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J:\departments\LAW\FE-Economie\RESEARCH\LIS Budget Incidence Project\Database 2017-2019\Poverty\Website\"/>
    </mc:Choice>
  </mc:AlternateContent>
  <bookViews>
    <workbookView xWindow="0" yWindow="465" windowWidth="28800" windowHeight="13170"/>
  </bookViews>
  <sheets>
    <sheet name="Titlepage" sheetId="7" r:id="rId1"/>
    <sheet name="Datasets" sheetId="4" r:id="rId2"/>
    <sheet name="A1 Descriptives" sheetId="5" r:id="rId3"/>
    <sheet name="A1 Pivot" sheetId="13" r:id="rId4"/>
    <sheet name="A2 PL60 PL50 PL40" sheetId="63" r:id="rId5"/>
    <sheet name="A2 Pivot" sheetId="39" r:id="rId6"/>
    <sheet name="A3 PL60 groups" sheetId="6" r:id="rId7"/>
    <sheet name="A3 Pivot" sheetId="14" r:id="rId8"/>
    <sheet name="A4 PL60 gender" sheetId="54" r:id="rId9"/>
    <sheet name="Pivot A4" sheetId="56" r:id="rId10"/>
    <sheet name="A5 Budget size &amp; Target" sheetId="8" r:id="rId11"/>
    <sheet name="A5 Pivot" sheetId="18" r:id="rId12"/>
    <sheet name="A6 Budget size programs" sheetId="29" r:id="rId13"/>
    <sheet name="A6 Pivot" sheetId="35" r:id="rId14"/>
    <sheet name="A7 Decomposition" sheetId="30" r:id="rId15"/>
    <sheet name="A7 Pivot" sheetId="36" r:id="rId16"/>
  </sheets>
  <definedNames>
    <definedName name="_xlnm._FilterDatabase" localSheetId="2" hidden="1">'A1 Descriptives'!$A$3:$L$342</definedName>
    <definedName name="_xlnm._FilterDatabase" localSheetId="4" hidden="1">'A2 PL60 PL50 PL40'!$A$3:$BO$344</definedName>
    <definedName name="_xlnm._FilterDatabase" localSheetId="6" hidden="1">'A3 PL60 groups'!$A$3:$BM$344</definedName>
    <definedName name="_xlnm._FilterDatabase" localSheetId="8" hidden="1">'A4 PL60 gender'!$A$3:$AP$344</definedName>
    <definedName name="_xlnm._FilterDatabase" localSheetId="10" hidden="1">'A5 Budget size &amp; Target'!$A$3:$J$344</definedName>
    <definedName name="_xlnm._FilterDatabase" localSheetId="12" hidden="1">'A6 Budget size programs'!$A$3:$T$344</definedName>
    <definedName name="_xlnm._FilterDatabase" localSheetId="14" hidden="1">'A7 Decomposition'!$A$3:$CK$344</definedName>
    <definedName name="_xlnm.Print_Area" localSheetId="10">'A5 Budget size &amp; Target'!$A$1:$J$376</definedName>
    <definedName name="_xlnm.Print_Area" localSheetId="12">'A6 Budget size programs'!$A$1:$AK$355</definedName>
    <definedName name="_xlnm.Print_Titles" localSheetId="2">'A1 Descriptives'!$1:$3</definedName>
    <definedName name="_xlnm.Print_Titles" localSheetId="3">'A1 Pivot'!$7:$7</definedName>
    <definedName name="_xlnm.Print_Titles" localSheetId="4">'A2 PL60 PL50 PL40'!$3:$5</definedName>
    <definedName name="_xlnm.Print_Titles" localSheetId="7">'A3 Pivot'!$6:$7</definedName>
    <definedName name="_xlnm.Print_Titles" localSheetId="6">'A3 PL60 groups'!$3:$5</definedName>
    <definedName name="_xlnm.Print_Titles" localSheetId="8">'A4 PL60 gender'!$3:$5</definedName>
    <definedName name="_xlnm.Print_Titles" localSheetId="10">'A5 Budget size &amp; Target'!$D:$F,'A5 Budget size &amp; Target'!$3:$5</definedName>
    <definedName name="_xlnm.Print_Titles" localSheetId="11">'A5 Pivot'!$7:$7</definedName>
    <definedName name="_xlnm.Print_Titles" localSheetId="12">'A6 Budget size programs'!$3:$5</definedName>
    <definedName name="_xlnm.Print_Titles" localSheetId="13">'A6 Pivot'!$6:$7</definedName>
    <definedName name="_xlnm.Print_Titles" localSheetId="14">'A7 Decomposition'!$3:$5</definedName>
    <definedName name="_xlnm.Print_Titles" localSheetId="15">'A7 Pivot'!$6:$7</definedName>
  </definedNames>
  <calcPr calcId="162913"/>
  <pivotCaches>
    <pivotCache cacheId="7" r:id="rId17"/>
    <pivotCache cacheId="8" r:id="rId18"/>
    <pivotCache cacheId="9" r:id="rId19"/>
    <pivotCache cacheId="10" r:id="rId20"/>
    <pivotCache cacheId="11" r:id="rId21"/>
    <pivotCache cacheId="12" r:id="rId22"/>
    <pivotCache cacheId="13" r:id="rId23"/>
  </pivotCaches>
  <extLst>
    <ext xmlns:mx="http://schemas.microsoft.com/office/mac/excel/2008/main" uri="{7523E5D3-25F3-A5E0-1632-64F254C22452}">
      <mx:ArchID Flags="2"/>
    </ext>
  </extLst>
</workbook>
</file>

<file path=xl/calcChain.xml><?xml version="1.0" encoding="utf-8"?>
<calcChain xmlns="http://schemas.openxmlformats.org/spreadsheetml/2006/main">
  <c r="BG349" i="63" l="1"/>
  <c r="BF349" i="63"/>
  <c r="BE349" i="63"/>
  <c r="AP349" i="63"/>
  <c r="AO349" i="63"/>
  <c r="AN349" i="63"/>
  <c r="Y349" i="63"/>
  <c r="X349" i="63"/>
  <c r="W349" i="63"/>
  <c r="I349" i="63"/>
  <c r="H349" i="63"/>
  <c r="G349" i="63"/>
  <c r="BG348" i="63"/>
  <c r="BF348" i="63"/>
  <c r="BE348" i="63"/>
  <c r="AP348" i="63"/>
  <c r="AO348" i="63"/>
  <c r="AN348" i="63"/>
  <c r="Y348" i="63"/>
  <c r="X348" i="63"/>
  <c r="W348" i="63"/>
  <c r="I348" i="63"/>
  <c r="H348" i="63"/>
  <c r="G348" i="63"/>
  <c r="BG347" i="63"/>
  <c r="BF347" i="63"/>
  <c r="BE347" i="63"/>
  <c r="AP347" i="63"/>
  <c r="AO347" i="63"/>
  <c r="AN347" i="63"/>
  <c r="Y347" i="63"/>
  <c r="X347" i="63"/>
  <c r="W347" i="63"/>
  <c r="I347" i="63"/>
  <c r="H347" i="63"/>
  <c r="G347" i="63"/>
  <c r="BG346" i="63"/>
  <c r="BF346" i="63"/>
  <c r="BE346" i="63"/>
  <c r="BK346" i="63" s="1"/>
  <c r="AP346" i="63"/>
  <c r="AO346" i="63"/>
  <c r="AN346" i="63"/>
  <c r="Y346" i="63"/>
  <c r="X346" i="63"/>
  <c r="W346" i="63"/>
  <c r="AC346" i="63" s="1"/>
  <c r="I346" i="63"/>
  <c r="H346" i="63"/>
  <c r="G346" i="63"/>
  <c r="BN344" i="63"/>
  <c r="BL344" i="63"/>
  <c r="BK344" i="63"/>
  <c r="BI344" i="63"/>
  <c r="BH344" i="63"/>
  <c r="AW344" i="63"/>
  <c r="AU344" i="63"/>
  <c r="AT344" i="63"/>
  <c r="AR344" i="63"/>
  <c r="AQ344" i="63"/>
  <c r="AF344" i="63"/>
  <c r="AD344" i="63"/>
  <c r="AC344" i="63"/>
  <c r="AA344" i="63"/>
  <c r="Z344" i="63"/>
  <c r="P344" i="63"/>
  <c r="N344" i="63"/>
  <c r="M344" i="63"/>
  <c r="K344" i="63"/>
  <c r="J344" i="63"/>
  <c r="BN343" i="63"/>
  <c r="BL343" i="63"/>
  <c r="BK343" i="63"/>
  <c r="BI343" i="63"/>
  <c r="BH343" i="63"/>
  <c r="AW343" i="63"/>
  <c r="AU343" i="63"/>
  <c r="AT343" i="63"/>
  <c r="AR343" i="63"/>
  <c r="AQ343" i="63"/>
  <c r="AF343" i="63"/>
  <c r="AD343" i="63"/>
  <c r="AC343" i="63"/>
  <c r="AA343" i="63"/>
  <c r="Z343" i="63"/>
  <c r="P343" i="63"/>
  <c r="N343" i="63"/>
  <c r="M343" i="63"/>
  <c r="K343" i="63"/>
  <c r="J343" i="63"/>
  <c r="BN342" i="63"/>
  <c r="BL342" i="63"/>
  <c r="BK342" i="63"/>
  <c r="BI342" i="63"/>
  <c r="BH342" i="63"/>
  <c r="AW342" i="63"/>
  <c r="AU342" i="63"/>
  <c r="AT342" i="63"/>
  <c r="AR342" i="63"/>
  <c r="AQ342" i="63"/>
  <c r="AF342" i="63"/>
  <c r="AD342" i="63"/>
  <c r="AC342" i="63"/>
  <c r="AA342" i="63"/>
  <c r="Z342" i="63"/>
  <c r="P342" i="63"/>
  <c r="N342" i="63"/>
  <c r="M342" i="63"/>
  <c r="K342" i="63"/>
  <c r="J342" i="63"/>
  <c r="BN341" i="63"/>
  <c r="BL341" i="63"/>
  <c r="BK341" i="63"/>
  <c r="BI341" i="63"/>
  <c r="BH341" i="63"/>
  <c r="AW341" i="63"/>
  <c r="AU341" i="63"/>
  <c r="AT341" i="63"/>
  <c r="AR341" i="63"/>
  <c r="AQ341" i="63"/>
  <c r="AF341" i="63"/>
  <c r="AD341" i="63"/>
  <c r="AC341" i="63"/>
  <c r="AA341" i="63"/>
  <c r="Z341" i="63"/>
  <c r="P341" i="63"/>
  <c r="N341" i="63"/>
  <c r="M341" i="63"/>
  <c r="K341" i="63"/>
  <c r="J341" i="63"/>
  <c r="BN340" i="63"/>
  <c r="BL340" i="63"/>
  <c r="BK340" i="63"/>
  <c r="BI340" i="63"/>
  <c r="BH340" i="63"/>
  <c r="AW340" i="63"/>
  <c r="AU340" i="63"/>
  <c r="AT340" i="63"/>
  <c r="AR340" i="63"/>
  <c r="AQ340" i="63"/>
  <c r="AF340" i="63"/>
  <c r="AD340" i="63"/>
  <c r="AC340" i="63"/>
  <c r="AA340" i="63"/>
  <c r="Z340" i="63"/>
  <c r="P340" i="63"/>
  <c r="N340" i="63"/>
  <c r="M340" i="63"/>
  <c r="K340" i="63"/>
  <c r="J340" i="63"/>
  <c r="BO339" i="63"/>
  <c r="BN339" i="63"/>
  <c r="BM339" i="63"/>
  <c r="BL339" i="63"/>
  <c r="BK339" i="63"/>
  <c r="BJ339" i="63"/>
  <c r="BI339" i="63"/>
  <c r="BH339" i="63"/>
  <c r="AX339" i="63"/>
  <c r="AW339" i="63"/>
  <c r="AV339" i="63"/>
  <c r="AU339" i="63"/>
  <c r="AT339" i="63"/>
  <c r="AS339" i="63"/>
  <c r="AR339" i="63"/>
  <c r="AQ339" i="63"/>
  <c r="AG339" i="63"/>
  <c r="AF339" i="63"/>
  <c r="AE339" i="63"/>
  <c r="AD339" i="63"/>
  <c r="AC339" i="63"/>
  <c r="AB339" i="63"/>
  <c r="AA339" i="63"/>
  <c r="Z339" i="63"/>
  <c r="Q339" i="63"/>
  <c r="P339" i="63"/>
  <c r="O339" i="63"/>
  <c r="N339" i="63"/>
  <c r="M339" i="63"/>
  <c r="L339" i="63"/>
  <c r="K339" i="63"/>
  <c r="J339" i="63"/>
  <c r="BO338" i="63"/>
  <c r="BN338" i="63"/>
  <c r="BM338" i="63"/>
  <c r="BL338" i="63"/>
  <c r="BK338" i="63"/>
  <c r="BJ338" i="63"/>
  <c r="BI338" i="63"/>
  <c r="BH338" i="63"/>
  <c r="AX338" i="63"/>
  <c r="AW338" i="63"/>
  <c r="AV338" i="63"/>
  <c r="AU338" i="63"/>
  <c r="AT338" i="63"/>
  <c r="AS338" i="63"/>
  <c r="AR338" i="63"/>
  <c r="AQ338" i="63"/>
  <c r="AG338" i="63"/>
  <c r="AF338" i="63"/>
  <c r="AE338" i="63"/>
  <c r="AD338" i="63"/>
  <c r="AC338" i="63"/>
  <c r="AB338" i="63"/>
  <c r="AA338" i="63"/>
  <c r="Z338" i="63"/>
  <c r="Q338" i="63"/>
  <c r="P338" i="63"/>
  <c r="O338" i="63"/>
  <c r="N338" i="63"/>
  <c r="M338" i="63"/>
  <c r="L338" i="63"/>
  <c r="K338" i="63"/>
  <c r="J338" i="63"/>
  <c r="BO337" i="63"/>
  <c r="BN337" i="63"/>
  <c r="BM337" i="63"/>
  <c r="BL337" i="63"/>
  <c r="BK337" i="63"/>
  <c r="BJ337" i="63"/>
  <c r="BI337" i="63"/>
  <c r="BH337" i="63"/>
  <c r="AX337" i="63"/>
  <c r="AW337" i="63"/>
  <c r="AV337" i="63"/>
  <c r="AU337" i="63"/>
  <c r="AT337" i="63"/>
  <c r="AS337" i="63"/>
  <c r="AR337" i="63"/>
  <c r="AQ337" i="63"/>
  <c r="AG337" i="63"/>
  <c r="AF337" i="63"/>
  <c r="AE337" i="63"/>
  <c r="AD337" i="63"/>
  <c r="AC337" i="63"/>
  <c r="AB337" i="63"/>
  <c r="AA337" i="63"/>
  <c r="Z337" i="63"/>
  <c r="Q337" i="63"/>
  <c r="P337" i="63"/>
  <c r="O337" i="63"/>
  <c r="N337" i="63"/>
  <c r="M337" i="63"/>
  <c r="L337" i="63"/>
  <c r="K337" i="63"/>
  <c r="J337" i="63"/>
  <c r="BO336" i="63"/>
  <c r="BN336" i="63"/>
  <c r="BM336" i="63"/>
  <c r="BL336" i="63"/>
  <c r="BK336" i="63"/>
  <c r="BJ336" i="63"/>
  <c r="BI336" i="63"/>
  <c r="BH336" i="63"/>
  <c r="AX336" i="63"/>
  <c r="AW336" i="63"/>
  <c r="AV336" i="63"/>
  <c r="AU336" i="63"/>
  <c r="AT336" i="63"/>
  <c r="AS336" i="63"/>
  <c r="AR336" i="63"/>
  <c r="AQ336" i="63"/>
  <c r="AG336" i="63"/>
  <c r="AF336" i="63"/>
  <c r="AE336" i="63"/>
  <c r="AD336" i="63"/>
  <c r="AC336" i="63"/>
  <c r="AB336" i="63"/>
  <c r="AA336" i="63"/>
  <c r="Z336" i="63"/>
  <c r="Q336" i="63"/>
  <c r="P336" i="63"/>
  <c r="O336" i="63"/>
  <c r="N336" i="63"/>
  <c r="M336" i="63"/>
  <c r="L336" i="63"/>
  <c r="K336" i="63"/>
  <c r="J336" i="63"/>
  <c r="BO335" i="63"/>
  <c r="BN335" i="63"/>
  <c r="BM335" i="63"/>
  <c r="BL335" i="63"/>
  <c r="BK335" i="63"/>
  <c r="BJ335" i="63"/>
  <c r="BI335" i="63"/>
  <c r="BH335" i="63"/>
  <c r="AX335" i="63"/>
  <c r="AW335" i="63"/>
  <c r="AV335" i="63"/>
  <c r="AU335" i="63"/>
  <c r="AT335" i="63"/>
  <c r="AS335" i="63"/>
  <c r="AR335" i="63"/>
  <c r="AQ335" i="63"/>
  <c r="AG335" i="63"/>
  <c r="AF335" i="63"/>
  <c r="AE335" i="63"/>
  <c r="AD335" i="63"/>
  <c r="AC335" i="63"/>
  <c r="AB335" i="63"/>
  <c r="AA335" i="63"/>
  <c r="Z335" i="63"/>
  <c r="Q335" i="63"/>
  <c r="P335" i="63"/>
  <c r="O335" i="63"/>
  <c r="N335" i="63"/>
  <c r="M335" i="63"/>
  <c r="L335" i="63"/>
  <c r="K335" i="63"/>
  <c r="J335" i="63"/>
  <c r="BO334" i="63"/>
  <c r="BN334" i="63"/>
  <c r="BM334" i="63"/>
  <c r="BL334" i="63"/>
  <c r="BK334" i="63"/>
  <c r="BJ334" i="63"/>
  <c r="BI334" i="63"/>
  <c r="BH334" i="63"/>
  <c r="AX334" i="63"/>
  <c r="AW334" i="63"/>
  <c r="AV334" i="63"/>
  <c r="AU334" i="63"/>
  <c r="AT334" i="63"/>
  <c r="AS334" i="63"/>
  <c r="AR334" i="63"/>
  <c r="AQ334" i="63"/>
  <c r="AG334" i="63"/>
  <c r="AF334" i="63"/>
  <c r="AE334" i="63"/>
  <c r="AD334" i="63"/>
  <c r="AC334" i="63"/>
  <c r="AB334" i="63"/>
  <c r="AA334" i="63"/>
  <c r="Z334" i="63"/>
  <c r="Q334" i="63"/>
  <c r="P334" i="63"/>
  <c r="O334" i="63"/>
  <c r="N334" i="63"/>
  <c r="M334" i="63"/>
  <c r="L334" i="63"/>
  <c r="K334" i="63"/>
  <c r="J334" i="63"/>
  <c r="BO333" i="63"/>
  <c r="BN333" i="63"/>
  <c r="BM333" i="63"/>
  <c r="BL333" i="63"/>
  <c r="BK333" i="63"/>
  <c r="BJ333" i="63"/>
  <c r="BI333" i="63"/>
  <c r="BH333" i="63"/>
  <c r="AX333" i="63"/>
  <c r="AW333" i="63"/>
  <c r="AV333" i="63"/>
  <c r="AU333" i="63"/>
  <c r="AT333" i="63"/>
  <c r="AS333" i="63"/>
  <c r="AR333" i="63"/>
  <c r="AQ333" i="63"/>
  <c r="AG333" i="63"/>
  <c r="AF333" i="63"/>
  <c r="AE333" i="63"/>
  <c r="AD333" i="63"/>
  <c r="AC333" i="63"/>
  <c r="AB333" i="63"/>
  <c r="AA333" i="63"/>
  <c r="Z333" i="63"/>
  <c r="Q333" i="63"/>
  <c r="P333" i="63"/>
  <c r="O333" i="63"/>
  <c r="N333" i="63"/>
  <c r="M333" i="63"/>
  <c r="L333" i="63"/>
  <c r="K333" i="63"/>
  <c r="J333" i="63"/>
  <c r="BO332" i="63"/>
  <c r="BN332" i="63"/>
  <c r="BM332" i="63"/>
  <c r="BL332" i="63"/>
  <c r="BK332" i="63"/>
  <c r="BJ332" i="63"/>
  <c r="BI332" i="63"/>
  <c r="BH332" i="63"/>
  <c r="AX332" i="63"/>
  <c r="AW332" i="63"/>
  <c r="AV332" i="63"/>
  <c r="AU332" i="63"/>
  <c r="AT332" i="63"/>
  <c r="AS332" i="63"/>
  <c r="AR332" i="63"/>
  <c r="AQ332" i="63"/>
  <c r="AG332" i="63"/>
  <c r="AF332" i="63"/>
  <c r="AE332" i="63"/>
  <c r="AD332" i="63"/>
  <c r="AC332" i="63"/>
  <c r="AB332" i="63"/>
  <c r="AA332" i="63"/>
  <c r="Z332" i="63"/>
  <c r="Q332" i="63"/>
  <c r="P332" i="63"/>
  <c r="O332" i="63"/>
  <c r="N332" i="63"/>
  <c r="M332" i="63"/>
  <c r="L332" i="63"/>
  <c r="K332" i="63"/>
  <c r="J332" i="63"/>
  <c r="BO331" i="63"/>
  <c r="BN331" i="63"/>
  <c r="BM331" i="63"/>
  <c r="BL331" i="63"/>
  <c r="BK331" i="63"/>
  <c r="BJ331" i="63"/>
  <c r="BI331" i="63"/>
  <c r="BH331" i="63"/>
  <c r="AX331" i="63"/>
  <c r="AW331" i="63"/>
  <c r="AV331" i="63"/>
  <c r="AU331" i="63"/>
  <c r="AT331" i="63"/>
  <c r="AS331" i="63"/>
  <c r="AR331" i="63"/>
  <c r="AQ331" i="63"/>
  <c r="AG331" i="63"/>
  <c r="AF331" i="63"/>
  <c r="AE331" i="63"/>
  <c r="AD331" i="63"/>
  <c r="AC331" i="63"/>
  <c r="AB331" i="63"/>
  <c r="AA331" i="63"/>
  <c r="Z331" i="63"/>
  <c r="Q331" i="63"/>
  <c r="P331" i="63"/>
  <c r="O331" i="63"/>
  <c r="N331" i="63"/>
  <c r="M331" i="63"/>
  <c r="L331" i="63"/>
  <c r="K331" i="63"/>
  <c r="J331" i="63"/>
  <c r="BO330" i="63"/>
  <c r="BN330" i="63"/>
  <c r="BM330" i="63"/>
  <c r="BL330" i="63"/>
  <c r="BK330" i="63"/>
  <c r="BJ330" i="63"/>
  <c r="BI330" i="63"/>
  <c r="BH330" i="63"/>
  <c r="AX330" i="63"/>
  <c r="AW330" i="63"/>
  <c r="AV330" i="63"/>
  <c r="AU330" i="63"/>
  <c r="AT330" i="63"/>
  <c r="AS330" i="63"/>
  <c r="AR330" i="63"/>
  <c r="AQ330" i="63"/>
  <c r="AG330" i="63"/>
  <c r="AF330" i="63"/>
  <c r="AE330" i="63"/>
  <c r="AD330" i="63"/>
  <c r="AC330" i="63"/>
  <c r="AB330" i="63"/>
  <c r="AA330" i="63"/>
  <c r="Z330" i="63"/>
  <c r="Q330" i="63"/>
  <c r="P330" i="63"/>
  <c r="O330" i="63"/>
  <c r="N330" i="63"/>
  <c r="M330" i="63"/>
  <c r="L330" i="63"/>
  <c r="K330" i="63"/>
  <c r="J330" i="63"/>
  <c r="BO329" i="63"/>
  <c r="BN329" i="63"/>
  <c r="BM329" i="63"/>
  <c r="BL329" i="63"/>
  <c r="BK329" i="63"/>
  <c r="BJ329" i="63"/>
  <c r="BI329" i="63"/>
  <c r="BH329" i="63"/>
  <c r="AX329" i="63"/>
  <c r="AW329" i="63"/>
  <c r="AV329" i="63"/>
  <c r="AU329" i="63"/>
  <c r="AT329" i="63"/>
  <c r="AS329" i="63"/>
  <c r="AR329" i="63"/>
  <c r="AQ329" i="63"/>
  <c r="AG329" i="63"/>
  <c r="AF329" i="63"/>
  <c r="AE329" i="63"/>
  <c r="AD329" i="63"/>
  <c r="AC329" i="63"/>
  <c r="AB329" i="63"/>
  <c r="AA329" i="63"/>
  <c r="Z329" i="63"/>
  <c r="Q329" i="63"/>
  <c r="P329" i="63"/>
  <c r="O329" i="63"/>
  <c r="N329" i="63"/>
  <c r="M329" i="63"/>
  <c r="L329" i="63"/>
  <c r="K329" i="63"/>
  <c r="J329" i="63"/>
  <c r="BO328" i="63"/>
  <c r="BN328" i="63"/>
  <c r="BM328" i="63"/>
  <c r="BL328" i="63"/>
  <c r="BK328" i="63"/>
  <c r="BJ328" i="63"/>
  <c r="BI328" i="63"/>
  <c r="BH328" i="63"/>
  <c r="AX328" i="63"/>
  <c r="AW328" i="63"/>
  <c r="AV328" i="63"/>
  <c r="AU328" i="63"/>
  <c r="AT328" i="63"/>
  <c r="AS328" i="63"/>
  <c r="AR328" i="63"/>
  <c r="AQ328" i="63"/>
  <c r="AG328" i="63"/>
  <c r="AF328" i="63"/>
  <c r="AE328" i="63"/>
  <c r="AD328" i="63"/>
  <c r="AC328" i="63"/>
  <c r="AB328" i="63"/>
  <c r="AA328" i="63"/>
  <c r="Z328" i="63"/>
  <c r="Q328" i="63"/>
  <c r="P328" i="63"/>
  <c r="O328" i="63"/>
  <c r="N328" i="63"/>
  <c r="M328" i="63"/>
  <c r="L328" i="63"/>
  <c r="K328" i="63"/>
  <c r="J328" i="63"/>
  <c r="BO327" i="63"/>
  <c r="BN327" i="63"/>
  <c r="BM327" i="63"/>
  <c r="BL327" i="63"/>
  <c r="BK327" i="63"/>
  <c r="BJ327" i="63"/>
  <c r="BI327" i="63"/>
  <c r="BH327" i="63"/>
  <c r="AX327" i="63"/>
  <c r="AW327" i="63"/>
  <c r="AV327" i="63"/>
  <c r="AU327" i="63"/>
  <c r="AT327" i="63"/>
  <c r="AS327" i="63"/>
  <c r="AR327" i="63"/>
  <c r="AQ327" i="63"/>
  <c r="AG327" i="63"/>
  <c r="AF327" i="63"/>
  <c r="AE327" i="63"/>
  <c r="AD327" i="63"/>
  <c r="AC327" i="63"/>
  <c r="AB327" i="63"/>
  <c r="AA327" i="63"/>
  <c r="Z327" i="63"/>
  <c r="Q327" i="63"/>
  <c r="P327" i="63"/>
  <c r="O327" i="63"/>
  <c r="N327" i="63"/>
  <c r="M327" i="63"/>
  <c r="L327" i="63"/>
  <c r="K327" i="63"/>
  <c r="J327" i="63"/>
  <c r="BO326" i="63"/>
  <c r="BN326" i="63"/>
  <c r="BM326" i="63"/>
  <c r="BL326" i="63"/>
  <c r="BK326" i="63"/>
  <c r="BJ326" i="63"/>
  <c r="BI326" i="63"/>
  <c r="BH326" i="63"/>
  <c r="AX326" i="63"/>
  <c r="AW326" i="63"/>
  <c r="AV326" i="63"/>
  <c r="AU326" i="63"/>
  <c r="AT326" i="63"/>
  <c r="AS326" i="63"/>
  <c r="AR326" i="63"/>
  <c r="AQ326" i="63"/>
  <c r="AG326" i="63"/>
  <c r="AF326" i="63"/>
  <c r="AE326" i="63"/>
  <c r="AD326" i="63"/>
  <c r="AC326" i="63"/>
  <c r="AB326" i="63"/>
  <c r="AA326" i="63"/>
  <c r="Z326" i="63"/>
  <c r="Q326" i="63"/>
  <c r="P326" i="63"/>
  <c r="O326" i="63"/>
  <c r="N326" i="63"/>
  <c r="M326" i="63"/>
  <c r="L326" i="63"/>
  <c r="K326" i="63"/>
  <c r="J326" i="63"/>
  <c r="BO325" i="63"/>
  <c r="BN325" i="63"/>
  <c r="BM325" i="63"/>
  <c r="BL325" i="63"/>
  <c r="BK325" i="63"/>
  <c r="BJ325" i="63"/>
  <c r="BI325" i="63"/>
  <c r="BH325" i="63"/>
  <c r="AX325" i="63"/>
  <c r="AW325" i="63"/>
  <c r="AV325" i="63"/>
  <c r="AU325" i="63"/>
  <c r="AT325" i="63"/>
  <c r="AS325" i="63"/>
  <c r="AR325" i="63"/>
  <c r="AQ325" i="63"/>
  <c r="AG325" i="63"/>
  <c r="AF325" i="63"/>
  <c r="AE325" i="63"/>
  <c r="AD325" i="63"/>
  <c r="AC325" i="63"/>
  <c r="AB325" i="63"/>
  <c r="AA325" i="63"/>
  <c r="Z325" i="63"/>
  <c r="Q325" i="63"/>
  <c r="P325" i="63"/>
  <c r="O325" i="63"/>
  <c r="N325" i="63"/>
  <c r="M325" i="63"/>
  <c r="L325" i="63"/>
  <c r="K325" i="63"/>
  <c r="J325" i="63"/>
  <c r="BO324" i="63"/>
  <c r="BN324" i="63"/>
  <c r="BM324" i="63"/>
  <c r="BL324" i="63"/>
  <c r="BK324" i="63"/>
  <c r="BJ324" i="63"/>
  <c r="BI324" i="63"/>
  <c r="BH324" i="63"/>
  <c r="AX324" i="63"/>
  <c r="AW324" i="63"/>
  <c r="AV324" i="63"/>
  <c r="AU324" i="63"/>
  <c r="AT324" i="63"/>
  <c r="AS324" i="63"/>
  <c r="AR324" i="63"/>
  <c r="AQ324" i="63"/>
  <c r="AG324" i="63"/>
  <c r="AF324" i="63"/>
  <c r="AE324" i="63"/>
  <c r="AD324" i="63"/>
  <c r="AC324" i="63"/>
  <c r="AB324" i="63"/>
  <c r="AA324" i="63"/>
  <c r="Z324" i="63"/>
  <c r="Q324" i="63"/>
  <c r="P324" i="63"/>
  <c r="O324" i="63"/>
  <c r="N324" i="63"/>
  <c r="M324" i="63"/>
  <c r="L324" i="63"/>
  <c r="K324" i="63"/>
  <c r="J324" i="63"/>
  <c r="BO323" i="63"/>
  <c r="BN323" i="63"/>
  <c r="BM323" i="63"/>
  <c r="BL323" i="63"/>
  <c r="BK323" i="63"/>
  <c r="BJ323" i="63"/>
  <c r="BI323" i="63"/>
  <c r="BH323" i="63"/>
  <c r="AX323" i="63"/>
  <c r="AW323" i="63"/>
  <c r="AV323" i="63"/>
  <c r="AU323" i="63"/>
  <c r="AT323" i="63"/>
  <c r="AS323" i="63"/>
  <c r="AR323" i="63"/>
  <c r="AQ323" i="63"/>
  <c r="AG323" i="63"/>
  <c r="AF323" i="63"/>
  <c r="AE323" i="63"/>
  <c r="AD323" i="63"/>
  <c r="AC323" i="63"/>
  <c r="AB323" i="63"/>
  <c r="AA323" i="63"/>
  <c r="Z323" i="63"/>
  <c r="Q323" i="63"/>
  <c r="P323" i="63"/>
  <c r="O323" i="63"/>
  <c r="N323" i="63"/>
  <c r="M323" i="63"/>
  <c r="L323" i="63"/>
  <c r="K323" i="63"/>
  <c r="J323" i="63"/>
  <c r="BO322" i="63"/>
  <c r="BN322" i="63"/>
  <c r="BM322" i="63"/>
  <c r="BL322" i="63"/>
  <c r="BK322" i="63"/>
  <c r="BJ322" i="63"/>
  <c r="BI322" i="63"/>
  <c r="BH322" i="63"/>
  <c r="AX322" i="63"/>
  <c r="AW322" i="63"/>
  <c r="AV322" i="63"/>
  <c r="AU322" i="63"/>
  <c r="AT322" i="63"/>
  <c r="AS322" i="63"/>
  <c r="AR322" i="63"/>
  <c r="AQ322" i="63"/>
  <c r="AG322" i="63"/>
  <c r="AF322" i="63"/>
  <c r="AE322" i="63"/>
  <c r="AD322" i="63"/>
  <c r="AC322" i="63"/>
  <c r="AB322" i="63"/>
  <c r="AA322" i="63"/>
  <c r="Z322" i="63"/>
  <c r="Q322" i="63"/>
  <c r="P322" i="63"/>
  <c r="O322" i="63"/>
  <c r="N322" i="63"/>
  <c r="M322" i="63"/>
  <c r="L322" i="63"/>
  <c r="K322" i="63"/>
  <c r="J322" i="63"/>
  <c r="BO321" i="63"/>
  <c r="BN321" i="63"/>
  <c r="BM321" i="63"/>
  <c r="BL321" i="63"/>
  <c r="BK321" i="63"/>
  <c r="BJ321" i="63"/>
  <c r="BI321" i="63"/>
  <c r="BH321" i="63"/>
  <c r="AX321" i="63"/>
  <c r="AW321" i="63"/>
  <c r="AV321" i="63"/>
  <c r="AU321" i="63"/>
  <c r="AT321" i="63"/>
  <c r="AS321" i="63"/>
  <c r="AR321" i="63"/>
  <c r="AQ321" i="63"/>
  <c r="AG321" i="63"/>
  <c r="AF321" i="63"/>
  <c r="AE321" i="63"/>
  <c r="AD321" i="63"/>
  <c r="AC321" i="63"/>
  <c r="AB321" i="63"/>
  <c r="AA321" i="63"/>
  <c r="Z321" i="63"/>
  <c r="Q321" i="63"/>
  <c r="P321" i="63"/>
  <c r="O321" i="63"/>
  <c r="N321" i="63"/>
  <c r="M321" i="63"/>
  <c r="L321" i="63"/>
  <c r="K321" i="63"/>
  <c r="J321" i="63"/>
  <c r="BO320" i="63"/>
  <c r="BN320" i="63"/>
  <c r="BM320" i="63"/>
  <c r="BL320" i="63"/>
  <c r="BK320" i="63"/>
  <c r="BJ320" i="63"/>
  <c r="BI320" i="63"/>
  <c r="BH320" i="63"/>
  <c r="AX320" i="63"/>
  <c r="AW320" i="63"/>
  <c r="AV320" i="63"/>
  <c r="AU320" i="63"/>
  <c r="AT320" i="63"/>
  <c r="AS320" i="63"/>
  <c r="AR320" i="63"/>
  <c r="AQ320" i="63"/>
  <c r="AG320" i="63"/>
  <c r="AF320" i="63"/>
  <c r="AE320" i="63"/>
  <c r="AD320" i="63"/>
  <c r="AC320" i="63"/>
  <c r="AB320" i="63"/>
  <c r="AA320" i="63"/>
  <c r="Z320" i="63"/>
  <c r="Q320" i="63"/>
  <c r="P320" i="63"/>
  <c r="O320" i="63"/>
  <c r="N320" i="63"/>
  <c r="M320" i="63"/>
  <c r="L320" i="63"/>
  <c r="K320" i="63"/>
  <c r="J320" i="63"/>
  <c r="BO319" i="63"/>
  <c r="BN319" i="63"/>
  <c r="BM319" i="63"/>
  <c r="BL319" i="63"/>
  <c r="BK319" i="63"/>
  <c r="BJ319" i="63"/>
  <c r="BI319" i="63"/>
  <c r="BH319" i="63"/>
  <c r="AX319" i="63"/>
  <c r="AW319" i="63"/>
  <c r="AV319" i="63"/>
  <c r="AU319" i="63"/>
  <c r="AT319" i="63"/>
  <c r="AS319" i="63"/>
  <c r="AR319" i="63"/>
  <c r="AQ319" i="63"/>
  <c r="AG319" i="63"/>
  <c r="AF319" i="63"/>
  <c r="AE319" i="63"/>
  <c r="AD319" i="63"/>
  <c r="AC319" i="63"/>
  <c r="AB319" i="63"/>
  <c r="AA319" i="63"/>
  <c r="Z319" i="63"/>
  <c r="Q319" i="63"/>
  <c r="P319" i="63"/>
  <c r="O319" i="63"/>
  <c r="N319" i="63"/>
  <c r="M319" i="63"/>
  <c r="L319" i="63"/>
  <c r="K319" i="63"/>
  <c r="J319" i="63"/>
  <c r="BO318" i="63"/>
  <c r="BN318" i="63"/>
  <c r="BM318" i="63"/>
  <c r="BL318" i="63"/>
  <c r="BK318" i="63"/>
  <c r="BJ318" i="63"/>
  <c r="BI318" i="63"/>
  <c r="BH318" i="63"/>
  <c r="AX318" i="63"/>
  <c r="AW318" i="63"/>
  <c r="AV318" i="63"/>
  <c r="AU318" i="63"/>
  <c r="AT318" i="63"/>
  <c r="AS318" i="63"/>
  <c r="AR318" i="63"/>
  <c r="AQ318" i="63"/>
  <c r="AG318" i="63"/>
  <c r="AF318" i="63"/>
  <c r="AE318" i="63"/>
  <c r="AD318" i="63"/>
  <c r="AC318" i="63"/>
  <c r="AB318" i="63"/>
  <c r="AA318" i="63"/>
  <c r="Z318" i="63"/>
  <c r="Q318" i="63"/>
  <c r="P318" i="63"/>
  <c r="O318" i="63"/>
  <c r="N318" i="63"/>
  <c r="M318" i="63"/>
  <c r="L318" i="63"/>
  <c r="K318" i="63"/>
  <c r="J318" i="63"/>
  <c r="BO317" i="63"/>
  <c r="BN317" i="63"/>
  <c r="BM317" i="63"/>
  <c r="BL317" i="63"/>
  <c r="BK317" i="63"/>
  <c r="BJ317" i="63"/>
  <c r="BI317" i="63"/>
  <c r="BH317" i="63"/>
  <c r="AX317" i="63"/>
  <c r="AW317" i="63"/>
  <c r="AV317" i="63"/>
  <c r="AU317" i="63"/>
  <c r="AT317" i="63"/>
  <c r="AS317" i="63"/>
  <c r="AR317" i="63"/>
  <c r="AQ317" i="63"/>
  <c r="AG317" i="63"/>
  <c r="AF317" i="63"/>
  <c r="AE317" i="63"/>
  <c r="AD317" i="63"/>
  <c r="AC317" i="63"/>
  <c r="AB317" i="63"/>
  <c r="AA317" i="63"/>
  <c r="Z317" i="63"/>
  <c r="Q317" i="63"/>
  <c r="P317" i="63"/>
  <c r="O317" i="63"/>
  <c r="N317" i="63"/>
  <c r="M317" i="63"/>
  <c r="L317" i="63"/>
  <c r="K317" i="63"/>
  <c r="J317" i="63"/>
  <c r="BO316" i="63"/>
  <c r="BN316" i="63"/>
  <c r="BM316" i="63"/>
  <c r="BL316" i="63"/>
  <c r="BK316" i="63"/>
  <c r="BJ316" i="63"/>
  <c r="BI316" i="63"/>
  <c r="BH316" i="63"/>
  <c r="AX316" i="63"/>
  <c r="AW316" i="63"/>
  <c r="AV316" i="63"/>
  <c r="AU316" i="63"/>
  <c r="AT316" i="63"/>
  <c r="AS316" i="63"/>
  <c r="AR316" i="63"/>
  <c r="AQ316" i="63"/>
  <c r="AG316" i="63"/>
  <c r="AF316" i="63"/>
  <c r="AE316" i="63"/>
  <c r="AD316" i="63"/>
  <c r="AC316" i="63"/>
  <c r="AB316" i="63"/>
  <c r="AA316" i="63"/>
  <c r="Z316" i="63"/>
  <c r="Q316" i="63"/>
  <c r="P316" i="63"/>
  <c r="O316" i="63"/>
  <c r="N316" i="63"/>
  <c r="M316" i="63"/>
  <c r="L316" i="63"/>
  <c r="K316" i="63"/>
  <c r="J316" i="63"/>
  <c r="BO315" i="63"/>
  <c r="BN315" i="63"/>
  <c r="BM315" i="63"/>
  <c r="BL315" i="63"/>
  <c r="BK315" i="63"/>
  <c r="BJ315" i="63"/>
  <c r="BI315" i="63"/>
  <c r="BH315" i="63"/>
  <c r="AX315" i="63"/>
  <c r="AW315" i="63"/>
  <c r="AV315" i="63"/>
  <c r="AU315" i="63"/>
  <c r="AT315" i="63"/>
  <c r="AS315" i="63"/>
  <c r="AR315" i="63"/>
  <c r="AQ315" i="63"/>
  <c r="AG315" i="63"/>
  <c r="AF315" i="63"/>
  <c r="AE315" i="63"/>
  <c r="AD315" i="63"/>
  <c r="AC315" i="63"/>
  <c r="AB315" i="63"/>
  <c r="AA315" i="63"/>
  <c r="Z315" i="63"/>
  <c r="Q315" i="63"/>
  <c r="P315" i="63"/>
  <c r="O315" i="63"/>
  <c r="N315" i="63"/>
  <c r="M315" i="63"/>
  <c r="L315" i="63"/>
  <c r="K315" i="63"/>
  <c r="J315" i="63"/>
  <c r="BO314" i="63"/>
  <c r="BN314" i="63"/>
  <c r="BM314" i="63"/>
  <c r="BL314" i="63"/>
  <c r="BK314" i="63"/>
  <c r="BJ314" i="63"/>
  <c r="BI314" i="63"/>
  <c r="BH314" i="63"/>
  <c r="AX314" i="63"/>
  <c r="AW314" i="63"/>
  <c r="AV314" i="63"/>
  <c r="AU314" i="63"/>
  <c r="AT314" i="63"/>
  <c r="AS314" i="63"/>
  <c r="AR314" i="63"/>
  <c r="AQ314" i="63"/>
  <c r="AG314" i="63"/>
  <c r="AF314" i="63"/>
  <c r="AE314" i="63"/>
  <c r="AD314" i="63"/>
  <c r="AC314" i="63"/>
  <c r="AB314" i="63"/>
  <c r="AA314" i="63"/>
  <c r="Z314" i="63"/>
  <c r="Q314" i="63"/>
  <c r="P314" i="63"/>
  <c r="O314" i="63"/>
  <c r="N314" i="63"/>
  <c r="M314" i="63"/>
  <c r="L314" i="63"/>
  <c r="K314" i="63"/>
  <c r="J314" i="63"/>
  <c r="BO313" i="63"/>
  <c r="BN313" i="63"/>
  <c r="BM313" i="63"/>
  <c r="BL313" i="63"/>
  <c r="BK313" i="63"/>
  <c r="BJ313" i="63"/>
  <c r="BI313" i="63"/>
  <c r="BH313" i="63"/>
  <c r="AX313" i="63"/>
  <c r="AW313" i="63"/>
  <c r="AV313" i="63"/>
  <c r="AU313" i="63"/>
  <c r="AT313" i="63"/>
  <c r="AS313" i="63"/>
  <c r="AR313" i="63"/>
  <c r="AQ313" i="63"/>
  <c r="AG313" i="63"/>
  <c r="AF313" i="63"/>
  <c r="AE313" i="63"/>
  <c r="AD313" i="63"/>
  <c r="AC313" i="63"/>
  <c r="AB313" i="63"/>
  <c r="AA313" i="63"/>
  <c r="Z313" i="63"/>
  <c r="Q313" i="63"/>
  <c r="P313" i="63"/>
  <c r="O313" i="63"/>
  <c r="N313" i="63"/>
  <c r="M313" i="63"/>
  <c r="L313" i="63"/>
  <c r="K313" i="63"/>
  <c r="J313" i="63"/>
  <c r="BK312" i="63"/>
  <c r="BH312" i="63"/>
  <c r="AT312" i="63"/>
  <c r="AQ312" i="63"/>
  <c r="AC312" i="63"/>
  <c r="Z312" i="63"/>
  <c r="M312" i="63"/>
  <c r="J312" i="63"/>
  <c r="BO311" i="63"/>
  <c r="BN311" i="63"/>
  <c r="BM311" i="63"/>
  <c r="BL311" i="63"/>
  <c r="BK311" i="63"/>
  <c r="BJ311" i="63"/>
  <c r="BI311" i="63"/>
  <c r="BH311" i="63"/>
  <c r="AX311" i="63"/>
  <c r="AW311" i="63"/>
  <c r="AV311" i="63"/>
  <c r="AU311" i="63"/>
  <c r="AT311" i="63"/>
  <c r="AS311" i="63"/>
  <c r="AR311" i="63"/>
  <c r="AQ311" i="63"/>
  <c r="AG311" i="63"/>
  <c r="AF311" i="63"/>
  <c r="AE311" i="63"/>
  <c r="AD311" i="63"/>
  <c r="AC311" i="63"/>
  <c r="AB311" i="63"/>
  <c r="AA311" i="63"/>
  <c r="Z311" i="63"/>
  <c r="Q311" i="63"/>
  <c r="P311" i="63"/>
  <c r="O311" i="63"/>
  <c r="N311" i="63"/>
  <c r="M311" i="63"/>
  <c r="L311" i="63"/>
  <c r="K311" i="63"/>
  <c r="J311" i="63"/>
  <c r="BO310" i="63"/>
  <c r="BN310" i="63"/>
  <c r="BM310" i="63"/>
  <c r="BL310" i="63"/>
  <c r="BK310" i="63"/>
  <c r="BJ310" i="63"/>
  <c r="BI310" i="63"/>
  <c r="BH310" i="63"/>
  <c r="AX310" i="63"/>
  <c r="AW310" i="63"/>
  <c r="AV310" i="63"/>
  <c r="AU310" i="63"/>
  <c r="AT310" i="63"/>
  <c r="AS310" i="63"/>
  <c r="AR310" i="63"/>
  <c r="AQ310" i="63"/>
  <c r="AG310" i="63"/>
  <c r="AF310" i="63"/>
  <c r="AE310" i="63"/>
  <c r="AD310" i="63"/>
  <c r="AC310" i="63"/>
  <c r="AB310" i="63"/>
  <c r="AA310" i="63"/>
  <c r="Z310" i="63"/>
  <c r="Q310" i="63"/>
  <c r="P310" i="63"/>
  <c r="O310" i="63"/>
  <c r="N310" i="63"/>
  <c r="M310" i="63"/>
  <c r="L310" i="63"/>
  <c r="K310" i="63"/>
  <c r="J310" i="63"/>
  <c r="BO309" i="63"/>
  <c r="BN309" i="63"/>
  <c r="BM309" i="63"/>
  <c r="BL309" i="63"/>
  <c r="BK309" i="63"/>
  <c r="BJ309" i="63"/>
  <c r="BI309" i="63"/>
  <c r="BH309" i="63"/>
  <c r="AX309" i="63"/>
  <c r="AW309" i="63"/>
  <c r="AV309" i="63"/>
  <c r="AU309" i="63"/>
  <c r="AT309" i="63"/>
  <c r="AS309" i="63"/>
  <c r="AR309" i="63"/>
  <c r="AQ309" i="63"/>
  <c r="AG309" i="63"/>
  <c r="AF309" i="63"/>
  <c r="AE309" i="63"/>
  <c r="AD309" i="63"/>
  <c r="AC309" i="63"/>
  <c r="AB309" i="63"/>
  <c r="AA309" i="63"/>
  <c r="Z309" i="63"/>
  <c r="Q309" i="63"/>
  <c r="P309" i="63"/>
  <c r="O309" i="63"/>
  <c r="N309" i="63"/>
  <c r="M309" i="63"/>
  <c r="L309" i="63"/>
  <c r="K309" i="63"/>
  <c r="J309" i="63"/>
  <c r="BO308" i="63"/>
  <c r="BN308" i="63"/>
  <c r="BM308" i="63"/>
  <c r="BL308" i="63"/>
  <c r="BK308" i="63"/>
  <c r="BJ308" i="63"/>
  <c r="BI308" i="63"/>
  <c r="BH308" i="63"/>
  <c r="AX308" i="63"/>
  <c r="AW308" i="63"/>
  <c r="AV308" i="63"/>
  <c r="AU308" i="63"/>
  <c r="AT308" i="63"/>
  <c r="AS308" i="63"/>
  <c r="AR308" i="63"/>
  <c r="AQ308" i="63"/>
  <c r="AG308" i="63"/>
  <c r="AF308" i="63"/>
  <c r="AE308" i="63"/>
  <c r="AD308" i="63"/>
  <c r="AC308" i="63"/>
  <c r="AB308" i="63"/>
  <c r="AA308" i="63"/>
  <c r="Z308" i="63"/>
  <c r="Q308" i="63"/>
  <c r="P308" i="63"/>
  <c r="O308" i="63"/>
  <c r="N308" i="63"/>
  <c r="M308" i="63"/>
  <c r="L308" i="63"/>
  <c r="K308" i="63"/>
  <c r="J308" i="63"/>
  <c r="BO307" i="63"/>
  <c r="BN307" i="63"/>
  <c r="BM307" i="63"/>
  <c r="BL307" i="63"/>
  <c r="BK307" i="63"/>
  <c r="BJ307" i="63"/>
  <c r="BI307" i="63"/>
  <c r="BH307" i="63"/>
  <c r="AX307" i="63"/>
  <c r="AW307" i="63"/>
  <c r="AV307" i="63"/>
  <c r="AU307" i="63"/>
  <c r="AT307" i="63"/>
  <c r="AS307" i="63"/>
  <c r="AR307" i="63"/>
  <c r="AQ307" i="63"/>
  <c r="AG307" i="63"/>
  <c r="AF307" i="63"/>
  <c r="AE307" i="63"/>
  <c r="AD307" i="63"/>
  <c r="AC307" i="63"/>
  <c r="AB307" i="63"/>
  <c r="AA307" i="63"/>
  <c r="Z307" i="63"/>
  <c r="Q307" i="63"/>
  <c r="P307" i="63"/>
  <c r="O307" i="63"/>
  <c r="N307" i="63"/>
  <c r="M307" i="63"/>
  <c r="L307" i="63"/>
  <c r="K307" i="63"/>
  <c r="J307" i="63"/>
  <c r="BO306" i="63"/>
  <c r="BN306" i="63"/>
  <c r="BM306" i="63"/>
  <c r="BL306" i="63"/>
  <c r="BK306" i="63"/>
  <c r="BJ306" i="63"/>
  <c r="BI306" i="63"/>
  <c r="BH306" i="63"/>
  <c r="AX306" i="63"/>
  <c r="AW306" i="63"/>
  <c r="AV306" i="63"/>
  <c r="AU306" i="63"/>
  <c r="AT306" i="63"/>
  <c r="AS306" i="63"/>
  <c r="AR306" i="63"/>
  <c r="AQ306" i="63"/>
  <c r="AG306" i="63"/>
  <c r="AF306" i="63"/>
  <c r="AE306" i="63"/>
  <c r="AD306" i="63"/>
  <c r="AC306" i="63"/>
  <c r="AB306" i="63"/>
  <c r="AA306" i="63"/>
  <c r="Z306" i="63"/>
  <c r="Q306" i="63"/>
  <c r="P306" i="63"/>
  <c r="O306" i="63"/>
  <c r="N306" i="63"/>
  <c r="M306" i="63"/>
  <c r="L306" i="63"/>
  <c r="K306" i="63"/>
  <c r="J306" i="63"/>
  <c r="BO305" i="63"/>
  <c r="BN305" i="63"/>
  <c r="BM305" i="63"/>
  <c r="BL305" i="63"/>
  <c r="BK305" i="63"/>
  <c r="BJ305" i="63"/>
  <c r="BI305" i="63"/>
  <c r="BH305" i="63"/>
  <c r="AX305" i="63"/>
  <c r="AW305" i="63"/>
  <c r="AV305" i="63"/>
  <c r="AU305" i="63"/>
  <c r="AT305" i="63"/>
  <c r="AS305" i="63"/>
  <c r="AR305" i="63"/>
  <c r="AQ305" i="63"/>
  <c r="AG305" i="63"/>
  <c r="AF305" i="63"/>
  <c r="AE305" i="63"/>
  <c r="AD305" i="63"/>
  <c r="AC305" i="63"/>
  <c r="AB305" i="63"/>
  <c r="AA305" i="63"/>
  <c r="Z305" i="63"/>
  <c r="Q305" i="63"/>
  <c r="P305" i="63"/>
  <c r="O305" i="63"/>
  <c r="N305" i="63"/>
  <c r="M305" i="63"/>
  <c r="L305" i="63"/>
  <c r="K305" i="63"/>
  <c r="J305" i="63"/>
  <c r="BO304" i="63"/>
  <c r="BN304" i="63"/>
  <c r="BM304" i="63"/>
  <c r="BL304" i="63"/>
  <c r="BK304" i="63"/>
  <c r="BJ304" i="63"/>
  <c r="BI304" i="63"/>
  <c r="BH304" i="63"/>
  <c r="AX304" i="63"/>
  <c r="AW304" i="63"/>
  <c r="AV304" i="63"/>
  <c r="AU304" i="63"/>
  <c r="AT304" i="63"/>
  <c r="AS304" i="63"/>
  <c r="AR304" i="63"/>
  <c r="AQ304" i="63"/>
  <c r="AG304" i="63"/>
  <c r="AF304" i="63"/>
  <c r="AE304" i="63"/>
  <c r="AD304" i="63"/>
  <c r="AC304" i="63"/>
  <c r="AB304" i="63"/>
  <c r="AA304" i="63"/>
  <c r="Z304" i="63"/>
  <c r="Q304" i="63"/>
  <c r="P304" i="63"/>
  <c r="O304" i="63"/>
  <c r="N304" i="63"/>
  <c r="M304" i="63"/>
  <c r="L304" i="63"/>
  <c r="K304" i="63"/>
  <c r="J304" i="63"/>
  <c r="BO303" i="63"/>
  <c r="BN303" i="63"/>
  <c r="BM303" i="63"/>
  <c r="BL303" i="63"/>
  <c r="BK303" i="63"/>
  <c r="BJ303" i="63"/>
  <c r="BI303" i="63"/>
  <c r="BH303" i="63"/>
  <c r="AX303" i="63"/>
  <c r="AW303" i="63"/>
  <c r="AV303" i="63"/>
  <c r="AU303" i="63"/>
  <c r="AT303" i="63"/>
  <c r="AS303" i="63"/>
  <c r="AR303" i="63"/>
  <c r="AQ303" i="63"/>
  <c r="AG303" i="63"/>
  <c r="AF303" i="63"/>
  <c r="AE303" i="63"/>
  <c r="AD303" i="63"/>
  <c r="AC303" i="63"/>
  <c r="AB303" i="63"/>
  <c r="AA303" i="63"/>
  <c r="Z303" i="63"/>
  <c r="Q303" i="63"/>
  <c r="P303" i="63"/>
  <c r="O303" i="63"/>
  <c r="N303" i="63"/>
  <c r="M303" i="63"/>
  <c r="L303" i="63"/>
  <c r="K303" i="63"/>
  <c r="J303" i="63"/>
  <c r="BO302" i="63"/>
  <c r="BN302" i="63"/>
  <c r="BM302" i="63"/>
  <c r="BL302" i="63"/>
  <c r="BK302" i="63"/>
  <c r="BJ302" i="63"/>
  <c r="BI302" i="63"/>
  <c r="BH302" i="63"/>
  <c r="AX302" i="63"/>
  <c r="AW302" i="63"/>
  <c r="AV302" i="63"/>
  <c r="AU302" i="63"/>
  <c r="AT302" i="63"/>
  <c r="AS302" i="63"/>
  <c r="AR302" i="63"/>
  <c r="AQ302" i="63"/>
  <c r="AG302" i="63"/>
  <c r="AF302" i="63"/>
  <c r="AE302" i="63"/>
  <c r="AD302" i="63"/>
  <c r="AC302" i="63"/>
  <c r="AB302" i="63"/>
  <c r="AA302" i="63"/>
  <c r="Z302" i="63"/>
  <c r="Q302" i="63"/>
  <c r="P302" i="63"/>
  <c r="O302" i="63"/>
  <c r="N302" i="63"/>
  <c r="M302" i="63"/>
  <c r="L302" i="63"/>
  <c r="K302" i="63"/>
  <c r="J302" i="63"/>
  <c r="BO301" i="63"/>
  <c r="BN301" i="63"/>
  <c r="BM301" i="63"/>
  <c r="BL301" i="63"/>
  <c r="BK301" i="63"/>
  <c r="BJ301" i="63"/>
  <c r="BI301" i="63"/>
  <c r="BH301" i="63"/>
  <c r="AX301" i="63"/>
  <c r="AW301" i="63"/>
  <c r="AV301" i="63"/>
  <c r="AU301" i="63"/>
  <c r="AT301" i="63"/>
  <c r="AS301" i="63"/>
  <c r="AR301" i="63"/>
  <c r="AQ301" i="63"/>
  <c r="AG301" i="63"/>
  <c r="AF301" i="63"/>
  <c r="AE301" i="63"/>
  <c r="AD301" i="63"/>
  <c r="AC301" i="63"/>
  <c r="AB301" i="63"/>
  <c r="AA301" i="63"/>
  <c r="Z301" i="63"/>
  <c r="Q301" i="63"/>
  <c r="P301" i="63"/>
  <c r="O301" i="63"/>
  <c r="N301" i="63"/>
  <c r="M301" i="63"/>
  <c r="L301" i="63"/>
  <c r="K301" i="63"/>
  <c r="J301" i="63"/>
  <c r="BO300" i="63"/>
  <c r="BN300" i="63"/>
  <c r="BM300" i="63"/>
  <c r="BL300" i="63"/>
  <c r="BK300" i="63"/>
  <c r="BJ300" i="63"/>
  <c r="BI300" i="63"/>
  <c r="BH300" i="63"/>
  <c r="AX300" i="63"/>
  <c r="AW300" i="63"/>
  <c r="AV300" i="63"/>
  <c r="AU300" i="63"/>
  <c r="AT300" i="63"/>
  <c r="AS300" i="63"/>
  <c r="AR300" i="63"/>
  <c r="AQ300" i="63"/>
  <c r="AG300" i="63"/>
  <c r="AF300" i="63"/>
  <c r="AE300" i="63"/>
  <c r="AD300" i="63"/>
  <c r="AC300" i="63"/>
  <c r="AB300" i="63"/>
  <c r="AA300" i="63"/>
  <c r="Z300" i="63"/>
  <c r="Q300" i="63"/>
  <c r="P300" i="63"/>
  <c r="O300" i="63"/>
  <c r="N300" i="63"/>
  <c r="M300" i="63"/>
  <c r="L300" i="63"/>
  <c r="K300" i="63"/>
  <c r="J300" i="63"/>
  <c r="BO299" i="63"/>
  <c r="BN299" i="63"/>
  <c r="BM299" i="63"/>
  <c r="BL299" i="63"/>
  <c r="BK299" i="63"/>
  <c r="BJ299" i="63"/>
  <c r="BI299" i="63"/>
  <c r="BH299" i="63"/>
  <c r="AX299" i="63"/>
  <c r="AW299" i="63"/>
  <c r="AV299" i="63"/>
  <c r="AU299" i="63"/>
  <c r="AT299" i="63"/>
  <c r="AS299" i="63"/>
  <c r="AR299" i="63"/>
  <c r="AQ299" i="63"/>
  <c r="AG299" i="63"/>
  <c r="AF299" i="63"/>
  <c r="AE299" i="63"/>
  <c r="AD299" i="63"/>
  <c r="AC299" i="63"/>
  <c r="AB299" i="63"/>
  <c r="AA299" i="63"/>
  <c r="Z299" i="63"/>
  <c r="Q299" i="63"/>
  <c r="P299" i="63"/>
  <c r="O299" i="63"/>
  <c r="N299" i="63"/>
  <c r="M299" i="63"/>
  <c r="L299" i="63"/>
  <c r="K299" i="63"/>
  <c r="J299" i="63"/>
  <c r="BO298" i="63"/>
  <c r="BN298" i="63"/>
  <c r="BM298" i="63"/>
  <c r="BL298" i="63"/>
  <c r="BK298" i="63"/>
  <c r="BJ298" i="63"/>
  <c r="BI298" i="63"/>
  <c r="BH298" i="63"/>
  <c r="AX298" i="63"/>
  <c r="AW298" i="63"/>
  <c r="AV298" i="63"/>
  <c r="AU298" i="63"/>
  <c r="AT298" i="63"/>
  <c r="AS298" i="63"/>
  <c r="AR298" i="63"/>
  <c r="AQ298" i="63"/>
  <c r="AG298" i="63"/>
  <c r="AF298" i="63"/>
  <c r="AE298" i="63"/>
  <c r="AD298" i="63"/>
  <c r="AC298" i="63"/>
  <c r="AB298" i="63"/>
  <c r="AA298" i="63"/>
  <c r="Z298" i="63"/>
  <c r="Q298" i="63"/>
  <c r="P298" i="63"/>
  <c r="O298" i="63"/>
  <c r="N298" i="63"/>
  <c r="M298" i="63"/>
  <c r="L298" i="63"/>
  <c r="K298" i="63"/>
  <c r="J298" i="63"/>
  <c r="BO297" i="63"/>
  <c r="BN297" i="63"/>
  <c r="BM297" i="63"/>
  <c r="BL297" i="63"/>
  <c r="BK297" i="63"/>
  <c r="BJ297" i="63"/>
  <c r="BI297" i="63"/>
  <c r="BH297" i="63"/>
  <c r="AX297" i="63"/>
  <c r="AW297" i="63"/>
  <c r="AV297" i="63"/>
  <c r="AU297" i="63"/>
  <c r="AT297" i="63"/>
  <c r="AS297" i="63"/>
  <c r="AR297" i="63"/>
  <c r="AQ297" i="63"/>
  <c r="AG297" i="63"/>
  <c r="AF297" i="63"/>
  <c r="AE297" i="63"/>
  <c r="AD297" i="63"/>
  <c r="AC297" i="63"/>
  <c r="AB297" i="63"/>
  <c r="AA297" i="63"/>
  <c r="Z297" i="63"/>
  <c r="Q297" i="63"/>
  <c r="P297" i="63"/>
  <c r="O297" i="63"/>
  <c r="N297" i="63"/>
  <c r="M297" i="63"/>
  <c r="L297" i="63"/>
  <c r="K297" i="63"/>
  <c r="J297" i="63"/>
  <c r="BO296" i="63"/>
  <c r="BN296" i="63"/>
  <c r="BM296" i="63"/>
  <c r="BL296" i="63"/>
  <c r="BK296" i="63"/>
  <c r="BJ296" i="63"/>
  <c r="BI296" i="63"/>
  <c r="BH296" i="63"/>
  <c r="AX296" i="63"/>
  <c r="AW296" i="63"/>
  <c r="AV296" i="63"/>
  <c r="AU296" i="63"/>
  <c r="AT296" i="63"/>
  <c r="AS296" i="63"/>
  <c r="AR296" i="63"/>
  <c r="AQ296" i="63"/>
  <c r="AG296" i="63"/>
  <c r="AF296" i="63"/>
  <c r="AE296" i="63"/>
  <c r="AD296" i="63"/>
  <c r="AC296" i="63"/>
  <c r="AB296" i="63"/>
  <c r="AA296" i="63"/>
  <c r="Z296" i="63"/>
  <c r="Q296" i="63"/>
  <c r="P296" i="63"/>
  <c r="O296" i="63"/>
  <c r="N296" i="63"/>
  <c r="M296" i="63"/>
  <c r="L296" i="63"/>
  <c r="K296" i="63"/>
  <c r="J296" i="63"/>
  <c r="BO295" i="63"/>
  <c r="BN295" i="63"/>
  <c r="BM295" i="63"/>
  <c r="BL295" i="63"/>
  <c r="BK295" i="63"/>
  <c r="BJ295" i="63"/>
  <c r="BI295" i="63"/>
  <c r="BH295" i="63"/>
  <c r="AX295" i="63"/>
  <c r="AW295" i="63"/>
  <c r="AV295" i="63"/>
  <c r="AU295" i="63"/>
  <c r="AT295" i="63"/>
  <c r="AS295" i="63"/>
  <c r="AR295" i="63"/>
  <c r="AQ295" i="63"/>
  <c r="AG295" i="63"/>
  <c r="AF295" i="63"/>
  <c r="AE295" i="63"/>
  <c r="AD295" i="63"/>
  <c r="AC295" i="63"/>
  <c r="AB295" i="63"/>
  <c r="AA295" i="63"/>
  <c r="Z295" i="63"/>
  <c r="Q295" i="63"/>
  <c r="P295" i="63"/>
  <c r="O295" i="63"/>
  <c r="N295" i="63"/>
  <c r="M295" i="63"/>
  <c r="L295" i="63"/>
  <c r="K295" i="63"/>
  <c r="J295" i="63"/>
  <c r="BO294" i="63"/>
  <c r="BN294" i="63"/>
  <c r="BM294" i="63"/>
  <c r="BL294" i="63"/>
  <c r="BK294" i="63"/>
  <c r="BJ294" i="63"/>
  <c r="BI294" i="63"/>
  <c r="BH294" i="63"/>
  <c r="AX294" i="63"/>
  <c r="AW294" i="63"/>
  <c r="AV294" i="63"/>
  <c r="AU294" i="63"/>
  <c r="AT294" i="63"/>
  <c r="AS294" i="63"/>
  <c r="AR294" i="63"/>
  <c r="AQ294" i="63"/>
  <c r="AG294" i="63"/>
  <c r="AF294" i="63"/>
  <c r="AE294" i="63"/>
  <c r="AD294" i="63"/>
  <c r="AC294" i="63"/>
  <c r="AB294" i="63"/>
  <c r="AA294" i="63"/>
  <c r="Z294" i="63"/>
  <c r="Q294" i="63"/>
  <c r="P294" i="63"/>
  <c r="O294" i="63"/>
  <c r="N294" i="63"/>
  <c r="M294" i="63"/>
  <c r="L294" i="63"/>
  <c r="K294" i="63"/>
  <c r="J294" i="63"/>
  <c r="BO293" i="63"/>
  <c r="BN293" i="63"/>
  <c r="BM293" i="63"/>
  <c r="BL293" i="63"/>
  <c r="BK293" i="63"/>
  <c r="BJ293" i="63"/>
  <c r="BI293" i="63"/>
  <c r="BH293" i="63"/>
  <c r="AX293" i="63"/>
  <c r="AW293" i="63"/>
  <c r="AV293" i="63"/>
  <c r="AU293" i="63"/>
  <c r="AT293" i="63"/>
  <c r="AS293" i="63"/>
  <c r="AR293" i="63"/>
  <c r="AQ293" i="63"/>
  <c r="AG293" i="63"/>
  <c r="AF293" i="63"/>
  <c r="AE293" i="63"/>
  <c r="AD293" i="63"/>
  <c r="AC293" i="63"/>
  <c r="AB293" i="63"/>
  <c r="AA293" i="63"/>
  <c r="Z293" i="63"/>
  <c r="Q293" i="63"/>
  <c r="P293" i="63"/>
  <c r="O293" i="63"/>
  <c r="N293" i="63"/>
  <c r="M293" i="63"/>
  <c r="L293" i="63"/>
  <c r="K293" i="63"/>
  <c r="J293" i="63"/>
  <c r="BO292" i="63"/>
  <c r="BN292" i="63"/>
  <c r="BM292" i="63"/>
  <c r="BL292" i="63"/>
  <c r="BK292" i="63"/>
  <c r="BJ292" i="63"/>
  <c r="BI292" i="63"/>
  <c r="BH292" i="63"/>
  <c r="AX292" i="63"/>
  <c r="AW292" i="63"/>
  <c r="AV292" i="63"/>
  <c r="AU292" i="63"/>
  <c r="AT292" i="63"/>
  <c r="AS292" i="63"/>
  <c r="AR292" i="63"/>
  <c r="AQ292" i="63"/>
  <c r="AG292" i="63"/>
  <c r="AF292" i="63"/>
  <c r="AE292" i="63"/>
  <c r="AD292" i="63"/>
  <c r="AC292" i="63"/>
  <c r="AB292" i="63"/>
  <c r="AA292" i="63"/>
  <c r="Z292" i="63"/>
  <c r="Q292" i="63"/>
  <c r="P292" i="63"/>
  <c r="O292" i="63"/>
  <c r="N292" i="63"/>
  <c r="M292" i="63"/>
  <c r="L292" i="63"/>
  <c r="K292" i="63"/>
  <c r="J292" i="63"/>
  <c r="BO291" i="63"/>
  <c r="BN291" i="63"/>
  <c r="BM291" i="63"/>
  <c r="BL291" i="63"/>
  <c r="BK291" i="63"/>
  <c r="BJ291" i="63"/>
  <c r="BI291" i="63"/>
  <c r="BH291" i="63"/>
  <c r="AX291" i="63"/>
  <c r="AW291" i="63"/>
  <c r="AV291" i="63"/>
  <c r="AU291" i="63"/>
  <c r="AT291" i="63"/>
  <c r="AS291" i="63"/>
  <c r="AR291" i="63"/>
  <c r="AQ291" i="63"/>
  <c r="AG291" i="63"/>
  <c r="AF291" i="63"/>
  <c r="AE291" i="63"/>
  <c r="AD291" i="63"/>
  <c r="AC291" i="63"/>
  <c r="AB291" i="63"/>
  <c r="AA291" i="63"/>
  <c r="Z291" i="63"/>
  <c r="Q291" i="63"/>
  <c r="P291" i="63"/>
  <c r="O291" i="63"/>
  <c r="N291" i="63"/>
  <c r="M291" i="63"/>
  <c r="L291" i="63"/>
  <c r="K291" i="63"/>
  <c r="J291" i="63"/>
  <c r="BO290" i="63"/>
  <c r="BN290" i="63"/>
  <c r="BM290" i="63"/>
  <c r="BL290" i="63"/>
  <c r="BK290" i="63"/>
  <c r="BJ290" i="63"/>
  <c r="BI290" i="63"/>
  <c r="BH290" i="63"/>
  <c r="AX290" i="63"/>
  <c r="AW290" i="63"/>
  <c r="AV290" i="63"/>
  <c r="AU290" i="63"/>
  <c r="AT290" i="63"/>
  <c r="AS290" i="63"/>
  <c r="AR290" i="63"/>
  <c r="AQ290" i="63"/>
  <c r="AG290" i="63"/>
  <c r="AF290" i="63"/>
  <c r="AE290" i="63"/>
  <c r="AD290" i="63"/>
  <c r="AC290" i="63"/>
  <c r="AB290" i="63"/>
  <c r="AA290" i="63"/>
  <c r="Z290" i="63"/>
  <c r="Q290" i="63"/>
  <c r="P290" i="63"/>
  <c r="O290" i="63"/>
  <c r="N290" i="63"/>
  <c r="M290" i="63"/>
  <c r="L290" i="63"/>
  <c r="K290" i="63"/>
  <c r="J290" i="63"/>
  <c r="BO289" i="63"/>
  <c r="BN289" i="63"/>
  <c r="BM289" i="63"/>
  <c r="BL289" i="63"/>
  <c r="BK289" i="63"/>
  <c r="BJ289" i="63"/>
  <c r="BI289" i="63"/>
  <c r="BH289" i="63"/>
  <c r="AX289" i="63"/>
  <c r="AW289" i="63"/>
  <c r="AV289" i="63"/>
  <c r="AU289" i="63"/>
  <c r="AT289" i="63"/>
  <c r="AS289" i="63"/>
  <c r="AR289" i="63"/>
  <c r="AQ289" i="63"/>
  <c r="AG289" i="63"/>
  <c r="AF289" i="63"/>
  <c r="AE289" i="63"/>
  <c r="AD289" i="63"/>
  <c r="AC289" i="63"/>
  <c r="AB289" i="63"/>
  <c r="AA289" i="63"/>
  <c r="Z289" i="63"/>
  <c r="Q289" i="63"/>
  <c r="P289" i="63"/>
  <c r="O289" i="63"/>
  <c r="N289" i="63"/>
  <c r="M289" i="63"/>
  <c r="L289" i="63"/>
  <c r="K289" i="63"/>
  <c r="J289" i="63"/>
  <c r="BN288" i="63"/>
  <c r="BL288" i="63"/>
  <c r="BK288" i="63"/>
  <c r="BI288" i="63"/>
  <c r="BH288" i="63"/>
  <c r="AW288" i="63"/>
  <c r="AU288" i="63"/>
  <c r="AT288" i="63"/>
  <c r="AR288" i="63"/>
  <c r="AQ288" i="63"/>
  <c r="AF288" i="63"/>
  <c r="AD288" i="63"/>
  <c r="AC288" i="63"/>
  <c r="AA288" i="63"/>
  <c r="Z288" i="63"/>
  <c r="P288" i="63"/>
  <c r="N288" i="63"/>
  <c r="M288" i="63"/>
  <c r="K288" i="63"/>
  <c r="J288" i="63"/>
  <c r="BN287" i="63"/>
  <c r="BL287" i="63"/>
  <c r="BK287" i="63"/>
  <c r="BI287" i="63"/>
  <c r="BH287" i="63"/>
  <c r="AW287" i="63"/>
  <c r="AU287" i="63"/>
  <c r="AT287" i="63"/>
  <c r="AR287" i="63"/>
  <c r="AQ287" i="63"/>
  <c r="AF287" i="63"/>
  <c r="AD287" i="63"/>
  <c r="AC287" i="63"/>
  <c r="AA287" i="63"/>
  <c r="Z287" i="63"/>
  <c r="P287" i="63"/>
  <c r="N287" i="63"/>
  <c r="M287" i="63"/>
  <c r="K287" i="63"/>
  <c r="J287" i="63"/>
  <c r="BN286" i="63"/>
  <c r="BL286" i="63"/>
  <c r="BK286" i="63"/>
  <c r="BI286" i="63"/>
  <c r="BH286" i="63"/>
  <c r="AW286" i="63"/>
  <c r="AU286" i="63"/>
  <c r="AT286" i="63"/>
  <c r="AR286" i="63"/>
  <c r="AQ286" i="63"/>
  <c r="AF286" i="63"/>
  <c r="AD286" i="63"/>
  <c r="AC286" i="63"/>
  <c r="AA286" i="63"/>
  <c r="Z286" i="63"/>
  <c r="P286" i="63"/>
  <c r="N286" i="63"/>
  <c r="M286" i="63"/>
  <c r="K286" i="63"/>
  <c r="J286" i="63"/>
  <c r="BN285" i="63"/>
  <c r="BL285" i="63"/>
  <c r="BK285" i="63"/>
  <c r="BI285" i="63"/>
  <c r="BH285" i="63"/>
  <c r="AW285" i="63"/>
  <c r="AU285" i="63"/>
  <c r="AT285" i="63"/>
  <c r="AR285" i="63"/>
  <c r="AQ285" i="63"/>
  <c r="AF285" i="63"/>
  <c r="AD285" i="63"/>
  <c r="AC285" i="63"/>
  <c r="AA285" i="63"/>
  <c r="Z285" i="63"/>
  <c r="P285" i="63"/>
  <c r="N285" i="63"/>
  <c r="M285" i="63"/>
  <c r="K285" i="63"/>
  <c r="J285" i="63"/>
  <c r="BN284" i="63"/>
  <c r="BL284" i="63"/>
  <c r="BK284" i="63"/>
  <c r="BI284" i="63"/>
  <c r="BH284" i="63"/>
  <c r="AW284" i="63"/>
  <c r="AU284" i="63"/>
  <c r="AT284" i="63"/>
  <c r="AR284" i="63"/>
  <c r="AQ284" i="63"/>
  <c r="AF284" i="63"/>
  <c r="AD284" i="63"/>
  <c r="AC284" i="63"/>
  <c r="AA284" i="63"/>
  <c r="Z284" i="63"/>
  <c r="P284" i="63"/>
  <c r="N284" i="63"/>
  <c r="M284" i="63"/>
  <c r="K284" i="63"/>
  <c r="J284" i="63"/>
  <c r="BN283" i="63"/>
  <c r="BL283" i="63"/>
  <c r="BK283" i="63"/>
  <c r="BI283" i="63"/>
  <c r="BH283" i="63"/>
  <c r="AW283" i="63"/>
  <c r="AU283" i="63"/>
  <c r="AT283" i="63"/>
  <c r="AR283" i="63"/>
  <c r="AQ283" i="63"/>
  <c r="AF283" i="63"/>
  <c r="AD283" i="63"/>
  <c r="AC283" i="63"/>
  <c r="AA283" i="63"/>
  <c r="Z283" i="63"/>
  <c r="P283" i="63"/>
  <c r="N283" i="63"/>
  <c r="M283" i="63"/>
  <c r="K283" i="63"/>
  <c r="J283" i="63"/>
  <c r="BO282" i="63"/>
  <c r="BN282" i="63"/>
  <c r="BM282" i="63"/>
  <c r="BL282" i="63"/>
  <c r="BK282" i="63"/>
  <c r="BJ282" i="63"/>
  <c r="BI282" i="63"/>
  <c r="BH282" i="63"/>
  <c r="AX282" i="63"/>
  <c r="AW282" i="63"/>
  <c r="AV282" i="63"/>
  <c r="AU282" i="63"/>
  <c r="AT282" i="63"/>
  <c r="AS282" i="63"/>
  <c r="AR282" i="63"/>
  <c r="AQ282" i="63"/>
  <c r="AG282" i="63"/>
  <c r="AF282" i="63"/>
  <c r="AE282" i="63"/>
  <c r="AD282" i="63"/>
  <c r="AC282" i="63"/>
  <c r="AB282" i="63"/>
  <c r="AA282" i="63"/>
  <c r="Z282" i="63"/>
  <c r="Q282" i="63"/>
  <c r="P282" i="63"/>
  <c r="O282" i="63"/>
  <c r="N282" i="63"/>
  <c r="M282" i="63"/>
  <c r="L282" i="63"/>
  <c r="K282" i="63"/>
  <c r="J282" i="63"/>
  <c r="BO281" i="63"/>
  <c r="BN281" i="63"/>
  <c r="BM281" i="63"/>
  <c r="BL281" i="63"/>
  <c r="BK281" i="63"/>
  <c r="BJ281" i="63"/>
  <c r="BI281" i="63"/>
  <c r="BH281" i="63"/>
  <c r="AX281" i="63"/>
  <c r="AW281" i="63"/>
  <c r="AV281" i="63"/>
  <c r="AU281" i="63"/>
  <c r="AT281" i="63"/>
  <c r="AS281" i="63"/>
  <c r="AR281" i="63"/>
  <c r="AQ281" i="63"/>
  <c r="AG281" i="63"/>
  <c r="AF281" i="63"/>
  <c r="AE281" i="63"/>
  <c r="AD281" i="63"/>
  <c r="AC281" i="63"/>
  <c r="AB281" i="63"/>
  <c r="AA281" i="63"/>
  <c r="Z281" i="63"/>
  <c r="Q281" i="63"/>
  <c r="P281" i="63"/>
  <c r="O281" i="63"/>
  <c r="N281" i="63"/>
  <c r="M281" i="63"/>
  <c r="L281" i="63"/>
  <c r="K281" i="63"/>
  <c r="J281" i="63"/>
  <c r="BO280" i="63"/>
  <c r="BN280" i="63"/>
  <c r="BM280" i="63"/>
  <c r="BL280" i="63"/>
  <c r="BK280" i="63"/>
  <c r="BJ280" i="63"/>
  <c r="BI280" i="63"/>
  <c r="BH280" i="63"/>
  <c r="AX280" i="63"/>
  <c r="AW280" i="63"/>
  <c r="AV280" i="63"/>
  <c r="AU280" i="63"/>
  <c r="AT280" i="63"/>
  <c r="AS280" i="63"/>
  <c r="AR280" i="63"/>
  <c r="AQ280" i="63"/>
  <c r="AG280" i="63"/>
  <c r="AF280" i="63"/>
  <c r="AE280" i="63"/>
  <c r="AD280" i="63"/>
  <c r="AC280" i="63"/>
  <c r="AB280" i="63"/>
  <c r="AA280" i="63"/>
  <c r="Z280" i="63"/>
  <c r="Q280" i="63"/>
  <c r="P280" i="63"/>
  <c r="O280" i="63"/>
  <c r="N280" i="63"/>
  <c r="M280" i="63"/>
  <c r="L280" i="63"/>
  <c r="K280" i="63"/>
  <c r="J280" i="63"/>
  <c r="BO279" i="63"/>
  <c r="BN279" i="63"/>
  <c r="BM279" i="63"/>
  <c r="BL279" i="63"/>
  <c r="BK279" i="63"/>
  <c r="BJ279" i="63"/>
  <c r="BI279" i="63"/>
  <c r="BH279" i="63"/>
  <c r="AX279" i="63"/>
  <c r="AW279" i="63"/>
  <c r="AV279" i="63"/>
  <c r="AU279" i="63"/>
  <c r="AT279" i="63"/>
  <c r="AS279" i="63"/>
  <c r="AR279" i="63"/>
  <c r="AQ279" i="63"/>
  <c r="AG279" i="63"/>
  <c r="AF279" i="63"/>
  <c r="AE279" i="63"/>
  <c r="AD279" i="63"/>
  <c r="AC279" i="63"/>
  <c r="AB279" i="63"/>
  <c r="AA279" i="63"/>
  <c r="Z279" i="63"/>
  <c r="Q279" i="63"/>
  <c r="P279" i="63"/>
  <c r="O279" i="63"/>
  <c r="N279" i="63"/>
  <c r="M279" i="63"/>
  <c r="L279" i="63"/>
  <c r="K279" i="63"/>
  <c r="J279" i="63"/>
  <c r="BO278" i="63"/>
  <c r="BN278" i="63"/>
  <c r="BM278" i="63"/>
  <c r="BL278" i="63"/>
  <c r="BK278" i="63"/>
  <c r="BJ278" i="63"/>
  <c r="BI278" i="63"/>
  <c r="BH278" i="63"/>
  <c r="AX278" i="63"/>
  <c r="AW278" i="63"/>
  <c r="AV278" i="63"/>
  <c r="AU278" i="63"/>
  <c r="AT278" i="63"/>
  <c r="AS278" i="63"/>
  <c r="AR278" i="63"/>
  <c r="AQ278" i="63"/>
  <c r="AG278" i="63"/>
  <c r="AF278" i="63"/>
  <c r="AE278" i="63"/>
  <c r="AD278" i="63"/>
  <c r="AC278" i="63"/>
  <c r="AB278" i="63"/>
  <c r="AA278" i="63"/>
  <c r="Z278" i="63"/>
  <c r="Q278" i="63"/>
  <c r="P278" i="63"/>
  <c r="O278" i="63"/>
  <c r="N278" i="63"/>
  <c r="M278" i="63"/>
  <c r="L278" i="63"/>
  <c r="K278" i="63"/>
  <c r="J278" i="63"/>
  <c r="BO277" i="63"/>
  <c r="BN277" i="63"/>
  <c r="BM277" i="63"/>
  <c r="BL277" i="63"/>
  <c r="BK277" i="63"/>
  <c r="BJ277" i="63"/>
  <c r="BI277" i="63"/>
  <c r="BH277" i="63"/>
  <c r="AX277" i="63"/>
  <c r="AW277" i="63"/>
  <c r="AV277" i="63"/>
  <c r="AU277" i="63"/>
  <c r="AT277" i="63"/>
  <c r="AS277" i="63"/>
  <c r="AR277" i="63"/>
  <c r="AQ277" i="63"/>
  <c r="AG277" i="63"/>
  <c r="AF277" i="63"/>
  <c r="AE277" i="63"/>
  <c r="AD277" i="63"/>
  <c r="AC277" i="63"/>
  <c r="AB277" i="63"/>
  <c r="AA277" i="63"/>
  <c r="Z277" i="63"/>
  <c r="Q277" i="63"/>
  <c r="P277" i="63"/>
  <c r="O277" i="63"/>
  <c r="N277" i="63"/>
  <c r="M277" i="63"/>
  <c r="L277" i="63"/>
  <c r="K277" i="63"/>
  <c r="J277" i="63"/>
  <c r="BO276" i="63"/>
  <c r="BN276" i="63"/>
  <c r="BM276" i="63"/>
  <c r="BL276" i="63"/>
  <c r="BK276" i="63"/>
  <c r="BJ276" i="63"/>
  <c r="BI276" i="63"/>
  <c r="BH276" i="63"/>
  <c r="AX276" i="63"/>
  <c r="AW276" i="63"/>
  <c r="AV276" i="63"/>
  <c r="AU276" i="63"/>
  <c r="AT276" i="63"/>
  <c r="AS276" i="63"/>
  <c r="AR276" i="63"/>
  <c r="AQ276" i="63"/>
  <c r="AG276" i="63"/>
  <c r="AF276" i="63"/>
  <c r="AE276" i="63"/>
  <c r="AD276" i="63"/>
  <c r="AC276" i="63"/>
  <c r="AB276" i="63"/>
  <c r="AA276" i="63"/>
  <c r="Z276" i="63"/>
  <c r="Q276" i="63"/>
  <c r="P276" i="63"/>
  <c r="O276" i="63"/>
  <c r="N276" i="63"/>
  <c r="M276" i="63"/>
  <c r="L276" i="63"/>
  <c r="K276" i="63"/>
  <c r="J276" i="63"/>
  <c r="BO275" i="63"/>
  <c r="BN275" i="63"/>
  <c r="BM275" i="63"/>
  <c r="BL275" i="63"/>
  <c r="BK275" i="63"/>
  <c r="BJ275" i="63"/>
  <c r="BI275" i="63"/>
  <c r="BH275" i="63"/>
  <c r="AX275" i="63"/>
  <c r="AW275" i="63"/>
  <c r="AV275" i="63"/>
  <c r="AU275" i="63"/>
  <c r="AT275" i="63"/>
  <c r="AS275" i="63"/>
  <c r="AR275" i="63"/>
  <c r="AQ275" i="63"/>
  <c r="AG275" i="63"/>
  <c r="AF275" i="63"/>
  <c r="AE275" i="63"/>
  <c r="AD275" i="63"/>
  <c r="AC275" i="63"/>
  <c r="AB275" i="63"/>
  <c r="AA275" i="63"/>
  <c r="Z275" i="63"/>
  <c r="Q275" i="63"/>
  <c r="P275" i="63"/>
  <c r="O275" i="63"/>
  <c r="N275" i="63"/>
  <c r="M275" i="63"/>
  <c r="L275" i="63"/>
  <c r="K275" i="63"/>
  <c r="J275" i="63"/>
  <c r="BO274" i="63"/>
  <c r="BN274" i="63"/>
  <c r="BM274" i="63"/>
  <c r="BL274" i="63"/>
  <c r="BK274" i="63"/>
  <c r="BJ274" i="63"/>
  <c r="BI274" i="63"/>
  <c r="BH274" i="63"/>
  <c r="AX274" i="63"/>
  <c r="AW274" i="63"/>
  <c r="AV274" i="63"/>
  <c r="AU274" i="63"/>
  <c r="AT274" i="63"/>
  <c r="AS274" i="63"/>
  <c r="AR274" i="63"/>
  <c r="AQ274" i="63"/>
  <c r="AG274" i="63"/>
  <c r="AF274" i="63"/>
  <c r="AE274" i="63"/>
  <c r="AD274" i="63"/>
  <c r="AC274" i="63"/>
  <c r="AB274" i="63"/>
  <c r="AA274" i="63"/>
  <c r="Z274" i="63"/>
  <c r="Q274" i="63"/>
  <c r="P274" i="63"/>
  <c r="O274" i="63"/>
  <c r="N274" i="63"/>
  <c r="M274" i="63"/>
  <c r="L274" i="63"/>
  <c r="K274" i="63"/>
  <c r="J274" i="63"/>
  <c r="BO273" i="63"/>
  <c r="BN273" i="63"/>
  <c r="BM273" i="63"/>
  <c r="BL273" i="63"/>
  <c r="BK273" i="63"/>
  <c r="BJ273" i="63"/>
  <c r="BI273" i="63"/>
  <c r="BH273" i="63"/>
  <c r="AX273" i="63"/>
  <c r="AW273" i="63"/>
  <c r="AV273" i="63"/>
  <c r="AU273" i="63"/>
  <c r="AT273" i="63"/>
  <c r="AS273" i="63"/>
  <c r="AR273" i="63"/>
  <c r="AQ273" i="63"/>
  <c r="AG273" i="63"/>
  <c r="AF273" i="63"/>
  <c r="AE273" i="63"/>
  <c r="AD273" i="63"/>
  <c r="AC273" i="63"/>
  <c r="AB273" i="63"/>
  <c r="AA273" i="63"/>
  <c r="Z273" i="63"/>
  <c r="Q273" i="63"/>
  <c r="P273" i="63"/>
  <c r="O273" i="63"/>
  <c r="N273" i="63"/>
  <c r="M273" i="63"/>
  <c r="L273" i="63"/>
  <c r="K273" i="63"/>
  <c r="J273" i="63"/>
  <c r="BN272" i="63"/>
  <c r="BL272" i="63"/>
  <c r="BK272" i="63"/>
  <c r="BI272" i="63"/>
  <c r="BH272" i="63"/>
  <c r="AW272" i="63"/>
  <c r="AU272" i="63"/>
  <c r="AT272" i="63"/>
  <c r="AR272" i="63"/>
  <c r="AQ272" i="63"/>
  <c r="AF272" i="63"/>
  <c r="AD272" i="63"/>
  <c r="AC272" i="63"/>
  <c r="AA272" i="63"/>
  <c r="Z272" i="63"/>
  <c r="P272" i="63"/>
  <c r="N272" i="63"/>
  <c r="M272" i="63"/>
  <c r="K272" i="63"/>
  <c r="J272" i="63"/>
  <c r="BN271" i="63"/>
  <c r="BL271" i="63"/>
  <c r="BK271" i="63"/>
  <c r="BI271" i="63"/>
  <c r="BH271" i="63"/>
  <c r="AW271" i="63"/>
  <c r="AU271" i="63"/>
  <c r="AT271" i="63"/>
  <c r="AR271" i="63"/>
  <c r="AQ271" i="63"/>
  <c r="AF271" i="63"/>
  <c r="AD271" i="63"/>
  <c r="AC271" i="63"/>
  <c r="AA271" i="63"/>
  <c r="Z271" i="63"/>
  <c r="P271" i="63"/>
  <c r="N271" i="63"/>
  <c r="M271" i="63"/>
  <c r="K271" i="63"/>
  <c r="J271" i="63"/>
  <c r="BN270" i="63"/>
  <c r="BL270" i="63"/>
  <c r="BK270" i="63"/>
  <c r="BI270" i="63"/>
  <c r="BH270" i="63"/>
  <c r="AW270" i="63"/>
  <c r="AU270" i="63"/>
  <c r="AT270" i="63"/>
  <c r="AR270" i="63"/>
  <c r="AQ270" i="63"/>
  <c r="AF270" i="63"/>
  <c r="AD270" i="63"/>
  <c r="AC270" i="63"/>
  <c r="AA270" i="63"/>
  <c r="Z270" i="63"/>
  <c r="P270" i="63"/>
  <c r="N270" i="63"/>
  <c r="M270" i="63"/>
  <c r="K270" i="63"/>
  <c r="J270" i="63"/>
  <c r="BN269" i="63"/>
  <c r="BL269" i="63"/>
  <c r="BK269" i="63"/>
  <c r="BI269" i="63"/>
  <c r="BH269" i="63"/>
  <c r="AW269" i="63"/>
  <c r="AU269" i="63"/>
  <c r="AT269" i="63"/>
  <c r="AR269" i="63"/>
  <c r="AQ269" i="63"/>
  <c r="AF269" i="63"/>
  <c r="AD269" i="63"/>
  <c r="AC269" i="63"/>
  <c r="AA269" i="63"/>
  <c r="Z269" i="63"/>
  <c r="P269" i="63"/>
  <c r="N269" i="63"/>
  <c r="M269" i="63"/>
  <c r="K269" i="63"/>
  <c r="J269" i="63"/>
  <c r="BN268" i="63"/>
  <c r="BL268" i="63"/>
  <c r="BK268" i="63"/>
  <c r="BI268" i="63"/>
  <c r="BH268" i="63"/>
  <c r="AW268" i="63"/>
  <c r="AU268" i="63"/>
  <c r="AT268" i="63"/>
  <c r="AR268" i="63"/>
  <c r="AQ268" i="63"/>
  <c r="AF268" i="63"/>
  <c r="AD268" i="63"/>
  <c r="AC268" i="63"/>
  <c r="AA268" i="63"/>
  <c r="Z268" i="63"/>
  <c r="P268" i="63"/>
  <c r="N268" i="63"/>
  <c r="M268" i="63"/>
  <c r="K268" i="63"/>
  <c r="J268" i="63"/>
  <c r="BN267" i="63"/>
  <c r="BL267" i="63"/>
  <c r="BK267" i="63"/>
  <c r="BI267" i="63"/>
  <c r="BH267" i="63"/>
  <c r="AW267" i="63"/>
  <c r="AU267" i="63"/>
  <c r="AT267" i="63"/>
  <c r="AR267" i="63"/>
  <c r="AQ267" i="63"/>
  <c r="AF267" i="63"/>
  <c r="AD267" i="63"/>
  <c r="AC267" i="63"/>
  <c r="AA267" i="63"/>
  <c r="Z267" i="63"/>
  <c r="P267" i="63"/>
  <c r="N267" i="63"/>
  <c r="M267" i="63"/>
  <c r="K267" i="63"/>
  <c r="J267" i="63"/>
  <c r="BO266" i="63"/>
  <c r="BN266" i="63"/>
  <c r="BM266" i="63"/>
  <c r="BL266" i="63"/>
  <c r="BK266" i="63"/>
  <c r="BJ266" i="63"/>
  <c r="BI266" i="63"/>
  <c r="BH266" i="63"/>
  <c r="AX266" i="63"/>
  <c r="AW266" i="63"/>
  <c r="AV266" i="63"/>
  <c r="AU266" i="63"/>
  <c r="AT266" i="63"/>
  <c r="AS266" i="63"/>
  <c r="AR266" i="63"/>
  <c r="AQ266" i="63"/>
  <c r="AG266" i="63"/>
  <c r="AF266" i="63"/>
  <c r="AE266" i="63"/>
  <c r="AD266" i="63"/>
  <c r="AC266" i="63"/>
  <c r="AB266" i="63"/>
  <c r="AA266" i="63"/>
  <c r="Z266" i="63"/>
  <c r="Q266" i="63"/>
  <c r="P266" i="63"/>
  <c r="O266" i="63"/>
  <c r="N266" i="63"/>
  <c r="M266" i="63"/>
  <c r="L266" i="63"/>
  <c r="K266" i="63"/>
  <c r="J266" i="63"/>
  <c r="BN265" i="63"/>
  <c r="BL265" i="63"/>
  <c r="BK265" i="63"/>
  <c r="BI265" i="63"/>
  <c r="BH265" i="63"/>
  <c r="AW265" i="63"/>
  <c r="AU265" i="63"/>
  <c r="AT265" i="63"/>
  <c r="AR265" i="63"/>
  <c r="AQ265" i="63"/>
  <c r="AC265" i="63"/>
  <c r="Z265" i="63"/>
  <c r="P265" i="63"/>
  <c r="N265" i="63"/>
  <c r="M265" i="63"/>
  <c r="K265" i="63"/>
  <c r="J265" i="63"/>
  <c r="BO264" i="63"/>
  <c r="BN264" i="63"/>
  <c r="BM264" i="63"/>
  <c r="BL264" i="63"/>
  <c r="BK264" i="63"/>
  <c r="BJ264" i="63"/>
  <c r="BI264" i="63"/>
  <c r="BH264" i="63"/>
  <c r="AX264" i="63"/>
  <c r="AW264" i="63"/>
  <c r="AV264" i="63"/>
  <c r="AU264" i="63"/>
  <c r="AT264" i="63"/>
  <c r="AS264" i="63"/>
  <c r="AR264" i="63"/>
  <c r="AQ264" i="63"/>
  <c r="AG264" i="63"/>
  <c r="AF264" i="63"/>
  <c r="AE264" i="63"/>
  <c r="AD264" i="63"/>
  <c r="AC264" i="63"/>
  <c r="AB264" i="63"/>
  <c r="AA264" i="63"/>
  <c r="Z264" i="63"/>
  <c r="Q264" i="63"/>
  <c r="P264" i="63"/>
  <c r="O264" i="63"/>
  <c r="N264" i="63"/>
  <c r="M264" i="63"/>
  <c r="L264" i="63"/>
  <c r="K264" i="63"/>
  <c r="J264" i="63"/>
  <c r="BO263" i="63"/>
  <c r="BN263" i="63"/>
  <c r="BM263" i="63"/>
  <c r="BL263" i="63"/>
  <c r="BK263" i="63"/>
  <c r="BJ263" i="63"/>
  <c r="BI263" i="63"/>
  <c r="BH263" i="63"/>
  <c r="AX263" i="63"/>
  <c r="AW263" i="63"/>
  <c r="AV263" i="63"/>
  <c r="AU263" i="63"/>
  <c r="AT263" i="63"/>
  <c r="AS263" i="63"/>
  <c r="AR263" i="63"/>
  <c r="AQ263" i="63"/>
  <c r="AG263" i="63"/>
  <c r="AF263" i="63"/>
  <c r="AE263" i="63"/>
  <c r="AD263" i="63"/>
  <c r="AC263" i="63"/>
  <c r="AB263" i="63"/>
  <c r="AA263" i="63"/>
  <c r="Z263" i="63"/>
  <c r="Q263" i="63"/>
  <c r="P263" i="63"/>
  <c r="O263" i="63"/>
  <c r="N263" i="63"/>
  <c r="M263" i="63"/>
  <c r="L263" i="63"/>
  <c r="K263" i="63"/>
  <c r="J263" i="63"/>
  <c r="BO262" i="63"/>
  <c r="BN262" i="63"/>
  <c r="BM262" i="63"/>
  <c r="BL262" i="63"/>
  <c r="BK262" i="63"/>
  <c r="BJ262" i="63"/>
  <c r="BI262" i="63"/>
  <c r="BH262" i="63"/>
  <c r="AX262" i="63"/>
  <c r="AW262" i="63"/>
  <c r="AV262" i="63"/>
  <c r="AU262" i="63"/>
  <c r="AT262" i="63"/>
  <c r="AS262" i="63"/>
  <c r="AR262" i="63"/>
  <c r="AQ262" i="63"/>
  <c r="AG262" i="63"/>
  <c r="AF262" i="63"/>
  <c r="AE262" i="63"/>
  <c r="AD262" i="63"/>
  <c r="AC262" i="63"/>
  <c r="AB262" i="63"/>
  <c r="AA262" i="63"/>
  <c r="Z262" i="63"/>
  <c r="Q262" i="63"/>
  <c r="P262" i="63"/>
  <c r="O262" i="63"/>
  <c r="N262" i="63"/>
  <c r="M262" i="63"/>
  <c r="L262" i="63"/>
  <c r="K262" i="63"/>
  <c r="J262" i="63"/>
  <c r="BO261" i="63"/>
  <c r="BN261" i="63"/>
  <c r="BM261" i="63"/>
  <c r="BL261" i="63"/>
  <c r="BK261" i="63"/>
  <c r="BJ261" i="63"/>
  <c r="BI261" i="63"/>
  <c r="BH261" i="63"/>
  <c r="AX261" i="63"/>
  <c r="AW261" i="63"/>
  <c r="AV261" i="63"/>
  <c r="AU261" i="63"/>
  <c r="AT261" i="63"/>
  <c r="AS261" i="63"/>
  <c r="AR261" i="63"/>
  <c r="AQ261" i="63"/>
  <c r="AG261" i="63"/>
  <c r="AF261" i="63"/>
  <c r="AE261" i="63"/>
  <c r="AD261" i="63"/>
  <c r="AC261" i="63"/>
  <c r="AB261" i="63"/>
  <c r="AA261" i="63"/>
  <c r="Z261" i="63"/>
  <c r="Q261" i="63"/>
  <c r="P261" i="63"/>
  <c r="O261" i="63"/>
  <c r="N261" i="63"/>
  <c r="M261" i="63"/>
  <c r="L261" i="63"/>
  <c r="K261" i="63"/>
  <c r="J261" i="63"/>
  <c r="BN260" i="63"/>
  <c r="BL260" i="63"/>
  <c r="BK260" i="63"/>
  <c r="BI260" i="63"/>
  <c r="BH260" i="63"/>
  <c r="AW260" i="63"/>
  <c r="AU260" i="63"/>
  <c r="AT260" i="63"/>
  <c r="AR260" i="63"/>
  <c r="AQ260" i="63"/>
  <c r="AF260" i="63"/>
  <c r="AD260" i="63"/>
  <c r="AC260" i="63"/>
  <c r="AA260" i="63"/>
  <c r="Z260" i="63"/>
  <c r="P260" i="63"/>
  <c r="N260" i="63"/>
  <c r="M260" i="63"/>
  <c r="K260" i="63"/>
  <c r="J260" i="63"/>
  <c r="BN259" i="63"/>
  <c r="BL259" i="63"/>
  <c r="BK259" i="63"/>
  <c r="BI259" i="63"/>
  <c r="BH259" i="63"/>
  <c r="AW259" i="63"/>
  <c r="AU259" i="63"/>
  <c r="AT259" i="63"/>
  <c r="AR259" i="63"/>
  <c r="AQ259" i="63"/>
  <c r="AF259" i="63"/>
  <c r="AD259" i="63"/>
  <c r="AC259" i="63"/>
  <c r="AA259" i="63"/>
  <c r="Z259" i="63"/>
  <c r="P259" i="63"/>
  <c r="N259" i="63"/>
  <c r="M259" i="63"/>
  <c r="K259" i="63"/>
  <c r="J259" i="63"/>
  <c r="BN258" i="63"/>
  <c r="BL258" i="63"/>
  <c r="BK258" i="63"/>
  <c r="BI258" i="63"/>
  <c r="BH258" i="63"/>
  <c r="AW258" i="63"/>
  <c r="AU258" i="63"/>
  <c r="AT258" i="63"/>
  <c r="AR258" i="63"/>
  <c r="AQ258" i="63"/>
  <c r="AF258" i="63"/>
  <c r="AD258" i="63"/>
  <c r="AC258" i="63"/>
  <c r="AA258" i="63"/>
  <c r="Z258" i="63"/>
  <c r="P258" i="63"/>
  <c r="N258" i="63"/>
  <c r="M258" i="63"/>
  <c r="K258" i="63"/>
  <c r="J258" i="63"/>
  <c r="BN257" i="63"/>
  <c r="BL257" i="63"/>
  <c r="BK257" i="63"/>
  <c r="BI257" i="63"/>
  <c r="BH257" i="63"/>
  <c r="AW257" i="63"/>
  <c r="AU257" i="63"/>
  <c r="AT257" i="63"/>
  <c r="AR257" i="63"/>
  <c r="AQ257" i="63"/>
  <c r="AF257" i="63"/>
  <c r="AD257" i="63"/>
  <c r="AC257" i="63"/>
  <c r="AA257" i="63"/>
  <c r="Z257" i="63"/>
  <c r="P257" i="63"/>
  <c r="N257" i="63"/>
  <c r="M257" i="63"/>
  <c r="K257" i="63"/>
  <c r="J257" i="63"/>
  <c r="BN256" i="63"/>
  <c r="BL256" i="63"/>
  <c r="BK256" i="63"/>
  <c r="BI256" i="63"/>
  <c r="BH256" i="63"/>
  <c r="AW256" i="63"/>
  <c r="AU256" i="63"/>
  <c r="AT256" i="63"/>
  <c r="AR256" i="63"/>
  <c r="AQ256" i="63"/>
  <c r="AF256" i="63"/>
  <c r="AD256" i="63"/>
  <c r="AC256" i="63"/>
  <c r="AA256" i="63"/>
  <c r="Z256" i="63"/>
  <c r="P256" i="63"/>
  <c r="N256" i="63"/>
  <c r="M256" i="63"/>
  <c r="K256" i="63"/>
  <c r="J256" i="63"/>
  <c r="BN255" i="63"/>
  <c r="BL255" i="63"/>
  <c r="BK255" i="63"/>
  <c r="BI255" i="63"/>
  <c r="BH255" i="63"/>
  <c r="AW255" i="63"/>
  <c r="AU255" i="63"/>
  <c r="AT255" i="63"/>
  <c r="AR255" i="63"/>
  <c r="AQ255" i="63"/>
  <c r="AF255" i="63"/>
  <c r="AD255" i="63"/>
  <c r="AC255" i="63"/>
  <c r="AA255" i="63"/>
  <c r="Z255" i="63"/>
  <c r="P255" i="63"/>
  <c r="N255" i="63"/>
  <c r="M255" i="63"/>
  <c r="K255" i="63"/>
  <c r="J255" i="63"/>
  <c r="BN254" i="63"/>
  <c r="BL254" i="63"/>
  <c r="BK254" i="63"/>
  <c r="BI254" i="63"/>
  <c r="BH254" i="63"/>
  <c r="AW254" i="63"/>
  <c r="AU254" i="63"/>
  <c r="AT254" i="63"/>
  <c r="AR254" i="63"/>
  <c r="AQ254" i="63"/>
  <c r="AF254" i="63"/>
  <c r="AD254" i="63"/>
  <c r="AC254" i="63"/>
  <c r="AA254" i="63"/>
  <c r="Z254" i="63"/>
  <c r="P254" i="63"/>
  <c r="N254" i="63"/>
  <c r="M254" i="63"/>
  <c r="K254" i="63"/>
  <c r="J254" i="63"/>
  <c r="BN253" i="63"/>
  <c r="BL253" i="63"/>
  <c r="BK253" i="63"/>
  <c r="BI253" i="63"/>
  <c r="BH253" i="63"/>
  <c r="AW253" i="63"/>
  <c r="AU253" i="63"/>
  <c r="AT253" i="63"/>
  <c r="AR253" i="63"/>
  <c r="AQ253" i="63"/>
  <c r="AF253" i="63"/>
  <c r="AD253" i="63"/>
  <c r="AC253" i="63"/>
  <c r="AA253" i="63"/>
  <c r="Z253" i="63"/>
  <c r="P253" i="63"/>
  <c r="N253" i="63"/>
  <c r="M253" i="63"/>
  <c r="K253" i="63"/>
  <c r="J253" i="63"/>
  <c r="BN252" i="63"/>
  <c r="BL252" i="63"/>
  <c r="BK252" i="63"/>
  <c r="BI252" i="63"/>
  <c r="BH252" i="63"/>
  <c r="AW252" i="63"/>
  <c r="AU252" i="63"/>
  <c r="AT252" i="63"/>
  <c r="AR252" i="63"/>
  <c r="AQ252" i="63"/>
  <c r="AF252" i="63"/>
  <c r="AD252" i="63"/>
  <c r="AC252" i="63"/>
  <c r="AA252" i="63"/>
  <c r="Z252" i="63"/>
  <c r="P252" i="63"/>
  <c r="N252" i="63"/>
  <c r="M252" i="63"/>
  <c r="K252" i="63"/>
  <c r="J252" i="63"/>
  <c r="BO251" i="63"/>
  <c r="BN251" i="63"/>
  <c r="BM251" i="63"/>
  <c r="BL251" i="63"/>
  <c r="BK251" i="63"/>
  <c r="BJ251" i="63"/>
  <c r="BI251" i="63"/>
  <c r="BH251" i="63"/>
  <c r="AX251" i="63"/>
  <c r="AW251" i="63"/>
  <c r="AV251" i="63"/>
  <c r="AU251" i="63"/>
  <c r="AT251" i="63"/>
  <c r="AS251" i="63"/>
  <c r="AR251" i="63"/>
  <c r="AQ251" i="63"/>
  <c r="AG251" i="63"/>
  <c r="AF251" i="63"/>
  <c r="AE251" i="63"/>
  <c r="AD251" i="63"/>
  <c r="AC251" i="63"/>
  <c r="AB251" i="63"/>
  <c r="AA251" i="63"/>
  <c r="Z251" i="63"/>
  <c r="Q251" i="63"/>
  <c r="P251" i="63"/>
  <c r="O251" i="63"/>
  <c r="N251" i="63"/>
  <c r="M251" i="63"/>
  <c r="L251" i="63"/>
  <c r="K251" i="63"/>
  <c r="J251" i="63"/>
  <c r="BO250" i="63"/>
  <c r="BN250" i="63"/>
  <c r="BM250" i="63"/>
  <c r="BL250" i="63"/>
  <c r="BK250" i="63"/>
  <c r="BJ250" i="63"/>
  <c r="BI250" i="63"/>
  <c r="BH250" i="63"/>
  <c r="AX250" i="63"/>
  <c r="AW250" i="63"/>
  <c r="AV250" i="63"/>
  <c r="AU250" i="63"/>
  <c r="AT250" i="63"/>
  <c r="AS250" i="63"/>
  <c r="AR250" i="63"/>
  <c r="AQ250" i="63"/>
  <c r="AG250" i="63"/>
  <c r="AF250" i="63"/>
  <c r="AE250" i="63"/>
  <c r="AD250" i="63"/>
  <c r="AC250" i="63"/>
  <c r="AB250" i="63"/>
  <c r="AA250" i="63"/>
  <c r="Z250" i="63"/>
  <c r="Q250" i="63"/>
  <c r="P250" i="63"/>
  <c r="O250" i="63"/>
  <c r="N250" i="63"/>
  <c r="M250" i="63"/>
  <c r="L250" i="63"/>
  <c r="K250" i="63"/>
  <c r="J250" i="63"/>
  <c r="BN249" i="63"/>
  <c r="BL249" i="63"/>
  <c r="BK249" i="63"/>
  <c r="BI249" i="63"/>
  <c r="BH249" i="63"/>
  <c r="AW249" i="63"/>
  <c r="AU249" i="63"/>
  <c r="AT249" i="63"/>
  <c r="AR249" i="63"/>
  <c r="AQ249" i="63"/>
  <c r="AF249" i="63"/>
  <c r="AD249" i="63"/>
  <c r="AC249" i="63"/>
  <c r="AA249" i="63"/>
  <c r="Z249" i="63"/>
  <c r="P249" i="63"/>
  <c r="N249" i="63"/>
  <c r="M249" i="63"/>
  <c r="K249" i="63"/>
  <c r="J249" i="63"/>
  <c r="BN248" i="63"/>
  <c r="BL248" i="63"/>
  <c r="BK248" i="63"/>
  <c r="BI248" i="63"/>
  <c r="BH248" i="63"/>
  <c r="AW248" i="63"/>
  <c r="AU248" i="63"/>
  <c r="AT248" i="63"/>
  <c r="AR248" i="63"/>
  <c r="AQ248" i="63"/>
  <c r="AF248" i="63"/>
  <c r="AD248" i="63"/>
  <c r="AC248" i="63"/>
  <c r="AA248" i="63"/>
  <c r="Z248" i="63"/>
  <c r="P248" i="63"/>
  <c r="N248" i="63"/>
  <c r="M248" i="63"/>
  <c r="K248" i="63"/>
  <c r="J248" i="63"/>
  <c r="BO247" i="63"/>
  <c r="BN247" i="63"/>
  <c r="BM247" i="63"/>
  <c r="BL247" i="63"/>
  <c r="BK247" i="63"/>
  <c r="BJ247" i="63"/>
  <c r="BI247" i="63"/>
  <c r="BH247" i="63"/>
  <c r="AX247" i="63"/>
  <c r="AW247" i="63"/>
  <c r="AV247" i="63"/>
  <c r="AU247" i="63"/>
  <c r="AT247" i="63"/>
  <c r="AS247" i="63"/>
  <c r="AR247" i="63"/>
  <c r="AQ247" i="63"/>
  <c r="AG247" i="63"/>
  <c r="AF247" i="63"/>
  <c r="AE247" i="63"/>
  <c r="AD247" i="63"/>
  <c r="AC247" i="63"/>
  <c r="AB247" i="63"/>
  <c r="AA247" i="63"/>
  <c r="Z247" i="63"/>
  <c r="Q247" i="63"/>
  <c r="P247" i="63"/>
  <c r="O247" i="63"/>
  <c r="N247" i="63"/>
  <c r="M247" i="63"/>
  <c r="L247" i="63"/>
  <c r="K247" i="63"/>
  <c r="J247" i="63"/>
  <c r="BO246" i="63"/>
  <c r="BN246" i="63"/>
  <c r="BM246" i="63"/>
  <c r="BL246" i="63"/>
  <c r="BK246" i="63"/>
  <c r="BJ246" i="63"/>
  <c r="BI246" i="63"/>
  <c r="BH246" i="63"/>
  <c r="AX246" i="63"/>
  <c r="AW246" i="63"/>
  <c r="AV246" i="63"/>
  <c r="AU246" i="63"/>
  <c r="AT246" i="63"/>
  <c r="AS246" i="63"/>
  <c r="AR246" i="63"/>
  <c r="AQ246" i="63"/>
  <c r="AG246" i="63"/>
  <c r="AF246" i="63"/>
  <c r="AE246" i="63"/>
  <c r="AD246" i="63"/>
  <c r="AC246" i="63"/>
  <c r="AB246" i="63"/>
  <c r="AA246" i="63"/>
  <c r="Z246" i="63"/>
  <c r="Q246" i="63"/>
  <c r="P246" i="63"/>
  <c r="O246" i="63"/>
  <c r="N246" i="63"/>
  <c r="M246" i="63"/>
  <c r="L246" i="63"/>
  <c r="K246" i="63"/>
  <c r="J246" i="63"/>
  <c r="BO245" i="63"/>
  <c r="BN245" i="63"/>
  <c r="BM245" i="63"/>
  <c r="BL245" i="63"/>
  <c r="BK245" i="63"/>
  <c r="BJ245" i="63"/>
  <c r="BI245" i="63"/>
  <c r="BH245" i="63"/>
  <c r="AX245" i="63"/>
  <c r="AW245" i="63"/>
  <c r="AV245" i="63"/>
  <c r="AU245" i="63"/>
  <c r="AT245" i="63"/>
  <c r="AS245" i="63"/>
  <c r="AR245" i="63"/>
  <c r="AQ245" i="63"/>
  <c r="AG245" i="63"/>
  <c r="AF245" i="63"/>
  <c r="AE245" i="63"/>
  <c r="AD245" i="63"/>
  <c r="AC245" i="63"/>
  <c r="AB245" i="63"/>
  <c r="AA245" i="63"/>
  <c r="Z245" i="63"/>
  <c r="Q245" i="63"/>
  <c r="P245" i="63"/>
  <c r="O245" i="63"/>
  <c r="N245" i="63"/>
  <c r="M245" i="63"/>
  <c r="L245" i="63"/>
  <c r="K245" i="63"/>
  <c r="J245" i="63"/>
  <c r="BO244" i="63"/>
  <c r="BN244" i="63"/>
  <c r="BM244" i="63"/>
  <c r="BL244" i="63"/>
  <c r="BK244" i="63"/>
  <c r="BJ244" i="63"/>
  <c r="BI244" i="63"/>
  <c r="BH244" i="63"/>
  <c r="AX244" i="63"/>
  <c r="AW244" i="63"/>
  <c r="AV244" i="63"/>
  <c r="AU244" i="63"/>
  <c r="AT244" i="63"/>
  <c r="AS244" i="63"/>
  <c r="AR244" i="63"/>
  <c r="AQ244" i="63"/>
  <c r="AG244" i="63"/>
  <c r="AF244" i="63"/>
  <c r="AE244" i="63"/>
  <c r="AD244" i="63"/>
  <c r="AC244" i="63"/>
  <c r="AB244" i="63"/>
  <c r="AA244" i="63"/>
  <c r="Z244" i="63"/>
  <c r="Q244" i="63"/>
  <c r="P244" i="63"/>
  <c r="O244" i="63"/>
  <c r="N244" i="63"/>
  <c r="M244" i="63"/>
  <c r="L244" i="63"/>
  <c r="K244" i="63"/>
  <c r="J244" i="63"/>
  <c r="BO243" i="63"/>
  <c r="BN243" i="63"/>
  <c r="BM243" i="63"/>
  <c r="BL243" i="63"/>
  <c r="BK243" i="63"/>
  <c r="BJ243" i="63"/>
  <c r="BI243" i="63"/>
  <c r="BH243" i="63"/>
  <c r="AX243" i="63"/>
  <c r="AW243" i="63"/>
  <c r="AV243" i="63"/>
  <c r="AU243" i="63"/>
  <c r="AT243" i="63"/>
  <c r="AS243" i="63"/>
  <c r="AR243" i="63"/>
  <c r="AQ243" i="63"/>
  <c r="AG243" i="63"/>
  <c r="AF243" i="63"/>
  <c r="AE243" i="63"/>
  <c r="AD243" i="63"/>
  <c r="AC243" i="63"/>
  <c r="AB243" i="63"/>
  <c r="AA243" i="63"/>
  <c r="Z243" i="63"/>
  <c r="Q243" i="63"/>
  <c r="P243" i="63"/>
  <c r="O243" i="63"/>
  <c r="N243" i="63"/>
  <c r="M243" i="63"/>
  <c r="L243" i="63"/>
  <c r="K243" i="63"/>
  <c r="J243" i="63"/>
  <c r="BO242" i="63"/>
  <c r="BN242" i="63"/>
  <c r="BM242" i="63"/>
  <c r="BL242" i="63"/>
  <c r="BK242" i="63"/>
  <c r="BJ242" i="63"/>
  <c r="BI242" i="63"/>
  <c r="BH242" i="63"/>
  <c r="AX242" i="63"/>
  <c r="AW242" i="63"/>
  <c r="AV242" i="63"/>
  <c r="AU242" i="63"/>
  <c r="AT242" i="63"/>
  <c r="AS242" i="63"/>
  <c r="AR242" i="63"/>
  <c r="AQ242" i="63"/>
  <c r="AG242" i="63"/>
  <c r="AF242" i="63"/>
  <c r="AE242" i="63"/>
  <c r="AD242" i="63"/>
  <c r="AC242" i="63"/>
  <c r="AB242" i="63"/>
  <c r="AA242" i="63"/>
  <c r="Z242" i="63"/>
  <c r="Q242" i="63"/>
  <c r="P242" i="63"/>
  <c r="O242" i="63"/>
  <c r="N242" i="63"/>
  <c r="M242" i="63"/>
  <c r="L242" i="63"/>
  <c r="K242" i="63"/>
  <c r="J242" i="63"/>
  <c r="BO241" i="63"/>
  <c r="BN241" i="63"/>
  <c r="BM241" i="63"/>
  <c r="BL241" i="63"/>
  <c r="BK241" i="63"/>
  <c r="BJ241" i="63"/>
  <c r="BI241" i="63"/>
  <c r="BH241" i="63"/>
  <c r="AX241" i="63"/>
  <c r="AW241" i="63"/>
  <c r="AV241" i="63"/>
  <c r="AU241" i="63"/>
  <c r="AT241" i="63"/>
  <c r="AS241" i="63"/>
  <c r="AR241" i="63"/>
  <c r="AQ241" i="63"/>
  <c r="AG241" i="63"/>
  <c r="AF241" i="63"/>
  <c r="AE241" i="63"/>
  <c r="AD241" i="63"/>
  <c r="AC241" i="63"/>
  <c r="AB241" i="63"/>
  <c r="AA241" i="63"/>
  <c r="Z241" i="63"/>
  <c r="Q241" i="63"/>
  <c r="P241" i="63"/>
  <c r="O241" i="63"/>
  <c r="N241" i="63"/>
  <c r="M241" i="63"/>
  <c r="L241" i="63"/>
  <c r="K241" i="63"/>
  <c r="J241" i="63"/>
  <c r="BO240" i="63"/>
  <c r="BN240" i="63"/>
  <c r="BM240" i="63"/>
  <c r="BL240" i="63"/>
  <c r="BK240" i="63"/>
  <c r="BJ240" i="63"/>
  <c r="BI240" i="63"/>
  <c r="BH240" i="63"/>
  <c r="AX240" i="63"/>
  <c r="AW240" i="63"/>
  <c r="AV240" i="63"/>
  <c r="AU240" i="63"/>
  <c r="AT240" i="63"/>
  <c r="AS240" i="63"/>
  <c r="AR240" i="63"/>
  <c r="AQ240" i="63"/>
  <c r="AG240" i="63"/>
  <c r="AF240" i="63"/>
  <c r="AE240" i="63"/>
  <c r="AD240" i="63"/>
  <c r="AC240" i="63"/>
  <c r="AB240" i="63"/>
  <c r="AA240" i="63"/>
  <c r="Z240" i="63"/>
  <c r="Q240" i="63"/>
  <c r="P240" i="63"/>
  <c r="O240" i="63"/>
  <c r="N240" i="63"/>
  <c r="M240" i="63"/>
  <c r="L240" i="63"/>
  <c r="K240" i="63"/>
  <c r="J240" i="63"/>
  <c r="BO239" i="63"/>
  <c r="BN239" i="63"/>
  <c r="BM239" i="63"/>
  <c r="BL239" i="63"/>
  <c r="BK239" i="63"/>
  <c r="BJ239" i="63"/>
  <c r="BI239" i="63"/>
  <c r="BH239" i="63"/>
  <c r="AX239" i="63"/>
  <c r="AW239" i="63"/>
  <c r="AV239" i="63"/>
  <c r="AU239" i="63"/>
  <c r="AT239" i="63"/>
  <c r="AS239" i="63"/>
  <c r="AR239" i="63"/>
  <c r="AQ239" i="63"/>
  <c r="AG239" i="63"/>
  <c r="AF239" i="63"/>
  <c r="AE239" i="63"/>
  <c r="AD239" i="63"/>
  <c r="AC239" i="63"/>
  <c r="AB239" i="63"/>
  <c r="AA239" i="63"/>
  <c r="Z239" i="63"/>
  <c r="Q239" i="63"/>
  <c r="P239" i="63"/>
  <c r="O239" i="63"/>
  <c r="N239" i="63"/>
  <c r="M239" i="63"/>
  <c r="L239" i="63"/>
  <c r="K239" i="63"/>
  <c r="J239" i="63"/>
  <c r="BO238" i="63"/>
  <c r="BN238" i="63"/>
  <c r="BM238" i="63"/>
  <c r="BL238" i="63"/>
  <c r="BK238" i="63"/>
  <c r="BJ238" i="63"/>
  <c r="BI238" i="63"/>
  <c r="BH238" i="63"/>
  <c r="AX238" i="63"/>
  <c r="AW238" i="63"/>
  <c r="AV238" i="63"/>
  <c r="AU238" i="63"/>
  <c r="AT238" i="63"/>
  <c r="AS238" i="63"/>
  <c r="AR238" i="63"/>
  <c r="AQ238" i="63"/>
  <c r="AG238" i="63"/>
  <c r="AF238" i="63"/>
  <c r="AE238" i="63"/>
  <c r="AD238" i="63"/>
  <c r="AC238" i="63"/>
  <c r="AB238" i="63"/>
  <c r="AA238" i="63"/>
  <c r="Z238" i="63"/>
  <c r="Q238" i="63"/>
  <c r="P238" i="63"/>
  <c r="O238" i="63"/>
  <c r="N238" i="63"/>
  <c r="M238" i="63"/>
  <c r="L238" i="63"/>
  <c r="K238" i="63"/>
  <c r="J238" i="63"/>
  <c r="BO237" i="63"/>
  <c r="BN237" i="63"/>
  <c r="BM237" i="63"/>
  <c r="BL237" i="63"/>
  <c r="BK237" i="63"/>
  <c r="BJ237" i="63"/>
  <c r="BI237" i="63"/>
  <c r="BH237" i="63"/>
  <c r="AX237" i="63"/>
  <c r="AW237" i="63"/>
  <c r="AV237" i="63"/>
  <c r="AU237" i="63"/>
  <c r="AT237" i="63"/>
  <c r="AS237" i="63"/>
  <c r="AR237" i="63"/>
  <c r="AQ237" i="63"/>
  <c r="AG237" i="63"/>
  <c r="AF237" i="63"/>
  <c r="AE237" i="63"/>
  <c r="AD237" i="63"/>
  <c r="AC237" i="63"/>
  <c r="AB237" i="63"/>
  <c r="AA237" i="63"/>
  <c r="Z237" i="63"/>
  <c r="Q237" i="63"/>
  <c r="P237" i="63"/>
  <c r="O237" i="63"/>
  <c r="N237" i="63"/>
  <c r="M237" i="63"/>
  <c r="L237" i="63"/>
  <c r="K237" i="63"/>
  <c r="J237" i="63"/>
  <c r="BN236" i="63"/>
  <c r="BL236" i="63"/>
  <c r="BK236" i="63"/>
  <c r="BI236" i="63"/>
  <c r="BH236" i="63"/>
  <c r="AW236" i="63"/>
  <c r="AU236" i="63"/>
  <c r="AT236" i="63"/>
  <c r="AR236" i="63"/>
  <c r="AQ236" i="63"/>
  <c r="AF236" i="63"/>
  <c r="AD236" i="63"/>
  <c r="AC236" i="63"/>
  <c r="AA236" i="63"/>
  <c r="Z236" i="63"/>
  <c r="P236" i="63"/>
  <c r="N236" i="63"/>
  <c r="M236" i="63"/>
  <c r="K236" i="63"/>
  <c r="J236" i="63"/>
  <c r="BO235" i="63"/>
  <c r="BN235" i="63"/>
  <c r="BM235" i="63"/>
  <c r="BL235" i="63"/>
  <c r="BK235" i="63"/>
  <c r="BJ235" i="63"/>
  <c r="BI235" i="63"/>
  <c r="BH235" i="63"/>
  <c r="AX235" i="63"/>
  <c r="AW235" i="63"/>
  <c r="AV235" i="63"/>
  <c r="AU235" i="63"/>
  <c r="AT235" i="63"/>
  <c r="AS235" i="63"/>
  <c r="AR235" i="63"/>
  <c r="AQ235" i="63"/>
  <c r="AG235" i="63"/>
  <c r="AF235" i="63"/>
  <c r="AE235" i="63"/>
  <c r="AD235" i="63"/>
  <c r="AC235" i="63"/>
  <c r="AB235" i="63"/>
  <c r="AA235" i="63"/>
  <c r="Z235" i="63"/>
  <c r="Q235" i="63"/>
  <c r="P235" i="63"/>
  <c r="O235" i="63"/>
  <c r="N235" i="63"/>
  <c r="M235" i="63"/>
  <c r="L235" i="63"/>
  <c r="K235" i="63"/>
  <c r="J235" i="63"/>
  <c r="BN234" i="63"/>
  <c r="BL234" i="63"/>
  <c r="BK234" i="63"/>
  <c r="BI234" i="63"/>
  <c r="BH234" i="63"/>
  <c r="AW234" i="63"/>
  <c r="AU234" i="63"/>
  <c r="AT234" i="63"/>
  <c r="AR234" i="63"/>
  <c r="AQ234" i="63"/>
  <c r="AF234" i="63"/>
  <c r="AD234" i="63"/>
  <c r="AC234" i="63"/>
  <c r="AA234" i="63"/>
  <c r="Z234" i="63"/>
  <c r="P234" i="63"/>
  <c r="N234" i="63"/>
  <c r="M234" i="63"/>
  <c r="K234" i="63"/>
  <c r="J234" i="63"/>
  <c r="BN233" i="63"/>
  <c r="BL233" i="63"/>
  <c r="BK233" i="63"/>
  <c r="BI233" i="63"/>
  <c r="BH233" i="63"/>
  <c r="AW233" i="63"/>
  <c r="AU233" i="63"/>
  <c r="AT233" i="63"/>
  <c r="AR233" i="63"/>
  <c r="AQ233" i="63"/>
  <c r="AF233" i="63"/>
  <c r="AD233" i="63"/>
  <c r="AC233" i="63"/>
  <c r="AA233" i="63"/>
  <c r="Z233" i="63"/>
  <c r="P233" i="63"/>
  <c r="N233" i="63"/>
  <c r="M233" i="63"/>
  <c r="K233" i="63"/>
  <c r="J233" i="63"/>
  <c r="BN232" i="63"/>
  <c r="BL232" i="63"/>
  <c r="BK232" i="63"/>
  <c r="BI232" i="63"/>
  <c r="BH232" i="63"/>
  <c r="AW232" i="63"/>
  <c r="AU232" i="63"/>
  <c r="AT232" i="63"/>
  <c r="AR232" i="63"/>
  <c r="AQ232" i="63"/>
  <c r="AF232" i="63"/>
  <c r="AD232" i="63"/>
  <c r="AC232" i="63"/>
  <c r="AA232" i="63"/>
  <c r="Z232" i="63"/>
  <c r="P232" i="63"/>
  <c r="N232" i="63"/>
  <c r="M232" i="63"/>
  <c r="K232" i="63"/>
  <c r="J232" i="63"/>
  <c r="BN231" i="63"/>
  <c r="BL231" i="63"/>
  <c r="BK231" i="63"/>
  <c r="BI231" i="63"/>
  <c r="BH231" i="63"/>
  <c r="AW231" i="63"/>
  <c r="AU231" i="63"/>
  <c r="AT231" i="63"/>
  <c r="AR231" i="63"/>
  <c r="AQ231" i="63"/>
  <c r="AF231" i="63"/>
  <c r="AD231" i="63"/>
  <c r="AC231" i="63"/>
  <c r="AA231" i="63"/>
  <c r="Z231" i="63"/>
  <c r="P231" i="63"/>
  <c r="N231" i="63"/>
  <c r="M231" i="63"/>
  <c r="K231" i="63"/>
  <c r="J231" i="63"/>
  <c r="BO230" i="63"/>
  <c r="BN230" i="63"/>
  <c r="BM230" i="63"/>
  <c r="BL230" i="63"/>
  <c r="BK230" i="63"/>
  <c r="BJ230" i="63"/>
  <c r="BI230" i="63"/>
  <c r="BH230" i="63"/>
  <c r="AX230" i="63"/>
  <c r="AW230" i="63"/>
  <c r="AV230" i="63"/>
  <c r="AU230" i="63"/>
  <c r="AT230" i="63"/>
  <c r="AS230" i="63"/>
  <c r="AR230" i="63"/>
  <c r="AQ230" i="63"/>
  <c r="AG230" i="63"/>
  <c r="AF230" i="63"/>
  <c r="AE230" i="63"/>
  <c r="AD230" i="63"/>
  <c r="AC230" i="63"/>
  <c r="AB230" i="63"/>
  <c r="AA230" i="63"/>
  <c r="Z230" i="63"/>
  <c r="Q230" i="63"/>
  <c r="P230" i="63"/>
  <c r="O230" i="63"/>
  <c r="N230" i="63"/>
  <c r="M230" i="63"/>
  <c r="L230" i="63"/>
  <c r="K230" i="63"/>
  <c r="J230" i="63"/>
  <c r="BO229" i="63"/>
  <c r="BN229" i="63"/>
  <c r="BM229" i="63"/>
  <c r="BL229" i="63"/>
  <c r="BK229" i="63"/>
  <c r="BJ229" i="63"/>
  <c r="BI229" i="63"/>
  <c r="BH229" i="63"/>
  <c r="AX229" i="63"/>
  <c r="AW229" i="63"/>
  <c r="AV229" i="63"/>
  <c r="AU229" i="63"/>
  <c r="AT229" i="63"/>
  <c r="AS229" i="63"/>
  <c r="AR229" i="63"/>
  <c r="AQ229" i="63"/>
  <c r="AG229" i="63"/>
  <c r="AF229" i="63"/>
  <c r="AE229" i="63"/>
  <c r="AD229" i="63"/>
  <c r="AC229" i="63"/>
  <c r="AB229" i="63"/>
  <c r="AA229" i="63"/>
  <c r="Z229" i="63"/>
  <c r="Q229" i="63"/>
  <c r="P229" i="63"/>
  <c r="O229" i="63"/>
  <c r="N229" i="63"/>
  <c r="M229" i="63"/>
  <c r="L229" i="63"/>
  <c r="K229" i="63"/>
  <c r="J229" i="63"/>
  <c r="BO228" i="63"/>
  <c r="BN228" i="63"/>
  <c r="BM228" i="63"/>
  <c r="BL228" i="63"/>
  <c r="BK228" i="63"/>
  <c r="BJ228" i="63"/>
  <c r="BI228" i="63"/>
  <c r="BH228" i="63"/>
  <c r="AX228" i="63"/>
  <c r="AW228" i="63"/>
  <c r="AV228" i="63"/>
  <c r="AU228" i="63"/>
  <c r="AT228" i="63"/>
  <c r="AS228" i="63"/>
  <c r="AR228" i="63"/>
  <c r="AQ228" i="63"/>
  <c r="AG228" i="63"/>
  <c r="AF228" i="63"/>
  <c r="AE228" i="63"/>
  <c r="AD228" i="63"/>
  <c r="AC228" i="63"/>
  <c r="AB228" i="63"/>
  <c r="AA228" i="63"/>
  <c r="Z228" i="63"/>
  <c r="Q228" i="63"/>
  <c r="P228" i="63"/>
  <c r="O228" i="63"/>
  <c r="N228" i="63"/>
  <c r="M228" i="63"/>
  <c r="L228" i="63"/>
  <c r="K228" i="63"/>
  <c r="J228" i="63"/>
  <c r="BO227" i="63"/>
  <c r="BN227" i="63"/>
  <c r="BM227" i="63"/>
  <c r="BL227" i="63"/>
  <c r="BK227" i="63"/>
  <c r="BJ227" i="63"/>
  <c r="BI227" i="63"/>
  <c r="BH227" i="63"/>
  <c r="AX227" i="63"/>
  <c r="AW227" i="63"/>
  <c r="AV227" i="63"/>
  <c r="AU227" i="63"/>
  <c r="AT227" i="63"/>
  <c r="AS227" i="63"/>
  <c r="AR227" i="63"/>
  <c r="AQ227" i="63"/>
  <c r="AG227" i="63"/>
  <c r="AF227" i="63"/>
  <c r="AE227" i="63"/>
  <c r="AD227" i="63"/>
  <c r="AC227" i="63"/>
  <c r="AB227" i="63"/>
  <c r="AA227" i="63"/>
  <c r="Z227" i="63"/>
  <c r="Q227" i="63"/>
  <c r="P227" i="63"/>
  <c r="O227" i="63"/>
  <c r="N227" i="63"/>
  <c r="M227" i="63"/>
  <c r="L227" i="63"/>
  <c r="K227" i="63"/>
  <c r="J227" i="63"/>
  <c r="BO226" i="63"/>
  <c r="BN226" i="63"/>
  <c r="BM226" i="63"/>
  <c r="BL226" i="63"/>
  <c r="BK226" i="63"/>
  <c r="BJ226" i="63"/>
  <c r="BI226" i="63"/>
  <c r="BH226" i="63"/>
  <c r="AX226" i="63"/>
  <c r="AW226" i="63"/>
  <c r="AV226" i="63"/>
  <c r="AU226" i="63"/>
  <c r="AT226" i="63"/>
  <c r="AS226" i="63"/>
  <c r="AR226" i="63"/>
  <c r="AQ226" i="63"/>
  <c r="AG226" i="63"/>
  <c r="AF226" i="63"/>
  <c r="AE226" i="63"/>
  <c r="AD226" i="63"/>
  <c r="AC226" i="63"/>
  <c r="AB226" i="63"/>
  <c r="AA226" i="63"/>
  <c r="Z226" i="63"/>
  <c r="Q226" i="63"/>
  <c r="P226" i="63"/>
  <c r="O226" i="63"/>
  <c r="N226" i="63"/>
  <c r="M226" i="63"/>
  <c r="L226" i="63"/>
  <c r="K226" i="63"/>
  <c r="J226" i="63"/>
  <c r="BO225" i="63"/>
  <c r="BN225" i="63"/>
  <c r="BM225" i="63"/>
  <c r="BL225" i="63"/>
  <c r="BK225" i="63"/>
  <c r="BJ225" i="63"/>
  <c r="BI225" i="63"/>
  <c r="BH225" i="63"/>
  <c r="AX225" i="63"/>
  <c r="AW225" i="63"/>
  <c r="AV225" i="63"/>
  <c r="AU225" i="63"/>
  <c r="AT225" i="63"/>
  <c r="AS225" i="63"/>
  <c r="AR225" i="63"/>
  <c r="AQ225" i="63"/>
  <c r="AG225" i="63"/>
  <c r="AF225" i="63"/>
  <c r="AE225" i="63"/>
  <c r="AD225" i="63"/>
  <c r="AC225" i="63"/>
  <c r="AB225" i="63"/>
  <c r="AA225" i="63"/>
  <c r="Z225" i="63"/>
  <c r="Q225" i="63"/>
  <c r="P225" i="63"/>
  <c r="O225" i="63"/>
  <c r="N225" i="63"/>
  <c r="M225" i="63"/>
  <c r="L225" i="63"/>
  <c r="K225" i="63"/>
  <c r="J225" i="63"/>
  <c r="BO224" i="63"/>
  <c r="BN224" i="63"/>
  <c r="BM224" i="63"/>
  <c r="BL224" i="63"/>
  <c r="BK224" i="63"/>
  <c r="BJ224" i="63"/>
  <c r="BI224" i="63"/>
  <c r="BH224" i="63"/>
  <c r="AX224" i="63"/>
  <c r="AW224" i="63"/>
  <c r="AV224" i="63"/>
  <c r="AU224" i="63"/>
  <c r="AT224" i="63"/>
  <c r="AS224" i="63"/>
  <c r="AR224" i="63"/>
  <c r="AQ224" i="63"/>
  <c r="AG224" i="63"/>
  <c r="AF224" i="63"/>
  <c r="AE224" i="63"/>
  <c r="AD224" i="63"/>
  <c r="AC224" i="63"/>
  <c r="AB224" i="63"/>
  <c r="AA224" i="63"/>
  <c r="Z224" i="63"/>
  <c r="Q224" i="63"/>
  <c r="P224" i="63"/>
  <c r="O224" i="63"/>
  <c r="N224" i="63"/>
  <c r="M224" i="63"/>
  <c r="L224" i="63"/>
  <c r="K224" i="63"/>
  <c r="J224" i="63"/>
  <c r="BO223" i="63"/>
  <c r="BN223" i="63"/>
  <c r="BM223" i="63"/>
  <c r="BL223" i="63"/>
  <c r="BK223" i="63"/>
  <c r="BJ223" i="63"/>
  <c r="BI223" i="63"/>
  <c r="BH223" i="63"/>
  <c r="AX223" i="63"/>
  <c r="AW223" i="63"/>
  <c r="AV223" i="63"/>
  <c r="AU223" i="63"/>
  <c r="AT223" i="63"/>
  <c r="AS223" i="63"/>
  <c r="AR223" i="63"/>
  <c r="AQ223" i="63"/>
  <c r="AG223" i="63"/>
  <c r="AF223" i="63"/>
  <c r="AE223" i="63"/>
  <c r="AD223" i="63"/>
  <c r="AC223" i="63"/>
  <c r="AB223" i="63"/>
  <c r="AA223" i="63"/>
  <c r="Z223" i="63"/>
  <c r="Q223" i="63"/>
  <c r="P223" i="63"/>
  <c r="O223" i="63"/>
  <c r="N223" i="63"/>
  <c r="M223" i="63"/>
  <c r="L223" i="63"/>
  <c r="K223" i="63"/>
  <c r="J223" i="63"/>
  <c r="BO222" i="63"/>
  <c r="BN222" i="63"/>
  <c r="BM222" i="63"/>
  <c r="BL222" i="63"/>
  <c r="BK222" i="63"/>
  <c r="BJ222" i="63"/>
  <c r="BI222" i="63"/>
  <c r="BH222" i="63"/>
  <c r="AX222" i="63"/>
  <c r="AW222" i="63"/>
  <c r="AV222" i="63"/>
  <c r="AU222" i="63"/>
  <c r="AT222" i="63"/>
  <c r="AS222" i="63"/>
  <c r="AR222" i="63"/>
  <c r="AQ222" i="63"/>
  <c r="AG222" i="63"/>
  <c r="AF222" i="63"/>
  <c r="AE222" i="63"/>
  <c r="AD222" i="63"/>
  <c r="AC222" i="63"/>
  <c r="AB222" i="63"/>
  <c r="AA222" i="63"/>
  <c r="Z222" i="63"/>
  <c r="Q222" i="63"/>
  <c r="P222" i="63"/>
  <c r="O222" i="63"/>
  <c r="N222" i="63"/>
  <c r="M222" i="63"/>
  <c r="L222" i="63"/>
  <c r="K222" i="63"/>
  <c r="J222" i="63"/>
  <c r="BO221" i="63"/>
  <c r="BN221" i="63"/>
  <c r="BM221" i="63"/>
  <c r="BL221" i="63"/>
  <c r="BK221" i="63"/>
  <c r="BJ221" i="63"/>
  <c r="BI221" i="63"/>
  <c r="BH221" i="63"/>
  <c r="AX221" i="63"/>
  <c r="AW221" i="63"/>
  <c r="AV221" i="63"/>
  <c r="AU221" i="63"/>
  <c r="AT221" i="63"/>
  <c r="AS221" i="63"/>
  <c r="AR221" i="63"/>
  <c r="AQ221" i="63"/>
  <c r="AG221" i="63"/>
  <c r="AF221" i="63"/>
  <c r="AE221" i="63"/>
  <c r="AD221" i="63"/>
  <c r="AC221" i="63"/>
  <c r="AB221" i="63"/>
  <c r="AA221" i="63"/>
  <c r="Z221" i="63"/>
  <c r="Q221" i="63"/>
  <c r="P221" i="63"/>
  <c r="O221" i="63"/>
  <c r="N221" i="63"/>
  <c r="M221" i="63"/>
  <c r="L221" i="63"/>
  <c r="K221" i="63"/>
  <c r="J221" i="63"/>
  <c r="BO220" i="63"/>
  <c r="BN220" i="63"/>
  <c r="BM220" i="63"/>
  <c r="BL220" i="63"/>
  <c r="BK220" i="63"/>
  <c r="BJ220" i="63"/>
  <c r="BI220" i="63"/>
  <c r="BH220" i="63"/>
  <c r="AX220" i="63"/>
  <c r="AW220" i="63"/>
  <c r="AV220" i="63"/>
  <c r="AU220" i="63"/>
  <c r="AT220" i="63"/>
  <c r="AS220" i="63"/>
  <c r="AR220" i="63"/>
  <c r="AQ220" i="63"/>
  <c r="AG220" i="63"/>
  <c r="AF220" i="63"/>
  <c r="AE220" i="63"/>
  <c r="AD220" i="63"/>
  <c r="AC220" i="63"/>
  <c r="AB220" i="63"/>
  <c r="AA220" i="63"/>
  <c r="Z220" i="63"/>
  <c r="Q220" i="63"/>
  <c r="P220" i="63"/>
  <c r="O220" i="63"/>
  <c r="N220" i="63"/>
  <c r="M220" i="63"/>
  <c r="L220" i="63"/>
  <c r="K220" i="63"/>
  <c r="J220" i="63"/>
  <c r="BO219" i="63"/>
  <c r="BN219" i="63"/>
  <c r="BM219" i="63"/>
  <c r="BL219" i="63"/>
  <c r="BK219" i="63"/>
  <c r="BJ219" i="63"/>
  <c r="BI219" i="63"/>
  <c r="BH219" i="63"/>
  <c r="AX219" i="63"/>
  <c r="AW219" i="63"/>
  <c r="AV219" i="63"/>
  <c r="AU219" i="63"/>
  <c r="AT219" i="63"/>
  <c r="AS219" i="63"/>
  <c r="AR219" i="63"/>
  <c r="AQ219" i="63"/>
  <c r="AG219" i="63"/>
  <c r="AF219" i="63"/>
  <c r="AE219" i="63"/>
  <c r="AD219" i="63"/>
  <c r="AC219" i="63"/>
  <c r="AB219" i="63"/>
  <c r="AA219" i="63"/>
  <c r="Z219" i="63"/>
  <c r="Q219" i="63"/>
  <c r="P219" i="63"/>
  <c r="O219" i="63"/>
  <c r="N219" i="63"/>
  <c r="M219" i="63"/>
  <c r="L219" i="63"/>
  <c r="K219" i="63"/>
  <c r="J219" i="63"/>
  <c r="BO218" i="63"/>
  <c r="BN218" i="63"/>
  <c r="BM218" i="63"/>
  <c r="BL218" i="63"/>
  <c r="BK218" i="63"/>
  <c r="BJ218" i="63"/>
  <c r="BI218" i="63"/>
  <c r="BH218" i="63"/>
  <c r="AX218" i="63"/>
  <c r="AW218" i="63"/>
  <c r="AV218" i="63"/>
  <c r="AU218" i="63"/>
  <c r="AT218" i="63"/>
  <c r="AS218" i="63"/>
  <c r="AR218" i="63"/>
  <c r="AQ218" i="63"/>
  <c r="AG218" i="63"/>
  <c r="AF218" i="63"/>
  <c r="AE218" i="63"/>
  <c r="AD218" i="63"/>
  <c r="AC218" i="63"/>
  <c r="AB218" i="63"/>
  <c r="AA218" i="63"/>
  <c r="Z218" i="63"/>
  <c r="Q218" i="63"/>
  <c r="P218" i="63"/>
  <c r="O218" i="63"/>
  <c r="N218" i="63"/>
  <c r="M218" i="63"/>
  <c r="L218" i="63"/>
  <c r="K218" i="63"/>
  <c r="J218" i="63"/>
  <c r="BO217" i="63"/>
  <c r="BN217" i="63"/>
  <c r="BM217" i="63"/>
  <c r="BL217" i="63"/>
  <c r="BK217" i="63"/>
  <c r="BJ217" i="63"/>
  <c r="BI217" i="63"/>
  <c r="BH217" i="63"/>
  <c r="AX217" i="63"/>
  <c r="AW217" i="63"/>
  <c r="AV217" i="63"/>
  <c r="AU217" i="63"/>
  <c r="AT217" i="63"/>
  <c r="AS217" i="63"/>
  <c r="AR217" i="63"/>
  <c r="AQ217" i="63"/>
  <c r="AG217" i="63"/>
  <c r="AF217" i="63"/>
  <c r="AE217" i="63"/>
  <c r="AD217" i="63"/>
  <c r="AC217" i="63"/>
  <c r="AB217" i="63"/>
  <c r="AA217" i="63"/>
  <c r="Z217" i="63"/>
  <c r="Q217" i="63"/>
  <c r="P217" i="63"/>
  <c r="O217" i="63"/>
  <c r="N217" i="63"/>
  <c r="M217" i="63"/>
  <c r="L217" i="63"/>
  <c r="K217" i="63"/>
  <c r="J217" i="63"/>
  <c r="BO216" i="63"/>
  <c r="BN216" i="63"/>
  <c r="BM216" i="63"/>
  <c r="BL216" i="63"/>
  <c r="BK216" i="63"/>
  <c r="BJ216" i="63"/>
  <c r="BI216" i="63"/>
  <c r="BH216" i="63"/>
  <c r="AX216" i="63"/>
  <c r="AW216" i="63"/>
  <c r="AV216" i="63"/>
  <c r="AU216" i="63"/>
  <c r="AT216" i="63"/>
  <c r="AS216" i="63"/>
  <c r="AR216" i="63"/>
  <c r="AQ216" i="63"/>
  <c r="AG216" i="63"/>
  <c r="AF216" i="63"/>
  <c r="AE216" i="63"/>
  <c r="AD216" i="63"/>
  <c r="AC216" i="63"/>
  <c r="AB216" i="63"/>
  <c r="AA216" i="63"/>
  <c r="Z216" i="63"/>
  <c r="Q216" i="63"/>
  <c r="P216" i="63"/>
  <c r="O216" i="63"/>
  <c r="N216" i="63"/>
  <c r="M216" i="63"/>
  <c r="L216" i="63"/>
  <c r="K216" i="63"/>
  <c r="J216" i="63"/>
  <c r="BO215" i="63"/>
  <c r="BN215" i="63"/>
  <c r="BM215" i="63"/>
  <c r="BL215" i="63"/>
  <c r="BK215" i="63"/>
  <c r="BJ215" i="63"/>
  <c r="BI215" i="63"/>
  <c r="BH215" i="63"/>
  <c r="AX215" i="63"/>
  <c r="AW215" i="63"/>
  <c r="AV215" i="63"/>
  <c r="AU215" i="63"/>
  <c r="AT215" i="63"/>
  <c r="AS215" i="63"/>
  <c r="AR215" i="63"/>
  <c r="AQ215" i="63"/>
  <c r="AG215" i="63"/>
  <c r="AF215" i="63"/>
  <c r="AE215" i="63"/>
  <c r="AD215" i="63"/>
  <c r="AC215" i="63"/>
  <c r="AB215" i="63"/>
  <c r="AA215" i="63"/>
  <c r="Z215" i="63"/>
  <c r="Q215" i="63"/>
  <c r="P215" i="63"/>
  <c r="O215" i="63"/>
  <c r="N215" i="63"/>
  <c r="M215" i="63"/>
  <c r="L215" i="63"/>
  <c r="K215" i="63"/>
  <c r="J215" i="63"/>
  <c r="BO214" i="63"/>
  <c r="BN214" i="63"/>
  <c r="BM214" i="63"/>
  <c r="BL214" i="63"/>
  <c r="BK214" i="63"/>
  <c r="BJ214" i="63"/>
  <c r="BI214" i="63"/>
  <c r="BH214" i="63"/>
  <c r="AX214" i="63"/>
  <c r="AW214" i="63"/>
  <c r="AV214" i="63"/>
  <c r="AU214" i="63"/>
  <c r="AT214" i="63"/>
  <c r="AS214" i="63"/>
  <c r="AR214" i="63"/>
  <c r="AQ214" i="63"/>
  <c r="AG214" i="63"/>
  <c r="AF214" i="63"/>
  <c r="AE214" i="63"/>
  <c r="AD214" i="63"/>
  <c r="AC214" i="63"/>
  <c r="AB214" i="63"/>
  <c r="AA214" i="63"/>
  <c r="Z214" i="63"/>
  <c r="Q214" i="63"/>
  <c r="P214" i="63"/>
  <c r="O214" i="63"/>
  <c r="N214" i="63"/>
  <c r="M214" i="63"/>
  <c r="L214" i="63"/>
  <c r="K214" i="63"/>
  <c r="J214" i="63"/>
  <c r="BO213" i="63"/>
  <c r="BN213" i="63"/>
  <c r="BM213" i="63"/>
  <c r="BL213" i="63"/>
  <c r="BK213" i="63"/>
  <c r="BJ213" i="63"/>
  <c r="BI213" i="63"/>
  <c r="BH213" i="63"/>
  <c r="AX213" i="63"/>
  <c r="AW213" i="63"/>
  <c r="AV213" i="63"/>
  <c r="AU213" i="63"/>
  <c r="AT213" i="63"/>
  <c r="AS213" i="63"/>
  <c r="AR213" i="63"/>
  <c r="AQ213" i="63"/>
  <c r="AG213" i="63"/>
  <c r="AF213" i="63"/>
  <c r="AE213" i="63"/>
  <c r="AD213" i="63"/>
  <c r="AC213" i="63"/>
  <c r="AB213" i="63"/>
  <c r="AA213" i="63"/>
  <c r="Z213" i="63"/>
  <c r="Q213" i="63"/>
  <c r="P213" i="63"/>
  <c r="O213" i="63"/>
  <c r="N213" i="63"/>
  <c r="M213" i="63"/>
  <c r="L213" i="63"/>
  <c r="K213" i="63"/>
  <c r="J213" i="63"/>
  <c r="BO212" i="63"/>
  <c r="BN212" i="63"/>
  <c r="BM212" i="63"/>
  <c r="BL212" i="63"/>
  <c r="BK212" i="63"/>
  <c r="BJ212" i="63"/>
  <c r="BI212" i="63"/>
  <c r="BH212" i="63"/>
  <c r="AX212" i="63"/>
  <c r="AW212" i="63"/>
  <c r="AV212" i="63"/>
  <c r="AU212" i="63"/>
  <c r="AT212" i="63"/>
  <c r="AS212" i="63"/>
  <c r="AR212" i="63"/>
  <c r="AQ212" i="63"/>
  <c r="AG212" i="63"/>
  <c r="AF212" i="63"/>
  <c r="AE212" i="63"/>
  <c r="AD212" i="63"/>
  <c r="AC212" i="63"/>
  <c r="AB212" i="63"/>
  <c r="AA212" i="63"/>
  <c r="Z212" i="63"/>
  <c r="Q212" i="63"/>
  <c r="P212" i="63"/>
  <c r="O212" i="63"/>
  <c r="N212" i="63"/>
  <c r="M212" i="63"/>
  <c r="L212" i="63"/>
  <c r="K212" i="63"/>
  <c r="J212" i="63"/>
  <c r="BO211" i="63"/>
  <c r="BN211" i="63"/>
  <c r="BM211" i="63"/>
  <c r="BL211" i="63"/>
  <c r="BK211" i="63"/>
  <c r="BJ211" i="63"/>
  <c r="BI211" i="63"/>
  <c r="BH211" i="63"/>
  <c r="AX211" i="63"/>
  <c r="AW211" i="63"/>
  <c r="AV211" i="63"/>
  <c r="AU211" i="63"/>
  <c r="AT211" i="63"/>
  <c r="AS211" i="63"/>
  <c r="AR211" i="63"/>
  <c r="AQ211" i="63"/>
  <c r="AG211" i="63"/>
  <c r="AF211" i="63"/>
  <c r="AE211" i="63"/>
  <c r="AD211" i="63"/>
  <c r="AC211" i="63"/>
  <c r="AB211" i="63"/>
  <c r="AA211" i="63"/>
  <c r="Z211" i="63"/>
  <c r="Q211" i="63"/>
  <c r="P211" i="63"/>
  <c r="O211" i="63"/>
  <c r="N211" i="63"/>
  <c r="M211" i="63"/>
  <c r="L211" i="63"/>
  <c r="K211" i="63"/>
  <c r="J211" i="63"/>
  <c r="BO210" i="63"/>
  <c r="BN210" i="63"/>
  <c r="BM210" i="63"/>
  <c r="BL210" i="63"/>
  <c r="BK210" i="63"/>
  <c r="BJ210" i="63"/>
  <c r="BI210" i="63"/>
  <c r="BH210" i="63"/>
  <c r="AX210" i="63"/>
  <c r="AW210" i="63"/>
  <c r="AV210" i="63"/>
  <c r="AU210" i="63"/>
  <c r="AT210" i="63"/>
  <c r="AS210" i="63"/>
  <c r="AR210" i="63"/>
  <c r="AQ210" i="63"/>
  <c r="AG210" i="63"/>
  <c r="AF210" i="63"/>
  <c r="AE210" i="63"/>
  <c r="AD210" i="63"/>
  <c r="AC210" i="63"/>
  <c r="AB210" i="63"/>
  <c r="AA210" i="63"/>
  <c r="Z210" i="63"/>
  <c r="Q210" i="63"/>
  <c r="P210" i="63"/>
  <c r="O210" i="63"/>
  <c r="N210" i="63"/>
  <c r="M210" i="63"/>
  <c r="L210" i="63"/>
  <c r="K210" i="63"/>
  <c r="J210" i="63"/>
  <c r="BN209" i="63"/>
  <c r="BL209" i="63"/>
  <c r="BK209" i="63"/>
  <c r="BI209" i="63"/>
  <c r="BH209" i="63"/>
  <c r="AW209" i="63"/>
  <c r="AU209" i="63"/>
  <c r="AT209" i="63"/>
  <c r="AR209" i="63"/>
  <c r="AQ209" i="63"/>
  <c r="AF209" i="63"/>
  <c r="AD209" i="63"/>
  <c r="AC209" i="63"/>
  <c r="AA209" i="63"/>
  <c r="Z209" i="63"/>
  <c r="P209" i="63"/>
  <c r="N209" i="63"/>
  <c r="M209" i="63"/>
  <c r="K209" i="63"/>
  <c r="J209" i="63"/>
  <c r="BN208" i="63"/>
  <c r="BL208" i="63"/>
  <c r="BK208" i="63"/>
  <c r="BI208" i="63"/>
  <c r="BH208" i="63"/>
  <c r="AW208" i="63"/>
  <c r="AU208" i="63"/>
  <c r="AT208" i="63"/>
  <c r="AR208" i="63"/>
  <c r="AQ208" i="63"/>
  <c r="AF208" i="63"/>
  <c r="AD208" i="63"/>
  <c r="AC208" i="63"/>
  <c r="AA208" i="63"/>
  <c r="Z208" i="63"/>
  <c r="P208" i="63"/>
  <c r="N208" i="63"/>
  <c r="M208" i="63"/>
  <c r="K208" i="63"/>
  <c r="J208" i="63"/>
  <c r="BN207" i="63"/>
  <c r="BL207" i="63"/>
  <c r="BK207" i="63"/>
  <c r="BI207" i="63"/>
  <c r="BH207" i="63"/>
  <c r="AW207" i="63"/>
  <c r="AU207" i="63"/>
  <c r="AT207" i="63"/>
  <c r="AR207" i="63"/>
  <c r="AQ207" i="63"/>
  <c r="AF207" i="63"/>
  <c r="AD207" i="63"/>
  <c r="AC207" i="63"/>
  <c r="AA207" i="63"/>
  <c r="Z207" i="63"/>
  <c r="P207" i="63"/>
  <c r="N207" i="63"/>
  <c r="M207" i="63"/>
  <c r="K207" i="63"/>
  <c r="J207" i="63"/>
  <c r="BN206" i="63"/>
  <c r="BL206" i="63"/>
  <c r="BK206" i="63"/>
  <c r="BI206" i="63"/>
  <c r="BH206" i="63"/>
  <c r="AW206" i="63"/>
  <c r="AU206" i="63"/>
  <c r="AT206" i="63"/>
  <c r="AR206" i="63"/>
  <c r="AQ206" i="63"/>
  <c r="AF206" i="63"/>
  <c r="AD206" i="63"/>
  <c r="AC206" i="63"/>
  <c r="AA206" i="63"/>
  <c r="Z206" i="63"/>
  <c r="P206" i="63"/>
  <c r="N206" i="63"/>
  <c r="M206" i="63"/>
  <c r="K206" i="63"/>
  <c r="J206" i="63"/>
  <c r="BN205" i="63"/>
  <c r="BL205" i="63"/>
  <c r="BK205" i="63"/>
  <c r="BI205" i="63"/>
  <c r="BH205" i="63"/>
  <c r="AW205" i="63"/>
  <c r="AU205" i="63"/>
  <c r="AT205" i="63"/>
  <c r="AR205" i="63"/>
  <c r="AQ205" i="63"/>
  <c r="AF205" i="63"/>
  <c r="AD205" i="63"/>
  <c r="AC205" i="63"/>
  <c r="AA205" i="63"/>
  <c r="Z205" i="63"/>
  <c r="P205" i="63"/>
  <c r="N205" i="63"/>
  <c r="M205" i="63"/>
  <c r="K205" i="63"/>
  <c r="J205" i="63"/>
  <c r="BN204" i="63"/>
  <c r="BL204" i="63"/>
  <c r="BK204" i="63"/>
  <c r="BI204" i="63"/>
  <c r="BH204" i="63"/>
  <c r="AW204" i="63"/>
  <c r="AU204" i="63"/>
  <c r="AT204" i="63"/>
  <c r="AR204" i="63"/>
  <c r="AQ204" i="63"/>
  <c r="AF204" i="63"/>
  <c r="AD204" i="63"/>
  <c r="AC204" i="63"/>
  <c r="AA204" i="63"/>
  <c r="Z204" i="63"/>
  <c r="P204" i="63"/>
  <c r="N204" i="63"/>
  <c r="M204" i="63"/>
  <c r="K204" i="63"/>
  <c r="J204" i="63"/>
  <c r="BN203" i="63"/>
  <c r="BL203" i="63"/>
  <c r="BK203" i="63"/>
  <c r="BI203" i="63"/>
  <c r="BH203" i="63"/>
  <c r="AW203" i="63"/>
  <c r="AU203" i="63"/>
  <c r="AT203" i="63"/>
  <c r="AR203" i="63"/>
  <c r="AQ203" i="63"/>
  <c r="AF203" i="63"/>
  <c r="AD203" i="63"/>
  <c r="AC203" i="63"/>
  <c r="AA203" i="63"/>
  <c r="Z203" i="63"/>
  <c r="P203" i="63"/>
  <c r="N203" i="63"/>
  <c r="M203" i="63"/>
  <c r="K203" i="63"/>
  <c r="J203" i="63"/>
  <c r="BN202" i="63"/>
  <c r="BL202" i="63"/>
  <c r="BK202" i="63"/>
  <c r="BI202" i="63"/>
  <c r="BH202" i="63"/>
  <c r="AW202" i="63"/>
  <c r="AU202" i="63"/>
  <c r="AT202" i="63"/>
  <c r="AR202" i="63"/>
  <c r="AQ202" i="63"/>
  <c r="AF202" i="63"/>
  <c r="AD202" i="63"/>
  <c r="AC202" i="63"/>
  <c r="AA202" i="63"/>
  <c r="Z202" i="63"/>
  <c r="P202" i="63"/>
  <c r="N202" i="63"/>
  <c r="M202" i="63"/>
  <c r="K202" i="63"/>
  <c r="J202" i="63"/>
  <c r="BN201" i="63"/>
  <c r="BL201" i="63"/>
  <c r="BK201" i="63"/>
  <c r="BI201" i="63"/>
  <c r="BH201" i="63"/>
  <c r="AW201" i="63"/>
  <c r="AU201" i="63"/>
  <c r="AT201" i="63"/>
  <c r="AR201" i="63"/>
  <c r="AQ201" i="63"/>
  <c r="AF201" i="63"/>
  <c r="AD201" i="63"/>
  <c r="AC201" i="63"/>
  <c r="AA201" i="63"/>
  <c r="Z201" i="63"/>
  <c r="P201" i="63"/>
  <c r="N201" i="63"/>
  <c r="M201" i="63"/>
  <c r="K201" i="63"/>
  <c r="J201" i="63"/>
  <c r="BN200" i="63"/>
  <c r="BL200" i="63"/>
  <c r="BK200" i="63"/>
  <c r="BI200" i="63"/>
  <c r="BH200" i="63"/>
  <c r="AW200" i="63"/>
  <c r="AU200" i="63"/>
  <c r="AT200" i="63"/>
  <c r="AR200" i="63"/>
  <c r="AQ200" i="63"/>
  <c r="AF200" i="63"/>
  <c r="AD200" i="63"/>
  <c r="AC200" i="63"/>
  <c r="AA200" i="63"/>
  <c r="Z200" i="63"/>
  <c r="P200" i="63"/>
  <c r="N200" i="63"/>
  <c r="M200" i="63"/>
  <c r="K200" i="63"/>
  <c r="J200" i="63"/>
  <c r="BN199" i="63"/>
  <c r="BL199" i="63"/>
  <c r="BK199" i="63"/>
  <c r="BI199" i="63"/>
  <c r="BH199" i="63"/>
  <c r="AW199" i="63"/>
  <c r="AU199" i="63"/>
  <c r="AT199" i="63"/>
  <c r="AR199" i="63"/>
  <c r="AQ199" i="63"/>
  <c r="AF199" i="63"/>
  <c r="AD199" i="63"/>
  <c r="AC199" i="63"/>
  <c r="AA199" i="63"/>
  <c r="Z199" i="63"/>
  <c r="P199" i="63"/>
  <c r="N199" i="63"/>
  <c r="M199" i="63"/>
  <c r="K199" i="63"/>
  <c r="J199" i="63"/>
  <c r="BN198" i="63"/>
  <c r="BL198" i="63"/>
  <c r="BK198" i="63"/>
  <c r="BI198" i="63"/>
  <c r="BH198" i="63"/>
  <c r="AW198" i="63"/>
  <c r="AU198" i="63"/>
  <c r="AT198" i="63"/>
  <c r="AR198" i="63"/>
  <c r="AQ198" i="63"/>
  <c r="AF198" i="63"/>
  <c r="AD198" i="63"/>
  <c r="AC198" i="63"/>
  <c r="AA198" i="63"/>
  <c r="Z198" i="63"/>
  <c r="P198" i="63"/>
  <c r="N198" i="63"/>
  <c r="M198" i="63"/>
  <c r="K198" i="63"/>
  <c r="J198" i="63"/>
  <c r="BN197" i="63"/>
  <c r="BL197" i="63"/>
  <c r="BK197" i="63"/>
  <c r="BI197" i="63"/>
  <c r="BH197" i="63"/>
  <c r="AW197" i="63"/>
  <c r="AU197" i="63"/>
  <c r="AT197" i="63"/>
  <c r="AR197" i="63"/>
  <c r="AQ197" i="63"/>
  <c r="AF197" i="63"/>
  <c r="AD197" i="63"/>
  <c r="AC197" i="63"/>
  <c r="AA197" i="63"/>
  <c r="Z197" i="63"/>
  <c r="P197" i="63"/>
  <c r="N197" i="63"/>
  <c r="M197" i="63"/>
  <c r="K197" i="63"/>
  <c r="J197" i="63"/>
  <c r="BN196" i="63"/>
  <c r="BL196" i="63"/>
  <c r="BK196" i="63"/>
  <c r="BI196" i="63"/>
  <c r="BH196" i="63"/>
  <c r="AW196" i="63"/>
  <c r="AU196" i="63"/>
  <c r="AT196" i="63"/>
  <c r="AR196" i="63"/>
  <c r="AQ196" i="63"/>
  <c r="AF196" i="63"/>
  <c r="AD196" i="63"/>
  <c r="AC196" i="63"/>
  <c r="AA196" i="63"/>
  <c r="Z196" i="63"/>
  <c r="P196" i="63"/>
  <c r="N196" i="63"/>
  <c r="M196" i="63"/>
  <c r="K196" i="63"/>
  <c r="J196" i="63"/>
  <c r="BN195" i="63"/>
  <c r="BL195" i="63"/>
  <c r="BK195" i="63"/>
  <c r="BI195" i="63"/>
  <c r="BH195" i="63"/>
  <c r="AW195" i="63"/>
  <c r="AU195" i="63"/>
  <c r="AT195" i="63"/>
  <c r="AR195" i="63"/>
  <c r="AQ195" i="63"/>
  <c r="AF195" i="63"/>
  <c r="AD195" i="63"/>
  <c r="AC195" i="63"/>
  <c r="AA195" i="63"/>
  <c r="Z195" i="63"/>
  <c r="P195" i="63"/>
  <c r="N195" i="63"/>
  <c r="M195" i="63"/>
  <c r="K195" i="63"/>
  <c r="J195" i="63"/>
  <c r="BN194" i="63"/>
  <c r="BL194" i="63"/>
  <c r="BK194" i="63"/>
  <c r="BI194" i="63"/>
  <c r="BH194" i="63"/>
  <c r="AW194" i="63"/>
  <c r="AU194" i="63"/>
  <c r="AT194" i="63"/>
  <c r="AR194" i="63"/>
  <c r="AQ194" i="63"/>
  <c r="AF194" i="63"/>
  <c r="AD194" i="63"/>
  <c r="AC194" i="63"/>
  <c r="AA194" i="63"/>
  <c r="Z194" i="63"/>
  <c r="P194" i="63"/>
  <c r="N194" i="63"/>
  <c r="M194" i="63"/>
  <c r="K194" i="63"/>
  <c r="J194" i="63"/>
  <c r="BN193" i="63"/>
  <c r="BL193" i="63"/>
  <c r="BK193" i="63"/>
  <c r="BI193" i="63"/>
  <c r="BH193" i="63"/>
  <c r="AW193" i="63"/>
  <c r="AU193" i="63"/>
  <c r="AT193" i="63"/>
  <c r="AR193" i="63"/>
  <c r="AQ193" i="63"/>
  <c r="AF193" i="63"/>
  <c r="AD193" i="63"/>
  <c r="AC193" i="63"/>
  <c r="AA193" i="63"/>
  <c r="Z193" i="63"/>
  <c r="P193" i="63"/>
  <c r="N193" i="63"/>
  <c r="M193" i="63"/>
  <c r="K193" i="63"/>
  <c r="J193" i="63"/>
  <c r="BO192" i="63"/>
  <c r="BN192" i="63"/>
  <c r="BM192" i="63"/>
  <c r="BL192" i="63"/>
  <c r="BK192" i="63"/>
  <c r="BJ192" i="63"/>
  <c r="BI192" i="63"/>
  <c r="BH192" i="63"/>
  <c r="AX192" i="63"/>
  <c r="AW192" i="63"/>
  <c r="AV192" i="63"/>
  <c r="AU192" i="63"/>
  <c r="AT192" i="63"/>
  <c r="AS192" i="63"/>
  <c r="AR192" i="63"/>
  <c r="AQ192" i="63"/>
  <c r="AG192" i="63"/>
  <c r="AF192" i="63"/>
  <c r="AE192" i="63"/>
  <c r="AD192" i="63"/>
  <c r="AC192" i="63"/>
  <c r="AB192" i="63"/>
  <c r="AA192" i="63"/>
  <c r="Z192" i="63"/>
  <c r="Q192" i="63"/>
  <c r="P192" i="63"/>
  <c r="O192" i="63"/>
  <c r="N192" i="63"/>
  <c r="M192" i="63"/>
  <c r="L192" i="63"/>
  <c r="K192" i="63"/>
  <c r="J192" i="63"/>
  <c r="BO191" i="63"/>
  <c r="BN191" i="63"/>
  <c r="BM191" i="63"/>
  <c r="BL191" i="63"/>
  <c r="BK191" i="63"/>
  <c r="BJ191" i="63"/>
  <c r="BI191" i="63"/>
  <c r="BH191" i="63"/>
  <c r="AX191" i="63"/>
  <c r="AW191" i="63"/>
  <c r="AV191" i="63"/>
  <c r="AU191" i="63"/>
  <c r="AT191" i="63"/>
  <c r="AS191" i="63"/>
  <c r="AR191" i="63"/>
  <c r="AQ191" i="63"/>
  <c r="AG191" i="63"/>
  <c r="AF191" i="63"/>
  <c r="AE191" i="63"/>
  <c r="AD191" i="63"/>
  <c r="AC191" i="63"/>
  <c r="AB191" i="63"/>
  <c r="AA191" i="63"/>
  <c r="Z191" i="63"/>
  <c r="Q191" i="63"/>
  <c r="P191" i="63"/>
  <c r="O191" i="63"/>
  <c r="N191" i="63"/>
  <c r="M191" i="63"/>
  <c r="L191" i="63"/>
  <c r="K191" i="63"/>
  <c r="J191" i="63"/>
  <c r="BO190" i="63"/>
  <c r="BN190" i="63"/>
  <c r="BM190" i="63"/>
  <c r="BL190" i="63"/>
  <c r="BK190" i="63"/>
  <c r="BJ190" i="63"/>
  <c r="BI190" i="63"/>
  <c r="BH190" i="63"/>
  <c r="AX190" i="63"/>
  <c r="AW190" i="63"/>
  <c r="AV190" i="63"/>
  <c r="AU190" i="63"/>
  <c r="AT190" i="63"/>
  <c r="AS190" i="63"/>
  <c r="AR190" i="63"/>
  <c r="AQ190" i="63"/>
  <c r="AG190" i="63"/>
  <c r="AF190" i="63"/>
  <c r="AE190" i="63"/>
  <c r="AD190" i="63"/>
  <c r="AC190" i="63"/>
  <c r="AB190" i="63"/>
  <c r="AA190" i="63"/>
  <c r="Z190" i="63"/>
  <c r="Q190" i="63"/>
  <c r="P190" i="63"/>
  <c r="O190" i="63"/>
  <c r="N190" i="63"/>
  <c r="M190" i="63"/>
  <c r="L190" i="63"/>
  <c r="K190" i="63"/>
  <c r="J190" i="63"/>
  <c r="BO189" i="63"/>
  <c r="BN189" i="63"/>
  <c r="BM189" i="63"/>
  <c r="BL189" i="63"/>
  <c r="BK189" i="63"/>
  <c r="BJ189" i="63"/>
  <c r="BI189" i="63"/>
  <c r="BH189" i="63"/>
  <c r="AX189" i="63"/>
  <c r="AW189" i="63"/>
  <c r="AV189" i="63"/>
  <c r="AU189" i="63"/>
  <c r="AT189" i="63"/>
  <c r="AS189" i="63"/>
  <c r="AR189" i="63"/>
  <c r="AQ189" i="63"/>
  <c r="AG189" i="63"/>
  <c r="AF189" i="63"/>
  <c r="AE189" i="63"/>
  <c r="AD189" i="63"/>
  <c r="AC189" i="63"/>
  <c r="AB189" i="63"/>
  <c r="AA189" i="63"/>
  <c r="Z189" i="63"/>
  <c r="Q189" i="63"/>
  <c r="P189" i="63"/>
  <c r="O189" i="63"/>
  <c r="N189" i="63"/>
  <c r="M189" i="63"/>
  <c r="L189" i="63"/>
  <c r="K189" i="63"/>
  <c r="J189" i="63"/>
  <c r="BO188" i="63"/>
  <c r="BN188" i="63"/>
  <c r="BM188" i="63"/>
  <c r="BL188" i="63"/>
  <c r="BK188" i="63"/>
  <c r="BJ188" i="63"/>
  <c r="BI188" i="63"/>
  <c r="BH188" i="63"/>
  <c r="AX188" i="63"/>
  <c r="AW188" i="63"/>
  <c r="AV188" i="63"/>
  <c r="AU188" i="63"/>
  <c r="AT188" i="63"/>
  <c r="AS188" i="63"/>
  <c r="AR188" i="63"/>
  <c r="AQ188" i="63"/>
  <c r="AG188" i="63"/>
  <c r="AF188" i="63"/>
  <c r="AE188" i="63"/>
  <c r="AD188" i="63"/>
  <c r="AC188" i="63"/>
  <c r="AB188" i="63"/>
  <c r="AA188" i="63"/>
  <c r="Z188" i="63"/>
  <c r="Q188" i="63"/>
  <c r="P188" i="63"/>
  <c r="O188" i="63"/>
  <c r="N188" i="63"/>
  <c r="M188" i="63"/>
  <c r="L188" i="63"/>
  <c r="K188" i="63"/>
  <c r="J188" i="63"/>
  <c r="BO187" i="63"/>
  <c r="BN187" i="63"/>
  <c r="BM187" i="63"/>
  <c r="BL187" i="63"/>
  <c r="BK187" i="63"/>
  <c r="BJ187" i="63"/>
  <c r="BI187" i="63"/>
  <c r="BH187" i="63"/>
  <c r="AX187" i="63"/>
  <c r="AW187" i="63"/>
  <c r="AV187" i="63"/>
  <c r="AU187" i="63"/>
  <c r="AT187" i="63"/>
  <c r="AS187" i="63"/>
  <c r="AR187" i="63"/>
  <c r="AQ187" i="63"/>
  <c r="AG187" i="63"/>
  <c r="AF187" i="63"/>
  <c r="AE187" i="63"/>
  <c r="AD187" i="63"/>
  <c r="AC187" i="63"/>
  <c r="AB187" i="63"/>
  <c r="AA187" i="63"/>
  <c r="Z187" i="63"/>
  <c r="Q187" i="63"/>
  <c r="P187" i="63"/>
  <c r="O187" i="63"/>
  <c r="N187" i="63"/>
  <c r="M187" i="63"/>
  <c r="L187" i="63"/>
  <c r="K187" i="63"/>
  <c r="J187" i="63"/>
  <c r="BO186" i="63"/>
  <c r="BN186" i="63"/>
  <c r="BM186" i="63"/>
  <c r="BL186" i="63"/>
  <c r="BK186" i="63"/>
  <c r="BJ186" i="63"/>
  <c r="BI186" i="63"/>
  <c r="BH186" i="63"/>
  <c r="AX186" i="63"/>
  <c r="AW186" i="63"/>
  <c r="AV186" i="63"/>
  <c r="AU186" i="63"/>
  <c r="AT186" i="63"/>
  <c r="AS186" i="63"/>
  <c r="AR186" i="63"/>
  <c r="AQ186" i="63"/>
  <c r="AG186" i="63"/>
  <c r="AF186" i="63"/>
  <c r="AE186" i="63"/>
  <c r="AD186" i="63"/>
  <c r="AC186" i="63"/>
  <c r="AB186" i="63"/>
  <c r="AA186" i="63"/>
  <c r="Z186" i="63"/>
  <c r="Q186" i="63"/>
  <c r="P186" i="63"/>
  <c r="O186" i="63"/>
  <c r="N186" i="63"/>
  <c r="M186" i="63"/>
  <c r="L186" i="63"/>
  <c r="K186" i="63"/>
  <c r="J186" i="63"/>
  <c r="BN185" i="63"/>
  <c r="BL185" i="63"/>
  <c r="BK185" i="63"/>
  <c r="BI185" i="63"/>
  <c r="BH185" i="63"/>
  <c r="AW185" i="63"/>
  <c r="AU185" i="63"/>
  <c r="AT185" i="63"/>
  <c r="AR185" i="63"/>
  <c r="AQ185" i="63"/>
  <c r="AF185" i="63"/>
  <c r="AD185" i="63"/>
  <c r="AC185" i="63"/>
  <c r="AA185" i="63"/>
  <c r="Z185" i="63"/>
  <c r="P185" i="63"/>
  <c r="N185" i="63"/>
  <c r="M185" i="63"/>
  <c r="K185" i="63"/>
  <c r="J185" i="63"/>
  <c r="BN184" i="63"/>
  <c r="BL184" i="63"/>
  <c r="BK184" i="63"/>
  <c r="BI184" i="63"/>
  <c r="BH184" i="63"/>
  <c r="AW184" i="63"/>
  <c r="AU184" i="63"/>
  <c r="AT184" i="63"/>
  <c r="AR184" i="63"/>
  <c r="AQ184" i="63"/>
  <c r="AF184" i="63"/>
  <c r="AD184" i="63"/>
  <c r="AC184" i="63"/>
  <c r="AA184" i="63"/>
  <c r="Z184" i="63"/>
  <c r="P184" i="63"/>
  <c r="N184" i="63"/>
  <c r="M184" i="63"/>
  <c r="K184" i="63"/>
  <c r="J184" i="63"/>
  <c r="BN183" i="63"/>
  <c r="BL183" i="63"/>
  <c r="BK183" i="63"/>
  <c r="BI183" i="63"/>
  <c r="BH183" i="63"/>
  <c r="AW183" i="63"/>
  <c r="AU183" i="63"/>
  <c r="AT183" i="63"/>
  <c r="AR183" i="63"/>
  <c r="AQ183" i="63"/>
  <c r="AF183" i="63"/>
  <c r="AD183" i="63"/>
  <c r="AC183" i="63"/>
  <c r="AA183" i="63"/>
  <c r="Z183" i="63"/>
  <c r="P183" i="63"/>
  <c r="N183" i="63"/>
  <c r="M183" i="63"/>
  <c r="K183" i="63"/>
  <c r="J183" i="63"/>
  <c r="BN182" i="63"/>
  <c r="BL182" i="63"/>
  <c r="BK182" i="63"/>
  <c r="BI182" i="63"/>
  <c r="BH182" i="63"/>
  <c r="AW182" i="63"/>
  <c r="AU182" i="63"/>
  <c r="AT182" i="63"/>
  <c r="AR182" i="63"/>
  <c r="AQ182" i="63"/>
  <c r="AF182" i="63"/>
  <c r="AD182" i="63"/>
  <c r="AC182" i="63"/>
  <c r="AA182" i="63"/>
  <c r="Z182" i="63"/>
  <c r="P182" i="63"/>
  <c r="N182" i="63"/>
  <c r="M182" i="63"/>
  <c r="K182" i="63"/>
  <c r="J182" i="63"/>
  <c r="BN181" i="63"/>
  <c r="BL181" i="63"/>
  <c r="BK181" i="63"/>
  <c r="BI181" i="63"/>
  <c r="BH181" i="63"/>
  <c r="AW181" i="63"/>
  <c r="AU181" i="63"/>
  <c r="AT181" i="63"/>
  <c r="AR181" i="63"/>
  <c r="AQ181" i="63"/>
  <c r="AF181" i="63"/>
  <c r="AD181" i="63"/>
  <c r="AC181" i="63"/>
  <c r="AA181" i="63"/>
  <c r="Z181" i="63"/>
  <c r="P181" i="63"/>
  <c r="N181" i="63"/>
  <c r="M181" i="63"/>
  <c r="K181" i="63"/>
  <c r="J181" i="63"/>
  <c r="BN180" i="63"/>
  <c r="BL180" i="63"/>
  <c r="BK180" i="63"/>
  <c r="BI180" i="63"/>
  <c r="BH180" i="63"/>
  <c r="AW180" i="63"/>
  <c r="AU180" i="63"/>
  <c r="AT180" i="63"/>
  <c r="AR180" i="63"/>
  <c r="AQ180" i="63"/>
  <c r="AF180" i="63"/>
  <c r="AD180" i="63"/>
  <c r="AC180" i="63"/>
  <c r="AA180" i="63"/>
  <c r="Z180" i="63"/>
  <c r="P180" i="63"/>
  <c r="N180" i="63"/>
  <c r="M180" i="63"/>
  <c r="K180" i="63"/>
  <c r="J180" i="63"/>
  <c r="BN179" i="63"/>
  <c r="BL179" i="63"/>
  <c r="BK179" i="63"/>
  <c r="BI179" i="63"/>
  <c r="BH179" i="63"/>
  <c r="AW179" i="63"/>
  <c r="AU179" i="63"/>
  <c r="AT179" i="63"/>
  <c r="AR179" i="63"/>
  <c r="AQ179" i="63"/>
  <c r="AF179" i="63"/>
  <c r="AD179" i="63"/>
  <c r="AC179" i="63"/>
  <c r="AA179" i="63"/>
  <c r="Z179" i="63"/>
  <c r="P179" i="63"/>
  <c r="N179" i="63"/>
  <c r="M179" i="63"/>
  <c r="K179" i="63"/>
  <c r="J179" i="63"/>
  <c r="BN178" i="63"/>
  <c r="BL178" i="63"/>
  <c r="BK178" i="63"/>
  <c r="BI178" i="63"/>
  <c r="BH178" i="63"/>
  <c r="AW178" i="63"/>
  <c r="AU178" i="63"/>
  <c r="AT178" i="63"/>
  <c r="AR178" i="63"/>
  <c r="AQ178" i="63"/>
  <c r="AF178" i="63"/>
  <c r="AD178" i="63"/>
  <c r="AC178" i="63"/>
  <c r="AA178" i="63"/>
  <c r="Z178" i="63"/>
  <c r="P178" i="63"/>
  <c r="N178" i="63"/>
  <c r="M178" i="63"/>
  <c r="K178" i="63"/>
  <c r="J178" i="63"/>
  <c r="BN177" i="63"/>
  <c r="BL177" i="63"/>
  <c r="BK177" i="63"/>
  <c r="BI177" i="63"/>
  <c r="BH177" i="63"/>
  <c r="AW177" i="63"/>
  <c r="AU177" i="63"/>
  <c r="AT177" i="63"/>
  <c r="AR177" i="63"/>
  <c r="AQ177" i="63"/>
  <c r="AF177" i="63"/>
  <c r="AD177" i="63"/>
  <c r="AC177" i="63"/>
  <c r="AA177" i="63"/>
  <c r="Z177" i="63"/>
  <c r="P177" i="63"/>
  <c r="N177" i="63"/>
  <c r="M177" i="63"/>
  <c r="K177" i="63"/>
  <c r="J177" i="63"/>
  <c r="BN176" i="63"/>
  <c r="BL176" i="63"/>
  <c r="BK176" i="63"/>
  <c r="BI176" i="63"/>
  <c r="BH176" i="63"/>
  <c r="AW176" i="63"/>
  <c r="AU176" i="63"/>
  <c r="AT176" i="63"/>
  <c r="AR176" i="63"/>
  <c r="AQ176" i="63"/>
  <c r="AF176" i="63"/>
  <c r="AD176" i="63"/>
  <c r="AC176" i="63"/>
  <c r="AA176" i="63"/>
  <c r="Z176" i="63"/>
  <c r="P176" i="63"/>
  <c r="N176" i="63"/>
  <c r="M176" i="63"/>
  <c r="K176" i="63"/>
  <c r="J176" i="63"/>
  <c r="BN175" i="63"/>
  <c r="BL175" i="63"/>
  <c r="BK175" i="63"/>
  <c r="BI175" i="63"/>
  <c r="BH175" i="63"/>
  <c r="AW175" i="63"/>
  <c r="AU175" i="63"/>
  <c r="AT175" i="63"/>
  <c r="AR175" i="63"/>
  <c r="AQ175" i="63"/>
  <c r="AF175" i="63"/>
  <c r="AD175" i="63"/>
  <c r="AC175" i="63"/>
  <c r="AA175" i="63"/>
  <c r="Z175" i="63"/>
  <c r="P175" i="63"/>
  <c r="N175" i="63"/>
  <c r="M175" i="63"/>
  <c r="K175" i="63"/>
  <c r="J175" i="63"/>
  <c r="BN174" i="63"/>
  <c r="BL174" i="63"/>
  <c r="BK174" i="63"/>
  <c r="BI174" i="63"/>
  <c r="BH174" i="63"/>
  <c r="AW174" i="63"/>
  <c r="AU174" i="63"/>
  <c r="AT174" i="63"/>
  <c r="AR174" i="63"/>
  <c r="AQ174" i="63"/>
  <c r="AF174" i="63"/>
  <c r="AD174" i="63"/>
  <c r="AC174" i="63"/>
  <c r="AA174" i="63"/>
  <c r="Z174" i="63"/>
  <c r="P174" i="63"/>
  <c r="N174" i="63"/>
  <c r="M174" i="63"/>
  <c r="K174" i="63"/>
  <c r="J174" i="63"/>
  <c r="BO173" i="63"/>
  <c r="BN173" i="63"/>
  <c r="BM173" i="63"/>
  <c r="BL173" i="63"/>
  <c r="BK173" i="63"/>
  <c r="BJ173" i="63"/>
  <c r="BI173" i="63"/>
  <c r="BH173" i="63"/>
  <c r="AX173" i="63"/>
  <c r="AW173" i="63"/>
  <c r="AV173" i="63"/>
  <c r="AU173" i="63"/>
  <c r="AT173" i="63"/>
  <c r="AS173" i="63"/>
  <c r="AR173" i="63"/>
  <c r="AQ173" i="63"/>
  <c r="AG173" i="63"/>
  <c r="AF173" i="63"/>
  <c r="AE173" i="63"/>
  <c r="AD173" i="63"/>
  <c r="AC173" i="63"/>
  <c r="AB173" i="63"/>
  <c r="AA173" i="63"/>
  <c r="Z173" i="63"/>
  <c r="Q173" i="63"/>
  <c r="P173" i="63"/>
  <c r="O173" i="63"/>
  <c r="N173" i="63"/>
  <c r="M173" i="63"/>
  <c r="L173" i="63"/>
  <c r="K173" i="63"/>
  <c r="J173" i="63"/>
  <c r="BO172" i="63"/>
  <c r="BN172" i="63"/>
  <c r="BM172" i="63"/>
  <c r="BL172" i="63"/>
  <c r="BK172" i="63"/>
  <c r="BJ172" i="63"/>
  <c r="BI172" i="63"/>
  <c r="BH172" i="63"/>
  <c r="AX172" i="63"/>
  <c r="AW172" i="63"/>
  <c r="AV172" i="63"/>
  <c r="AU172" i="63"/>
  <c r="AT172" i="63"/>
  <c r="AS172" i="63"/>
  <c r="AR172" i="63"/>
  <c r="AQ172" i="63"/>
  <c r="AG172" i="63"/>
  <c r="AF172" i="63"/>
  <c r="AE172" i="63"/>
  <c r="AD172" i="63"/>
  <c r="AC172" i="63"/>
  <c r="AB172" i="63"/>
  <c r="AA172" i="63"/>
  <c r="Z172" i="63"/>
  <c r="Q172" i="63"/>
  <c r="P172" i="63"/>
  <c r="O172" i="63"/>
  <c r="N172" i="63"/>
  <c r="M172" i="63"/>
  <c r="L172" i="63"/>
  <c r="K172" i="63"/>
  <c r="J172" i="63"/>
  <c r="BO171" i="63"/>
  <c r="BN171" i="63"/>
  <c r="BM171" i="63"/>
  <c r="BL171" i="63"/>
  <c r="BK171" i="63"/>
  <c r="BJ171" i="63"/>
  <c r="BI171" i="63"/>
  <c r="BH171" i="63"/>
  <c r="AX171" i="63"/>
  <c r="AW171" i="63"/>
  <c r="AV171" i="63"/>
  <c r="AU171" i="63"/>
  <c r="AT171" i="63"/>
  <c r="AS171" i="63"/>
  <c r="AR171" i="63"/>
  <c r="AQ171" i="63"/>
  <c r="AG171" i="63"/>
  <c r="AF171" i="63"/>
  <c r="AE171" i="63"/>
  <c r="AD171" i="63"/>
  <c r="AC171" i="63"/>
  <c r="AB171" i="63"/>
  <c r="AA171" i="63"/>
  <c r="Z171" i="63"/>
  <c r="Q171" i="63"/>
  <c r="P171" i="63"/>
  <c r="O171" i="63"/>
  <c r="N171" i="63"/>
  <c r="M171" i="63"/>
  <c r="L171" i="63"/>
  <c r="K171" i="63"/>
  <c r="J171" i="63"/>
  <c r="BO170" i="63"/>
  <c r="BN170" i="63"/>
  <c r="BM170" i="63"/>
  <c r="BL170" i="63"/>
  <c r="BK170" i="63"/>
  <c r="BJ170" i="63"/>
  <c r="BI170" i="63"/>
  <c r="BH170" i="63"/>
  <c r="AX170" i="63"/>
  <c r="AW170" i="63"/>
  <c r="AV170" i="63"/>
  <c r="AU170" i="63"/>
  <c r="AT170" i="63"/>
  <c r="AS170" i="63"/>
  <c r="AR170" i="63"/>
  <c r="AQ170" i="63"/>
  <c r="AG170" i="63"/>
  <c r="AF170" i="63"/>
  <c r="AE170" i="63"/>
  <c r="AD170" i="63"/>
  <c r="AC170" i="63"/>
  <c r="AB170" i="63"/>
  <c r="AA170" i="63"/>
  <c r="Z170" i="63"/>
  <c r="Q170" i="63"/>
  <c r="P170" i="63"/>
  <c r="O170" i="63"/>
  <c r="N170" i="63"/>
  <c r="M170" i="63"/>
  <c r="L170" i="63"/>
  <c r="K170" i="63"/>
  <c r="J170" i="63"/>
  <c r="BO169" i="63"/>
  <c r="BN169" i="63"/>
  <c r="BM169" i="63"/>
  <c r="BL169" i="63"/>
  <c r="BK169" i="63"/>
  <c r="BJ169" i="63"/>
  <c r="BI169" i="63"/>
  <c r="BH169" i="63"/>
  <c r="AX169" i="63"/>
  <c r="AW169" i="63"/>
  <c r="AV169" i="63"/>
  <c r="AU169" i="63"/>
  <c r="AT169" i="63"/>
  <c r="AS169" i="63"/>
  <c r="AR169" i="63"/>
  <c r="AQ169" i="63"/>
  <c r="AG169" i="63"/>
  <c r="AF169" i="63"/>
  <c r="AE169" i="63"/>
  <c r="AD169" i="63"/>
  <c r="AC169" i="63"/>
  <c r="AB169" i="63"/>
  <c r="AA169" i="63"/>
  <c r="Z169" i="63"/>
  <c r="Q169" i="63"/>
  <c r="P169" i="63"/>
  <c r="O169" i="63"/>
  <c r="N169" i="63"/>
  <c r="M169" i="63"/>
  <c r="L169" i="63"/>
  <c r="K169" i="63"/>
  <c r="J169" i="63"/>
  <c r="BO168" i="63"/>
  <c r="BN168" i="63"/>
  <c r="BM168" i="63"/>
  <c r="BL168" i="63"/>
  <c r="BK168" i="63"/>
  <c r="BJ168" i="63"/>
  <c r="BI168" i="63"/>
  <c r="BH168" i="63"/>
  <c r="AX168" i="63"/>
  <c r="AW168" i="63"/>
  <c r="AV168" i="63"/>
  <c r="AU168" i="63"/>
  <c r="AT168" i="63"/>
  <c r="AS168" i="63"/>
  <c r="AR168" i="63"/>
  <c r="AQ168" i="63"/>
  <c r="AG168" i="63"/>
  <c r="AF168" i="63"/>
  <c r="AE168" i="63"/>
  <c r="AD168" i="63"/>
  <c r="AC168" i="63"/>
  <c r="AB168" i="63"/>
  <c r="AA168" i="63"/>
  <c r="Z168" i="63"/>
  <c r="Q168" i="63"/>
  <c r="P168" i="63"/>
  <c r="O168" i="63"/>
  <c r="N168" i="63"/>
  <c r="M168" i="63"/>
  <c r="L168" i="63"/>
  <c r="K168" i="63"/>
  <c r="J168" i="63"/>
  <c r="BO167" i="63"/>
  <c r="BN167" i="63"/>
  <c r="BM167" i="63"/>
  <c r="BL167" i="63"/>
  <c r="BK167" i="63"/>
  <c r="BJ167" i="63"/>
  <c r="BI167" i="63"/>
  <c r="BH167" i="63"/>
  <c r="AX167" i="63"/>
  <c r="AW167" i="63"/>
  <c r="AV167" i="63"/>
  <c r="AU167" i="63"/>
  <c r="AT167" i="63"/>
  <c r="AS167" i="63"/>
  <c r="AR167" i="63"/>
  <c r="AQ167" i="63"/>
  <c r="AG167" i="63"/>
  <c r="AF167" i="63"/>
  <c r="AE167" i="63"/>
  <c r="AD167" i="63"/>
  <c r="AC167" i="63"/>
  <c r="AB167" i="63"/>
  <c r="AA167" i="63"/>
  <c r="Z167" i="63"/>
  <c r="Q167" i="63"/>
  <c r="P167" i="63"/>
  <c r="O167" i="63"/>
  <c r="N167" i="63"/>
  <c r="M167" i="63"/>
  <c r="L167" i="63"/>
  <c r="K167" i="63"/>
  <c r="J167" i="63"/>
  <c r="BO166" i="63"/>
  <c r="BN166" i="63"/>
  <c r="BM166" i="63"/>
  <c r="BL166" i="63"/>
  <c r="BK166" i="63"/>
  <c r="BJ166" i="63"/>
  <c r="BI166" i="63"/>
  <c r="BH166" i="63"/>
  <c r="AX166" i="63"/>
  <c r="AW166" i="63"/>
  <c r="AV166" i="63"/>
  <c r="AU166" i="63"/>
  <c r="AT166" i="63"/>
  <c r="AS166" i="63"/>
  <c r="AR166" i="63"/>
  <c r="AQ166" i="63"/>
  <c r="AG166" i="63"/>
  <c r="AF166" i="63"/>
  <c r="AE166" i="63"/>
  <c r="AD166" i="63"/>
  <c r="AC166" i="63"/>
  <c r="AB166" i="63"/>
  <c r="AA166" i="63"/>
  <c r="Z166" i="63"/>
  <c r="Q166" i="63"/>
  <c r="P166" i="63"/>
  <c r="O166" i="63"/>
  <c r="N166" i="63"/>
  <c r="M166" i="63"/>
  <c r="L166" i="63"/>
  <c r="K166" i="63"/>
  <c r="J166" i="63"/>
  <c r="BO165" i="63"/>
  <c r="BN165" i="63"/>
  <c r="BM165" i="63"/>
  <c r="BL165" i="63"/>
  <c r="BK165" i="63"/>
  <c r="BJ165" i="63"/>
  <c r="BI165" i="63"/>
  <c r="BH165" i="63"/>
  <c r="AX165" i="63"/>
  <c r="AW165" i="63"/>
  <c r="AV165" i="63"/>
  <c r="AU165" i="63"/>
  <c r="AT165" i="63"/>
  <c r="AS165" i="63"/>
  <c r="AR165" i="63"/>
  <c r="AQ165" i="63"/>
  <c r="AG165" i="63"/>
  <c r="AF165" i="63"/>
  <c r="AE165" i="63"/>
  <c r="AD165" i="63"/>
  <c r="AC165" i="63"/>
  <c r="AB165" i="63"/>
  <c r="AA165" i="63"/>
  <c r="Z165" i="63"/>
  <c r="Q165" i="63"/>
  <c r="P165" i="63"/>
  <c r="O165" i="63"/>
  <c r="N165" i="63"/>
  <c r="M165" i="63"/>
  <c r="L165" i="63"/>
  <c r="K165" i="63"/>
  <c r="J165" i="63"/>
  <c r="BO164" i="63"/>
  <c r="BN164" i="63"/>
  <c r="BM164" i="63"/>
  <c r="BL164" i="63"/>
  <c r="BK164" i="63"/>
  <c r="BJ164" i="63"/>
  <c r="BI164" i="63"/>
  <c r="BH164" i="63"/>
  <c r="AX164" i="63"/>
  <c r="AW164" i="63"/>
  <c r="AV164" i="63"/>
  <c r="AU164" i="63"/>
  <c r="AT164" i="63"/>
  <c r="AS164" i="63"/>
  <c r="AR164" i="63"/>
  <c r="AQ164" i="63"/>
  <c r="AG164" i="63"/>
  <c r="AF164" i="63"/>
  <c r="AE164" i="63"/>
  <c r="AD164" i="63"/>
  <c r="AC164" i="63"/>
  <c r="AB164" i="63"/>
  <c r="AA164" i="63"/>
  <c r="Z164" i="63"/>
  <c r="Q164" i="63"/>
  <c r="P164" i="63"/>
  <c r="O164" i="63"/>
  <c r="N164" i="63"/>
  <c r="M164" i="63"/>
  <c r="L164" i="63"/>
  <c r="K164" i="63"/>
  <c r="J164" i="63"/>
  <c r="BO163" i="63"/>
  <c r="BN163" i="63"/>
  <c r="BM163" i="63"/>
  <c r="BL163" i="63"/>
  <c r="BK163" i="63"/>
  <c r="BJ163" i="63"/>
  <c r="BI163" i="63"/>
  <c r="BH163" i="63"/>
  <c r="AX163" i="63"/>
  <c r="AW163" i="63"/>
  <c r="AV163" i="63"/>
  <c r="AU163" i="63"/>
  <c r="AT163" i="63"/>
  <c r="AS163" i="63"/>
  <c r="AR163" i="63"/>
  <c r="AQ163" i="63"/>
  <c r="AG163" i="63"/>
  <c r="AF163" i="63"/>
  <c r="AE163" i="63"/>
  <c r="AD163" i="63"/>
  <c r="AC163" i="63"/>
  <c r="AB163" i="63"/>
  <c r="AA163" i="63"/>
  <c r="Z163" i="63"/>
  <c r="Q163" i="63"/>
  <c r="P163" i="63"/>
  <c r="O163" i="63"/>
  <c r="N163" i="63"/>
  <c r="M163" i="63"/>
  <c r="L163" i="63"/>
  <c r="K163" i="63"/>
  <c r="J163" i="63"/>
  <c r="BO162" i="63"/>
  <c r="BN162" i="63"/>
  <c r="BM162" i="63"/>
  <c r="BL162" i="63"/>
  <c r="BK162" i="63"/>
  <c r="BJ162" i="63"/>
  <c r="BI162" i="63"/>
  <c r="BH162" i="63"/>
  <c r="AX162" i="63"/>
  <c r="AW162" i="63"/>
  <c r="AV162" i="63"/>
  <c r="AU162" i="63"/>
  <c r="AT162" i="63"/>
  <c r="AS162" i="63"/>
  <c r="AR162" i="63"/>
  <c r="AQ162" i="63"/>
  <c r="AG162" i="63"/>
  <c r="AF162" i="63"/>
  <c r="AE162" i="63"/>
  <c r="AD162" i="63"/>
  <c r="AC162" i="63"/>
  <c r="AB162" i="63"/>
  <c r="AA162" i="63"/>
  <c r="Z162" i="63"/>
  <c r="Q162" i="63"/>
  <c r="P162" i="63"/>
  <c r="O162" i="63"/>
  <c r="N162" i="63"/>
  <c r="M162" i="63"/>
  <c r="L162" i="63"/>
  <c r="K162" i="63"/>
  <c r="J162" i="63"/>
  <c r="BN161" i="63"/>
  <c r="BL161" i="63"/>
  <c r="BK161" i="63"/>
  <c r="BI161" i="63"/>
  <c r="BH161" i="63"/>
  <c r="AW161" i="63"/>
  <c r="AU161" i="63"/>
  <c r="AT161" i="63"/>
  <c r="AR161" i="63"/>
  <c r="AQ161" i="63"/>
  <c r="AF161" i="63"/>
  <c r="AD161" i="63"/>
  <c r="AC161" i="63"/>
  <c r="AA161" i="63"/>
  <c r="Z161" i="63"/>
  <c r="P161" i="63"/>
  <c r="N161" i="63"/>
  <c r="M161" i="63"/>
  <c r="K161" i="63"/>
  <c r="J161" i="63"/>
  <c r="BN160" i="63"/>
  <c r="BL160" i="63"/>
  <c r="BK160" i="63"/>
  <c r="BI160" i="63"/>
  <c r="BH160" i="63"/>
  <c r="AW160" i="63"/>
  <c r="AU160" i="63"/>
  <c r="AT160" i="63"/>
  <c r="AR160" i="63"/>
  <c r="AQ160" i="63"/>
  <c r="AF160" i="63"/>
  <c r="AD160" i="63"/>
  <c r="AC160" i="63"/>
  <c r="AA160" i="63"/>
  <c r="Z160" i="63"/>
  <c r="P160" i="63"/>
  <c r="N160" i="63"/>
  <c r="M160" i="63"/>
  <c r="K160" i="63"/>
  <c r="J160" i="63"/>
  <c r="BN159" i="63"/>
  <c r="BL159" i="63"/>
  <c r="BK159" i="63"/>
  <c r="BI159" i="63"/>
  <c r="BH159" i="63"/>
  <c r="AW159" i="63"/>
  <c r="AU159" i="63"/>
  <c r="AT159" i="63"/>
  <c r="AR159" i="63"/>
  <c r="AQ159" i="63"/>
  <c r="AF159" i="63"/>
  <c r="AD159" i="63"/>
  <c r="AC159" i="63"/>
  <c r="AA159" i="63"/>
  <c r="Z159" i="63"/>
  <c r="P159" i="63"/>
  <c r="N159" i="63"/>
  <c r="M159" i="63"/>
  <c r="K159" i="63"/>
  <c r="J159" i="63"/>
  <c r="BN158" i="63"/>
  <c r="BL158" i="63"/>
  <c r="BK158" i="63"/>
  <c r="BI158" i="63"/>
  <c r="BH158" i="63"/>
  <c r="AW158" i="63"/>
  <c r="AU158" i="63"/>
  <c r="AT158" i="63"/>
  <c r="AR158" i="63"/>
  <c r="AQ158" i="63"/>
  <c r="AF158" i="63"/>
  <c r="AD158" i="63"/>
  <c r="AC158" i="63"/>
  <c r="AA158" i="63"/>
  <c r="Z158" i="63"/>
  <c r="P158" i="63"/>
  <c r="N158" i="63"/>
  <c r="M158" i="63"/>
  <c r="K158" i="63"/>
  <c r="J158" i="63"/>
  <c r="BO157" i="63"/>
  <c r="BN157" i="63"/>
  <c r="BM157" i="63"/>
  <c r="BL157" i="63"/>
  <c r="BK157" i="63"/>
  <c r="BJ157" i="63"/>
  <c r="BI157" i="63"/>
  <c r="BH157" i="63"/>
  <c r="AX157" i="63"/>
  <c r="AW157" i="63"/>
  <c r="AV157" i="63"/>
  <c r="AU157" i="63"/>
  <c r="AT157" i="63"/>
  <c r="AS157" i="63"/>
  <c r="AR157" i="63"/>
  <c r="AQ157" i="63"/>
  <c r="AG157" i="63"/>
  <c r="AF157" i="63"/>
  <c r="AE157" i="63"/>
  <c r="AD157" i="63"/>
  <c r="AC157" i="63"/>
  <c r="AB157" i="63"/>
  <c r="AA157" i="63"/>
  <c r="Z157" i="63"/>
  <c r="Q157" i="63"/>
  <c r="P157" i="63"/>
  <c r="O157" i="63"/>
  <c r="N157" i="63"/>
  <c r="M157" i="63"/>
  <c r="L157" i="63"/>
  <c r="K157" i="63"/>
  <c r="J157" i="63"/>
  <c r="BO156" i="63"/>
  <c r="BN156" i="63"/>
  <c r="BM156" i="63"/>
  <c r="BL156" i="63"/>
  <c r="BK156" i="63"/>
  <c r="BJ156" i="63"/>
  <c r="BI156" i="63"/>
  <c r="BH156" i="63"/>
  <c r="AX156" i="63"/>
  <c r="AW156" i="63"/>
  <c r="AV156" i="63"/>
  <c r="AU156" i="63"/>
  <c r="AT156" i="63"/>
  <c r="AS156" i="63"/>
  <c r="AR156" i="63"/>
  <c r="AQ156" i="63"/>
  <c r="AG156" i="63"/>
  <c r="AF156" i="63"/>
  <c r="AE156" i="63"/>
  <c r="AD156" i="63"/>
  <c r="AC156" i="63"/>
  <c r="AB156" i="63"/>
  <c r="AA156" i="63"/>
  <c r="Z156" i="63"/>
  <c r="Q156" i="63"/>
  <c r="P156" i="63"/>
  <c r="O156" i="63"/>
  <c r="N156" i="63"/>
  <c r="M156" i="63"/>
  <c r="L156" i="63"/>
  <c r="K156" i="63"/>
  <c r="J156" i="63"/>
  <c r="BO155" i="63"/>
  <c r="BN155" i="63"/>
  <c r="BM155" i="63"/>
  <c r="BL155" i="63"/>
  <c r="BK155" i="63"/>
  <c r="BJ155" i="63"/>
  <c r="BI155" i="63"/>
  <c r="BH155" i="63"/>
  <c r="AX155" i="63"/>
  <c r="AW155" i="63"/>
  <c r="AV155" i="63"/>
  <c r="AU155" i="63"/>
  <c r="AT155" i="63"/>
  <c r="AS155" i="63"/>
  <c r="AR155" i="63"/>
  <c r="AQ155" i="63"/>
  <c r="AG155" i="63"/>
  <c r="AF155" i="63"/>
  <c r="AE155" i="63"/>
  <c r="AD155" i="63"/>
  <c r="AC155" i="63"/>
  <c r="AB155" i="63"/>
  <c r="AA155" i="63"/>
  <c r="Z155" i="63"/>
  <c r="Q155" i="63"/>
  <c r="P155" i="63"/>
  <c r="O155" i="63"/>
  <c r="N155" i="63"/>
  <c r="M155" i="63"/>
  <c r="L155" i="63"/>
  <c r="K155" i="63"/>
  <c r="J155" i="63"/>
  <c r="BN154" i="63"/>
  <c r="BL154" i="63"/>
  <c r="BK154" i="63"/>
  <c r="BI154" i="63"/>
  <c r="BH154" i="63"/>
  <c r="AW154" i="63"/>
  <c r="AU154" i="63"/>
  <c r="AT154" i="63"/>
  <c r="AR154" i="63"/>
  <c r="AQ154" i="63"/>
  <c r="AF154" i="63"/>
  <c r="AD154" i="63"/>
  <c r="AC154" i="63"/>
  <c r="AA154" i="63"/>
  <c r="Z154" i="63"/>
  <c r="P154" i="63"/>
  <c r="N154" i="63"/>
  <c r="M154" i="63"/>
  <c r="K154" i="63"/>
  <c r="J154" i="63"/>
  <c r="BN153" i="63"/>
  <c r="BL153" i="63"/>
  <c r="BK153" i="63"/>
  <c r="BI153" i="63"/>
  <c r="BH153" i="63"/>
  <c r="AW153" i="63"/>
  <c r="AU153" i="63"/>
  <c r="AT153" i="63"/>
  <c r="AR153" i="63"/>
  <c r="AQ153" i="63"/>
  <c r="AF153" i="63"/>
  <c r="AD153" i="63"/>
  <c r="AC153" i="63"/>
  <c r="AA153" i="63"/>
  <c r="Z153" i="63"/>
  <c r="P153" i="63"/>
  <c r="N153" i="63"/>
  <c r="M153" i="63"/>
  <c r="K153" i="63"/>
  <c r="J153" i="63"/>
  <c r="BO152" i="63"/>
  <c r="BN152" i="63"/>
  <c r="BM152" i="63"/>
  <c r="BL152" i="63"/>
  <c r="BK152" i="63"/>
  <c r="BJ152" i="63"/>
  <c r="BI152" i="63"/>
  <c r="BH152" i="63"/>
  <c r="AX152" i="63"/>
  <c r="AW152" i="63"/>
  <c r="AV152" i="63"/>
  <c r="AU152" i="63"/>
  <c r="AT152" i="63"/>
  <c r="AS152" i="63"/>
  <c r="AR152" i="63"/>
  <c r="AQ152" i="63"/>
  <c r="AG152" i="63"/>
  <c r="AF152" i="63"/>
  <c r="AE152" i="63"/>
  <c r="AD152" i="63"/>
  <c r="AC152" i="63"/>
  <c r="AB152" i="63"/>
  <c r="AA152" i="63"/>
  <c r="Z152" i="63"/>
  <c r="Q152" i="63"/>
  <c r="P152" i="63"/>
  <c r="O152" i="63"/>
  <c r="N152" i="63"/>
  <c r="M152" i="63"/>
  <c r="L152" i="63"/>
  <c r="K152" i="63"/>
  <c r="J152" i="63"/>
  <c r="BO151" i="63"/>
  <c r="BN151" i="63"/>
  <c r="BM151" i="63"/>
  <c r="BL151" i="63"/>
  <c r="BK151" i="63"/>
  <c r="BJ151" i="63"/>
  <c r="BI151" i="63"/>
  <c r="BH151" i="63"/>
  <c r="AX151" i="63"/>
  <c r="AW151" i="63"/>
  <c r="AV151" i="63"/>
  <c r="AU151" i="63"/>
  <c r="AT151" i="63"/>
  <c r="AS151" i="63"/>
  <c r="AR151" i="63"/>
  <c r="AQ151" i="63"/>
  <c r="AG151" i="63"/>
  <c r="AF151" i="63"/>
  <c r="AE151" i="63"/>
  <c r="AD151" i="63"/>
  <c r="AC151" i="63"/>
  <c r="AB151" i="63"/>
  <c r="AA151" i="63"/>
  <c r="Z151" i="63"/>
  <c r="Q151" i="63"/>
  <c r="P151" i="63"/>
  <c r="O151" i="63"/>
  <c r="N151" i="63"/>
  <c r="M151" i="63"/>
  <c r="L151" i="63"/>
  <c r="K151" i="63"/>
  <c r="J151" i="63"/>
  <c r="BO150" i="63"/>
  <c r="BN150" i="63"/>
  <c r="BM150" i="63"/>
  <c r="BL150" i="63"/>
  <c r="BK150" i="63"/>
  <c r="BJ150" i="63"/>
  <c r="BI150" i="63"/>
  <c r="BH150" i="63"/>
  <c r="AX150" i="63"/>
  <c r="AW150" i="63"/>
  <c r="AV150" i="63"/>
  <c r="AU150" i="63"/>
  <c r="AT150" i="63"/>
  <c r="AS150" i="63"/>
  <c r="AR150" i="63"/>
  <c r="AQ150" i="63"/>
  <c r="AG150" i="63"/>
  <c r="AF150" i="63"/>
  <c r="AE150" i="63"/>
  <c r="AD150" i="63"/>
  <c r="AC150" i="63"/>
  <c r="AB150" i="63"/>
  <c r="AA150" i="63"/>
  <c r="Z150" i="63"/>
  <c r="Q150" i="63"/>
  <c r="P150" i="63"/>
  <c r="O150" i="63"/>
  <c r="N150" i="63"/>
  <c r="M150" i="63"/>
  <c r="L150" i="63"/>
  <c r="K150" i="63"/>
  <c r="J150" i="63"/>
  <c r="BN149" i="63"/>
  <c r="BL149" i="63"/>
  <c r="BK149" i="63"/>
  <c r="BI149" i="63"/>
  <c r="BH149" i="63"/>
  <c r="AW149" i="63"/>
  <c r="AU149" i="63"/>
  <c r="AT149" i="63"/>
  <c r="AR149" i="63"/>
  <c r="AQ149" i="63"/>
  <c r="AF149" i="63"/>
  <c r="AD149" i="63"/>
  <c r="AC149" i="63"/>
  <c r="AA149" i="63"/>
  <c r="Z149" i="63"/>
  <c r="P149" i="63"/>
  <c r="N149" i="63"/>
  <c r="M149" i="63"/>
  <c r="K149" i="63"/>
  <c r="J149" i="63"/>
  <c r="BN148" i="63"/>
  <c r="BL148" i="63"/>
  <c r="BK148" i="63"/>
  <c r="BI148" i="63"/>
  <c r="BH148" i="63"/>
  <c r="AW148" i="63"/>
  <c r="AU148" i="63"/>
  <c r="AT148" i="63"/>
  <c r="AR148" i="63"/>
  <c r="AQ148" i="63"/>
  <c r="AF148" i="63"/>
  <c r="AD148" i="63"/>
  <c r="AC148" i="63"/>
  <c r="AA148" i="63"/>
  <c r="Z148" i="63"/>
  <c r="P148" i="63"/>
  <c r="N148" i="63"/>
  <c r="M148" i="63"/>
  <c r="K148" i="63"/>
  <c r="J148" i="63"/>
  <c r="BN147" i="63"/>
  <c r="BL147" i="63"/>
  <c r="BK147" i="63"/>
  <c r="BI147" i="63"/>
  <c r="BH147" i="63"/>
  <c r="AW147" i="63"/>
  <c r="AU147" i="63"/>
  <c r="AT147" i="63"/>
  <c r="AR147" i="63"/>
  <c r="AQ147" i="63"/>
  <c r="AF147" i="63"/>
  <c r="AD147" i="63"/>
  <c r="AC147" i="63"/>
  <c r="AA147" i="63"/>
  <c r="Z147" i="63"/>
  <c r="P147" i="63"/>
  <c r="N147" i="63"/>
  <c r="M147" i="63"/>
  <c r="K147" i="63"/>
  <c r="J147" i="63"/>
  <c r="BN146" i="63"/>
  <c r="BL146" i="63"/>
  <c r="BK146" i="63"/>
  <c r="BI146" i="63"/>
  <c r="BH146" i="63"/>
  <c r="AW146" i="63"/>
  <c r="AU146" i="63"/>
  <c r="AT146" i="63"/>
  <c r="AR146" i="63"/>
  <c r="AQ146" i="63"/>
  <c r="AF146" i="63"/>
  <c r="AD146" i="63"/>
  <c r="AC146" i="63"/>
  <c r="AA146" i="63"/>
  <c r="Z146" i="63"/>
  <c r="P146" i="63"/>
  <c r="N146" i="63"/>
  <c r="M146" i="63"/>
  <c r="K146" i="63"/>
  <c r="J146" i="63"/>
  <c r="BN145" i="63"/>
  <c r="BL145" i="63"/>
  <c r="BK145" i="63"/>
  <c r="BI145" i="63"/>
  <c r="BH145" i="63"/>
  <c r="AW145" i="63"/>
  <c r="AU145" i="63"/>
  <c r="AT145" i="63"/>
  <c r="AR145" i="63"/>
  <c r="AQ145" i="63"/>
  <c r="AF145" i="63"/>
  <c r="AD145" i="63"/>
  <c r="AC145" i="63"/>
  <c r="AA145" i="63"/>
  <c r="Z145" i="63"/>
  <c r="P145" i="63"/>
  <c r="N145" i="63"/>
  <c r="M145" i="63"/>
  <c r="K145" i="63"/>
  <c r="J145" i="63"/>
  <c r="BN144" i="63"/>
  <c r="BL144" i="63"/>
  <c r="BK144" i="63"/>
  <c r="BI144" i="63"/>
  <c r="BH144" i="63"/>
  <c r="AW144" i="63"/>
  <c r="AU144" i="63"/>
  <c r="AT144" i="63"/>
  <c r="AR144" i="63"/>
  <c r="AQ144" i="63"/>
  <c r="AF144" i="63"/>
  <c r="AD144" i="63"/>
  <c r="AC144" i="63"/>
  <c r="AA144" i="63"/>
  <c r="Z144" i="63"/>
  <c r="P144" i="63"/>
  <c r="N144" i="63"/>
  <c r="M144" i="63"/>
  <c r="K144" i="63"/>
  <c r="J144" i="63"/>
  <c r="BN143" i="63"/>
  <c r="BL143" i="63"/>
  <c r="BK143" i="63"/>
  <c r="BI143" i="63"/>
  <c r="BH143" i="63"/>
  <c r="AW143" i="63"/>
  <c r="AU143" i="63"/>
  <c r="AT143" i="63"/>
  <c r="AR143" i="63"/>
  <c r="AQ143" i="63"/>
  <c r="AF143" i="63"/>
  <c r="AD143" i="63"/>
  <c r="AC143" i="63"/>
  <c r="AA143" i="63"/>
  <c r="Z143" i="63"/>
  <c r="P143" i="63"/>
  <c r="N143" i="63"/>
  <c r="M143" i="63"/>
  <c r="K143" i="63"/>
  <c r="J143" i="63"/>
  <c r="BN142" i="63"/>
  <c r="BL142" i="63"/>
  <c r="BK142" i="63"/>
  <c r="BI142" i="63"/>
  <c r="BH142" i="63"/>
  <c r="AW142" i="63"/>
  <c r="AU142" i="63"/>
  <c r="AT142" i="63"/>
  <c r="AR142" i="63"/>
  <c r="AQ142" i="63"/>
  <c r="AF142" i="63"/>
  <c r="AD142" i="63"/>
  <c r="AC142" i="63"/>
  <c r="AA142" i="63"/>
  <c r="Z142" i="63"/>
  <c r="P142" i="63"/>
  <c r="N142" i="63"/>
  <c r="M142" i="63"/>
  <c r="K142" i="63"/>
  <c r="J142" i="63"/>
  <c r="BO141" i="63"/>
  <c r="BN141" i="63"/>
  <c r="BM141" i="63"/>
  <c r="BL141" i="63"/>
  <c r="BK141" i="63"/>
  <c r="BJ141" i="63"/>
  <c r="BI141" i="63"/>
  <c r="BH141" i="63"/>
  <c r="AX141" i="63"/>
  <c r="AW141" i="63"/>
  <c r="AV141" i="63"/>
  <c r="AU141" i="63"/>
  <c r="AT141" i="63"/>
  <c r="AS141" i="63"/>
  <c r="AR141" i="63"/>
  <c r="AQ141" i="63"/>
  <c r="AG141" i="63"/>
  <c r="AF141" i="63"/>
  <c r="AE141" i="63"/>
  <c r="AD141" i="63"/>
  <c r="AC141" i="63"/>
  <c r="AB141" i="63"/>
  <c r="AA141" i="63"/>
  <c r="Z141" i="63"/>
  <c r="Q141" i="63"/>
  <c r="P141" i="63"/>
  <c r="O141" i="63"/>
  <c r="N141" i="63"/>
  <c r="M141" i="63"/>
  <c r="L141" i="63"/>
  <c r="K141" i="63"/>
  <c r="J141" i="63"/>
  <c r="BO140" i="63"/>
  <c r="BN140" i="63"/>
  <c r="BM140" i="63"/>
  <c r="BL140" i="63"/>
  <c r="BK140" i="63"/>
  <c r="BJ140" i="63"/>
  <c r="BI140" i="63"/>
  <c r="BH140" i="63"/>
  <c r="AX140" i="63"/>
  <c r="AW140" i="63"/>
  <c r="AV140" i="63"/>
  <c r="AU140" i="63"/>
  <c r="AT140" i="63"/>
  <c r="AS140" i="63"/>
  <c r="AR140" i="63"/>
  <c r="AQ140" i="63"/>
  <c r="AG140" i="63"/>
  <c r="AF140" i="63"/>
  <c r="AE140" i="63"/>
  <c r="AD140" i="63"/>
  <c r="AC140" i="63"/>
  <c r="AB140" i="63"/>
  <c r="AA140" i="63"/>
  <c r="Z140" i="63"/>
  <c r="Q140" i="63"/>
  <c r="P140" i="63"/>
  <c r="O140" i="63"/>
  <c r="N140" i="63"/>
  <c r="M140" i="63"/>
  <c r="L140" i="63"/>
  <c r="K140" i="63"/>
  <c r="J140" i="63"/>
  <c r="BO139" i="63"/>
  <c r="BN139" i="63"/>
  <c r="BM139" i="63"/>
  <c r="BL139" i="63"/>
  <c r="BK139" i="63"/>
  <c r="BJ139" i="63"/>
  <c r="BI139" i="63"/>
  <c r="BH139" i="63"/>
  <c r="AX139" i="63"/>
  <c r="AW139" i="63"/>
  <c r="AV139" i="63"/>
  <c r="AU139" i="63"/>
  <c r="AT139" i="63"/>
  <c r="AS139" i="63"/>
  <c r="AR139" i="63"/>
  <c r="AQ139" i="63"/>
  <c r="AG139" i="63"/>
  <c r="AF139" i="63"/>
  <c r="AE139" i="63"/>
  <c r="AD139" i="63"/>
  <c r="AC139" i="63"/>
  <c r="AB139" i="63"/>
  <c r="AA139" i="63"/>
  <c r="Z139" i="63"/>
  <c r="Q139" i="63"/>
  <c r="P139" i="63"/>
  <c r="O139" i="63"/>
  <c r="N139" i="63"/>
  <c r="M139" i="63"/>
  <c r="L139" i="63"/>
  <c r="K139" i="63"/>
  <c r="J139" i="63"/>
  <c r="BN138" i="63"/>
  <c r="BL138" i="63"/>
  <c r="BK138" i="63"/>
  <c r="BI138" i="63"/>
  <c r="BH138" i="63"/>
  <c r="AW138" i="63"/>
  <c r="AU138" i="63"/>
  <c r="AT138" i="63"/>
  <c r="AR138" i="63"/>
  <c r="AQ138" i="63"/>
  <c r="AF138" i="63"/>
  <c r="AD138" i="63"/>
  <c r="AC138" i="63"/>
  <c r="AA138" i="63"/>
  <c r="Z138" i="63"/>
  <c r="P138" i="63"/>
  <c r="N138" i="63"/>
  <c r="M138" i="63"/>
  <c r="K138" i="63"/>
  <c r="J138" i="63"/>
  <c r="BN137" i="63"/>
  <c r="BL137" i="63"/>
  <c r="BK137" i="63"/>
  <c r="BI137" i="63"/>
  <c r="BH137" i="63"/>
  <c r="AW137" i="63"/>
  <c r="AU137" i="63"/>
  <c r="AT137" i="63"/>
  <c r="AR137" i="63"/>
  <c r="AQ137" i="63"/>
  <c r="AF137" i="63"/>
  <c r="AD137" i="63"/>
  <c r="AC137" i="63"/>
  <c r="AA137" i="63"/>
  <c r="Z137" i="63"/>
  <c r="P137" i="63"/>
  <c r="N137" i="63"/>
  <c r="M137" i="63"/>
  <c r="K137" i="63"/>
  <c r="J137" i="63"/>
  <c r="BN136" i="63"/>
  <c r="BL136" i="63"/>
  <c r="BK136" i="63"/>
  <c r="BI136" i="63"/>
  <c r="BH136" i="63"/>
  <c r="AW136" i="63"/>
  <c r="AU136" i="63"/>
  <c r="AT136" i="63"/>
  <c r="AR136" i="63"/>
  <c r="AQ136" i="63"/>
  <c r="AF136" i="63"/>
  <c r="AD136" i="63"/>
  <c r="AC136" i="63"/>
  <c r="AA136" i="63"/>
  <c r="Z136" i="63"/>
  <c r="P136" i="63"/>
  <c r="N136" i="63"/>
  <c r="M136" i="63"/>
  <c r="K136" i="63"/>
  <c r="J136" i="63"/>
  <c r="BO135" i="63"/>
  <c r="BN135" i="63"/>
  <c r="BM135" i="63"/>
  <c r="BL135" i="63"/>
  <c r="BK135" i="63"/>
  <c r="BJ135" i="63"/>
  <c r="BI135" i="63"/>
  <c r="BH135" i="63"/>
  <c r="AX135" i="63"/>
  <c r="AW135" i="63"/>
  <c r="AV135" i="63"/>
  <c r="AU135" i="63"/>
  <c r="AT135" i="63"/>
  <c r="AS135" i="63"/>
  <c r="AR135" i="63"/>
  <c r="AQ135" i="63"/>
  <c r="AG135" i="63"/>
  <c r="AF135" i="63"/>
  <c r="AE135" i="63"/>
  <c r="AD135" i="63"/>
  <c r="AC135" i="63"/>
  <c r="AB135" i="63"/>
  <c r="AA135" i="63"/>
  <c r="Z135" i="63"/>
  <c r="Q135" i="63"/>
  <c r="P135" i="63"/>
  <c r="O135" i="63"/>
  <c r="N135" i="63"/>
  <c r="M135" i="63"/>
  <c r="L135" i="63"/>
  <c r="K135" i="63"/>
  <c r="J135" i="63"/>
  <c r="BO134" i="63"/>
  <c r="BN134" i="63"/>
  <c r="BM134" i="63"/>
  <c r="BL134" i="63"/>
  <c r="BK134" i="63"/>
  <c r="BJ134" i="63"/>
  <c r="BI134" i="63"/>
  <c r="BH134" i="63"/>
  <c r="AX134" i="63"/>
  <c r="AW134" i="63"/>
  <c r="AV134" i="63"/>
  <c r="AU134" i="63"/>
  <c r="AT134" i="63"/>
  <c r="AS134" i="63"/>
  <c r="AR134" i="63"/>
  <c r="AQ134" i="63"/>
  <c r="AG134" i="63"/>
  <c r="AF134" i="63"/>
  <c r="AE134" i="63"/>
  <c r="AD134" i="63"/>
  <c r="AC134" i="63"/>
  <c r="AB134" i="63"/>
  <c r="AA134" i="63"/>
  <c r="Z134" i="63"/>
  <c r="Q134" i="63"/>
  <c r="P134" i="63"/>
  <c r="O134" i="63"/>
  <c r="N134" i="63"/>
  <c r="M134" i="63"/>
  <c r="L134" i="63"/>
  <c r="K134" i="63"/>
  <c r="J134" i="63"/>
  <c r="BO133" i="63"/>
  <c r="BN133" i="63"/>
  <c r="BM133" i="63"/>
  <c r="BL133" i="63"/>
  <c r="BK133" i="63"/>
  <c r="BJ133" i="63"/>
  <c r="BI133" i="63"/>
  <c r="BH133" i="63"/>
  <c r="AX133" i="63"/>
  <c r="AW133" i="63"/>
  <c r="AV133" i="63"/>
  <c r="AU133" i="63"/>
  <c r="AT133" i="63"/>
  <c r="AS133" i="63"/>
  <c r="AR133" i="63"/>
  <c r="AQ133" i="63"/>
  <c r="AG133" i="63"/>
  <c r="AF133" i="63"/>
  <c r="AE133" i="63"/>
  <c r="AD133" i="63"/>
  <c r="AC133" i="63"/>
  <c r="AB133" i="63"/>
  <c r="AA133" i="63"/>
  <c r="Z133" i="63"/>
  <c r="Q133" i="63"/>
  <c r="P133" i="63"/>
  <c r="O133" i="63"/>
  <c r="N133" i="63"/>
  <c r="M133" i="63"/>
  <c r="L133" i="63"/>
  <c r="K133" i="63"/>
  <c r="J133" i="63"/>
  <c r="BO132" i="63"/>
  <c r="BN132" i="63"/>
  <c r="BM132" i="63"/>
  <c r="BL132" i="63"/>
  <c r="BK132" i="63"/>
  <c r="BJ132" i="63"/>
  <c r="BI132" i="63"/>
  <c r="BH132" i="63"/>
  <c r="AX132" i="63"/>
  <c r="AW132" i="63"/>
  <c r="AV132" i="63"/>
  <c r="AU132" i="63"/>
  <c r="AT132" i="63"/>
  <c r="AS132" i="63"/>
  <c r="AR132" i="63"/>
  <c r="AQ132" i="63"/>
  <c r="AG132" i="63"/>
  <c r="AF132" i="63"/>
  <c r="AE132" i="63"/>
  <c r="AD132" i="63"/>
  <c r="AC132" i="63"/>
  <c r="AB132" i="63"/>
  <c r="AA132" i="63"/>
  <c r="Z132" i="63"/>
  <c r="Q132" i="63"/>
  <c r="P132" i="63"/>
  <c r="O132" i="63"/>
  <c r="N132" i="63"/>
  <c r="M132" i="63"/>
  <c r="L132" i="63"/>
  <c r="K132" i="63"/>
  <c r="J132" i="63"/>
  <c r="BO131" i="63"/>
  <c r="BN131" i="63"/>
  <c r="BM131" i="63"/>
  <c r="BL131" i="63"/>
  <c r="BK131" i="63"/>
  <c r="BJ131" i="63"/>
  <c r="BI131" i="63"/>
  <c r="BH131" i="63"/>
  <c r="AX131" i="63"/>
  <c r="AW131" i="63"/>
  <c r="AV131" i="63"/>
  <c r="AU131" i="63"/>
  <c r="AT131" i="63"/>
  <c r="AS131" i="63"/>
  <c r="AR131" i="63"/>
  <c r="AQ131" i="63"/>
  <c r="AG131" i="63"/>
  <c r="AF131" i="63"/>
  <c r="AE131" i="63"/>
  <c r="AD131" i="63"/>
  <c r="AC131" i="63"/>
  <c r="AB131" i="63"/>
  <c r="AA131" i="63"/>
  <c r="Z131" i="63"/>
  <c r="Q131" i="63"/>
  <c r="P131" i="63"/>
  <c r="O131" i="63"/>
  <c r="N131" i="63"/>
  <c r="M131" i="63"/>
  <c r="L131" i="63"/>
  <c r="K131" i="63"/>
  <c r="J131" i="63"/>
  <c r="BO130" i="63"/>
  <c r="BN130" i="63"/>
  <c r="BM130" i="63"/>
  <c r="BL130" i="63"/>
  <c r="BK130" i="63"/>
  <c r="BJ130" i="63"/>
  <c r="BI130" i="63"/>
  <c r="BH130" i="63"/>
  <c r="AX130" i="63"/>
  <c r="AW130" i="63"/>
  <c r="AV130" i="63"/>
  <c r="AU130" i="63"/>
  <c r="AT130" i="63"/>
  <c r="AS130" i="63"/>
  <c r="AR130" i="63"/>
  <c r="AQ130" i="63"/>
  <c r="AG130" i="63"/>
  <c r="AF130" i="63"/>
  <c r="AE130" i="63"/>
  <c r="AD130" i="63"/>
  <c r="AC130" i="63"/>
  <c r="AB130" i="63"/>
  <c r="AA130" i="63"/>
  <c r="Z130" i="63"/>
  <c r="Q130" i="63"/>
  <c r="P130" i="63"/>
  <c r="O130" i="63"/>
  <c r="N130" i="63"/>
  <c r="M130" i="63"/>
  <c r="L130" i="63"/>
  <c r="K130" i="63"/>
  <c r="J130" i="63"/>
  <c r="BO129" i="63"/>
  <c r="BN129" i="63"/>
  <c r="BM129" i="63"/>
  <c r="BL129" i="63"/>
  <c r="BK129" i="63"/>
  <c r="BJ129" i="63"/>
  <c r="BI129" i="63"/>
  <c r="BH129" i="63"/>
  <c r="AX129" i="63"/>
  <c r="AW129" i="63"/>
  <c r="AV129" i="63"/>
  <c r="AU129" i="63"/>
  <c r="AT129" i="63"/>
  <c r="AS129" i="63"/>
  <c r="AR129" i="63"/>
  <c r="AQ129" i="63"/>
  <c r="AG129" i="63"/>
  <c r="AF129" i="63"/>
  <c r="AE129" i="63"/>
  <c r="AD129" i="63"/>
  <c r="AC129" i="63"/>
  <c r="AB129" i="63"/>
  <c r="AA129" i="63"/>
  <c r="Z129" i="63"/>
  <c r="Q129" i="63"/>
  <c r="P129" i="63"/>
  <c r="O129" i="63"/>
  <c r="N129" i="63"/>
  <c r="M129" i="63"/>
  <c r="L129" i="63"/>
  <c r="K129" i="63"/>
  <c r="J129" i="63"/>
  <c r="BO128" i="63"/>
  <c r="BN128" i="63"/>
  <c r="BM128" i="63"/>
  <c r="BL128" i="63"/>
  <c r="BK128" i="63"/>
  <c r="BJ128" i="63"/>
  <c r="BI128" i="63"/>
  <c r="BH128" i="63"/>
  <c r="AX128" i="63"/>
  <c r="AW128" i="63"/>
  <c r="AV128" i="63"/>
  <c r="AU128" i="63"/>
  <c r="AT128" i="63"/>
  <c r="AS128" i="63"/>
  <c r="AR128" i="63"/>
  <c r="AQ128" i="63"/>
  <c r="AG128" i="63"/>
  <c r="AF128" i="63"/>
  <c r="AE128" i="63"/>
  <c r="AD128" i="63"/>
  <c r="AC128" i="63"/>
  <c r="AB128" i="63"/>
  <c r="AA128" i="63"/>
  <c r="Z128" i="63"/>
  <c r="Q128" i="63"/>
  <c r="P128" i="63"/>
  <c r="O128" i="63"/>
  <c r="N128" i="63"/>
  <c r="M128" i="63"/>
  <c r="L128" i="63"/>
  <c r="K128" i="63"/>
  <c r="J128" i="63"/>
  <c r="BO127" i="63"/>
  <c r="BN127" i="63"/>
  <c r="BM127" i="63"/>
  <c r="BL127" i="63"/>
  <c r="BK127" i="63"/>
  <c r="BJ127" i="63"/>
  <c r="BI127" i="63"/>
  <c r="BH127" i="63"/>
  <c r="AX127" i="63"/>
  <c r="AW127" i="63"/>
  <c r="AV127" i="63"/>
  <c r="AU127" i="63"/>
  <c r="AT127" i="63"/>
  <c r="AS127" i="63"/>
  <c r="AR127" i="63"/>
  <c r="AQ127" i="63"/>
  <c r="AG127" i="63"/>
  <c r="AF127" i="63"/>
  <c r="AE127" i="63"/>
  <c r="AD127" i="63"/>
  <c r="AC127" i="63"/>
  <c r="AB127" i="63"/>
  <c r="AA127" i="63"/>
  <c r="Z127" i="63"/>
  <c r="Q127" i="63"/>
  <c r="P127" i="63"/>
  <c r="O127" i="63"/>
  <c r="N127" i="63"/>
  <c r="M127" i="63"/>
  <c r="L127" i="63"/>
  <c r="K127" i="63"/>
  <c r="J127" i="63"/>
  <c r="BO126" i="63"/>
  <c r="BN126" i="63"/>
  <c r="BM126" i="63"/>
  <c r="BL126" i="63"/>
  <c r="BK126" i="63"/>
  <c r="BJ126" i="63"/>
  <c r="BI126" i="63"/>
  <c r="BH126" i="63"/>
  <c r="AX126" i="63"/>
  <c r="AW126" i="63"/>
  <c r="AV126" i="63"/>
  <c r="AU126" i="63"/>
  <c r="AT126" i="63"/>
  <c r="AS126" i="63"/>
  <c r="AR126" i="63"/>
  <c r="AQ126" i="63"/>
  <c r="AG126" i="63"/>
  <c r="AF126" i="63"/>
  <c r="AE126" i="63"/>
  <c r="AD126" i="63"/>
  <c r="AC126" i="63"/>
  <c r="AB126" i="63"/>
  <c r="AA126" i="63"/>
  <c r="Z126" i="63"/>
  <c r="Q126" i="63"/>
  <c r="P126" i="63"/>
  <c r="O126" i="63"/>
  <c r="N126" i="63"/>
  <c r="M126" i="63"/>
  <c r="L126" i="63"/>
  <c r="K126" i="63"/>
  <c r="J126" i="63"/>
  <c r="BO125" i="63"/>
  <c r="BN125" i="63"/>
  <c r="BM125" i="63"/>
  <c r="BL125" i="63"/>
  <c r="BK125" i="63"/>
  <c r="BJ125" i="63"/>
  <c r="BI125" i="63"/>
  <c r="BH125" i="63"/>
  <c r="AX125" i="63"/>
  <c r="AW125" i="63"/>
  <c r="AV125" i="63"/>
  <c r="AU125" i="63"/>
  <c r="AT125" i="63"/>
  <c r="AS125" i="63"/>
  <c r="AR125" i="63"/>
  <c r="AQ125" i="63"/>
  <c r="AG125" i="63"/>
  <c r="AF125" i="63"/>
  <c r="AE125" i="63"/>
  <c r="AD125" i="63"/>
  <c r="AC125" i="63"/>
  <c r="AB125" i="63"/>
  <c r="AA125" i="63"/>
  <c r="Z125" i="63"/>
  <c r="Q125" i="63"/>
  <c r="P125" i="63"/>
  <c r="O125" i="63"/>
  <c r="N125" i="63"/>
  <c r="M125" i="63"/>
  <c r="L125" i="63"/>
  <c r="K125" i="63"/>
  <c r="J125" i="63"/>
  <c r="BO124" i="63"/>
  <c r="BN124" i="63"/>
  <c r="BM124" i="63"/>
  <c r="BL124" i="63"/>
  <c r="BK124" i="63"/>
  <c r="BJ124" i="63"/>
  <c r="BI124" i="63"/>
  <c r="BH124" i="63"/>
  <c r="AX124" i="63"/>
  <c r="AW124" i="63"/>
  <c r="AV124" i="63"/>
  <c r="AU124" i="63"/>
  <c r="AT124" i="63"/>
  <c r="AS124" i="63"/>
  <c r="AR124" i="63"/>
  <c r="AQ124" i="63"/>
  <c r="AG124" i="63"/>
  <c r="AF124" i="63"/>
  <c r="AE124" i="63"/>
  <c r="AD124" i="63"/>
  <c r="AC124" i="63"/>
  <c r="AB124" i="63"/>
  <c r="AA124" i="63"/>
  <c r="Z124" i="63"/>
  <c r="Q124" i="63"/>
  <c r="P124" i="63"/>
  <c r="O124" i="63"/>
  <c r="N124" i="63"/>
  <c r="M124" i="63"/>
  <c r="L124" i="63"/>
  <c r="K124" i="63"/>
  <c r="J124" i="63"/>
  <c r="BO123" i="63"/>
  <c r="BN123" i="63"/>
  <c r="BM123" i="63"/>
  <c r="BL123" i="63"/>
  <c r="BK123" i="63"/>
  <c r="BJ123" i="63"/>
  <c r="BI123" i="63"/>
  <c r="BH123" i="63"/>
  <c r="AX123" i="63"/>
  <c r="AW123" i="63"/>
  <c r="AV123" i="63"/>
  <c r="AU123" i="63"/>
  <c r="AT123" i="63"/>
  <c r="AS123" i="63"/>
  <c r="AR123" i="63"/>
  <c r="AQ123" i="63"/>
  <c r="AG123" i="63"/>
  <c r="AF123" i="63"/>
  <c r="AE123" i="63"/>
  <c r="AD123" i="63"/>
  <c r="AC123" i="63"/>
  <c r="AB123" i="63"/>
  <c r="AA123" i="63"/>
  <c r="Z123" i="63"/>
  <c r="Q123" i="63"/>
  <c r="P123" i="63"/>
  <c r="O123" i="63"/>
  <c r="N123" i="63"/>
  <c r="M123" i="63"/>
  <c r="L123" i="63"/>
  <c r="K123" i="63"/>
  <c r="J123" i="63"/>
  <c r="BO122" i="63"/>
  <c r="BN122" i="63"/>
  <c r="BM122" i="63"/>
  <c r="BL122" i="63"/>
  <c r="BK122" i="63"/>
  <c r="BJ122" i="63"/>
  <c r="BI122" i="63"/>
  <c r="BH122" i="63"/>
  <c r="AX122" i="63"/>
  <c r="AW122" i="63"/>
  <c r="AV122" i="63"/>
  <c r="AU122" i="63"/>
  <c r="AT122" i="63"/>
  <c r="AS122" i="63"/>
  <c r="AR122" i="63"/>
  <c r="AQ122" i="63"/>
  <c r="AG122" i="63"/>
  <c r="AF122" i="63"/>
  <c r="AE122" i="63"/>
  <c r="AD122" i="63"/>
  <c r="AC122" i="63"/>
  <c r="AB122" i="63"/>
  <c r="AA122" i="63"/>
  <c r="Z122" i="63"/>
  <c r="Q122" i="63"/>
  <c r="P122" i="63"/>
  <c r="O122" i="63"/>
  <c r="N122" i="63"/>
  <c r="M122" i="63"/>
  <c r="L122" i="63"/>
  <c r="K122" i="63"/>
  <c r="J122" i="63"/>
  <c r="BO121" i="63"/>
  <c r="BN121" i="63"/>
  <c r="BM121" i="63"/>
  <c r="BL121" i="63"/>
  <c r="BK121" i="63"/>
  <c r="BJ121" i="63"/>
  <c r="BI121" i="63"/>
  <c r="BH121" i="63"/>
  <c r="AX121" i="63"/>
  <c r="AW121" i="63"/>
  <c r="AV121" i="63"/>
  <c r="AU121" i="63"/>
  <c r="AT121" i="63"/>
  <c r="AS121" i="63"/>
  <c r="AR121" i="63"/>
  <c r="AQ121" i="63"/>
  <c r="AG121" i="63"/>
  <c r="AF121" i="63"/>
  <c r="AE121" i="63"/>
  <c r="AD121" i="63"/>
  <c r="AC121" i="63"/>
  <c r="AB121" i="63"/>
  <c r="AA121" i="63"/>
  <c r="Z121" i="63"/>
  <c r="Q121" i="63"/>
  <c r="P121" i="63"/>
  <c r="O121" i="63"/>
  <c r="N121" i="63"/>
  <c r="M121" i="63"/>
  <c r="L121" i="63"/>
  <c r="K121" i="63"/>
  <c r="J121" i="63"/>
  <c r="BO120" i="63"/>
  <c r="BN120" i="63"/>
  <c r="BM120" i="63"/>
  <c r="BL120" i="63"/>
  <c r="BK120" i="63"/>
  <c r="BJ120" i="63"/>
  <c r="BI120" i="63"/>
  <c r="BH120" i="63"/>
  <c r="AX120" i="63"/>
  <c r="AW120" i="63"/>
  <c r="AV120" i="63"/>
  <c r="AU120" i="63"/>
  <c r="AT120" i="63"/>
  <c r="AS120" i="63"/>
  <c r="AR120" i="63"/>
  <c r="AQ120" i="63"/>
  <c r="AG120" i="63"/>
  <c r="AF120" i="63"/>
  <c r="AE120" i="63"/>
  <c r="AD120" i="63"/>
  <c r="AC120" i="63"/>
  <c r="AB120" i="63"/>
  <c r="AA120" i="63"/>
  <c r="Z120" i="63"/>
  <c r="Q120" i="63"/>
  <c r="P120" i="63"/>
  <c r="O120" i="63"/>
  <c r="N120" i="63"/>
  <c r="M120" i="63"/>
  <c r="L120" i="63"/>
  <c r="K120" i="63"/>
  <c r="J120" i="63"/>
  <c r="BO119" i="63"/>
  <c r="BN119" i="63"/>
  <c r="BM119" i="63"/>
  <c r="BL119" i="63"/>
  <c r="BK119" i="63"/>
  <c r="BJ119" i="63"/>
  <c r="BI119" i="63"/>
  <c r="BH119" i="63"/>
  <c r="AX119" i="63"/>
  <c r="AW119" i="63"/>
  <c r="AV119" i="63"/>
  <c r="AU119" i="63"/>
  <c r="AT119" i="63"/>
  <c r="AS119" i="63"/>
  <c r="AR119" i="63"/>
  <c r="AQ119" i="63"/>
  <c r="AG119" i="63"/>
  <c r="AF119" i="63"/>
  <c r="AE119" i="63"/>
  <c r="AD119" i="63"/>
  <c r="AC119" i="63"/>
  <c r="AB119" i="63"/>
  <c r="AA119" i="63"/>
  <c r="Z119" i="63"/>
  <c r="Q119" i="63"/>
  <c r="P119" i="63"/>
  <c r="O119" i="63"/>
  <c r="N119" i="63"/>
  <c r="M119" i="63"/>
  <c r="L119" i="63"/>
  <c r="K119" i="63"/>
  <c r="J119" i="63"/>
  <c r="BO118" i="63"/>
  <c r="BN118" i="63"/>
  <c r="BM118" i="63"/>
  <c r="BL118" i="63"/>
  <c r="BK118" i="63"/>
  <c r="BJ118" i="63"/>
  <c r="BI118" i="63"/>
  <c r="BH118" i="63"/>
  <c r="AX118" i="63"/>
  <c r="AW118" i="63"/>
  <c r="AV118" i="63"/>
  <c r="AU118" i="63"/>
  <c r="AT118" i="63"/>
  <c r="AS118" i="63"/>
  <c r="AR118" i="63"/>
  <c r="AQ118" i="63"/>
  <c r="AG118" i="63"/>
  <c r="AF118" i="63"/>
  <c r="AE118" i="63"/>
  <c r="AD118" i="63"/>
  <c r="AC118" i="63"/>
  <c r="AB118" i="63"/>
  <c r="AA118" i="63"/>
  <c r="Z118" i="63"/>
  <c r="Q118" i="63"/>
  <c r="P118" i="63"/>
  <c r="O118" i="63"/>
  <c r="N118" i="63"/>
  <c r="M118" i="63"/>
  <c r="L118" i="63"/>
  <c r="K118" i="63"/>
  <c r="J118" i="63"/>
  <c r="BO117" i="63"/>
  <c r="BN117" i="63"/>
  <c r="BM117" i="63"/>
  <c r="BL117" i="63"/>
  <c r="BK117" i="63"/>
  <c r="BJ117" i="63"/>
  <c r="BI117" i="63"/>
  <c r="BH117" i="63"/>
  <c r="AX117" i="63"/>
  <c r="AW117" i="63"/>
  <c r="AV117" i="63"/>
  <c r="AU117" i="63"/>
  <c r="AT117" i="63"/>
  <c r="AS117" i="63"/>
  <c r="AR117" i="63"/>
  <c r="AQ117" i="63"/>
  <c r="AG117" i="63"/>
  <c r="AF117" i="63"/>
  <c r="AE117" i="63"/>
  <c r="AD117" i="63"/>
  <c r="AC117" i="63"/>
  <c r="AB117" i="63"/>
  <c r="AA117" i="63"/>
  <c r="Z117" i="63"/>
  <c r="Q117" i="63"/>
  <c r="P117" i="63"/>
  <c r="O117" i="63"/>
  <c r="N117" i="63"/>
  <c r="M117" i="63"/>
  <c r="L117" i="63"/>
  <c r="K117" i="63"/>
  <c r="J117" i="63"/>
  <c r="BO116" i="63"/>
  <c r="BN116" i="63"/>
  <c r="BM116" i="63"/>
  <c r="BL116" i="63"/>
  <c r="BK116" i="63"/>
  <c r="BJ116" i="63"/>
  <c r="BI116" i="63"/>
  <c r="BH116" i="63"/>
  <c r="AX116" i="63"/>
  <c r="AW116" i="63"/>
  <c r="AV116" i="63"/>
  <c r="AU116" i="63"/>
  <c r="AT116" i="63"/>
  <c r="AS116" i="63"/>
  <c r="AR116" i="63"/>
  <c r="AQ116" i="63"/>
  <c r="AG116" i="63"/>
  <c r="AF116" i="63"/>
  <c r="AE116" i="63"/>
  <c r="AD116" i="63"/>
  <c r="AC116" i="63"/>
  <c r="AB116" i="63"/>
  <c r="AA116" i="63"/>
  <c r="Z116" i="63"/>
  <c r="Q116" i="63"/>
  <c r="P116" i="63"/>
  <c r="O116" i="63"/>
  <c r="N116" i="63"/>
  <c r="M116" i="63"/>
  <c r="L116" i="63"/>
  <c r="K116" i="63"/>
  <c r="J116" i="63"/>
  <c r="BO115" i="63"/>
  <c r="BN115" i="63"/>
  <c r="BM115" i="63"/>
  <c r="BL115" i="63"/>
  <c r="BK115" i="63"/>
  <c r="BJ115" i="63"/>
  <c r="BI115" i="63"/>
  <c r="BH115" i="63"/>
  <c r="AX115" i="63"/>
  <c r="AW115" i="63"/>
  <c r="AV115" i="63"/>
  <c r="AU115" i="63"/>
  <c r="AT115" i="63"/>
  <c r="AS115" i="63"/>
  <c r="AR115" i="63"/>
  <c r="AQ115" i="63"/>
  <c r="AG115" i="63"/>
  <c r="AF115" i="63"/>
  <c r="AE115" i="63"/>
  <c r="AD115" i="63"/>
  <c r="AC115" i="63"/>
  <c r="AB115" i="63"/>
  <c r="AA115" i="63"/>
  <c r="Z115" i="63"/>
  <c r="Q115" i="63"/>
  <c r="P115" i="63"/>
  <c r="O115" i="63"/>
  <c r="N115" i="63"/>
  <c r="M115" i="63"/>
  <c r="L115" i="63"/>
  <c r="K115" i="63"/>
  <c r="J115" i="63"/>
  <c r="BO114" i="63"/>
  <c r="BN114" i="63"/>
  <c r="BM114" i="63"/>
  <c r="BL114" i="63"/>
  <c r="BK114" i="63"/>
  <c r="BJ114" i="63"/>
  <c r="BI114" i="63"/>
  <c r="BH114" i="63"/>
  <c r="AX114" i="63"/>
  <c r="AW114" i="63"/>
  <c r="AV114" i="63"/>
  <c r="AU114" i="63"/>
  <c r="AT114" i="63"/>
  <c r="AS114" i="63"/>
  <c r="AR114" i="63"/>
  <c r="AQ114" i="63"/>
  <c r="AG114" i="63"/>
  <c r="AF114" i="63"/>
  <c r="AE114" i="63"/>
  <c r="AD114" i="63"/>
  <c r="AC114" i="63"/>
  <c r="AB114" i="63"/>
  <c r="AA114" i="63"/>
  <c r="Z114" i="63"/>
  <c r="Q114" i="63"/>
  <c r="P114" i="63"/>
  <c r="O114" i="63"/>
  <c r="N114" i="63"/>
  <c r="M114" i="63"/>
  <c r="L114" i="63"/>
  <c r="K114" i="63"/>
  <c r="J114" i="63"/>
  <c r="BO113" i="63"/>
  <c r="BN113" i="63"/>
  <c r="BM113" i="63"/>
  <c r="BL113" i="63"/>
  <c r="BK113" i="63"/>
  <c r="BJ113" i="63"/>
  <c r="BI113" i="63"/>
  <c r="BH113" i="63"/>
  <c r="AX113" i="63"/>
  <c r="AW113" i="63"/>
  <c r="AV113" i="63"/>
  <c r="AU113" i="63"/>
  <c r="AT113" i="63"/>
  <c r="AS113" i="63"/>
  <c r="AR113" i="63"/>
  <c r="AQ113" i="63"/>
  <c r="AG113" i="63"/>
  <c r="AF113" i="63"/>
  <c r="AE113" i="63"/>
  <c r="AD113" i="63"/>
  <c r="AC113" i="63"/>
  <c r="AB113" i="63"/>
  <c r="AA113" i="63"/>
  <c r="Z113" i="63"/>
  <c r="Q113" i="63"/>
  <c r="P113" i="63"/>
  <c r="O113" i="63"/>
  <c r="N113" i="63"/>
  <c r="M113" i="63"/>
  <c r="L113" i="63"/>
  <c r="K113" i="63"/>
  <c r="J113" i="63"/>
  <c r="BO112" i="63"/>
  <c r="BN112" i="63"/>
  <c r="BM112" i="63"/>
  <c r="BL112" i="63"/>
  <c r="BK112" i="63"/>
  <c r="BJ112" i="63"/>
  <c r="BI112" i="63"/>
  <c r="BH112" i="63"/>
  <c r="AX112" i="63"/>
  <c r="AW112" i="63"/>
  <c r="AV112" i="63"/>
  <c r="AU112" i="63"/>
  <c r="AT112" i="63"/>
  <c r="AS112" i="63"/>
  <c r="AR112" i="63"/>
  <c r="AQ112" i="63"/>
  <c r="AG112" i="63"/>
  <c r="AF112" i="63"/>
  <c r="AE112" i="63"/>
  <c r="AD112" i="63"/>
  <c r="AC112" i="63"/>
  <c r="AB112" i="63"/>
  <c r="AA112" i="63"/>
  <c r="Z112" i="63"/>
  <c r="Q112" i="63"/>
  <c r="P112" i="63"/>
  <c r="O112" i="63"/>
  <c r="N112" i="63"/>
  <c r="M112" i="63"/>
  <c r="L112" i="63"/>
  <c r="K112" i="63"/>
  <c r="J112" i="63"/>
  <c r="BO111" i="63"/>
  <c r="BN111" i="63"/>
  <c r="BM111" i="63"/>
  <c r="BL111" i="63"/>
  <c r="BK111" i="63"/>
  <c r="BJ111" i="63"/>
  <c r="BI111" i="63"/>
  <c r="BH111" i="63"/>
  <c r="AX111" i="63"/>
  <c r="AW111" i="63"/>
  <c r="AV111" i="63"/>
  <c r="AU111" i="63"/>
  <c r="AT111" i="63"/>
  <c r="AS111" i="63"/>
  <c r="AR111" i="63"/>
  <c r="AQ111" i="63"/>
  <c r="AG111" i="63"/>
  <c r="AF111" i="63"/>
  <c r="AE111" i="63"/>
  <c r="AD111" i="63"/>
  <c r="AC111" i="63"/>
  <c r="AB111" i="63"/>
  <c r="AA111" i="63"/>
  <c r="Z111" i="63"/>
  <c r="Q111" i="63"/>
  <c r="P111" i="63"/>
  <c r="O111" i="63"/>
  <c r="N111" i="63"/>
  <c r="M111" i="63"/>
  <c r="L111" i="63"/>
  <c r="K111" i="63"/>
  <c r="J111" i="63"/>
  <c r="BO110" i="63"/>
  <c r="BN110" i="63"/>
  <c r="BM110" i="63"/>
  <c r="BL110" i="63"/>
  <c r="BK110" i="63"/>
  <c r="BJ110" i="63"/>
  <c r="BI110" i="63"/>
  <c r="BH110" i="63"/>
  <c r="AX110" i="63"/>
  <c r="AW110" i="63"/>
  <c r="AV110" i="63"/>
  <c r="AU110" i="63"/>
  <c r="AT110" i="63"/>
  <c r="AS110" i="63"/>
  <c r="AR110" i="63"/>
  <c r="AQ110" i="63"/>
  <c r="AG110" i="63"/>
  <c r="AF110" i="63"/>
  <c r="AE110" i="63"/>
  <c r="AD110" i="63"/>
  <c r="AC110" i="63"/>
  <c r="AB110" i="63"/>
  <c r="AA110" i="63"/>
  <c r="Z110" i="63"/>
  <c r="Q110" i="63"/>
  <c r="P110" i="63"/>
  <c r="O110" i="63"/>
  <c r="N110" i="63"/>
  <c r="M110" i="63"/>
  <c r="L110" i="63"/>
  <c r="K110" i="63"/>
  <c r="J110" i="63"/>
  <c r="BO109" i="63"/>
  <c r="BN109" i="63"/>
  <c r="BM109" i="63"/>
  <c r="BL109" i="63"/>
  <c r="BK109" i="63"/>
  <c r="BJ109" i="63"/>
  <c r="BI109" i="63"/>
  <c r="BH109" i="63"/>
  <c r="AX109" i="63"/>
  <c r="AW109" i="63"/>
  <c r="AV109" i="63"/>
  <c r="AU109" i="63"/>
  <c r="AT109" i="63"/>
  <c r="AS109" i="63"/>
  <c r="AR109" i="63"/>
  <c r="AQ109" i="63"/>
  <c r="AG109" i="63"/>
  <c r="AF109" i="63"/>
  <c r="AE109" i="63"/>
  <c r="AD109" i="63"/>
  <c r="AC109" i="63"/>
  <c r="AB109" i="63"/>
  <c r="AA109" i="63"/>
  <c r="Z109" i="63"/>
  <c r="Q109" i="63"/>
  <c r="P109" i="63"/>
  <c r="O109" i="63"/>
  <c r="N109" i="63"/>
  <c r="M109" i="63"/>
  <c r="L109" i="63"/>
  <c r="K109" i="63"/>
  <c r="J109" i="63"/>
  <c r="BO108" i="63"/>
  <c r="BN108" i="63"/>
  <c r="BM108" i="63"/>
  <c r="BL108" i="63"/>
  <c r="BK108" i="63"/>
  <c r="BJ108" i="63"/>
  <c r="BI108" i="63"/>
  <c r="BH108" i="63"/>
  <c r="AX108" i="63"/>
  <c r="AW108" i="63"/>
  <c r="AV108" i="63"/>
  <c r="AU108" i="63"/>
  <c r="AT108" i="63"/>
  <c r="AS108" i="63"/>
  <c r="AR108" i="63"/>
  <c r="AQ108" i="63"/>
  <c r="AG108" i="63"/>
  <c r="AF108" i="63"/>
  <c r="AE108" i="63"/>
  <c r="AD108" i="63"/>
  <c r="AC108" i="63"/>
  <c r="AB108" i="63"/>
  <c r="AA108" i="63"/>
  <c r="Z108" i="63"/>
  <c r="Q108" i="63"/>
  <c r="P108" i="63"/>
  <c r="O108" i="63"/>
  <c r="N108" i="63"/>
  <c r="M108" i="63"/>
  <c r="L108" i="63"/>
  <c r="K108" i="63"/>
  <c r="J108" i="63"/>
  <c r="BO107" i="63"/>
  <c r="BN107" i="63"/>
  <c r="BM107" i="63"/>
  <c r="BL107" i="63"/>
  <c r="BK107" i="63"/>
  <c r="BJ107" i="63"/>
  <c r="BI107" i="63"/>
  <c r="BH107" i="63"/>
  <c r="AX107" i="63"/>
  <c r="AW107" i="63"/>
  <c r="AV107" i="63"/>
  <c r="AU107" i="63"/>
  <c r="AT107" i="63"/>
  <c r="AS107" i="63"/>
  <c r="AR107" i="63"/>
  <c r="AQ107" i="63"/>
  <c r="AG107" i="63"/>
  <c r="AF107" i="63"/>
  <c r="AE107" i="63"/>
  <c r="AD107" i="63"/>
  <c r="AC107" i="63"/>
  <c r="AB107" i="63"/>
  <c r="AA107" i="63"/>
  <c r="Z107" i="63"/>
  <c r="Q107" i="63"/>
  <c r="P107" i="63"/>
  <c r="O107" i="63"/>
  <c r="N107" i="63"/>
  <c r="M107" i="63"/>
  <c r="L107" i="63"/>
  <c r="K107" i="63"/>
  <c r="J107" i="63"/>
  <c r="BO106" i="63"/>
  <c r="BN106" i="63"/>
  <c r="BM106" i="63"/>
  <c r="BL106" i="63"/>
  <c r="BK106" i="63"/>
  <c r="BJ106" i="63"/>
  <c r="BI106" i="63"/>
  <c r="BH106" i="63"/>
  <c r="AX106" i="63"/>
  <c r="AW106" i="63"/>
  <c r="AV106" i="63"/>
  <c r="AU106" i="63"/>
  <c r="AT106" i="63"/>
  <c r="AS106" i="63"/>
  <c r="AR106" i="63"/>
  <c r="AQ106" i="63"/>
  <c r="AG106" i="63"/>
  <c r="AF106" i="63"/>
  <c r="AE106" i="63"/>
  <c r="AD106" i="63"/>
  <c r="AC106" i="63"/>
  <c r="AB106" i="63"/>
  <c r="AA106" i="63"/>
  <c r="Z106" i="63"/>
  <c r="Q106" i="63"/>
  <c r="P106" i="63"/>
  <c r="O106" i="63"/>
  <c r="N106" i="63"/>
  <c r="M106" i="63"/>
  <c r="L106" i="63"/>
  <c r="K106" i="63"/>
  <c r="J106" i="63"/>
  <c r="BN105" i="63"/>
  <c r="BL105" i="63"/>
  <c r="BK105" i="63"/>
  <c r="BI105" i="63"/>
  <c r="BH105" i="63"/>
  <c r="AW105" i="63"/>
  <c r="AU105" i="63"/>
  <c r="AT105" i="63"/>
  <c r="AR105" i="63"/>
  <c r="AQ105" i="63"/>
  <c r="AF105" i="63"/>
  <c r="AD105" i="63"/>
  <c r="AC105" i="63"/>
  <c r="AA105" i="63"/>
  <c r="Z105" i="63"/>
  <c r="P105" i="63"/>
  <c r="N105" i="63"/>
  <c r="M105" i="63"/>
  <c r="K105" i="63"/>
  <c r="J105" i="63"/>
  <c r="BN104" i="63"/>
  <c r="BL104" i="63"/>
  <c r="BK104" i="63"/>
  <c r="BI104" i="63"/>
  <c r="BH104" i="63"/>
  <c r="AW104" i="63"/>
  <c r="AU104" i="63"/>
  <c r="AT104" i="63"/>
  <c r="AR104" i="63"/>
  <c r="AQ104" i="63"/>
  <c r="AF104" i="63"/>
  <c r="AD104" i="63"/>
  <c r="AC104" i="63"/>
  <c r="AA104" i="63"/>
  <c r="Z104" i="63"/>
  <c r="P104" i="63"/>
  <c r="N104" i="63"/>
  <c r="M104" i="63"/>
  <c r="K104" i="63"/>
  <c r="J104" i="63"/>
  <c r="BN103" i="63"/>
  <c r="BL103" i="63"/>
  <c r="BK103" i="63"/>
  <c r="BI103" i="63"/>
  <c r="BH103" i="63"/>
  <c r="AW103" i="63"/>
  <c r="AU103" i="63"/>
  <c r="AT103" i="63"/>
  <c r="AR103" i="63"/>
  <c r="AQ103" i="63"/>
  <c r="AF103" i="63"/>
  <c r="AD103" i="63"/>
  <c r="AC103" i="63"/>
  <c r="AA103" i="63"/>
  <c r="Z103" i="63"/>
  <c r="P103" i="63"/>
  <c r="N103" i="63"/>
  <c r="M103" i="63"/>
  <c r="K103" i="63"/>
  <c r="J103" i="63"/>
  <c r="BO102" i="63"/>
  <c r="BN102" i="63"/>
  <c r="BM102" i="63"/>
  <c r="BL102" i="63"/>
  <c r="BK102" i="63"/>
  <c r="BJ102" i="63"/>
  <c r="BI102" i="63"/>
  <c r="BH102" i="63"/>
  <c r="AX102" i="63"/>
  <c r="AW102" i="63"/>
  <c r="AV102" i="63"/>
  <c r="AU102" i="63"/>
  <c r="AT102" i="63"/>
  <c r="AS102" i="63"/>
  <c r="AR102" i="63"/>
  <c r="AQ102" i="63"/>
  <c r="AG102" i="63"/>
  <c r="AF102" i="63"/>
  <c r="AE102" i="63"/>
  <c r="AD102" i="63"/>
  <c r="AC102" i="63"/>
  <c r="AB102" i="63"/>
  <c r="AA102" i="63"/>
  <c r="Z102" i="63"/>
  <c r="Q102" i="63"/>
  <c r="P102" i="63"/>
  <c r="O102" i="63"/>
  <c r="N102" i="63"/>
  <c r="M102" i="63"/>
  <c r="L102" i="63"/>
  <c r="K102" i="63"/>
  <c r="J102" i="63"/>
  <c r="BO101" i="63"/>
  <c r="BN101" i="63"/>
  <c r="BM101" i="63"/>
  <c r="BL101" i="63"/>
  <c r="BK101" i="63"/>
  <c r="BJ101" i="63"/>
  <c r="BI101" i="63"/>
  <c r="BH101" i="63"/>
  <c r="AX101" i="63"/>
  <c r="AW101" i="63"/>
  <c r="AV101" i="63"/>
  <c r="AU101" i="63"/>
  <c r="AT101" i="63"/>
  <c r="AS101" i="63"/>
  <c r="AR101" i="63"/>
  <c r="AQ101" i="63"/>
  <c r="AG101" i="63"/>
  <c r="AF101" i="63"/>
  <c r="AE101" i="63"/>
  <c r="AD101" i="63"/>
  <c r="AC101" i="63"/>
  <c r="AB101" i="63"/>
  <c r="AA101" i="63"/>
  <c r="Z101" i="63"/>
  <c r="Q101" i="63"/>
  <c r="P101" i="63"/>
  <c r="O101" i="63"/>
  <c r="N101" i="63"/>
  <c r="M101" i="63"/>
  <c r="L101" i="63"/>
  <c r="K101" i="63"/>
  <c r="J101" i="63"/>
  <c r="BO100" i="63"/>
  <c r="BN100" i="63"/>
  <c r="BM100" i="63"/>
  <c r="BL100" i="63"/>
  <c r="BK100" i="63"/>
  <c r="BJ100" i="63"/>
  <c r="BI100" i="63"/>
  <c r="BH100" i="63"/>
  <c r="AX100" i="63"/>
  <c r="AW100" i="63"/>
  <c r="AV100" i="63"/>
  <c r="AU100" i="63"/>
  <c r="AT100" i="63"/>
  <c r="AS100" i="63"/>
  <c r="AR100" i="63"/>
  <c r="AQ100" i="63"/>
  <c r="AG100" i="63"/>
  <c r="AF100" i="63"/>
  <c r="AE100" i="63"/>
  <c r="AD100" i="63"/>
  <c r="AC100" i="63"/>
  <c r="AB100" i="63"/>
  <c r="AA100" i="63"/>
  <c r="Z100" i="63"/>
  <c r="Q100" i="63"/>
  <c r="P100" i="63"/>
  <c r="O100" i="63"/>
  <c r="N100" i="63"/>
  <c r="M100" i="63"/>
  <c r="L100" i="63"/>
  <c r="K100" i="63"/>
  <c r="J100" i="63"/>
  <c r="BO99" i="63"/>
  <c r="BN99" i="63"/>
  <c r="BM99" i="63"/>
  <c r="BL99" i="63"/>
  <c r="BK99" i="63"/>
  <c r="BJ99" i="63"/>
  <c r="BI99" i="63"/>
  <c r="BH99" i="63"/>
  <c r="AX99" i="63"/>
  <c r="AW99" i="63"/>
  <c r="AV99" i="63"/>
  <c r="AU99" i="63"/>
  <c r="AT99" i="63"/>
  <c r="AS99" i="63"/>
  <c r="AR99" i="63"/>
  <c r="AQ99" i="63"/>
  <c r="AG99" i="63"/>
  <c r="AF99" i="63"/>
  <c r="AE99" i="63"/>
  <c r="AD99" i="63"/>
  <c r="AC99" i="63"/>
  <c r="AB99" i="63"/>
  <c r="AA99" i="63"/>
  <c r="Z99" i="63"/>
  <c r="Q99" i="63"/>
  <c r="P99" i="63"/>
  <c r="O99" i="63"/>
  <c r="N99" i="63"/>
  <c r="M99" i="63"/>
  <c r="L99" i="63"/>
  <c r="K99" i="63"/>
  <c r="J99" i="63"/>
  <c r="BO98" i="63"/>
  <c r="BN98" i="63"/>
  <c r="BM98" i="63"/>
  <c r="BL98" i="63"/>
  <c r="BK98" i="63"/>
  <c r="BJ98" i="63"/>
  <c r="BI98" i="63"/>
  <c r="BH98" i="63"/>
  <c r="AX98" i="63"/>
  <c r="AW98" i="63"/>
  <c r="AV98" i="63"/>
  <c r="AU98" i="63"/>
  <c r="AT98" i="63"/>
  <c r="AS98" i="63"/>
  <c r="AR98" i="63"/>
  <c r="AQ98" i="63"/>
  <c r="AG98" i="63"/>
  <c r="AF98" i="63"/>
  <c r="AE98" i="63"/>
  <c r="AD98" i="63"/>
  <c r="AC98" i="63"/>
  <c r="AB98" i="63"/>
  <c r="AA98" i="63"/>
  <c r="Z98" i="63"/>
  <c r="Q98" i="63"/>
  <c r="P98" i="63"/>
  <c r="O98" i="63"/>
  <c r="N98" i="63"/>
  <c r="M98" i="63"/>
  <c r="L98" i="63"/>
  <c r="K98" i="63"/>
  <c r="J98" i="63"/>
  <c r="BO97" i="63"/>
  <c r="BN97" i="63"/>
  <c r="BM97" i="63"/>
  <c r="BL97" i="63"/>
  <c r="BK97" i="63"/>
  <c r="BJ97" i="63"/>
  <c r="BI97" i="63"/>
  <c r="BH97" i="63"/>
  <c r="AX97" i="63"/>
  <c r="AW97" i="63"/>
  <c r="AV97" i="63"/>
  <c r="AU97" i="63"/>
  <c r="AT97" i="63"/>
  <c r="AS97" i="63"/>
  <c r="AR97" i="63"/>
  <c r="AQ97" i="63"/>
  <c r="AG97" i="63"/>
  <c r="AF97" i="63"/>
  <c r="AE97" i="63"/>
  <c r="AD97" i="63"/>
  <c r="AC97" i="63"/>
  <c r="AB97" i="63"/>
  <c r="AA97" i="63"/>
  <c r="Z97" i="63"/>
  <c r="Q97" i="63"/>
  <c r="P97" i="63"/>
  <c r="O97" i="63"/>
  <c r="N97" i="63"/>
  <c r="M97" i="63"/>
  <c r="L97" i="63"/>
  <c r="K97" i="63"/>
  <c r="J97" i="63"/>
  <c r="BO96" i="63"/>
  <c r="BN96" i="63"/>
  <c r="BM96" i="63"/>
  <c r="BL96" i="63"/>
  <c r="BK96" i="63"/>
  <c r="BJ96" i="63"/>
  <c r="BI96" i="63"/>
  <c r="BH96" i="63"/>
  <c r="AX96" i="63"/>
  <c r="AW96" i="63"/>
  <c r="AV96" i="63"/>
  <c r="AU96" i="63"/>
  <c r="AT96" i="63"/>
  <c r="AS96" i="63"/>
  <c r="AR96" i="63"/>
  <c r="AQ96" i="63"/>
  <c r="AG96" i="63"/>
  <c r="AF96" i="63"/>
  <c r="AE96" i="63"/>
  <c r="AD96" i="63"/>
  <c r="AC96" i="63"/>
  <c r="AB96" i="63"/>
  <c r="AA96" i="63"/>
  <c r="Z96" i="63"/>
  <c r="Q96" i="63"/>
  <c r="P96" i="63"/>
  <c r="O96" i="63"/>
  <c r="N96" i="63"/>
  <c r="M96" i="63"/>
  <c r="L96" i="63"/>
  <c r="K96" i="63"/>
  <c r="J96" i="63"/>
  <c r="BO95" i="63"/>
  <c r="BN95" i="63"/>
  <c r="BM95" i="63"/>
  <c r="BL95" i="63"/>
  <c r="BK95" i="63"/>
  <c r="BJ95" i="63"/>
  <c r="BI95" i="63"/>
  <c r="BH95" i="63"/>
  <c r="AX95" i="63"/>
  <c r="AW95" i="63"/>
  <c r="AV95" i="63"/>
  <c r="AU95" i="63"/>
  <c r="AT95" i="63"/>
  <c r="AS95" i="63"/>
  <c r="AR95" i="63"/>
  <c r="AQ95" i="63"/>
  <c r="AG95" i="63"/>
  <c r="AF95" i="63"/>
  <c r="AE95" i="63"/>
  <c r="AD95" i="63"/>
  <c r="AC95" i="63"/>
  <c r="AB95" i="63"/>
  <c r="AA95" i="63"/>
  <c r="Z95" i="63"/>
  <c r="Q95" i="63"/>
  <c r="P95" i="63"/>
  <c r="O95" i="63"/>
  <c r="N95" i="63"/>
  <c r="M95" i="63"/>
  <c r="L95" i="63"/>
  <c r="K95" i="63"/>
  <c r="J95" i="63"/>
  <c r="BO94" i="63"/>
  <c r="BN94" i="63"/>
  <c r="BM94" i="63"/>
  <c r="BL94" i="63"/>
  <c r="BK94" i="63"/>
  <c r="BJ94" i="63"/>
  <c r="BI94" i="63"/>
  <c r="BH94" i="63"/>
  <c r="AX94" i="63"/>
  <c r="AW94" i="63"/>
  <c r="AV94" i="63"/>
  <c r="AU94" i="63"/>
  <c r="AT94" i="63"/>
  <c r="AS94" i="63"/>
  <c r="AR94" i="63"/>
  <c r="AQ94" i="63"/>
  <c r="AG94" i="63"/>
  <c r="AF94" i="63"/>
  <c r="AE94" i="63"/>
  <c r="AD94" i="63"/>
  <c r="AC94" i="63"/>
  <c r="AB94" i="63"/>
  <c r="AA94" i="63"/>
  <c r="Z94" i="63"/>
  <c r="Q94" i="63"/>
  <c r="P94" i="63"/>
  <c r="O94" i="63"/>
  <c r="N94" i="63"/>
  <c r="M94" i="63"/>
  <c r="L94" i="63"/>
  <c r="K94" i="63"/>
  <c r="J94" i="63"/>
  <c r="BO93" i="63"/>
  <c r="BN93" i="63"/>
  <c r="BM93" i="63"/>
  <c r="BL93" i="63"/>
  <c r="BK93" i="63"/>
  <c r="BJ93" i="63"/>
  <c r="BI93" i="63"/>
  <c r="BH93" i="63"/>
  <c r="AX93" i="63"/>
  <c r="AW93" i="63"/>
  <c r="AV93" i="63"/>
  <c r="AU93" i="63"/>
  <c r="AT93" i="63"/>
  <c r="AS93" i="63"/>
  <c r="AR93" i="63"/>
  <c r="AQ93" i="63"/>
  <c r="AG93" i="63"/>
  <c r="AF93" i="63"/>
  <c r="AE93" i="63"/>
  <c r="AD93" i="63"/>
  <c r="AC93" i="63"/>
  <c r="AB93" i="63"/>
  <c r="AA93" i="63"/>
  <c r="Z93" i="63"/>
  <c r="Q93" i="63"/>
  <c r="P93" i="63"/>
  <c r="O93" i="63"/>
  <c r="N93" i="63"/>
  <c r="M93" i="63"/>
  <c r="L93" i="63"/>
  <c r="K93" i="63"/>
  <c r="J93" i="63"/>
  <c r="BO92" i="63"/>
  <c r="BN92" i="63"/>
  <c r="BM92" i="63"/>
  <c r="BL92" i="63"/>
  <c r="BK92" i="63"/>
  <c r="BJ92" i="63"/>
  <c r="BI92" i="63"/>
  <c r="BH92" i="63"/>
  <c r="AX92" i="63"/>
  <c r="AW92" i="63"/>
  <c r="AV92" i="63"/>
  <c r="AU92" i="63"/>
  <c r="AT92" i="63"/>
  <c r="AS92" i="63"/>
  <c r="AR92" i="63"/>
  <c r="AQ92" i="63"/>
  <c r="AG92" i="63"/>
  <c r="AF92" i="63"/>
  <c r="AE92" i="63"/>
  <c r="AD92" i="63"/>
  <c r="AC92" i="63"/>
  <c r="AB92" i="63"/>
  <c r="AA92" i="63"/>
  <c r="Z92" i="63"/>
  <c r="Q92" i="63"/>
  <c r="P92" i="63"/>
  <c r="O92" i="63"/>
  <c r="N92" i="63"/>
  <c r="M92" i="63"/>
  <c r="L92" i="63"/>
  <c r="K92" i="63"/>
  <c r="J92" i="63"/>
  <c r="BO91" i="63"/>
  <c r="BN91" i="63"/>
  <c r="BM91" i="63"/>
  <c r="BL91" i="63"/>
  <c r="BK91" i="63"/>
  <c r="BJ91" i="63"/>
  <c r="BI91" i="63"/>
  <c r="BH91" i="63"/>
  <c r="AX91" i="63"/>
  <c r="AW91" i="63"/>
  <c r="AV91" i="63"/>
  <c r="AU91" i="63"/>
  <c r="AT91" i="63"/>
  <c r="AS91" i="63"/>
  <c r="AR91" i="63"/>
  <c r="AQ91" i="63"/>
  <c r="AG91" i="63"/>
  <c r="AF91" i="63"/>
  <c r="AE91" i="63"/>
  <c r="AD91" i="63"/>
  <c r="AC91" i="63"/>
  <c r="AB91" i="63"/>
  <c r="AA91" i="63"/>
  <c r="Z91" i="63"/>
  <c r="Q91" i="63"/>
  <c r="P91" i="63"/>
  <c r="O91" i="63"/>
  <c r="N91" i="63"/>
  <c r="M91" i="63"/>
  <c r="L91" i="63"/>
  <c r="K91" i="63"/>
  <c r="J91" i="63"/>
  <c r="BO90" i="63"/>
  <c r="BN90" i="63"/>
  <c r="BM90" i="63"/>
  <c r="BL90" i="63"/>
  <c r="BK90" i="63"/>
  <c r="BJ90" i="63"/>
  <c r="BI90" i="63"/>
  <c r="BH90" i="63"/>
  <c r="AX90" i="63"/>
  <c r="AW90" i="63"/>
  <c r="AV90" i="63"/>
  <c r="AU90" i="63"/>
  <c r="AT90" i="63"/>
  <c r="AS90" i="63"/>
  <c r="AR90" i="63"/>
  <c r="AQ90" i="63"/>
  <c r="AG90" i="63"/>
  <c r="AF90" i="63"/>
  <c r="AE90" i="63"/>
  <c r="AD90" i="63"/>
  <c r="AC90" i="63"/>
  <c r="AB90" i="63"/>
  <c r="AA90" i="63"/>
  <c r="Z90" i="63"/>
  <c r="Q90" i="63"/>
  <c r="P90" i="63"/>
  <c r="O90" i="63"/>
  <c r="N90" i="63"/>
  <c r="M90" i="63"/>
  <c r="L90" i="63"/>
  <c r="K90" i="63"/>
  <c r="J90" i="63"/>
  <c r="BO89" i="63"/>
  <c r="BN89" i="63"/>
  <c r="BM89" i="63"/>
  <c r="BL89" i="63"/>
  <c r="BK89" i="63"/>
  <c r="BJ89" i="63"/>
  <c r="BI89" i="63"/>
  <c r="BH89" i="63"/>
  <c r="AX89" i="63"/>
  <c r="AW89" i="63"/>
  <c r="AV89" i="63"/>
  <c r="AU89" i="63"/>
  <c r="AT89" i="63"/>
  <c r="AS89" i="63"/>
  <c r="AR89" i="63"/>
  <c r="AQ89" i="63"/>
  <c r="AG89" i="63"/>
  <c r="AF89" i="63"/>
  <c r="AE89" i="63"/>
  <c r="AD89" i="63"/>
  <c r="AC89" i="63"/>
  <c r="AB89" i="63"/>
  <c r="AA89" i="63"/>
  <c r="Z89" i="63"/>
  <c r="Q89" i="63"/>
  <c r="P89" i="63"/>
  <c r="O89" i="63"/>
  <c r="N89" i="63"/>
  <c r="M89" i="63"/>
  <c r="L89" i="63"/>
  <c r="K89" i="63"/>
  <c r="J89" i="63"/>
  <c r="BO88" i="63"/>
  <c r="BN88" i="63"/>
  <c r="BM88" i="63"/>
  <c r="BL88" i="63"/>
  <c r="BK88" i="63"/>
  <c r="BJ88" i="63"/>
  <c r="BI88" i="63"/>
  <c r="BH88" i="63"/>
  <c r="AX88" i="63"/>
  <c r="AW88" i="63"/>
  <c r="AV88" i="63"/>
  <c r="AU88" i="63"/>
  <c r="AT88" i="63"/>
  <c r="AS88" i="63"/>
  <c r="AR88" i="63"/>
  <c r="AQ88" i="63"/>
  <c r="AG88" i="63"/>
  <c r="AF88" i="63"/>
  <c r="AE88" i="63"/>
  <c r="AD88" i="63"/>
  <c r="AC88" i="63"/>
  <c r="AB88" i="63"/>
  <c r="AA88" i="63"/>
  <c r="Z88" i="63"/>
  <c r="Q88" i="63"/>
  <c r="P88" i="63"/>
  <c r="O88" i="63"/>
  <c r="N88" i="63"/>
  <c r="M88" i="63"/>
  <c r="L88" i="63"/>
  <c r="K88" i="63"/>
  <c r="J88" i="63"/>
  <c r="BO87" i="63"/>
  <c r="BN87" i="63"/>
  <c r="BM87" i="63"/>
  <c r="BL87" i="63"/>
  <c r="BK87" i="63"/>
  <c r="BJ87" i="63"/>
  <c r="BI87" i="63"/>
  <c r="BH87" i="63"/>
  <c r="AX87" i="63"/>
  <c r="AW87" i="63"/>
  <c r="AV87" i="63"/>
  <c r="AU87" i="63"/>
  <c r="AT87" i="63"/>
  <c r="AS87" i="63"/>
  <c r="AR87" i="63"/>
  <c r="AQ87" i="63"/>
  <c r="AG87" i="63"/>
  <c r="AF87" i="63"/>
  <c r="AE87" i="63"/>
  <c r="AD87" i="63"/>
  <c r="AC87" i="63"/>
  <c r="AB87" i="63"/>
  <c r="AA87" i="63"/>
  <c r="Z87" i="63"/>
  <c r="Q87" i="63"/>
  <c r="P87" i="63"/>
  <c r="O87" i="63"/>
  <c r="N87" i="63"/>
  <c r="M87" i="63"/>
  <c r="L87" i="63"/>
  <c r="K87" i="63"/>
  <c r="J87" i="63"/>
  <c r="BO86" i="63"/>
  <c r="BN86" i="63"/>
  <c r="BM86" i="63"/>
  <c r="BL86" i="63"/>
  <c r="BK86" i="63"/>
  <c r="BJ86" i="63"/>
  <c r="BI86" i="63"/>
  <c r="BH86" i="63"/>
  <c r="AX86" i="63"/>
  <c r="AW86" i="63"/>
  <c r="AV86" i="63"/>
  <c r="AU86" i="63"/>
  <c r="AT86" i="63"/>
  <c r="AS86" i="63"/>
  <c r="AR86" i="63"/>
  <c r="AQ86" i="63"/>
  <c r="AG86" i="63"/>
  <c r="AF86" i="63"/>
  <c r="AE86" i="63"/>
  <c r="AD86" i="63"/>
  <c r="AC86" i="63"/>
  <c r="AB86" i="63"/>
  <c r="AA86" i="63"/>
  <c r="Z86" i="63"/>
  <c r="Q86" i="63"/>
  <c r="P86" i="63"/>
  <c r="O86" i="63"/>
  <c r="N86" i="63"/>
  <c r="M86" i="63"/>
  <c r="L86" i="63"/>
  <c r="K86" i="63"/>
  <c r="J86" i="63"/>
  <c r="BO85" i="63"/>
  <c r="BN85" i="63"/>
  <c r="BM85" i="63"/>
  <c r="BL85" i="63"/>
  <c r="BK85" i="63"/>
  <c r="BJ85" i="63"/>
  <c r="BI85" i="63"/>
  <c r="BH85" i="63"/>
  <c r="AX85" i="63"/>
  <c r="AW85" i="63"/>
  <c r="AV85" i="63"/>
  <c r="AU85" i="63"/>
  <c r="AT85" i="63"/>
  <c r="AS85" i="63"/>
  <c r="AR85" i="63"/>
  <c r="AQ85" i="63"/>
  <c r="AG85" i="63"/>
  <c r="AF85" i="63"/>
  <c r="AE85" i="63"/>
  <c r="AD85" i="63"/>
  <c r="AC85" i="63"/>
  <c r="AB85" i="63"/>
  <c r="AA85" i="63"/>
  <c r="Z85" i="63"/>
  <c r="Q85" i="63"/>
  <c r="P85" i="63"/>
  <c r="O85" i="63"/>
  <c r="N85" i="63"/>
  <c r="M85" i="63"/>
  <c r="L85" i="63"/>
  <c r="K85" i="63"/>
  <c r="J85" i="63"/>
  <c r="BO84" i="63"/>
  <c r="BN84" i="63"/>
  <c r="BM84" i="63"/>
  <c r="BL84" i="63"/>
  <c r="BK84" i="63"/>
  <c r="BJ84" i="63"/>
  <c r="BI84" i="63"/>
  <c r="BH84" i="63"/>
  <c r="AX84" i="63"/>
  <c r="AW84" i="63"/>
  <c r="AV84" i="63"/>
  <c r="AU84" i="63"/>
  <c r="AT84" i="63"/>
  <c r="AS84" i="63"/>
  <c r="AR84" i="63"/>
  <c r="AQ84" i="63"/>
  <c r="AG84" i="63"/>
  <c r="AF84" i="63"/>
  <c r="AE84" i="63"/>
  <c r="AD84" i="63"/>
  <c r="AC84" i="63"/>
  <c r="AB84" i="63"/>
  <c r="AA84" i="63"/>
  <c r="Z84" i="63"/>
  <c r="Q84" i="63"/>
  <c r="P84" i="63"/>
  <c r="O84" i="63"/>
  <c r="N84" i="63"/>
  <c r="M84" i="63"/>
  <c r="L84" i="63"/>
  <c r="K84" i="63"/>
  <c r="J84" i="63"/>
  <c r="BO83" i="63"/>
  <c r="BN83" i="63"/>
  <c r="BM83" i="63"/>
  <c r="BL83" i="63"/>
  <c r="BK83" i="63"/>
  <c r="BJ83" i="63"/>
  <c r="BI83" i="63"/>
  <c r="BH83" i="63"/>
  <c r="AX83" i="63"/>
  <c r="AW83" i="63"/>
  <c r="AV83" i="63"/>
  <c r="AU83" i="63"/>
  <c r="AT83" i="63"/>
  <c r="AS83" i="63"/>
  <c r="AR83" i="63"/>
  <c r="AQ83" i="63"/>
  <c r="AG83" i="63"/>
  <c r="AF83" i="63"/>
  <c r="AE83" i="63"/>
  <c r="AD83" i="63"/>
  <c r="AC83" i="63"/>
  <c r="AB83" i="63"/>
  <c r="AA83" i="63"/>
  <c r="Z83" i="63"/>
  <c r="Q83" i="63"/>
  <c r="P83" i="63"/>
  <c r="O83" i="63"/>
  <c r="N83" i="63"/>
  <c r="M83" i="63"/>
  <c r="L83" i="63"/>
  <c r="K83" i="63"/>
  <c r="J83" i="63"/>
  <c r="BN82" i="63"/>
  <c r="BL82" i="63"/>
  <c r="BK82" i="63"/>
  <c r="BI82" i="63"/>
  <c r="BH82" i="63"/>
  <c r="AW82" i="63"/>
  <c r="AU82" i="63"/>
  <c r="AT82" i="63"/>
  <c r="AR82" i="63"/>
  <c r="AQ82" i="63"/>
  <c r="AF82" i="63"/>
  <c r="AD82" i="63"/>
  <c r="AC82" i="63"/>
  <c r="AA82" i="63"/>
  <c r="Z82" i="63"/>
  <c r="P82" i="63"/>
  <c r="N82" i="63"/>
  <c r="M82" i="63"/>
  <c r="K82" i="63"/>
  <c r="J82" i="63"/>
  <c r="BO81" i="63"/>
  <c r="BN81" i="63"/>
  <c r="BM81" i="63"/>
  <c r="BL81" i="63"/>
  <c r="BK81" i="63"/>
  <c r="BJ81" i="63"/>
  <c r="BI81" i="63"/>
  <c r="BH81" i="63"/>
  <c r="AX81" i="63"/>
  <c r="AW81" i="63"/>
  <c r="AV81" i="63"/>
  <c r="AU81" i="63"/>
  <c r="AT81" i="63"/>
  <c r="AS81" i="63"/>
  <c r="AR81" i="63"/>
  <c r="AQ81" i="63"/>
  <c r="AG81" i="63"/>
  <c r="AF81" i="63"/>
  <c r="AE81" i="63"/>
  <c r="AD81" i="63"/>
  <c r="AC81" i="63"/>
  <c r="AB81" i="63"/>
  <c r="AA81" i="63"/>
  <c r="Z81" i="63"/>
  <c r="Q81" i="63"/>
  <c r="P81" i="63"/>
  <c r="O81" i="63"/>
  <c r="N81" i="63"/>
  <c r="M81" i="63"/>
  <c r="L81" i="63"/>
  <c r="K81" i="63"/>
  <c r="J81" i="63"/>
  <c r="BO80" i="63"/>
  <c r="BN80" i="63"/>
  <c r="BM80" i="63"/>
  <c r="BL80" i="63"/>
  <c r="BK80" i="63"/>
  <c r="BJ80" i="63"/>
  <c r="BI80" i="63"/>
  <c r="BH80" i="63"/>
  <c r="AX80" i="63"/>
  <c r="AW80" i="63"/>
  <c r="AV80" i="63"/>
  <c r="AU80" i="63"/>
  <c r="AT80" i="63"/>
  <c r="AS80" i="63"/>
  <c r="AR80" i="63"/>
  <c r="AQ80" i="63"/>
  <c r="AG80" i="63"/>
  <c r="AF80" i="63"/>
  <c r="AE80" i="63"/>
  <c r="AD80" i="63"/>
  <c r="AC80" i="63"/>
  <c r="AB80" i="63"/>
  <c r="AA80" i="63"/>
  <c r="Z80" i="63"/>
  <c r="Q80" i="63"/>
  <c r="P80" i="63"/>
  <c r="O80" i="63"/>
  <c r="N80" i="63"/>
  <c r="M80" i="63"/>
  <c r="L80" i="63"/>
  <c r="K80" i="63"/>
  <c r="J80" i="63"/>
  <c r="BO79" i="63"/>
  <c r="BN79" i="63"/>
  <c r="BM79" i="63"/>
  <c r="BL79" i="63"/>
  <c r="BK79" i="63"/>
  <c r="BJ79" i="63"/>
  <c r="BI79" i="63"/>
  <c r="BH79" i="63"/>
  <c r="AX79" i="63"/>
  <c r="AW79" i="63"/>
  <c r="AV79" i="63"/>
  <c r="AU79" i="63"/>
  <c r="AT79" i="63"/>
  <c r="AS79" i="63"/>
  <c r="AR79" i="63"/>
  <c r="AQ79" i="63"/>
  <c r="AG79" i="63"/>
  <c r="AF79" i="63"/>
  <c r="AE79" i="63"/>
  <c r="AD79" i="63"/>
  <c r="AC79" i="63"/>
  <c r="AB79" i="63"/>
  <c r="AA79" i="63"/>
  <c r="Z79" i="63"/>
  <c r="Q79" i="63"/>
  <c r="P79" i="63"/>
  <c r="O79" i="63"/>
  <c r="N79" i="63"/>
  <c r="M79" i="63"/>
  <c r="L79" i="63"/>
  <c r="K79" i="63"/>
  <c r="J79" i="63"/>
  <c r="BO78" i="63"/>
  <c r="BN78" i="63"/>
  <c r="BM78" i="63"/>
  <c r="BL78" i="63"/>
  <c r="BK78" i="63"/>
  <c r="BJ78" i="63"/>
  <c r="BI78" i="63"/>
  <c r="BH78" i="63"/>
  <c r="AX78" i="63"/>
  <c r="AW78" i="63"/>
  <c r="AV78" i="63"/>
  <c r="AU78" i="63"/>
  <c r="AT78" i="63"/>
  <c r="AS78" i="63"/>
  <c r="AR78" i="63"/>
  <c r="AQ78" i="63"/>
  <c r="AG78" i="63"/>
  <c r="AF78" i="63"/>
  <c r="AE78" i="63"/>
  <c r="AD78" i="63"/>
  <c r="AC78" i="63"/>
  <c r="AB78" i="63"/>
  <c r="AA78" i="63"/>
  <c r="Z78" i="63"/>
  <c r="Q78" i="63"/>
  <c r="P78" i="63"/>
  <c r="O78" i="63"/>
  <c r="N78" i="63"/>
  <c r="M78" i="63"/>
  <c r="L78" i="63"/>
  <c r="K78" i="63"/>
  <c r="J78" i="63"/>
  <c r="BO77" i="63"/>
  <c r="BN77" i="63"/>
  <c r="BM77" i="63"/>
  <c r="BL77" i="63"/>
  <c r="BK77" i="63"/>
  <c r="BJ77" i="63"/>
  <c r="BI77" i="63"/>
  <c r="BH77" i="63"/>
  <c r="AX77" i="63"/>
  <c r="AW77" i="63"/>
  <c r="AV77" i="63"/>
  <c r="AU77" i="63"/>
  <c r="AT77" i="63"/>
  <c r="AS77" i="63"/>
  <c r="AR77" i="63"/>
  <c r="AQ77" i="63"/>
  <c r="AG77" i="63"/>
  <c r="AF77" i="63"/>
  <c r="AE77" i="63"/>
  <c r="AD77" i="63"/>
  <c r="AC77" i="63"/>
  <c r="AB77" i="63"/>
  <c r="AA77" i="63"/>
  <c r="Z77" i="63"/>
  <c r="Q77" i="63"/>
  <c r="P77" i="63"/>
  <c r="O77" i="63"/>
  <c r="N77" i="63"/>
  <c r="M77" i="63"/>
  <c r="L77" i="63"/>
  <c r="K77" i="63"/>
  <c r="J77" i="63"/>
  <c r="BO76" i="63"/>
  <c r="BN76" i="63"/>
  <c r="BM76" i="63"/>
  <c r="BL76" i="63"/>
  <c r="BK76" i="63"/>
  <c r="BJ76" i="63"/>
  <c r="BI76" i="63"/>
  <c r="BH76" i="63"/>
  <c r="AX76" i="63"/>
  <c r="AW76" i="63"/>
  <c r="AV76" i="63"/>
  <c r="AU76" i="63"/>
  <c r="AT76" i="63"/>
  <c r="AS76" i="63"/>
  <c r="AR76" i="63"/>
  <c r="AQ76" i="63"/>
  <c r="AG76" i="63"/>
  <c r="AF76" i="63"/>
  <c r="AE76" i="63"/>
  <c r="AD76" i="63"/>
  <c r="AC76" i="63"/>
  <c r="AB76" i="63"/>
  <c r="AA76" i="63"/>
  <c r="Z76" i="63"/>
  <c r="Q76" i="63"/>
  <c r="P76" i="63"/>
  <c r="O76" i="63"/>
  <c r="N76" i="63"/>
  <c r="M76" i="63"/>
  <c r="L76" i="63"/>
  <c r="K76" i="63"/>
  <c r="J76" i="63"/>
  <c r="BO75" i="63"/>
  <c r="BN75" i="63"/>
  <c r="BM75" i="63"/>
  <c r="BL75" i="63"/>
  <c r="BK75" i="63"/>
  <c r="BJ75" i="63"/>
  <c r="BI75" i="63"/>
  <c r="BH75" i="63"/>
  <c r="AX75" i="63"/>
  <c r="AW75" i="63"/>
  <c r="AV75" i="63"/>
  <c r="AU75" i="63"/>
  <c r="AT75" i="63"/>
  <c r="AS75" i="63"/>
  <c r="AR75" i="63"/>
  <c r="AQ75" i="63"/>
  <c r="AG75" i="63"/>
  <c r="AF75" i="63"/>
  <c r="AE75" i="63"/>
  <c r="AD75" i="63"/>
  <c r="AC75" i="63"/>
  <c r="AB75" i="63"/>
  <c r="AA75" i="63"/>
  <c r="Z75" i="63"/>
  <c r="Q75" i="63"/>
  <c r="P75" i="63"/>
  <c r="O75" i="63"/>
  <c r="N75" i="63"/>
  <c r="M75" i="63"/>
  <c r="L75" i="63"/>
  <c r="K75" i="63"/>
  <c r="J75" i="63"/>
  <c r="BO74" i="63"/>
  <c r="BN74" i="63"/>
  <c r="BM74" i="63"/>
  <c r="BL74" i="63"/>
  <c r="BK74" i="63"/>
  <c r="BJ74" i="63"/>
  <c r="BI74" i="63"/>
  <c r="BH74" i="63"/>
  <c r="AX74" i="63"/>
  <c r="AW74" i="63"/>
  <c r="AV74" i="63"/>
  <c r="AU74" i="63"/>
  <c r="AT74" i="63"/>
  <c r="AS74" i="63"/>
  <c r="AR74" i="63"/>
  <c r="AQ74" i="63"/>
  <c r="AG74" i="63"/>
  <c r="AF74" i="63"/>
  <c r="AE74" i="63"/>
  <c r="AD74" i="63"/>
  <c r="AC74" i="63"/>
  <c r="AB74" i="63"/>
  <c r="AA74" i="63"/>
  <c r="Z74" i="63"/>
  <c r="Q74" i="63"/>
  <c r="P74" i="63"/>
  <c r="O74" i="63"/>
  <c r="N74" i="63"/>
  <c r="M74" i="63"/>
  <c r="L74" i="63"/>
  <c r="K74" i="63"/>
  <c r="J74" i="63"/>
  <c r="BO73" i="63"/>
  <c r="BN73" i="63"/>
  <c r="BM73" i="63"/>
  <c r="BL73" i="63"/>
  <c r="BK73" i="63"/>
  <c r="BJ73" i="63"/>
  <c r="BI73" i="63"/>
  <c r="BH73" i="63"/>
  <c r="AX73" i="63"/>
  <c r="AW73" i="63"/>
  <c r="AV73" i="63"/>
  <c r="AU73" i="63"/>
  <c r="AT73" i="63"/>
  <c r="AS73" i="63"/>
  <c r="AR73" i="63"/>
  <c r="AQ73" i="63"/>
  <c r="AG73" i="63"/>
  <c r="AF73" i="63"/>
  <c r="AE73" i="63"/>
  <c r="AD73" i="63"/>
  <c r="AC73" i="63"/>
  <c r="AB73" i="63"/>
  <c r="AA73" i="63"/>
  <c r="Z73" i="63"/>
  <c r="Q73" i="63"/>
  <c r="P73" i="63"/>
  <c r="O73" i="63"/>
  <c r="N73" i="63"/>
  <c r="M73" i="63"/>
  <c r="L73" i="63"/>
  <c r="K73" i="63"/>
  <c r="J73" i="63"/>
  <c r="BO72" i="63"/>
  <c r="BN72" i="63"/>
  <c r="BM72" i="63"/>
  <c r="BL72" i="63"/>
  <c r="BK72" i="63"/>
  <c r="BJ72" i="63"/>
  <c r="BI72" i="63"/>
  <c r="BH72" i="63"/>
  <c r="AX72" i="63"/>
  <c r="AW72" i="63"/>
  <c r="AV72" i="63"/>
  <c r="AU72" i="63"/>
  <c r="AT72" i="63"/>
  <c r="AS72" i="63"/>
  <c r="AR72" i="63"/>
  <c r="AQ72" i="63"/>
  <c r="AG72" i="63"/>
  <c r="AF72" i="63"/>
  <c r="AE72" i="63"/>
  <c r="AD72" i="63"/>
  <c r="AC72" i="63"/>
  <c r="AB72" i="63"/>
  <c r="AA72" i="63"/>
  <c r="Z72" i="63"/>
  <c r="Q72" i="63"/>
  <c r="P72" i="63"/>
  <c r="O72" i="63"/>
  <c r="N72" i="63"/>
  <c r="M72" i="63"/>
  <c r="L72" i="63"/>
  <c r="K72" i="63"/>
  <c r="J72" i="63"/>
  <c r="BO71" i="63"/>
  <c r="BN71" i="63"/>
  <c r="BM71" i="63"/>
  <c r="BL71" i="63"/>
  <c r="BK71" i="63"/>
  <c r="BJ71" i="63"/>
  <c r="BI71" i="63"/>
  <c r="BH71" i="63"/>
  <c r="AX71" i="63"/>
  <c r="AW71" i="63"/>
  <c r="AV71" i="63"/>
  <c r="AU71" i="63"/>
  <c r="AT71" i="63"/>
  <c r="AS71" i="63"/>
  <c r="AR71" i="63"/>
  <c r="AQ71" i="63"/>
  <c r="AG71" i="63"/>
  <c r="AF71" i="63"/>
  <c r="AE71" i="63"/>
  <c r="AD71" i="63"/>
  <c r="AC71" i="63"/>
  <c r="AB71" i="63"/>
  <c r="AA71" i="63"/>
  <c r="Z71" i="63"/>
  <c r="Q71" i="63"/>
  <c r="P71" i="63"/>
  <c r="O71" i="63"/>
  <c r="N71" i="63"/>
  <c r="M71" i="63"/>
  <c r="L71" i="63"/>
  <c r="K71" i="63"/>
  <c r="J71" i="63"/>
  <c r="BO70" i="63"/>
  <c r="BN70" i="63"/>
  <c r="BM70" i="63"/>
  <c r="BL70" i="63"/>
  <c r="BK70" i="63"/>
  <c r="BJ70" i="63"/>
  <c r="BI70" i="63"/>
  <c r="BH70" i="63"/>
  <c r="AX70" i="63"/>
  <c r="AW70" i="63"/>
  <c r="AV70" i="63"/>
  <c r="AU70" i="63"/>
  <c r="AT70" i="63"/>
  <c r="AS70" i="63"/>
  <c r="AR70" i="63"/>
  <c r="AQ70" i="63"/>
  <c r="AG70" i="63"/>
  <c r="AF70" i="63"/>
  <c r="AE70" i="63"/>
  <c r="AD70" i="63"/>
  <c r="AC70" i="63"/>
  <c r="AB70" i="63"/>
  <c r="AA70" i="63"/>
  <c r="Z70" i="63"/>
  <c r="Q70" i="63"/>
  <c r="P70" i="63"/>
  <c r="O70" i="63"/>
  <c r="N70" i="63"/>
  <c r="M70" i="63"/>
  <c r="L70" i="63"/>
  <c r="K70" i="63"/>
  <c r="J70" i="63"/>
  <c r="BO69" i="63"/>
  <c r="BN69" i="63"/>
  <c r="BM69" i="63"/>
  <c r="BL69" i="63"/>
  <c r="BK69" i="63"/>
  <c r="BJ69" i="63"/>
  <c r="BI69" i="63"/>
  <c r="BH69" i="63"/>
  <c r="AX69" i="63"/>
  <c r="AW69" i="63"/>
  <c r="AV69" i="63"/>
  <c r="AU69" i="63"/>
  <c r="AT69" i="63"/>
  <c r="AS69" i="63"/>
  <c r="AR69" i="63"/>
  <c r="AQ69" i="63"/>
  <c r="AG69" i="63"/>
  <c r="AF69" i="63"/>
  <c r="AE69" i="63"/>
  <c r="AD69" i="63"/>
  <c r="AC69" i="63"/>
  <c r="AB69" i="63"/>
  <c r="AA69" i="63"/>
  <c r="Z69" i="63"/>
  <c r="Q69" i="63"/>
  <c r="P69" i="63"/>
  <c r="O69" i="63"/>
  <c r="N69" i="63"/>
  <c r="M69" i="63"/>
  <c r="L69" i="63"/>
  <c r="K69" i="63"/>
  <c r="J69" i="63"/>
  <c r="BO68" i="63"/>
  <c r="BN68" i="63"/>
  <c r="BM68" i="63"/>
  <c r="BL68" i="63"/>
  <c r="BK68" i="63"/>
  <c r="BJ68" i="63"/>
  <c r="BI68" i="63"/>
  <c r="BH68" i="63"/>
  <c r="AX68" i="63"/>
  <c r="AW68" i="63"/>
  <c r="AV68" i="63"/>
  <c r="AU68" i="63"/>
  <c r="AT68" i="63"/>
  <c r="AS68" i="63"/>
  <c r="AR68" i="63"/>
  <c r="AQ68" i="63"/>
  <c r="AG68" i="63"/>
  <c r="AF68" i="63"/>
  <c r="AE68" i="63"/>
  <c r="AD68" i="63"/>
  <c r="AC68" i="63"/>
  <c r="AB68" i="63"/>
  <c r="AA68" i="63"/>
  <c r="Z68" i="63"/>
  <c r="Q68" i="63"/>
  <c r="P68" i="63"/>
  <c r="O68" i="63"/>
  <c r="N68" i="63"/>
  <c r="M68" i="63"/>
  <c r="L68" i="63"/>
  <c r="K68" i="63"/>
  <c r="J68" i="63"/>
  <c r="BO67" i="63"/>
  <c r="BN67" i="63"/>
  <c r="BM67" i="63"/>
  <c r="BL67" i="63"/>
  <c r="BK67" i="63"/>
  <c r="BJ67" i="63"/>
  <c r="BI67" i="63"/>
  <c r="BH67" i="63"/>
  <c r="AX67" i="63"/>
  <c r="AW67" i="63"/>
  <c r="AV67" i="63"/>
  <c r="AU67" i="63"/>
  <c r="AT67" i="63"/>
  <c r="AS67" i="63"/>
  <c r="AR67" i="63"/>
  <c r="AQ67" i="63"/>
  <c r="AG67" i="63"/>
  <c r="AF67" i="63"/>
  <c r="AE67" i="63"/>
  <c r="AD67" i="63"/>
  <c r="AC67" i="63"/>
  <c r="AB67" i="63"/>
  <c r="AA67" i="63"/>
  <c r="Z67" i="63"/>
  <c r="Q67" i="63"/>
  <c r="P67" i="63"/>
  <c r="O67" i="63"/>
  <c r="N67" i="63"/>
  <c r="M67" i="63"/>
  <c r="L67" i="63"/>
  <c r="K67" i="63"/>
  <c r="J67" i="63"/>
  <c r="BO66" i="63"/>
  <c r="BN66" i="63"/>
  <c r="BM66" i="63"/>
  <c r="BL66" i="63"/>
  <c r="BK66" i="63"/>
  <c r="BJ66" i="63"/>
  <c r="BI66" i="63"/>
  <c r="BH66" i="63"/>
  <c r="AX66" i="63"/>
  <c r="AW66" i="63"/>
  <c r="AV66" i="63"/>
  <c r="AU66" i="63"/>
  <c r="AT66" i="63"/>
  <c r="AS66" i="63"/>
  <c r="AR66" i="63"/>
  <c r="AQ66" i="63"/>
  <c r="AG66" i="63"/>
  <c r="AF66" i="63"/>
  <c r="AE66" i="63"/>
  <c r="AD66" i="63"/>
  <c r="AC66" i="63"/>
  <c r="AB66" i="63"/>
  <c r="AA66" i="63"/>
  <c r="Z66" i="63"/>
  <c r="Q66" i="63"/>
  <c r="P66" i="63"/>
  <c r="O66" i="63"/>
  <c r="N66" i="63"/>
  <c r="M66" i="63"/>
  <c r="L66" i="63"/>
  <c r="K66" i="63"/>
  <c r="J66" i="63"/>
  <c r="BO65" i="63"/>
  <c r="BN65" i="63"/>
  <c r="BM65" i="63"/>
  <c r="BL65" i="63"/>
  <c r="BK65" i="63"/>
  <c r="BJ65" i="63"/>
  <c r="BI65" i="63"/>
  <c r="BH65" i="63"/>
  <c r="AX65" i="63"/>
  <c r="AW65" i="63"/>
  <c r="AV65" i="63"/>
  <c r="AU65" i="63"/>
  <c r="AT65" i="63"/>
  <c r="AS65" i="63"/>
  <c r="AR65" i="63"/>
  <c r="AQ65" i="63"/>
  <c r="AG65" i="63"/>
  <c r="AF65" i="63"/>
  <c r="AE65" i="63"/>
  <c r="AD65" i="63"/>
  <c r="AC65" i="63"/>
  <c r="AB65" i="63"/>
  <c r="AA65" i="63"/>
  <c r="Z65" i="63"/>
  <c r="Q65" i="63"/>
  <c r="P65" i="63"/>
  <c r="O65" i="63"/>
  <c r="N65" i="63"/>
  <c r="M65" i="63"/>
  <c r="L65" i="63"/>
  <c r="K65" i="63"/>
  <c r="J65" i="63"/>
  <c r="BO64" i="63"/>
  <c r="BN64" i="63"/>
  <c r="BM64" i="63"/>
  <c r="BL64" i="63"/>
  <c r="BK64" i="63"/>
  <c r="BJ64" i="63"/>
  <c r="BI64" i="63"/>
  <c r="BH64" i="63"/>
  <c r="AX64" i="63"/>
  <c r="AW64" i="63"/>
  <c r="AV64" i="63"/>
  <c r="AU64" i="63"/>
  <c r="AT64" i="63"/>
  <c r="AS64" i="63"/>
  <c r="AR64" i="63"/>
  <c r="AQ64" i="63"/>
  <c r="AG64" i="63"/>
  <c r="AF64" i="63"/>
  <c r="AE64" i="63"/>
  <c r="AD64" i="63"/>
  <c r="AC64" i="63"/>
  <c r="AB64" i="63"/>
  <c r="AA64" i="63"/>
  <c r="Z64" i="63"/>
  <c r="Q64" i="63"/>
  <c r="P64" i="63"/>
  <c r="O64" i="63"/>
  <c r="N64" i="63"/>
  <c r="M64" i="63"/>
  <c r="L64" i="63"/>
  <c r="K64" i="63"/>
  <c r="J64" i="63"/>
  <c r="BO63" i="63"/>
  <c r="BN63" i="63"/>
  <c r="BM63" i="63"/>
  <c r="BL63" i="63"/>
  <c r="BK63" i="63"/>
  <c r="BJ63" i="63"/>
  <c r="BI63" i="63"/>
  <c r="BH63" i="63"/>
  <c r="AX63" i="63"/>
  <c r="AW63" i="63"/>
  <c r="AV63" i="63"/>
  <c r="AU63" i="63"/>
  <c r="AT63" i="63"/>
  <c r="AS63" i="63"/>
  <c r="AR63" i="63"/>
  <c r="AQ63" i="63"/>
  <c r="AG63" i="63"/>
  <c r="AF63" i="63"/>
  <c r="AE63" i="63"/>
  <c r="AD63" i="63"/>
  <c r="AC63" i="63"/>
  <c r="AB63" i="63"/>
  <c r="AA63" i="63"/>
  <c r="Z63" i="63"/>
  <c r="Q63" i="63"/>
  <c r="P63" i="63"/>
  <c r="O63" i="63"/>
  <c r="N63" i="63"/>
  <c r="M63" i="63"/>
  <c r="L63" i="63"/>
  <c r="K63" i="63"/>
  <c r="J63" i="63"/>
  <c r="BO62" i="63"/>
  <c r="BN62" i="63"/>
  <c r="BM62" i="63"/>
  <c r="BL62" i="63"/>
  <c r="BK62" i="63"/>
  <c r="BJ62" i="63"/>
  <c r="BI62" i="63"/>
  <c r="BH62" i="63"/>
  <c r="AX62" i="63"/>
  <c r="AW62" i="63"/>
  <c r="AV62" i="63"/>
  <c r="AU62" i="63"/>
  <c r="AT62" i="63"/>
  <c r="AS62" i="63"/>
  <c r="AR62" i="63"/>
  <c r="AQ62" i="63"/>
  <c r="AG62" i="63"/>
  <c r="AF62" i="63"/>
  <c r="AE62" i="63"/>
  <c r="AD62" i="63"/>
  <c r="AC62" i="63"/>
  <c r="AB62" i="63"/>
  <c r="AA62" i="63"/>
  <c r="Z62" i="63"/>
  <c r="Q62" i="63"/>
  <c r="P62" i="63"/>
  <c r="O62" i="63"/>
  <c r="N62" i="63"/>
  <c r="M62" i="63"/>
  <c r="L62" i="63"/>
  <c r="K62" i="63"/>
  <c r="J62" i="63"/>
  <c r="BO61" i="63"/>
  <c r="BN61" i="63"/>
  <c r="BM61" i="63"/>
  <c r="BL61" i="63"/>
  <c r="BK61" i="63"/>
  <c r="BJ61" i="63"/>
  <c r="BI61" i="63"/>
  <c r="BH61" i="63"/>
  <c r="AX61" i="63"/>
  <c r="AW61" i="63"/>
  <c r="AV61" i="63"/>
  <c r="AU61" i="63"/>
  <c r="AT61" i="63"/>
  <c r="AS61" i="63"/>
  <c r="AR61" i="63"/>
  <c r="AQ61" i="63"/>
  <c r="AG61" i="63"/>
  <c r="AF61" i="63"/>
  <c r="AE61" i="63"/>
  <c r="AD61" i="63"/>
  <c r="AC61" i="63"/>
  <c r="AB61" i="63"/>
  <c r="AA61" i="63"/>
  <c r="Z61" i="63"/>
  <c r="Q61" i="63"/>
  <c r="P61" i="63"/>
  <c r="O61" i="63"/>
  <c r="N61" i="63"/>
  <c r="M61" i="63"/>
  <c r="L61" i="63"/>
  <c r="K61" i="63"/>
  <c r="J61" i="63"/>
  <c r="BK60" i="63"/>
  <c r="BH60" i="63"/>
  <c r="AT60" i="63"/>
  <c r="AQ60" i="63"/>
  <c r="AC60" i="63"/>
  <c r="Z60" i="63"/>
  <c r="M60" i="63"/>
  <c r="J60" i="63"/>
  <c r="BN59" i="63"/>
  <c r="BL59" i="63"/>
  <c r="BK59" i="63"/>
  <c r="BI59" i="63"/>
  <c r="BH59" i="63"/>
  <c r="AW59" i="63"/>
  <c r="AU59" i="63"/>
  <c r="AT59" i="63"/>
  <c r="AR59" i="63"/>
  <c r="AQ59" i="63"/>
  <c r="AF59" i="63"/>
  <c r="AD59" i="63"/>
  <c r="AC59" i="63"/>
  <c r="AA59" i="63"/>
  <c r="Z59" i="63"/>
  <c r="P59" i="63"/>
  <c r="N59" i="63"/>
  <c r="M59" i="63"/>
  <c r="K59" i="63"/>
  <c r="J59" i="63"/>
  <c r="BN58" i="63"/>
  <c r="BL58" i="63"/>
  <c r="BK58" i="63"/>
  <c r="BI58" i="63"/>
  <c r="BH58" i="63"/>
  <c r="AW58" i="63"/>
  <c r="AU58" i="63"/>
  <c r="AT58" i="63"/>
  <c r="AR58" i="63"/>
  <c r="AQ58" i="63"/>
  <c r="AF58" i="63"/>
  <c r="AD58" i="63"/>
  <c r="AC58" i="63"/>
  <c r="AA58" i="63"/>
  <c r="Z58" i="63"/>
  <c r="P58" i="63"/>
  <c r="N58" i="63"/>
  <c r="M58" i="63"/>
  <c r="K58" i="63"/>
  <c r="J58" i="63"/>
  <c r="BN57" i="63"/>
  <c r="BL57" i="63"/>
  <c r="BK57" i="63"/>
  <c r="BI57" i="63"/>
  <c r="BH57" i="63"/>
  <c r="AW57" i="63"/>
  <c r="AU57" i="63"/>
  <c r="AT57" i="63"/>
  <c r="AR57" i="63"/>
  <c r="AQ57" i="63"/>
  <c r="AF57" i="63"/>
  <c r="AD57" i="63"/>
  <c r="AC57" i="63"/>
  <c r="AA57" i="63"/>
  <c r="Z57" i="63"/>
  <c r="P57" i="63"/>
  <c r="N57" i="63"/>
  <c r="M57" i="63"/>
  <c r="K57" i="63"/>
  <c r="J57" i="63"/>
  <c r="BN56" i="63"/>
  <c r="BL56" i="63"/>
  <c r="BK56" i="63"/>
  <c r="BI56" i="63"/>
  <c r="BH56" i="63"/>
  <c r="AW56" i="63"/>
  <c r="AU56" i="63"/>
  <c r="AT56" i="63"/>
  <c r="AR56" i="63"/>
  <c r="AQ56" i="63"/>
  <c r="AF56" i="63"/>
  <c r="AD56" i="63"/>
  <c r="AC56" i="63"/>
  <c r="AA56" i="63"/>
  <c r="Z56" i="63"/>
  <c r="P56" i="63"/>
  <c r="N56" i="63"/>
  <c r="M56" i="63"/>
  <c r="K56" i="63"/>
  <c r="J56" i="63"/>
  <c r="BN55" i="63"/>
  <c r="BL55" i="63"/>
  <c r="BK55" i="63"/>
  <c r="BI55" i="63"/>
  <c r="BH55" i="63"/>
  <c r="AW55" i="63"/>
  <c r="AU55" i="63"/>
  <c r="AT55" i="63"/>
  <c r="AR55" i="63"/>
  <c r="AQ55" i="63"/>
  <c r="AF55" i="63"/>
  <c r="AD55" i="63"/>
  <c r="AC55" i="63"/>
  <c r="AA55" i="63"/>
  <c r="Z55" i="63"/>
  <c r="P55" i="63"/>
  <c r="N55" i="63"/>
  <c r="M55" i="63"/>
  <c r="K55" i="63"/>
  <c r="J55" i="63"/>
  <c r="BN54" i="63"/>
  <c r="BL54" i="63"/>
  <c r="BK54" i="63"/>
  <c r="BI54" i="63"/>
  <c r="BH54" i="63"/>
  <c r="AW54" i="63"/>
  <c r="AU54" i="63"/>
  <c r="AT54" i="63"/>
  <c r="AR54" i="63"/>
  <c r="AQ54" i="63"/>
  <c r="AF54" i="63"/>
  <c r="AD54" i="63"/>
  <c r="AC54" i="63"/>
  <c r="AA54" i="63"/>
  <c r="Z54" i="63"/>
  <c r="P54" i="63"/>
  <c r="N54" i="63"/>
  <c r="M54" i="63"/>
  <c r="K54" i="63"/>
  <c r="J54" i="63"/>
  <c r="BN53" i="63"/>
  <c r="BL53" i="63"/>
  <c r="BK53" i="63"/>
  <c r="BI53" i="63"/>
  <c r="BH53" i="63"/>
  <c r="AW53" i="63"/>
  <c r="AU53" i="63"/>
  <c r="AT53" i="63"/>
  <c r="AR53" i="63"/>
  <c r="AQ53" i="63"/>
  <c r="AF53" i="63"/>
  <c r="AD53" i="63"/>
  <c r="AC53" i="63"/>
  <c r="AA53" i="63"/>
  <c r="Z53" i="63"/>
  <c r="P53" i="63"/>
  <c r="N53" i="63"/>
  <c r="M53" i="63"/>
  <c r="K53" i="63"/>
  <c r="J53" i="63"/>
  <c r="BN52" i="63"/>
  <c r="BL52" i="63"/>
  <c r="BK52" i="63"/>
  <c r="BI52" i="63"/>
  <c r="BH52" i="63"/>
  <c r="AW52" i="63"/>
  <c r="AU52" i="63"/>
  <c r="AT52" i="63"/>
  <c r="AR52" i="63"/>
  <c r="AQ52" i="63"/>
  <c r="AF52" i="63"/>
  <c r="AD52" i="63"/>
  <c r="AC52" i="63"/>
  <c r="AA52" i="63"/>
  <c r="Z52" i="63"/>
  <c r="P52" i="63"/>
  <c r="N52" i="63"/>
  <c r="M52" i="63"/>
  <c r="K52" i="63"/>
  <c r="J52" i="63"/>
  <c r="BN51" i="63"/>
  <c r="BL51" i="63"/>
  <c r="BK51" i="63"/>
  <c r="BI51" i="63"/>
  <c r="BH51" i="63"/>
  <c r="AW51" i="63"/>
  <c r="AU51" i="63"/>
  <c r="AT51" i="63"/>
  <c r="AR51" i="63"/>
  <c r="AQ51" i="63"/>
  <c r="AF51" i="63"/>
  <c r="AD51" i="63"/>
  <c r="AC51" i="63"/>
  <c r="AA51" i="63"/>
  <c r="Z51" i="63"/>
  <c r="P51" i="63"/>
  <c r="N51" i="63"/>
  <c r="M51" i="63"/>
  <c r="K51" i="63"/>
  <c r="J51" i="63"/>
  <c r="BN50" i="63"/>
  <c r="BL50" i="63"/>
  <c r="BK50" i="63"/>
  <c r="BI50" i="63"/>
  <c r="BH50" i="63"/>
  <c r="AW50" i="63"/>
  <c r="AU50" i="63"/>
  <c r="AT50" i="63"/>
  <c r="AR50" i="63"/>
  <c r="AQ50" i="63"/>
  <c r="AF50" i="63"/>
  <c r="AD50" i="63"/>
  <c r="AC50" i="63"/>
  <c r="AA50" i="63"/>
  <c r="Z50" i="63"/>
  <c r="P50" i="63"/>
  <c r="N50" i="63"/>
  <c r="M50" i="63"/>
  <c r="K50" i="63"/>
  <c r="J50" i="63"/>
  <c r="BN49" i="63"/>
  <c r="BL49" i="63"/>
  <c r="BK49" i="63"/>
  <c r="BI49" i="63"/>
  <c r="BH49" i="63"/>
  <c r="AW49" i="63"/>
  <c r="AU49" i="63"/>
  <c r="AT49" i="63"/>
  <c r="AR49" i="63"/>
  <c r="AQ49" i="63"/>
  <c r="AF49" i="63"/>
  <c r="AD49" i="63"/>
  <c r="AC49" i="63"/>
  <c r="AA49" i="63"/>
  <c r="Z49" i="63"/>
  <c r="P49" i="63"/>
  <c r="N49" i="63"/>
  <c r="M49" i="63"/>
  <c r="K49" i="63"/>
  <c r="J49" i="63"/>
  <c r="BN48" i="63"/>
  <c r="BL48" i="63"/>
  <c r="BK48" i="63"/>
  <c r="BI48" i="63"/>
  <c r="BH48" i="63"/>
  <c r="AW48" i="63"/>
  <c r="AU48" i="63"/>
  <c r="AT48" i="63"/>
  <c r="AR48" i="63"/>
  <c r="AQ48" i="63"/>
  <c r="AF48" i="63"/>
  <c r="AD48" i="63"/>
  <c r="AC48" i="63"/>
  <c r="AA48" i="63"/>
  <c r="Z48" i="63"/>
  <c r="P48" i="63"/>
  <c r="N48" i="63"/>
  <c r="M48" i="63"/>
  <c r="K48" i="63"/>
  <c r="J48" i="63"/>
  <c r="BO47" i="63"/>
  <c r="BN47" i="63"/>
  <c r="BM47" i="63"/>
  <c r="BL47" i="63"/>
  <c r="BK47" i="63"/>
  <c r="BJ47" i="63"/>
  <c r="BI47" i="63"/>
  <c r="BH47" i="63"/>
  <c r="AX47" i="63"/>
  <c r="AW47" i="63"/>
  <c r="AV47" i="63"/>
  <c r="AU47" i="63"/>
  <c r="AT47" i="63"/>
  <c r="AS47" i="63"/>
  <c r="AR47" i="63"/>
  <c r="AQ47" i="63"/>
  <c r="AG47" i="63"/>
  <c r="AF47" i="63"/>
  <c r="AE47" i="63"/>
  <c r="AD47" i="63"/>
  <c r="AC47" i="63"/>
  <c r="AB47" i="63"/>
  <c r="AA47" i="63"/>
  <c r="Z47" i="63"/>
  <c r="Q47" i="63"/>
  <c r="P47" i="63"/>
  <c r="O47" i="63"/>
  <c r="N47" i="63"/>
  <c r="M47" i="63"/>
  <c r="L47" i="63"/>
  <c r="K47" i="63"/>
  <c r="J47" i="63"/>
  <c r="BO46" i="63"/>
  <c r="BN46" i="63"/>
  <c r="BM46" i="63"/>
  <c r="BL46" i="63"/>
  <c r="BK46" i="63"/>
  <c r="BJ46" i="63"/>
  <c r="BI46" i="63"/>
  <c r="BH46" i="63"/>
  <c r="AX46" i="63"/>
  <c r="AW46" i="63"/>
  <c r="AV46" i="63"/>
  <c r="AU46" i="63"/>
  <c r="AT46" i="63"/>
  <c r="AS46" i="63"/>
  <c r="AR46" i="63"/>
  <c r="AQ46" i="63"/>
  <c r="AG46" i="63"/>
  <c r="AF46" i="63"/>
  <c r="AE46" i="63"/>
  <c r="AD46" i="63"/>
  <c r="AC46" i="63"/>
  <c r="AB46" i="63"/>
  <c r="AA46" i="63"/>
  <c r="Z46" i="63"/>
  <c r="Q46" i="63"/>
  <c r="P46" i="63"/>
  <c r="O46" i="63"/>
  <c r="N46" i="63"/>
  <c r="M46" i="63"/>
  <c r="L46" i="63"/>
  <c r="K46" i="63"/>
  <c r="J46" i="63"/>
  <c r="BO45" i="63"/>
  <c r="BN45" i="63"/>
  <c r="BM45" i="63"/>
  <c r="BL45" i="63"/>
  <c r="BK45" i="63"/>
  <c r="BJ45" i="63"/>
  <c r="BI45" i="63"/>
  <c r="BH45" i="63"/>
  <c r="AX45" i="63"/>
  <c r="AW45" i="63"/>
  <c r="AV45" i="63"/>
  <c r="AU45" i="63"/>
  <c r="AT45" i="63"/>
  <c r="AS45" i="63"/>
  <c r="AR45" i="63"/>
  <c r="AQ45" i="63"/>
  <c r="AG45" i="63"/>
  <c r="AF45" i="63"/>
  <c r="AE45" i="63"/>
  <c r="AD45" i="63"/>
  <c r="AC45" i="63"/>
  <c r="AB45" i="63"/>
  <c r="AA45" i="63"/>
  <c r="Z45" i="63"/>
  <c r="Q45" i="63"/>
  <c r="P45" i="63"/>
  <c r="O45" i="63"/>
  <c r="N45" i="63"/>
  <c r="M45" i="63"/>
  <c r="L45" i="63"/>
  <c r="K45" i="63"/>
  <c r="J45" i="63"/>
  <c r="BO44" i="63"/>
  <c r="BN44" i="63"/>
  <c r="BM44" i="63"/>
  <c r="BL44" i="63"/>
  <c r="BK44" i="63"/>
  <c r="BJ44" i="63"/>
  <c r="BI44" i="63"/>
  <c r="BH44" i="63"/>
  <c r="AX44" i="63"/>
  <c r="AW44" i="63"/>
  <c r="AV44" i="63"/>
  <c r="AU44" i="63"/>
  <c r="AT44" i="63"/>
  <c r="AS44" i="63"/>
  <c r="AR44" i="63"/>
  <c r="AQ44" i="63"/>
  <c r="AG44" i="63"/>
  <c r="AF44" i="63"/>
  <c r="AE44" i="63"/>
  <c r="AD44" i="63"/>
  <c r="AC44" i="63"/>
  <c r="AB44" i="63"/>
  <c r="AA44" i="63"/>
  <c r="Z44" i="63"/>
  <c r="Q44" i="63"/>
  <c r="P44" i="63"/>
  <c r="O44" i="63"/>
  <c r="N44" i="63"/>
  <c r="M44" i="63"/>
  <c r="L44" i="63"/>
  <c r="K44" i="63"/>
  <c r="J44" i="63"/>
  <c r="BO43" i="63"/>
  <c r="BN43" i="63"/>
  <c r="BM43" i="63"/>
  <c r="BL43" i="63"/>
  <c r="BK43" i="63"/>
  <c r="BJ43" i="63"/>
  <c r="BI43" i="63"/>
  <c r="BH43" i="63"/>
  <c r="AX43" i="63"/>
  <c r="AW43" i="63"/>
  <c r="AV43" i="63"/>
  <c r="AU43" i="63"/>
  <c r="AT43" i="63"/>
  <c r="AS43" i="63"/>
  <c r="AR43" i="63"/>
  <c r="AQ43" i="63"/>
  <c r="AG43" i="63"/>
  <c r="AF43" i="63"/>
  <c r="AE43" i="63"/>
  <c r="AD43" i="63"/>
  <c r="AC43" i="63"/>
  <c r="AB43" i="63"/>
  <c r="AA43" i="63"/>
  <c r="Z43" i="63"/>
  <c r="Q43" i="63"/>
  <c r="P43" i="63"/>
  <c r="O43" i="63"/>
  <c r="N43" i="63"/>
  <c r="M43" i="63"/>
  <c r="L43" i="63"/>
  <c r="K43" i="63"/>
  <c r="J43" i="63"/>
  <c r="BO42" i="63"/>
  <c r="BN42" i="63"/>
  <c r="BM42" i="63"/>
  <c r="BL42" i="63"/>
  <c r="BK42" i="63"/>
  <c r="BJ42" i="63"/>
  <c r="BI42" i="63"/>
  <c r="BH42" i="63"/>
  <c r="AX42" i="63"/>
  <c r="AW42" i="63"/>
  <c r="AV42" i="63"/>
  <c r="AU42" i="63"/>
  <c r="AT42" i="63"/>
  <c r="AS42" i="63"/>
  <c r="AR42" i="63"/>
  <c r="AQ42" i="63"/>
  <c r="AG42" i="63"/>
  <c r="AF42" i="63"/>
  <c r="AE42" i="63"/>
  <c r="AD42" i="63"/>
  <c r="AC42" i="63"/>
  <c r="AB42" i="63"/>
  <c r="AA42" i="63"/>
  <c r="Z42" i="63"/>
  <c r="Q42" i="63"/>
  <c r="P42" i="63"/>
  <c r="O42" i="63"/>
  <c r="N42" i="63"/>
  <c r="M42" i="63"/>
  <c r="L42" i="63"/>
  <c r="K42" i="63"/>
  <c r="J42" i="63"/>
  <c r="BO41" i="63"/>
  <c r="BN41" i="63"/>
  <c r="BM41" i="63"/>
  <c r="BL41" i="63"/>
  <c r="BK41" i="63"/>
  <c r="BJ41" i="63"/>
  <c r="BI41" i="63"/>
  <c r="BH41" i="63"/>
  <c r="AX41" i="63"/>
  <c r="AW41" i="63"/>
  <c r="AV41" i="63"/>
  <c r="AU41" i="63"/>
  <c r="AT41" i="63"/>
  <c r="AS41" i="63"/>
  <c r="AR41" i="63"/>
  <c r="AQ41" i="63"/>
  <c r="AG41" i="63"/>
  <c r="AF41" i="63"/>
  <c r="AE41" i="63"/>
  <c r="AD41" i="63"/>
  <c r="AC41" i="63"/>
  <c r="AB41" i="63"/>
  <c r="AA41" i="63"/>
  <c r="Z41" i="63"/>
  <c r="Q41" i="63"/>
  <c r="P41" i="63"/>
  <c r="O41" i="63"/>
  <c r="N41" i="63"/>
  <c r="M41" i="63"/>
  <c r="L41" i="63"/>
  <c r="K41" i="63"/>
  <c r="J41" i="63"/>
  <c r="BO40" i="63"/>
  <c r="BN40" i="63"/>
  <c r="BM40" i="63"/>
  <c r="BL40" i="63"/>
  <c r="BK40" i="63"/>
  <c r="BJ40" i="63"/>
  <c r="BI40" i="63"/>
  <c r="BH40" i="63"/>
  <c r="AX40" i="63"/>
  <c r="AW40" i="63"/>
  <c r="AV40" i="63"/>
  <c r="AU40" i="63"/>
  <c r="AT40" i="63"/>
  <c r="AS40" i="63"/>
  <c r="AR40" i="63"/>
  <c r="AQ40" i="63"/>
  <c r="AG40" i="63"/>
  <c r="AF40" i="63"/>
  <c r="AE40" i="63"/>
  <c r="AD40" i="63"/>
  <c r="AC40" i="63"/>
  <c r="AB40" i="63"/>
  <c r="AA40" i="63"/>
  <c r="Z40" i="63"/>
  <c r="Q40" i="63"/>
  <c r="P40" i="63"/>
  <c r="O40" i="63"/>
  <c r="N40" i="63"/>
  <c r="M40" i="63"/>
  <c r="L40" i="63"/>
  <c r="K40" i="63"/>
  <c r="J40" i="63"/>
  <c r="BO39" i="63"/>
  <c r="BN39" i="63"/>
  <c r="BM39" i="63"/>
  <c r="BL39" i="63"/>
  <c r="BK39" i="63"/>
  <c r="BJ39" i="63"/>
  <c r="BI39" i="63"/>
  <c r="BH39" i="63"/>
  <c r="AX39" i="63"/>
  <c r="AW39" i="63"/>
  <c r="AV39" i="63"/>
  <c r="AU39" i="63"/>
  <c r="AT39" i="63"/>
  <c r="AS39" i="63"/>
  <c r="AR39" i="63"/>
  <c r="AQ39" i="63"/>
  <c r="AG39" i="63"/>
  <c r="AF39" i="63"/>
  <c r="AE39" i="63"/>
  <c r="AD39" i="63"/>
  <c r="AC39" i="63"/>
  <c r="AB39" i="63"/>
  <c r="AA39" i="63"/>
  <c r="Z39" i="63"/>
  <c r="Q39" i="63"/>
  <c r="P39" i="63"/>
  <c r="O39" i="63"/>
  <c r="N39" i="63"/>
  <c r="M39" i="63"/>
  <c r="L39" i="63"/>
  <c r="K39" i="63"/>
  <c r="J39" i="63"/>
  <c r="BO38" i="63"/>
  <c r="BN38" i="63"/>
  <c r="BM38" i="63"/>
  <c r="BL38" i="63"/>
  <c r="BK38" i="63"/>
  <c r="BJ38" i="63"/>
  <c r="BI38" i="63"/>
  <c r="BH38" i="63"/>
  <c r="AX38" i="63"/>
  <c r="AW38" i="63"/>
  <c r="AV38" i="63"/>
  <c r="AU38" i="63"/>
  <c r="AT38" i="63"/>
  <c r="AS38" i="63"/>
  <c r="AR38" i="63"/>
  <c r="AQ38" i="63"/>
  <c r="AG38" i="63"/>
  <c r="AF38" i="63"/>
  <c r="AE38" i="63"/>
  <c r="AD38" i="63"/>
  <c r="AC38" i="63"/>
  <c r="AB38" i="63"/>
  <c r="AA38" i="63"/>
  <c r="Z38" i="63"/>
  <c r="Q38" i="63"/>
  <c r="P38" i="63"/>
  <c r="O38" i="63"/>
  <c r="N38" i="63"/>
  <c r="M38" i="63"/>
  <c r="L38" i="63"/>
  <c r="K38" i="63"/>
  <c r="J38" i="63"/>
  <c r="BO37" i="63"/>
  <c r="BN37" i="63"/>
  <c r="BM37" i="63"/>
  <c r="BL37" i="63"/>
  <c r="BK37" i="63"/>
  <c r="BJ37" i="63"/>
  <c r="BI37" i="63"/>
  <c r="BH37" i="63"/>
  <c r="AX37" i="63"/>
  <c r="AW37" i="63"/>
  <c r="AV37" i="63"/>
  <c r="AU37" i="63"/>
  <c r="AT37" i="63"/>
  <c r="AS37" i="63"/>
  <c r="AR37" i="63"/>
  <c r="AQ37" i="63"/>
  <c r="AG37" i="63"/>
  <c r="AF37" i="63"/>
  <c r="AE37" i="63"/>
  <c r="AD37" i="63"/>
  <c r="AC37" i="63"/>
  <c r="AB37" i="63"/>
  <c r="AA37" i="63"/>
  <c r="Z37" i="63"/>
  <c r="Q37" i="63"/>
  <c r="P37" i="63"/>
  <c r="O37" i="63"/>
  <c r="N37" i="63"/>
  <c r="M37" i="63"/>
  <c r="L37" i="63"/>
  <c r="K37" i="63"/>
  <c r="J37" i="63"/>
  <c r="BO36" i="63"/>
  <c r="BN36" i="63"/>
  <c r="BM36" i="63"/>
  <c r="BL36" i="63"/>
  <c r="BK36" i="63"/>
  <c r="BJ36" i="63"/>
  <c r="BI36" i="63"/>
  <c r="BH36" i="63"/>
  <c r="AX36" i="63"/>
  <c r="AW36" i="63"/>
  <c r="AV36" i="63"/>
  <c r="AU36" i="63"/>
  <c r="AT36" i="63"/>
  <c r="AS36" i="63"/>
  <c r="AR36" i="63"/>
  <c r="AQ36" i="63"/>
  <c r="AG36" i="63"/>
  <c r="AF36" i="63"/>
  <c r="AE36" i="63"/>
  <c r="AD36" i="63"/>
  <c r="AC36" i="63"/>
  <c r="AB36" i="63"/>
  <c r="AA36" i="63"/>
  <c r="Z36" i="63"/>
  <c r="Q36" i="63"/>
  <c r="P36" i="63"/>
  <c r="O36" i="63"/>
  <c r="N36" i="63"/>
  <c r="M36" i="63"/>
  <c r="L36" i="63"/>
  <c r="K36" i="63"/>
  <c r="J36" i="63"/>
  <c r="BO35" i="63"/>
  <c r="BN35" i="63"/>
  <c r="BM35" i="63"/>
  <c r="BL35" i="63"/>
  <c r="BK35" i="63"/>
  <c r="BJ35" i="63"/>
  <c r="BI35" i="63"/>
  <c r="BH35" i="63"/>
  <c r="AX35" i="63"/>
  <c r="AW35" i="63"/>
  <c r="AV35" i="63"/>
  <c r="AU35" i="63"/>
  <c r="AT35" i="63"/>
  <c r="AS35" i="63"/>
  <c r="AR35" i="63"/>
  <c r="AQ35" i="63"/>
  <c r="AG35" i="63"/>
  <c r="AF35" i="63"/>
  <c r="AE35" i="63"/>
  <c r="AD35" i="63"/>
  <c r="AC35" i="63"/>
  <c r="AB35" i="63"/>
  <c r="AA35" i="63"/>
  <c r="Z35" i="63"/>
  <c r="Q35" i="63"/>
  <c r="P35" i="63"/>
  <c r="O35" i="63"/>
  <c r="N35" i="63"/>
  <c r="M35" i="63"/>
  <c r="L35" i="63"/>
  <c r="K35" i="63"/>
  <c r="J35" i="63"/>
  <c r="BO34" i="63"/>
  <c r="BN34" i="63"/>
  <c r="BM34" i="63"/>
  <c r="BL34" i="63"/>
  <c r="BK34" i="63"/>
  <c r="BJ34" i="63"/>
  <c r="BI34" i="63"/>
  <c r="BH34" i="63"/>
  <c r="AX34" i="63"/>
  <c r="AW34" i="63"/>
  <c r="AV34" i="63"/>
  <c r="AU34" i="63"/>
  <c r="AT34" i="63"/>
  <c r="AS34" i="63"/>
  <c r="AR34" i="63"/>
  <c r="AQ34" i="63"/>
  <c r="AG34" i="63"/>
  <c r="AF34" i="63"/>
  <c r="AE34" i="63"/>
  <c r="AD34" i="63"/>
  <c r="AC34" i="63"/>
  <c r="AB34" i="63"/>
  <c r="AA34" i="63"/>
  <c r="Z34" i="63"/>
  <c r="Q34" i="63"/>
  <c r="P34" i="63"/>
  <c r="O34" i="63"/>
  <c r="N34" i="63"/>
  <c r="M34" i="63"/>
  <c r="L34" i="63"/>
  <c r="K34" i="63"/>
  <c r="J34" i="63"/>
  <c r="BO33" i="63"/>
  <c r="BN33" i="63"/>
  <c r="BM33" i="63"/>
  <c r="BL33" i="63"/>
  <c r="BK33" i="63"/>
  <c r="BJ33" i="63"/>
  <c r="BI33" i="63"/>
  <c r="BH33" i="63"/>
  <c r="AX33" i="63"/>
  <c r="AW33" i="63"/>
  <c r="AV33" i="63"/>
  <c r="AU33" i="63"/>
  <c r="AT33" i="63"/>
  <c r="AS33" i="63"/>
  <c r="AR33" i="63"/>
  <c r="AQ33" i="63"/>
  <c r="AG33" i="63"/>
  <c r="AF33" i="63"/>
  <c r="AE33" i="63"/>
  <c r="AD33" i="63"/>
  <c r="AC33" i="63"/>
  <c r="AB33" i="63"/>
  <c r="AA33" i="63"/>
  <c r="Z33" i="63"/>
  <c r="Q33" i="63"/>
  <c r="P33" i="63"/>
  <c r="O33" i="63"/>
  <c r="N33" i="63"/>
  <c r="M33" i="63"/>
  <c r="L33" i="63"/>
  <c r="K33" i="63"/>
  <c r="J33" i="63"/>
  <c r="BO32" i="63"/>
  <c r="BN32" i="63"/>
  <c r="BM32" i="63"/>
  <c r="BL32" i="63"/>
  <c r="BK32" i="63"/>
  <c r="BJ32" i="63"/>
  <c r="BI32" i="63"/>
  <c r="BH32" i="63"/>
  <c r="AX32" i="63"/>
  <c r="AW32" i="63"/>
  <c r="AV32" i="63"/>
  <c r="AU32" i="63"/>
  <c r="AT32" i="63"/>
  <c r="AS32" i="63"/>
  <c r="AR32" i="63"/>
  <c r="AQ32" i="63"/>
  <c r="AG32" i="63"/>
  <c r="AF32" i="63"/>
  <c r="AE32" i="63"/>
  <c r="AD32" i="63"/>
  <c r="AC32" i="63"/>
  <c r="AB32" i="63"/>
  <c r="AA32" i="63"/>
  <c r="Z32" i="63"/>
  <c r="Q32" i="63"/>
  <c r="P32" i="63"/>
  <c r="O32" i="63"/>
  <c r="N32" i="63"/>
  <c r="M32" i="63"/>
  <c r="L32" i="63"/>
  <c r="K32" i="63"/>
  <c r="J32" i="63"/>
  <c r="BO31" i="63"/>
  <c r="BN31" i="63"/>
  <c r="BM31" i="63"/>
  <c r="BL31" i="63"/>
  <c r="BK31" i="63"/>
  <c r="BJ31" i="63"/>
  <c r="BI31" i="63"/>
  <c r="BH31" i="63"/>
  <c r="AX31" i="63"/>
  <c r="AW31" i="63"/>
  <c r="AV31" i="63"/>
  <c r="AU31" i="63"/>
  <c r="AT31" i="63"/>
  <c r="AS31" i="63"/>
  <c r="AR31" i="63"/>
  <c r="AQ31" i="63"/>
  <c r="AG31" i="63"/>
  <c r="AF31" i="63"/>
  <c r="AE31" i="63"/>
  <c r="AD31" i="63"/>
  <c r="AC31" i="63"/>
  <c r="AB31" i="63"/>
  <c r="AA31" i="63"/>
  <c r="Z31" i="63"/>
  <c r="Q31" i="63"/>
  <c r="P31" i="63"/>
  <c r="O31" i="63"/>
  <c r="N31" i="63"/>
  <c r="M31" i="63"/>
  <c r="L31" i="63"/>
  <c r="K31" i="63"/>
  <c r="J31" i="63"/>
  <c r="BN30" i="63"/>
  <c r="BL30" i="63"/>
  <c r="BK30" i="63"/>
  <c r="BI30" i="63"/>
  <c r="BH30" i="63"/>
  <c r="AW30" i="63"/>
  <c r="AU30" i="63"/>
  <c r="AT30" i="63"/>
  <c r="AR30" i="63"/>
  <c r="AQ30" i="63"/>
  <c r="AF30" i="63"/>
  <c r="AD30" i="63"/>
  <c r="AC30" i="63"/>
  <c r="AA30" i="63"/>
  <c r="Z30" i="63"/>
  <c r="P30" i="63"/>
  <c r="N30" i="63"/>
  <c r="M30" i="63"/>
  <c r="K30" i="63"/>
  <c r="J30" i="63"/>
  <c r="BN29" i="63"/>
  <c r="BL29" i="63"/>
  <c r="BK29" i="63"/>
  <c r="BI29" i="63"/>
  <c r="BH29" i="63"/>
  <c r="AW29" i="63"/>
  <c r="AU29" i="63"/>
  <c r="AT29" i="63"/>
  <c r="AR29" i="63"/>
  <c r="AQ29" i="63"/>
  <c r="AF29" i="63"/>
  <c r="AD29" i="63"/>
  <c r="AC29" i="63"/>
  <c r="AA29" i="63"/>
  <c r="Z29" i="63"/>
  <c r="P29" i="63"/>
  <c r="N29" i="63"/>
  <c r="M29" i="63"/>
  <c r="K29" i="63"/>
  <c r="J29" i="63"/>
  <c r="BO28" i="63"/>
  <c r="BN28" i="63"/>
  <c r="BM28" i="63"/>
  <c r="BL28" i="63"/>
  <c r="BK28" i="63"/>
  <c r="BJ28" i="63"/>
  <c r="BI28" i="63"/>
  <c r="BH28" i="63"/>
  <c r="AX28" i="63"/>
  <c r="AW28" i="63"/>
  <c r="AV28" i="63"/>
  <c r="AU28" i="63"/>
  <c r="AT28" i="63"/>
  <c r="AS28" i="63"/>
  <c r="AR28" i="63"/>
  <c r="AQ28" i="63"/>
  <c r="AG28" i="63"/>
  <c r="AF28" i="63"/>
  <c r="AE28" i="63"/>
  <c r="AD28" i="63"/>
  <c r="AC28" i="63"/>
  <c r="AB28" i="63"/>
  <c r="AA28" i="63"/>
  <c r="Z28" i="63"/>
  <c r="Q28" i="63"/>
  <c r="P28" i="63"/>
  <c r="O28" i="63"/>
  <c r="N28" i="63"/>
  <c r="M28" i="63"/>
  <c r="L28" i="63"/>
  <c r="K28" i="63"/>
  <c r="J28" i="63"/>
  <c r="BN27" i="63"/>
  <c r="BL27" i="63"/>
  <c r="BK27" i="63"/>
  <c r="BI27" i="63"/>
  <c r="BH27" i="63"/>
  <c r="AW27" i="63"/>
  <c r="AU27" i="63"/>
  <c r="AT27" i="63"/>
  <c r="AR27" i="63"/>
  <c r="AQ27" i="63"/>
  <c r="AF27" i="63"/>
  <c r="AD27" i="63"/>
  <c r="AC27" i="63"/>
  <c r="AA27" i="63"/>
  <c r="Z27" i="63"/>
  <c r="P27" i="63"/>
  <c r="N27" i="63"/>
  <c r="M27" i="63"/>
  <c r="K27" i="63"/>
  <c r="J27" i="63"/>
  <c r="BO26" i="63"/>
  <c r="BN26" i="63"/>
  <c r="BM26" i="63"/>
  <c r="BL26" i="63"/>
  <c r="BK26" i="63"/>
  <c r="BJ26" i="63"/>
  <c r="BI26" i="63"/>
  <c r="BH26" i="63"/>
  <c r="AX26" i="63"/>
  <c r="AW26" i="63"/>
  <c r="AV26" i="63"/>
  <c r="AU26" i="63"/>
  <c r="AT26" i="63"/>
  <c r="AS26" i="63"/>
  <c r="AR26" i="63"/>
  <c r="AQ26" i="63"/>
  <c r="AG26" i="63"/>
  <c r="AF26" i="63"/>
  <c r="AE26" i="63"/>
  <c r="AD26" i="63"/>
  <c r="AC26" i="63"/>
  <c r="AB26" i="63"/>
  <c r="AA26" i="63"/>
  <c r="Z26" i="63"/>
  <c r="Q26" i="63"/>
  <c r="P26" i="63"/>
  <c r="O26" i="63"/>
  <c r="N26" i="63"/>
  <c r="M26" i="63"/>
  <c r="L26" i="63"/>
  <c r="K26" i="63"/>
  <c r="J26" i="63"/>
  <c r="BN25" i="63"/>
  <c r="BL25" i="63"/>
  <c r="BK25" i="63"/>
  <c r="BI25" i="63"/>
  <c r="BH25" i="63"/>
  <c r="AW25" i="63"/>
  <c r="AU25" i="63"/>
  <c r="AT25" i="63"/>
  <c r="AR25" i="63"/>
  <c r="AQ25" i="63"/>
  <c r="AF25" i="63"/>
  <c r="AD25" i="63"/>
  <c r="AC25" i="63"/>
  <c r="AA25" i="63"/>
  <c r="Z25" i="63"/>
  <c r="P25" i="63"/>
  <c r="N25" i="63"/>
  <c r="M25" i="63"/>
  <c r="K25" i="63"/>
  <c r="J25" i="63"/>
  <c r="BN23" i="63"/>
  <c r="BL23" i="63"/>
  <c r="BK23" i="63"/>
  <c r="BI23" i="63"/>
  <c r="BH23" i="63"/>
  <c r="AW23" i="63"/>
  <c r="AU23" i="63"/>
  <c r="AT23" i="63"/>
  <c r="AR23" i="63"/>
  <c r="AQ23" i="63"/>
  <c r="AF23" i="63"/>
  <c r="AD23" i="63"/>
  <c r="AC23" i="63"/>
  <c r="AA23" i="63"/>
  <c r="Z23" i="63"/>
  <c r="P23" i="63"/>
  <c r="N23" i="63"/>
  <c r="M23" i="63"/>
  <c r="K23" i="63"/>
  <c r="J23" i="63"/>
  <c r="BN21" i="63"/>
  <c r="BL21" i="63"/>
  <c r="BK21" i="63"/>
  <c r="BI21" i="63"/>
  <c r="BH21" i="63"/>
  <c r="AW21" i="63"/>
  <c r="AU21" i="63"/>
  <c r="AT21" i="63"/>
  <c r="AR21" i="63"/>
  <c r="AQ21" i="63"/>
  <c r="AF21" i="63"/>
  <c r="AD21" i="63"/>
  <c r="AC21" i="63"/>
  <c r="AA21" i="63"/>
  <c r="Z21" i="63"/>
  <c r="P21" i="63"/>
  <c r="N21" i="63"/>
  <c r="M21" i="63"/>
  <c r="K21" i="63"/>
  <c r="J21" i="63"/>
  <c r="BN20" i="63"/>
  <c r="BL20" i="63"/>
  <c r="BK20" i="63"/>
  <c r="BI20" i="63"/>
  <c r="BH20" i="63"/>
  <c r="AW20" i="63"/>
  <c r="AU20" i="63"/>
  <c r="AT20" i="63"/>
  <c r="AR20" i="63"/>
  <c r="AQ20" i="63"/>
  <c r="AF20" i="63"/>
  <c r="AD20" i="63"/>
  <c r="AC20" i="63"/>
  <c r="AA20" i="63"/>
  <c r="Z20" i="63"/>
  <c r="P20" i="63"/>
  <c r="N20" i="63"/>
  <c r="M20" i="63"/>
  <c r="K20" i="63"/>
  <c r="J20" i="63"/>
  <c r="BO19" i="63"/>
  <c r="BN19" i="63"/>
  <c r="BM19" i="63"/>
  <c r="BL19" i="63"/>
  <c r="BK19" i="63"/>
  <c r="BJ19" i="63"/>
  <c r="BI19" i="63"/>
  <c r="BH19" i="63"/>
  <c r="AX19" i="63"/>
  <c r="AW19" i="63"/>
  <c r="AV19" i="63"/>
  <c r="AU19" i="63"/>
  <c r="AT19" i="63"/>
  <c r="AS19" i="63"/>
  <c r="AR19" i="63"/>
  <c r="AQ19" i="63"/>
  <c r="AG19" i="63"/>
  <c r="AF19" i="63"/>
  <c r="AE19" i="63"/>
  <c r="AD19" i="63"/>
  <c r="AC19" i="63"/>
  <c r="AB19" i="63"/>
  <c r="AA19" i="63"/>
  <c r="Z19" i="63"/>
  <c r="Q19" i="63"/>
  <c r="P19" i="63"/>
  <c r="O19" i="63"/>
  <c r="N19" i="63"/>
  <c r="M19" i="63"/>
  <c r="L19" i="63"/>
  <c r="K19" i="63"/>
  <c r="J19" i="63"/>
  <c r="BO18" i="63"/>
  <c r="BN18" i="63"/>
  <c r="BM18" i="63"/>
  <c r="BL18" i="63"/>
  <c r="BK18" i="63"/>
  <c r="BJ18" i="63"/>
  <c r="BI18" i="63"/>
  <c r="BH18" i="63"/>
  <c r="AX18" i="63"/>
  <c r="AW18" i="63"/>
  <c r="AV18" i="63"/>
  <c r="AU18" i="63"/>
  <c r="AT18" i="63"/>
  <c r="AS18" i="63"/>
  <c r="AR18" i="63"/>
  <c r="AQ18" i="63"/>
  <c r="AG18" i="63"/>
  <c r="AF18" i="63"/>
  <c r="AE18" i="63"/>
  <c r="AD18" i="63"/>
  <c r="AC18" i="63"/>
  <c r="AB18" i="63"/>
  <c r="AA18" i="63"/>
  <c r="Z18" i="63"/>
  <c r="Q18" i="63"/>
  <c r="P18" i="63"/>
  <c r="O18" i="63"/>
  <c r="N18" i="63"/>
  <c r="M18" i="63"/>
  <c r="L18" i="63"/>
  <c r="K18" i="63"/>
  <c r="J18" i="63"/>
  <c r="BO17" i="63"/>
  <c r="BN17" i="63"/>
  <c r="BM17" i="63"/>
  <c r="BL17" i="63"/>
  <c r="BK17" i="63"/>
  <c r="BJ17" i="63"/>
  <c r="BI17" i="63"/>
  <c r="BH17" i="63"/>
  <c r="AX17" i="63"/>
  <c r="AW17" i="63"/>
  <c r="AV17" i="63"/>
  <c r="AU17" i="63"/>
  <c r="AT17" i="63"/>
  <c r="AS17" i="63"/>
  <c r="AR17" i="63"/>
  <c r="AQ17" i="63"/>
  <c r="AG17" i="63"/>
  <c r="AF17" i="63"/>
  <c r="AE17" i="63"/>
  <c r="AD17" i="63"/>
  <c r="AC17" i="63"/>
  <c r="AB17" i="63"/>
  <c r="AA17" i="63"/>
  <c r="Z17" i="63"/>
  <c r="Q17" i="63"/>
  <c r="P17" i="63"/>
  <c r="O17" i="63"/>
  <c r="N17" i="63"/>
  <c r="M17" i="63"/>
  <c r="L17" i="63"/>
  <c r="K17" i="63"/>
  <c r="J17" i="63"/>
  <c r="BO16" i="63"/>
  <c r="BN16" i="63"/>
  <c r="BM16" i="63"/>
  <c r="BL16" i="63"/>
  <c r="BK16" i="63"/>
  <c r="BJ16" i="63"/>
  <c r="BI16" i="63"/>
  <c r="BH16" i="63"/>
  <c r="AX16" i="63"/>
  <c r="AW16" i="63"/>
  <c r="AV16" i="63"/>
  <c r="AU16" i="63"/>
  <c r="AT16" i="63"/>
  <c r="AS16" i="63"/>
  <c r="AR16" i="63"/>
  <c r="AQ16" i="63"/>
  <c r="AG16" i="63"/>
  <c r="AF16" i="63"/>
  <c r="AE16" i="63"/>
  <c r="AD16" i="63"/>
  <c r="AC16" i="63"/>
  <c r="AB16" i="63"/>
  <c r="AA16" i="63"/>
  <c r="Z16" i="63"/>
  <c r="Q16" i="63"/>
  <c r="P16" i="63"/>
  <c r="O16" i="63"/>
  <c r="N16" i="63"/>
  <c r="M16" i="63"/>
  <c r="L16" i="63"/>
  <c r="K16" i="63"/>
  <c r="J16" i="63"/>
  <c r="BO15" i="63"/>
  <c r="BN15" i="63"/>
  <c r="BM15" i="63"/>
  <c r="BL15" i="63"/>
  <c r="BK15" i="63"/>
  <c r="BJ15" i="63"/>
  <c r="BI15" i="63"/>
  <c r="BH15" i="63"/>
  <c r="AX15" i="63"/>
  <c r="AW15" i="63"/>
  <c r="AV15" i="63"/>
  <c r="AU15" i="63"/>
  <c r="AT15" i="63"/>
  <c r="AS15" i="63"/>
  <c r="AR15" i="63"/>
  <c r="AQ15" i="63"/>
  <c r="AG15" i="63"/>
  <c r="AF15" i="63"/>
  <c r="AE15" i="63"/>
  <c r="AD15" i="63"/>
  <c r="AC15" i="63"/>
  <c r="AB15" i="63"/>
  <c r="AA15" i="63"/>
  <c r="Z15" i="63"/>
  <c r="Q15" i="63"/>
  <c r="P15" i="63"/>
  <c r="O15" i="63"/>
  <c r="N15" i="63"/>
  <c r="M15" i="63"/>
  <c r="L15" i="63"/>
  <c r="K15" i="63"/>
  <c r="J15" i="63"/>
  <c r="BO14" i="63"/>
  <c r="BN14" i="63"/>
  <c r="BM14" i="63"/>
  <c r="BL14" i="63"/>
  <c r="BK14" i="63"/>
  <c r="BJ14" i="63"/>
  <c r="BI14" i="63"/>
  <c r="BH14" i="63"/>
  <c r="AX14" i="63"/>
  <c r="AW14" i="63"/>
  <c r="AV14" i="63"/>
  <c r="AU14" i="63"/>
  <c r="AT14" i="63"/>
  <c r="AS14" i="63"/>
  <c r="AR14" i="63"/>
  <c r="AQ14" i="63"/>
  <c r="AG14" i="63"/>
  <c r="AF14" i="63"/>
  <c r="AE14" i="63"/>
  <c r="AD14" i="63"/>
  <c r="AC14" i="63"/>
  <c r="AB14" i="63"/>
  <c r="AA14" i="63"/>
  <c r="Z14" i="63"/>
  <c r="Q14" i="63"/>
  <c r="P14" i="63"/>
  <c r="O14" i="63"/>
  <c r="N14" i="63"/>
  <c r="M14" i="63"/>
  <c r="L14" i="63"/>
  <c r="K14" i="63"/>
  <c r="J14" i="63"/>
  <c r="BO13" i="63"/>
  <c r="BN13" i="63"/>
  <c r="BM13" i="63"/>
  <c r="BL13" i="63"/>
  <c r="BK13" i="63"/>
  <c r="BJ13" i="63"/>
  <c r="BI13" i="63"/>
  <c r="BH13" i="63"/>
  <c r="AX13" i="63"/>
  <c r="AW13" i="63"/>
  <c r="AV13" i="63"/>
  <c r="AU13" i="63"/>
  <c r="AT13" i="63"/>
  <c r="AS13" i="63"/>
  <c r="AR13" i="63"/>
  <c r="AQ13" i="63"/>
  <c r="AG13" i="63"/>
  <c r="AF13" i="63"/>
  <c r="AE13" i="63"/>
  <c r="AD13" i="63"/>
  <c r="AC13" i="63"/>
  <c r="AB13" i="63"/>
  <c r="AA13" i="63"/>
  <c r="Z13" i="63"/>
  <c r="Q13" i="63"/>
  <c r="P13" i="63"/>
  <c r="O13" i="63"/>
  <c r="N13" i="63"/>
  <c r="M13" i="63"/>
  <c r="L13" i="63"/>
  <c r="K13" i="63"/>
  <c r="J13" i="63"/>
  <c r="BO12" i="63"/>
  <c r="BN12" i="63"/>
  <c r="BM12" i="63"/>
  <c r="BL12" i="63"/>
  <c r="BK12" i="63"/>
  <c r="BJ12" i="63"/>
  <c r="BI12" i="63"/>
  <c r="BH12" i="63"/>
  <c r="AX12" i="63"/>
  <c r="AW12" i="63"/>
  <c r="AV12" i="63"/>
  <c r="AU12" i="63"/>
  <c r="AT12" i="63"/>
  <c r="AS12" i="63"/>
  <c r="AR12" i="63"/>
  <c r="AQ12" i="63"/>
  <c r="AG12" i="63"/>
  <c r="AF12" i="63"/>
  <c r="AE12" i="63"/>
  <c r="AD12" i="63"/>
  <c r="AC12" i="63"/>
  <c r="AB12" i="63"/>
  <c r="AA12" i="63"/>
  <c r="Z12" i="63"/>
  <c r="Q12" i="63"/>
  <c r="P12" i="63"/>
  <c r="O12" i="63"/>
  <c r="N12" i="63"/>
  <c r="M12" i="63"/>
  <c r="L12" i="63"/>
  <c r="K12" i="63"/>
  <c r="J12" i="63"/>
  <c r="BO11" i="63"/>
  <c r="BN11" i="63"/>
  <c r="BM11" i="63"/>
  <c r="BL11" i="63"/>
  <c r="BK11" i="63"/>
  <c r="BJ11" i="63"/>
  <c r="BI11" i="63"/>
  <c r="BH11" i="63"/>
  <c r="AX11" i="63"/>
  <c r="AW11" i="63"/>
  <c r="AV11" i="63"/>
  <c r="AU11" i="63"/>
  <c r="AT11" i="63"/>
  <c r="AS11" i="63"/>
  <c r="AR11" i="63"/>
  <c r="AQ11" i="63"/>
  <c r="AG11" i="63"/>
  <c r="AF11" i="63"/>
  <c r="AE11" i="63"/>
  <c r="AD11" i="63"/>
  <c r="AC11" i="63"/>
  <c r="AB11" i="63"/>
  <c r="AA11" i="63"/>
  <c r="Z11" i="63"/>
  <c r="Q11" i="63"/>
  <c r="P11" i="63"/>
  <c r="O11" i="63"/>
  <c r="N11" i="63"/>
  <c r="M11" i="63"/>
  <c r="L11" i="63"/>
  <c r="K11" i="63"/>
  <c r="J11" i="63"/>
  <c r="BO10" i="63"/>
  <c r="BN10" i="63"/>
  <c r="BM10" i="63"/>
  <c r="BL10" i="63"/>
  <c r="BK10" i="63"/>
  <c r="BJ10" i="63"/>
  <c r="BI10" i="63"/>
  <c r="BH10" i="63"/>
  <c r="AX10" i="63"/>
  <c r="AW10" i="63"/>
  <c r="AV10" i="63"/>
  <c r="AU10" i="63"/>
  <c r="AT10" i="63"/>
  <c r="AS10" i="63"/>
  <c r="AR10" i="63"/>
  <c r="AQ10" i="63"/>
  <c r="AG10" i="63"/>
  <c r="AF10" i="63"/>
  <c r="AE10" i="63"/>
  <c r="AD10" i="63"/>
  <c r="AC10" i="63"/>
  <c r="AB10" i="63"/>
  <c r="AA10" i="63"/>
  <c r="Z10" i="63"/>
  <c r="Q10" i="63"/>
  <c r="P10" i="63"/>
  <c r="O10" i="63"/>
  <c r="N10" i="63"/>
  <c r="M10" i="63"/>
  <c r="L10" i="63"/>
  <c r="K10" i="63"/>
  <c r="J10" i="63"/>
  <c r="BO9" i="63"/>
  <c r="BN9" i="63"/>
  <c r="BM9" i="63"/>
  <c r="BL9" i="63"/>
  <c r="BK9" i="63"/>
  <c r="BJ9" i="63"/>
  <c r="BI9" i="63"/>
  <c r="BH9" i="63"/>
  <c r="AX9" i="63"/>
  <c r="AW9" i="63"/>
  <c r="AV9" i="63"/>
  <c r="AU9" i="63"/>
  <c r="AT9" i="63"/>
  <c r="AS9" i="63"/>
  <c r="AR9" i="63"/>
  <c r="AQ9" i="63"/>
  <c r="AG9" i="63"/>
  <c r="AF9" i="63"/>
  <c r="AE9" i="63"/>
  <c r="AD9" i="63"/>
  <c r="AC9" i="63"/>
  <c r="AB9" i="63"/>
  <c r="AA9" i="63"/>
  <c r="Z9" i="63"/>
  <c r="Q9" i="63"/>
  <c r="P9" i="63"/>
  <c r="O9" i="63"/>
  <c r="N9" i="63"/>
  <c r="M9" i="63"/>
  <c r="L9" i="63"/>
  <c r="K9" i="63"/>
  <c r="J9" i="63"/>
  <c r="BO8" i="63"/>
  <c r="BN8" i="63"/>
  <c r="BM8" i="63"/>
  <c r="BL8" i="63"/>
  <c r="BK8" i="63"/>
  <c r="BJ8" i="63"/>
  <c r="BI8" i="63"/>
  <c r="BH8" i="63"/>
  <c r="AX8" i="63"/>
  <c r="AW8" i="63"/>
  <c r="AV8" i="63"/>
  <c r="AU8" i="63"/>
  <c r="AT8" i="63"/>
  <c r="AS8" i="63"/>
  <c r="AR8" i="63"/>
  <c r="AQ8" i="63"/>
  <c r="AG8" i="63"/>
  <c r="AF8" i="63"/>
  <c r="AE8" i="63"/>
  <c r="AD8" i="63"/>
  <c r="AC8" i="63"/>
  <c r="AB8" i="63"/>
  <c r="AA8" i="63"/>
  <c r="Z8" i="63"/>
  <c r="Q8" i="63"/>
  <c r="P8" i="63"/>
  <c r="O8" i="63"/>
  <c r="N8" i="63"/>
  <c r="M8" i="63"/>
  <c r="L8" i="63"/>
  <c r="K8" i="63"/>
  <c r="J8" i="63"/>
  <c r="BO7" i="63"/>
  <c r="BN7" i="63"/>
  <c r="BM7" i="63"/>
  <c r="BL7" i="63"/>
  <c r="BK7" i="63"/>
  <c r="BJ7" i="63"/>
  <c r="BI7" i="63"/>
  <c r="BH7" i="63"/>
  <c r="AX7" i="63"/>
  <c r="AW7" i="63"/>
  <c r="AV7" i="63"/>
  <c r="AU7" i="63"/>
  <c r="AT7" i="63"/>
  <c r="AS7" i="63"/>
  <c r="AR7" i="63"/>
  <c r="AQ7" i="63"/>
  <c r="AG7" i="63"/>
  <c r="AF7" i="63"/>
  <c r="AE7" i="63"/>
  <c r="AD7" i="63"/>
  <c r="AC7" i="63"/>
  <c r="AB7" i="63"/>
  <c r="AA7" i="63"/>
  <c r="Z7" i="63"/>
  <c r="Q7" i="63"/>
  <c r="P7" i="63"/>
  <c r="O7" i="63"/>
  <c r="N7" i="63"/>
  <c r="M7" i="63"/>
  <c r="L7" i="63"/>
  <c r="K7" i="63"/>
  <c r="J7" i="63"/>
  <c r="BO6" i="63"/>
  <c r="BO349" i="63" s="1"/>
  <c r="BN6" i="63"/>
  <c r="BM6" i="63"/>
  <c r="BM349" i="63" s="1"/>
  <c r="BL6" i="63"/>
  <c r="BK6" i="63"/>
  <c r="BK349" i="63" s="1"/>
  <c r="BJ6" i="63"/>
  <c r="BI6" i="63"/>
  <c r="BI349" i="63" s="1"/>
  <c r="BH6" i="63"/>
  <c r="AX6" i="63"/>
  <c r="AX349" i="63" s="1"/>
  <c r="AW6" i="63"/>
  <c r="AV6" i="63"/>
  <c r="AV349" i="63" s="1"/>
  <c r="AU6" i="63"/>
  <c r="AT6" i="63"/>
  <c r="AT349" i="63" s="1"/>
  <c r="AS6" i="63"/>
  <c r="AR6" i="63"/>
  <c r="AQ6" i="63"/>
  <c r="AG6" i="63"/>
  <c r="AG349" i="63" s="1"/>
  <c r="AF6" i="63"/>
  <c r="AE6" i="63"/>
  <c r="AE349" i="63" s="1"/>
  <c r="AD6" i="63"/>
  <c r="AD349" i="63" s="1"/>
  <c r="AC6" i="63"/>
  <c r="AC349" i="63" s="1"/>
  <c r="AB6" i="63"/>
  <c r="AA6" i="63"/>
  <c r="Z6" i="63"/>
  <c r="Q6" i="63"/>
  <c r="Q349" i="63" s="1"/>
  <c r="P6" i="63"/>
  <c r="O6" i="63"/>
  <c r="O349" i="63" s="1"/>
  <c r="N6" i="63"/>
  <c r="M6" i="63"/>
  <c r="M349" i="63" s="1"/>
  <c r="L6" i="63"/>
  <c r="K6" i="63"/>
  <c r="K349" i="63" s="1"/>
  <c r="J6" i="63"/>
  <c r="J349" i="63" s="1"/>
  <c r="AG346" i="63" l="1"/>
  <c r="AS346" i="63"/>
  <c r="Z346" i="63"/>
  <c r="Q346" i="63"/>
  <c r="N349" i="63"/>
  <c r="Z348" i="63"/>
  <c r="AQ349" i="63"/>
  <c r="AU349" i="63"/>
  <c r="BH348" i="63"/>
  <c r="BL349" i="63"/>
  <c r="AW346" i="63"/>
  <c r="BO346" i="63"/>
  <c r="AA349" i="63"/>
  <c r="P346" i="63"/>
  <c r="AR349" i="63"/>
  <c r="L349" i="63"/>
  <c r="P349" i="63"/>
  <c r="AB348" i="63"/>
  <c r="AF349" i="63"/>
  <c r="AS349" i="63"/>
  <c r="AW349" i="63"/>
  <c r="BJ348" i="63"/>
  <c r="BN349" i="63"/>
  <c r="L346" i="63"/>
  <c r="AX346" i="63"/>
  <c r="BH346" i="63"/>
  <c r="K346" i="63"/>
  <c r="M346" i="63"/>
  <c r="O346" i="63"/>
  <c r="AB346" i="63"/>
  <c r="AD346" i="63"/>
  <c r="AF346" i="63"/>
  <c r="AR346" i="63"/>
  <c r="AT346" i="63"/>
  <c r="AV346" i="63"/>
  <c r="BJ346" i="63"/>
  <c r="BL346" i="63"/>
  <c r="BN346" i="63"/>
  <c r="K347" i="63"/>
  <c r="AA347" i="63"/>
  <c r="AR347" i="63"/>
  <c r="BI347" i="63"/>
  <c r="K348" i="63"/>
  <c r="AA348" i="63"/>
  <c r="AR348" i="63"/>
  <c r="BI348" i="63"/>
  <c r="Z349" i="63"/>
  <c r="AB349" i="63"/>
  <c r="BH349" i="63"/>
  <c r="BJ349" i="63"/>
  <c r="J346" i="63"/>
  <c r="N346" i="63"/>
  <c r="AA346" i="63"/>
  <c r="AE346" i="63"/>
  <c r="AQ346" i="63"/>
  <c r="AU346" i="63"/>
  <c r="BI346" i="63"/>
  <c r="BM346" i="63"/>
  <c r="J347" i="63"/>
  <c r="L347" i="63"/>
  <c r="Z347" i="63"/>
  <c r="AB347" i="63"/>
  <c r="AQ347" i="63"/>
  <c r="AS347" i="63"/>
  <c r="BH347" i="63"/>
  <c r="BJ347" i="63"/>
  <c r="J348" i="63"/>
  <c r="L348" i="63"/>
  <c r="AQ348" i="63"/>
  <c r="AS348" i="63"/>
  <c r="CH349" i="30" l="1"/>
  <c r="CG349" i="30"/>
  <c r="CF349" i="30"/>
  <c r="CE349" i="30"/>
  <c r="CD349" i="30"/>
  <c r="CC349" i="30"/>
  <c r="CB349" i="30"/>
  <c r="CA349" i="30"/>
  <c r="BX349" i="30"/>
  <c r="BW349" i="30"/>
  <c r="BV349" i="30"/>
  <c r="CH348" i="30"/>
  <c r="CG348" i="30"/>
  <c r="CF348" i="30"/>
  <c r="CE348" i="30"/>
  <c r="CD348" i="30"/>
  <c r="CC348" i="30"/>
  <c r="CB348" i="30"/>
  <c r="CA348" i="30"/>
  <c r="BX348" i="30"/>
  <c r="BW348" i="30"/>
  <c r="BV348" i="30"/>
  <c r="CH347" i="30"/>
  <c r="CG347" i="30"/>
  <c r="CF347" i="30"/>
  <c r="CE347" i="30"/>
  <c r="CD347" i="30"/>
  <c r="CC347" i="30"/>
  <c r="CB347" i="30"/>
  <c r="CA347" i="30"/>
  <c r="BX347" i="30"/>
  <c r="BW347" i="30"/>
  <c r="BV347" i="30"/>
  <c r="CH346" i="30"/>
  <c r="CG346" i="30"/>
  <c r="CF346" i="30"/>
  <c r="CE346" i="30"/>
  <c r="CD346" i="30"/>
  <c r="CC346" i="30"/>
  <c r="CB346" i="30"/>
  <c r="CA346" i="30"/>
  <c r="BX346" i="30"/>
  <c r="BX350" i="30" s="1"/>
  <c r="BW346" i="30"/>
  <c r="BW350" i="30" s="1"/>
  <c r="BV346" i="30"/>
  <c r="BV350" i="30" s="1"/>
  <c r="BZ350" i="30" s="1"/>
  <c r="BL349" i="30"/>
  <c r="BK349" i="30"/>
  <c r="BJ349" i="30"/>
  <c r="BI349" i="30"/>
  <c r="BH349" i="30"/>
  <c r="BG349" i="30"/>
  <c r="BF349" i="30"/>
  <c r="BE349" i="30"/>
  <c r="BB349" i="30"/>
  <c r="BA349" i="30"/>
  <c r="AZ349" i="30"/>
  <c r="BL348" i="30"/>
  <c r="BK348" i="30"/>
  <c r="BJ348" i="30"/>
  <c r="BI348" i="30"/>
  <c r="BH348" i="30"/>
  <c r="BG348" i="30"/>
  <c r="BF348" i="30"/>
  <c r="BE348" i="30"/>
  <c r="BB348" i="30"/>
  <c r="BA348" i="30"/>
  <c r="AZ348" i="30"/>
  <c r="BL347" i="30"/>
  <c r="BK347" i="30"/>
  <c r="BJ347" i="30"/>
  <c r="BI347" i="30"/>
  <c r="BH347" i="30"/>
  <c r="BG347" i="30"/>
  <c r="BF347" i="30"/>
  <c r="BE347" i="30"/>
  <c r="BB347" i="30"/>
  <c r="BA347" i="30"/>
  <c r="AZ347" i="30"/>
  <c r="BL346" i="30"/>
  <c r="BK346" i="30"/>
  <c r="BJ346" i="30"/>
  <c r="BI346" i="30"/>
  <c r="BH346" i="30"/>
  <c r="BG346" i="30"/>
  <c r="BF346" i="30"/>
  <c r="BE346" i="30"/>
  <c r="BB346" i="30"/>
  <c r="BB350" i="30" s="1"/>
  <c r="BA346" i="30"/>
  <c r="BA350" i="30" s="1"/>
  <c r="AZ346" i="30"/>
  <c r="AZ350" i="30" s="1"/>
  <c r="BD350" i="30" s="1"/>
  <c r="AP349" i="30"/>
  <c r="AO349" i="30"/>
  <c r="AN349" i="30"/>
  <c r="AM349" i="30"/>
  <c r="AL349" i="30"/>
  <c r="AK349" i="30"/>
  <c r="AJ349" i="30"/>
  <c r="AI349" i="30"/>
  <c r="AF349" i="30"/>
  <c r="AE349" i="30"/>
  <c r="AD349" i="30"/>
  <c r="AP348" i="30"/>
  <c r="AO348" i="30"/>
  <c r="AN348" i="30"/>
  <c r="AM348" i="30"/>
  <c r="AL348" i="30"/>
  <c r="AK348" i="30"/>
  <c r="AJ348" i="30"/>
  <c r="AI348" i="30"/>
  <c r="AF348" i="30"/>
  <c r="AE348" i="30"/>
  <c r="AD348" i="30"/>
  <c r="AP347" i="30"/>
  <c r="AO347" i="30"/>
  <c r="AN347" i="30"/>
  <c r="AM347" i="30"/>
  <c r="AL347" i="30"/>
  <c r="AK347" i="30"/>
  <c r="AJ347" i="30"/>
  <c r="AI347" i="30"/>
  <c r="AF347" i="30"/>
  <c r="AE347" i="30"/>
  <c r="AD347" i="30"/>
  <c r="AP346" i="30"/>
  <c r="AO346" i="30"/>
  <c r="AN346" i="30"/>
  <c r="AM346" i="30"/>
  <c r="AL346" i="30"/>
  <c r="AK346" i="30"/>
  <c r="AJ346" i="30"/>
  <c r="AI346" i="30"/>
  <c r="AF346" i="30"/>
  <c r="AF350" i="30" s="1"/>
  <c r="AE346" i="30"/>
  <c r="AE350" i="30" s="1"/>
  <c r="AD346" i="30"/>
  <c r="AD350" i="30" s="1"/>
  <c r="AH350" i="30" s="1"/>
  <c r="S349" i="30"/>
  <c r="R349" i="30"/>
  <c r="Q349" i="30"/>
  <c r="P349" i="30"/>
  <c r="O349" i="30"/>
  <c r="N349" i="30"/>
  <c r="M349" i="30"/>
  <c r="L349" i="30"/>
  <c r="I349" i="30"/>
  <c r="H349" i="30"/>
  <c r="S348" i="30"/>
  <c r="R348" i="30"/>
  <c r="Q348" i="30"/>
  <c r="P348" i="30"/>
  <c r="O348" i="30"/>
  <c r="N348" i="30"/>
  <c r="M348" i="30"/>
  <c r="L348" i="30"/>
  <c r="I348" i="30"/>
  <c r="H348" i="30"/>
  <c r="S347" i="30"/>
  <c r="R347" i="30"/>
  <c r="Q347" i="30"/>
  <c r="P347" i="30"/>
  <c r="O347" i="30"/>
  <c r="N347" i="30"/>
  <c r="M347" i="30"/>
  <c r="L347" i="30"/>
  <c r="I347" i="30"/>
  <c r="H347" i="30"/>
  <c r="S346" i="30"/>
  <c r="R346" i="30"/>
  <c r="Q346" i="30"/>
  <c r="P346" i="30"/>
  <c r="O346" i="30"/>
  <c r="N346" i="30"/>
  <c r="M346" i="30"/>
  <c r="L346" i="30"/>
  <c r="I346" i="30"/>
  <c r="I350" i="30" s="1"/>
  <c r="H346" i="30"/>
  <c r="H350" i="30" s="1"/>
  <c r="G349" i="30"/>
  <c r="G348" i="30"/>
  <c r="G347" i="30"/>
  <c r="G346" i="30"/>
  <c r="G350" i="30" s="1"/>
  <c r="K350" i="30" s="1"/>
  <c r="T348" i="29"/>
  <c r="H347" i="29"/>
  <c r="I347" i="29"/>
  <c r="J347" i="29"/>
  <c r="K347" i="29"/>
  <c r="L347" i="29"/>
  <c r="M347" i="29"/>
  <c r="N347" i="29"/>
  <c r="O347" i="29"/>
  <c r="P347" i="29"/>
  <c r="Q347" i="29"/>
  <c r="R347" i="29"/>
  <c r="T347" i="29"/>
  <c r="H348" i="29"/>
  <c r="I348" i="29"/>
  <c r="J348" i="29"/>
  <c r="K348" i="29"/>
  <c r="L348" i="29"/>
  <c r="M348" i="29"/>
  <c r="N348" i="29"/>
  <c r="O348" i="29"/>
  <c r="P348" i="29"/>
  <c r="Q348" i="29"/>
  <c r="R348" i="29"/>
  <c r="H349" i="29"/>
  <c r="I349" i="29"/>
  <c r="J349" i="29"/>
  <c r="K349" i="29"/>
  <c r="L349" i="29"/>
  <c r="M349" i="29"/>
  <c r="N349" i="29"/>
  <c r="O349" i="29"/>
  <c r="P349" i="29"/>
  <c r="Q349" i="29"/>
  <c r="R349" i="29"/>
  <c r="T349" i="29"/>
  <c r="H346" i="29"/>
  <c r="H350" i="29" s="1"/>
  <c r="I346" i="29"/>
  <c r="I350" i="29" s="1"/>
  <c r="J346" i="29"/>
  <c r="K346" i="29"/>
  <c r="L346" i="29"/>
  <c r="M346" i="29"/>
  <c r="N346" i="29"/>
  <c r="O346" i="29"/>
  <c r="P346" i="29"/>
  <c r="Q346" i="29"/>
  <c r="R346" i="29"/>
  <c r="T346" i="29"/>
  <c r="G349" i="29"/>
  <c r="G348" i="29"/>
  <c r="G347" i="29"/>
  <c r="G346" i="29"/>
  <c r="G350" i="29" s="1"/>
  <c r="J349" i="8"/>
  <c r="J348" i="8"/>
  <c r="J347" i="8"/>
  <c r="J346" i="8"/>
  <c r="I349" i="8"/>
  <c r="I348" i="8"/>
  <c r="I347" i="8"/>
  <c r="I346" i="8"/>
  <c r="H349" i="8"/>
  <c r="H348" i="8"/>
  <c r="H347" i="8"/>
  <c r="H346" i="8"/>
  <c r="G349" i="8"/>
  <c r="G348" i="8"/>
  <c r="G347" i="8"/>
  <c r="G346" i="8"/>
  <c r="AN347" i="54"/>
  <c r="AM347" i="54"/>
  <c r="AL347" i="54"/>
  <c r="AK347" i="54"/>
  <c r="AJ347" i="54"/>
  <c r="AI347" i="54"/>
  <c r="AN346" i="54"/>
  <c r="AM346" i="54"/>
  <c r="AO346" i="54" s="1"/>
  <c r="AL346" i="54"/>
  <c r="AK346" i="54"/>
  <c r="AJ346" i="54"/>
  <c r="AI346" i="54"/>
  <c r="AF347" i="54"/>
  <c r="AE347" i="54"/>
  <c r="AD347" i="54"/>
  <c r="AC347" i="54"/>
  <c r="AB347" i="54"/>
  <c r="AA347" i="54"/>
  <c r="AF346" i="54"/>
  <c r="AE346" i="54"/>
  <c r="AD346" i="54"/>
  <c r="AC346" i="54"/>
  <c r="AB346" i="54"/>
  <c r="AA346" i="54"/>
  <c r="S347" i="54"/>
  <c r="S346" i="54"/>
  <c r="R347" i="54"/>
  <c r="R346" i="54"/>
  <c r="Q347" i="54"/>
  <c r="Q346" i="54"/>
  <c r="P347" i="54"/>
  <c r="P346" i="54"/>
  <c r="O347" i="54"/>
  <c r="O346" i="54"/>
  <c r="L347" i="54"/>
  <c r="L346" i="54"/>
  <c r="K347" i="54"/>
  <c r="K346" i="54"/>
  <c r="J347" i="54"/>
  <c r="J346" i="54"/>
  <c r="I347" i="54"/>
  <c r="I346" i="54"/>
  <c r="H347" i="54"/>
  <c r="H346" i="54"/>
  <c r="G347" i="54"/>
  <c r="G346" i="54"/>
  <c r="BE349" i="6"/>
  <c r="BD349" i="6"/>
  <c r="BC349" i="6"/>
  <c r="BE348" i="6"/>
  <c r="BD348" i="6"/>
  <c r="BC348" i="6"/>
  <c r="BE347" i="6"/>
  <c r="BD347" i="6"/>
  <c r="BC347" i="6"/>
  <c r="BE346" i="6"/>
  <c r="BD346" i="6"/>
  <c r="BC346" i="6"/>
  <c r="AO349" i="6"/>
  <c r="AN349" i="6"/>
  <c r="AM349" i="6"/>
  <c r="AO348" i="6"/>
  <c r="AN348" i="6"/>
  <c r="AM348" i="6"/>
  <c r="AO347" i="6"/>
  <c r="AN347" i="6"/>
  <c r="AM347" i="6"/>
  <c r="AO346" i="6"/>
  <c r="AR346" i="6" s="1"/>
  <c r="AN346" i="6"/>
  <c r="AM346" i="6"/>
  <c r="AQ346" i="6" s="1"/>
  <c r="Y349" i="6"/>
  <c r="X349" i="6"/>
  <c r="W349" i="6"/>
  <c r="Y348" i="6"/>
  <c r="X348" i="6"/>
  <c r="W348" i="6"/>
  <c r="Y347" i="6"/>
  <c r="X347" i="6"/>
  <c r="W347" i="6"/>
  <c r="Y346" i="6"/>
  <c r="X346" i="6"/>
  <c r="W346" i="6"/>
  <c r="AF346" i="6" s="1"/>
  <c r="I349" i="6"/>
  <c r="I348" i="6"/>
  <c r="I347" i="6"/>
  <c r="I346" i="6"/>
  <c r="H349" i="6"/>
  <c r="H348" i="6"/>
  <c r="H347" i="6"/>
  <c r="H346" i="6"/>
  <c r="G349" i="6"/>
  <c r="G348" i="6"/>
  <c r="G347" i="6"/>
  <c r="G346" i="6"/>
  <c r="K347" i="5"/>
  <c r="K346" i="5"/>
  <c r="K345" i="5"/>
  <c r="K344" i="5"/>
  <c r="BK346" i="6" l="1"/>
  <c r="AG346" i="54"/>
  <c r="AE346" i="6"/>
  <c r="BL346" i="6"/>
  <c r="AV346" i="6"/>
  <c r="AH346" i="54"/>
  <c r="AG346" i="6"/>
  <c r="AU346" i="6"/>
  <c r="BM346" i="6"/>
  <c r="BG346" i="6"/>
  <c r="BF346" i="6"/>
  <c r="BH346" i="6"/>
  <c r="BI346" i="6"/>
  <c r="BJ346" i="6"/>
  <c r="AW346" i="6"/>
  <c r="AP346" i="6"/>
  <c r="AS346" i="6"/>
  <c r="AT346" i="6"/>
  <c r="Z346" i="6"/>
  <c r="AC346" i="6"/>
  <c r="AA346" i="6"/>
  <c r="AB346" i="6"/>
  <c r="AD346" i="6"/>
  <c r="CI247" i="30"/>
  <c r="CI246" i="30"/>
  <c r="CI245" i="30"/>
  <c r="CI244" i="30"/>
  <c r="CI243" i="30"/>
  <c r="CI242" i="30"/>
  <c r="CI241" i="30"/>
  <c r="CI188" i="30"/>
  <c r="CI187" i="30"/>
  <c r="CI173" i="30"/>
  <c r="CI172" i="30"/>
  <c r="CI171" i="30"/>
  <c r="CI170" i="30"/>
  <c r="CI169" i="30"/>
  <c r="CI168" i="30"/>
  <c r="CI167" i="30"/>
  <c r="CI166" i="30"/>
  <c r="CI165" i="30"/>
  <c r="CI164" i="30"/>
  <c r="CI163" i="30"/>
  <c r="CI132" i="30"/>
  <c r="CI131" i="30"/>
  <c r="CI130" i="30"/>
  <c r="CI129" i="30"/>
  <c r="CI128" i="30"/>
  <c r="CI127" i="30"/>
  <c r="CI126" i="30"/>
  <c r="CI125" i="30"/>
  <c r="CI124" i="30"/>
  <c r="CI123" i="30"/>
  <c r="CI122" i="30"/>
  <c r="CI121" i="30"/>
  <c r="CI120" i="30"/>
  <c r="CI119" i="30"/>
  <c r="CI118" i="30"/>
  <c r="CI117" i="30"/>
  <c r="CI116" i="30"/>
  <c r="CI115" i="30"/>
  <c r="CI114" i="30"/>
  <c r="CI113" i="30"/>
  <c r="CI112" i="30"/>
  <c r="CI111" i="30"/>
  <c r="CI110" i="30"/>
  <c r="CI109" i="30"/>
  <c r="CI108" i="30"/>
  <c r="CI107" i="30"/>
  <c r="CI106" i="30"/>
  <c r="CI47" i="30"/>
  <c r="CI46" i="30"/>
  <c r="CI45" i="30"/>
  <c r="CI44" i="30"/>
  <c r="CI43" i="30"/>
  <c r="CI42" i="30"/>
  <c r="CI41" i="30"/>
  <c r="CI40" i="30"/>
  <c r="CI39" i="30"/>
  <c r="CI38" i="30"/>
  <c r="CI37" i="30"/>
  <c r="CI36" i="30"/>
  <c r="CI35" i="30"/>
  <c r="CI15" i="30"/>
  <c r="CI14" i="30"/>
  <c r="CI13" i="30"/>
  <c r="CI12" i="30"/>
  <c r="CI11" i="30"/>
  <c r="CI10" i="30"/>
  <c r="CI9" i="30"/>
  <c r="CI8" i="30"/>
  <c r="CI7" i="30"/>
  <c r="CI6" i="30"/>
  <c r="BZ344" i="30"/>
  <c r="BY344" i="30"/>
  <c r="BZ343" i="30"/>
  <c r="BY343" i="30"/>
  <c r="BZ342" i="30"/>
  <c r="BY342" i="30"/>
  <c r="BZ341" i="30"/>
  <c r="BY341" i="30"/>
  <c r="BZ340" i="30"/>
  <c r="BY340" i="30"/>
  <c r="BZ260" i="30"/>
  <c r="BY260" i="30"/>
  <c r="BZ259" i="30"/>
  <c r="BY259" i="30"/>
  <c r="BZ258" i="30"/>
  <c r="BY258" i="30"/>
  <c r="BZ257" i="30"/>
  <c r="BY257" i="30"/>
  <c r="BZ249" i="30"/>
  <c r="BY249" i="30"/>
  <c r="BZ248" i="30"/>
  <c r="BY248" i="30"/>
  <c r="BZ247" i="30"/>
  <c r="BY247" i="30"/>
  <c r="BZ246" i="30"/>
  <c r="BY246" i="30"/>
  <c r="BZ245" i="30"/>
  <c r="BY245" i="30"/>
  <c r="BZ244" i="30"/>
  <c r="BY244" i="30"/>
  <c r="BZ243" i="30"/>
  <c r="BY243" i="30"/>
  <c r="BZ242" i="30"/>
  <c r="BY242" i="30"/>
  <c r="BZ241" i="30"/>
  <c r="BY241" i="30"/>
  <c r="BZ188" i="30"/>
  <c r="BY188" i="30"/>
  <c r="BZ187" i="30"/>
  <c r="BY187" i="30"/>
  <c r="BZ173" i="30"/>
  <c r="BY173" i="30"/>
  <c r="BZ172" i="30"/>
  <c r="BY172" i="30"/>
  <c r="BZ171" i="30"/>
  <c r="BY171" i="30"/>
  <c r="BZ170" i="30"/>
  <c r="BY170" i="30"/>
  <c r="BZ169" i="30"/>
  <c r="BY169" i="30"/>
  <c r="BZ168" i="30"/>
  <c r="BY168" i="30"/>
  <c r="BZ167" i="30"/>
  <c r="BY167" i="30"/>
  <c r="BZ166" i="30"/>
  <c r="BY166" i="30"/>
  <c r="BZ165" i="30"/>
  <c r="BY165" i="30"/>
  <c r="BZ164" i="30"/>
  <c r="BY164" i="30"/>
  <c r="BZ163" i="30"/>
  <c r="BY163" i="30"/>
  <c r="BZ149" i="30"/>
  <c r="BY149" i="30"/>
  <c r="BZ148" i="30"/>
  <c r="BY148" i="30"/>
  <c r="BZ147" i="30"/>
  <c r="BY147" i="30"/>
  <c r="BZ146" i="30"/>
  <c r="BY146" i="30"/>
  <c r="BZ145" i="30"/>
  <c r="BY145" i="30"/>
  <c r="BZ144" i="30"/>
  <c r="BY144" i="30"/>
  <c r="BZ143" i="30"/>
  <c r="BY143" i="30"/>
  <c r="BZ142" i="30"/>
  <c r="BY142" i="30"/>
  <c r="BZ132" i="30"/>
  <c r="BY132" i="30"/>
  <c r="BZ131" i="30"/>
  <c r="BY131" i="30"/>
  <c r="BZ130" i="30"/>
  <c r="BY130" i="30"/>
  <c r="BZ129" i="30"/>
  <c r="BY129" i="30"/>
  <c r="BZ128" i="30"/>
  <c r="BY128" i="30"/>
  <c r="BZ127" i="30"/>
  <c r="BY127" i="30"/>
  <c r="BZ126" i="30"/>
  <c r="BY126" i="30"/>
  <c r="BZ125" i="30"/>
  <c r="BY125" i="30"/>
  <c r="BZ124" i="30"/>
  <c r="BY124" i="30"/>
  <c r="BZ123" i="30"/>
  <c r="BY123" i="30"/>
  <c r="BZ122" i="30"/>
  <c r="BY122" i="30"/>
  <c r="BZ121" i="30"/>
  <c r="BY121" i="30"/>
  <c r="BZ120" i="30"/>
  <c r="BY120" i="30"/>
  <c r="BZ119" i="30"/>
  <c r="BY119" i="30"/>
  <c r="BZ118" i="30"/>
  <c r="BY118" i="30"/>
  <c r="BZ117" i="30"/>
  <c r="BY117" i="30"/>
  <c r="BZ116" i="30"/>
  <c r="BY116" i="30"/>
  <c r="BZ115" i="30"/>
  <c r="BY115" i="30"/>
  <c r="BZ114" i="30"/>
  <c r="BY114" i="30"/>
  <c r="BZ113" i="30"/>
  <c r="BY113" i="30"/>
  <c r="BZ112" i="30"/>
  <c r="BY112" i="30"/>
  <c r="BZ111" i="30"/>
  <c r="BY111" i="30"/>
  <c r="BZ110" i="30"/>
  <c r="BY110" i="30"/>
  <c r="BZ109" i="30"/>
  <c r="BY109" i="30"/>
  <c r="BZ108" i="30"/>
  <c r="BY108" i="30"/>
  <c r="BZ107" i="30"/>
  <c r="BY107" i="30"/>
  <c r="BZ106" i="30"/>
  <c r="BY106" i="30"/>
  <c r="BZ105" i="30"/>
  <c r="BY105" i="30"/>
  <c r="BZ104" i="30"/>
  <c r="BY104" i="30"/>
  <c r="BZ103" i="30"/>
  <c r="BY103" i="30"/>
  <c r="BZ59" i="30"/>
  <c r="BY59" i="30"/>
  <c r="BZ58" i="30"/>
  <c r="BY58" i="30"/>
  <c r="BZ57" i="30"/>
  <c r="BY57" i="30"/>
  <c r="BZ56" i="30"/>
  <c r="BY56" i="30"/>
  <c r="BZ55" i="30"/>
  <c r="BY55" i="30"/>
  <c r="BZ54" i="30"/>
  <c r="BY54" i="30"/>
  <c r="BZ53" i="30"/>
  <c r="BY53" i="30"/>
  <c r="BZ52" i="30"/>
  <c r="BY52" i="30"/>
  <c r="BZ51" i="30"/>
  <c r="BY51" i="30"/>
  <c r="BZ50" i="30"/>
  <c r="BY50" i="30"/>
  <c r="BZ49" i="30"/>
  <c r="BY49" i="30"/>
  <c r="BZ48" i="30"/>
  <c r="BY48" i="30"/>
  <c r="BZ47" i="30"/>
  <c r="BY47" i="30"/>
  <c r="BZ46" i="30"/>
  <c r="BY46" i="30"/>
  <c r="BZ45" i="30"/>
  <c r="BY45" i="30"/>
  <c r="BZ44" i="30"/>
  <c r="BY44" i="30"/>
  <c r="BZ43" i="30"/>
  <c r="BY43" i="30"/>
  <c r="BZ42" i="30"/>
  <c r="BY42" i="30"/>
  <c r="BZ41" i="30"/>
  <c r="BY41" i="30"/>
  <c r="BZ40" i="30"/>
  <c r="BY40" i="30"/>
  <c r="BZ39" i="30"/>
  <c r="BY39" i="30"/>
  <c r="BZ38" i="30"/>
  <c r="BY38" i="30"/>
  <c r="BZ37" i="30"/>
  <c r="BY37" i="30"/>
  <c r="BZ36" i="30"/>
  <c r="BY36" i="30"/>
  <c r="BZ35" i="30"/>
  <c r="BY35" i="30"/>
  <c r="BZ15" i="30"/>
  <c r="BY15" i="30"/>
  <c r="BZ14" i="30"/>
  <c r="BY14" i="30"/>
  <c r="BZ13" i="30"/>
  <c r="BY13" i="30"/>
  <c r="BZ12" i="30"/>
  <c r="BY12" i="30"/>
  <c r="BZ11" i="30"/>
  <c r="BY11" i="30"/>
  <c r="BZ10" i="30"/>
  <c r="BY10" i="30"/>
  <c r="BZ9" i="30"/>
  <c r="BY9" i="30"/>
  <c r="BZ8" i="30"/>
  <c r="BY8" i="30"/>
  <c r="BZ7" i="30"/>
  <c r="BY7" i="30"/>
  <c r="BZ6" i="30"/>
  <c r="BY6" i="30"/>
  <c r="BM247" i="30"/>
  <c r="BM246" i="30"/>
  <c r="BM245" i="30"/>
  <c r="BM244" i="30"/>
  <c r="BM243" i="30"/>
  <c r="BM242" i="30"/>
  <c r="BM241" i="30"/>
  <c r="BM188" i="30"/>
  <c r="BM187" i="30"/>
  <c r="BM173" i="30"/>
  <c r="BM172" i="30"/>
  <c r="BM171" i="30"/>
  <c r="BM170" i="30"/>
  <c r="BM169" i="30"/>
  <c r="BM168" i="30"/>
  <c r="BM167" i="30"/>
  <c r="BM166" i="30"/>
  <c r="BM165" i="30"/>
  <c r="BM164" i="30"/>
  <c r="BM163" i="30"/>
  <c r="BM132" i="30"/>
  <c r="BM131" i="30"/>
  <c r="BM130" i="30"/>
  <c r="BM129" i="30"/>
  <c r="BM128" i="30"/>
  <c r="BM127" i="30"/>
  <c r="BM126" i="30"/>
  <c r="BM125" i="30"/>
  <c r="BM124" i="30"/>
  <c r="BM123" i="30"/>
  <c r="BM122" i="30"/>
  <c r="BM121" i="30"/>
  <c r="BM120" i="30"/>
  <c r="BM119" i="30"/>
  <c r="BM118" i="30"/>
  <c r="BM117" i="30"/>
  <c r="BM116" i="30"/>
  <c r="BM115" i="30"/>
  <c r="BM114" i="30"/>
  <c r="BM113" i="30"/>
  <c r="BM112" i="30"/>
  <c r="BM111" i="30"/>
  <c r="BM110" i="30"/>
  <c r="BM109" i="30"/>
  <c r="BM108" i="30"/>
  <c r="BM107" i="30"/>
  <c r="BM106" i="30"/>
  <c r="BM47" i="30"/>
  <c r="BM46" i="30"/>
  <c r="BM45" i="30"/>
  <c r="BM44" i="30"/>
  <c r="BM43" i="30"/>
  <c r="BM42" i="30"/>
  <c r="BM41" i="30"/>
  <c r="BM40" i="30"/>
  <c r="BM39" i="30"/>
  <c r="BM38" i="30"/>
  <c r="BM37" i="30"/>
  <c r="BM36" i="30"/>
  <c r="BM35" i="30"/>
  <c r="BM15" i="30"/>
  <c r="BM14" i="30"/>
  <c r="BM13" i="30"/>
  <c r="BM12" i="30"/>
  <c r="BM11" i="30"/>
  <c r="BM10" i="30"/>
  <c r="BM9" i="30"/>
  <c r="BM8" i="30"/>
  <c r="BM7" i="30"/>
  <c r="BM6" i="30"/>
  <c r="BD344" i="30"/>
  <c r="BC344" i="30"/>
  <c r="BD343" i="30"/>
  <c r="BC343" i="30"/>
  <c r="BD342" i="30"/>
  <c r="BC342" i="30"/>
  <c r="BD341" i="30"/>
  <c r="BC341" i="30"/>
  <c r="BD340" i="30"/>
  <c r="BC340" i="30"/>
  <c r="BD260" i="30"/>
  <c r="BC260" i="30"/>
  <c r="BD259" i="30"/>
  <c r="BC259" i="30"/>
  <c r="BD258" i="30"/>
  <c r="BC258" i="30"/>
  <c r="BD257" i="30"/>
  <c r="BC257" i="30"/>
  <c r="BD249" i="30"/>
  <c r="BC249" i="30"/>
  <c r="BD248" i="30"/>
  <c r="BC248" i="30"/>
  <c r="BD247" i="30"/>
  <c r="BC247" i="30"/>
  <c r="BD246" i="30"/>
  <c r="BC246" i="30"/>
  <c r="BD245" i="30"/>
  <c r="BC245" i="30"/>
  <c r="BD244" i="30"/>
  <c r="BC244" i="30"/>
  <c r="BD243" i="30"/>
  <c r="BC243" i="30"/>
  <c r="BD242" i="30"/>
  <c r="BC242" i="30"/>
  <c r="BD241" i="30"/>
  <c r="BC241" i="30"/>
  <c r="BD188" i="30"/>
  <c r="BC188" i="30"/>
  <c r="BD187" i="30"/>
  <c r="BC187" i="30"/>
  <c r="BD173" i="30"/>
  <c r="BC173" i="30"/>
  <c r="BD172" i="30"/>
  <c r="BC172" i="30"/>
  <c r="BD171" i="30"/>
  <c r="BC171" i="30"/>
  <c r="BD170" i="30"/>
  <c r="BC170" i="30"/>
  <c r="BD169" i="30"/>
  <c r="BC169" i="30"/>
  <c r="BD168" i="30"/>
  <c r="BC168" i="30"/>
  <c r="BD167" i="30"/>
  <c r="BC167" i="30"/>
  <c r="BD166" i="30"/>
  <c r="BC166" i="30"/>
  <c r="BD165" i="30"/>
  <c r="BC165" i="30"/>
  <c r="BD164" i="30"/>
  <c r="BC164" i="30"/>
  <c r="BD163" i="30"/>
  <c r="BC163" i="30"/>
  <c r="BD149" i="30"/>
  <c r="BC149" i="30"/>
  <c r="BD148" i="30"/>
  <c r="BC148" i="30"/>
  <c r="BD147" i="30"/>
  <c r="BC147" i="30"/>
  <c r="BD146" i="30"/>
  <c r="BC146" i="30"/>
  <c r="BD145" i="30"/>
  <c r="BC145" i="30"/>
  <c r="BD144" i="30"/>
  <c r="BC144" i="30"/>
  <c r="BD143" i="30"/>
  <c r="BC143" i="30"/>
  <c r="BD142" i="30"/>
  <c r="BC142" i="30"/>
  <c r="BD132" i="30"/>
  <c r="BC132" i="30"/>
  <c r="BD131" i="30"/>
  <c r="BC131" i="30"/>
  <c r="BD130" i="30"/>
  <c r="BC130" i="30"/>
  <c r="BD129" i="30"/>
  <c r="BC129" i="30"/>
  <c r="BD128" i="30"/>
  <c r="BC128" i="30"/>
  <c r="BD127" i="30"/>
  <c r="BC127" i="30"/>
  <c r="BD126" i="30"/>
  <c r="BC126" i="30"/>
  <c r="BD125" i="30"/>
  <c r="BC125" i="30"/>
  <c r="BD124" i="30"/>
  <c r="BC124" i="30"/>
  <c r="BD123" i="30"/>
  <c r="BC123" i="30"/>
  <c r="BD122" i="30"/>
  <c r="BC122" i="30"/>
  <c r="BD121" i="30"/>
  <c r="BC121" i="30"/>
  <c r="BD120" i="30"/>
  <c r="BC120" i="30"/>
  <c r="BD119" i="30"/>
  <c r="BC119" i="30"/>
  <c r="BD118" i="30"/>
  <c r="BC118" i="30"/>
  <c r="BD117" i="30"/>
  <c r="BC117" i="30"/>
  <c r="BD116" i="30"/>
  <c r="BC116" i="30"/>
  <c r="BD115" i="30"/>
  <c r="BC115" i="30"/>
  <c r="BD114" i="30"/>
  <c r="BC114" i="30"/>
  <c r="BD113" i="30"/>
  <c r="BC113" i="30"/>
  <c r="BD112" i="30"/>
  <c r="BC112" i="30"/>
  <c r="BD111" i="30"/>
  <c r="BC111" i="30"/>
  <c r="BD110" i="30"/>
  <c r="BC110" i="30"/>
  <c r="BD109" i="30"/>
  <c r="BC109" i="30"/>
  <c r="BD108" i="30"/>
  <c r="BC108" i="30"/>
  <c r="BD107" i="30"/>
  <c r="BC107" i="30"/>
  <c r="BD106" i="30"/>
  <c r="BC106" i="30"/>
  <c r="BD105" i="30"/>
  <c r="BC105" i="30"/>
  <c r="BD104" i="30"/>
  <c r="BC104" i="30"/>
  <c r="BD103" i="30"/>
  <c r="BC103" i="30"/>
  <c r="BD59" i="30"/>
  <c r="BC59" i="30"/>
  <c r="BD58" i="30"/>
  <c r="BC58" i="30"/>
  <c r="BD57" i="30"/>
  <c r="BC57" i="30"/>
  <c r="BD56" i="30"/>
  <c r="BC56" i="30"/>
  <c r="BD55" i="30"/>
  <c r="BC55" i="30"/>
  <c r="BD54" i="30"/>
  <c r="BC54" i="30"/>
  <c r="BD53" i="30"/>
  <c r="BC53" i="30"/>
  <c r="BD52" i="30"/>
  <c r="BC52" i="30"/>
  <c r="BD51" i="30"/>
  <c r="BC51" i="30"/>
  <c r="BD50" i="30"/>
  <c r="BC50" i="30"/>
  <c r="BD49" i="30"/>
  <c r="BC49" i="30"/>
  <c r="BD48" i="30"/>
  <c r="BC48" i="30"/>
  <c r="BD47" i="30"/>
  <c r="BC47" i="30"/>
  <c r="BD46" i="30"/>
  <c r="BC46" i="30"/>
  <c r="BD45" i="30"/>
  <c r="BC45" i="30"/>
  <c r="BD44" i="30"/>
  <c r="BC44" i="30"/>
  <c r="BD43" i="30"/>
  <c r="BC43" i="30"/>
  <c r="BD42" i="30"/>
  <c r="BC42" i="30"/>
  <c r="BD41" i="30"/>
  <c r="BC41" i="30"/>
  <c r="BD40" i="30"/>
  <c r="BC40" i="30"/>
  <c r="BD39" i="30"/>
  <c r="BC39" i="30"/>
  <c r="BD38" i="30"/>
  <c r="BC38" i="30"/>
  <c r="BD37" i="30"/>
  <c r="BC37" i="30"/>
  <c r="BD36" i="30"/>
  <c r="BC36" i="30"/>
  <c r="BD35" i="30"/>
  <c r="BC35" i="30"/>
  <c r="BD15" i="30"/>
  <c r="BC15" i="30"/>
  <c r="BD14" i="30"/>
  <c r="BC14" i="30"/>
  <c r="BD13" i="30"/>
  <c r="BC13" i="30"/>
  <c r="BD12" i="30"/>
  <c r="BC12" i="30"/>
  <c r="BD11" i="30"/>
  <c r="BC11" i="30"/>
  <c r="BD10" i="30"/>
  <c r="BC10" i="30"/>
  <c r="BD9" i="30"/>
  <c r="BC9" i="30"/>
  <c r="BD8" i="30"/>
  <c r="BC8" i="30"/>
  <c r="BD7" i="30"/>
  <c r="BC7" i="30"/>
  <c r="BD6" i="30"/>
  <c r="BC6" i="30"/>
  <c r="K6" i="30"/>
  <c r="AQ247" i="30"/>
  <c r="AQ246" i="30"/>
  <c r="AQ245" i="30"/>
  <c r="AQ244" i="30"/>
  <c r="AQ243" i="30"/>
  <c r="AQ242" i="30"/>
  <c r="AQ241" i="30"/>
  <c r="AQ188" i="30"/>
  <c r="AQ187" i="30"/>
  <c r="AQ173" i="30"/>
  <c r="AQ172" i="30"/>
  <c r="AQ171" i="30"/>
  <c r="AQ170" i="30"/>
  <c r="AQ169" i="30"/>
  <c r="AQ168" i="30"/>
  <c r="AQ167" i="30"/>
  <c r="AQ166" i="30"/>
  <c r="AQ165" i="30"/>
  <c r="AQ164" i="30"/>
  <c r="AQ163" i="30"/>
  <c r="AQ132" i="30"/>
  <c r="AQ131" i="30"/>
  <c r="AQ130" i="30"/>
  <c r="AQ129" i="30"/>
  <c r="AQ128" i="30"/>
  <c r="AQ127" i="30"/>
  <c r="AQ126" i="30"/>
  <c r="AQ125" i="30"/>
  <c r="AQ124" i="30"/>
  <c r="AQ123" i="30"/>
  <c r="AQ122" i="30"/>
  <c r="AQ121" i="30"/>
  <c r="AQ120" i="30"/>
  <c r="AQ119" i="30"/>
  <c r="AQ118" i="30"/>
  <c r="AQ117" i="30"/>
  <c r="AQ116" i="30"/>
  <c r="AQ115" i="30"/>
  <c r="AQ114" i="30"/>
  <c r="AQ113" i="30"/>
  <c r="AQ112" i="30"/>
  <c r="AQ111" i="30"/>
  <c r="AQ110" i="30"/>
  <c r="AQ109" i="30"/>
  <c r="AQ108" i="30"/>
  <c r="AQ107" i="30"/>
  <c r="AQ106" i="30"/>
  <c r="AQ47" i="30"/>
  <c r="AQ46" i="30"/>
  <c r="AQ45" i="30"/>
  <c r="AQ44" i="30"/>
  <c r="AQ43" i="30"/>
  <c r="AQ42" i="30"/>
  <c r="AQ41" i="30"/>
  <c r="AQ40" i="30"/>
  <c r="AQ39" i="30"/>
  <c r="AQ38" i="30"/>
  <c r="AQ37" i="30"/>
  <c r="AQ36" i="30"/>
  <c r="AQ35" i="30"/>
  <c r="AQ15" i="30"/>
  <c r="AQ14" i="30"/>
  <c r="AQ13" i="30"/>
  <c r="AQ12" i="30"/>
  <c r="AQ11" i="30"/>
  <c r="AQ10" i="30"/>
  <c r="AQ9" i="30"/>
  <c r="AQ8" i="30"/>
  <c r="AQ7" i="30"/>
  <c r="AQ6" i="30"/>
  <c r="AH344" i="30"/>
  <c r="AG344" i="30"/>
  <c r="AH343" i="30"/>
  <c r="AG343" i="30"/>
  <c r="AH342" i="30"/>
  <c r="AG342" i="30"/>
  <c r="AH341" i="30"/>
  <c r="AG341" i="30"/>
  <c r="AH340" i="30"/>
  <c r="AG340" i="30"/>
  <c r="AH260" i="30"/>
  <c r="AG260" i="30"/>
  <c r="AH259" i="30"/>
  <c r="AG259" i="30"/>
  <c r="AH258" i="30"/>
  <c r="AG258" i="30"/>
  <c r="AH257" i="30"/>
  <c r="AG257" i="30"/>
  <c r="AH249" i="30"/>
  <c r="AG249" i="30"/>
  <c r="AH248" i="30"/>
  <c r="AG248" i="30"/>
  <c r="AH247" i="30"/>
  <c r="AG247" i="30"/>
  <c r="AH246" i="30"/>
  <c r="AG246" i="30"/>
  <c r="AH245" i="30"/>
  <c r="AG245" i="30"/>
  <c r="AH244" i="30"/>
  <c r="AG244" i="30"/>
  <c r="AH243" i="30"/>
  <c r="AG243" i="30"/>
  <c r="AH242" i="30"/>
  <c r="AG242" i="30"/>
  <c r="AH241" i="30"/>
  <c r="AG241" i="30"/>
  <c r="AH188" i="30"/>
  <c r="AG188" i="30"/>
  <c r="AH187" i="30"/>
  <c r="AG187" i="30"/>
  <c r="AH173" i="30"/>
  <c r="AG173" i="30"/>
  <c r="AH172" i="30"/>
  <c r="AG172" i="30"/>
  <c r="AH171" i="30"/>
  <c r="AG171" i="30"/>
  <c r="AH170" i="30"/>
  <c r="AG170" i="30"/>
  <c r="AH169" i="30"/>
  <c r="AG169" i="30"/>
  <c r="AH168" i="30"/>
  <c r="AG168" i="30"/>
  <c r="AH167" i="30"/>
  <c r="AG167" i="30"/>
  <c r="AH166" i="30"/>
  <c r="AG166" i="30"/>
  <c r="AH165" i="30"/>
  <c r="AG165" i="30"/>
  <c r="AH164" i="30"/>
  <c r="AG164" i="30"/>
  <c r="AH163" i="30"/>
  <c r="AG163" i="30"/>
  <c r="AH149" i="30"/>
  <c r="AG149" i="30"/>
  <c r="AH148" i="30"/>
  <c r="AG148" i="30"/>
  <c r="AH147" i="30"/>
  <c r="AG147" i="30"/>
  <c r="AH146" i="30"/>
  <c r="AG146" i="30"/>
  <c r="AH145" i="30"/>
  <c r="AG145" i="30"/>
  <c r="AH144" i="30"/>
  <c r="AG144" i="30"/>
  <c r="AH143" i="30"/>
  <c r="AG143" i="30"/>
  <c r="AH142" i="30"/>
  <c r="AG142" i="30"/>
  <c r="AH132" i="30"/>
  <c r="AG132" i="30"/>
  <c r="AH131" i="30"/>
  <c r="AG131" i="30"/>
  <c r="AH130" i="30"/>
  <c r="AG130" i="30"/>
  <c r="AH129" i="30"/>
  <c r="AG129" i="30"/>
  <c r="AH128" i="30"/>
  <c r="AG128" i="30"/>
  <c r="AH127" i="30"/>
  <c r="AG127" i="30"/>
  <c r="AH126" i="30"/>
  <c r="AG126" i="30"/>
  <c r="AH125" i="30"/>
  <c r="AG125" i="30"/>
  <c r="AH124" i="30"/>
  <c r="AG124" i="30"/>
  <c r="AH123" i="30"/>
  <c r="AG123" i="30"/>
  <c r="AH122" i="30"/>
  <c r="AG122" i="30"/>
  <c r="AH121" i="30"/>
  <c r="AG121" i="30"/>
  <c r="AH120" i="30"/>
  <c r="AG120" i="30"/>
  <c r="AH119" i="30"/>
  <c r="AG119" i="30"/>
  <c r="AH118" i="30"/>
  <c r="AG118" i="30"/>
  <c r="AH117" i="30"/>
  <c r="AG117" i="30"/>
  <c r="AH116" i="30"/>
  <c r="AG116" i="30"/>
  <c r="AH115" i="30"/>
  <c r="AG115" i="30"/>
  <c r="AH114" i="30"/>
  <c r="AG114" i="30"/>
  <c r="AH113" i="30"/>
  <c r="AG113" i="30"/>
  <c r="AH112" i="30"/>
  <c r="AG112" i="30"/>
  <c r="AH111" i="30"/>
  <c r="AG111" i="30"/>
  <c r="AH110" i="30"/>
  <c r="AG110" i="30"/>
  <c r="AH109" i="30"/>
  <c r="AG109" i="30"/>
  <c r="AH108" i="30"/>
  <c r="AG108" i="30"/>
  <c r="AH107" i="30"/>
  <c r="AG107" i="30"/>
  <c r="AH106" i="30"/>
  <c r="AG106" i="30"/>
  <c r="AH105" i="30"/>
  <c r="AG105" i="30"/>
  <c r="AH104" i="30"/>
  <c r="AG104" i="30"/>
  <c r="AH103" i="30"/>
  <c r="AG103" i="30"/>
  <c r="AH59" i="30"/>
  <c r="AG59" i="30"/>
  <c r="AH58" i="30"/>
  <c r="AG58" i="30"/>
  <c r="AH57" i="30"/>
  <c r="AG57" i="30"/>
  <c r="AH56" i="30"/>
  <c r="AG56" i="30"/>
  <c r="AH55" i="30"/>
  <c r="AG55" i="30"/>
  <c r="AH54" i="30"/>
  <c r="AG54" i="30"/>
  <c r="AH53" i="30"/>
  <c r="AG53" i="30"/>
  <c r="AH52" i="30"/>
  <c r="AG52" i="30"/>
  <c r="AH51" i="30"/>
  <c r="AG51" i="30"/>
  <c r="AH50" i="30"/>
  <c r="AG50" i="30"/>
  <c r="AH49" i="30"/>
  <c r="AG49" i="30"/>
  <c r="AH48" i="30"/>
  <c r="AG48" i="30"/>
  <c r="AH47" i="30"/>
  <c r="AG47" i="30"/>
  <c r="AH46" i="30"/>
  <c r="AG46" i="30"/>
  <c r="AH45" i="30"/>
  <c r="AG45" i="30"/>
  <c r="AH44" i="30"/>
  <c r="AG44" i="30"/>
  <c r="AH43" i="30"/>
  <c r="AG43" i="30"/>
  <c r="AH42" i="30"/>
  <c r="AG42" i="30"/>
  <c r="AH41" i="30"/>
  <c r="AG41" i="30"/>
  <c r="AH40" i="30"/>
  <c r="AG40" i="30"/>
  <c r="AH39" i="30"/>
  <c r="AG39" i="30"/>
  <c r="AH38" i="30"/>
  <c r="AG38" i="30"/>
  <c r="AH37" i="30"/>
  <c r="AG37" i="30"/>
  <c r="AH36" i="30"/>
  <c r="AG36" i="30"/>
  <c r="AH35" i="30"/>
  <c r="AG35" i="30"/>
  <c r="AH15" i="30"/>
  <c r="AG15" i="30"/>
  <c r="AH14" i="30"/>
  <c r="AG14" i="30"/>
  <c r="AH13" i="30"/>
  <c r="AG13" i="30"/>
  <c r="AH12" i="30"/>
  <c r="AG12" i="30"/>
  <c r="AH11" i="30"/>
  <c r="AG11" i="30"/>
  <c r="AH10" i="30"/>
  <c r="AG10" i="30"/>
  <c r="AH9" i="30"/>
  <c r="AG9" i="30"/>
  <c r="AH8" i="30"/>
  <c r="AG8" i="30"/>
  <c r="AH7" i="30"/>
  <c r="AG7" i="30"/>
  <c r="AH6" i="30"/>
  <c r="AG6" i="30"/>
  <c r="T247" i="30"/>
  <c r="T246" i="30"/>
  <c r="T245" i="30"/>
  <c r="T244" i="30"/>
  <c r="T243" i="30"/>
  <c r="T242" i="30"/>
  <c r="T241" i="30"/>
  <c r="T188" i="30"/>
  <c r="T187" i="30"/>
  <c r="T173" i="30"/>
  <c r="T172" i="30"/>
  <c r="T171" i="30"/>
  <c r="T170" i="30"/>
  <c r="T169" i="30"/>
  <c r="T168" i="30"/>
  <c r="T167" i="30"/>
  <c r="T166" i="30"/>
  <c r="T165" i="30"/>
  <c r="T164" i="30"/>
  <c r="T163" i="30"/>
  <c r="T132" i="30"/>
  <c r="T131" i="30"/>
  <c r="T130" i="30"/>
  <c r="T129" i="30"/>
  <c r="T128" i="30"/>
  <c r="T127" i="30"/>
  <c r="T126" i="30"/>
  <c r="T125" i="30"/>
  <c r="T124" i="30"/>
  <c r="T123" i="30"/>
  <c r="T122" i="30"/>
  <c r="T121" i="30"/>
  <c r="T120" i="30"/>
  <c r="T119" i="30"/>
  <c r="T118" i="30"/>
  <c r="T117" i="30"/>
  <c r="T116" i="30"/>
  <c r="T115" i="30"/>
  <c r="T114" i="30"/>
  <c r="T113" i="30"/>
  <c r="T112" i="30"/>
  <c r="T111" i="30"/>
  <c r="T110" i="30"/>
  <c r="T109" i="30"/>
  <c r="T108" i="30"/>
  <c r="T107" i="30"/>
  <c r="T106" i="30"/>
  <c r="T47" i="30"/>
  <c r="T46" i="30"/>
  <c r="T45" i="30"/>
  <c r="T44" i="30"/>
  <c r="T43" i="30"/>
  <c r="T42" i="30"/>
  <c r="T41" i="30"/>
  <c r="T40" i="30"/>
  <c r="T39" i="30"/>
  <c r="T38" i="30"/>
  <c r="T37" i="30"/>
  <c r="T36" i="30"/>
  <c r="T35" i="30"/>
  <c r="T15" i="30"/>
  <c r="T14" i="30"/>
  <c r="T13" i="30"/>
  <c r="T12" i="30"/>
  <c r="T11" i="30"/>
  <c r="T10" i="30"/>
  <c r="T9" i="30"/>
  <c r="T8" i="30"/>
  <c r="T7" i="30"/>
  <c r="K344" i="30"/>
  <c r="J344" i="30"/>
  <c r="W344" i="30" s="1"/>
  <c r="K343" i="30"/>
  <c r="J343" i="30"/>
  <c r="W343" i="30" s="1"/>
  <c r="K342" i="30"/>
  <c r="J342" i="30"/>
  <c r="W342" i="30" s="1"/>
  <c r="K341" i="30"/>
  <c r="J341" i="30"/>
  <c r="W341" i="30" s="1"/>
  <c r="K340" i="30"/>
  <c r="J340" i="30"/>
  <c r="W340" i="30" s="1"/>
  <c r="K260" i="30"/>
  <c r="J260" i="30"/>
  <c r="W260" i="30" s="1"/>
  <c r="K259" i="30"/>
  <c r="J259" i="30"/>
  <c r="W259" i="30" s="1"/>
  <c r="K258" i="30"/>
  <c r="J258" i="30"/>
  <c r="W258" i="30" s="1"/>
  <c r="K257" i="30"/>
  <c r="J257" i="30"/>
  <c r="W257" i="30" s="1"/>
  <c r="K249" i="30"/>
  <c r="J249" i="30"/>
  <c r="W249" i="30" s="1"/>
  <c r="K248" i="30"/>
  <c r="J248" i="30"/>
  <c r="W248" i="30" s="1"/>
  <c r="K247" i="30"/>
  <c r="J247" i="30"/>
  <c r="W247" i="30" s="1"/>
  <c r="K246" i="30"/>
  <c r="J246" i="30"/>
  <c r="W246" i="30" s="1"/>
  <c r="K245" i="30"/>
  <c r="J245" i="30"/>
  <c r="W245" i="30" s="1"/>
  <c r="K244" i="30"/>
  <c r="J244" i="30"/>
  <c r="W244" i="30" s="1"/>
  <c r="K243" i="30"/>
  <c r="J243" i="30"/>
  <c r="W243" i="30" s="1"/>
  <c r="K242" i="30"/>
  <c r="J242" i="30"/>
  <c r="W242" i="30" s="1"/>
  <c r="K241" i="30"/>
  <c r="J241" i="30"/>
  <c r="W241" i="30" s="1"/>
  <c r="K188" i="30"/>
  <c r="J188" i="30"/>
  <c r="W188" i="30" s="1"/>
  <c r="K187" i="30"/>
  <c r="J187" i="30"/>
  <c r="W187" i="30" s="1"/>
  <c r="K173" i="30"/>
  <c r="J173" i="30"/>
  <c r="W173" i="30" s="1"/>
  <c r="K172" i="30"/>
  <c r="J172" i="30"/>
  <c r="W172" i="30" s="1"/>
  <c r="K171" i="30"/>
  <c r="J171" i="30"/>
  <c r="W171" i="30" s="1"/>
  <c r="K170" i="30"/>
  <c r="J170" i="30"/>
  <c r="W170" i="30" s="1"/>
  <c r="K169" i="30"/>
  <c r="J169" i="30"/>
  <c r="W169" i="30" s="1"/>
  <c r="K168" i="30"/>
  <c r="J168" i="30"/>
  <c r="W168" i="30" s="1"/>
  <c r="K167" i="30"/>
  <c r="J167" i="30"/>
  <c r="W167" i="30" s="1"/>
  <c r="K166" i="30"/>
  <c r="J166" i="30"/>
  <c r="W166" i="30" s="1"/>
  <c r="K165" i="30"/>
  <c r="J165" i="30"/>
  <c r="W165" i="30" s="1"/>
  <c r="K164" i="30"/>
  <c r="J164" i="30"/>
  <c r="W164" i="30" s="1"/>
  <c r="K163" i="30"/>
  <c r="J163" i="30"/>
  <c r="W163" i="30" s="1"/>
  <c r="K149" i="30"/>
  <c r="J149" i="30"/>
  <c r="W149" i="30" s="1"/>
  <c r="K148" i="30"/>
  <c r="J148" i="30"/>
  <c r="W148" i="30" s="1"/>
  <c r="K147" i="30"/>
  <c r="J147" i="30"/>
  <c r="W147" i="30" s="1"/>
  <c r="K146" i="30"/>
  <c r="J146" i="30"/>
  <c r="W146" i="30" s="1"/>
  <c r="K145" i="30"/>
  <c r="J145" i="30"/>
  <c r="W145" i="30" s="1"/>
  <c r="K144" i="30"/>
  <c r="J144" i="30"/>
  <c r="W144" i="30" s="1"/>
  <c r="K143" i="30"/>
  <c r="J143" i="30"/>
  <c r="W143" i="30" s="1"/>
  <c r="K142" i="30"/>
  <c r="J142" i="30"/>
  <c r="W142" i="30" s="1"/>
  <c r="K132" i="30"/>
  <c r="J132" i="30"/>
  <c r="W132" i="30" s="1"/>
  <c r="K131" i="30"/>
  <c r="J131" i="30"/>
  <c r="W131" i="30" s="1"/>
  <c r="K130" i="30"/>
  <c r="J130" i="30"/>
  <c r="W130" i="30" s="1"/>
  <c r="K129" i="30"/>
  <c r="J129" i="30"/>
  <c r="W129" i="30" s="1"/>
  <c r="K128" i="30"/>
  <c r="J128" i="30"/>
  <c r="W128" i="30" s="1"/>
  <c r="K127" i="30"/>
  <c r="J127" i="30"/>
  <c r="W127" i="30" s="1"/>
  <c r="K126" i="30"/>
  <c r="J126" i="30"/>
  <c r="W126" i="30" s="1"/>
  <c r="K125" i="30"/>
  <c r="J125" i="30"/>
  <c r="W125" i="30" s="1"/>
  <c r="K124" i="30"/>
  <c r="J124" i="30"/>
  <c r="W124" i="30" s="1"/>
  <c r="K123" i="30"/>
  <c r="J123" i="30"/>
  <c r="W123" i="30" s="1"/>
  <c r="K122" i="30"/>
  <c r="J122" i="30"/>
  <c r="W122" i="30" s="1"/>
  <c r="K121" i="30"/>
  <c r="J121" i="30"/>
  <c r="W121" i="30" s="1"/>
  <c r="K120" i="30"/>
  <c r="J120" i="30"/>
  <c r="W120" i="30" s="1"/>
  <c r="K119" i="30"/>
  <c r="J119" i="30"/>
  <c r="W119" i="30" s="1"/>
  <c r="K118" i="30"/>
  <c r="J118" i="30"/>
  <c r="W118" i="30" s="1"/>
  <c r="K117" i="30"/>
  <c r="J117" i="30"/>
  <c r="W117" i="30" s="1"/>
  <c r="K116" i="30"/>
  <c r="J116" i="30"/>
  <c r="W116" i="30" s="1"/>
  <c r="K115" i="30"/>
  <c r="J115" i="30"/>
  <c r="W115" i="30" s="1"/>
  <c r="K114" i="30"/>
  <c r="J114" i="30"/>
  <c r="W114" i="30" s="1"/>
  <c r="K113" i="30"/>
  <c r="J113" i="30"/>
  <c r="W113" i="30" s="1"/>
  <c r="K112" i="30"/>
  <c r="J112" i="30"/>
  <c r="W112" i="30" s="1"/>
  <c r="K111" i="30"/>
  <c r="J111" i="30"/>
  <c r="W111" i="30" s="1"/>
  <c r="K110" i="30"/>
  <c r="J110" i="30"/>
  <c r="W110" i="30" s="1"/>
  <c r="K109" i="30"/>
  <c r="J109" i="30"/>
  <c r="W109" i="30" s="1"/>
  <c r="K108" i="30"/>
  <c r="J108" i="30"/>
  <c r="W108" i="30" s="1"/>
  <c r="K107" i="30"/>
  <c r="J107" i="30"/>
  <c r="W107" i="30" s="1"/>
  <c r="K106" i="30"/>
  <c r="J106" i="30"/>
  <c r="W106" i="30" s="1"/>
  <c r="K105" i="30"/>
  <c r="J105" i="30"/>
  <c r="W105" i="30" s="1"/>
  <c r="K104" i="30"/>
  <c r="J104" i="30"/>
  <c r="W104" i="30" s="1"/>
  <c r="K103" i="30"/>
  <c r="J103" i="30"/>
  <c r="W103" i="30" s="1"/>
  <c r="K59" i="30"/>
  <c r="J59" i="30"/>
  <c r="W59" i="30" s="1"/>
  <c r="K58" i="30"/>
  <c r="J58" i="30"/>
  <c r="W58" i="30" s="1"/>
  <c r="K57" i="30"/>
  <c r="J57" i="30"/>
  <c r="W57" i="30" s="1"/>
  <c r="K56" i="30"/>
  <c r="J56" i="30"/>
  <c r="W56" i="30" s="1"/>
  <c r="K55" i="30"/>
  <c r="J55" i="30"/>
  <c r="W55" i="30" s="1"/>
  <c r="K54" i="30"/>
  <c r="J54" i="30"/>
  <c r="W54" i="30" s="1"/>
  <c r="K53" i="30"/>
  <c r="J53" i="30"/>
  <c r="W53" i="30" s="1"/>
  <c r="K52" i="30"/>
  <c r="J52" i="30"/>
  <c r="W52" i="30" s="1"/>
  <c r="K51" i="30"/>
  <c r="J51" i="30"/>
  <c r="W51" i="30" s="1"/>
  <c r="K50" i="30"/>
  <c r="J50" i="30"/>
  <c r="W50" i="30" s="1"/>
  <c r="K49" i="30"/>
  <c r="J49" i="30"/>
  <c r="W49" i="30" s="1"/>
  <c r="K48" i="30"/>
  <c r="J48" i="30"/>
  <c r="W48" i="30" s="1"/>
  <c r="K47" i="30"/>
  <c r="J47" i="30"/>
  <c r="W47" i="30" s="1"/>
  <c r="K46" i="30"/>
  <c r="J46" i="30"/>
  <c r="W46" i="30" s="1"/>
  <c r="K45" i="30"/>
  <c r="J45" i="30"/>
  <c r="W45" i="30" s="1"/>
  <c r="K44" i="30"/>
  <c r="J44" i="30"/>
  <c r="W44" i="30" s="1"/>
  <c r="K43" i="30"/>
  <c r="J43" i="30"/>
  <c r="W43" i="30" s="1"/>
  <c r="K42" i="30"/>
  <c r="J42" i="30"/>
  <c r="W42" i="30" s="1"/>
  <c r="K41" i="30"/>
  <c r="J41" i="30"/>
  <c r="W41" i="30" s="1"/>
  <c r="K40" i="30"/>
  <c r="J40" i="30"/>
  <c r="W40" i="30" s="1"/>
  <c r="K39" i="30"/>
  <c r="J39" i="30"/>
  <c r="W39" i="30" s="1"/>
  <c r="K38" i="30"/>
  <c r="J38" i="30"/>
  <c r="W38" i="30" s="1"/>
  <c r="K37" i="30"/>
  <c r="J37" i="30"/>
  <c r="W37" i="30" s="1"/>
  <c r="K36" i="30"/>
  <c r="J36" i="30"/>
  <c r="W36" i="30" s="1"/>
  <c r="K35" i="30"/>
  <c r="J35" i="30"/>
  <c r="W35" i="30" s="1"/>
  <c r="K15" i="30"/>
  <c r="J15" i="30"/>
  <c r="W15" i="30" s="1"/>
  <c r="K14" i="30"/>
  <c r="J14" i="30"/>
  <c r="W14" i="30" s="1"/>
  <c r="K13" i="30"/>
  <c r="J13" i="30"/>
  <c r="W13" i="30" s="1"/>
  <c r="K12" i="30"/>
  <c r="J12" i="30"/>
  <c r="W12" i="30" s="1"/>
  <c r="K11" i="30"/>
  <c r="J11" i="30"/>
  <c r="W11" i="30" s="1"/>
  <c r="K10" i="30"/>
  <c r="J10" i="30"/>
  <c r="W10" i="30" s="1"/>
  <c r="K9" i="30"/>
  <c r="J9" i="30"/>
  <c r="W9" i="30" s="1"/>
  <c r="K8" i="30"/>
  <c r="J8" i="30"/>
  <c r="W8" i="30" s="1"/>
  <c r="K7" i="30"/>
  <c r="J7" i="30"/>
  <c r="W7" i="30" s="1"/>
  <c r="T6" i="30"/>
  <c r="J6" i="30"/>
  <c r="BN37" i="30" l="1"/>
  <c r="BO37" i="30" s="1"/>
  <c r="BN45" i="30"/>
  <c r="BO45" i="30" s="1"/>
  <c r="BN104" i="30"/>
  <c r="BO104" i="30" s="1"/>
  <c r="BN112" i="30"/>
  <c r="BO112" i="30" s="1"/>
  <c r="BN120" i="30"/>
  <c r="BO120" i="30" s="1"/>
  <c r="BN128" i="30"/>
  <c r="BO128" i="30" s="1"/>
  <c r="BN187" i="30"/>
  <c r="BO187" i="30" s="1"/>
  <c r="BN247" i="30"/>
  <c r="BO247" i="30" s="1"/>
  <c r="BN341" i="30"/>
  <c r="BO341" i="30" s="1"/>
  <c r="CJ10" i="30"/>
  <c r="CK10" i="30" s="1"/>
  <c r="CJ37" i="30"/>
  <c r="CK37" i="30" s="1"/>
  <c r="CJ45" i="30"/>
  <c r="CK45" i="30" s="1"/>
  <c r="CJ104" i="30"/>
  <c r="CK104" i="30" s="1"/>
  <c r="CJ112" i="30"/>
  <c r="CK112" i="30" s="1"/>
  <c r="CJ145" i="30"/>
  <c r="CK145" i="30" s="1"/>
  <c r="CJ166" i="30"/>
  <c r="CK166" i="30" s="1"/>
  <c r="CJ187" i="30"/>
  <c r="CK187" i="30" s="1"/>
  <c r="CJ247" i="30"/>
  <c r="CK247" i="30" s="1"/>
  <c r="BN11" i="30"/>
  <c r="BO11" i="30" s="1"/>
  <c r="BN105" i="30"/>
  <c r="BO105" i="30" s="1"/>
  <c r="BN113" i="30"/>
  <c r="BO113" i="30" s="1"/>
  <c r="BN167" i="30"/>
  <c r="BO167" i="30" s="1"/>
  <c r="BN188" i="30"/>
  <c r="BO188" i="30" s="1"/>
  <c r="BN248" i="30"/>
  <c r="BO248" i="30" s="1"/>
  <c r="CJ38" i="30"/>
  <c r="CK38" i="30" s="1"/>
  <c r="CJ54" i="30"/>
  <c r="CK54" i="30" s="1"/>
  <c r="CJ105" i="30"/>
  <c r="CK105" i="30" s="1"/>
  <c r="CJ113" i="30"/>
  <c r="CK113" i="30" s="1"/>
  <c r="CJ342" i="30"/>
  <c r="CK342" i="30" s="1"/>
  <c r="AR10" i="30"/>
  <c r="AS10" i="30" s="1"/>
  <c r="AR53" i="30"/>
  <c r="AS53" i="30" s="1"/>
  <c r="AR104" i="30"/>
  <c r="AS104" i="30" s="1"/>
  <c r="AR112" i="30"/>
  <c r="AS112" i="30" s="1"/>
  <c r="AR120" i="30"/>
  <c r="AS120" i="30" s="1"/>
  <c r="AR187" i="30"/>
  <c r="AS187" i="30" s="1"/>
  <c r="AR247" i="30"/>
  <c r="AS247" i="30" s="1"/>
  <c r="CJ173" i="30"/>
  <c r="CK173" i="30" s="1"/>
  <c r="BN8" i="30"/>
  <c r="BO8" i="30" s="1"/>
  <c r="BN35" i="30"/>
  <c r="BO35" i="30" s="1"/>
  <c r="BN118" i="30"/>
  <c r="BO118" i="30" s="1"/>
  <c r="BN126" i="30"/>
  <c r="BO126" i="30" s="1"/>
  <c r="BN172" i="30"/>
  <c r="BO172" i="30" s="1"/>
  <c r="BN245" i="30"/>
  <c r="BO245" i="30" s="1"/>
  <c r="CJ12" i="30"/>
  <c r="CK12" i="30" s="1"/>
  <c r="CJ55" i="30"/>
  <c r="CK55" i="30" s="1"/>
  <c r="CJ106" i="30"/>
  <c r="CK106" i="30" s="1"/>
  <c r="CJ114" i="30"/>
  <c r="CK114" i="30" s="1"/>
  <c r="CJ122" i="30"/>
  <c r="CK122" i="30" s="1"/>
  <c r="CJ130" i="30"/>
  <c r="CK130" i="30" s="1"/>
  <c r="CJ147" i="30"/>
  <c r="CK147" i="30" s="1"/>
  <c r="AR36" i="30"/>
  <c r="AS36" i="30" s="1"/>
  <c r="AR44" i="30"/>
  <c r="AS44" i="30" s="1"/>
  <c r="AR48" i="30"/>
  <c r="AS48" i="30" s="1"/>
  <c r="AR52" i="30"/>
  <c r="AS52" i="30" s="1"/>
  <c r="AR103" i="30"/>
  <c r="AS103" i="30" s="1"/>
  <c r="AR111" i="30"/>
  <c r="AS111" i="30" s="1"/>
  <c r="AR119" i="30"/>
  <c r="AS119" i="30" s="1"/>
  <c r="AR127" i="30"/>
  <c r="AS127" i="30" s="1"/>
  <c r="AR257" i="30"/>
  <c r="AS257" i="30" s="1"/>
  <c r="BN123" i="30"/>
  <c r="BO123" i="30" s="1"/>
  <c r="AR7" i="30"/>
  <c r="AS7" i="30" s="1"/>
  <c r="AR15" i="30"/>
  <c r="AS15" i="30" s="1"/>
  <c r="AR50" i="30"/>
  <c r="AS50" i="30" s="1"/>
  <c r="AR58" i="30"/>
  <c r="AS58" i="30" s="1"/>
  <c r="AR117" i="30"/>
  <c r="AS117" i="30" s="1"/>
  <c r="AR125" i="30"/>
  <c r="AS125" i="30" s="1"/>
  <c r="AR142" i="30"/>
  <c r="AS142" i="30" s="1"/>
  <c r="AR163" i="30"/>
  <c r="AS163" i="30" s="1"/>
  <c r="AR171" i="30"/>
  <c r="AS171" i="30" s="1"/>
  <c r="BN244" i="30"/>
  <c r="BO244" i="30" s="1"/>
  <c r="BN7" i="30"/>
  <c r="BO7" i="30" s="1"/>
  <c r="AR11" i="30"/>
  <c r="AS11" i="30" s="1"/>
  <c r="CJ249" i="30"/>
  <c r="CK249" i="30" s="1"/>
  <c r="CJ343" i="30"/>
  <c r="CK343" i="30" s="1"/>
  <c r="BN9" i="30"/>
  <c r="BO9" i="30" s="1"/>
  <c r="BN13" i="30"/>
  <c r="BO13" i="30" s="1"/>
  <c r="BN40" i="30"/>
  <c r="BO40" i="30" s="1"/>
  <c r="BN48" i="30"/>
  <c r="BO48" i="30" s="1"/>
  <c r="BN56" i="30"/>
  <c r="BO56" i="30" s="1"/>
  <c r="BN103" i="30"/>
  <c r="BO103" i="30" s="1"/>
  <c r="BN111" i="30"/>
  <c r="BO111" i="30" s="1"/>
  <c r="BN119" i="30"/>
  <c r="BO119" i="30" s="1"/>
  <c r="BN127" i="30"/>
  <c r="BO127" i="30" s="1"/>
  <c r="BN144" i="30"/>
  <c r="BO144" i="30" s="1"/>
  <c r="BN165" i="30"/>
  <c r="BO165" i="30" s="1"/>
  <c r="BN257" i="30"/>
  <c r="BO257" i="30" s="1"/>
  <c r="BN340" i="30"/>
  <c r="BO340" i="30" s="1"/>
  <c r="CJ9" i="30"/>
  <c r="CK9" i="30" s="1"/>
  <c r="CJ13" i="30"/>
  <c r="CK13" i="30" s="1"/>
  <c r="CJ36" i="30"/>
  <c r="CK36" i="30" s="1"/>
  <c r="CJ52" i="30"/>
  <c r="CK52" i="30" s="1"/>
  <c r="CJ107" i="30"/>
  <c r="CK107" i="30" s="1"/>
  <c r="CJ119" i="30"/>
  <c r="CK119" i="30" s="1"/>
  <c r="CJ123" i="30"/>
  <c r="CK123" i="30" s="1"/>
  <c r="CJ131" i="30"/>
  <c r="CK131" i="30" s="1"/>
  <c r="CJ148" i="30"/>
  <c r="CK148" i="30" s="1"/>
  <c r="CJ165" i="30"/>
  <c r="CK165" i="30" s="1"/>
  <c r="CJ242" i="30"/>
  <c r="CK242" i="30" s="1"/>
  <c r="CJ257" i="30"/>
  <c r="CK257" i="30" s="1"/>
  <c r="CJ340" i="30"/>
  <c r="CK340" i="30" s="1"/>
  <c r="U6" i="30"/>
  <c r="AR121" i="30"/>
  <c r="AS121" i="30" s="1"/>
  <c r="BN142" i="30"/>
  <c r="BO142" i="30" s="1"/>
  <c r="BN163" i="30"/>
  <c r="BO163" i="30" s="1"/>
  <c r="BN342" i="30"/>
  <c r="BO342" i="30" s="1"/>
  <c r="CJ40" i="30"/>
  <c r="CK40" i="30" s="1"/>
  <c r="CJ48" i="30"/>
  <c r="CK48" i="30" s="1"/>
  <c r="CJ56" i="30"/>
  <c r="CK56" i="30" s="1"/>
  <c r="CJ111" i="30"/>
  <c r="CK111" i="30" s="1"/>
  <c r="CJ344" i="30"/>
  <c r="CK344" i="30" s="1"/>
  <c r="CJ143" i="30"/>
  <c r="CK143" i="30" s="1"/>
  <c r="AR8" i="30"/>
  <c r="AS8" i="30" s="1"/>
  <c r="AR118" i="30"/>
  <c r="AS118" i="30" s="1"/>
  <c r="AR126" i="30"/>
  <c r="AS126" i="30" s="1"/>
  <c r="AR143" i="30"/>
  <c r="AS143" i="30" s="1"/>
  <c r="AR45" i="30"/>
  <c r="AS45" i="30" s="1"/>
  <c r="AR166" i="30"/>
  <c r="AS166" i="30" s="1"/>
  <c r="BN117" i="30"/>
  <c r="BO117" i="30" s="1"/>
  <c r="CJ39" i="30"/>
  <c r="CK39" i="30" s="1"/>
  <c r="AR144" i="30"/>
  <c r="AS144" i="30" s="1"/>
  <c r="AR165" i="30"/>
  <c r="AS165" i="30" s="1"/>
  <c r="AR173" i="30"/>
  <c r="AS173" i="30" s="1"/>
  <c r="AR246" i="30"/>
  <c r="AS246" i="30" s="1"/>
  <c r="AR340" i="30"/>
  <c r="AS340" i="30" s="1"/>
  <c r="AR344" i="30"/>
  <c r="AS344" i="30" s="1"/>
  <c r="BN52" i="30"/>
  <c r="BO52" i="30" s="1"/>
  <c r="BN107" i="30"/>
  <c r="BO107" i="30" s="1"/>
  <c r="BN115" i="30"/>
  <c r="BO115" i="30" s="1"/>
  <c r="BN131" i="30"/>
  <c r="BO131" i="30" s="1"/>
  <c r="BN148" i="30"/>
  <c r="BO148" i="30" s="1"/>
  <c r="BN169" i="30"/>
  <c r="BO169" i="30" s="1"/>
  <c r="BN242" i="30"/>
  <c r="BO242" i="30" s="1"/>
  <c r="BN46" i="30"/>
  <c r="BO46" i="30" s="1"/>
  <c r="BN246" i="30"/>
  <c r="BO246" i="30" s="1"/>
  <c r="CJ11" i="30"/>
  <c r="CK11" i="30" s="1"/>
  <c r="CJ121" i="30"/>
  <c r="CK121" i="30" s="1"/>
  <c r="CJ129" i="30"/>
  <c r="CK129" i="30" s="1"/>
  <c r="CJ146" i="30"/>
  <c r="CK146" i="30" s="1"/>
  <c r="CJ167" i="30"/>
  <c r="CK167" i="30" s="1"/>
  <c r="CJ8" i="30"/>
  <c r="CK8" i="30" s="1"/>
  <c r="CJ59" i="30"/>
  <c r="CK59" i="30" s="1"/>
  <c r="BN10" i="30"/>
  <c r="BO10" i="30" s="1"/>
  <c r="CJ149" i="30"/>
  <c r="CK149" i="30" s="1"/>
  <c r="AR105" i="30"/>
  <c r="AS105" i="30" s="1"/>
  <c r="AR113" i="30"/>
  <c r="AS113" i="30" s="1"/>
  <c r="AR129" i="30"/>
  <c r="AS129" i="30" s="1"/>
  <c r="AR167" i="30"/>
  <c r="AS167" i="30" s="1"/>
  <c r="AR188" i="30"/>
  <c r="AS188" i="30" s="1"/>
  <c r="AR248" i="30"/>
  <c r="AS248" i="30" s="1"/>
  <c r="AR342" i="30"/>
  <c r="AS342" i="30" s="1"/>
  <c r="CJ53" i="30"/>
  <c r="CK53" i="30" s="1"/>
  <c r="AR9" i="30"/>
  <c r="AS9" i="30" s="1"/>
  <c r="AR242" i="30"/>
  <c r="AS242" i="30" s="1"/>
  <c r="AR35" i="30"/>
  <c r="AS35" i="30" s="1"/>
  <c r="AR43" i="30"/>
  <c r="AS43" i="30" s="1"/>
  <c r="AR51" i="30"/>
  <c r="AS51" i="30" s="1"/>
  <c r="AR59" i="30"/>
  <c r="AS59" i="30" s="1"/>
  <c r="AR110" i="30"/>
  <c r="AS110" i="30" s="1"/>
  <c r="AR164" i="30"/>
  <c r="AS164" i="30" s="1"/>
  <c r="AR172" i="30"/>
  <c r="AS172" i="30" s="1"/>
  <c r="AR245" i="30"/>
  <c r="AS245" i="30" s="1"/>
  <c r="BN36" i="30"/>
  <c r="BO36" i="30" s="1"/>
  <c r="BN44" i="30"/>
  <c r="BO44" i="30" s="1"/>
  <c r="BN173" i="30"/>
  <c r="BO173" i="30" s="1"/>
  <c r="BN344" i="30"/>
  <c r="BO344" i="30" s="1"/>
  <c r="BN109" i="30"/>
  <c r="BO109" i="30" s="1"/>
  <c r="CJ120" i="30"/>
  <c r="CK120" i="30" s="1"/>
  <c r="CJ128" i="30"/>
  <c r="CK128" i="30" s="1"/>
  <c r="CJ341" i="30"/>
  <c r="CK341" i="30" s="1"/>
  <c r="AR131" i="30"/>
  <c r="AS131" i="30" s="1"/>
  <c r="BN53" i="30"/>
  <c r="BO53" i="30" s="1"/>
  <c r="BN145" i="30"/>
  <c r="BO145" i="30" s="1"/>
  <c r="BN166" i="30"/>
  <c r="BO166" i="30" s="1"/>
  <c r="CJ46" i="30"/>
  <c r="CK46" i="30" s="1"/>
  <c r="CJ188" i="30"/>
  <c r="CK188" i="30" s="1"/>
  <c r="CJ248" i="30"/>
  <c r="CK248" i="30" s="1"/>
  <c r="BN47" i="30"/>
  <c r="BO47" i="30" s="1"/>
  <c r="CJ116" i="30"/>
  <c r="CK116" i="30" s="1"/>
  <c r="CJ170" i="30"/>
  <c r="CK170" i="30" s="1"/>
  <c r="U14" i="30"/>
  <c r="V14" i="30" s="1"/>
  <c r="U41" i="30"/>
  <c r="V41" i="30" s="1"/>
  <c r="U49" i="30"/>
  <c r="V49" i="30" s="1"/>
  <c r="U57" i="30"/>
  <c r="V57" i="30" s="1"/>
  <c r="U108" i="30"/>
  <c r="V108" i="30" s="1"/>
  <c r="U116" i="30"/>
  <c r="V116" i="30" s="1"/>
  <c r="U124" i="30"/>
  <c r="V124" i="30" s="1"/>
  <c r="U132" i="30"/>
  <c r="V132" i="30" s="1"/>
  <c r="U149" i="30"/>
  <c r="V149" i="30" s="1"/>
  <c r="U170" i="30"/>
  <c r="V170" i="30" s="1"/>
  <c r="U243" i="30"/>
  <c r="V243" i="30" s="1"/>
  <c r="U258" i="30"/>
  <c r="V258" i="30" s="1"/>
  <c r="AR128" i="30"/>
  <c r="AS128" i="30" s="1"/>
  <c r="AR145" i="30"/>
  <c r="AS145" i="30" s="1"/>
  <c r="AR40" i="30"/>
  <c r="AS40" i="30" s="1"/>
  <c r="AR54" i="30"/>
  <c r="AS54" i="30" s="1"/>
  <c r="BN38" i="30"/>
  <c r="BO38" i="30" s="1"/>
  <c r="BN54" i="30"/>
  <c r="BO54" i="30" s="1"/>
  <c r="BN121" i="30"/>
  <c r="BO121" i="30" s="1"/>
  <c r="BN129" i="30"/>
  <c r="BO129" i="30" s="1"/>
  <c r="BN146" i="30"/>
  <c r="BO146" i="30" s="1"/>
  <c r="BN125" i="30"/>
  <c r="BO125" i="30" s="1"/>
  <c r="BN168" i="30"/>
  <c r="BO168" i="30" s="1"/>
  <c r="CJ47" i="30"/>
  <c r="CK47" i="30" s="1"/>
  <c r="CJ168" i="30"/>
  <c r="CK168" i="30" s="1"/>
  <c r="CJ241" i="30"/>
  <c r="CK241" i="30" s="1"/>
  <c r="AR55" i="30"/>
  <c r="AS55" i="30" s="1"/>
  <c r="AR341" i="30"/>
  <c r="AS341" i="30" s="1"/>
  <c r="BN15" i="30"/>
  <c r="BO15" i="30" s="1"/>
  <c r="BN42" i="30"/>
  <c r="BO42" i="30" s="1"/>
  <c r="CJ49" i="30"/>
  <c r="CK49" i="30" s="1"/>
  <c r="CJ258" i="30"/>
  <c r="CK258" i="30" s="1"/>
  <c r="AR109" i="30"/>
  <c r="AS109" i="30" s="1"/>
  <c r="AR146" i="30"/>
  <c r="AS146" i="30" s="1"/>
  <c r="AR259" i="30"/>
  <c r="AS259" i="30" s="1"/>
  <c r="BN51" i="30"/>
  <c r="BO51" i="30" s="1"/>
  <c r="BN59" i="30"/>
  <c r="BO59" i="30" s="1"/>
  <c r="BN110" i="30"/>
  <c r="BO110" i="30" s="1"/>
  <c r="BN143" i="30"/>
  <c r="BO143" i="30" s="1"/>
  <c r="BN164" i="30"/>
  <c r="BO164" i="30" s="1"/>
  <c r="BN43" i="30"/>
  <c r="BO43" i="30" s="1"/>
  <c r="BN58" i="30"/>
  <c r="BO58" i="30" s="1"/>
  <c r="CJ44" i="30"/>
  <c r="CK44" i="30" s="1"/>
  <c r="CJ103" i="30"/>
  <c r="CK103" i="30" s="1"/>
  <c r="CJ115" i="30"/>
  <c r="CK115" i="30" s="1"/>
  <c r="CJ127" i="30"/>
  <c r="CK127" i="30" s="1"/>
  <c r="CJ144" i="30"/>
  <c r="CK144" i="30" s="1"/>
  <c r="CJ169" i="30"/>
  <c r="CK169" i="30" s="1"/>
  <c r="CJ246" i="30"/>
  <c r="CK246" i="30" s="1"/>
  <c r="CJ245" i="30"/>
  <c r="CK245" i="30" s="1"/>
  <c r="CJ171" i="30"/>
  <c r="CK171" i="30" s="1"/>
  <c r="AR41" i="30"/>
  <c r="AS41" i="30" s="1"/>
  <c r="AR46" i="30"/>
  <c r="AS46" i="30" s="1"/>
  <c r="AR56" i="30"/>
  <c r="AS56" i="30" s="1"/>
  <c r="AR122" i="30"/>
  <c r="AS122" i="30" s="1"/>
  <c r="AR132" i="30"/>
  <c r="AS132" i="30" s="1"/>
  <c r="BN258" i="30"/>
  <c r="BO258" i="30" s="1"/>
  <c r="CJ50" i="30"/>
  <c r="CK50" i="30" s="1"/>
  <c r="CJ132" i="30"/>
  <c r="CK132" i="30" s="1"/>
  <c r="CJ163" i="30"/>
  <c r="CK163" i="30" s="1"/>
  <c r="CJ172" i="30"/>
  <c r="CK172" i="30" s="1"/>
  <c r="AR42" i="30"/>
  <c r="AS42" i="30" s="1"/>
  <c r="AR47" i="30"/>
  <c r="AS47" i="30" s="1"/>
  <c r="AR57" i="30"/>
  <c r="AS57" i="30" s="1"/>
  <c r="AR123" i="30"/>
  <c r="AS123" i="30" s="1"/>
  <c r="AR241" i="30"/>
  <c r="AS241" i="30" s="1"/>
  <c r="AR258" i="30"/>
  <c r="AS258" i="30" s="1"/>
  <c r="BN57" i="30"/>
  <c r="BO57" i="30" s="1"/>
  <c r="BN108" i="30"/>
  <c r="BO108" i="30" s="1"/>
  <c r="BN116" i="30"/>
  <c r="BO116" i="30" s="1"/>
  <c r="BN124" i="30"/>
  <c r="BO124" i="30" s="1"/>
  <c r="BN132" i="30"/>
  <c r="BO132" i="30" s="1"/>
  <c r="BN243" i="30"/>
  <c r="BO243" i="30" s="1"/>
  <c r="BN259" i="30"/>
  <c r="BO259" i="30" s="1"/>
  <c r="CJ41" i="30"/>
  <c r="CK41" i="30" s="1"/>
  <c r="CJ51" i="30"/>
  <c r="CK51" i="30" s="1"/>
  <c r="CJ124" i="30"/>
  <c r="CK124" i="30" s="1"/>
  <c r="CJ142" i="30"/>
  <c r="CK142" i="30" s="1"/>
  <c r="CJ164" i="30"/>
  <c r="CK164" i="30" s="1"/>
  <c r="AR114" i="30"/>
  <c r="AS114" i="30" s="1"/>
  <c r="AR168" i="30"/>
  <c r="AS168" i="30" s="1"/>
  <c r="AR343" i="30"/>
  <c r="AS343" i="30" s="1"/>
  <c r="BN39" i="30"/>
  <c r="BO39" i="30" s="1"/>
  <c r="BN49" i="30"/>
  <c r="BO49" i="30" s="1"/>
  <c r="BN149" i="30"/>
  <c r="BO149" i="30" s="1"/>
  <c r="BN170" i="30"/>
  <c r="BO170" i="30" s="1"/>
  <c r="BN260" i="30"/>
  <c r="BO260" i="30" s="1"/>
  <c r="BN343" i="30"/>
  <c r="BO343" i="30" s="1"/>
  <c r="CJ42" i="30"/>
  <c r="CK42" i="30" s="1"/>
  <c r="CJ125" i="30"/>
  <c r="CK125" i="30" s="1"/>
  <c r="AR6" i="30"/>
  <c r="AR12" i="30"/>
  <c r="AS12" i="30" s="1"/>
  <c r="AR115" i="30"/>
  <c r="AS115" i="30" s="1"/>
  <c r="AR169" i="30"/>
  <c r="AS169" i="30" s="1"/>
  <c r="AR243" i="30"/>
  <c r="AS243" i="30" s="1"/>
  <c r="BN12" i="30"/>
  <c r="BO12" i="30" s="1"/>
  <c r="BN50" i="30"/>
  <c r="BO50" i="30" s="1"/>
  <c r="BN171" i="30"/>
  <c r="BO171" i="30" s="1"/>
  <c r="CJ14" i="30"/>
  <c r="CK14" i="30" s="1"/>
  <c r="CJ43" i="30"/>
  <c r="CK43" i="30" s="1"/>
  <c r="CJ108" i="30"/>
  <c r="CK108" i="30" s="1"/>
  <c r="CJ117" i="30"/>
  <c r="CK117" i="30" s="1"/>
  <c r="CJ126" i="30"/>
  <c r="CK126" i="30" s="1"/>
  <c r="CJ259" i="30"/>
  <c r="CK259" i="30" s="1"/>
  <c r="AR124" i="30"/>
  <c r="AS124" i="30" s="1"/>
  <c r="AR13" i="30"/>
  <c r="AS13" i="30" s="1"/>
  <c r="AR37" i="30"/>
  <c r="AS37" i="30" s="1"/>
  <c r="AR106" i="30"/>
  <c r="AS106" i="30" s="1"/>
  <c r="AR116" i="30"/>
  <c r="AS116" i="30" s="1"/>
  <c r="AR147" i="30"/>
  <c r="AS147" i="30" s="1"/>
  <c r="AR170" i="30"/>
  <c r="AS170" i="30" s="1"/>
  <c r="AR244" i="30"/>
  <c r="AS244" i="30" s="1"/>
  <c r="AR260" i="30"/>
  <c r="AS260" i="30" s="1"/>
  <c r="CJ15" i="30"/>
  <c r="CK15" i="30" s="1"/>
  <c r="CJ109" i="30"/>
  <c r="CK109" i="30" s="1"/>
  <c r="CJ118" i="30"/>
  <c r="CK118" i="30" s="1"/>
  <c r="CJ243" i="30"/>
  <c r="CK243" i="30" s="1"/>
  <c r="CJ260" i="30"/>
  <c r="CK260" i="30" s="1"/>
  <c r="AR14" i="30"/>
  <c r="AS14" i="30" s="1"/>
  <c r="AR38" i="30"/>
  <c r="AS38" i="30" s="1"/>
  <c r="AR49" i="30"/>
  <c r="AS49" i="30" s="1"/>
  <c r="AR107" i="30"/>
  <c r="AS107" i="30" s="1"/>
  <c r="AR148" i="30"/>
  <c r="AS148" i="30" s="1"/>
  <c r="BN41" i="30"/>
  <c r="BO41" i="30" s="1"/>
  <c r="BN106" i="30"/>
  <c r="BO106" i="30" s="1"/>
  <c r="BN114" i="30"/>
  <c r="BO114" i="30" s="1"/>
  <c r="BN122" i="30"/>
  <c r="BO122" i="30" s="1"/>
  <c r="BN130" i="30"/>
  <c r="BO130" i="30" s="1"/>
  <c r="BN249" i="30"/>
  <c r="BO249" i="30" s="1"/>
  <c r="CJ6" i="30"/>
  <c r="CJ35" i="30"/>
  <c r="CK35" i="30" s="1"/>
  <c r="CJ57" i="30"/>
  <c r="CK57" i="30" s="1"/>
  <c r="CJ110" i="30"/>
  <c r="CK110" i="30" s="1"/>
  <c r="CJ244" i="30"/>
  <c r="CK244" i="30" s="1"/>
  <c r="AR39" i="30"/>
  <c r="AS39" i="30" s="1"/>
  <c r="AR108" i="30"/>
  <c r="AS108" i="30" s="1"/>
  <c r="AR130" i="30"/>
  <c r="AS130" i="30" s="1"/>
  <c r="AR149" i="30"/>
  <c r="AS149" i="30" s="1"/>
  <c r="AR249" i="30"/>
  <c r="AS249" i="30" s="1"/>
  <c r="BN6" i="30"/>
  <c r="BN14" i="30"/>
  <c r="BO14" i="30" s="1"/>
  <c r="BN55" i="30"/>
  <c r="BO55" i="30" s="1"/>
  <c r="BN147" i="30"/>
  <c r="BO147" i="30" s="1"/>
  <c r="BN241" i="30"/>
  <c r="BO241" i="30" s="1"/>
  <c r="CJ7" i="30"/>
  <c r="CK7" i="30" s="1"/>
  <c r="CJ58" i="30"/>
  <c r="CK58" i="30" s="1"/>
  <c r="U10" i="30"/>
  <c r="V10" i="30" s="1"/>
  <c r="U37" i="30"/>
  <c r="V37" i="30" s="1"/>
  <c r="U45" i="30"/>
  <c r="V45" i="30" s="1"/>
  <c r="U53" i="30"/>
  <c r="V53" i="30" s="1"/>
  <c r="U104" i="30"/>
  <c r="V104" i="30" s="1"/>
  <c r="U112" i="30"/>
  <c r="V112" i="30" s="1"/>
  <c r="U120" i="30"/>
  <c r="V120" i="30" s="1"/>
  <c r="U128" i="30"/>
  <c r="V128" i="30" s="1"/>
  <c r="U145" i="30"/>
  <c r="V145" i="30" s="1"/>
  <c r="U166" i="30"/>
  <c r="V166" i="30" s="1"/>
  <c r="U187" i="30"/>
  <c r="V187" i="30" s="1"/>
  <c r="U247" i="30"/>
  <c r="V247" i="30" s="1"/>
  <c r="U341" i="30"/>
  <c r="V341" i="30" s="1"/>
  <c r="U7" i="30"/>
  <c r="V7" i="30" s="1"/>
  <c r="U11" i="30"/>
  <c r="V11" i="30" s="1"/>
  <c r="U15" i="30"/>
  <c r="V15" i="30" s="1"/>
  <c r="U38" i="30"/>
  <c r="V38" i="30" s="1"/>
  <c r="U42" i="30"/>
  <c r="V42" i="30" s="1"/>
  <c r="U46" i="30"/>
  <c r="V46" i="30" s="1"/>
  <c r="U50" i="30"/>
  <c r="V50" i="30" s="1"/>
  <c r="U54" i="30"/>
  <c r="V54" i="30" s="1"/>
  <c r="U58" i="30"/>
  <c r="V58" i="30" s="1"/>
  <c r="U105" i="30"/>
  <c r="V105" i="30" s="1"/>
  <c r="U109" i="30"/>
  <c r="V109" i="30" s="1"/>
  <c r="U113" i="30"/>
  <c r="V113" i="30" s="1"/>
  <c r="U117" i="30"/>
  <c r="V117" i="30" s="1"/>
  <c r="U121" i="30"/>
  <c r="V121" i="30" s="1"/>
  <c r="U125" i="30"/>
  <c r="V125" i="30" s="1"/>
  <c r="U129" i="30"/>
  <c r="V129" i="30" s="1"/>
  <c r="U142" i="30"/>
  <c r="V142" i="30" s="1"/>
  <c r="U146" i="30"/>
  <c r="V146" i="30" s="1"/>
  <c r="U163" i="30"/>
  <c r="V163" i="30" s="1"/>
  <c r="U167" i="30"/>
  <c r="V167" i="30" s="1"/>
  <c r="U171" i="30"/>
  <c r="V171" i="30" s="1"/>
  <c r="U188" i="30"/>
  <c r="V188" i="30" s="1"/>
  <c r="U244" i="30"/>
  <c r="V244" i="30" s="1"/>
  <c r="U248" i="30"/>
  <c r="V248" i="30" s="1"/>
  <c r="U259" i="30"/>
  <c r="V259" i="30" s="1"/>
  <c r="U342" i="30"/>
  <c r="V342" i="30" s="1"/>
  <c r="W6" i="30"/>
  <c r="U8" i="30"/>
  <c r="V8" i="30" s="1"/>
  <c r="U12" i="30"/>
  <c r="V12" i="30" s="1"/>
  <c r="U35" i="30"/>
  <c r="V35" i="30" s="1"/>
  <c r="U39" i="30"/>
  <c r="V39" i="30" s="1"/>
  <c r="U43" i="30"/>
  <c r="V43" i="30" s="1"/>
  <c r="U47" i="30"/>
  <c r="V47" i="30" s="1"/>
  <c r="U51" i="30"/>
  <c r="V51" i="30" s="1"/>
  <c r="U55" i="30"/>
  <c r="V55" i="30" s="1"/>
  <c r="U59" i="30"/>
  <c r="V59" i="30" s="1"/>
  <c r="U106" i="30"/>
  <c r="V106" i="30" s="1"/>
  <c r="U110" i="30"/>
  <c r="V110" i="30" s="1"/>
  <c r="U114" i="30"/>
  <c r="V114" i="30" s="1"/>
  <c r="U118" i="30"/>
  <c r="V118" i="30" s="1"/>
  <c r="U122" i="30"/>
  <c r="V122" i="30" s="1"/>
  <c r="U126" i="30"/>
  <c r="V126" i="30" s="1"/>
  <c r="U130" i="30"/>
  <c r="V130" i="30" s="1"/>
  <c r="U143" i="30"/>
  <c r="V143" i="30" s="1"/>
  <c r="U147" i="30"/>
  <c r="V147" i="30" s="1"/>
  <c r="U164" i="30"/>
  <c r="V164" i="30" s="1"/>
  <c r="U168" i="30"/>
  <c r="V168" i="30" s="1"/>
  <c r="U172" i="30"/>
  <c r="V172" i="30" s="1"/>
  <c r="U241" i="30"/>
  <c r="V241" i="30" s="1"/>
  <c r="U245" i="30"/>
  <c r="V245" i="30" s="1"/>
  <c r="U249" i="30"/>
  <c r="V249" i="30" s="1"/>
  <c r="U260" i="30"/>
  <c r="V260" i="30" s="1"/>
  <c r="U343" i="30"/>
  <c r="V343" i="30" s="1"/>
  <c r="U9" i="30"/>
  <c r="V9" i="30" s="1"/>
  <c r="U36" i="30"/>
  <c r="V36" i="30" s="1"/>
  <c r="U44" i="30"/>
  <c r="V44" i="30" s="1"/>
  <c r="U52" i="30"/>
  <c r="V52" i="30" s="1"/>
  <c r="U103" i="30"/>
  <c r="V103" i="30" s="1"/>
  <c r="U111" i="30"/>
  <c r="V111" i="30" s="1"/>
  <c r="U119" i="30"/>
  <c r="V119" i="30" s="1"/>
  <c r="U127" i="30"/>
  <c r="V127" i="30" s="1"/>
  <c r="U144" i="30"/>
  <c r="V144" i="30" s="1"/>
  <c r="U165" i="30"/>
  <c r="V165" i="30" s="1"/>
  <c r="U169" i="30"/>
  <c r="V169" i="30" s="1"/>
  <c r="U242" i="30"/>
  <c r="V242" i="30" s="1"/>
  <c r="U246" i="30"/>
  <c r="V246" i="30" s="1"/>
  <c r="U257" i="30"/>
  <c r="V257" i="30" s="1"/>
  <c r="U340" i="30"/>
  <c r="V340" i="30" s="1"/>
  <c r="U344" i="30"/>
  <c r="V344" i="30" s="1"/>
  <c r="U13" i="30"/>
  <c r="V13" i="30" s="1"/>
  <c r="U40" i="30"/>
  <c r="V40" i="30" s="1"/>
  <c r="U48" i="30"/>
  <c r="V48" i="30" s="1"/>
  <c r="U56" i="30"/>
  <c r="V56" i="30" s="1"/>
  <c r="U107" i="30"/>
  <c r="V107" i="30" s="1"/>
  <c r="U115" i="30"/>
  <c r="V115" i="30" s="1"/>
  <c r="U123" i="30"/>
  <c r="V123" i="30" s="1"/>
  <c r="U131" i="30"/>
  <c r="V131" i="30" s="1"/>
  <c r="U148" i="30"/>
  <c r="V148" i="30" s="1"/>
  <c r="U173" i="30"/>
  <c r="V173" i="30" s="1"/>
  <c r="AS6" i="30" l="1"/>
  <c r="CK6" i="30"/>
  <c r="V6" i="30"/>
  <c r="BO6" i="30"/>
  <c r="AK312" i="29"/>
  <c r="AK288" i="29"/>
  <c r="AK60" i="29"/>
  <c r="AK22" i="29"/>
  <c r="AJ344" i="29"/>
  <c r="AI344" i="29"/>
  <c r="AG344" i="29"/>
  <c r="AE344" i="29"/>
  <c r="AC344" i="29"/>
  <c r="AB344" i="29"/>
  <c r="AJ343" i="29"/>
  <c r="AI343" i="29"/>
  <c r="AG343" i="29"/>
  <c r="AE343" i="29"/>
  <c r="AC343" i="29"/>
  <c r="AB343" i="29"/>
  <c r="AJ342" i="29"/>
  <c r="AI342" i="29"/>
  <c r="AG342" i="29"/>
  <c r="AE342" i="29"/>
  <c r="AC342" i="29"/>
  <c r="AB342" i="29"/>
  <c r="AJ341" i="29"/>
  <c r="AI341" i="29"/>
  <c r="AG341" i="29"/>
  <c r="AE341" i="29"/>
  <c r="AC341" i="29"/>
  <c r="AB341" i="29"/>
  <c r="AJ340" i="29"/>
  <c r="AI340" i="29"/>
  <c r="AG340" i="29"/>
  <c r="AF340" i="29"/>
  <c r="AE340" i="29"/>
  <c r="AC340" i="29"/>
  <c r="AB340" i="29"/>
  <c r="AJ260" i="29"/>
  <c r="AI260" i="29"/>
  <c r="AG260" i="29"/>
  <c r="AE260" i="29"/>
  <c r="AC260" i="29"/>
  <c r="AB260" i="29"/>
  <c r="AJ259" i="29"/>
  <c r="AI259" i="29"/>
  <c r="AG259" i="29"/>
  <c r="AE259" i="29"/>
  <c r="AC259" i="29"/>
  <c r="AB259" i="29"/>
  <c r="AJ258" i="29"/>
  <c r="AI258" i="29"/>
  <c r="AG258" i="29"/>
  <c r="AE258" i="29"/>
  <c r="AC258" i="29"/>
  <c r="AB258" i="29"/>
  <c r="AJ257" i="29"/>
  <c r="AI257" i="29"/>
  <c r="AG257" i="29"/>
  <c r="AE257" i="29"/>
  <c r="AD257" i="29"/>
  <c r="AC257" i="29"/>
  <c r="AB257" i="29"/>
  <c r="AJ249" i="29"/>
  <c r="AI249" i="29"/>
  <c r="AE249" i="29"/>
  <c r="AC249" i="29"/>
  <c r="AB249" i="29"/>
  <c r="AJ248" i="29"/>
  <c r="AI248" i="29"/>
  <c r="AG248" i="29"/>
  <c r="AE248" i="29"/>
  <c r="AC248" i="29"/>
  <c r="AB248" i="29"/>
  <c r="AJ247" i="29"/>
  <c r="AI247" i="29"/>
  <c r="AG247" i="29"/>
  <c r="AE247" i="29"/>
  <c r="AC247" i="29"/>
  <c r="AB247" i="29"/>
  <c r="AJ246" i="29"/>
  <c r="AI246" i="29"/>
  <c r="AH246" i="29"/>
  <c r="AG246" i="29"/>
  <c r="AE246" i="29"/>
  <c r="AD246" i="29"/>
  <c r="AC246" i="29"/>
  <c r="AB246" i="29"/>
  <c r="AJ245" i="29"/>
  <c r="AI245" i="29"/>
  <c r="AH245" i="29"/>
  <c r="AG245" i="29"/>
  <c r="AF245" i="29"/>
  <c r="AE245" i="29"/>
  <c r="AD245" i="29"/>
  <c r="AC245" i="29"/>
  <c r="AB245" i="29"/>
  <c r="AJ244" i="29"/>
  <c r="AI244" i="29"/>
  <c r="AH244" i="29"/>
  <c r="AG244" i="29"/>
  <c r="AF244" i="29"/>
  <c r="AE244" i="29"/>
  <c r="AC244" i="29"/>
  <c r="AB244" i="29"/>
  <c r="AJ243" i="29"/>
  <c r="AI243" i="29"/>
  <c r="AH243" i="29"/>
  <c r="AG243" i="29"/>
  <c r="AF243" i="29"/>
  <c r="AE243" i="29"/>
  <c r="AC243" i="29"/>
  <c r="AB243" i="29"/>
  <c r="AJ242" i="29"/>
  <c r="AI242" i="29"/>
  <c r="AH242" i="29"/>
  <c r="AG242" i="29"/>
  <c r="AF242" i="29"/>
  <c r="AE242" i="29"/>
  <c r="AC242" i="29"/>
  <c r="AB242" i="29"/>
  <c r="AJ241" i="29"/>
  <c r="AI241" i="29"/>
  <c r="AH241" i="29"/>
  <c r="AG241" i="29"/>
  <c r="AF241" i="29"/>
  <c r="AE241" i="29"/>
  <c r="AC241" i="29"/>
  <c r="AB241" i="29"/>
  <c r="AJ188" i="29"/>
  <c r="AI188" i="29"/>
  <c r="AH188" i="29"/>
  <c r="AG188" i="29"/>
  <c r="AF188" i="29"/>
  <c r="AE188" i="29"/>
  <c r="AD188" i="29"/>
  <c r="AC188" i="29"/>
  <c r="AB188" i="29"/>
  <c r="AJ187" i="29"/>
  <c r="AI187" i="29"/>
  <c r="AH187" i="29"/>
  <c r="AG187" i="29"/>
  <c r="AF187" i="29"/>
  <c r="AE187" i="29"/>
  <c r="AD187" i="29"/>
  <c r="AC187" i="29"/>
  <c r="AB187" i="29"/>
  <c r="AJ173" i="29"/>
  <c r="AI173" i="29"/>
  <c r="AE173" i="29"/>
  <c r="AC173" i="29"/>
  <c r="AB173" i="29"/>
  <c r="AJ172" i="29"/>
  <c r="AI172" i="29"/>
  <c r="AG172" i="29"/>
  <c r="AE172" i="29"/>
  <c r="AC172" i="29"/>
  <c r="AB172" i="29"/>
  <c r="AJ171" i="29"/>
  <c r="AI171" i="29"/>
  <c r="AG171" i="29"/>
  <c r="AE171" i="29"/>
  <c r="AD171" i="29"/>
  <c r="AC171" i="29"/>
  <c r="AB171" i="29"/>
  <c r="AJ170" i="29"/>
  <c r="AI170" i="29"/>
  <c r="AG170" i="29"/>
  <c r="AE170" i="29"/>
  <c r="AC170" i="29"/>
  <c r="AB170" i="29"/>
  <c r="AJ169" i="29"/>
  <c r="AI169" i="29"/>
  <c r="AG169" i="29"/>
  <c r="AF169" i="29"/>
  <c r="AE169" i="29"/>
  <c r="AC169" i="29"/>
  <c r="AB169" i="29"/>
  <c r="AJ168" i="29"/>
  <c r="AI168" i="29"/>
  <c r="AG168" i="29"/>
  <c r="AF168" i="29"/>
  <c r="AE168" i="29"/>
  <c r="AC168" i="29"/>
  <c r="AB168" i="29"/>
  <c r="AJ167" i="29"/>
  <c r="AI167" i="29"/>
  <c r="AG167" i="29"/>
  <c r="AE167" i="29"/>
  <c r="AC167" i="29"/>
  <c r="AB167" i="29"/>
  <c r="AJ166" i="29"/>
  <c r="AI166" i="29"/>
  <c r="AG166" i="29"/>
  <c r="AE166" i="29"/>
  <c r="AC166" i="29"/>
  <c r="AB166" i="29"/>
  <c r="AJ165" i="29"/>
  <c r="AI165" i="29"/>
  <c r="AG165" i="29"/>
  <c r="AE165" i="29"/>
  <c r="AC165" i="29"/>
  <c r="AB165" i="29"/>
  <c r="AJ164" i="29"/>
  <c r="AI164" i="29"/>
  <c r="AG164" i="29"/>
  <c r="AE164" i="29"/>
  <c r="AC164" i="29"/>
  <c r="AB164" i="29"/>
  <c r="AJ163" i="29"/>
  <c r="AI163" i="29"/>
  <c r="AG163" i="29"/>
  <c r="AE163" i="29"/>
  <c r="AC163" i="29"/>
  <c r="AB163" i="29"/>
  <c r="AJ149" i="29"/>
  <c r="AI149" i="29"/>
  <c r="AG149" i="29"/>
  <c r="AE149" i="29"/>
  <c r="AD149" i="29"/>
  <c r="AC149" i="29"/>
  <c r="AB149" i="29"/>
  <c r="AJ148" i="29"/>
  <c r="AI148" i="29"/>
  <c r="AG148" i="29"/>
  <c r="AE148" i="29"/>
  <c r="AD148" i="29"/>
  <c r="AC148" i="29"/>
  <c r="AB148" i="29"/>
  <c r="AJ147" i="29"/>
  <c r="AI147" i="29"/>
  <c r="AG147" i="29"/>
  <c r="AE147" i="29"/>
  <c r="AD147" i="29"/>
  <c r="AC147" i="29"/>
  <c r="AB147" i="29"/>
  <c r="AJ146" i="29"/>
  <c r="AI146" i="29"/>
  <c r="AH146" i="29"/>
  <c r="AG146" i="29"/>
  <c r="AE146" i="29"/>
  <c r="AD146" i="29"/>
  <c r="AC146" i="29"/>
  <c r="AB146" i="29"/>
  <c r="AJ145" i="29"/>
  <c r="AI145" i="29"/>
  <c r="AH145" i="29"/>
  <c r="AG145" i="29"/>
  <c r="AE145" i="29"/>
  <c r="AD145" i="29"/>
  <c r="AC145" i="29"/>
  <c r="AB145" i="29"/>
  <c r="AJ144" i="29"/>
  <c r="AI144" i="29"/>
  <c r="AH144" i="29"/>
  <c r="AG144" i="29"/>
  <c r="AE144" i="29"/>
  <c r="AD144" i="29"/>
  <c r="AC144" i="29"/>
  <c r="AB144" i="29"/>
  <c r="AJ143" i="29"/>
  <c r="AI143" i="29"/>
  <c r="AH143" i="29"/>
  <c r="AG143" i="29"/>
  <c r="AE143" i="29"/>
  <c r="AD143" i="29"/>
  <c r="AC143" i="29"/>
  <c r="AB143" i="29"/>
  <c r="AJ142" i="29"/>
  <c r="AI142" i="29"/>
  <c r="AH142" i="29"/>
  <c r="AG142" i="29"/>
  <c r="AE142" i="29"/>
  <c r="AD142" i="29"/>
  <c r="AC142" i="29"/>
  <c r="AB142" i="29"/>
  <c r="AJ132" i="29"/>
  <c r="AI132" i="29"/>
  <c r="AC132" i="29"/>
  <c r="AB132" i="29"/>
  <c r="AJ131" i="29"/>
  <c r="AI131" i="29"/>
  <c r="AG131" i="29"/>
  <c r="AE131" i="29"/>
  <c r="AC131" i="29"/>
  <c r="AB131" i="29"/>
  <c r="AJ130" i="29"/>
  <c r="AI130" i="29"/>
  <c r="AG130" i="29"/>
  <c r="AE130" i="29"/>
  <c r="AC130" i="29"/>
  <c r="AB130" i="29"/>
  <c r="AJ129" i="29"/>
  <c r="AI129" i="29"/>
  <c r="AG129" i="29"/>
  <c r="AE129" i="29"/>
  <c r="AC129" i="29"/>
  <c r="AB129" i="29"/>
  <c r="AJ128" i="29"/>
  <c r="AI128" i="29"/>
  <c r="AH128" i="29"/>
  <c r="AG128" i="29"/>
  <c r="AF128" i="29"/>
  <c r="AE128" i="29"/>
  <c r="AC128" i="29"/>
  <c r="AB128" i="29"/>
  <c r="AJ127" i="29"/>
  <c r="AI127" i="29"/>
  <c r="AH127" i="29"/>
  <c r="AG127" i="29"/>
  <c r="AF127" i="29"/>
  <c r="AE127" i="29"/>
  <c r="AC127" i="29"/>
  <c r="AB127" i="29"/>
  <c r="AJ126" i="29"/>
  <c r="AI126" i="29"/>
  <c r="AH126" i="29"/>
  <c r="AG126" i="29"/>
  <c r="AF126" i="29"/>
  <c r="AE126" i="29"/>
  <c r="AC126" i="29"/>
  <c r="AB126" i="29"/>
  <c r="AJ125" i="29"/>
  <c r="AI125" i="29"/>
  <c r="AH125" i="29"/>
  <c r="AG125" i="29"/>
  <c r="AF125" i="29"/>
  <c r="AE125" i="29"/>
  <c r="AC125" i="29"/>
  <c r="AB125" i="29"/>
  <c r="AJ124" i="29"/>
  <c r="AI124" i="29"/>
  <c r="AH124" i="29"/>
  <c r="AG124" i="29"/>
  <c r="AF124" i="29"/>
  <c r="AE124" i="29"/>
  <c r="AC124" i="29"/>
  <c r="AB124" i="29"/>
  <c r="AJ123" i="29"/>
  <c r="AI123" i="29"/>
  <c r="AH123" i="29"/>
  <c r="AG123" i="29"/>
  <c r="AF123" i="29"/>
  <c r="AE123" i="29"/>
  <c r="AC123" i="29"/>
  <c r="AB123" i="29"/>
  <c r="AJ122" i="29"/>
  <c r="AI122" i="29"/>
  <c r="AH122" i="29"/>
  <c r="AG122" i="29"/>
  <c r="AF122" i="29"/>
  <c r="AE122" i="29"/>
  <c r="AC122" i="29"/>
  <c r="AB122" i="29"/>
  <c r="AJ121" i="29"/>
  <c r="AI121" i="29"/>
  <c r="AH121" i="29"/>
  <c r="AG121" i="29"/>
  <c r="AF121" i="29"/>
  <c r="AE121" i="29"/>
  <c r="AC121" i="29"/>
  <c r="AB121" i="29"/>
  <c r="AJ120" i="29"/>
  <c r="AI120" i="29"/>
  <c r="AH120" i="29"/>
  <c r="AG120" i="29"/>
  <c r="AF120" i="29"/>
  <c r="AE120" i="29"/>
  <c r="AC120" i="29"/>
  <c r="AB120" i="29"/>
  <c r="AJ119" i="29"/>
  <c r="AI119" i="29"/>
  <c r="AH119" i="29"/>
  <c r="AG119" i="29"/>
  <c r="AF119" i="29"/>
  <c r="AE119" i="29"/>
  <c r="AC119" i="29"/>
  <c r="AB119" i="29"/>
  <c r="AJ118" i="29"/>
  <c r="AI118" i="29"/>
  <c r="AH118" i="29"/>
  <c r="AG118" i="29"/>
  <c r="AF118" i="29"/>
  <c r="AE118" i="29"/>
  <c r="AC118" i="29"/>
  <c r="AB118" i="29"/>
  <c r="AJ117" i="29"/>
  <c r="AI117" i="29"/>
  <c r="AH117" i="29"/>
  <c r="AG117" i="29"/>
  <c r="AF117" i="29"/>
  <c r="AE117" i="29"/>
  <c r="AC117" i="29"/>
  <c r="AB117" i="29"/>
  <c r="AJ116" i="29"/>
  <c r="AI116" i="29"/>
  <c r="AH116" i="29"/>
  <c r="AG116" i="29"/>
  <c r="AF116" i="29"/>
  <c r="AE116" i="29"/>
  <c r="AC116" i="29"/>
  <c r="AB116" i="29"/>
  <c r="AJ115" i="29"/>
  <c r="AI115" i="29"/>
  <c r="AH115" i="29"/>
  <c r="AG115" i="29"/>
  <c r="AF115" i="29"/>
  <c r="AE115" i="29"/>
  <c r="AC115" i="29"/>
  <c r="AB115" i="29"/>
  <c r="AJ114" i="29"/>
  <c r="AI114" i="29"/>
  <c r="AH114" i="29"/>
  <c r="AG114" i="29"/>
  <c r="AF114" i="29"/>
  <c r="AE114" i="29"/>
  <c r="AC114" i="29"/>
  <c r="AB114" i="29"/>
  <c r="AJ113" i="29"/>
  <c r="AI113" i="29"/>
  <c r="AH113" i="29"/>
  <c r="AG113" i="29"/>
  <c r="AF113" i="29"/>
  <c r="AE113" i="29"/>
  <c r="AC113" i="29"/>
  <c r="AB113" i="29"/>
  <c r="AJ112" i="29"/>
  <c r="AI112" i="29"/>
  <c r="AH112" i="29"/>
  <c r="AG112" i="29"/>
  <c r="AF112" i="29"/>
  <c r="AE112" i="29"/>
  <c r="AC112" i="29"/>
  <c r="AB112" i="29"/>
  <c r="AJ111" i="29"/>
  <c r="AI111" i="29"/>
  <c r="AH111" i="29"/>
  <c r="AG111" i="29"/>
  <c r="AF111" i="29"/>
  <c r="AE111" i="29"/>
  <c r="AC111" i="29"/>
  <c r="AB111" i="29"/>
  <c r="AJ110" i="29"/>
  <c r="AI110" i="29"/>
  <c r="AH110" i="29"/>
  <c r="AG110" i="29"/>
  <c r="AF110" i="29"/>
  <c r="AE110" i="29"/>
  <c r="AC110" i="29"/>
  <c r="AB110" i="29"/>
  <c r="AJ109" i="29"/>
  <c r="AI109" i="29"/>
  <c r="AH109" i="29"/>
  <c r="AG109" i="29"/>
  <c r="AF109" i="29"/>
  <c r="AE109" i="29"/>
  <c r="AC109" i="29"/>
  <c r="AB109" i="29"/>
  <c r="AJ108" i="29"/>
  <c r="AI108" i="29"/>
  <c r="AH108" i="29"/>
  <c r="AG108" i="29"/>
  <c r="AF108" i="29"/>
  <c r="AE108" i="29"/>
  <c r="AC108" i="29"/>
  <c r="AB108" i="29"/>
  <c r="AJ107" i="29"/>
  <c r="AI107" i="29"/>
  <c r="AH107" i="29"/>
  <c r="AG107" i="29"/>
  <c r="AF107" i="29"/>
  <c r="AE107" i="29"/>
  <c r="AC107" i="29"/>
  <c r="AB107" i="29"/>
  <c r="AJ106" i="29"/>
  <c r="AI106" i="29"/>
  <c r="AH106" i="29"/>
  <c r="AG106" i="29"/>
  <c r="AF106" i="29"/>
  <c r="AE106" i="29"/>
  <c r="AC106" i="29"/>
  <c r="AB106" i="29"/>
  <c r="AJ105" i="29"/>
  <c r="AI105" i="29"/>
  <c r="AF105" i="29"/>
  <c r="AE105" i="29"/>
  <c r="AC105" i="29"/>
  <c r="AB105" i="29"/>
  <c r="AJ104" i="29"/>
  <c r="AI104" i="29"/>
  <c r="AF104" i="29"/>
  <c r="AE104" i="29"/>
  <c r="AC104" i="29"/>
  <c r="AB104" i="29"/>
  <c r="AJ103" i="29"/>
  <c r="AI103" i="29"/>
  <c r="AE103" i="29"/>
  <c r="AC103" i="29"/>
  <c r="AB103" i="29"/>
  <c r="AJ59" i="29"/>
  <c r="AI59" i="29"/>
  <c r="AG59" i="29"/>
  <c r="AE59" i="29"/>
  <c r="AC59" i="29"/>
  <c r="AB59" i="29"/>
  <c r="AJ58" i="29"/>
  <c r="AI58" i="29"/>
  <c r="AH58" i="29"/>
  <c r="AG58" i="29"/>
  <c r="AE58" i="29"/>
  <c r="AC58" i="29"/>
  <c r="AB58" i="29"/>
  <c r="AJ57" i="29"/>
  <c r="AI57" i="29"/>
  <c r="AH57" i="29"/>
  <c r="AG57" i="29"/>
  <c r="AE57" i="29"/>
  <c r="AC57" i="29"/>
  <c r="AB57" i="29"/>
  <c r="AJ56" i="29"/>
  <c r="AI56" i="29"/>
  <c r="AH56" i="29"/>
  <c r="AG56" i="29"/>
  <c r="AE56" i="29"/>
  <c r="AC56" i="29"/>
  <c r="AB56" i="29"/>
  <c r="AJ55" i="29"/>
  <c r="AI55" i="29"/>
  <c r="AH55" i="29"/>
  <c r="AG55" i="29"/>
  <c r="AE55" i="29"/>
  <c r="AC55" i="29"/>
  <c r="AB55" i="29"/>
  <c r="AJ54" i="29"/>
  <c r="AI54" i="29"/>
  <c r="AH54" i="29"/>
  <c r="AG54" i="29"/>
  <c r="AE54" i="29"/>
  <c r="AC54" i="29"/>
  <c r="AB54" i="29"/>
  <c r="AJ53" i="29"/>
  <c r="AI53" i="29"/>
  <c r="AH53" i="29"/>
  <c r="AG53" i="29"/>
  <c r="AE53" i="29"/>
  <c r="AC53" i="29"/>
  <c r="AB53" i="29"/>
  <c r="AJ52" i="29"/>
  <c r="AI52" i="29"/>
  <c r="AH52" i="29"/>
  <c r="AG52" i="29"/>
  <c r="AE52" i="29"/>
  <c r="AC52" i="29"/>
  <c r="AB52" i="29"/>
  <c r="AJ51" i="29"/>
  <c r="AI51" i="29"/>
  <c r="AH51" i="29"/>
  <c r="AG51" i="29"/>
  <c r="AE51" i="29"/>
  <c r="AC51" i="29"/>
  <c r="AB51" i="29"/>
  <c r="AJ50" i="29"/>
  <c r="AI50" i="29"/>
  <c r="AH50" i="29"/>
  <c r="AG50" i="29"/>
  <c r="AE50" i="29"/>
  <c r="AC50" i="29"/>
  <c r="AB50" i="29"/>
  <c r="AJ49" i="29"/>
  <c r="AI49" i="29"/>
  <c r="AH49" i="29"/>
  <c r="AG49" i="29"/>
  <c r="AF49" i="29"/>
  <c r="AE49" i="29"/>
  <c r="AC49" i="29"/>
  <c r="AB49" i="29"/>
  <c r="AJ48" i="29"/>
  <c r="AI48" i="29"/>
  <c r="AH48" i="29"/>
  <c r="AF48" i="29"/>
  <c r="AE48" i="29"/>
  <c r="AC48" i="29"/>
  <c r="AB48" i="29"/>
  <c r="AJ47" i="29"/>
  <c r="AI47" i="29"/>
  <c r="AG47" i="29"/>
  <c r="AE47" i="29"/>
  <c r="AC47" i="29"/>
  <c r="AB47" i="29"/>
  <c r="AJ46" i="29"/>
  <c r="AI46" i="29"/>
  <c r="AG46" i="29"/>
  <c r="AE46" i="29"/>
  <c r="AC46" i="29"/>
  <c r="AB46" i="29"/>
  <c r="AJ45" i="29"/>
  <c r="AI45" i="29"/>
  <c r="AG45" i="29"/>
  <c r="AE45" i="29"/>
  <c r="AC45" i="29"/>
  <c r="AB45" i="29"/>
  <c r="AJ44" i="29"/>
  <c r="AI44" i="29"/>
  <c r="AG44" i="29"/>
  <c r="AE44" i="29"/>
  <c r="AC44" i="29"/>
  <c r="AB44" i="29"/>
  <c r="AJ43" i="29"/>
  <c r="AI43" i="29"/>
  <c r="AG43" i="29"/>
  <c r="AE43" i="29"/>
  <c r="AC43" i="29"/>
  <c r="AB43" i="29"/>
  <c r="AJ42" i="29"/>
  <c r="AI42" i="29"/>
  <c r="AE42" i="29"/>
  <c r="AC42" i="29"/>
  <c r="AB42" i="29"/>
  <c r="AJ41" i="29"/>
  <c r="AI41" i="29"/>
  <c r="AE41" i="29"/>
  <c r="AC41" i="29"/>
  <c r="AB41" i="29"/>
  <c r="AJ40" i="29"/>
  <c r="AI40" i="29"/>
  <c r="AE40" i="29"/>
  <c r="AC40" i="29"/>
  <c r="AB40" i="29"/>
  <c r="AJ39" i="29"/>
  <c r="AI39" i="29"/>
  <c r="AE39" i="29"/>
  <c r="AC39" i="29"/>
  <c r="AB39" i="29"/>
  <c r="AJ38" i="29"/>
  <c r="AI38" i="29"/>
  <c r="AE38" i="29"/>
  <c r="AC38" i="29"/>
  <c r="AB38" i="29"/>
  <c r="AJ37" i="29"/>
  <c r="AI37" i="29"/>
  <c r="AE37" i="29"/>
  <c r="AC37" i="29"/>
  <c r="AB37" i="29"/>
  <c r="AJ36" i="29"/>
  <c r="AI36" i="29"/>
  <c r="AE36" i="29"/>
  <c r="AC36" i="29"/>
  <c r="AB36" i="29"/>
  <c r="AJ35" i="29"/>
  <c r="AI35" i="29"/>
  <c r="AE35" i="29"/>
  <c r="AC35" i="29"/>
  <c r="AB35" i="29"/>
  <c r="AJ15" i="29"/>
  <c r="AI15" i="29"/>
  <c r="AG15" i="29"/>
  <c r="AF15" i="29"/>
  <c r="AE15" i="29"/>
  <c r="AD15" i="29"/>
  <c r="AC15" i="29"/>
  <c r="AB15" i="29"/>
  <c r="AJ14" i="29"/>
  <c r="AI14" i="29"/>
  <c r="AG14" i="29"/>
  <c r="AF14" i="29"/>
  <c r="AE14" i="29"/>
  <c r="AD14" i="29"/>
  <c r="AC14" i="29"/>
  <c r="AB14" i="29"/>
  <c r="AJ13" i="29"/>
  <c r="AI13" i="29"/>
  <c r="AG13" i="29"/>
  <c r="AF13" i="29"/>
  <c r="AE13" i="29"/>
  <c r="AD13" i="29"/>
  <c r="AC13" i="29"/>
  <c r="AB13" i="29"/>
  <c r="AJ12" i="29"/>
  <c r="AI12" i="29"/>
  <c r="AG12" i="29"/>
  <c r="AF12" i="29"/>
  <c r="AE12" i="29"/>
  <c r="AD12" i="29"/>
  <c r="AC12" i="29"/>
  <c r="AB12" i="29"/>
  <c r="AJ11" i="29"/>
  <c r="AI11" i="29"/>
  <c r="AG11" i="29"/>
  <c r="AE11" i="29"/>
  <c r="AD11" i="29"/>
  <c r="AC11" i="29"/>
  <c r="AB11" i="29"/>
  <c r="AJ10" i="29"/>
  <c r="AI10" i="29"/>
  <c r="AG10" i="29"/>
  <c r="AE10" i="29"/>
  <c r="AD10" i="29"/>
  <c r="AC10" i="29"/>
  <c r="AB10" i="29"/>
  <c r="AJ9" i="29"/>
  <c r="AI9" i="29"/>
  <c r="AG9" i="29"/>
  <c r="AF9" i="29"/>
  <c r="AE9" i="29"/>
  <c r="AD9" i="29"/>
  <c r="AC9" i="29"/>
  <c r="AB9" i="29"/>
  <c r="AJ8" i="29"/>
  <c r="AI8" i="29"/>
  <c r="AH8" i="29"/>
  <c r="AG8" i="29"/>
  <c r="AF8" i="29"/>
  <c r="AE8" i="29"/>
  <c r="AD8" i="29"/>
  <c r="AC8" i="29"/>
  <c r="AB8" i="29"/>
  <c r="AJ7" i="29"/>
  <c r="AI7" i="29"/>
  <c r="AH7" i="29"/>
  <c r="AG7" i="29"/>
  <c r="AF7" i="29"/>
  <c r="AE7" i="29"/>
  <c r="AD7" i="29"/>
  <c r="AC7" i="29"/>
  <c r="AB7" i="29"/>
  <c r="AD6" i="29"/>
  <c r="AE6" i="29"/>
  <c r="AF6" i="29"/>
  <c r="AG6" i="29"/>
  <c r="AH6" i="29"/>
  <c r="AI6" i="29"/>
  <c r="AJ6" i="29"/>
  <c r="AC6" i="29"/>
  <c r="AB6" i="29"/>
  <c r="S344" i="29"/>
  <c r="S343" i="29"/>
  <c r="S342" i="29"/>
  <c r="S341" i="29"/>
  <c r="S340" i="29"/>
  <c r="S260" i="29"/>
  <c r="S259" i="29"/>
  <c r="S258" i="29"/>
  <c r="S257" i="29"/>
  <c r="S249" i="29"/>
  <c r="S248" i="29"/>
  <c r="S247" i="29"/>
  <c r="S246" i="29"/>
  <c r="S245" i="29"/>
  <c r="S244" i="29"/>
  <c r="S243" i="29"/>
  <c r="S242" i="29"/>
  <c r="S241" i="29"/>
  <c r="S188" i="29"/>
  <c r="S187" i="29"/>
  <c r="S173" i="29"/>
  <c r="S172" i="29"/>
  <c r="S171" i="29"/>
  <c r="S170" i="29"/>
  <c r="S169" i="29"/>
  <c r="S168" i="29"/>
  <c r="S167" i="29"/>
  <c r="S166" i="29"/>
  <c r="S165" i="29"/>
  <c r="S164" i="29"/>
  <c r="S163" i="29"/>
  <c r="S149" i="29"/>
  <c r="S148" i="29"/>
  <c r="S147" i="29"/>
  <c r="S146" i="29"/>
  <c r="S145" i="29"/>
  <c r="S144" i="29"/>
  <c r="S143" i="29"/>
  <c r="S142" i="29"/>
  <c r="S132" i="29"/>
  <c r="S131" i="29"/>
  <c r="S130" i="29"/>
  <c r="S129" i="29"/>
  <c r="S128" i="29"/>
  <c r="S127" i="29"/>
  <c r="S126" i="29"/>
  <c r="S125" i="29"/>
  <c r="S124" i="29"/>
  <c r="S123" i="29"/>
  <c r="S122" i="29"/>
  <c r="S121" i="29"/>
  <c r="S120" i="29"/>
  <c r="S119" i="29"/>
  <c r="S118" i="29"/>
  <c r="S117" i="29"/>
  <c r="S116" i="29"/>
  <c r="S115" i="29"/>
  <c r="S114" i="29"/>
  <c r="S113" i="29"/>
  <c r="S112" i="29"/>
  <c r="S111" i="29"/>
  <c r="S110" i="29"/>
  <c r="S109" i="29"/>
  <c r="S108" i="29"/>
  <c r="S107" i="29"/>
  <c r="S106" i="29"/>
  <c r="S105" i="29"/>
  <c r="S104" i="29"/>
  <c r="S103" i="29"/>
  <c r="S59" i="29"/>
  <c r="S58" i="29"/>
  <c r="S57" i="29"/>
  <c r="S56" i="29"/>
  <c r="S55" i="29"/>
  <c r="S54" i="29"/>
  <c r="S53" i="29"/>
  <c r="S52" i="29"/>
  <c r="S51" i="29"/>
  <c r="S50" i="29"/>
  <c r="S49" i="29"/>
  <c r="S48" i="29"/>
  <c r="S47" i="29"/>
  <c r="S46" i="29"/>
  <c r="S45" i="29"/>
  <c r="S44" i="29"/>
  <c r="S43" i="29"/>
  <c r="S42" i="29"/>
  <c r="S41" i="29"/>
  <c r="S40" i="29"/>
  <c r="S39" i="29"/>
  <c r="S38" i="29"/>
  <c r="S37" i="29"/>
  <c r="S36" i="29"/>
  <c r="S35" i="29"/>
  <c r="S15" i="29"/>
  <c r="S14" i="29"/>
  <c r="S13" i="29"/>
  <c r="S12" i="29"/>
  <c r="S11" i="29"/>
  <c r="S10" i="29"/>
  <c r="S9" i="29"/>
  <c r="S8" i="29"/>
  <c r="S7" i="29"/>
  <c r="S6" i="29"/>
  <c r="AK10" i="29" l="1"/>
  <c r="AK36" i="29"/>
  <c r="AK59" i="29"/>
  <c r="AK132" i="29"/>
  <c r="AK173" i="29"/>
  <c r="AK9" i="29"/>
  <c r="AK37" i="29"/>
  <c r="AK42" i="29"/>
  <c r="AK46" i="29"/>
  <c r="AK52" i="29"/>
  <c r="AK53" i="29"/>
  <c r="AK103" i="29"/>
  <c r="AK106" i="29"/>
  <c r="AK107" i="29"/>
  <c r="AK108" i="29"/>
  <c r="AK109" i="29"/>
  <c r="AK110" i="29"/>
  <c r="AK111" i="29"/>
  <c r="AK112" i="29"/>
  <c r="AK113" i="29"/>
  <c r="AK114" i="29"/>
  <c r="AK115" i="29"/>
  <c r="AK116" i="29"/>
  <c r="AK117" i="29"/>
  <c r="AK118" i="29"/>
  <c r="AK119" i="29"/>
  <c r="AK120" i="29"/>
  <c r="AK121" i="29"/>
  <c r="AK122" i="29"/>
  <c r="AK123" i="29"/>
  <c r="AK124" i="29"/>
  <c r="AK125" i="29"/>
  <c r="AK126" i="29"/>
  <c r="AK127" i="29"/>
  <c r="AK128" i="29"/>
  <c r="AK129" i="29"/>
  <c r="AK165" i="29"/>
  <c r="AK169" i="29"/>
  <c r="AK170" i="29"/>
  <c r="AK187" i="29"/>
  <c r="AK188" i="29"/>
  <c r="AK248" i="29"/>
  <c r="AK259" i="29"/>
  <c r="AK343" i="29"/>
  <c r="AK39" i="29"/>
  <c r="AK45" i="29"/>
  <c r="AK164" i="29"/>
  <c r="AK168" i="29"/>
  <c r="AK241" i="29"/>
  <c r="AK242" i="29"/>
  <c r="AK244" i="29"/>
  <c r="AK342" i="29"/>
  <c r="AK50" i="29"/>
  <c r="AK51" i="29"/>
  <c r="AK58" i="29"/>
  <c r="AK105" i="29"/>
  <c r="AK243" i="29"/>
  <c r="AK245" i="29"/>
  <c r="AK246" i="29"/>
  <c r="AK247" i="29"/>
  <c r="AK258" i="29"/>
  <c r="AK49" i="29"/>
  <c r="AK41" i="29"/>
  <c r="AK44" i="29"/>
  <c r="AK48" i="29"/>
  <c r="AK57" i="29"/>
  <c r="AK257" i="29"/>
  <c r="AK341" i="29"/>
  <c r="AK172" i="29"/>
  <c r="AK340" i="29"/>
  <c r="AK6" i="29"/>
  <c r="AK7" i="29"/>
  <c r="AK12" i="29"/>
  <c r="AK13" i="29"/>
  <c r="AK14" i="29"/>
  <c r="AK15" i="29"/>
  <c r="AK35" i="29"/>
  <c r="AK38" i="29"/>
  <c r="AK43" i="29"/>
  <c r="AK47" i="29"/>
  <c r="AK55" i="29"/>
  <c r="AK56" i="29"/>
  <c r="AK104" i="29"/>
  <c r="AK131" i="29"/>
  <c r="AK148" i="29"/>
  <c r="AK149" i="29"/>
  <c r="AK163" i="29"/>
  <c r="AK166" i="29"/>
  <c r="AK167" i="29"/>
  <c r="AK171" i="29"/>
  <c r="AK344" i="29"/>
  <c r="AK8" i="29"/>
  <c r="AK11" i="29"/>
  <c r="AK40" i="29"/>
  <c r="AK54" i="29"/>
  <c r="AK130" i="29"/>
  <c r="AK142" i="29"/>
  <c r="AK143" i="29"/>
  <c r="AK144" i="29"/>
  <c r="AK145" i="29"/>
  <c r="AK146" i="29"/>
  <c r="AK147" i="29"/>
  <c r="AK249" i="29"/>
  <c r="AK260" i="29"/>
  <c r="AO249" i="54" l="1"/>
  <c r="AO173" i="54"/>
  <c r="AO172" i="54"/>
  <c r="AO171" i="54"/>
  <c r="AO170" i="54"/>
  <c r="AO132" i="54"/>
  <c r="AO131" i="54"/>
  <c r="AO130" i="54"/>
  <c r="AO129" i="54"/>
  <c r="AO47" i="54"/>
  <c r="AO46" i="54"/>
  <c r="AO45" i="54"/>
  <c r="AO44" i="54"/>
  <c r="AO43" i="54"/>
  <c r="AO40" i="54"/>
  <c r="AO15" i="54"/>
  <c r="AO14" i="54"/>
  <c r="AO13" i="54"/>
  <c r="AO12" i="54"/>
  <c r="AO11" i="54"/>
  <c r="AO10" i="54"/>
  <c r="AO9" i="54"/>
  <c r="AO8" i="54"/>
  <c r="AG344" i="54"/>
  <c r="AG343" i="54"/>
  <c r="AG342" i="54"/>
  <c r="AG341" i="54"/>
  <c r="AG340" i="54"/>
  <c r="AG260" i="54"/>
  <c r="AG259" i="54"/>
  <c r="AG258" i="54"/>
  <c r="AG257" i="54"/>
  <c r="AG249" i="54"/>
  <c r="AG248" i="54"/>
  <c r="AG247" i="54"/>
  <c r="AG246" i="54"/>
  <c r="AG245" i="54"/>
  <c r="AG244" i="54"/>
  <c r="AG243" i="54"/>
  <c r="AG242" i="54"/>
  <c r="AG241" i="54"/>
  <c r="AG188" i="54"/>
  <c r="AG187" i="54"/>
  <c r="AG172" i="54"/>
  <c r="AG171" i="54"/>
  <c r="AG170" i="54"/>
  <c r="AG169" i="54"/>
  <c r="AG168" i="54"/>
  <c r="AG167" i="54"/>
  <c r="AG166" i="54"/>
  <c r="AG165" i="54"/>
  <c r="AG164" i="54"/>
  <c r="AG163" i="54"/>
  <c r="AG149" i="54"/>
  <c r="AG148" i="54"/>
  <c r="AG147" i="54"/>
  <c r="AG146" i="54"/>
  <c r="AG145" i="54"/>
  <c r="AG144" i="54"/>
  <c r="AG143" i="54"/>
  <c r="AG142" i="54"/>
  <c r="AG132" i="54"/>
  <c r="AG131" i="54"/>
  <c r="AG129" i="54"/>
  <c r="AG128" i="54"/>
  <c r="AG127" i="54"/>
  <c r="AG126" i="54"/>
  <c r="AG125" i="54"/>
  <c r="AG124" i="54"/>
  <c r="AG123" i="54"/>
  <c r="AG122" i="54"/>
  <c r="AG121" i="54"/>
  <c r="AG120" i="54"/>
  <c r="AG119" i="54"/>
  <c r="AG118" i="54"/>
  <c r="AG117" i="54"/>
  <c r="AG116" i="54"/>
  <c r="AG115" i="54"/>
  <c r="AG114" i="54"/>
  <c r="AG113" i="54"/>
  <c r="AG112" i="54"/>
  <c r="AG111" i="54"/>
  <c r="AG110" i="54"/>
  <c r="AG109" i="54"/>
  <c r="AG108" i="54"/>
  <c r="AG107" i="54"/>
  <c r="AG106" i="54"/>
  <c r="AG105" i="54"/>
  <c r="AG104" i="54"/>
  <c r="AG103"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15" i="54"/>
  <c r="AG14" i="54"/>
  <c r="AG13" i="54"/>
  <c r="AG12" i="54"/>
  <c r="AG11" i="54"/>
  <c r="AG10" i="54"/>
  <c r="AG9" i="54"/>
  <c r="AG8" i="54"/>
  <c r="AG7" i="54"/>
  <c r="AG6" i="54"/>
  <c r="M249" i="54"/>
  <c r="M173" i="54"/>
  <c r="M172" i="54"/>
  <c r="M171" i="54"/>
  <c r="M170" i="54"/>
  <c r="M132" i="54"/>
  <c r="M131" i="54"/>
  <c r="M130" i="54"/>
  <c r="M129" i="54"/>
  <c r="M47" i="54"/>
  <c r="M46" i="54"/>
  <c r="M45" i="54"/>
  <c r="M44" i="54"/>
  <c r="M43" i="54"/>
  <c r="M40" i="54"/>
  <c r="M15" i="54"/>
  <c r="M14" i="54"/>
  <c r="M13" i="54"/>
  <c r="M12" i="54"/>
  <c r="M11" i="54"/>
  <c r="M10" i="54"/>
  <c r="M9" i="54"/>
  <c r="M8" i="54"/>
  <c r="M7" i="54"/>
  <c r="M6" i="54"/>
  <c r="AF344" i="6" l="1"/>
  <c r="AD344" i="6"/>
  <c r="AC344" i="6"/>
  <c r="AA344" i="6"/>
  <c r="Z344" i="6"/>
  <c r="AF343" i="6"/>
  <c r="AD343" i="6"/>
  <c r="AC343" i="6"/>
  <c r="AA343" i="6"/>
  <c r="Z343" i="6"/>
  <c r="AF342" i="6"/>
  <c r="AD342" i="6"/>
  <c r="AC342" i="6"/>
  <c r="AA342" i="6"/>
  <c r="Z342" i="6"/>
  <c r="AF341" i="6"/>
  <c r="AD341" i="6"/>
  <c r="AC341" i="6"/>
  <c r="AA341" i="6"/>
  <c r="Z341" i="6"/>
  <c r="AF340" i="6"/>
  <c r="AD340" i="6"/>
  <c r="AC340" i="6"/>
  <c r="AA340" i="6"/>
  <c r="Z340" i="6"/>
  <c r="AF260" i="6"/>
  <c r="AD260" i="6"/>
  <c r="AC260" i="6"/>
  <c r="AA260" i="6"/>
  <c r="Z260" i="6"/>
  <c r="AF259" i="6"/>
  <c r="AD259" i="6"/>
  <c r="AC259" i="6"/>
  <c r="AA259" i="6"/>
  <c r="Z259" i="6"/>
  <c r="AF258" i="6"/>
  <c r="AD258" i="6"/>
  <c r="AC258" i="6"/>
  <c r="AA258" i="6"/>
  <c r="Z258" i="6"/>
  <c r="AF257" i="6"/>
  <c r="AD257" i="6"/>
  <c r="AC257" i="6"/>
  <c r="AA257" i="6"/>
  <c r="Z257" i="6"/>
  <c r="AF249" i="6"/>
  <c r="AD249" i="6"/>
  <c r="AC249" i="6"/>
  <c r="AA249" i="6"/>
  <c r="Z249" i="6"/>
  <c r="AF248" i="6"/>
  <c r="AD248" i="6"/>
  <c r="AC248" i="6"/>
  <c r="AA248" i="6"/>
  <c r="Z248" i="6"/>
  <c r="AG247" i="6"/>
  <c r="AF247" i="6"/>
  <c r="AE247" i="6"/>
  <c r="AD247" i="6"/>
  <c r="AC247" i="6"/>
  <c r="AB247" i="6"/>
  <c r="AA247" i="6"/>
  <c r="Z247" i="6"/>
  <c r="AG246" i="6"/>
  <c r="AF246" i="6"/>
  <c r="AE246" i="6"/>
  <c r="AD246" i="6"/>
  <c r="AC246" i="6"/>
  <c r="AB246" i="6"/>
  <c r="AA246" i="6"/>
  <c r="Z246" i="6"/>
  <c r="AG245" i="6"/>
  <c r="AF245" i="6"/>
  <c r="AE245" i="6"/>
  <c r="AD245" i="6"/>
  <c r="AC245" i="6"/>
  <c r="AB245" i="6"/>
  <c r="AA245" i="6"/>
  <c r="Z245" i="6"/>
  <c r="AG244" i="6"/>
  <c r="AF244" i="6"/>
  <c r="AE244" i="6"/>
  <c r="AD244" i="6"/>
  <c r="AC244" i="6"/>
  <c r="AB244" i="6"/>
  <c r="AA244" i="6"/>
  <c r="Z244" i="6"/>
  <c r="AG243" i="6"/>
  <c r="AF243" i="6"/>
  <c r="AE243" i="6"/>
  <c r="AD243" i="6"/>
  <c r="AC243" i="6"/>
  <c r="AB243" i="6"/>
  <c r="AA243" i="6"/>
  <c r="Z243" i="6"/>
  <c r="AG242" i="6"/>
  <c r="AF242" i="6"/>
  <c r="AE242" i="6"/>
  <c r="AD242" i="6"/>
  <c r="AC242" i="6"/>
  <c r="AB242" i="6"/>
  <c r="AA242" i="6"/>
  <c r="Z242" i="6"/>
  <c r="AG241" i="6"/>
  <c r="AF241" i="6"/>
  <c r="AE241" i="6"/>
  <c r="AD241" i="6"/>
  <c r="AC241" i="6"/>
  <c r="AB241" i="6"/>
  <c r="AA241" i="6"/>
  <c r="Z241" i="6"/>
  <c r="AG188" i="6"/>
  <c r="AF188" i="6"/>
  <c r="AE188" i="6"/>
  <c r="AD188" i="6"/>
  <c r="AC188" i="6"/>
  <c r="AB188" i="6"/>
  <c r="AA188" i="6"/>
  <c r="Z188" i="6"/>
  <c r="AG187" i="6"/>
  <c r="AF187" i="6"/>
  <c r="AE187" i="6"/>
  <c r="AD187" i="6"/>
  <c r="AC187" i="6"/>
  <c r="AB187" i="6"/>
  <c r="AA187" i="6"/>
  <c r="Z187" i="6"/>
  <c r="AG173" i="6"/>
  <c r="AF173" i="6"/>
  <c r="AE173" i="6"/>
  <c r="AD173" i="6"/>
  <c r="AC173" i="6"/>
  <c r="AB173" i="6"/>
  <c r="AA173" i="6"/>
  <c r="Z173" i="6"/>
  <c r="AG172" i="6"/>
  <c r="AF172" i="6"/>
  <c r="AE172" i="6"/>
  <c r="AD172" i="6"/>
  <c r="AC172" i="6"/>
  <c r="AB172" i="6"/>
  <c r="AA172" i="6"/>
  <c r="Z172" i="6"/>
  <c r="AG171" i="6"/>
  <c r="AF171" i="6"/>
  <c r="AE171" i="6"/>
  <c r="AD171" i="6"/>
  <c r="AC171" i="6"/>
  <c r="AB171" i="6"/>
  <c r="AA171" i="6"/>
  <c r="Z171" i="6"/>
  <c r="AG170" i="6"/>
  <c r="AF170" i="6"/>
  <c r="AE170" i="6"/>
  <c r="AD170" i="6"/>
  <c r="AC170" i="6"/>
  <c r="AB170" i="6"/>
  <c r="AA170" i="6"/>
  <c r="Z170" i="6"/>
  <c r="AG169" i="6"/>
  <c r="AF169" i="6"/>
  <c r="AE169" i="6"/>
  <c r="AD169" i="6"/>
  <c r="AC169" i="6"/>
  <c r="AB169" i="6"/>
  <c r="AA169" i="6"/>
  <c r="Z169" i="6"/>
  <c r="AG168" i="6"/>
  <c r="AF168" i="6"/>
  <c r="AE168" i="6"/>
  <c r="AD168" i="6"/>
  <c r="AC168" i="6"/>
  <c r="AB168" i="6"/>
  <c r="AA168" i="6"/>
  <c r="Z168" i="6"/>
  <c r="AG167" i="6"/>
  <c r="AF167" i="6"/>
  <c r="AE167" i="6"/>
  <c r="AD167" i="6"/>
  <c r="AC167" i="6"/>
  <c r="AB167" i="6"/>
  <c r="AA167" i="6"/>
  <c r="Z167" i="6"/>
  <c r="AG166" i="6"/>
  <c r="AF166" i="6"/>
  <c r="AE166" i="6"/>
  <c r="AD166" i="6"/>
  <c r="AC166" i="6"/>
  <c r="AB166" i="6"/>
  <c r="AA166" i="6"/>
  <c r="Z166" i="6"/>
  <c r="AG165" i="6"/>
  <c r="AF165" i="6"/>
  <c r="AE165" i="6"/>
  <c r="AD165" i="6"/>
  <c r="AC165" i="6"/>
  <c r="AB165" i="6"/>
  <c r="AA165" i="6"/>
  <c r="Z165" i="6"/>
  <c r="AG164" i="6"/>
  <c r="AF164" i="6"/>
  <c r="AE164" i="6"/>
  <c r="AD164" i="6"/>
  <c r="AC164" i="6"/>
  <c r="AB164" i="6"/>
  <c r="AA164" i="6"/>
  <c r="Z164" i="6"/>
  <c r="AG163" i="6"/>
  <c r="AF163" i="6"/>
  <c r="AE163" i="6"/>
  <c r="AD163" i="6"/>
  <c r="AC163" i="6"/>
  <c r="AB163" i="6"/>
  <c r="AA163" i="6"/>
  <c r="Z163" i="6"/>
  <c r="AF149" i="6"/>
  <c r="AD149" i="6"/>
  <c r="AC149" i="6"/>
  <c r="AA149" i="6"/>
  <c r="Z149" i="6"/>
  <c r="AF148" i="6"/>
  <c r="AD148" i="6"/>
  <c r="AC148" i="6"/>
  <c r="AA148" i="6"/>
  <c r="Z148" i="6"/>
  <c r="AF147" i="6"/>
  <c r="AD147" i="6"/>
  <c r="AC147" i="6"/>
  <c r="AA147" i="6"/>
  <c r="Z147" i="6"/>
  <c r="AF146" i="6"/>
  <c r="AD146" i="6"/>
  <c r="AC146" i="6"/>
  <c r="AA146" i="6"/>
  <c r="Z146" i="6"/>
  <c r="AF145" i="6"/>
  <c r="AD145" i="6"/>
  <c r="AC145" i="6"/>
  <c r="AA145" i="6"/>
  <c r="Z145" i="6"/>
  <c r="AF144" i="6"/>
  <c r="AD144" i="6"/>
  <c r="AC144" i="6"/>
  <c r="AA144" i="6"/>
  <c r="Z144" i="6"/>
  <c r="AF143" i="6"/>
  <c r="AD143" i="6"/>
  <c r="AC143" i="6"/>
  <c r="AA143" i="6"/>
  <c r="Z143" i="6"/>
  <c r="AF142" i="6"/>
  <c r="AD142" i="6"/>
  <c r="AC142" i="6"/>
  <c r="AA142" i="6"/>
  <c r="Z142" i="6"/>
  <c r="AG132" i="6"/>
  <c r="AF132" i="6"/>
  <c r="AE132" i="6"/>
  <c r="AD132" i="6"/>
  <c r="AC132" i="6"/>
  <c r="AB132" i="6"/>
  <c r="AA132" i="6"/>
  <c r="Z132" i="6"/>
  <c r="AG131" i="6"/>
  <c r="AF131" i="6"/>
  <c r="AE131" i="6"/>
  <c r="AD131" i="6"/>
  <c r="AC131" i="6"/>
  <c r="AB131" i="6"/>
  <c r="AA131" i="6"/>
  <c r="Z131" i="6"/>
  <c r="AG130" i="6"/>
  <c r="AF130" i="6"/>
  <c r="AE130" i="6"/>
  <c r="AD130" i="6"/>
  <c r="AC130" i="6"/>
  <c r="AB130" i="6"/>
  <c r="AA130" i="6"/>
  <c r="Z130" i="6"/>
  <c r="AG129" i="6"/>
  <c r="AF129" i="6"/>
  <c r="AE129" i="6"/>
  <c r="AD129" i="6"/>
  <c r="AC129" i="6"/>
  <c r="AB129" i="6"/>
  <c r="AA129" i="6"/>
  <c r="Z129" i="6"/>
  <c r="AG128" i="6"/>
  <c r="AF128" i="6"/>
  <c r="AE128" i="6"/>
  <c r="AD128" i="6"/>
  <c r="AC128" i="6"/>
  <c r="AB128" i="6"/>
  <c r="AA128" i="6"/>
  <c r="Z128" i="6"/>
  <c r="AG127" i="6"/>
  <c r="AF127" i="6"/>
  <c r="AE127" i="6"/>
  <c r="AD127" i="6"/>
  <c r="AC127" i="6"/>
  <c r="AB127" i="6"/>
  <c r="AA127" i="6"/>
  <c r="Z127" i="6"/>
  <c r="AG126" i="6"/>
  <c r="AF126" i="6"/>
  <c r="AE126" i="6"/>
  <c r="AD126" i="6"/>
  <c r="AC126" i="6"/>
  <c r="AB126" i="6"/>
  <c r="AA126" i="6"/>
  <c r="Z126" i="6"/>
  <c r="AG125" i="6"/>
  <c r="AF125" i="6"/>
  <c r="AE125" i="6"/>
  <c r="AD125" i="6"/>
  <c r="AC125" i="6"/>
  <c r="AB125" i="6"/>
  <c r="AA125" i="6"/>
  <c r="Z125" i="6"/>
  <c r="AG124" i="6"/>
  <c r="AF124" i="6"/>
  <c r="AE124" i="6"/>
  <c r="AD124" i="6"/>
  <c r="AC124" i="6"/>
  <c r="AB124" i="6"/>
  <c r="AA124" i="6"/>
  <c r="Z124" i="6"/>
  <c r="AG123" i="6"/>
  <c r="AF123" i="6"/>
  <c r="AE123" i="6"/>
  <c r="AD123" i="6"/>
  <c r="AC123" i="6"/>
  <c r="AB123" i="6"/>
  <c r="AA123" i="6"/>
  <c r="Z123" i="6"/>
  <c r="AG122" i="6"/>
  <c r="AF122" i="6"/>
  <c r="AE122" i="6"/>
  <c r="AD122" i="6"/>
  <c r="AC122" i="6"/>
  <c r="AB122" i="6"/>
  <c r="AA122" i="6"/>
  <c r="Z122" i="6"/>
  <c r="AG121" i="6"/>
  <c r="AF121" i="6"/>
  <c r="AE121" i="6"/>
  <c r="AD121" i="6"/>
  <c r="AC121" i="6"/>
  <c r="AB121" i="6"/>
  <c r="AA121" i="6"/>
  <c r="Z121" i="6"/>
  <c r="AG120" i="6"/>
  <c r="AF120" i="6"/>
  <c r="AE120" i="6"/>
  <c r="AD120" i="6"/>
  <c r="AC120" i="6"/>
  <c r="AB120" i="6"/>
  <c r="AA120" i="6"/>
  <c r="Z120" i="6"/>
  <c r="AG119" i="6"/>
  <c r="AF119" i="6"/>
  <c r="AE119" i="6"/>
  <c r="AD119" i="6"/>
  <c r="AC119" i="6"/>
  <c r="AB119" i="6"/>
  <c r="AA119" i="6"/>
  <c r="Z119" i="6"/>
  <c r="AG118" i="6"/>
  <c r="AF118" i="6"/>
  <c r="AE118" i="6"/>
  <c r="AD118" i="6"/>
  <c r="AC118" i="6"/>
  <c r="AB118" i="6"/>
  <c r="AA118" i="6"/>
  <c r="Z118" i="6"/>
  <c r="AG117" i="6"/>
  <c r="AF117" i="6"/>
  <c r="AE117" i="6"/>
  <c r="AD117" i="6"/>
  <c r="AC117" i="6"/>
  <c r="AB117" i="6"/>
  <c r="AA117" i="6"/>
  <c r="Z117" i="6"/>
  <c r="AG116" i="6"/>
  <c r="AF116" i="6"/>
  <c r="AE116" i="6"/>
  <c r="AD116" i="6"/>
  <c r="AC116" i="6"/>
  <c r="AB116" i="6"/>
  <c r="AA116" i="6"/>
  <c r="Z116" i="6"/>
  <c r="AG115" i="6"/>
  <c r="AF115" i="6"/>
  <c r="AE115" i="6"/>
  <c r="AD115" i="6"/>
  <c r="AC115" i="6"/>
  <c r="AB115" i="6"/>
  <c r="AA115" i="6"/>
  <c r="Z115" i="6"/>
  <c r="AG114" i="6"/>
  <c r="AF114" i="6"/>
  <c r="AE114" i="6"/>
  <c r="AD114" i="6"/>
  <c r="AC114" i="6"/>
  <c r="AB114" i="6"/>
  <c r="AA114" i="6"/>
  <c r="Z114" i="6"/>
  <c r="AG113" i="6"/>
  <c r="AF113" i="6"/>
  <c r="AE113" i="6"/>
  <c r="AD113" i="6"/>
  <c r="AC113" i="6"/>
  <c r="AB113" i="6"/>
  <c r="AA113" i="6"/>
  <c r="Z113" i="6"/>
  <c r="AG112" i="6"/>
  <c r="AF112" i="6"/>
  <c r="AE112" i="6"/>
  <c r="AD112" i="6"/>
  <c r="AC112" i="6"/>
  <c r="AB112" i="6"/>
  <c r="AA112" i="6"/>
  <c r="Z112" i="6"/>
  <c r="AG111" i="6"/>
  <c r="AF111" i="6"/>
  <c r="AE111" i="6"/>
  <c r="AD111" i="6"/>
  <c r="AC111" i="6"/>
  <c r="AB111" i="6"/>
  <c r="AA111" i="6"/>
  <c r="Z111" i="6"/>
  <c r="AG110" i="6"/>
  <c r="AF110" i="6"/>
  <c r="AE110" i="6"/>
  <c r="AD110" i="6"/>
  <c r="AC110" i="6"/>
  <c r="AB110" i="6"/>
  <c r="AA110" i="6"/>
  <c r="Z110" i="6"/>
  <c r="AG109" i="6"/>
  <c r="AF109" i="6"/>
  <c r="AE109" i="6"/>
  <c r="AD109" i="6"/>
  <c r="AC109" i="6"/>
  <c r="AB109" i="6"/>
  <c r="AA109" i="6"/>
  <c r="Z109" i="6"/>
  <c r="AG108" i="6"/>
  <c r="AF108" i="6"/>
  <c r="AE108" i="6"/>
  <c r="AD108" i="6"/>
  <c r="AC108" i="6"/>
  <c r="AB108" i="6"/>
  <c r="AA108" i="6"/>
  <c r="Z108" i="6"/>
  <c r="AG107" i="6"/>
  <c r="AF107" i="6"/>
  <c r="AE107" i="6"/>
  <c r="AD107" i="6"/>
  <c r="AC107" i="6"/>
  <c r="AB107" i="6"/>
  <c r="AA107" i="6"/>
  <c r="Z107" i="6"/>
  <c r="AG106" i="6"/>
  <c r="AF106" i="6"/>
  <c r="AE106" i="6"/>
  <c r="AD106" i="6"/>
  <c r="AC106" i="6"/>
  <c r="AB106" i="6"/>
  <c r="AA106" i="6"/>
  <c r="Z106" i="6"/>
  <c r="AF105" i="6"/>
  <c r="AD105" i="6"/>
  <c r="AC105" i="6"/>
  <c r="AA105" i="6"/>
  <c r="Z105" i="6"/>
  <c r="AF104" i="6"/>
  <c r="AD104" i="6"/>
  <c r="AC104" i="6"/>
  <c r="AA104" i="6"/>
  <c r="Z104" i="6"/>
  <c r="AF103" i="6"/>
  <c r="AD103" i="6"/>
  <c r="AC103" i="6"/>
  <c r="AA103" i="6"/>
  <c r="Z103" i="6"/>
  <c r="AF59" i="6"/>
  <c r="AD59" i="6"/>
  <c r="AC59" i="6"/>
  <c r="AA59" i="6"/>
  <c r="Z59" i="6"/>
  <c r="AF58" i="6"/>
  <c r="AD58" i="6"/>
  <c r="AC58" i="6"/>
  <c r="AA58" i="6"/>
  <c r="Z58" i="6"/>
  <c r="AF57" i="6"/>
  <c r="AD57" i="6"/>
  <c r="AC57" i="6"/>
  <c r="AA57" i="6"/>
  <c r="Z57" i="6"/>
  <c r="AF56" i="6"/>
  <c r="AD56" i="6"/>
  <c r="AC56" i="6"/>
  <c r="AA56" i="6"/>
  <c r="Z56" i="6"/>
  <c r="AF55" i="6"/>
  <c r="AD55" i="6"/>
  <c r="AC55" i="6"/>
  <c r="AA55" i="6"/>
  <c r="Z55" i="6"/>
  <c r="AF54" i="6"/>
  <c r="AD54" i="6"/>
  <c r="AC54" i="6"/>
  <c r="AA54" i="6"/>
  <c r="Z54" i="6"/>
  <c r="AF53" i="6"/>
  <c r="AD53" i="6"/>
  <c r="AC53" i="6"/>
  <c r="AA53" i="6"/>
  <c r="Z53" i="6"/>
  <c r="AF52" i="6"/>
  <c r="AD52" i="6"/>
  <c r="AC52" i="6"/>
  <c r="AA52" i="6"/>
  <c r="Z52" i="6"/>
  <c r="AF51" i="6"/>
  <c r="AD51" i="6"/>
  <c r="AC51" i="6"/>
  <c r="AA51" i="6"/>
  <c r="Z51" i="6"/>
  <c r="AF50" i="6"/>
  <c r="AD50" i="6"/>
  <c r="AC50" i="6"/>
  <c r="AA50" i="6"/>
  <c r="Z50" i="6"/>
  <c r="AF49" i="6"/>
  <c r="AD49" i="6"/>
  <c r="AC49" i="6"/>
  <c r="AA49" i="6"/>
  <c r="Z49" i="6"/>
  <c r="AF48" i="6"/>
  <c r="AD48" i="6"/>
  <c r="AC48" i="6"/>
  <c r="AA48" i="6"/>
  <c r="Z48" i="6"/>
  <c r="AG47" i="6"/>
  <c r="AF47" i="6"/>
  <c r="AE47" i="6"/>
  <c r="AD47" i="6"/>
  <c r="AC47" i="6"/>
  <c r="AB47" i="6"/>
  <c r="AA47" i="6"/>
  <c r="Z47" i="6"/>
  <c r="AG46" i="6"/>
  <c r="AF46" i="6"/>
  <c r="AE46" i="6"/>
  <c r="AD46" i="6"/>
  <c r="AC46" i="6"/>
  <c r="AB46" i="6"/>
  <c r="AA46" i="6"/>
  <c r="Z46" i="6"/>
  <c r="AG45" i="6"/>
  <c r="AF45" i="6"/>
  <c r="AE45" i="6"/>
  <c r="AD45" i="6"/>
  <c r="AC45" i="6"/>
  <c r="AB45" i="6"/>
  <c r="AA45" i="6"/>
  <c r="Z45" i="6"/>
  <c r="AG44" i="6"/>
  <c r="AF44" i="6"/>
  <c r="AE44" i="6"/>
  <c r="AD44" i="6"/>
  <c r="AC44" i="6"/>
  <c r="AB44" i="6"/>
  <c r="AA44" i="6"/>
  <c r="Z44" i="6"/>
  <c r="AG43" i="6"/>
  <c r="AF43" i="6"/>
  <c r="AE43" i="6"/>
  <c r="AD43" i="6"/>
  <c r="AC43" i="6"/>
  <c r="AB43" i="6"/>
  <c r="AA43" i="6"/>
  <c r="Z43" i="6"/>
  <c r="AG42" i="6"/>
  <c r="AF42" i="6"/>
  <c r="AE42" i="6"/>
  <c r="AD42" i="6"/>
  <c r="AC42" i="6"/>
  <c r="AB42" i="6"/>
  <c r="AA42" i="6"/>
  <c r="Z42" i="6"/>
  <c r="AG41" i="6"/>
  <c r="AF41" i="6"/>
  <c r="AE41" i="6"/>
  <c r="AD41" i="6"/>
  <c r="AC41" i="6"/>
  <c r="AB41" i="6"/>
  <c r="AA41" i="6"/>
  <c r="Z41" i="6"/>
  <c r="AG40" i="6"/>
  <c r="AF40" i="6"/>
  <c r="AE40" i="6"/>
  <c r="AD40" i="6"/>
  <c r="AC40" i="6"/>
  <c r="AB40" i="6"/>
  <c r="AA40" i="6"/>
  <c r="Z40" i="6"/>
  <c r="AG39" i="6"/>
  <c r="AF39" i="6"/>
  <c r="AE39" i="6"/>
  <c r="AD39" i="6"/>
  <c r="AC39" i="6"/>
  <c r="AB39" i="6"/>
  <c r="AA39" i="6"/>
  <c r="Z39" i="6"/>
  <c r="AG38" i="6"/>
  <c r="AF38" i="6"/>
  <c r="AE38" i="6"/>
  <c r="AD38" i="6"/>
  <c r="AC38" i="6"/>
  <c r="AB38" i="6"/>
  <c r="AA38" i="6"/>
  <c r="Z38" i="6"/>
  <c r="AG37" i="6"/>
  <c r="AF37" i="6"/>
  <c r="AE37" i="6"/>
  <c r="AD37" i="6"/>
  <c r="AC37" i="6"/>
  <c r="AB37" i="6"/>
  <c r="AA37" i="6"/>
  <c r="Z37" i="6"/>
  <c r="AG36" i="6"/>
  <c r="AF36" i="6"/>
  <c r="AE36" i="6"/>
  <c r="AD36" i="6"/>
  <c r="AC36" i="6"/>
  <c r="AB36" i="6"/>
  <c r="AA36" i="6"/>
  <c r="Z36" i="6"/>
  <c r="AG35" i="6"/>
  <c r="AF35" i="6"/>
  <c r="AE35" i="6"/>
  <c r="AD35" i="6"/>
  <c r="AC35" i="6"/>
  <c r="AB35" i="6"/>
  <c r="AA35" i="6"/>
  <c r="Z35" i="6"/>
  <c r="AG15" i="6"/>
  <c r="AF15" i="6"/>
  <c r="AE15" i="6"/>
  <c r="AD15" i="6"/>
  <c r="AC15" i="6"/>
  <c r="AB15" i="6"/>
  <c r="AA15" i="6"/>
  <c r="Z15" i="6"/>
  <c r="AG14" i="6"/>
  <c r="AF14" i="6"/>
  <c r="AE14" i="6"/>
  <c r="AD14" i="6"/>
  <c r="AC14" i="6"/>
  <c r="AB14" i="6"/>
  <c r="AA14" i="6"/>
  <c r="Z14" i="6"/>
  <c r="AG13" i="6"/>
  <c r="AF13" i="6"/>
  <c r="AE13" i="6"/>
  <c r="AD13" i="6"/>
  <c r="AC13" i="6"/>
  <c r="AB13" i="6"/>
  <c r="AA13" i="6"/>
  <c r="Z13" i="6"/>
  <c r="AG12" i="6"/>
  <c r="AF12" i="6"/>
  <c r="AE12" i="6"/>
  <c r="AD12" i="6"/>
  <c r="AC12" i="6"/>
  <c r="AB12" i="6"/>
  <c r="AA12" i="6"/>
  <c r="Z12" i="6"/>
  <c r="AG11" i="6"/>
  <c r="AF11" i="6"/>
  <c r="AE11" i="6"/>
  <c r="AD11" i="6"/>
  <c r="AC11" i="6"/>
  <c r="AB11" i="6"/>
  <c r="AA11" i="6"/>
  <c r="Z11" i="6"/>
  <c r="AG10" i="6"/>
  <c r="AF10" i="6"/>
  <c r="AE10" i="6"/>
  <c r="AD10" i="6"/>
  <c r="AC10" i="6"/>
  <c r="AB10" i="6"/>
  <c r="AA10" i="6"/>
  <c r="Z10" i="6"/>
  <c r="AG9" i="6"/>
  <c r="AF9" i="6"/>
  <c r="AE9" i="6"/>
  <c r="AD9" i="6"/>
  <c r="AC9" i="6"/>
  <c r="AB9" i="6"/>
  <c r="AA9" i="6"/>
  <c r="Z9" i="6"/>
  <c r="AG8" i="6"/>
  <c r="AF8" i="6"/>
  <c r="AE8" i="6"/>
  <c r="AD8" i="6"/>
  <c r="AC8" i="6"/>
  <c r="AB8" i="6"/>
  <c r="AA8" i="6"/>
  <c r="Z8" i="6"/>
  <c r="AG7" i="6"/>
  <c r="AF7" i="6"/>
  <c r="AE7" i="6"/>
  <c r="AD7" i="6"/>
  <c r="AC7" i="6"/>
  <c r="AB7" i="6"/>
  <c r="AA7" i="6"/>
  <c r="Z7" i="6"/>
  <c r="AG6" i="6"/>
  <c r="AF6" i="6"/>
  <c r="AE6" i="6"/>
  <c r="AD6" i="6"/>
  <c r="AC6" i="6"/>
  <c r="AB6" i="6"/>
  <c r="AA6" i="6"/>
  <c r="Z6" i="6"/>
  <c r="BL344" i="6"/>
  <c r="BJ344" i="6"/>
  <c r="BI344" i="6"/>
  <c r="BG344" i="6"/>
  <c r="BF344" i="6"/>
  <c r="BL343" i="6"/>
  <c r="BJ343" i="6"/>
  <c r="BI343" i="6"/>
  <c r="BG343" i="6"/>
  <c r="BF343" i="6"/>
  <c r="BL342" i="6"/>
  <c r="BJ342" i="6"/>
  <c r="BI342" i="6"/>
  <c r="BG342" i="6"/>
  <c r="BF342" i="6"/>
  <c r="BL341" i="6"/>
  <c r="BJ341" i="6"/>
  <c r="BI341" i="6"/>
  <c r="BG341" i="6"/>
  <c r="BF341" i="6"/>
  <c r="BL340" i="6"/>
  <c r="BJ340" i="6"/>
  <c r="BI340" i="6"/>
  <c r="BG340" i="6"/>
  <c r="BF340" i="6"/>
  <c r="BL260" i="6"/>
  <c r="BJ260" i="6"/>
  <c r="BI260" i="6"/>
  <c r="BG260" i="6"/>
  <c r="BF260" i="6"/>
  <c r="BL259" i="6"/>
  <c r="BJ259" i="6"/>
  <c r="BI259" i="6"/>
  <c r="BG259" i="6"/>
  <c r="BF259" i="6"/>
  <c r="BL258" i="6"/>
  <c r="BJ258" i="6"/>
  <c r="BI258" i="6"/>
  <c r="BG258" i="6"/>
  <c r="BF258" i="6"/>
  <c r="BL257" i="6"/>
  <c r="BJ257" i="6"/>
  <c r="BI257" i="6"/>
  <c r="BG257" i="6"/>
  <c r="BF257" i="6"/>
  <c r="BL249" i="6"/>
  <c r="BJ249" i="6"/>
  <c r="BI249" i="6"/>
  <c r="BG249" i="6"/>
  <c r="BF249" i="6"/>
  <c r="BL248" i="6"/>
  <c r="BJ248" i="6"/>
  <c r="BI248" i="6"/>
  <c r="BG248" i="6"/>
  <c r="BF248" i="6"/>
  <c r="BM247" i="6"/>
  <c r="BL247" i="6"/>
  <c r="BK247" i="6"/>
  <c r="BJ247" i="6"/>
  <c r="BI247" i="6"/>
  <c r="BH247" i="6"/>
  <c r="BG247" i="6"/>
  <c r="BF247" i="6"/>
  <c r="BM246" i="6"/>
  <c r="BL246" i="6"/>
  <c r="BK246" i="6"/>
  <c r="BJ246" i="6"/>
  <c r="BI246" i="6"/>
  <c r="BH246" i="6"/>
  <c r="BG246" i="6"/>
  <c r="BF246" i="6"/>
  <c r="BM245" i="6"/>
  <c r="BL245" i="6"/>
  <c r="BK245" i="6"/>
  <c r="BJ245" i="6"/>
  <c r="BI245" i="6"/>
  <c r="BH245" i="6"/>
  <c r="BG245" i="6"/>
  <c r="BF245" i="6"/>
  <c r="BM244" i="6"/>
  <c r="BL244" i="6"/>
  <c r="BK244" i="6"/>
  <c r="BJ244" i="6"/>
  <c r="BI244" i="6"/>
  <c r="BH244" i="6"/>
  <c r="BG244" i="6"/>
  <c r="BF244" i="6"/>
  <c r="BM243" i="6"/>
  <c r="BL243" i="6"/>
  <c r="BK243" i="6"/>
  <c r="BJ243" i="6"/>
  <c r="BI243" i="6"/>
  <c r="BH243" i="6"/>
  <c r="BG243" i="6"/>
  <c r="BF243" i="6"/>
  <c r="BM242" i="6"/>
  <c r="BL242" i="6"/>
  <c r="BK242" i="6"/>
  <c r="BJ242" i="6"/>
  <c r="BI242" i="6"/>
  <c r="BH242" i="6"/>
  <c r="BG242" i="6"/>
  <c r="BF242" i="6"/>
  <c r="BM241" i="6"/>
  <c r="BL241" i="6"/>
  <c r="BK241" i="6"/>
  <c r="BJ241" i="6"/>
  <c r="BI241" i="6"/>
  <c r="BH241" i="6"/>
  <c r="BG241" i="6"/>
  <c r="BF241" i="6"/>
  <c r="BM188" i="6"/>
  <c r="BL188" i="6"/>
  <c r="BK188" i="6"/>
  <c r="BJ188" i="6"/>
  <c r="BI188" i="6"/>
  <c r="BH188" i="6"/>
  <c r="BG188" i="6"/>
  <c r="BF188" i="6"/>
  <c r="BM187" i="6"/>
  <c r="BL187" i="6"/>
  <c r="BK187" i="6"/>
  <c r="BJ187" i="6"/>
  <c r="BI187" i="6"/>
  <c r="BH187" i="6"/>
  <c r="BG187" i="6"/>
  <c r="BF187" i="6"/>
  <c r="BM173" i="6"/>
  <c r="BL173" i="6"/>
  <c r="BK173" i="6"/>
  <c r="BJ173" i="6"/>
  <c r="BI173" i="6"/>
  <c r="BH173" i="6"/>
  <c r="BG173" i="6"/>
  <c r="BF173" i="6"/>
  <c r="BM172" i="6"/>
  <c r="BL172" i="6"/>
  <c r="BK172" i="6"/>
  <c r="BJ172" i="6"/>
  <c r="BI172" i="6"/>
  <c r="BH172" i="6"/>
  <c r="BG172" i="6"/>
  <c r="BF172" i="6"/>
  <c r="BM171" i="6"/>
  <c r="BL171" i="6"/>
  <c r="BK171" i="6"/>
  <c r="BJ171" i="6"/>
  <c r="BI171" i="6"/>
  <c r="BH171" i="6"/>
  <c r="BG171" i="6"/>
  <c r="BF171" i="6"/>
  <c r="BM170" i="6"/>
  <c r="BL170" i="6"/>
  <c r="BK170" i="6"/>
  <c r="BJ170" i="6"/>
  <c r="BI170" i="6"/>
  <c r="BH170" i="6"/>
  <c r="BG170" i="6"/>
  <c r="BF170" i="6"/>
  <c r="BM169" i="6"/>
  <c r="BL169" i="6"/>
  <c r="BK169" i="6"/>
  <c r="BJ169" i="6"/>
  <c r="BI169" i="6"/>
  <c r="BH169" i="6"/>
  <c r="BG169" i="6"/>
  <c r="BF169" i="6"/>
  <c r="BM168" i="6"/>
  <c r="BL168" i="6"/>
  <c r="BK168" i="6"/>
  <c r="BJ168" i="6"/>
  <c r="BI168" i="6"/>
  <c r="BH168" i="6"/>
  <c r="BG168" i="6"/>
  <c r="BF168" i="6"/>
  <c r="BM167" i="6"/>
  <c r="BL167" i="6"/>
  <c r="BK167" i="6"/>
  <c r="BJ167" i="6"/>
  <c r="BI167" i="6"/>
  <c r="BH167" i="6"/>
  <c r="BG167" i="6"/>
  <c r="BF167" i="6"/>
  <c r="BM166" i="6"/>
  <c r="BL166" i="6"/>
  <c r="BK166" i="6"/>
  <c r="BJ166" i="6"/>
  <c r="BI166" i="6"/>
  <c r="BH166" i="6"/>
  <c r="BG166" i="6"/>
  <c r="BF166" i="6"/>
  <c r="BM165" i="6"/>
  <c r="BL165" i="6"/>
  <c r="BK165" i="6"/>
  <c r="BJ165" i="6"/>
  <c r="BI165" i="6"/>
  <c r="BH165" i="6"/>
  <c r="BG165" i="6"/>
  <c r="BF165" i="6"/>
  <c r="BM164" i="6"/>
  <c r="BL164" i="6"/>
  <c r="BK164" i="6"/>
  <c r="BJ164" i="6"/>
  <c r="BI164" i="6"/>
  <c r="BH164" i="6"/>
  <c r="BG164" i="6"/>
  <c r="BF164" i="6"/>
  <c r="BM163" i="6"/>
  <c r="BL163" i="6"/>
  <c r="BK163" i="6"/>
  <c r="BJ163" i="6"/>
  <c r="BI163" i="6"/>
  <c r="BH163" i="6"/>
  <c r="BG163" i="6"/>
  <c r="BF163" i="6"/>
  <c r="BL149" i="6"/>
  <c r="BJ149" i="6"/>
  <c r="BI149" i="6"/>
  <c r="BG149" i="6"/>
  <c r="BF149" i="6"/>
  <c r="BL148" i="6"/>
  <c r="BJ148" i="6"/>
  <c r="BI148" i="6"/>
  <c r="BG148" i="6"/>
  <c r="BF148" i="6"/>
  <c r="BL147" i="6"/>
  <c r="BJ147" i="6"/>
  <c r="BI147" i="6"/>
  <c r="BG147" i="6"/>
  <c r="BF147" i="6"/>
  <c r="BL146" i="6"/>
  <c r="BJ146" i="6"/>
  <c r="BI146" i="6"/>
  <c r="BG146" i="6"/>
  <c r="BF146" i="6"/>
  <c r="BL145" i="6"/>
  <c r="BJ145" i="6"/>
  <c r="BI145" i="6"/>
  <c r="BG145" i="6"/>
  <c r="BF145" i="6"/>
  <c r="BL144" i="6"/>
  <c r="BJ144" i="6"/>
  <c r="BI144" i="6"/>
  <c r="BG144" i="6"/>
  <c r="BF144" i="6"/>
  <c r="BL143" i="6"/>
  <c r="BJ143" i="6"/>
  <c r="BI143" i="6"/>
  <c r="BG143" i="6"/>
  <c r="BF143" i="6"/>
  <c r="BL142" i="6"/>
  <c r="BJ142" i="6"/>
  <c r="BI142" i="6"/>
  <c r="BG142" i="6"/>
  <c r="BF142" i="6"/>
  <c r="BM132" i="6"/>
  <c r="BL132" i="6"/>
  <c r="BK132" i="6"/>
  <c r="BJ132" i="6"/>
  <c r="BI132" i="6"/>
  <c r="BH132" i="6"/>
  <c r="BG132" i="6"/>
  <c r="BF132" i="6"/>
  <c r="BM131" i="6"/>
  <c r="BL131" i="6"/>
  <c r="BK131" i="6"/>
  <c r="BJ131" i="6"/>
  <c r="BI131" i="6"/>
  <c r="BH131" i="6"/>
  <c r="BG131" i="6"/>
  <c r="BF131" i="6"/>
  <c r="BM130" i="6"/>
  <c r="BL130" i="6"/>
  <c r="BK130" i="6"/>
  <c r="BJ130" i="6"/>
  <c r="BI130" i="6"/>
  <c r="BH130" i="6"/>
  <c r="BG130" i="6"/>
  <c r="BF130" i="6"/>
  <c r="BM129" i="6"/>
  <c r="BL129" i="6"/>
  <c r="BK129" i="6"/>
  <c r="BJ129" i="6"/>
  <c r="BI129" i="6"/>
  <c r="BH129" i="6"/>
  <c r="BG129" i="6"/>
  <c r="BF129" i="6"/>
  <c r="BM128" i="6"/>
  <c r="BL128" i="6"/>
  <c r="BK128" i="6"/>
  <c r="BJ128" i="6"/>
  <c r="BI128" i="6"/>
  <c r="BH128" i="6"/>
  <c r="BG128" i="6"/>
  <c r="BF128" i="6"/>
  <c r="BM127" i="6"/>
  <c r="BL127" i="6"/>
  <c r="BK127" i="6"/>
  <c r="BJ127" i="6"/>
  <c r="BI127" i="6"/>
  <c r="BH127" i="6"/>
  <c r="BG127" i="6"/>
  <c r="BF127" i="6"/>
  <c r="BM126" i="6"/>
  <c r="BL126" i="6"/>
  <c r="BK126" i="6"/>
  <c r="BJ126" i="6"/>
  <c r="BI126" i="6"/>
  <c r="BH126" i="6"/>
  <c r="BG126" i="6"/>
  <c r="BF126" i="6"/>
  <c r="BM125" i="6"/>
  <c r="BL125" i="6"/>
  <c r="BK125" i="6"/>
  <c r="BJ125" i="6"/>
  <c r="BI125" i="6"/>
  <c r="BH125" i="6"/>
  <c r="BG125" i="6"/>
  <c r="BF125" i="6"/>
  <c r="BM124" i="6"/>
  <c r="BL124" i="6"/>
  <c r="BK124" i="6"/>
  <c r="BJ124" i="6"/>
  <c r="BI124" i="6"/>
  <c r="BH124" i="6"/>
  <c r="BG124" i="6"/>
  <c r="BF124" i="6"/>
  <c r="BM123" i="6"/>
  <c r="BL123" i="6"/>
  <c r="BK123" i="6"/>
  <c r="BJ123" i="6"/>
  <c r="BI123" i="6"/>
  <c r="BH123" i="6"/>
  <c r="BG123" i="6"/>
  <c r="BF123" i="6"/>
  <c r="BM122" i="6"/>
  <c r="BL122" i="6"/>
  <c r="BK122" i="6"/>
  <c r="BJ122" i="6"/>
  <c r="BI122" i="6"/>
  <c r="BH122" i="6"/>
  <c r="BG122" i="6"/>
  <c r="BF122" i="6"/>
  <c r="BM121" i="6"/>
  <c r="BL121" i="6"/>
  <c r="BK121" i="6"/>
  <c r="BJ121" i="6"/>
  <c r="BI121" i="6"/>
  <c r="BH121" i="6"/>
  <c r="BG121" i="6"/>
  <c r="BF121" i="6"/>
  <c r="BM120" i="6"/>
  <c r="BL120" i="6"/>
  <c r="BK120" i="6"/>
  <c r="BJ120" i="6"/>
  <c r="BI120" i="6"/>
  <c r="BH120" i="6"/>
  <c r="BG120" i="6"/>
  <c r="BF120" i="6"/>
  <c r="BM119" i="6"/>
  <c r="BL119" i="6"/>
  <c r="BK119" i="6"/>
  <c r="BJ119" i="6"/>
  <c r="BI119" i="6"/>
  <c r="BH119" i="6"/>
  <c r="BG119" i="6"/>
  <c r="BF119" i="6"/>
  <c r="BM118" i="6"/>
  <c r="BL118" i="6"/>
  <c r="BK118" i="6"/>
  <c r="BJ118" i="6"/>
  <c r="BI118" i="6"/>
  <c r="BH118" i="6"/>
  <c r="BG118" i="6"/>
  <c r="BF118" i="6"/>
  <c r="BM117" i="6"/>
  <c r="BL117" i="6"/>
  <c r="BK117" i="6"/>
  <c r="BJ117" i="6"/>
  <c r="BI117" i="6"/>
  <c r="BH117" i="6"/>
  <c r="BG117" i="6"/>
  <c r="BF117" i="6"/>
  <c r="BM116" i="6"/>
  <c r="BL116" i="6"/>
  <c r="BK116" i="6"/>
  <c r="BJ116" i="6"/>
  <c r="BI116" i="6"/>
  <c r="BH116" i="6"/>
  <c r="BG116" i="6"/>
  <c r="BF116" i="6"/>
  <c r="BM115" i="6"/>
  <c r="BL115" i="6"/>
  <c r="BK115" i="6"/>
  <c r="BJ115" i="6"/>
  <c r="BI115" i="6"/>
  <c r="BH115" i="6"/>
  <c r="BG115" i="6"/>
  <c r="BF115" i="6"/>
  <c r="BM114" i="6"/>
  <c r="BL114" i="6"/>
  <c r="BK114" i="6"/>
  <c r="BJ114" i="6"/>
  <c r="BI114" i="6"/>
  <c r="BH114" i="6"/>
  <c r="BG114" i="6"/>
  <c r="BF114" i="6"/>
  <c r="BM113" i="6"/>
  <c r="BL113" i="6"/>
  <c r="BK113" i="6"/>
  <c r="BJ113" i="6"/>
  <c r="BI113" i="6"/>
  <c r="BH113" i="6"/>
  <c r="BG113" i="6"/>
  <c r="BF113" i="6"/>
  <c r="BM112" i="6"/>
  <c r="BL112" i="6"/>
  <c r="BK112" i="6"/>
  <c r="BJ112" i="6"/>
  <c r="BI112" i="6"/>
  <c r="BH112" i="6"/>
  <c r="BG112" i="6"/>
  <c r="BF112" i="6"/>
  <c r="BM111" i="6"/>
  <c r="BL111" i="6"/>
  <c r="BK111" i="6"/>
  <c r="BJ111" i="6"/>
  <c r="BI111" i="6"/>
  <c r="BH111" i="6"/>
  <c r="BG111" i="6"/>
  <c r="BF111" i="6"/>
  <c r="BM110" i="6"/>
  <c r="BL110" i="6"/>
  <c r="BK110" i="6"/>
  <c r="BJ110" i="6"/>
  <c r="BI110" i="6"/>
  <c r="BH110" i="6"/>
  <c r="BG110" i="6"/>
  <c r="BF110" i="6"/>
  <c r="BM109" i="6"/>
  <c r="BL109" i="6"/>
  <c r="BK109" i="6"/>
  <c r="BJ109" i="6"/>
  <c r="BI109" i="6"/>
  <c r="BH109" i="6"/>
  <c r="BG109" i="6"/>
  <c r="BF109" i="6"/>
  <c r="BM108" i="6"/>
  <c r="BL108" i="6"/>
  <c r="BK108" i="6"/>
  <c r="BJ108" i="6"/>
  <c r="BI108" i="6"/>
  <c r="BH108" i="6"/>
  <c r="BG108" i="6"/>
  <c r="BF108" i="6"/>
  <c r="BM107" i="6"/>
  <c r="BL107" i="6"/>
  <c r="BK107" i="6"/>
  <c r="BJ107" i="6"/>
  <c r="BI107" i="6"/>
  <c r="BH107" i="6"/>
  <c r="BG107" i="6"/>
  <c r="BF107" i="6"/>
  <c r="BM106" i="6"/>
  <c r="BL106" i="6"/>
  <c r="BK106" i="6"/>
  <c r="BJ106" i="6"/>
  <c r="BI106" i="6"/>
  <c r="BH106" i="6"/>
  <c r="BG106" i="6"/>
  <c r="BF106" i="6"/>
  <c r="BL105" i="6"/>
  <c r="BJ105" i="6"/>
  <c r="BI105" i="6"/>
  <c r="BG105" i="6"/>
  <c r="BF105" i="6"/>
  <c r="BL104" i="6"/>
  <c r="BJ104" i="6"/>
  <c r="BI104" i="6"/>
  <c r="BG104" i="6"/>
  <c r="BF104" i="6"/>
  <c r="BL103" i="6"/>
  <c r="BJ103" i="6"/>
  <c r="BI103" i="6"/>
  <c r="BG103" i="6"/>
  <c r="BF103" i="6"/>
  <c r="BL59" i="6"/>
  <c r="BJ59" i="6"/>
  <c r="BI59" i="6"/>
  <c r="BG59" i="6"/>
  <c r="BF59" i="6"/>
  <c r="BL58" i="6"/>
  <c r="BJ58" i="6"/>
  <c r="BI58" i="6"/>
  <c r="BG58" i="6"/>
  <c r="BF58" i="6"/>
  <c r="BL57" i="6"/>
  <c r="BJ57" i="6"/>
  <c r="BI57" i="6"/>
  <c r="BG57" i="6"/>
  <c r="BF57" i="6"/>
  <c r="BL56" i="6"/>
  <c r="BJ56" i="6"/>
  <c r="BI56" i="6"/>
  <c r="BG56" i="6"/>
  <c r="BF56" i="6"/>
  <c r="BL55" i="6"/>
  <c r="BJ55" i="6"/>
  <c r="BI55" i="6"/>
  <c r="BG55" i="6"/>
  <c r="BF55" i="6"/>
  <c r="BL54" i="6"/>
  <c r="BJ54" i="6"/>
  <c r="BI54" i="6"/>
  <c r="BG54" i="6"/>
  <c r="BF54" i="6"/>
  <c r="BL53" i="6"/>
  <c r="BJ53" i="6"/>
  <c r="BI53" i="6"/>
  <c r="BG53" i="6"/>
  <c r="BF53" i="6"/>
  <c r="BL52" i="6"/>
  <c r="BJ52" i="6"/>
  <c r="BI52" i="6"/>
  <c r="BG52" i="6"/>
  <c r="BF52" i="6"/>
  <c r="BL51" i="6"/>
  <c r="BJ51" i="6"/>
  <c r="BI51" i="6"/>
  <c r="BG51" i="6"/>
  <c r="BF51" i="6"/>
  <c r="BL50" i="6"/>
  <c r="BJ50" i="6"/>
  <c r="BI50" i="6"/>
  <c r="BG50" i="6"/>
  <c r="BF50" i="6"/>
  <c r="BL49" i="6"/>
  <c r="BJ49" i="6"/>
  <c r="BI49" i="6"/>
  <c r="BG49" i="6"/>
  <c r="BF49" i="6"/>
  <c r="BL48" i="6"/>
  <c r="BJ48" i="6"/>
  <c r="BI48" i="6"/>
  <c r="BG48" i="6"/>
  <c r="BF48" i="6"/>
  <c r="BM47" i="6"/>
  <c r="BL47" i="6"/>
  <c r="BK47" i="6"/>
  <c r="BJ47" i="6"/>
  <c r="BI47" i="6"/>
  <c r="BH47" i="6"/>
  <c r="BG47" i="6"/>
  <c r="BF47" i="6"/>
  <c r="BM46" i="6"/>
  <c r="BL46" i="6"/>
  <c r="BK46" i="6"/>
  <c r="BJ46" i="6"/>
  <c r="BI46" i="6"/>
  <c r="BH46" i="6"/>
  <c r="BG46" i="6"/>
  <c r="BF46" i="6"/>
  <c r="BM45" i="6"/>
  <c r="BL45" i="6"/>
  <c r="BK45" i="6"/>
  <c r="BJ45" i="6"/>
  <c r="BI45" i="6"/>
  <c r="BH45" i="6"/>
  <c r="BG45" i="6"/>
  <c r="BF45" i="6"/>
  <c r="BM44" i="6"/>
  <c r="BL44" i="6"/>
  <c r="BK44" i="6"/>
  <c r="BJ44" i="6"/>
  <c r="BI44" i="6"/>
  <c r="BH44" i="6"/>
  <c r="BG44" i="6"/>
  <c r="BF44" i="6"/>
  <c r="BM43" i="6"/>
  <c r="BL43" i="6"/>
  <c r="BK43" i="6"/>
  <c r="BJ43" i="6"/>
  <c r="BI43" i="6"/>
  <c r="BH43" i="6"/>
  <c r="BG43" i="6"/>
  <c r="BF43" i="6"/>
  <c r="BM42" i="6"/>
  <c r="BL42" i="6"/>
  <c r="BK42" i="6"/>
  <c r="BJ42" i="6"/>
  <c r="BI42" i="6"/>
  <c r="BH42" i="6"/>
  <c r="BG42" i="6"/>
  <c r="BF42" i="6"/>
  <c r="BM41" i="6"/>
  <c r="BL41" i="6"/>
  <c r="BK41" i="6"/>
  <c r="BJ41" i="6"/>
  <c r="BI41" i="6"/>
  <c r="BH41" i="6"/>
  <c r="BG41" i="6"/>
  <c r="BF41" i="6"/>
  <c r="BM40" i="6"/>
  <c r="BL40" i="6"/>
  <c r="BK40" i="6"/>
  <c r="BJ40" i="6"/>
  <c r="BI40" i="6"/>
  <c r="BH40" i="6"/>
  <c r="BG40" i="6"/>
  <c r="BF40" i="6"/>
  <c r="BM39" i="6"/>
  <c r="BL39" i="6"/>
  <c r="BK39" i="6"/>
  <c r="BJ39" i="6"/>
  <c r="BI39" i="6"/>
  <c r="BH39" i="6"/>
  <c r="BG39" i="6"/>
  <c r="BF39" i="6"/>
  <c r="BM38" i="6"/>
  <c r="BL38" i="6"/>
  <c r="BK38" i="6"/>
  <c r="BJ38" i="6"/>
  <c r="BI38" i="6"/>
  <c r="BH38" i="6"/>
  <c r="BG38" i="6"/>
  <c r="BF38" i="6"/>
  <c r="BM37" i="6"/>
  <c r="BL37" i="6"/>
  <c r="BK37" i="6"/>
  <c r="BJ37" i="6"/>
  <c r="BI37" i="6"/>
  <c r="BH37" i="6"/>
  <c r="BG37" i="6"/>
  <c r="BF37" i="6"/>
  <c r="BM36" i="6"/>
  <c r="BL36" i="6"/>
  <c r="BK36" i="6"/>
  <c r="BJ36" i="6"/>
  <c r="BI36" i="6"/>
  <c r="BH36" i="6"/>
  <c r="BG36" i="6"/>
  <c r="BF36" i="6"/>
  <c r="BM35" i="6"/>
  <c r="BL35" i="6"/>
  <c r="BK35" i="6"/>
  <c r="BJ35" i="6"/>
  <c r="BI35" i="6"/>
  <c r="BH35" i="6"/>
  <c r="BG35" i="6"/>
  <c r="BF35" i="6"/>
  <c r="BM15" i="6"/>
  <c r="BL15" i="6"/>
  <c r="BK15" i="6"/>
  <c r="BJ15" i="6"/>
  <c r="BI15" i="6"/>
  <c r="BH15" i="6"/>
  <c r="BG15" i="6"/>
  <c r="BF15" i="6"/>
  <c r="BM14" i="6"/>
  <c r="BL14" i="6"/>
  <c r="BK14" i="6"/>
  <c r="BJ14" i="6"/>
  <c r="BI14" i="6"/>
  <c r="BH14" i="6"/>
  <c r="BG14" i="6"/>
  <c r="BF14" i="6"/>
  <c r="BM13" i="6"/>
  <c r="BL13" i="6"/>
  <c r="BK13" i="6"/>
  <c r="BJ13" i="6"/>
  <c r="BI13" i="6"/>
  <c r="BH13" i="6"/>
  <c r="BG13" i="6"/>
  <c r="BF13" i="6"/>
  <c r="BM12" i="6"/>
  <c r="BL12" i="6"/>
  <c r="BK12" i="6"/>
  <c r="BJ12" i="6"/>
  <c r="BI12" i="6"/>
  <c r="BH12" i="6"/>
  <c r="BG12" i="6"/>
  <c r="BF12" i="6"/>
  <c r="BM11" i="6"/>
  <c r="BL11" i="6"/>
  <c r="BK11" i="6"/>
  <c r="BJ11" i="6"/>
  <c r="BI11" i="6"/>
  <c r="BH11" i="6"/>
  <c r="BG11" i="6"/>
  <c r="BF11" i="6"/>
  <c r="BM10" i="6"/>
  <c r="BL10" i="6"/>
  <c r="BK10" i="6"/>
  <c r="BJ10" i="6"/>
  <c r="BI10" i="6"/>
  <c r="BH10" i="6"/>
  <c r="BG10" i="6"/>
  <c r="BF10" i="6"/>
  <c r="BM9" i="6"/>
  <c r="BL9" i="6"/>
  <c r="BK9" i="6"/>
  <c r="BJ9" i="6"/>
  <c r="BI9" i="6"/>
  <c r="BH9" i="6"/>
  <c r="BG9" i="6"/>
  <c r="BF9" i="6"/>
  <c r="BM8" i="6"/>
  <c r="BL8" i="6"/>
  <c r="BK8" i="6"/>
  <c r="BJ8" i="6"/>
  <c r="BI8" i="6"/>
  <c r="BH8" i="6"/>
  <c r="BG8" i="6"/>
  <c r="BF8" i="6"/>
  <c r="BM7" i="6"/>
  <c r="BL7" i="6"/>
  <c r="BK7" i="6"/>
  <c r="BJ7" i="6"/>
  <c r="BI7" i="6"/>
  <c r="BH7" i="6"/>
  <c r="BG7" i="6"/>
  <c r="BF7" i="6"/>
  <c r="BM6" i="6"/>
  <c r="BL6" i="6"/>
  <c r="BK6" i="6"/>
  <c r="BJ6" i="6"/>
  <c r="BI6" i="6"/>
  <c r="BH6" i="6"/>
  <c r="BG6" i="6"/>
  <c r="BF6" i="6"/>
  <c r="AV344" i="6"/>
  <c r="AT344" i="6"/>
  <c r="AS344" i="6"/>
  <c r="AQ344" i="6"/>
  <c r="AP344" i="6"/>
  <c r="AV343" i="6"/>
  <c r="AT343" i="6"/>
  <c r="AS343" i="6"/>
  <c r="AQ343" i="6"/>
  <c r="AP343" i="6"/>
  <c r="AV342" i="6"/>
  <c r="AT342" i="6"/>
  <c r="AS342" i="6"/>
  <c r="AQ342" i="6"/>
  <c r="AP342" i="6"/>
  <c r="AV341" i="6"/>
  <c r="AT341" i="6"/>
  <c r="AS341" i="6"/>
  <c r="AQ341" i="6"/>
  <c r="AP341" i="6"/>
  <c r="AV340" i="6"/>
  <c r="AT340" i="6"/>
  <c r="AS340" i="6"/>
  <c r="AQ340" i="6"/>
  <c r="AP340" i="6"/>
  <c r="AV260" i="6"/>
  <c r="AT260" i="6"/>
  <c r="AS260" i="6"/>
  <c r="AQ260" i="6"/>
  <c r="AP260" i="6"/>
  <c r="AV259" i="6"/>
  <c r="AT259" i="6"/>
  <c r="AS259" i="6"/>
  <c r="AQ259" i="6"/>
  <c r="AP259" i="6"/>
  <c r="AV258" i="6"/>
  <c r="AT258" i="6"/>
  <c r="AS258" i="6"/>
  <c r="AQ258" i="6"/>
  <c r="AP258" i="6"/>
  <c r="AV257" i="6"/>
  <c r="AT257" i="6"/>
  <c r="AS257" i="6"/>
  <c r="AQ257" i="6"/>
  <c r="AP257" i="6"/>
  <c r="AV249" i="6"/>
  <c r="AT249" i="6"/>
  <c r="AS249" i="6"/>
  <c r="AQ249" i="6"/>
  <c r="AP249" i="6"/>
  <c r="AV248" i="6"/>
  <c r="AT248" i="6"/>
  <c r="AS248" i="6"/>
  <c r="AQ248" i="6"/>
  <c r="AP248" i="6"/>
  <c r="AW247" i="6"/>
  <c r="AV247" i="6"/>
  <c r="AU247" i="6"/>
  <c r="AT247" i="6"/>
  <c r="AS247" i="6"/>
  <c r="AR247" i="6"/>
  <c r="AQ247" i="6"/>
  <c r="AP247" i="6"/>
  <c r="AW246" i="6"/>
  <c r="AV246" i="6"/>
  <c r="AU246" i="6"/>
  <c r="AT246" i="6"/>
  <c r="AS246" i="6"/>
  <c r="AR246" i="6"/>
  <c r="AQ246" i="6"/>
  <c r="AP246" i="6"/>
  <c r="AW245" i="6"/>
  <c r="AV245" i="6"/>
  <c r="AU245" i="6"/>
  <c r="AT245" i="6"/>
  <c r="AS245" i="6"/>
  <c r="AR245" i="6"/>
  <c r="AQ245" i="6"/>
  <c r="AP245" i="6"/>
  <c r="AW244" i="6"/>
  <c r="AV244" i="6"/>
  <c r="AU244" i="6"/>
  <c r="AT244" i="6"/>
  <c r="AS244" i="6"/>
  <c r="AR244" i="6"/>
  <c r="AQ244" i="6"/>
  <c r="AP244" i="6"/>
  <c r="AW243" i="6"/>
  <c r="AV243" i="6"/>
  <c r="AU243" i="6"/>
  <c r="AT243" i="6"/>
  <c r="AS243" i="6"/>
  <c r="AR243" i="6"/>
  <c r="AQ243" i="6"/>
  <c r="AP243" i="6"/>
  <c r="AW242" i="6"/>
  <c r="AV242" i="6"/>
  <c r="AU242" i="6"/>
  <c r="AT242" i="6"/>
  <c r="AS242" i="6"/>
  <c r="AR242" i="6"/>
  <c r="AQ242" i="6"/>
  <c r="AP242" i="6"/>
  <c r="AW241" i="6"/>
  <c r="AV241" i="6"/>
  <c r="AU241" i="6"/>
  <c r="AT241" i="6"/>
  <c r="AS241" i="6"/>
  <c r="AR241" i="6"/>
  <c r="AQ241" i="6"/>
  <c r="AP241" i="6"/>
  <c r="AW188" i="6"/>
  <c r="AV188" i="6"/>
  <c r="AU188" i="6"/>
  <c r="AT188" i="6"/>
  <c r="AS188" i="6"/>
  <c r="AR188" i="6"/>
  <c r="AQ188" i="6"/>
  <c r="AP188" i="6"/>
  <c r="AW187" i="6"/>
  <c r="AV187" i="6"/>
  <c r="AU187" i="6"/>
  <c r="AT187" i="6"/>
  <c r="AS187" i="6"/>
  <c r="AR187" i="6"/>
  <c r="AQ187" i="6"/>
  <c r="AP187" i="6"/>
  <c r="AW173" i="6"/>
  <c r="AV173" i="6"/>
  <c r="AU173" i="6"/>
  <c r="AT173" i="6"/>
  <c r="AS173" i="6"/>
  <c r="AR173" i="6"/>
  <c r="AQ173" i="6"/>
  <c r="AP173" i="6"/>
  <c r="AW172" i="6"/>
  <c r="AV172" i="6"/>
  <c r="AU172" i="6"/>
  <c r="AT172" i="6"/>
  <c r="AS172" i="6"/>
  <c r="AR172" i="6"/>
  <c r="AQ172" i="6"/>
  <c r="AP172" i="6"/>
  <c r="AW171" i="6"/>
  <c r="AV171" i="6"/>
  <c r="AU171" i="6"/>
  <c r="AT171" i="6"/>
  <c r="AS171" i="6"/>
  <c r="AR171" i="6"/>
  <c r="AQ171" i="6"/>
  <c r="AP171" i="6"/>
  <c r="AW170" i="6"/>
  <c r="AV170" i="6"/>
  <c r="AU170" i="6"/>
  <c r="AT170" i="6"/>
  <c r="AS170" i="6"/>
  <c r="AR170" i="6"/>
  <c r="AQ170" i="6"/>
  <c r="AP170" i="6"/>
  <c r="AW169" i="6"/>
  <c r="AV169" i="6"/>
  <c r="AU169" i="6"/>
  <c r="AT169" i="6"/>
  <c r="AS169" i="6"/>
  <c r="AR169" i="6"/>
  <c r="AQ169" i="6"/>
  <c r="AP169" i="6"/>
  <c r="AW168" i="6"/>
  <c r="AV168" i="6"/>
  <c r="AU168" i="6"/>
  <c r="AT168" i="6"/>
  <c r="AS168" i="6"/>
  <c r="AR168" i="6"/>
  <c r="AQ168" i="6"/>
  <c r="AP168" i="6"/>
  <c r="AW167" i="6"/>
  <c r="AV167" i="6"/>
  <c r="AU167" i="6"/>
  <c r="AT167" i="6"/>
  <c r="AS167" i="6"/>
  <c r="AR167" i="6"/>
  <c r="AQ167" i="6"/>
  <c r="AP167" i="6"/>
  <c r="AW166" i="6"/>
  <c r="AV166" i="6"/>
  <c r="AU166" i="6"/>
  <c r="AT166" i="6"/>
  <c r="AS166" i="6"/>
  <c r="AR166" i="6"/>
  <c r="AQ166" i="6"/>
  <c r="AP166" i="6"/>
  <c r="AW165" i="6"/>
  <c r="AV165" i="6"/>
  <c r="AU165" i="6"/>
  <c r="AT165" i="6"/>
  <c r="AS165" i="6"/>
  <c r="AR165" i="6"/>
  <c r="AQ165" i="6"/>
  <c r="AP165" i="6"/>
  <c r="AW164" i="6"/>
  <c r="AV164" i="6"/>
  <c r="AU164" i="6"/>
  <c r="AT164" i="6"/>
  <c r="AS164" i="6"/>
  <c r="AR164" i="6"/>
  <c r="AQ164" i="6"/>
  <c r="AP164" i="6"/>
  <c r="AW163" i="6"/>
  <c r="AV163" i="6"/>
  <c r="AU163" i="6"/>
  <c r="AT163" i="6"/>
  <c r="AS163" i="6"/>
  <c r="AR163" i="6"/>
  <c r="AQ163" i="6"/>
  <c r="AP163" i="6"/>
  <c r="AV149" i="6"/>
  <c r="AT149" i="6"/>
  <c r="AS149" i="6"/>
  <c r="AQ149" i="6"/>
  <c r="AP149" i="6"/>
  <c r="AV148" i="6"/>
  <c r="AT148" i="6"/>
  <c r="AS148" i="6"/>
  <c r="AQ148" i="6"/>
  <c r="AP148" i="6"/>
  <c r="AV147" i="6"/>
  <c r="AT147" i="6"/>
  <c r="AS147" i="6"/>
  <c r="AQ147" i="6"/>
  <c r="AP147" i="6"/>
  <c r="AV146" i="6"/>
  <c r="AT146" i="6"/>
  <c r="AS146" i="6"/>
  <c r="AQ146" i="6"/>
  <c r="AP146" i="6"/>
  <c r="AV145" i="6"/>
  <c r="AT145" i="6"/>
  <c r="AS145" i="6"/>
  <c r="AQ145" i="6"/>
  <c r="AP145" i="6"/>
  <c r="AV144" i="6"/>
  <c r="AT144" i="6"/>
  <c r="AS144" i="6"/>
  <c r="AQ144" i="6"/>
  <c r="AP144" i="6"/>
  <c r="AV143" i="6"/>
  <c r="AT143" i="6"/>
  <c r="AS143" i="6"/>
  <c r="AQ143" i="6"/>
  <c r="AP143" i="6"/>
  <c r="AV142" i="6"/>
  <c r="AT142" i="6"/>
  <c r="AS142" i="6"/>
  <c r="AQ142" i="6"/>
  <c r="AP142" i="6"/>
  <c r="AW132" i="6"/>
  <c r="AV132" i="6"/>
  <c r="AU132" i="6"/>
  <c r="AT132" i="6"/>
  <c r="AS132" i="6"/>
  <c r="AR132" i="6"/>
  <c r="AQ132" i="6"/>
  <c r="AP132" i="6"/>
  <c r="AW131" i="6"/>
  <c r="AV131" i="6"/>
  <c r="AU131" i="6"/>
  <c r="AT131" i="6"/>
  <c r="AS131" i="6"/>
  <c r="AR131" i="6"/>
  <c r="AQ131" i="6"/>
  <c r="AP131" i="6"/>
  <c r="AW130" i="6"/>
  <c r="AV130" i="6"/>
  <c r="AU130" i="6"/>
  <c r="AT130" i="6"/>
  <c r="AS130" i="6"/>
  <c r="AR130" i="6"/>
  <c r="AQ130" i="6"/>
  <c r="AP130" i="6"/>
  <c r="AW129" i="6"/>
  <c r="AV129" i="6"/>
  <c r="AU129" i="6"/>
  <c r="AT129" i="6"/>
  <c r="AS129" i="6"/>
  <c r="AR129" i="6"/>
  <c r="AQ129" i="6"/>
  <c r="AP129" i="6"/>
  <c r="AW128" i="6"/>
  <c r="AV128" i="6"/>
  <c r="AU128" i="6"/>
  <c r="AT128" i="6"/>
  <c r="AS128" i="6"/>
  <c r="AR128" i="6"/>
  <c r="AQ128" i="6"/>
  <c r="AP128" i="6"/>
  <c r="AW127" i="6"/>
  <c r="AV127" i="6"/>
  <c r="AU127" i="6"/>
  <c r="AT127" i="6"/>
  <c r="AS127" i="6"/>
  <c r="AR127" i="6"/>
  <c r="AQ127" i="6"/>
  <c r="AP127" i="6"/>
  <c r="AW126" i="6"/>
  <c r="AV126" i="6"/>
  <c r="AU126" i="6"/>
  <c r="AT126" i="6"/>
  <c r="AS126" i="6"/>
  <c r="AR126" i="6"/>
  <c r="AQ126" i="6"/>
  <c r="AP126" i="6"/>
  <c r="AW125" i="6"/>
  <c r="AV125" i="6"/>
  <c r="AU125" i="6"/>
  <c r="AT125" i="6"/>
  <c r="AS125" i="6"/>
  <c r="AR125" i="6"/>
  <c r="AQ125" i="6"/>
  <c r="AP125" i="6"/>
  <c r="AW124" i="6"/>
  <c r="AV124" i="6"/>
  <c r="AU124" i="6"/>
  <c r="AT124" i="6"/>
  <c r="AS124" i="6"/>
  <c r="AR124" i="6"/>
  <c r="AQ124" i="6"/>
  <c r="AP124" i="6"/>
  <c r="AW123" i="6"/>
  <c r="AV123" i="6"/>
  <c r="AU123" i="6"/>
  <c r="AT123" i="6"/>
  <c r="AS123" i="6"/>
  <c r="AR123" i="6"/>
  <c r="AQ123" i="6"/>
  <c r="AP123" i="6"/>
  <c r="AW122" i="6"/>
  <c r="AV122" i="6"/>
  <c r="AU122" i="6"/>
  <c r="AT122" i="6"/>
  <c r="AS122" i="6"/>
  <c r="AR122" i="6"/>
  <c r="AQ122" i="6"/>
  <c r="AP122" i="6"/>
  <c r="AW121" i="6"/>
  <c r="AV121" i="6"/>
  <c r="AU121" i="6"/>
  <c r="AT121" i="6"/>
  <c r="AS121" i="6"/>
  <c r="AR121" i="6"/>
  <c r="AQ121" i="6"/>
  <c r="AP121" i="6"/>
  <c r="AW120" i="6"/>
  <c r="AV120" i="6"/>
  <c r="AU120" i="6"/>
  <c r="AT120" i="6"/>
  <c r="AS120" i="6"/>
  <c r="AR120" i="6"/>
  <c r="AQ120" i="6"/>
  <c r="AP120" i="6"/>
  <c r="AW119" i="6"/>
  <c r="AV119" i="6"/>
  <c r="AU119" i="6"/>
  <c r="AT119" i="6"/>
  <c r="AS119" i="6"/>
  <c r="AR119" i="6"/>
  <c r="AQ119" i="6"/>
  <c r="AP119" i="6"/>
  <c r="AW118" i="6"/>
  <c r="AV118" i="6"/>
  <c r="AU118" i="6"/>
  <c r="AT118" i="6"/>
  <c r="AS118" i="6"/>
  <c r="AR118" i="6"/>
  <c r="AQ118" i="6"/>
  <c r="AP118" i="6"/>
  <c r="AW117" i="6"/>
  <c r="AV117" i="6"/>
  <c r="AU117" i="6"/>
  <c r="AT117" i="6"/>
  <c r="AS117" i="6"/>
  <c r="AR117" i="6"/>
  <c r="AQ117" i="6"/>
  <c r="AP117" i="6"/>
  <c r="AW116" i="6"/>
  <c r="AV116" i="6"/>
  <c r="AU116" i="6"/>
  <c r="AT116" i="6"/>
  <c r="AS116" i="6"/>
  <c r="AR116" i="6"/>
  <c r="AQ116" i="6"/>
  <c r="AP116" i="6"/>
  <c r="AW115" i="6"/>
  <c r="AV115" i="6"/>
  <c r="AU115" i="6"/>
  <c r="AT115" i="6"/>
  <c r="AS115" i="6"/>
  <c r="AR115" i="6"/>
  <c r="AQ115" i="6"/>
  <c r="AP115" i="6"/>
  <c r="AW114" i="6"/>
  <c r="AV114" i="6"/>
  <c r="AU114" i="6"/>
  <c r="AT114" i="6"/>
  <c r="AS114" i="6"/>
  <c r="AR114" i="6"/>
  <c r="AQ114" i="6"/>
  <c r="AP114" i="6"/>
  <c r="AW113" i="6"/>
  <c r="AV113" i="6"/>
  <c r="AU113" i="6"/>
  <c r="AT113" i="6"/>
  <c r="AS113" i="6"/>
  <c r="AR113" i="6"/>
  <c r="AQ113" i="6"/>
  <c r="AP113" i="6"/>
  <c r="AW112" i="6"/>
  <c r="AV112" i="6"/>
  <c r="AU112" i="6"/>
  <c r="AT112" i="6"/>
  <c r="AS112" i="6"/>
  <c r="AR112" i="6"/>
  <c r="AQ112" i="6"/>
  <c r="AP112" i="6"/>
  <c r="AW111" i="6"/>
  <c r="AV111" i="6"/>
  <c r="AU111" i="6"/>
  <c r="AT111" i="6"/>
  <c r="AS111" i="6"/>
  <c r="AR111" i="6"/>
  <c r="AQ111" i="6"/>
  <c r="AP111" i="6"/>
  <c r="AW110" i="6"/>
  <c r="AV110" i="6"/>
  <c r="AU110" i="6"/>
  <c r="AT110" i="6"/>
  <c r="AS110" i="6"/>
  <c r="AR110" i="6"/>
  <c r="AQ110" i="6"/>
  <c r="AP110" i="6"/>
  <c r="AW109" i="6"/>
  <c r="AV109" i="6"/>
  <c r="AU109" i="6"/>
  <c r="AT109" i="6"/>
  <c r="AS109" i="6"/>
  <c r="AR109" i="6"/>
  <c r="AQ109" i="6"/>
  <c r="AP109" i="6"/>
  <c r="AW108" i="6"/>
  <c r="AV108" i="6"/>
  <c r="AU108" i="6"/>
  <c r="AT108" i="6"/>
  <c r="AS108" i="6"/>
  <c r="AR108" i="6"/>
  <c r="AQ108" i="6"/>
  <c r="AP108" i="6"/>
  <c r="AW107" i="6"/>
  <c r="AV107" i="6"/>
  <c r="AU107" i="6"/>
  <c r="AT107" i="6"/>
  <c r="AS107" i="6"/>
  <c r="AR107" i="6"/>
  <c r="AQ107" i="6"/>
  <c r="AP107" i="6"/>
  <c r="AW106" i="6"/>
  <c r="AV106" i="6"/>
  <c r="AU106" i="6"/>
  <c r="AT106" i="6"/>
  <c r="AS106" i="6"/>
  <c r="AR106" i="6"/>
  <c r="AQ106" i="6"/>
  <c r="AP106" i="6"/>
  <c r="AV105" i="6"/>
  <c r="AT105" i="6"/>
  <c r="AS105" i="6"/>
  <c r="AQ105" i="6"/>
  <c r="AP105" i="6"/>
  <c r="AV104" i="6"/>
  <c r="AT104" i="6"/>
  <c r="AS104" i="6"/>
  <c r="AQ104" i="6"/>
  <c r="AP104" i="6"/>
  <c r="AV103" i="6"/>
  <c r="AT103" i="6"/>
  <c r="AS103" i="6"/>
  <c r="AQ103" i="6"/>
  <c r="AP103" i="6"/>
  <c r="AW89" i="6"/>
  <c r="AV89" i="6"/>
  <c r="AU89" i="6"/>
  <c r="AT89" i="6"/>
  <c r="AS89" i="6"/>
  <c r="AR89" i="6"/>
  <c r="AQ89" i="6"/>
  <c r="AP89" i="6"/>
  <c r="AW88" i="6"/>
  <c r="AV88" i="6"/>
  <c r="AU88" i="6"/>
  <c r="AT88" i="6"/>
  <c r="AS88" i="6"/>
  <c r="AR88" i="6"/>
  <c r="AQ88" i="6"/>
  <c r="AP88" i="6"/>
  <c r="AW87" i="6"/>
  <c r="AV87" i="6"/>
  <c r="AU87" i="6"/>
  <c r="AT87" i="6"/>
  <c r="AS87" i="6"/>
  <c r="AR87" i="6"/>
  <c r="AQ87" i="6"/>
  <c r="AP87" i="6"/>
  <c r="AW86" i="6"/>
  <c r="AV86" i="6"/>
  <c r="AU86" i="6"/>
  <c r="AT86" i="6"/>
  <c r="AS86" i="6"/>
  <c r="AR86" i="6"/>
  <c r="AQ86" i="6"/>
  <c r="AP86" i="6"/>
  <c r="AW85" i="6"/>
  <c r="AV85" i="6"/>
  <c r="AU85" i="6"/>
  <c r="AT85" i="6"/>
  <c r="AS85" i="6"/>
  <c r="AR85" i="6"/>
  <c r="AQ85" i="6"/>
  <c r="AP85" i="6"/>
  <c r="AW84" i="6"/>
  <c r="AV84" i="6"/>
  <c r="AU84" i="6"/>
  <c r="AT84" i="6"/>
  <c r="AS84" i="6"/>
  <c r="AR84" i="6"/>
  <c r="AQ84" i="6"/>
  <c r="AP84" i="6"/>
  <c r="AW83" i="6"/>
  <c r="AV83" i="6"/>
  <c r="AU83" i="6"/>
  <c r="AT83" i="6"/>
  <c r="AS83" i="6"/>
  <c r="AR83" i="6"/>
  <c r="AQ83" i="6"/>
  <c r="AP83" i="6"/>
  <c r="AV82" i="6"/>
  <c r="AT82" i="6"/>
  <c r="AS82" i="6"/>
  <c r="AQ82" i="6"/>
  <c r="AP82" i="6"/>
  <c r="AW81" i="6"/>
  <c r="AV81" i="6"/>
  <c r="AU81" i="6"/>
  <c r="AT81" i="6"/>
  <c r="AS81" i="6"/>
  <c r="AR81" i="6"/>
  <c r="AQ81" i="6"/>
  <c r="AP81" i="6"/>
  <c r="AW80" i="6"/>
  <c r="AV80" i="6"/>
  <c r="AU80" i="6"/>
  <c r="AT80" i="6"/>
  <c r="AS80" i="6"/>
  <c r="AR80" i="6"/>
  <c r="AQ80" i="6"/>
  <c r="AP80" i="6"/>
  <c r="AW79" i="6"/>
  <c r="AV79" i="6"/>
  <c r="AU79" i="6"/>
  <c r="AT79" i="6"/>
  <c r="AS79" i="6"/>
  <c r="AR79" i="6"/>
  <c r="AQ79" i="6"/>
  <c r="AP79" i="6"/>
  <c r="AW78" i="6"/>
  <c r="AV78" i="6"/>
  <c r="AU78" i="6"/>
  <c r="AT78" i="6"/>
  <c r="AS78" i="6"/>
  <c r="AR78" i="6"/>
  <c r="AQ78" i="6"/>
  <c r="AP78" i="6"/>
  <c r="AW77" i="6"/>
  <c r="AV77" i="6"/>
  <c r="AU77" i="6"/>
  <c r="AT77" i="6"/>
  <c r="AS77" i="6"/>
  <c r="AR77" i="6"/>
  <c r="AQ77" i="6"/>
  <c r="AP77" i="6"/>
  <c r="AW76" i="6"/>
  <c r="AV76" i="6"/>
  <c r="AU76" i="6"/>
  <c r="AT76" i="6"/>
  <c r="AS76" i="6"/>
  <c r="AR76" i="6"/>
  <c r="AQ76" i="6"/>
  <c r="AP76" i="6"/>
  <c r="AW75" i="6"/>
  <c r="AV75" i="6"/>
  <c r="AU75" i="6"/>
  <c r="AT75" i="6"/>
  <c r="AS75" i="6"/>
  <c r="AR75" i="6"/>
  <c r="AQ75" i="6"/>
  <c r="AP75" i="6"/>
  <c r="AW74" i="6"/>
  <c r="AV74" i="6"/>
  <c r="AU74" i="6"/>
  <c r="AT74" i="6"/>
  <c r="AS74" i="6"/>
  <c r="AR74" i="6"/>
  <c r="AQ74" i="6"/>
  <c r="AP74" i="6"/>
  <c r="AW73" i="6"/>
  <c r="AV73" i="6"/>
  <c r="AU73" i="6"/>
  <c r="AT73" i="6"/>
  <c r="AS73" i="6"/>
  <c r="AR73" i="6"/>
  <c r="AQ73" i="6"/>
  <c r="AP73" i="6"/>
  <c r="AW72" i="6"/>
  <c r="AV72" i="6"/>
  <c r="AU72" i="6"/>
  <c r="AT72" i="6"/>
  <c r="AS72" i="6"/>
  <c r="AR72" i="6"/>
  <c r="AQ72" i="6"/>
  <c r="AP72" i="6"/>
  <c r="AW71" i="6"/>
  <c r="AV71" i="6"/>
  <c r="AU71" i="6"/>
  <c r="AT71" i="6"/>
  <c r="AS71" i="6"/>
  <c r="AR71" i="6"/>
  <c r="AQ71" i="6"/>
  <c r="AP71" i="6"/>
  <c r="AW70" i="6"/>
  <c r="AV70" i="6"/>
  <c r="AU70" i="6"/>
  <c r="AT70" i="6"/>
  <c r="AS70" i="6"/>
  <c r="AR70" i="6"/>
  <c r="AQ70" i="6"/>
  <c r="AP70" i="6"/>
  <c r="AW69" i="6"/>
  <c r="AV69" i="6"/>
  <c r="AU69" i="6"/>
  <c r="AT69" i="6"/>
  <c r="AS69" i="6"/>
  <c r="AR69" i="6"/>
  <c r="AQ69" i="6"/>
  <c r="AP69" i="6"/>
  <c r="AW68" i="6"/>
  <c r="AV68" i="6"/>
  <c r="AU68" i="6"/>
  <c r="AT68" i="6"/>
  <c r="AS68" i="6"/>
  <c r="AR68" i="6"/>
  <c r="AQ68" i="6"/>
  <c r="AP68" i="6"/>
  <c r="AW67" i="6"/>
  <c r="AV67" i="6"/>
  <c r="AU67" i="6"/>
  <c r="AT67" i="6"/>
  <c r="AS67" i="6"/>
  <c r="AR67" i="6"/>
  <c r="AQ67" i="6"/>
  <c r="AP67" i="6"/>
  <c r="AW66" i="6"/>
  <c r="AV66" i="6"/>
  <c r="AU66" i="6"/>
  <c r="AT66" i="6"/>
  <c r="AS66" i="6"/>
  <c r="AR66" i="6"/>
  <c r="AQ66" i="6"/>
  <c r="AP66" i="6"/>
  <c r="AW65" i="6"/>
  <c r="AV65" i="6"/>
  <c r="AU65" i="6"/>
  <c r="AT65" i="6"/>
  <c r="AS65" i="6"/>
  <c r="AR65" i="6"/>
  <c r="AQ65" i="6"/>
  <c r="AP65" i="6"/>
  <c r="AW64" i="6"/>
  <c r="AV64" i="6"/>
  <c r="AU64" i="6"/>
  <c r="AT64" i="6"/>
  <c r="AS64" i="6"/>
  <c r="AR64" i="6"/>
  <c r="AQ64" i="6"/>
  <c r="AP64" i="6"/>
  <c r="AW63" i="6"/>
  <c r="AV63" i="6"/>
  <c r="AU63" i="6"/>
  <c r="AT63" i="6"/>
  <c r="AS63" i="6"/>
  <c r="AR63" i="6"/>
  <c r="AQ63" i="6"/>
  <c r="AP63" i="6"/>
  <c r="AW62" i="6"/>
  <c r="AV62" i="6"/>
  <c r="AU62" i="6"/>
  <c r="AT62" i="6"/>
  <c r="AS62" i="6"/>
  <c r="AR62" i="6"/>
  <c r="AQ62" i="6"/>
  <c r="AP62" i="6"/>
  <c r="AW61" i="6"/>
  <c r="AV61" i="6"/>
  <c r="AU61" i="6"/>
  <c r="AT61" i="6"/>
  <c r="AS61" i="6"/>
  <c r="AR61" i="6"/>
  <c r="AQ61" i="6"/>
  <c r="AP61" i="6"/>
  <c r="AW60" i="6"/>
  <c r="AV60" i="6"/>
  <c r="AU60" i="6"/>
  <c r="AT60" i="6"/>
  <c r="AS60" i="6"/>
  <c r="AR60" i="6"/>
  <c r="AQ60" i="6"/>
  <c r="AP60" i="6"/>
  <c r="AV59" i="6"/>
  <c r="AT59" i="6"/>
  <c r="AS59" i="6"/>
  <c r="AQ59" i="6"/>
  <c r="AP59" i="6"/>
  <c r="AV58" i="6"/>
  <c r="AT58" i="6"/>
  <c r="AS58" i="6"/>
  <c r="AQ58" i="6"/>
  <c r="AP58" i="6"/>
  <c r="AV57" i="6"/>
  <c r="AT57" i="6"/>
  <c r="AS57" i="6"/>
  <c r="AQ57" i="6"/>
  <c r="AP57" i="6"/>
  <c r="AV56" i="6"/>
  <c r="AT56" i="6"/>
  <c r="AS56" i="6"/>
  <c r="AQ56" i="6"/>
  <c r="AP56" i="6"/>
  <c r="AV55" i="6"/>
  <c r="AT55" i="6"/>
  <c r="AS55" i="6"/>
  <c r="AQ55" i="6"/>
  <c r="AP55" i="6"/>
  <c r="AV54" i="6"/>
  <c r="AT54" i="6"/>
  <c r="AS54" i="6"/>
  <c r="AQ54" i="6"/>
  <c r="AP54" i="6"/>
  <c r="AV53" i="6"/>
  <c r="AT53" i="6"/>
  <c r="AS53" i="6"/>
  <c r="AQ53" i="6"/>
  <c r="AP53" i="6"/>
  <c r="AV52" i="6"/>
  <c r="AT52" i="6"/>
  <c r="AS52" i="6"/>
  <c r="AQ52" i="6"/>
  <c r="AP52" i="6"/>
  <c r="AV51" i="6"/>
  <c r="AT51" i="6"/>
  <c r="AS51" i="6"/>
  <c r="AQ51" i="6"/>
  <c r="AP51" i="6"/>
  <c r="AV50" i="6"/>
  <c r="AT50" i="6"/>
  <c r="AS50" i="6"/>
  <c r="AQ50" i="6"/>
  <c r="AP50" i="6"/>
  <c r="AV49" i="6"/>
  <c r="AT49" i="6"/>
  <c r="AS49" i="6"/>
  <c r="AQ49" i="6"/>
  <c r="AP49" i="6"/>
  <c r="AV48" i="6"/>
  <c r="AT48" i="6"/>
  <c r="AS48" i="6"/>
  <c r="AQ48" i="6"/>
  <c r="AP48" i="6"/>
  <c r="AW47" i="6"/>
  <c r="AV47" i="6"/>
  <c r="AU47" i="6"/>
  <c r="AT47" i="6"/>
  <c r="AS47" i="6"/>
  <c r="AR47" i="6"/>
  <c r="AQ47" i="6"/>
  <c r="AP47" i="6"/>
  <c r="AW46" i="6"/>
  <c r="AV46" i="6"/>
  <c r="AU46" i="6"/>
  <c r="AT46" i="6"/>
  <c r="AS46" i="6"/>
  <c r="AR46" i="6"/>
  <c r="AQ46" i="6"/>
  <c r="AP46" i="6"/>
  <c r="AW45" i="6"/>
  <c r="AV45" i="6"/>
  <c r="AU45" i="6"/>
  <c r="AT45" i="6"/>
  <c r="AS45" i="6"/>
  <c r="AR45" i="6"/>
  <c r="AQ45" i="6"/>
  <c r="AP45" i="6"/>
  <c r="AW44" i="6"/>
  <c r="AV44" i="6"/>
  <c r="AU44" i="6"/>
  <c r="AT44" i="6"/>
  <c r="AS44" i="6"/>
  <c r="AR44" i="6"/>
  <c r="AQ44" i="6"/>
  <c r="AP44" i="6"/>
  <c r="AW43" i="6"/>
  <c r="AV43" i="6"/>
  <c r="AU43" i="6"/>
  <c r="AT43" i="6"/>
  <c r="AS43" i="6"/>
  <c r="AR43" i="6"/>
  <c r="AQ43" i="6"/>
  <c r="AP43" i="6"/>
  <c r="AW42" i="6"/>
  <c r="AV42" i="6"/>
  <c r="AU42" i="6"/>
  <c r="AT42" i="6"/>
  <c r="AS42" i="6"/>
  <c r="AR42" i="6"/>
  <c r="AQ42" i="6"/>
  <c r="AP42" i="6"/>
  <c r="AW41" i="6"/>
  <c r="AV41" i="6"/>
  <c r="AU41" i="6"/>
  <c r="AT41" i="6"/>
  <c r="AS41" i="6"/>
  <c r="AR41" i="6"/>
  <c r="AQ41" i="6"/>
  <c r="AP41" i="6"/>
  <c r="AW40" i="6"/>
  <c r="AV40" i="6"/>
  <c r="AU40" i="6"/>
  <c r="AT40" i="6"/>
  <c r="AS40" i="6"/>
  <c r="AR40" i="6"/>
  <c r="AQ40" i="6"/>
  <c r="AP40" i="6"/>
  <c r="AW39" i="6"/>
  <c r="AV39" i="6"/>
  <c r="AU39" i="6"/>
  <c r="AT39" i="6"/>
  <c r="AS39" i="6"/>
  <c r="AR39" i="6"/>
  <c r="AQ39" i="6"/>
  <c r="AP39" i="6"/>
  <c r="AW38" i="6"/>
  <c r="AV38" i="6"/>
  <c r="AU38" i="6"/>
  <c r="AT38" i="6"/>
  <c r="AS38" i="6"/>
  <c r="AR38" i="6"/>
  <c r="AQ38" i="6"/>
  <c r="AP38" i="6"/>
  <c r="AW37" i="6"/>
  <c r="AV37" i="6"/>
  <c r="AU37" i="6"/>
  <c r="AT37" i="6"/>
  <c r="AS37" i="6"/>
  <c r="AR37" i="6"/>
  <c r="AQ37" i="6"/>
  <c r="AP37" i="6"/>
  <c r="AW36" i="6"/>
  <c r="AV36" i="6"/>
  <c r="AU36" i="6"/>
  <c r="AT36" i="6"/>
  <c r="AS36" i="6"/>
  <c r="AR36" i="6"/>
  <c r="AQ36" i="6"/>
  <c r="AP36" i="6"/>
  <c r="AW35" i="6"/>
  <c r="AV35" i="6"/>
  <c r="AU35" i="6"/>
  <c r="AT35" i="6"/>
  <c r="AS35" i="6"/>
  <c r="AR35" i="6"/>
  <c r="AQ35" i="6"/>
  <c r="AP35" i="6"/>
  <c r="AW34" i="6"/>
  <c r="AV34" i="6"/>
  <c r="AU34" i="6"/>
  <c r="AT34" i="6"/>
  <c r="AS34" i="6"/>
  <c r="AR34" i="6"/>
  <c r="AQ34" i="6"/>
  <c r="AP34" i="6"/>
  <c r="AW33" i="6"/>
  <c r="AV33" i="6"/>
  <c r="AU33" i="6"/>
  <c r="AT33" i="6"/>
  <c r="AS33" i="6"/>
  <c r="AR33" i="6"/>
  <c r="AQ33" i="6"/>
  <c r="AP33" i="6"/>
  <c r="AW32" i="6"/>
  <c r="AV32" i="6"/>
  <c r="AU32" i="6"/>
  <c r="AT32" i="6"/>
  <c r="AS32" i="6"/>
  <c r="AR32" i="6"/>
  <c r="AQ32" i="6"/>
  <c r="AP32" i="6"/>
  <c r="AW31" i="6"/>
  <c r="AV31" i="6"/>
  <c r="AU31" i="6"/>
  <c r="AT31" i="6"/>
  <c r="AS31" i="6"/>
  <c r="AR31" i="6"/>
  <c r="AQ31" i="6"/>
  <c r="AP31" i="6"/>
  <c r="AV30" i="6"/>
  <c r="AT30" i="6"/>
  <c r="AS30" i="6"/>
  <c r="AQ30" i="6"/>
  <c r="AP30" i="6"/>
  <c r="AV29" i="6"/>
  <c r="AT29" i="6"/>
  <c r="AS29" i="6"/>
  <c r="AQ29" i="6"/>
  <c r="AP29" i="6"/>
  <c r="AW28" i="6"/>
  <c r="AV28" i="6"/>
  <c r="AU28" i="6"/>
  <c r="AT28" i="6"/>
  <c r="AS28" i="6"/>
  <c r="AR28" i="6"/>
  <c r="AQ28" i="6"/>
  <c r="AP28" i="6"/>
  <c r="AV27" i="6"/>
  <c r="AT27" i="6"/>
  <c r="AS27" i="6"/>
  <c r="AQ27" i="6"/>
  <c r="AP27" i="6"/>
  <c r="AW26" i="6"/>
  <c r="AV26" i="6"/>
  <c r="AU26" i="6"/>
  <c r="AT26" i="6"/>
  <c r="AS26" i="6"/>
  <c r="AR26" i="6"/>
  <c r="AQ26" i="6"/>
  <c r="AP26" i="6"/>
  <c r="AV25" i="6"/>
  <c r="AT25" i="6"/>
  <c r="AS25" i="6"/>
  <c r="AQ25" i="6"/>
  <c r="AP25" i="6"/>
  <c r="AR24" i="6"/>
  <c r="AQ24" i="6"/>
  <c r="AP24" i="6"/>
  <c r="AV23" i="6"/>
  <c r="AT23" i="6"/>
  <c r="AS23" i="6"/>
  <c r="AQ23" i="6"/>
  <c r="AP23" i="6"/>
  <c r="AR22" i="6"/>
  <c r="AQ22" i="6"/>
  <c r="AP22" i="6"/>
  <c r="AV21" i="6"/>
  <c r="AT21" i="6"/>
  <c r="AS21" i="6"/>
  <c r="AQ21" i="6"/>
  <c r="AP21" i="6"/>
  <c r="AV20" i="6"/>
  <c r="AT20" i="6"/>
  <c r="AS20" i="6"/>
  <c r="AQ20" i="6"/>
  <c r="AP20" i="6"/>
  <c r="AW19" i="6"/>
  <c r="AV19" i="6"/>
  <c r="AU19" i="6"/>
  <c r="AT19" i="6"/>
  <c r="AS19" i="6"/>
  <c r="AR19" i="6"/>
  <c r="AQ19" i="6"/>
  <c r="AP19" i="6"/>
  <c r="AW18" i="6"/>
  <c r="AV18" i="6"/>
  <c r="AU18" i="6"/>
  <c r="AT18" i="6"/>
  <c r="AS18" i="6"/>
  <c r="AR18" i="6"/>
  <c r="AQ18" i="6"/>
  <c r="AP18" i="6"/>
  <c r="AW17" i="6"/>
  <c r="AV17" i="6"/>
  <c r="AU17" i="6"/>
  <c r="AT17" i="6"/>
  <c r="AS17" i="6"/>
  <c r="AR17" i="6"/>
  <c r="AQ17" i="6"/>
  <c r="AP17" i="6"/>
  <c r="AW16" i="6"/>
  <c r="AV16" i="6"/>
  <c r="AU16" i="6"/>
  <c r="AT16" i="6"/>
  <c r="AS16" i="6"/>
  <c r="AR16" i="6"/>
  <c r="AQ16" i="6"/>
  <c r="AP16" i="6"/>
  <c r="AW15" i="6"/>
  <c r="AV15" i="6"/>
  <c r="AU15" i="6"/>
  <c r="AT15" i="6"/>
  <c r="AS15" i="6"/>
  <c r="AR15" i="6"/>
  <c r="AQ15" i="6"/>
  <c r="AP15" i="6"/>
  <c r="AW14" i="6"/>
  <c r="AV14" i="6"/>
  <c r="AU14" i="6"/>
  <c r="AT14" i="6"/>
  <c r="AS14" i="6"/>
  <c r="AR14" i="6"/>
  <c r="AQ14" i="6"/>
  <c r="AP14" i="6"/>
  <c r="AW13" i="6"/>
  <c r="AV13" i="6"/>
  <c r="AU13" i="6"/>
  <c r="AT13" i="6"/>
  <c r="AS13" i="6"/>
  <c r="AR13" i="6"/>
  <c r="AQ13" i="6"/>
  <c r="AP13" i="6"/>
  <c r="AW12" i="6"/>
  <c r="AV12" i="6"/>
  <c r="AU12" i="6"/>
  <c r="AT12" i="6"/>
  <c r="AS12" i="6"/>
  <c r="AR12" i="6"/>
  <c r="AQ12" i="6"/>
  <c r="AP12" i="6"/>
  <c r="AW11" i="6"/>
  <c r="AV11" i="6"/>
  <c r="AU11" i="6"/>
  <c r="AT11" i="6"/>
  <c r="AS11" i="6"/>
  <c r="AR11" i="6"/>
  <c r="AQ11" i="6"/>
  <c r="AP11" i="6"/>
  <c r="AW10" i="6"/>
  <c r="AV10" i="6"/>
  <c r="AU10" i="6"/>
  <c r="AT10" i="6"/>
  <c r="AS10" i="6"/>
  <c r="AR10" i="6"/>
  <c r="AQ10" i="6"/>
  <c r="AP10" i="6"/>
  <c r="AW9" i="6"/>
  <c r="AV9" i="6"/>
  <c r="AU9" i="6"/>
  <c r="AT9" i="6"/>
  <c r="AS9" i="6"/>
  <c r="AR9" i="6"/>
  <c r="AQ9" i="6"/>
  <c r="AP9" i="6"/>
  <c r="AW8" i="6"/>
  <c r="AV8" i="6"/>
  <c r="AU8" i="6"/>
  <c r="AT8" i="6"/>
  <c r="AS8" i="6"/>
  <c r="AR8" i="6"/>
  <c r="AQ8" i="6"/>
  <c r="AP8" i="6"/>
  <c r="AW7" i="6"/>
  <c r="AV7" i="6"/>
  <c r="AU7" i="6"/>
  <c r="AT7" i="6"/>
  <c r="AS7" i="6"/>
  <c r="AR7" i="6"/>
  <c r="AQ7" i="6"/>
  <c r="AP7" i="6"/>
  <c r="AW6" i="6"/>
  <c r="AV6" i="6"/>
  <c r="AU6" i="6"/>
  <c r="AT6" i="6"/>
  <c r="AS6" i="6"/>
  <c r="AR6" i="6"/>
  <c r="AQ6" i="6"/>
  <c r="AP6" i="6"/>
  <c r="P344" i="6"/>
  <c r="N344" i="6"/>
  <c r="M344" i="6"/>
  <c r="K344" i="6"/>
  <c r="J344" i="6"/>
  <c r="P343" i="6"/>
  <c r="N343" i="6"/>
  <c r="M343" i="6"/>
  <c r="K343" i="6"/>
  <c r="J343" i="6"/>
  <c r="P342" i="6"/>
  <c r="N342" i="6"/>
  <c r="M342" i="6"/>
  <c r="K342" i="6"/>
  <c r="J342" i="6"/>
  <c r="P341" i="6"/>
  <c r="N341" i="6"/>
  <c r="M341" i="6"/>
  <c r="K341" i="6"/>
  <c r="J341" i="6"/>
  <c r="P340" i="6"/>
  <c r="N340" i="6"/>
  <c r="M340" i="6"/>
  <c r="K340" i="6"/>
  <c r="J340" i="6"/>
  <c r="P260" i="6"/>
  <c r="N260" i="6"/>
  <c r="M260" i="6"/>
  <c r="K260" i="6"/>
  <c r="J260" i="6"/>
  <c r="P259" i="6"/>
  <c r="N259" i="6"/>
  <c r="M259" i="6"/>
  <c r="K259" i="6"/>
  <c r="J259" i="6"/>
  <c r="P258" i="6"/>
  <c r="N258" i="6"/>
  <c r="M258" i="6"/>
  <c r="K258" i="6"/>
  <c r="J258" i="6"/>
  <c r="P257" i="6"/>
  <c r="N257" i="6"/>
  <c r="M257" i="6"/>
  <c r="K257" i="6"/>
  <c r="J257" i="6"/>
  <c r="P249" i="6"/>
  <c r="N249" i="6"/>
  <c r="M249" i="6"/>
  <c r="K249" i="6"/>
  <c r="J249" i="6"/>
  <c r="P248" i="6"/>
  <c r="N248" i="6"/>
  <c r="M248" i="6"/>
  <c r="K248" i="6"/>
  <c r="J248" i="6"/>
  <c r="Q247" i="6"/>
  <c r="P247" i="6"/>
  <c r="O247" i="6"/>
  <c r="N247" i="6"/>
  <c r="M247" i="6"/>
  <c r="L247" i="6"/>
  <c r="K247" i="6"/>
  <c r="J247" i="6"/>
  <c r="Q246" i="6"/>
  <c r="P246" i="6"/>
  <c r="O246" i="6"/>
  <c r="N246" i="6"/>
  <c r="M246" i="6"/>
  <c r="L246" i="6"/>
  <c r="K246" i="6"/>
  <c r="J246" i="6"/>
  <c r="Q245" i="6"/>
  <c r="P245" i="6"/>
  <c r="O245" i="6"/>
  <c r="N245" i="6"/>
  <c r="M245" i="6"/>
  <c r="L245" i="6"/>
  <c r="K245" i="6"/>
  <c r="J245" i="6"/>
  <c r="Q244" i="6"/>
  <c r="P244" i="6"/>
  <c r="O244" i="6"/>
  <c r="N244" i="6"/>
  <c r="M244" i="6"/>
  <c r="L244" i="6"/>
  <c r="K244" i="6"/>
  <c r="J244" i="6"/>
  <c r="Q243" i="6"/>
  <c r="P243" i="6"/>
  <c r="O243" i="6"/>
  <c r="N243" i="6"/>
  <c r="M243" i="6"/>
  <c r="L243" i="6"/>
  <c r="K243" i="6"/>
  <c r="J243" i="6"/>
  <c r="Q242" i="6"/>
  <c r="P242" i="6"/>
  <c r="O242" i="6"/>
  <c r="N242" i="6"/>
  <c r="M242" i="6"/>
  <c r="L242" i="6"/>
  <c r="K242" i="6"/>
  <c r="J242" i="6"/>
  <c r="Q241" i="6"/>
  <c r="P241" i="6"/>
  <c r="O241" i="6"/>
  <c r="N241" i="6"/>
  <c r="M241" i="6"/>
  <c r="L241" i="6"/>
  <c r="K241" i="6"/>
  <c r="J241" i="6"/>
  <c r="Q188" i="6"/>
  <c r="P188" i="6"/>
  <c r="O188" i="6"/>
  <c r="N188" i="6"/>
  <c r="M188" i="6"/>
  <c r="L188" i="6"/>
  <c r="K188" i="6"/>
  <c r="J188" i="6"/>
  <c r="Q187" i="6"/>
  <c r="P187" i="6"/>
  <c r="O187" i="6"/>
  <c r="N187" i="6"/>
  <c r="M187" i="6"/>
  <c r="L187" i="6"/>
  <c r="K187" i="6"/>
  <c r="J187" i="6"/>
  <c r="Q173" i="6"/>
  <c r="P173" i="6"/>
  <c r="O173" i="6"/>
  <c r="N173" i="6"/>
  <c r="M173" i="6"/>
  <c r="L173" i="6"/>
  <c r="K173" i="6"/>
  <c r="J173" i="6"/>
  <c r="Q172" i="6"/>
  <c r="P172" i="6"/>
  <c r="O172" i="6"/>
  <c r="N172" i="6"/>
  <c r="M172" i="6"/>
  <c r="L172" i="6"/>
  <c r="K172" i="6"/>
  <c r="J172" i="6"/>
  <c r="Q171" i="6"/>
  <c r="P171" i="6"/>
  <c r="O171" i="6"/>
  <c r="N171" i="6"/>
  <c r="M171" i="6"/>
  <c r="L171" i="6"/>
  <c r="K171" i="6"/>
  <c r="J171" i="6"/>
  <c r="Q170" i="6"/>
  <c r="P170" i="6"/>
  <c r="O170" i="6"/>
  <c r="N170" i="6"/>
  <c r="M170" i="6"/>
  <c r="L170" i="6"/>
  <c r="K170" i="6"/>
  <c r="J170" i="6"/>
  <c r="Q169" i="6"/>
  <c r="P169" i="6"/>
  <c r="O169" i="6"/>
  <c r="N169" i="6"/>
  <c r="M169" i="6"/>
  <c r="L169" i="6"/>
  <c r="K169" i="6"/>
  <c r="J169" i="6"/>
  <c r="Q168" i="6"/>
  <c r="P168" i="6"/>
  <c r="O168" i="6"/>
  <c r="N168" i="6"/>
  <c r="M168" i="6"/>
  <c r="L168" i="6"/>
  <c r="K168" i="6"/>
  <c r="J168" i="6"/>
  <c r="Q167" i="6"/>
  <c r="P167" i="6"/>
  <c r="O167" i="6"/>
  <c r="N167" i="6"/>
  <c r="M167" i="6"/>
  <c r="L167" i="6"/>
  <c r="K167" i="6"/>
  <c r="J167" i="6"/>
  <c r="Q166" i="6"/>
  <c r="P166" i="6"/>
  <c r="O166" i="6"/>
  <c r="N166" i="6"/>
  <c r="M166" i="6"/>
  <c r="L166" i="6"/>
  <c r="K166" i="6"/>
  <c r="J166" i="6"/>
  <c r="Q165" i="6"/>
  <c r="P165" i="6"/>
  <c r="O165" i="6"/>
  <c r="N165" i="6"/>
  <c r="M165" i="6"/>
  <c r="L165" i="6"/>
  <c r="K165" i="6"/>
  <c r="J165" i="6"/>
  <c r="Q164" i="6"/>
  <c r="P164" i="6"/>
  <c r="O164" i="6"/>
  <c r="N164" i="6"/>
  <c r="M164" i="6"/>
  <c r="L164" i="6"/>
  <c r="K164" i="6"/>
  <c r="J164" i="6"/>
  <c r="Q163" i="6"/>
  <c r="P163" i="6"/>
  <c r="O163" i="6"/>
  <c r="N163" i="6"/>
  <c r="M163" i="6"/>
  <c r="L163" i="6"/>
  <c r="K163" i="6"/>
  <c r="J163" i="6"/>
  <c r="P149" i="6"/>
  <c r="N149" i="6"/>
  <c r="M149" i="6"/>
  <c r="K149" i="6"/>
  <c r="J149" i="6"/>
  <c r="P148" i="6"/>
  <c r="N148" i="6"/>
  <c r="M148" i="6"/>
  <c r="K148" i="6"/>
  <c r="J148" i="6"/>
  <c r="P147" i="6"/>
  <c r="N147" i="6"/>
  <c r="M147" i="6"/>
  <c r="K147" i="6"/>
  <c r="J147" i="6"/>
  <c r="P146" i="6"/>
  <c r="N146" i="6"/>
  <c r="M146" i="6"/>
  <c r="K146" i="6"/>
  <c r="J146" i="6"/>
  <c r="P145" i="6"/>
  <c r="N145" i="6"/>
  <c r="M145" i="6"/>
  <c r="K145" i="6"/>
  <c r="J145" i="6"/>
  <c r="P144" i="6"/>
  <c r="N144" i="6"/>
  <c r="M144" i="6"/>
  <c r="K144" i="6"/>
  <c r="J144" i="6"/>
  <c r="P143" i="6"/>
  <c r="N143" i="6"/>
  <c r="M143" i="6"/>
  <c r="K143" i="6"/>
  <c r="J143" i="6"/>
  <c r="P142" i="6"/>
  <c r="N142" i="6"/>
  <c r="M142" i="6"/>
  <c r="K142" i="6"/>
  <c r="J142" i="6"/>
  <c r="Q132" i="6"/>
  <c r="P132" i="6"/>
  <c r="O132" i="6"/>
  <c r="N132" i="6"/>
  <c r="M132" i="6"/>
  <c r="L132" i="6"/>
  <c r="K132" i="6"/>
  <c r="J132" i="6"/>
  <c r="Q131" i="6"/>
  <c r="P131" i="6"/>
  <c r="O131" i="6"/>
  <c r="N131" i="6"/>
  <c r="M131" i="6"/>
  <c r="L131" i="6"/>
  <c r="K131" i="6"/>
  <c r="J131" i="6"/>
  <c r="Q130" i="6"/>
  <c r="P130" i="6"/>
  <c r="O130" i="6"/>
  <c r="N130" i="6"/>
  <c r="M130" i="6"/>
  <c r="L130" i="6"/>
  <c r="K130" i="6"/>
  <c r="J130" i="6"/>
  <c r="Q129" i="6"/>
  <c r="P129" i="6"/>
  <c r="O129" i="6"/>
  <c r="N129" i="6"/>
  <c r="M129" i="6"/>
  <c r="L129" i="6"/>
  <c r="K129" i="6"/>
  <c r="J129" i="6"/>
  <c r="Q128" i="6"/>
  <c r="P128" i="6"/>
  <c r="O128" i="6"/>
  <c r="N128" i="6"/>
  <c r="M128" i="6"/>
  <c r="L128" i="6"/>
  <c r="K128" i="6"/>
  <c r="J128" i="6"/>
  <c r="Q127" i="6"/>
  <c r="P127" i="6"/>
  <c r="O127" i="6"/>
  <c r="N127" i="6"/>
  <c r="M127" i="6"/>
  <c r="L127" i="6"/>
  <c r="K127" i="6"/>
  <c r="J127" i="6"/>
  <c r="Q126" i="6"/>
  <c r="P126" i="6"/>
  <c r="O126" i="6"/>
  <c r="N126" i="6"/>
  <c r="M126" i="6"/>
  <c r="L126" i="6"/>
  <c r="K126" i="6"/>
  <c r="J126" i="6"/>
  <c r="Q125" i="6"/>
  <c r="P125" i="6"/>
  <c r="O125" i="6"/>
  <c r="N125" i="6"/>
  <c r="M125" i="6"/>
  <c r="L125" i="6"/>
  <c r="K125" i="6"/>
  <c r="J125" i="6"/>
  <c r="Q124" i="6"/>
  <c r="P124" i="6"/>
  <c r="O124" i="6"/>
  <c r="N124" i="6"/>
  <c r="M124" i="6"/>
  <c r="L124" i="6"/>
  <c r="K124" i="6"/>
  <c r="J124" i="6"/>
  <c r="Q123" i="6"/>
  <c r="P123" i="6"/>
  <c r="O123" i="6"/>
  <c r="N123" i="6"/>
  <c r="M123" i="6"/>
  <c r="L123" i="6"/>
  <c r="K123" i="6"/>
  <c r="J123" i="6"/>
  <c r="Q122" i="6"/>
  <c r="P122" i="6"/>
  <c r="O122" i="6"/>
  <c r="N122" i="6"/>
  <c r="M122" i="6"/>
  <c r="L122" i="6"/>
  <c r="K122" i="6"/>
  <c r="J122" i="6"/>
  <c r="Q121" i="6"/>
  <c r="P121" i="6"/>
  <c r="O121" i="6"/>
  <c r="N121" i="6"/>
  <c r="M121" i="6"/>
  <c r="L121" i="6"/>
  <c r="K121" i="6"/>
  <c r="J121" i="6"/>
  <c r="Q120" i="6"/>
  <c r="P120" i="6"/>
  <c r="O120" i="6"/>
  <c r="N120" i="6"/>
  <c r="M120" i="6"/>
  <c r="L120" i="6"/>
  <c r="K120" i="6"/>
  <c r="J120" i="6"/>
  <c r="Q119" i="6"/>
  <c r="P119" i="6"/>
  <c r="O119" i="6"/>
  <c r="N119" i="6"/>
  <c r="M119" i="6"/>
  <c r="L119" i="6"/>
  <c r="K119" i="6"/>
  <c r="J119" i="6"/>
  <c r="Q118" i="6"/>
  <c r="P118" i="6"/>
  <c r="O118" i="6"/>
  <c r="N118" i="6"/>
  <c r="M118" i="6"/>
  <c r="L118" i="6"/>
  <c r="K118" i="6"/>
  <c r="J118" i="6"/>
  <c r="Q117" i="6"/>
  <c r="P117" i="6"/>
  <c r="O117" i="6"/>
  <c r="N117" i="6"/>
  <c r="M117" i="6"/>
  <c r="L117" i="6"/>
  <c r="K117" i="6"/>
  <c r="J117" i="6"/>
  <c r="Q116" i="6"/>
  <c r="P116" i="6"/>
  <c r="O116" i="6"/>
  <c r="N116" i="6"/>
  <c r="M116" i="6"/>
  <c r="L116" i="6"/>
  <c r="K116" i="6"/>
  <c r="J116" i="6"/>
  <c r="Q115" i="6"/>
  <c r="P115" i="6"/>
  <c r="O115" i="6"/>
  <c r="N115" i="6"/>
  <c r="M115" i="6"/>
  <c r="L115" i="6"/>
  <c r="K115" i="6"/>
  <c r="J115" i="6"/>
  <c r="Q114" i="6"/>
  <c r="P114" i="6"/>
  <c r="O114" i="6"/>
  <c r="N114" i="6"/>
  <c r="M114" i="6"/>
  <c r="L114" i="6"/>
  <c r="K114" i="6"/>
  <c r="J114" i="6"/>
  <c r="Q113" i="6"/>
  <c r="P113" i="6"/>
  <c r="O113" i="6"/>
  <c r="N113" i="6"/>
  <c r="M113" i="6"/>
  <c r="L113" i="6"/>
  <c r="K113" i="6"/>
  <c r="J113" i="6"/>
  <c r="Q112" i="6"/>
  <c r="P112" i="6"/>
  <c r="O112" i="6"/>
  <c r="N112" i="6"/>
  <c r="M112" i="6"/>
  <c r="L112" i="6"/>
  <c r="K112" i="6"/>
  <c r="J112" i="6"/>
  <c r="Q111" i="6"/>
  <c r="P111" i="6"/>
  <c r="O111" i="6"/>
  <c r="N111" i="6"/>
  <c r="M111" i="6"/>
  <c r="L111" i="6"/>
  <c r="K111" i="6"/>
  <c r="J111" i="6"/>
  <c r="Q110" i="6"/>
  <c r="P110" i="6"/>
  <c r="O110" i="6"/>
  <c r="N110" i="6"/>
  <c r="M110" i="6"/>
  <c r="L110" i="6"/>
  <c r="K110" i="6"/>
  <c r="J110" i="6"/>
  <c r="Q109" i="6"/>
  <c r="P109" i="6"/>
  <c r="O109" i="6"/>
  <c r="N109" i="6"/>
  <c r="M109" i="6"/>
  <c r="L109" i="6"/>
  <c r="K109" i="6"/>
  <c r="J109" i="6"/>
  <c r="Q108" i="6"/>
  <c r="P108" i="6"/>
  <c r="O108" i="6"/>
  <c r="N108" i="6"/>
  <c r="M108" i="6"/>
  <c r="L108" i="6"/>
  <c r="K108" i="6"/>
  <c r="J108" i="6"/>
  <c r="Q107" i="6"/>
  <c r="P107" i="6"/>
  <c r="O107" i="6"/>
  <c r="N107" i="6"/>
  <c r="M107" i="6"/>
  <c r="L107" i="6"/>
  <c r="K107" i="6"/>
  <c r="J107" i="6"/>
  <c r="Q106" i="6"/>
  <c r="P106" i="6"/>
  <c r="O106" i="6"/>
  <c r="N106" i="6"/>
  <c r="M106" i="6"/>
  <c r="L106" i="6"/>
  <c r="K106" i="6"/>
  <c r="J106" i="6"/>
  <c r="P105" i="6"/>
  <c r="N105" i="6"/>
  <c r="M105" i="6"/>
  <c r="K105" i="6"/>
  <c r="J105" i="6"/>
  <c r="P104" i="6"/>
  <c r="N104" i="6"/>
  <c r="M104" i="6"/>
  <c r="K104" i="6"/>
  <c r="J104" i="6"/>
  <c r="P103" i="6"/>
  <c r="N103" i="6"/>
  <c r="M103" i="6"/>
  <c r="K103" i="6"/>
  <c r="J103" i="6"/>
  <c r="P59" i="6"/>
  <c r="N59" i="6"/>
  <c r="M59" i="6"/>
  <c r="K59" i="6"/>
  <c r="J59" i="6"/>
  <c r="P58" i="6"/>
  <c r="N58" i="6"/>
  <c r="M58" i="6"/>
  <c r="K58" i="6"/>
  <c r="J58" i="6"/>
  <c r="P57" i="6"/>
  <c r="N57" i="6"/>
  <c r="M57" i="6"/>
  <c r="K57" i="6"/>
  <c r="J57" i="6"/>
  <c r="P56" i="6"/>
  <c r="N56" i="6"/>
  <c r="M56" i="6"/>
  <c r="K56" i="6"/>
  <c r="J56" i="6"/>
  <c r="P55" i="6"/>
  <c r="N55" i="6"/>
  <c r="M55" i="6"/>
  <c r="K55" i="6"/>
  <c r="J55" i="6"/>
  <c r="P54" i="6"/>
  <c r="N54" i="6"/>
  <c r="M54" i="6"/>
  <c r="K54" i="6"/>
  <c r="J54" i="6"/>
  <c r="P53" i="6"/>
  <c r="N53" i="6"/>
  <c r="M53" i="6"/>
  <c r="K53" i="6"/>
  <c r="J53" i="6"/>
  <c r="P52" i="6"/>
  <c r="N52" i="6"/>
  <c r="M52" i="6"/>
  <c r="K52" i="6"/>
  <c r="J52" i="6"/>
  <c r="P51" i="6"/>
  <c r="N51" i="6"/>
  <c r="M51" i="6"/>
  <c r="K51" i="6"/>
  <c r="J51" i="6"/>
  <c r="P50" i="6"/>
  <c r="N50" i="6"/>
  <c r="M50" i="6"/>
  <c r="K50" i="6"/>
  <c r="J50" i="6"/>
  <c r="P49" i="6"/>
  <c r="N49" i="6"/>
  <c r="M49" i="6"/>
  <c r="K49" i="6"/>
  <c r="J49" i="6"/>
  <c r="P48" i="6"/>
  <c r="N48" i="6"/>
  <c r="M48" i="6"/>
  <c r="K48" i="6"/>
  <c r="J48" i="6"/>
  <c r="Q47" i="6"/>
  <c r="P47" i="6"/>
  <c r="O47" i="6"/>
  <c r="N47" i="6"/>
  <c r="M47" i="6"/>
  <c r="L47" i="6"/>
  <c r="K47" i="6"/>
  <c r="J47" i="6"/>
  <c r="Q46" i="6"/>
  <c r="P46" i="6"/>
  <c r="O46" i="6"/>
  <c r="N46" i="6"/>
  <c r="M46" i="6"/>
  <c r="L46" i="6"/>
  <c r="K46" i="6"/>
  <c r="J46" i="6"/>
  <c r="Q45" i="6"/>
  <c r="P45" i="6"/>
  <c r="O45" i="6"/>
  <c r="N45" i="6"/>
  <c r="M45" i="6"/>
  <c r="L45" i="6"/>
  <c r="K45" i="6"/>
  <c r="J45" i="6"/>
  <c r="Q44" i="6"/>
  <c r="P44" i="6"/>
  <c r="O44" i="6"/>
  <c r="N44" i="6"/>
  <c r="M44" i="6"/>
  <c r="L44" i="6"/>
  <c r="K44" i="6"/>
  <c r="J44" i="6"/>
  <c r="Q43" i="6"/>
  <c r="P43" i="6"/>
  <c r="O43" i="6"/>
  <c r="N43" i="6"/>
  <c r="M43" i="6"/>
  <c r="L43" i="6"/>
  <c r="K43" i="6"/>
  <c r="J43" i="6"/>
  <c r="Q42" i="6"/>
  <c r="P42" i="6"/>
  <c r="O42" i="6"/>
  <c r="N42" i="6"/>
  <c r="M42" i="6"/>
  <c r="L42" i="6"/>
  <c r="K42" i="6"/>
  <c r="J42" i="6"/>
  <c r="Q41" i="6"/>
  <c r="P41" i="6"/>
  <c r="O41" i="6"/>
  <c r="N41" i="6"/>
  <c r="M41" i="6"/>
  <c r="L41" i="6"/>
  <c r="K41" i="6"/>
  <c r="J41" i="6"/>
  <c r="Q40" i="6"/>
  <c r="P40" i="6"/>
  <c r="O40" i="6"/>
  <c r="N40" i="6"/>
  <c r="M40" i="6"/>
  <c r="L40" i="6"/>
  <c r="K40" i="6"/>
  <c r="J40" i="6"/>
  <c r="Q39" i="6"/>
  <c r="P39" i="6"/>
  <c r="O39" i="6"/>
  <c r="N39" i="6"/>
  <c r="M39" i="6"/>
  <c r="L39" i="6"/>
  <c r="K39" i="6"/>
  <c r="J39" i="6"/>
  <c r="Q38" i="6"/>
  <c r="P38" i="6"/>
  <c r="O38" i="6"/>
  <c r="N38" i="6"/>
  <c r="M38" i="6"/>
  <c r="L38" i="6"/>
  <c r="K38" i="6"/>
  <c r="J38" i="6"/>
  <c r="Q37" i="6"/>
  <c r="P37" i="6"/>
  <c r="O37" i="6"/>
  <c r="N37" i="6"/>
  <c r="M37" i="6"/>
  <c r="L37" i="6"/>
  <c r="K37" i="6"/>
  <c r="J37" i="6"/>
  <c r="Q36" i="6"/>
  <c r="P36" i="6"/>
  <c r="O36" i="6"/>
  <c r="N36" i="6"/>
  <c r="M36" i="6"/>
  <c r="L36" i="6"/>
  <c r="K36" i="6"/>
  <c r="J36" i="6"/>
  <c r="Q35" i="6"/>
  <c r="P35" i="6"/>
  <c r="O35" i="6"/>
  <c r="N35" i="6"/>
  <c r="M35" i="6"/>
  <c r="L35" i="6"/>
  <c r="K35" i="6"/>
  <c r="J35" i="6"/>
  <c r="Q15" i="6"/>
  <c r="P15" i="6"/>
  <c r="O15" i="6"/>
  <c r="N15" i="6"/>
  <c r="M15" i="6"/>
  <c r="L15" i="6"/>
  <c r="K15" i="6"/>
  <c r="J15" i="6"/>
  <c r="Q14" i="6"/>
  <c r="P14" i="6"/>
  <c r="O14" i="6"/>
  <c r="N14" i="6"/>
  <c r="M14" i="6"/>
  <c r="L14" i="6"/>
  <c r="K14" i="6"/>
  <c r="J14" i="6"/>
  <c r="Q13" i="6"/>
  <c r="P13" i="6"/>
  <c r="O13" i="6"/>
  <c r="N13" i="6"/>
  <c r="M13" i="6"/>
  <c r="L13" i="6"/>
  <c r="K13" i="6"/>
  <c r="J13" i="6"/>
  <c r="Q12" i="6"/>
  <c r="P12" i="6"/>
  <c r="O12" i="6"/>
  <c r="N12" i="6"/>
  <c r="M12" i="6"/>
  <c r="L12" i="6"/>
  <c r="K12" i="6"/>
  <c r="J12" i="6"/>
  <c r="Q11" i="6"/>
  <c r="P11" i="6"/>
  <c r="O11" i="6"/>
  <c r="N11" i="6"/>
  <c r="M11" i="6"/>
  <c r="L11" i="6"/>
  <c r="K11" i="6"/>
  <c r="J11" i="6"/>
  <c r="Q10" i="6"/>
  <c r="P10" i="6"/>
  <c r="O10" i="6"/>
  <c r="N10" i="6"/>
  <c r="M10" i="6"/>
  <c r="L10" i="6"/>
  <c r="K10" i="6"/>
  <c r="J10" i="6"/>
  <c r="Q9" i="6"/>
  <c r="P9" i="6"/>
  <c r="O9" i="6"/>
  <c r="N9" i="6"/>
  <c r="M9" i="6"/>
  <c r="L9" i="6"/>
  <c r="K9" i="6"/>
  <c r="J9" i="6"/>
  <c r="Q8" i="6"/>
  <c r="P8" i="6"/>
  <c r="O8" i="6"/>
  <c r="N8" i="6"/>
  <c r="M8" i="6"/>
  <c r="L8" i="6"/>
  <c r="K8" i="6"/>
  <c r="J8" i="6"/>
  <c r="Q7" i="6"/>
  <c r="P7" i="6"/>
  <c r="O7" i="6"/>
  <c r="N7" i="6"/>
  <c r="M7" i="6"/>
  <c r="L7" i="6"/>
  <c r="K7" i="6"/>
  <c r="J7" i="6"/>
  <c r="Q6" i="6"/>
  <c r="P6" i="6"/>
  <c r="O6" i="6"/>
  <c r="N6" i="6"/>
  <c r="M6" i="6"/>
  <c r="L6" i="6"/>
  <c r="K6" i="6"/>
  <c r="J6" i="6"/>
  <c r="AP209" i="54" l="1"/>
  <c r="AH65" i="54"/>
  <c r="AP206" i="54"/>
  <c r="AO339" i="54"/>
  <c r="AO327" i="54"/>
  <c r="AO326" i="54"/>
  <c r="AO325" i="54"/>
  <c r="AO324" i="54"/>
  <c r="AO315" i="54"/>
  <c r="AO314" i="54"/>
  <c r="AO313" i="54"/>
  <c r="AO304" i="54"/>
  <c r="AO303" i="54"/>
  <c r="AO296" i="54"/>
  <c r="AO295" i="54"/>
  <c r="AO294" i="54"/>
  <c r="AO288" i="54"/>
  <c r="AO286" i="54"/>
  <c r="AO266" i="54"/>
  <c r="AO227" i="54"/>
  <c r="AO218" i="54"/>
  <c r="AO217" i="54"/>
  <c r="AO197" i="54"/>
  <c r="AO185" i="54"/>
  <c r="AO162" i="54"/>
  <c r="AO101" i="54"/>
  <c r="AO99" i="54"/>
  <c r="AO30" i="54"/>
  <c r="AO29" i="54"/>
  <c r="AO24" i="54"/>
  <c r="AG338" i="54"/>
  <c r="M339" i="54"/>
  <c r="M327" i="54"/>
  <c r="M326" i="54"/>
  <c r="M325" i="54"/>
  <c r="M324" i="54"/>
  <c r="M315" i="54"/>
  <c r="M314" i="54"/>
  <c r="M313" i="54"/>
  <c r="M304" i="54"/>
  <c r="M303" i="54"/>
  <c r="M296" i="54"/>
  <c r="M294" i="54"/>
  <c r="M291" i="54"/>
  <c r="M288" i="54"/>
  <c r="M286" i="54"/>
  <c r="M265" i="54"/>
  <c r="M233" i="54"/>
  <c r="M227" i="54"/>
  <c r="M218" i="54"/>
  <c r="M217" i="54"/>
  <c r="M206" i="54"/>
  <c r="M197" i="54"/>
  <c r="M185" i="54"/>
  <c r="M162" i="54"/>
  <c r="M101" i="54"/>
  <c r="M99" i="54"/>
  <c r="M61" i="54"/>
  <c r="AP339" i="54"/>
  <c r="AP332" i="54"/>
  <c r="AP327" i="54"/>
  <c r="AP326" i="54"/>
  <c r="AP325" i="54"/>
  <c r="AP324" i="54"/>
  <c r="AP315" i="54"/>
  <c r="AP314" i="54"/>
  <c r="AP313" i="54"/>
  <c r="AP304" i="54"/>
  <c r="AP303" i="54"/>
  <c r="AP296" i="54"/>
  <c r="AP295" i="54"/>
  <c r="AP294" i="54"/>
  <c r="AP293" i="54"/>
  <c r="AP288" i="54"/>
  <c r="AP286" i="54"/>
  <c r="AP275" i="54"/>
  <c r="AP273" i="54"/>
  <c r="AP266" i="54"/>
  <c r="AP240" i="54"/>
  <c r="AP238" i="54"/>
  <c r="AP237" i="54"/>
  <c r="AP236" i="54"/>
  <c r="AP235" i="54"/>
  <c r="AP233" i="54"/>
  <c r="AP231" i="54"/>
  <c r="AP230" i="54"/>
  <c r="AP229" i="54"/>
  <c r="AP228" i="54"/>
  <c r="AP227" i="54"/>
  <c r="AP226" i="54"/>
  <c r="AP220" i="54"/>
  <c r="AP218" i="54"/>
  <c r="AP217" i="54"/>
  <c r="AP208" i="54"/>
  <c r="AP207" i="54"/>
  <c r="AP202" i="54"/>
  <c r="AP199" i="54"/>
  <c r="AP197" i="54"/>
  <c r="AP186" i="54"/>
  <c r="AP185" i="54"/>
  <c r="AP162" i="54"/>
  <c r="AP101" i="54"/>
  <c r="AP99" i="54"/>
  <c r="AP98" i="54"/>
  <c r="AP95" i="54"/>
  <c r="AP94" i="54"/>
  <c r="AP64" i="54"/>
  <c r="AP62" i="54"/>
  <c r="AP30" i="54"/>
  <c r="AP29" i="54"/>
  <c r="AP28" i="54"/>
  <c r="AP26" i="54"/>
  <c r="AP24" i="54"/>
  <c r="AH339" i="54"/>
  <c r="AH327" i="54"/>
  <c r="AH326" i="54"/>
  <c r="AH325" i="54"/>
  <c r="AH324" i="54"/>
  <c r="AH315" i="54"/>
  <c r="AH314" i="54"/>
  <c r="AH313" i="54"/>
  <c r="AH295" i="54"/>
  <c r="AH294" i="54"/>
  <c r="AH288" i="54"/>
  <c r="AH286" i="54"/>
  <c r="AH275" i="54"/>
  <c r="AH238" i="54"/>
  <c r="AH234" i="54"/>
  <c r="AH233" i="54"/>
  <c r="AH232" i="54"/>
  <c r="AH231" i="54"/>
  <c r="AH230" i="54"/>
  <c r="AH229" i="54"/>
  <c r="AH228" i="54"/>
  <c r="AH227" i="54"/>
  <c r="AH226" i="54"/>
  <c r="AH218" i="54"/>
  <c r="AH217" i="54"/>
  <c r="AH209" i="54"/>
  <c r="AH207" i="54"/>
  <c r="AH206" i="54"/>
  <c r="AH205" i="54"/>
  <c r="AH198" i="54"/>
  <c r="AH197" i="54"/>
  <c r="AH185" i="54"/>
  <c r="AH101" i="54"/>
  <c r="AH98" i="54"/>
  <c r="AH95" i="54"/>
  <c r="AH94" i="54"/>
  <c r="AH64" i="54"/>
  <c r="AH63" i="54"/>
  <c r="AH62" i="54"/>
  <c r="AH33" i="54"/>
  <c r="AH30" i="54"/>
  <c r="AH29" i="54"/>
  <c r="AH24" i="54"/>
  <c r="N236" i="54"/>
  <c r="N235" i="54"/>
  <c r="N233" i="54"/>
  <c r="N231" i="54"/>
  <c r="N61" i="54"/>
  <c r="J328" i="6"/>
  <c r="J329" i="6"/>
  <c r="J330" i="6"/>
  <c r="J331" i="6"/>
  <c r="J332" i="6"/>
  <c r="J333" i="6"/>
  <c r="J334" i="6"/>
  <c r="J335" i="6"/>
  <c r="J336" i="6"/>
  <c r="J337" i="6"/>
  <c r="J338" i="6"/>
  <c r="J339" i="6"/>
  <c r="J316" i="6"/>
  <c r="J317" i="6"/>
  <c r="J318" i="6"/>
  <c r="J319" i="6"/>
  <c r="J320" i="6"/>
  <c r="J321" i="6"/>
  <c r="J322" i="6"/>
  <c r="J323" i="6"/>
  <c r="J324" i="6"/>
  <c r="J325" i="6"/>
  <c r="J326" i="6"/>
  <c r="J327" i="6"/>
  <c r="J305" i="6"/>
  <c r="J306" i="6"/>
  <c r="J307" i="6"/>
  <c r="J308" i="6"/>
  <c r="J309" i="6"/>
  <c r="J310" i="6"/>
  <c r="J311" i="6"/>
  <c r="J312" i="6"/>
  <c r="J313" i="6"/>
  <c r="J314" i="6"/>
  <c r="J315" i="6"/>
  <c r="J297" i="6"/>
  <c r="J298" i="6"/>
  <c r="J299" i="6"/>
  <c r="J300" i="6"/>
  <c r="J301" i="6"/>
  <c r="J302" i="6"/>
  <c r="J303" i="6"/>
  <c r="J304" i="6"/>
  <c r="J289" i="6"/>
  <c r="J290" i="6"/>
  <c r="J291" i="6"/>
  <c r="J292" i="6"/>
  <c r="J293" i="6"/>
  <c r="J294" i="6"/>
  <c r="J295" i="6"/>
  <c r="J296" i="6"/>
  <c r="J280" i="6"/>
  <c r="J281" i="6"/>
  <c r="J282" i="6"/>
  <c r="J283" i="6"/>
  <c r="J284" i="6"/>
  <c r="J285" i="6"/>
  <c r="J286" i="6"/>
  <c r="J287" i="6"/>
  <c r="J288" i="6"/>
  <c r="J276" i="6"/>
  <c r="J277" i="6"/>
  <c r="J278" i="6"/>
  <c r="J279" i="6"/>
  <c r="J273" i="6"/>
  <c r="J274" i="6"/>
  <c r="J275" i="6"/>
  <c r="J267" i="6"/>
  <c r="J268" i="6"/>
  <c r="J269" i="6"/>
  <c r="J270" i="6"/>
  <c r="J271" i="6"/>
  <c r="J272" i="6"/>
  <c r="J261" i="6"/>
  <c r="J262" i="6"/>
  <c r="J263" i="6"/>
  <c r="J264" i="6"/>
  <c r="J265" i="6"/>
  <c r="J266" i="6"/>
  <c r="J252" i="6"/>
  <c r="J253" i="6"/>
  <c r="J254" i="6"/>
  <c r="J255" i="6"/>
  <c r="J256" i="6"/>
  <c r="J250" i="6"/>
  <c r="J251" i="6"/>
  <c r="J237" i="6"/>
  <c r="J238" i="6"/>
  <c r="J239" i="6"/>
  <c r="J240" i="6"/>
  <c r="J231" i="6"/>
  <c r="J232" i="6"/>
  <c r="J233" i="6"/>
  <c r="J234" i="6"/>
  <c r="J235" i="6"/>
  <c r="J236" i="6"/>
  <c r="J228" i="6"/>
  <c r="J229" i="6"/>
  <c r="J230" i="6"/>
  <c r="J219" i="6"/>
  <c r="J220" i="6"/>
  <c r="J221" i="6"/>
  <c r="J222" i="6"/>
  <c r="J223" i="6"/>
  <c r="J224" i="6"/>
  <c r="J225" i="6"/>
  <c r="J226" i="6"/>
  <c r="J227" i="6"/>
  <c r="J210" i="6"/>
  <c r="J211" i="6"/>
  <c r="J212" i="6"/>
  <c r="J213" i="6"/>
  <c r="J214" i="6"/>
  <c r="J215" i="6"/>
  <c r="J216" i="6"/>
  <c r="J217" i="6"/>
  <c r="J218" i="6"/>
  <c r="J198" i="6"/>
  <c r="J199" i="6"/>
  <c r="J200" i="6"/>
  <c r="J201" i="6"/>
  <c r="J202" i="6"/>
  <c r="J203" i="6"/>
  <c r="J204" i="6"/>
  <c r="J205" i="6"/>
  <c r="J206" i="6"/>
  <c r="J207" i="6"/>
  <c r="J208" i="6"/>
  <c r="J209" i="6"/>
  <c r="J189" i="6"/>
  <c r="J190" i="6"/>
  <c r="J191" i="6"/>
  <c r="J192" i="6"/>
  <c r="J193" i="6"/>
  <c r="J194" i="6"/>
  <c r="J195" i="6"/>
  <c r="J196" i="6"/>
  <c r="J197" i="6"/>
  <c r="J186" i="6"/>
  <c r="J174" i="6"/>
  <c r="J175" i="6"/>
  <c r="J176" i="6"/>
  <c r="J177" i="6"/>
  <c r="J178" i="6"/>
  <c r="J179" i="6"/>
  <c r="J180" i="6"/>
  <c r="J181" i="6"/>
  <c r="J182" i="6"/>
  <c r="J183" i="6"/>
  <c r="J184" i="6"/>
  <c r="J185" i="6"/>
  <c r="J155" i="6"/>
  <c r="J156" i="6"/>
  <c r="J157" i="6"/>
  <c r="J158" i="6"/>
  <c r="J159" i="6"/>
  <c r="J160" i="6"/>
  <c r="J161" i="6"/>
  <c r="J162" i="6"/>
  <c r="J153" i="6"/>
  <c r="J154" i="6"/>
  <c r="J150" i="6"/>
  <c r="J151" i="6"/>
  <c r="J152" i="6"/>
  <c r="J139" i="6"/>
  <c r="J140" i="6"/>
  <c r="J141" i="6"/>
  <c r="J133" i="6"/>
  <c r="J134" i="6"/>
  <c r="J135" i="6"/>
  <c r="J136" i="6"/>
  <c r="J137" i="6"/>
  <c r="J138" i="6"/>
  <c r="J96" i="6"/>
  <c r="J97" i="6"/>
  <c r="J98" i="6"/>
  <c r="J99" i="6"/>
  <c r="J100" i="6"/>
  <c r="J101" i="6"/>
  <c r="J102" i="6"/>
  <c r="J88" i="6"/>
  <c r="J89" i="6"/>
  <c r="J90" i="6"/>
  <c r="J91" i="6"/>
  <c r="J92" i="6"/>
  <c r="J93" i="6"/>
  <c r="J94" i="6"/>
  <c r="J95" i="6"/>
  <c r="J83" i="6"/>
  <c r="J84" i="6"/>
  <c r="J85" i="6"/>
  <c r="J86" i="6"/>
  <c r="J87" i="6"/>
  <c r="J82" i="6"/>
  <c r="J81" i="6"/>
  <c r="J73" i="6"/>
  <c r="J74" i="6"/>
  <c r="J75" i="6"/>
  <c r="J76" i="6"/>
  <c r="J77" i="6"/>
  <c r="J78" i="6"/>
  <c r="J79" i="6"/>
  <c r="J80" i="6"/>
  <c r="J66" i="6"/>
  <c r="J67" i="6"/>
  <c r="J68" i="6"/>
  <c r="J69" i="6"/>
  <c r="J70" i="6"/>
  <c r="J71" i="6"/>
  <c r="J72" i="6"/>
  <c r="J62" i="6"/>
  <c r="J63" i="6"/>
  <c r="J64" i="6"/>
  <c r="J65" i="6"/>
  <c r="J60" i="6"/>
  <c r="J61" i="6"/>
  <c r="J31" i="6"/>
  <c r="J32" i="6"/>
  <c r="J33" i="6"/>
  <c r="J34" i="6"/>
  <c r="J25" i="6"/>
  <c r="J26" i="6"/>
  <c r="J27" i="6"/>
  <c r="J28" i="6"/>
  <c r="J29" i="6"/>
  <c r="J30" i="6"/>
  <c r="J16" i="6"/>
  <c r="J17" i="6"/>
  <c r="J18" i="6"/>
  <c r="J19" i="6"/>
  <c r="J20" i="6"/>
  <c r="J21" i="6"/>
  <c r="J23" i="6"/>
  <c r="Z328" i="6"/>
  <c r="Z305" i="6"/>
  <c r="AI176" i="29"/>
  <c r="AI175" i="29"/>
  <c r="AI174" i="29"/>
  <c r="AH60" i="30"/>
  <c r="AG60" i="30"/>
  <c r="AQ328" i="30"/>
  <c r="AG328" i="30"/>
  <c r="AH328" i="30"/>
  <c r="AQ305" i="30"/>
  <c r="AG305" i="30"/>
  <c r="AH305" i="30"/>
  <c r="AQ235" i="30"/>
  <c r="AG236" i="30"/>
  <c r="AR236" i="30" s="1"/>
  <c r="AS236" i="30" s="1"/>
  <c r="AG235" i="30"/>
  <c r="AG234" i="30"/>
  <c r="AR234" i="30" s="1"/>
  <c r="AS234" i="30" s="1"/>
  <c r="AG231" i="30"/>
  <c r="AR231" i="30" s="1"/>
  <c r="AS231" i="30" s="1"/>
  <c r="AH236" i="30"/>
  <c r="AH235" i="30"/>
  <c r="AH234" i="30"/>
  <c r="AH231" i="30"/>
  <c r="J61" i="30"/>
  <c r="W61" i="30" s="1"/>
  <c r="BC306" i="30"/>
  <c r="BC307" i="30"/>
  <c r="BC308" i="30"/>
  <c r="T61" i="30"/>
  <c r="AI232" i="29"/>
  <c r="AJ232" i="29"/>
  <c r="AB232" i="29"/>
  <c r="AC232" i="29"/>
  <c r="AI233" i="29"/>
  <c r="AJ233" i="29"/>
  <c r="AB233" i="29"/>
  <c r="AC233" i="29"/>
  <c r="S306" i="29"/>
  <c r="S307" i="29"/>
  <c r="S308" i="29"/>
  <c r="S232" i="29"/>
  <c r="S233" i="29"/>
  <c r="S61" i="29"/>
  <c r="BF232" i="6"/>
  <c r="BG232" i="6"/>
  <c r="BF233" i="6"/>
  <c r="BG233" i="6"/>
  <c r="AG305" i="6"/>
  <c r="AF305" i="6"/>
  <c r="AE305" i="6"/>
  <c r="AD305" i="6"/>
  <c r="AC305" i="6"/>
  <c r="AB305" i="6"/>
  <c r="AA305" i="6"/>
  <c r="AC60" i="6"/>
  <c r="Z60" i="6"/>
  <c r="AG328" i="6"/>
  <c r="AF328" i="6"/>
  <c r="AE328" i="6"/>
  <c r="AD328" i="6"/>
  <c r="AC328" i="6"/>
  <c r="AB328" i="6"/>
  <c r="AA328" i="6"/>
  <c r="AF236" i="6"/>
  <c r="AD236" i="6"/>
  <c r="AC236" i="6"/>
  <c r="AA236" i="6"/>
  <c r="Z236" i="6"/>
  <c r="AG235" i="6"/>
  <c r="AF235" i="6"/>
  <c r="AE235" i="6"/>
  <c r="AD235" i="6"/>
  <c r="AC235" i="6"/>
  <c r="AB235" i="6"/>
  <c r="AA235" i="6"/>
  <c r="Z235" i="6"/>
  <c r="AF234" i="6"/>
  <c r="AD234" i="6"/>
  <c r="AC234" i="6"/>
  <c r="AA234" i="6"/>
  <c r="Z234" i="6"/>
  <c r="AF231" i="6"/>
  <c r="AD231" i="6"/>
  <c r="AC231" i="6"/>
  <c r="AA231" i="6"/>
  <c r="Z231" i="6"/>
  <c r="CI328" i="30"/>
  <c r="BY328" i="30"/>
  <c r="CI327" i="30"/>
  <c r="BY327" i="30"/>
  <c r="CI326" i="30"/>
  <c r="BY326" i="30"/>
  <c r="CI325" i="30"/>
  <c r="BY325" i="30"/>
  <c r="CI324" i="30"/>
  <c r="BY324" i="30"/>
  <c r="CI323" i="30"/>
  <c r="BY323" i="30"/>
  <c r="CI322" i="30"/>
  <c r="BY322" i="30"/>
  <c r="CI321" i="30"/>
  <c r="BY321" i="30"/>
  <c r="CI320" i="30"/>
  <c r="BY320" i="30"/>
  <c r="CI319" i="30"/>
  <c r="BY319" i="30"/>
  <c r="CI318" i="30"/>
  <c r="BY318" i="30"/>
  <c r="CI317" i="30"/>
  <c r="BY317" i="30"/>
  <c r="CI316" i="30"/>
  <c r="BY316" i="30"/>
  <c r="CI315" i="30"/>
  <c r="BY315" i="30"/>
  <c r="CI314" i="30"/>
  <c r="BY314" i="30"/>
  <c r="CI313" i="30"/>
  <c r="BY313" i="30"/>
  <c r="BY312" i="30"/>
  <c r="CI311" i="30"/>
  <c r="BY311" i="30"/>
  <c r="CI310" i="30"/>
  <c r="BY310" i="30"/>
  <c r="CI309" i="30"/>
  <c r="BY309" i="30"/>
  <c r="CI308" i="30"/>
  <c r="BY308" i="30"/>
  <c r="CI307" i="30"/>
  <c r="BY307" i="30"/>
  <c r="CI306" i="30"/>
  <c r="BY306" i="30"/>
  <c r="CI305" i="30"/>
  <c r="BY305" i="30"/>
  <c r="CI304" i="30"/>
  <c r="BY304" i="30"/>
  <c r="CI303" i="30"/>
  <c r="BY303" i="30"/>
  <c r="CI302" i="30"/>
  <c r="BY302" i="30"/>
  <c r="CI301" i="30"/>
  <c r="BY301" i="30"/>
  <c r="CI300" i="30"/>
  <c r="BY300" i="30"/>
  <c r="CI299" i="30"/>
  <c r="BY299" i="30"/>
  <c r="CI298" i="30"/>
  <c r="BY298" i="30"/>
  <c r="CI297" i="30"/>
  <c r="BY297" i="30"/>
  <c r="CI296" i="30"/>
  <c r="BY296" i="30"/>
  <c r="CI295" i="30"/>
  <c r="BY295" i="30"/>
  <c r="CI294" i="30"/>
  <c r="BY294" i="30"/>
  <c r="CI293" i="30"/>
  <c r="BY293" i="30"/>
  <c r="CI292" i="30"/>
  <c r="BY292" i="30"/>
  <c r="CI291" i="30"/>
  <c r="BY291" i="30"/>
  <c r="CI290" i="30"/>
  <c r="BY290" i="30"/>
  <c r="CI289" i="30"/>
  <c r="BY289" i="30"/>
  <c r="BY288" i="30"/>
  <c r="CJ288" i="30" s="1"/>
  <c r="CK288" i="30" s="1"/>
  <c r="BY287" i="30"/>
  <c r="CJ287" i="30" s="1"/>
  <c r="CK287" i="30" s="1"/>
  <c r="BY286" i="30"/>
  <c r="CJ286" i="30" s="1"/>
  <c r="CK286" i="30" s="1"/>
  <c r="BY285" i="30"/>
  <c r="CJ285" i="30" s="1"/>
  <c r="CK285" i="30" s="1"/>
  <c r="BY284" i="30"/>
  <c r="CJ284" i="30" s="1"/>
  <c r="CK284" i="30" s="1"/>
  <c r="BY283" i="30"/>
  <c r="CJ283" i="30" s="1"/>
  <c r="CK283" i="30" s="1"/>
  <c r="CI282" i="30"/>
  <c r="BY282" i="30"/>
  <c r="CI281" i="30"/>
  <c r="BY281" i="30"/>
  <c r="CI280" i="30"/>
  <c r="BY280" i="30"/>
  <c r="CI279" i="30"/>
  <c r="BY279" i="30"/>
  <c r="CI278" i="30"/>
  <c r="BY278" i="30"/>
  <c r="CI277" i="30"/>
  <c r="BY277" i="30"/>
  <c r="CI276" i="30"/>
  <c r="BY276" i="30"/>
  <c r="CI275" i="30"/>
  <c r="BY275" i="30"/>
  <c r="CI274" i="30"/>
  <c r="BY274" i="30"/>
  <c r="CI273" i="30"/>
  <c r="BY273" i="30"/>
  <c r="BY272" i="30"/>
  <c r="CJ272" i="30" s="1"/>
  <c r="CK272" i="30" s="1"/>
  <c r="BY271" i="30"/>
  <c r="CJ271" i="30" s="1"/>
  <c r="CK271" i="30" s="1"/>
  <c r="BY270" i="30"/>
  <c r="CJ270" i="30" s="1"/>
  <c r="CK270" i="30" s="1"/>
  <c r="BY269" i="30"/>
  <c r="CJ269" i="30" s="1"/>
  <c r="CK269" i="30" s="1"/>
  <c r="BY268" i="30"/>
  <c r="CJ268" i="30" s="1"/>
  <c r="CK268" i="30" s="1"/>
  <c r="BY267" i="30"/>
  <c r="CJ267" i="30" s="1"/>
  <c r="CK267" i="30" s="1"/>
  <c r="CI266" i="30"/>
  <c r="BY266" i="30"/>
  <c r="CJ265" i="30"/>
  <c r="CI264" i="30"/>
  <c r="BY264" i="30"/>
  <c r="CI263" i="30"/>
  <c r="BY263" i="30"/>
  <c r="CI262" i="30"/>
  <c r="BY262" i="30"/>
  <c r="CI261" i="30"/>
  <c r="BY261" i="30"/>
  <c r="BY256" i="30"/>
  <c r="CJ256" i="30" s="1"/>
  <c r="CK256" i="30" s="1"/>
  <c r="BY255" i="30"/>
  <c r="CJ255" i="30" s="1"/>
  <c r="CK255" i="30" s="1"/>
  <c r="BY254" i="30"/>
  <c r="CJ254" i="30" s="1"/>
  <c r="CK254" i="30" s="1"/>
  <c r="BY253" i="30"/>
  <c r="CJ253" i="30" s="1"/>
  <c r="CK253" i="30" s="1"/>
  <c r="BY252" i="30"/>
  <c r="CJ252" i="30" s="1"/>
  <c r="CK252" i="30" s="1"/>
  <c r="CI251" i="30"/>
  <c r="BY251" i="30"/>
  <c r="CI250" i="30"/>
  <c r="BY250" i="30"/>
  <c r="CI240" i="30"/>
  <c r="BY240" i="30"/>
  <c r="CI239" i="30"/>
  <c r="BY239" i="30"/>
  <c r="CI238" i="30"/>
  <c r="BY238" i="30"/>
  <c r="CI237" i="30"/>
  <c r="BY237" i="30"/>
  <c r="BY233" i="30"/>
  <c r="CJ233" i="30" s="1"/>
  <c r="CK233" i="30" s="1"/>
  <c r="BY232" i="30"/>
  <c r="CJ232" i="30" s="1"/>
  <c r="CK232" i="30" s="1"/>
  <c r="BY236" i="30"/>
  <c r="CJ236" i="30" s="1"/>
  <c r="CK236" i="30" s="1"/>
  <c r="CI235" i="30"/>
  <c r="BY235" i="30"/>
  <c r="BY234" i="30"/>
  <c r="CJ234" i="30" s="1"/>
  <c r="CK234" i="30" s="1"/>
  <c r="BY231" i="30"/>
  <c r="CJ231" i="30" s="1"/>
  <c r="CK231" i="30" s="1"/>
  <c r="CI230" i="30"/>
  <c r="BY230" i="30"/>
  <c r="CI229" i="30"/>
  <c r="BY229" i="30"/>
  <c r="CI228" i="30"/>
  <c r="BY228" i="30"/>
  <c r="CI227" i="30"/>
  <c r="BY227" i="30"/>
  <c r="CI226" i="30"/>
  <c r="BY226" i="30"/>
  <c r="CI225" i="30"/>
  <c r="BY225" i="30"/>
  <c r="CI224" i="30"/>
  <c r="BY224" i="30"/>
  <c r="CI223" i="30"/>
  <c r="BY223" i="30"/>
  <c r="CI222" i="30"/>
  <c r="BY222" i="30"/>
  <c r="CI221" i="30"/>
  <c r="BY221" i="30"/>
  <c r="CI220" i="30"/>
  <c r="BY220" i="30"/>
  <c r="CI219" i="30"/>
  <c r="BY219" i="30"/>
  <c r="CI218" i="30"/>
  <c r="BY218" i="30"/>
  <c r="CI217" i="30"/>
  <c r="BY217" i="30"/>
  <c r="CI216" i="30"/>
  <c r="BY216" i="30"/>
  <c r="CI215" i="30"/>
  <c r="BY215" i="30"/>
  <c r="CI214" i="30"/>
  <c r="BY214" i="30"/>
  <c r="CI213" i="30"/>
  <c r="BY213" i="30"/>
  <c r="CI212" i="30"/>
  <c r="BY212" i="30"/>
  <c r="CI211" i="30"/>
  <c r="BY211" i="30"/>
  <c r="CI210" i="30"/>
  <c r="BY210" i="30"/>
  <c r="BY209" i="30"/>
  <c r="CJ209" i="30" s="1"/>
  <c r="CK209" i="30" s="1"/>
  <c r="BY208" i="30"/>
  <c r="CJ208" i="30" s="1"/>
  <c r="CK208" i="30" s="1"/>
  <c r="BY207" i="30"/>
  <c r="CJ207" i="30" s="1"/>
  <c r="CK207" i="30" s="1"/>
  <c r="BY206" i="30"/>
  <c r="CJ206" i="30" s="1"/>
  <c r="CK206" i="30" s="1"/>
  <c r="BY205" i="30"/>
  <c r="CJ205" i="30" s="1"/>
  <c r="CK205" i="30" s="1"/>
  <c r="BY204" i="30"/>
  <c r="CJ204" i="30" s="1"/>
  <c r="CK204" i="30" s="1"/>
  <c r="BY203" i="30"/>
  <c r="CJ203" i="30" s="1"/>
  <c r="CK203" i="30" s="1"/>
  <c r="BY202" i="30"/>
  <c r="CJ202" i="30" s="1"/>
  <c r="CK202" i="30" s="1"/>
  <c r="BY201" i="30"/>
  <c r="CJ201" i="30" s="1"/>
  <c r="CK201" i="30" s="1"/>
  <c r="BY200" i="30"/>
  <c r="CJ200" i="30" s="1"/>
  <c r="CK200" i="30" s="1"/>
  <c r="BY199" i="30"/>
  <c r="CJ199" i="30" s="1"/>
  <c r="CK199" i="30" s="1"/>
  <c r="BY198" i="30"/>
  <c r="CJ198" i="30" s="1"/>
  <c r="CK198" i="30" s="1"/>
  <c r="BY197" i="30"/>
  <c r="CJ197" i="30" s="1"/>
  <c r="CK197" i="30" s="1"/>
  <c r="BY196" i="30"/>
  <c r="CJ196" i="30" s="1"/>
  <c r="CK196" i="30" s="1"/>
  <c r="BY195" i="30"/>
  <c r="CJ195" i="30" s="1"/>
  <c r="CK195" i="30" s="1"/>
  <c r="BY194" i="30"/>
  <c r="CJ194" i="30" s="1"/>
  <c r="CK194" i="30" s="1"/>
  <c r="BY193" i="30"/>
  <c r="CJ193" i="30" s="1"/>
  <c r="CK193" i="30" s="1"/>
  <c r="CI192" i="30"/>
  <c r="BY192" i="30"/>
  <c r="CI191" i="30"/>
  <c r="BY191" i="30"/>
  <c r="CI190" i="30"/>
  <c r="BY190" i="30"/>
  <c r="CI189" i="30"/>
  <c r="BY189" i="30"/>
  <c r="CI186" i="30"/>
  <c r="BY186" i="30"/>
  <c r="BY185" i="30"/>
  <c r="CJ185" i="30" s="1"/>
  <c r="CK185" i="30" s="1"/>
  <c r="BY184" i="30"/>
  <c r="CJ184" i="30" s="1"/>
  <c r="CK184" i="30" s="1"/>
  <c r="BY183" i="30"/>
  <c r="CJ183" i="30" s="1"/>
  <c r="CK183" i="30" s="1"/>
  <c r="BY182" i="30"/>
  <c r="CJ182" i="30" s="1"/>
  <c r="CK182" i="30" s="1"/>
  <c r="BY181" i="30"/>
  <c r="CJ181" i="30" s="1"/>
  <c r="CK181" i="30" s="1"/>
  <c r="BY180" i="30"/>
  <c r="CJ180" i="30" s="1"/>
  <c r="CK180" i="30" s="1"/>
  <c r="BY179" i="30"/>
  <c r="CJ179" i="30" s="1"/>
  <c r="CK179" i="30" s="1"/>
  <c r="BY178" i="30"/>
  <c r="CJ178" i="30" s="1"/>
  <c r="CK178" i="30" s="1"/>
  <c r="CI177" i="30"/>
  <c r="BY177" i="30"/>
  <c r="CI176" i="30"/>
  <c r="BY176" i="30"/>
  <c r="CI175" i="30"/>
  <c r="BY175" i="30"/>
  <c r="CI174" i="30"/>
  <c r="BY174" i="30"/>
  <c r="CI162" i="30"/>
  <c r="BY162" i="30"/>
  <c r="BY161" i="30"/>
  <c r="CJ161" i="30" s="1"/>
  <c r="CK161" i="30" s="1"/>
  <c r="BY160" i="30"/>
  <c r="CJ160" i="30" s="1"/>
  <c r="CK160" i="30" s="1"/>
  <c r="BY159" i="30"/>
  <c r="CJ159" i="30" s="1"/>
  <c r="CK159" i="30" s="1"/>
  <c r="BY158" i="30"/>
  <c r="CJ158" i="30" s="1"/>
  <c r="CK158" i="30" s="1"/>
  <c r="CI157" i="30"/>
  <c r="BY157" i="30"/>
  <c r="CI156" i="30"/>
  <c r="BY156" i="30"/>
  <c r="CI155" i="30"/>
  <c r="BY155" i="30"/>
  <c r="BY154" i="30"/>
  <c r="CJ154" i="30" s="1"/>
  <c r="CK154" i="30" s="1"/>
  <c r="BY153" i="30"/>
  <c r="CJ153" i="30" s="1"/>
  <c r="CK153" i="30" s="1"/>
  <c r="CI152" i="30"/>
  <c r="BY152" i="30"/>
  <c r="CI151" i="30"/>
  <c r="BY151" i="30"/>
  <c r="CI150" i="30"/>
  <c r="BY150" i="30"/>
  <c r="CI141" i="30"/>
  <c r="BY141" i="30"/>
  <c r="CI140" i="30"/>
  <c r="BY140" i="30"/>
  <c r="CI139" i="30"/>
  <c r="BY139" i="30"/>
  <c r="BY138" i="30"/>
  <c r="CJ138" i="30" s="1"/>
  <c r="CK138" i="30" s="1"/>
  <c r="BY137" i="30"/>
  <c r="CJ137" i="30" s="1"/>
  <c r="CK137" i="30" s="1"/>
  <c r="BY136" i="30"/>
  <c r="CJ136" i="30" s="1"/>
  <c r="CK136" i="30" s="1"/>
  <c r="CI135" i="30"/>
  <c r="BY135" i="30"/>
  <c r="CI134" i="30"/>
  <c r="BY134" i="30"/>
  <c r="CI133" i="30"/>
  <c r="BY133" i="30"/>
  <c r="BM328" i="30"/>
  <c r="BC328" i="30"/>
  <c r="BM327" i="30"/>
  <c r="BC327" i="30"/>
  <c r="BM326" i="30"/>
  <c r="BC326" i="30"/>
  <c r="BM325" i="30"/>
  <c r="BC325" i="30"/>
  <c r="BM324" i="30"/>
  <c r="BC324" i="30"/>
  <c r="BM323" i="30"/>
  <c r="BC323" i="30"/>
  <c r="BM322" i="30"/>
  <c r="BC322" i="30"/>
  <c r="BM321" i="30"/>
  <c r="BC321" i="30"/>
  <c r="BM320" i="30"/>
  <c r="BC320" i="30"/>
  <c r="BM319" i="30"/>
  <c r="BC319" i="30"/>
  <c r="BM318" i="30"/>
  <c r="BC318" i="30"/>
  <c r="BM317" i="30"/>
  <c r="BC317" i="30"/>
  <c r="BM316" i="30"/>
  <c r="BC316" i="30"/>
  <c r="BM315" i="30"/>
  <c r="BC315" i="30"/>
  <c r="BM314" i="30"/>
  <c r="BC314" i="30"/>
  <c r="BM313" i="30"/>
  <c r="BC313" i="30"/>
  <c r="BC312" i="30"/>
  <c r="BM311" i="30"/>
  <c r="BC311" i="30"/>
  <c r="BM310" i="30"/>
  <c r="BC310" i="30"/>
  <c r="BM309" i="30"/>
  <c r="BC309" i="30"/>
  <c r="BM308" i="30"/>
  <c r="BN308" i="30" s="1"/>
  <c r="BO308" i="30" s="1"/>
  <c r="BM307" i="30"/>
  <c r="BM306" i="30"/>
  <c r="BM305" i="30"/>
  <c r="BC305" i="30"/>
  <c r="BM304" i="30"/>
  <c r="BC304" i="30"/>
  <c r="BM303" i="30"/>
  <c r="BC303" i="30"/>
  <c r="BM302" i="30"/>
  <c r="BC302" i="30"/>
  <c r="BM301" i="30"/>
  <c r="BC301" i="30"/>
  <c r="BM300" i="30"/>
  <c r="BC300" i="30"/>
  <c r="BM299" i="30"/>
  <c r="BC299" i="30"/>
  <c r="BM298" i="30"/>
  <c r="BC298" i="30"/>
  <c r="BM297" i="30"/>
  <c r="BC297" i="30"/>
  <c r="BM296" i="30"/>
  <c r="BC296" i="30"/>
  <c r="BM295" i="30"/>
  <c r="BC295" i="30"/>
  <c r="BM294" i="30"/>
  <c r="BC294" i="30"/>
  <c r="BM293" i="30"/>
  <c r="BC293" i="30"/>
  <c r="BM292" i="30"/>
  <c r="BC292" i="30"/>
  <c r="BM291" i="30"/>
  <c r="BC291" i="30"/>
  <c r="BM290" i="30"/>
  <c r="BC290" i="30"/>
  <c r="BM289" i="30"/>
  <c r="BC289" i="30"/>
  <c r="BC288" i="30"/>
  <c r="BN288" i="30" s="1"/>
  <c r="BO288" i="30" s="1"/>
  <c r="BC287" i="30"/>
  <c r="BN287" i="30" s="1"/>
  <c r="BO287" i="30" s="1"/>
  <c r="BC286" i="30"/>
  <c r="BN286" i="30" s="1"/>
  <c r="BO286" i="30" s="1"/>
  <c r="BC285" i="30"/>
  <c r="BN285" i="30" s="1"/>
  <c r="BO285" i="30" s="1"/>
  <c r="BC284" i="30"/>
  <c r="BN284" i="30" s="1"/>
  <c r="BO284" i="30" s="1"/>
  <c r="BC283" i="30"/>
  <c r="BN283" i="30" s="1"/>
  <c r="BO283" i="30" s="1"/>
  <c r="BM282" i="30"/>
  <c r="BC282" i="30"/>
  <c r="BM281" i="30"/>
  <c r="BC281" i="30"/>
  <c r="BM280" i="30"/>
  <c r="BC280" i="30"/>
  <c r="BM279" i="30"/>
  <c r="BC279" i="30"/>
  <c r="BM278" i="30"/>
  <c r="BC278" i="30"/>
  <c r="BM277" i="30"/>
  <c r="BC277" i="30"/>
  <c r="BM276" i="30"/>
  <c r="BC276" i="30"/>
  <c r="BM275" i="30"/>
  <c r="BC275" i="30"/>
  <c r="BM274" i="30"/>
  <c r="BC274" i="30"/>
  <c r="BM273" i="30"/>
  <c r="BC273" i="30"/>
  <c r="BC272" i="30"/>
  <c r="BN272" i="30" s="1"/>
  <c r="BO272" i="30" s="1"/>
  <c r="BC271" i="30"/>
  <c r="BN271" i="30" s="1"/>
  <c r="BO271" i="30" s="1"/>
  <c r="BC270" i="30"/>
  <c r="BN270" i="30" s="1"/>
  <c r="BO270" i="30" s="1"/>
  <c r="BC269" i="30"/>
  <c r="BN269" i="30" s="1"/>
  <c r="BO269" i="30" s="1"/>
  <c r="BC268" i="30"/>
  <c r="BN268" i="30" s="1"/>
  <c r="BO268" i="30" s="1"/>
  <c r="BC267" i="30"/>
  <c r="BN267" i="30" s="1"/>
  <c r="BO267" i="30" s="1"/>
  <c r="BM266" i="30"/>
  <c r="BC266" i="30"/>
  <c r="BC265" i="30"/>
  <c r="BN265" i="30" s="1"/>
  <c r="BO265" i="30" s="1"/>
  <c r="BM264" i="30"/>
  <c r="BC264" i="30"/>
  <c r="BM263" i="30"/>
  <c r="BC263" i="30"/>
  <c r="BM262" i="30"/>
  <c r="BC262" i="30"/>
  <c r="BM261" i="30"/>
  <c r="BC261" i="30"/>
  <c r="BC256" i="30"/>
  <c r="BN256" i="30" s="1"/>
  <c r="BO256" i="30" s="1"/>
  <c r="BC255" i="30"/>
  <c r="BN255" i="30" s="1"/>
  <c r="BO255" i="30" s="1"/>
  <c r="BC254" i="30"/>
  <c r="BN254" i="30" s="1"/>
  <c r="BO254" i="30" s="1"/>
  <c r="BC253" i="30"/>
  <c r="BN253" i="30" s="1"/>
  <c r="BO253" i="30" s="1"/>
  <c r="BC252" i="30"/>
  <c r="BN252" i="30" s="1"/>
  <c r="BO252" i="30" s="1"/>
  <c r="BM251" i="30"/>
  <c r="BC251" i="30"/>
  <c r="BM250" i="30"/>
  <c r="BC250" i="30"/>
  <c r="BM240" i="30"/>
  <c r="BC240" i="30"/>
  <c r="BM239" i="30"/>
  <c r="BC239" i="30"/>
  <c r="BM238" i="30"/>
  <c r="BC238" i="30"/>
  <c r="BM237" i="30"/>
  <c r="BC237" i="30"/>
  <c r="BC233" i="30"/>
  <c r="BN233" i="30" s="1"/>
  <c r="BO233" i="30" s="1"/>
  <c r="BC232" i="30"/>
  <c r="BN232" i="30" s="1"/>
  <c r="BO232" i="30" s="1"/>
  <c r="BC236" i="30"/>
  <c r="BN236" i="30" s="1"/>
  <c r="BO236" i="30" s="1"/>
  <c r="BM235" i="30"/>
  <c r="BC235" i="30"/>
  <c r="BC234" i="30"/>
  <c r="BN234" i="30" s="1"/>
  <c r="BO234" i="30" s="1"/>
  <c r="BC231" i="30"/>
  <c r="BN231" i="30" s="1"/>
  <c r="BO231" i="30" s="1"/>
  <c r="BM230" i="30"/>
  <c r="BC230" i="30"/>
  <c r="BM229" i="30"/>
  <c r="BC229" i="30"/>
  <c r="BM228" i="30"/>
  <c r="BC228" i="30"/>
  <c r="BM227" i="30"/>
  <c r="BC227" i="30"/>
  <c r="BM226" i="30"/>
  <c r="BC226" i="30"/>
  <c r="BM225" i="30"/>
  <c r="BC225" i="30"/>
  <c r="BM224" i="30"/>
  <c r="BC224" i="30"/>
  <c r="BM223" i="30"/>
  <c r="BC223" i="30"/>
  <c r="BM222" i="30"/>
  <c r="BC222" i="30"/>
  <c r="BM221" i="30"/>
  <c r="BC221" i="30"/>
  <c r="BM220" i="30"/>
  <c r="BC220" i="30"/>
  <c r="BM219" i="30"/>
  <c r="BC219" i="30"/>
  <c r="BM218" i="30"/>
  <c r="BC218" i="30"/>
  <c r="BM217" i="30"/>
  <c r="BC217" i="30"/>
  <c r="BM216" i="30"/>
  <c r="BC216" i="30"/>
  <c r="BM215" i="30"/>
  <c r="BC215" i="30"/>
  <c r="BM214" i="30"/>
  <c r="BC214" i="30"/>
  <c r="BM213" i="30"/>
  <c r="BC213" i="30"/>
  <c r="BM212" i="30"/>
  <c r="BC212" i="30"/>
  <c r="BM211" i="30"/>
  <c r="BC211" i="30"/>
  <c r="BM210" i="30"/>
  <c r="BC210" i="30"/>
  <c r="BC209" i="30"/>
  <c r="BN209" i="30" s="1"/>
  <c r="BO209" i="30" s="1"/>
  <c r="BC208" i="30"/>
  <c r="BN208" i="30" s="1"/>
  <c r="BO208" i="30" s="1"/>
  <c r="BC207" i="30"/>
  <c r="BN207" i="30" s="1"/>
  <c r="BO207" i="30" s="1"/>
  <c r="BC206" i="30"/>
  <c r="BN206" i="30" s="1"/>
  <c r="BO206" i="30" s="1"/>
  <c r="BC205" i="30"/>
  <c r="BN205" i="30" s="1"/>
  <c r="BO205" i="30" s="1"/>
  <c r="BC204" i="30"/>
  <c r="BN204" i="30" s="1"/>
  <c r="BO204" i="30" s="1"/>
  <c r="BC203" i="30"/>
  <c r="BN203" i="30" s="1"/>
  <c r="BO203" i="30" s="1"/>
  <c r="BC202" i="30"/>
  <c r="BN202" i="30" s="1"/>
  <c r="BO202" i="30" s="1"/>
  <c r="BC201" i="30"/>
  <c r="BN201" i="30" s="1"/>
  <c r="BO201" i="30" s="1"/>
  <c r="BC200" i="30"/>
  <c r="BN200" i="30" s="1"/>
  <c r="BO200" i="30" s="1"/>
  <c r="BC199" i="30"/>
  <c r="BN199" i="30" s="1"/>
  <c r="BO199" i="30" s="1"/>
  <c r="BC198" i="30"/>
  <c r="BN198" i="30" s="1"/>
  <c r="BO198" i="30" s="1"/>
  <c r="BC197" i="30"/>
  <c r="BN197" i="30" s="1"/>
  <c r="BO197" i="30" s="1"/>
  <c r="BC196" i="30"/>
  <c r="BN196" i="30" s="1"/>
  <c r="BO196" i="30" s="1"/>
  <c r="BC195" i="30"/>
  <c r="BN195" i="30" s="1"/>
  <c r="BO195" i="30" s="1"/>
  <c r="BC194" i="30"/>
  <c r="BN194" i="30" s="1"/>
  <c r="BO194" i="30" s="1"/>
  <c r="BC193" i="30"/>
  <c r="BN193" i="30" s="1"/>
  <c r="BO193" i="30" s="1"/>
  <c r="BM192" i="30"/>
  <c r="BC192" i="30"/>
  <c r="BM191" i="30"/>
  <c r="BC191" i="30"/>
  <c r="BM190" i="30"/>
  <c r="BC190" i="30"/>
  <c r="BM189" i="30"/>
  <c r="BC189" i="30"/>
  <c r="BM186" i="30"/>
  <c r="BC186" i="30"/>
  <c r="BC185" i="30"/>
  <c r="BN185" i="30" s="1"/>
  <c r="BO185" i="30" s="1"/>
  <c r="BC184" i="30"/>
  <c r="BN184" i="30" s="1"/>
  <c r="BO184" i="30" s="1"/>
  <c r="BC183" i="30"/>
  <c r="BN183" i="30" s="1"/>
  <c r="BO183" i="30" s="1"/>
  <c r="BC182" i="30"/>
  <c r="BN182" i="30" s="1"/>
  <c r="BO182" i="30" s="1"/>
  <c r="BC181" i="30"/>
  <c r="BN181" i="30" s="1"/>
  <c r="BO181" i="30" s="1"/>
  <c r="BC180" i="30"/>
  <c r="BN180" i="30" s="1"/>
  <c r="BO180" i="30" s="1"/>
  <c r="BC179" i="30"/>
  <c r="BN179" i="30" s="1"/>
  <c r="BO179" i="30" s="1"/>
  <c r="BC178" i="30"/>
  <c r="BN178" i="30" s="1"/>
  <c r="BO178" i="30" s="1"/>
  <c r="BM177" i="30"/>
  <c r="BC177" i="30"/>
  <c r="BM176" i="30"/>
  <c r="BC176" i="30"/>
  <c r="BM175" i="30"/>
  <c r="BC175" i="30"/>
  <c r="BM174" i="30"/>
  <c r="BC174" i="30"/>
  <c r="BM162" i="30"/>
  <c r="BC162" i="30"/>
  <c r="BC161" i="30"/>
  <c r="BN161" i="30" s="1"/>
  <c r="BO161" i="30" s="1"/>
  <c r="BC160" i="30"/>
  <c r="BN160" i="30" s="1"/>
  <c r="BO160" i="30" s="1"/>
  <c r="BC159" i="30"/>
  <c r="BN159" i="30" s="1"/>
  <c r="BO159" i="30" s="1"/>
  <c r="BC158" i="30"/>
  <c r="BN158" i="30" s="1"/>
  <c r="BO158" i="30" s="1"/>
  <c r="BM157" i="30"/>
  <c r="BC157" i="30"/>
  <c r="BM156" i="30"/>
  <c r="BC156" i="30"/>
  <c r="BM155" i="30"/>
  <c r="BC155" i="30"/>
  <c r="BC154" i="30"/>
  <c r="BN154" i="30" s="1"/>
  <c r="BO154" i="30" s="1"/>
  <c r="BC153" i="30"/>
  <c r="BN153" i="30" s="1"/>
  <c r="BO153" i="30" s="1"/>
  <c r="BM152" i="30"/>
  <c r="BC152" i="30"/>
  <c r="BM151" i="30"/>
  <c r="BC151" i="30"/>
  <c r="BM150" i="30"/>
  <c r="BC150" i="30"/>
  <c r="BM141" i="30"/>
  <c r="BC141" i="30"/>
  <c r="BM140" i="30"/>
  <c r="BC140" i="30"/>
  <c r="BM139" i="30"/>
  <c r="BC139" i="30"/>
  <c r="BC138" i="30"/>
  <c r="BN138" i="30" s="1"/>
  <c r="BO138" i="30" s="1"/>
  <c r="BC137" i="30"/>
  <c r="BN137" i="30" s="1"/>
  <c r="BO137" i="30" s="1"/>
  <c r="BC136" i="30"/>
  <c r="BN136" i="30" s="1"/>
  <c r="BO136" i="30" s="1"/>
  <c r="BM135" i="30"/>
  <c r="BC135" i="30"/>
  <c r="BM134" i="30"/>
  <c r="BC134" i="30"/>
  <c r="BM133" i="30"/>
  <c r="BC133" i="30"/>
  <c r="J328" i="30"/>
  <c r="W328" i="30" s="1"/>
  <c r="T328" i="30"/>
  <c r="J305" i="30"/>
  <c r="W305" i="30" s="1"/>
  <c r="T305" i="30"/>
  <c r="J236" i="30"/>
  <c r="W236" i="30" s="1"/>
  <c r="J235" i="30"/>
  <c r="W235" i="30" s="1"/>
  <c r="T235" i="30"/>
  <c r="J234" i="30"/>
  <c r="W234" i="30" s="1"/>
  <c r="J231" i="30"/>
  <c r="U231" i="30" s="1"/>
  <c r="V231" i="30" s="1"/>
  <c r="BZ328" i="30"/>
  <c r="BD328" i="30"/>
  <c r="K328" i="30"/>
  <c r="BZ305" i="30"/>
  <c r="BD305" i="30"/>
  <c r="K305" i="30"/>
  <c r="BZ231" i="30"/>
  <c r="BZ234" i="30"/>
  <c r="BZ235" i="30"/>
  <c r="BZ236" i="30"/>
  <c r="BD231" i="30"/>
  <c r="BD234" i="30"/>
  <c r="BD235" i="30"/>
  <c r="BD236" i="30"/>
  <c r="K231" i="30"/>
  <c r="K234" i="30"/>
  <c r="K235" i="30"/>
  <c r="K236" i="30"/>
  <c r="BY60" i="30"/>
  <c r="BZ60" i="30"/>
  <c r="BC60" i="30"/>
  <c r="BD60" i="30"/>
  <c r="K60" i="30"/>
  <c r="J60" i="30"/>
  <c r="AB328" i="29"/>
  <c r="AC328" i="29"/>
  <c r="AD328" i="29"/>
  <c r="AE328" i="29"/>
  <c r="AF328" i="29"/>
  <c r="AG328" i="29"/>
  <c r="AH328" i="29"/>
  <c r="AI328" i="29"/>
  <c r="AJ328" i="29"/>
  <c r="S328" i="29"/>
  <c r="AB305" i="29"/>
  <c r="AC305" i="29"/>
  <c r="AI305" i="29"/>
  <c r="AJ305" i="29"/>
  <c r="S305" i="29"/>
  <c r="S297" i="29"/>
  <c r="AI234" i="29"/>
  <c r="AI235" i="29"/>
  <c r="AI236" i="29"/>
  <c r="AI231" i="29"/>
  <c r="AB236" i="29"/>
  <c r="AC236" i="29"/>
  <c r="AJ236" i="29"/>
  <c r="AB235" i="29"/>
  <c r="AC235" i="29"/>
  <c r="AJ235" i="29"/>
  <c r="AB234" i="29"/>
  <c r="AC234" i="29"/>
  <c r="AJ234" i="29"/>
  <c r="AB231" i="29"/>
  <c r="AC231" i="29"/>
  <c r="AJ231" i="29"/>
  <c r="S236" i="29"/>
  <c r="S235" i="29"/>
  <c r="S234" i="29"/>
  <c r="S231" i="29"/>
  <c r="BM328" i="6"/>
  <c r="BL328" i="6"/>
  <c r="BK328" i="6"/>
  <c r="BJ328" i="6"/>
  <c r="BI328" i="6"/>
  <c r="BH328" i="6"/>
  <c r="BG328" i="6"/>
  <c r="BF328" i="6"/>
  <c r="AW328" i="6"/>
  <c r="AV328" i="6"/>
  <c r="AU328" i="6"/>
  <c r="AT328" i="6"/>
  <c r="AS328" i="6"/>
  <c r="AR328" i="6"/>
  <c r="AQ328" i="6"/>
  <c r="AP328" i="6"/>
  <c r="Q328" i="6"/>
  <c r="P328" i="6"/>
  <c r="O328" i="6"/>
  <c r="N328" i="6"/>
  <c r="M328" i="6"/>
  <c r="L328" i="6"/>
  <c r="K328" i="6"/>
  <c r="BM305" i="6"/>
  <c r="BL305" i="6"/>
  <c r="BK305" i="6"/>
  <c r="BJ305" i="6"/>
  <c r="BI305" i="6"/>
  <c r="BH305" i="6"/>
  <c r="BG305" i="6"/>
  <c r="BF305" i="6"/>
  <c r="AP305" i="6"/>
  <c r="AQ305" i="6"/>
  <c r="AR305" i="6"/>
  <c r="AS305" i="6"/>
  <c r="AT305" i="6"/>
  <c r="AU305" i="6"/>
  <c r="AV305" i="6"/>
  <c r="AW305" i="6"/>
  <c r="Q305" i="6"/>
  <c r="P305" i="6"/>
  <c r="O305" i="6"/>
  <c r="N305" i="6"/>
  <c r="M305" i="6"/>
  <c r="L305" i="6"/>
  <c r="K305" i="6"/>
  <c r="BL236" i="6"/>
  <c r="BJ236" i="6"/>
  <c r="BI236" i="6"/>
  <c r="BG236" i="6"/>
  <c r="BF236" i="6"/>
  <c r="BM235" i="6"/>
  <c r="BL235" i="6"/>
  <c r="BK235" i="6"/>
  <c r="BJ235" i="6"/>
  <c r="BI235" i="6"/>
  <c r="BH235" i="6"/>
  <c r="BG235" i="6"/>
  <c r="BF235" i="6"/>
  <c r="BL234" i="6"/>
  <c r="BJ234" i="6"/>
  <c r="BI234" i="6"/>
  <c r="BG234" i="6"/>
  <c r="BF234" i="6"/>
  <c r="BL231" i="6"/>
  <c r="BJ231" i="6"/>
  <c r="BI231" i="6"/>
  <c r="BG231" i="6"/>
  <c r="BF231" i="6"/>
  <c r="AV236" i="6"/>
  <c r="AT236" i="6"/>
  <c r="AS236" i="6"/>
  <c r="AQ236" i="6"/>
  <c r="AP236" i="6"/>
  <c r="AW235" i="6"/>
  <c r="AV235" i="6"/>
  <c r="AU235" i="6"/>
  <c r="AT235" i="6"/>
  <c r="AS235" i="6"/>
  <c r="AR235" i="6"/>
  <c r="AQ235" i="6"/>
  <c r="AP235" i="6"/>
  <c r="AV234" i="6"/>
  <c r="AT234" i="6"/>
  <c r="AS234" i="6"/>
  <c r="AQ234" i="6"/>
  <c r="AP234" i="6"/>
  <c r="AV231" i="6"/>
  <c r="AT231" i="6"/>
  <c r="AS231" i="6"/>
  <c r="AQ231" i="6"/>
  <c r="AP231" i="6"/>
  <c r="P236" i="6"/>
  <c r="N236" i="6"/>
  <c r="M236" i="6"/>
  <c r="K236" i="6"/>
  <c r="Q235" i="6"/>
  <c r="P235" i="6"/>
  <c r="O235" i="6"/>
  <c r="N235" i="6"/>
  <c r="M235" i="6"/>
  <c r="L235" i="6"/>
  <c r="K235" i="6"/>
  <c r="P234" i="6"/>
  <c r="N234" i="6"/>
  <c r="M234" i="6"/>
  <c r="K234" i="6"/>
  <c r="P231" i="6"/>
  <c r="N231" i="6"/>
  <c r="M231" i="6"/>
  <c r="K231" i="6"/>
  <c r="BF60" i="6"/>
  <c r="BI60" i="6"/>
  <c r="M60" i="6"/>
  <c r="S16" i="29"/>
  <c r="S17" i="29"/>
  <c r="S18" i="29"/>
  <c r="S19" i="29"/>
  <c r="S20" i="29"/>
  <c r="S21" i="29"/>
  <c r="S23" i="29"/>
  <c r="S25" i="29"/>
  <c r="S26" i="29"/>
  <c r="S27" i="29"/>
  <c r="S28" i="29"/>
  <c r="S29" i="29"/>
  <c r="S30" i="29"/>
  <c r="S31" i="29"/>
  <c r="S32" i="29"/>
  <c r="S33" i="29"/>
  <c r="S34"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S90" i="29"/>
  <c r="S91" i="29"/>
  <c r="S92" i="29"/>
  <c r="S93" i="29"/>
  <c r="S94" i="29"/>
  <c r="S95" i="29"/>
  <c r="S96" i="29"/>
  <c r="S97" i="29"/>
  <c r="S98" i="29"/>
  <c r="S99" i="29"/>
  <c r="S100" i="29"/>
  <c r="S101" i="29"/>
  <c r="S102" i="29"/>
  <c r="S133" i="29"/>
  <c r="S134" i="29"/>
  <c r="S135" i="29"/>
  <c r="S136" i="29"/>
  <c r="S137" i="29"/>
  <c r="S138" i="29"/>
  <c r="S139" i="29"/>
  <c r="S140" i="29"/>
  <c r="S141" i="29"/>
  <c r="S150" i="29"/>
  <c r="S151" i="29"/>
  <c r="S152" i="29"/>
  <c r="S153" i="29"/>
  <c r="S154" i="29"/>
  <c r="S155" i="29"/>
  <c r="S156" i="29"/>
  <c r="S157" i="29"/>
  <c r="S158" i="29"/>
  <c r="S159" i="29"/>
  <c r="S160" i="29"/>
  <c r="S161" i="29"/>
  <c r="S162" i="29"/>
  <c r="S174" i="29"/>
  <c r="S175" i="29"/>
  <c r="S176" i="29"/>
  <c r="S177" i="29"/>
  <c r="S178" i="29"/>
  <c r="S179" i="29"/>
  <c r="S180" i="29"/>
  <c r="S181" i="29"/>
  <c r="S182" i="29"/>
  <c r="S183" i="29"/>
  <c r="S184" i="29"/>
  <c r="S185" i="29"/>
  <c r="S186" i="29"/>
  <c r="S189" i="29"/>
  <c r="S190" i="29"/>
  <c r="S191" i="29"/>
  <c r="S192" i="29"/>
  <c r="S193" i="29"/>
  <c r="S194" i="29"/>
  <c r="S195" i="29"/>
  <c r="S196" i="29"/>
  <c r="S197" i="29"/>
  <c r="S198" i="29"/>
  <c r="S199" i="29"/>
  <c r="S200" i="29"/>
  <c r="S201" i="29"/>
  <c r="S202" i="29"/>
  <c r="S203" i="29"/>
  <c r="S204" i="29"/>
  <c r="S205" i="29"/>
  <c r="S206" i="29"/>
  <c r="S207" i="29"/>
  <c r="S208" i="29"/>
  <c r="S209" i="29"/>
  <c r="S210" i="29"/>
  <c r="S211" i="29"/>
  <c r="S212" i="29"/>
  <c r="S213" i="29"/>
  <c r="S214" i="29"/>
  <c r="S215" i="29"/>
  <c r="S216" i="29"/>
  <c r="S217" i="29"/>
  <c r="S218" i="29"/>
  <c r="S219" i="29"/>
  <c r="S220" i="29"/>
  <c r="S221" i="29"/>
  <c r="S222" i="29"/>
  <c r="S223" i="29"/>
  <c r="S224" i="29"/>
  <c r="S225" i="29"/>
  <c r="S226" i="29"/>
  <c r="S227" i="29"/>
  <c r="S228" i="29"/>
  <c r="S229" i="29"/>
  <c r="S230" i="29"/>
  <c r="S237" i="29"/>
  <c r="S238" i="29"/>
  <c r="S239" i="29"/>
  <c r="S240" i="29"/>
  <c r="S250" i="29"/>
  <c r="S251" i="29"/>
  <c r="S252" i="29"/>
  <c r="S253" i="29"/>
  <c r="S254" i="29"/>
  <c r="S255" i="29"/>
  <c r="S256" i="29"/>
  <c r="S261" i="29"/>
  <c r="S262" i="29"/>
  <c r="S263" i="29"/>
  <c r="S264" i="29"/>
  <c r="S265" i="29"/>
  <c r="S266" i="29"/>
  <c r="S267" i="29"/>
  <c r="S268" i="29"/>
  <c r="S269" i="29"/>
  <c r="S270" i="29"/>
  <c r="S271" i="29"/>
  <c r="S272" i="29"/>
  <c r="S273" i="29"/>
  <c r="S274" i="29"/>
  <c r="S275" i="29"/>
  <c r="S276" i="29"/>
  <c r="S277" i="29"/>
  <c r="S278" i="29"/>
  <c r="S279" i="29"/>
  <c r="S280" i="29"/>
  <c r="S281" i="29"/>
  <c r="S282" i="29"/>
  <c r="S283" i="29"/>
  <c r="S284" i="29"/>
  <c r="S285" i="29"/>
  <c r="S286" i="29"/>
  <c r="S287" i="29"/>
  <c r="S289" i="29"/>
  <c r="S290" i="29"/>
  <c r="S291" i="29"/>
  <c r="S292" i="29"/>
  <c r="S293" i="29"/>
  <c r="S294" i="29"/>
  <c r="S295" i="29"/>
  <c r="S296" i="29"/>
  <c r="S298" i="29"/>
  <c r="S299" i="29"/>
  <c r="S300" i="29"/>
  <c r="S301" i="29"/>
  <c r="S302" i="29"/>
  <c r="S303" i="29"/>
  <c r="S304" i="29"/>
  <c r="S309" i="29"/>
  <c r="S310" i="29"/>
  <c r="S311" i="29"/>
  <c r="S313" i="29"/>
  <c r="S314" i="29"/>
  <c r="S315" i="29"/>
  <c r="S316" i="29"/>
  <c r="S317" i="29"/>
  <c r="S318" i="29"/>
  <c r="S319" i="29"/>
  <c r="S320" i="29"/>
  <c r="S321" i="29"/>
  <c r="S322" i="29"/>
  <c r="S323" i="29"/>
  <c r="S324" i="29"/>
  <c r="S325" i="29"/>
  <c r="S326" i="29"/>
  <c r="S327" i="29"/>
  <c r="S329" i="29"/>
  <c r="S330" i="29"/>
  <c r="S331" i="29"/>
  <c r="S332" i="29"/>
  <c r="S333" i="29"/>
  <c r="S334" i="29"/>
  <c r="S335" i="29"/>
  <c r="S336" i="29"/>
  <c r="S337" i="29"/>
  <c r="S338" i="29"/>
  <c r="S339" i="29"/>
  <c r="BP349" i="30"/>
  <c r="BP346" i="30"/>
  <c r="AT349" i="30"/>
  <c r="AT346" i="30"/>
  <c r="CI339" i="30"/>
  <c r="BZ339" i="30"/>
  <c r="BY339" i="30"/>
  <c r="CI338" i="30"/>
  <c r="BZ338" i="30"/>
  <c r="BY338" i="30"/>
  <c r="CI337" i="30"/>
  <c r="BZ337" i="30"/>
  <c r="BY337" i="30"/>
  <c r="CI336" i="30"/>
  <c r="BZ336" i="30"/>
  <c r="BY336" i="30"/>
  <c r="CI335" i="30"/>
  <c r="BZ335" i="30"/>
  <c r="BY335" i="30"/>
  <c r="CI334" i="30"/>
  <c r="BZ334" i="30"/>
  <c r="BY334" i="30"/>
  <c r="CI333" i="30"/>
  <c r="BZ333" i="30"/>
  <c r="BY333" i="30"/>
  <c r="CI332" i="30"/>
  <c r="BZ332" i="30"/>
  <c r="BY332" i="30"/>
  <c r="CI331" i="30"/>
  <c r="BZ331" i="30"/>
  <c r="BY331" i="30"/>
  <c r="CI330" i="30"/>
  <c r="BZ330" i="30"/>
  <c r="BY330" i="30"/>
  <c r="CI329" i="30"/>
  <c r="BZ329" i="30"/>
  <c r="BY329" i="30"/>
  <c r="BZ327" i="30"/>
  <c r="BZ326" i="30"/>
  <c r="BZ325" i="30"/>
  <c r="BZ324" i="30"/>
  <c r="BZ323" i="30"/>
  <c r="BZ322" i="30"/>
  <c r="BZ321" i="30"/>
  <c r="BZ320" i="30"/>
  <c r="BZ319" i="30"/>
  <c r="BZ318" i="30"/>
  <c r="BZ317" i="30"/>
  <c r="BZ316" i="30"/>
  <c r="BZ315" i="30"/>
  <c r="BZ314" i="30"/>
  <c r="BZ313" i="30"/>
  <c r="BZ312" i="30"/>
  <c r="BZ311" i="30"/>
  <c r="BZ310" i="30"/>
  <c r="BZ309" i="30"/>
  <c r="BZ308" i="30"/>
  <c r="BZ307" i="30"/>
  <c r="BZ306" i="30"/>
  <c r="BZ304" i="30"/>
  <c r="BZ303" i="30"/>
  <c r="BZ302" i="30"/>
  <c r="BZ301" i="30"/>
  <c r="BZ300" i="30"/>
  <c r="BZ299" i="30"/>
  <c r="BZ298" i="30"/>
  <c r="BZ297" i="30"/>
  <c r="BZ296" i="30"/>
  <c r="BZ295" i="30"/>
  <c r="BZ294" i="30"/>
  <c r="BZ293" i="30"/>
  <c r="BZ292" i="30"/>
  <c r="BZ291" i="30"/>
  <c r="BZ290" i="30"/>
  <c r="BZ289" i="30"/>
  <c r="BZ288" i="30"/>
  <c r="BZ287" i="30"/>
  <c r="BZ286" i="30"/>
  <c r="BZ285" i="30"/>
  <c r="BZ284" i="30"/>
  <c r="BZ283" i="30"/>
  <c r="BZ282" i="30"/>
  <c r="BZ281" i="30"/>
  <c r="BZ280" i="30"/>
  <c r="BZ279" i="30"/>
  <c r="BZ278" i="30"/>
  <c r="BZ277" i="30"/>
  <c r="BZ276" i="30"/>
  <c r="BZ275" i="30"/>
  <c r="BZ274" i="30"/>
  <c r="BZ273" i="30"/>
  <c r="BZ272" i="30"/>
  <c r="BZ271" i="30"/>
  <c r="BZ270" i="30"/>
  <c r="BZ269" i="30"/>
  <c r="BZ268" i="30"/>
  <c r="BZ267" i="30"/>
  <c r="BZ266" i="30"/>
  <c r="BZ264" i="30"/>
  <c r="BZ263" i="30"/>
  <c r="BZ262" i="30"/>
  <c r="BZ261" i="30"/>
  <c r="BZ256" i="30"/>
  <c r="BZ255" i="30"/>
  <c r="BZ254" i="30"/>
  <c r="BZ253" i="30"/>
  <c r="BZ252" i="30"/>
  <c r="BZ251" i="30"/>
  <c r="BZ250" i="30"/>
  <c r="BZ240" i="30"/>
  <c r="BZ239" i="30"/>
  <c r="BZ238" i="30"/>
  <c r="BZ237" i="30"/>
  <c r="BZ233" i="30"/>
  <c r="BZ232" i="30"/>
  <c r="BZ230" i="30"/>
  <c r="BZ229" i="30"/>
  <c r="BZ228" i="30"/>
  <c r="BZ227" i="30"/>
  <c r="BZ226" i="30"/>
  <c r="BZ225" i="30"/>
  <c r="BZ224" i="30"/>
  <c r="BZ223" i="30"/>
  <c r="BZ222" i="30"/>
  <c r="BZ221" i="30"/>
  <c r="BZ220" i="30"/>
  <c r="BZ219" i="30"/>
  <c r="BZ218" i="30"/>
  <c r="BZ217" i="30"/>
  <c r="BZ216" i="30"/>
  <c r="BZ215" i="30"/>
  <c r="BZ214" i="30"/>
  <c r="BZ213" i="30"/>
  <c r="BZ212" i="30"/>
  <c r="BZ211" i="30"/>
  <c r="BZ210" i="30"/>
  <c r="BZ209" i="30"/>
  <c r="BZ208" i="30"/>
  <c r="BZ207" i="30"/>
  <c r="BZ206" i="30"/>
  <c r="BZ205" i="30"/>
  <c r="BZ204" i="30"/>
  <c r="BZ203" i="30"/>
  <c r="BZ202" i="30"/>
  <c r="BZ201" i="30"/>
  <c r="BZ200" i="30"/>
  <c r="BZ199" i="30"/>
  <c r="BZ198" i="30"/>
  <c r="BZ197" i="30"/>
  <c r="BZ196" i="30"/>
  <c r="BZ195" i="30"/>
  <c r="BZ194" i="30"/>
  <c r="BZ193" i="30"/>
  <c r="BZ192" i="30"/>
  <c r="BZ191" i="30"/>
  <c r="BZ190" i="30"/>
  <c r="BZ189" i="30"/>
  <c r="BZ186" i="30"/>
  <c r="BZ185" i="30"/>
  <c r="BZ184" i="30"/>
  <c r="BZ183" i="30"/>
  <c r="BZ182" i="30"/>
  <c r="BZ181" i="30"/>
  <c r="BZ180" i="30"/>
  <c r="BZ179" i="30"/>
  <c r="BZ178" i="30"/>
  <c r="BZ177" i="30"/>
  <c r="BZ176" i="30"/>
  <c r="BZ175" i="30"/>
  <c r="BZ174" i="30"/>
  <c r="BZ162" i="30"/>
  <c r="BZ161" i="30"/>
  <c r="BZ160" i="30"/>
  <c r="BZ159" i="30"/>
  <c r="BZ158" i="30"/>
  <c r="BZ157" i="30"/>
  <c r="BZ156" i="30"/>
  <c r="BZ155" i="30"/>
  <c r="BZ154" i="30"/>
  <c r="BZ153" i="30"/>
  <c r="BZ152" i="30"/>
  <c r="BZ151" i="30"/>
  <c r="BZ150" i="30"/>
  <c r="BZ141" i="30"/>
  <c r="BZ140" i="30"/>
  <c r="BZ139" i="30"/>
  <c r="BZ138" i="30"/>
  <c r="BZ137" i="30"/>
  <c r="BZ136" i="30"/>
  <c r="BZ135" i="30"/>
  <c r="BZ134" i="30"/>
  <c r="BZ133" i="30"/>
  <c r="CI102" i="30"/>
  <c r="BZ102" i="30"/>
  <c r="BY102" i="30"/>
  <c r="CI101" i="30"/>
  <c r="BZ101" i="30"/>
  <c r="BY101" i="30"/>
  <c r="CI100" i="30"/>
  <c r="BZ100" i="30"/>
  <c r="BY100" i="30"/>
  <c r="CI99" i="30"/>
  <c r="BZ99" i="30"/>
  <c r="BY99" i="30"/>
  <c r="CI98" i="30"/>
  <c r="BZ98" i="30"/>
  <c r="BY98" i="30"/>
  <c r="CI97" i="30"/>
  <c r="BZ97" i="30"/>
  <c r="BY97" i="30"/>
  <c r="CI96" i="30"/>
  <c r="BZ96" i="30"/>
  <c r="BY96" i="30"/>
  <c r="CI95" i="30"/>
  <c r="BZ95" i="30"/>
  <c r="BY95" i="30"/>
  <c r="CI94" i="30"/>
  <c r="BZ94" i="30"/>
  <c r="BY94" i="30"/>
  <c r="CI93" i="30"/>
  <c r="BZ93" i="30"/>
  <c r="BY93" i="30"/>
  <c r="CI92" i="30"/>
  <c r="BZ92" i="30"/>
  <c r="BY92" i="30"/>
  <c r="CI91" i="30"/>
  <c r="BZ91" i="30"/>
  <c r="BY91" i="30"/>
  <c r="CI90" i="30"/>
  <c r="BZ90" i="30"/>
  <c r="BY90" i="30"/>
  <c r="CI89" i="30"/>
  <c r="BZ89" i="30"/>
  <c r="BY89" i="30"/>
  <c r="CI88" i="30"/>
  <c r="BZ88" i="30"/>
  <c r="BY88" i="30"/>
  <c r="CI87" i="30"/>
  <c r="BZ87" i="30"/>
  <c r="BY87" i="30"/>
  <c r="CI86" i="30"/>
  <c r="BZ86" i="30"/>
  <c r="BY86" i="30"/>
  <c r="CI85" i="30"/>
  <c r="BZ85" i="30"/>
  <c r="BY85" i="30"/>
  <c r="CI84" i="30"/>
  <c r="BZ84" i="30"/>
  <c r="BY84" i="30"/>
  <c r="CI83" i="30"/>
  <c r="BZ83" i="30"/>
  <c r="BY83" i="30"/>
  <c r="BZ82" i="30"/>
  <c r="BY82" i="30"/>
  <c r="CJ82" i="30" s="1"/>
  <c r="CK82" i="30" s="1"/>
  <c r="CI81" i="30"/>
  <c r="BZ81" i="30"/>
  <c r="BY81" i="30"/>
  <c r="CI80" i="30"/>
  <c r="BZ80" i="30"/>
  <c r="BY80" i="30"/>
  <c r="CI79" i="30"/>
  <c r="BZ79" i="30"/>
  <c r="BY79" i="30"/>
  <c r="CI78" i="30"/>
  <c r="BZ78" i="30"/>
  <c r="BY78" i="30"/>
  <c r="CI77" i="30"/>
  <c r="BZ77" i="30"/>
  <c r="BY77" i="30"/>
  <c r="CI76" i="30"/>
  <c r="BZ76" i="30"/>
  <c r="BY76" i="30"/>
  <c r="CI75" i="30"/>
  <c r="BZ75" i="30"/>
  <c r="BY75" i="30"/>
  <c r="CI74" i="30"/>
  <c r="BZ74" i="30"/>
  <c r="BY74" i="30"/>
  <c r="CI73" i="30"/>
  <c r="BZ73" i="30"/>
  <c r="BY73" i="30"/>
  <c r="CI72" i="30"/>
  <c r="BZ72" i="30"/>
  <c r="BY72" i="30"/>
  <c r="CI71" i="30"/>
  <c r="BZ71" i="30"/>
  <c r="BY71" i="30"/>
  <c r="CI70" i="30"/>
  <c r="BZ70" i="30"/>
  <c r="BY70" i="30"/>
  <c r="CI69" i="30"/>
  <c r="BZ69" i="30"/>
  <c r="BY69" i="30"/>
  <c r="CI68" i="30"/>
  <c r="BZ68" i="30"/>
  <c r="BY68" i="30"/>
  <c r="CI67" i="30"/>
  <c r="BZ67" i="30"/>
  <c r="BY67" i="30"/>
  <c r="CI66" i="30"/>
  <c r="BZ66" i="30"/>
  <c r="BY66" i="30"/>
  <c r="CI65" i="30"/>
  <c r="BZ65" i="30"/>
  <c r="BY65" i="30"/>
  <c r="CI64" i="30"/>
  <c r="BZ64" i="30"/>
  <c r="BY64" i="30"/>
  <c r="CI63" i="30"/>
  <c r="BZ63" i="30"/>
  <c r="BY63" i="30"/>
  <c r="CI62" i="30"/>
  <c r="BZ62" i="30"/>
  <c r="BY62" i="30"/>
  <c r="CI61" i="30"/>
  <c r="BZ61" i="30"/>
  <c r="BY61" i="30"/>
  <c r="CI34" i="30"/>
  <c r="BZ34" i="30"/>
  <c r="BY34" i="30"/>
  <c r="CI33" i="30"/>
  <c r="BZ33" i="30"/>
  <c r="BY33" i="30"/>
  <c r="CI32" i="30"/>
  <c r="BZ32" i="30"/>
  <c r="BY32" i="30"/>
  <c r="CI31" i="30"/>
  <c r="BZ31" i="30"/>
  <c r="BY31" i="30"/>
  <c r="BZ30" i="30"/>
  <c r="BY30" i="30"/>
  <c r="CJ30" i="30" s="1"/>
  <c r="CK30" i="30" s="1"/>
  <c r="BZ29" i="30"/>
  <c r="BY29" i="30"/>
  <c r="CJ29" i="30" s="1"/>
  <c r="CK29" i="30" s="1"/>
  <c r="CI28" i="30"/>
  <c r="BZ28" i="30"/>
  <c r="BY28" i="30"/>
  <c r="BZ27" i="30"/>
  <c r="BY27" i="30"/>
  <c r="CJ27" i="30" s="1"/>
  <c r="CK27" i="30" s="1"/>
  <c r="CI26" i="30"/>
  <c r="BZ26" i="30"/>
  <c r="BY26" i="30"/>
  <c r="BZ25" i="30"/>
  <c r="BY25" i="30"/>
  <c r="CJ25" i="30" s="1"/>
  <c r="CK25" i="30" s="1"/>
  <c r="BZ23" i="30"/>
  <c r="BY23" i="30"/>
  <c r="CJ23" i="30" s="1"/>
  <c r="CK23" i="30" s="1"/>
  <c r="BZ21" i="30"/>
  <c r="BY21" i="30"/>
  <c r="CJ21" i="30" s="1"/>
  <c r="CK21" i="30" s="1"/>
  <c r="BZ20" i="30"/>
  <c r="BY20" i="30"/>
  <c r="CJ20" i="30" s="1"/>
  <c r="CK20" i="30" s="1"/>
  <c r="CI19" i="30"/>
  <c r="BZ19" i="30"/>
  <c r="BY19" i="30"/>
  <c r="CI18" i="30"/>
  <c r="BZ18" i="30"/>
  <c r="BY18" i="30"/>
  <c r="CI17" i="30"/>
  <c r="BZ17" i="30"/>
  <c r="BY17" i="30"/>
  <c r="CI16" i="30"/>
  <c r="BZ16" i="30"/>
  <c r="BY16" i="30"/>
  <c r="BM339" i="30"/>
  <c r="BD339" i="30"/>
  <c r="BC339" i="30"/>
  <c r="BM338" i="30"/>
  <c r="BD338" i="30"/>
  <c r="BC338" i="30"/>
  <c r="BM337" i="30"/>
  <c r="BD337" i="30"/>
  <c r="BC337" i="30"/>
  <c r="BM336" i="30"/>
  <c r="BD336" i="30"/>
  <c r="BC336" i="30"/>
  <c r="BM335" i="30"/>
  <c r="BD335" i="30"/>
  <c r="BC335" i="30"/>
  <c r="BM334" i="30"/>
  <c r="BD334" i="30"/>
  <c r="BC334" i="30"/>
  <c r="BM333" i="30"/>
  <c r="BD333" i="30"/>
  <c r="BC333" i="30"/>
  <c r="BM332" i="30"/>
  <c r="BD332" i="30"/>
  <c r="BC332" i="30"/>
  <c r="BM331" i="30"/>
  <c r="BD331" i="30"/>
  <c r="BC331" i="30"/>
  <c r="BM330" i="30"/>
  <c r="BD330" i="30"/>
  <c r="BC330" i="30"/>
  <c r="BM329" i="30"/>
  <c r="BD329" i="30"/>
  <c r="BC329" i="30"/>
  <c r="BD327" i="30"/>
  <c r="BD326" i="30"/>
  <c r="BD325" i="30"/>
  <c r="BD324" i="30"/>
  <c r="BD323" i="30"/>
  <c r="BD322" i="30"/>
  <c r="BD321" i="30"/>
  <c r="BD320" i="30"/>
  <c r="BD319" i="30"/>
  <c r="BD318" i="30"/>
  <c r="BD317" i="30"/>
  <c r="BD316" i="30"/>
  <c r="BD315" i="30"/>
  <c r="BD314" i="30"/>
  <c r="BD313" i="30"/>
  <c r="BD312" i="30"/>
  <c r="BD311" i="30"/>
  <c r="BD310" i="30"/>
  <c r="BD309" i="30"/>
  <c r="BD308" i="30"/>
  <c r="BD307" i="30"/>
  <c r="BD306" i="30"/>
  <c r="BD304" i="30"/>
  <c r="BD303" i="30"/>
  <c r="BD302" i="30"/>
  <c r="BD301" i="30"/>
  <c r="BD300" i="30"/>
  <c r="BD299" i="30"/>
  <c r="BD298" i="30"/>
  <c r="BD297" i="30"/>
  <c r="BD296" i="30"/>
  <c r="BD295" i="30"/>
  <c r="BD294" i="30"/>
  <c r="BD293" i="30"/>
  <c r="BD292" i="30"/>
  <c r="BD291" i="30"/>
  <c r="BD290" i="30"/>
  <c r="BD289" i="30"/>
  <c r="BD288" i="30"/>
  <c r="BD287" i="30"/>
  <c r="BD286" i="30"/>
  <c r="BD285" i="30"/>
  <c r="BD284" i="30"/>
  <c r="BD283" i="30"/>
  <c r="BD282" i="30"/>
  <c r="BD281" i="30"/>
  <c r="BD280" i="30"/>
  <c r="BD279" i="30"/>
  <c r="BD278" i="30"/>
  <c r="BD277" i="30"/>
  <c r="BD276" i="30"/>
  <c r="BD275" i="30"/>
  <c r="BD274" i="30"/>
  <c r="BD273" i="30"/>
  <c r="BD272" i="30"/>
  <c r="BD271" i="30"/>
  <c r="BD270" i="30"/>
  <c r="BD269" i="30"/>
  <c r="BD268" i="30"/>
  <c r="BD267" i="30"/>
  <c r="BD266" i="30"/>
  <c r="BD265" i="30"/>
  <c r="BD264" i="30"/>
  <c r="BD263" i="30"/>
  <c r="BD262" i="30"/>
  <c r="BD261" i="30"/>
  <c r="BD256" i="30"/>
  <c r="BD255" i="30"/>
  <c r="BD254" i="30"/>
  <c r="BD253" i="30"/>
  <c r="BD252" i="30"/>
  <c r="BD251" i="30"/>
  <c r="BD250" i="30"/>
  <c r="BD240" i="30"/>
  <c r="BD239" i="30"/>
  <c r="BD238" i="30"/>
  <c r="BD237" i="30"/>
  <c r="BD233" i="30"/>
  <c r="BD232" i="30"/>
  <c r="BD230" i="30"/>
  <c r="BD229" i="30"/>
  <c r="BD228" i="30"/>
  <c r="BD227" i="30"/>
  <c r="BD226" i="30"/>
  <c r="BD225" i="30"/>
  <c r="BD224" i="30"/>
  <c r="BD223" i="30"/>
  <c r="BD222" i="30"/>
  <c r="BD221" i="30"/>
  <c r="BD220" i="30"/>
  <c r="BD219" i="30"/>
  <c r="BD218" i="30"/>
  <c r="BD217" i="30"/>
  <c r="BD216" i="30"/>
  <c r="BD215" i="30"/>
  <c r="BD214" i="30"/>
  <c r="BD213" i="30"/>
  <c r="BD212" i="30"/>
  <c r="BD211" i="30"/>
  <c r="BD210" i="30"/>
  <c r="BD209" i="30"/>
  <c r="BD208" i="30"/>
  <c r="BD207" i="30"/>
  <c r="BD206" i="30"/>
  <c r="BD205" i="30"/>
  <c r="BD204" i="30"/>
  <c r="BD203" i="30"/>
  <c r="BD202" i="30"/>
  <c r="BD201" i="30"/>
  <c r="BD200" i="30"/>
  <c r="BD199" i="30"/>
  <c r="BD198" i="30"/>
  <c r="BD197" i="30"/>
  <c r="BD196" i="30"/>
  <c r="BD195" i="30"/>
  <c r="BD194" i="30"/>
  <c r="BD193" i="30"/>
  <c r="BD192" i="30"/>
  <c r="BD191" i="30"/>
  <c r="BD190" i="30"/>
  <c r="BD189" i="30"/>
  <c r="BD186" i="30"/>
  <c r="BD185" i="30"/>
  <c r="BD184" i="30"/>
  <c r="BD183" i="30"/>
  <c r="BD182" i="30"/>
  <c r="BD181" i="30"/>
  <c r="BD180" i="30"/>
  <c r="BD179" i="30"/>
  <c r="BD178" i="30"/>
  <c r="BD177" i="30"/>
  <c r="BD176" i="30"/>
  <c r="BD175" i="30"/>
  <c r="BD174" i="30"/>
  <c r="BD162" i="30"/>
  <c r="BD161" i="30"/>
  <c r="BD160" i="30"/>
  <c r="BD159" i="30"/>
  <c r="BD158" i="30"/>
  <c r="BD157" i="30"/>
  <c r="BD156" i="30"/>
  <c r="BD155" i="30"/>
  <c r="BD154" i="30"/>
  <c r="BD153" i="30"/>
  <c r="BD152" i="30"/>
  <c r="BD151" i="30"/>
  <c r="BD150" i="30"/>
  <c r="BD141" i="30"/>
  <c r="BD140" i="30"/>
  <c r="BD139" i="30"/>
  <c r="BD138" i="30"/>
  <c r="BD137" i="30"/>
  <c r="BD136" i="30"/>
  <c r="BD135" i="30"/>
  <c r="BD134" i="30"/>
  <c r="BD133" i="30"/>
  <c r="BM102" i="30"/>
  <c r="BD102" i="30"/>
  <c r="BC102" i="30"/>
  <c r="BM101" i="30"/>
  <c r="BD101" i="30"/>
  <c r="BC101" i="30"/>
  <c r="BM100" i="30"/>
  <c r="BD100" i="30"/>
  <c r="BC100" i="30"/>
  <c r="BM99" i="30"/>
  <c r="BD99" i="30"/>
  <c r="BC99" i="30"/>
  <c r="BM98" i="30"/>
  <c r="BD98" i="30"/>
  <c r="BC98" i="30"/>
  <c r="BM97" i="30"/>
  <c r="BD97" i="30"/>
  <c r="BC97" i="30"/>
  <c r="BM96" i="30"/>
  <c r="BD96" i="30"/>
  <c r="BC96" i="30"/>
  <c r="BM95" i="30"/>
  <c r="BD95" i="30"/>
  <c r="BC95" i="30"/>
  <c r="BM94" i="30"/>
  <c r="BD94" i="30"/>
  <c r="BC94" i="30"/>
  <c r="BM93" i="30"/>
  <c r="BD93" i="30"/>
  <c r="BC93" i="30"/>
  <c r="BM92" i="30"/>
  <c r="BD92" i="30"/>
  <c r="BC92" i="30"/>
  <c r="BM91" i="30"/>
  <c r="BD91" i="30"/>
  <c r="BC91" i="30"/>
  <c r="BM90" i="30"/>
  <c r="BD90" i="30"/>
  <c r="BC90" i="30"/>
  <c r="BM89" i="30"/>
  <c r="BD89" i="30"/>
  <c r="BC89" i="30"/>
  <c r="BM88" i="30"/>
  <c r="BD88" i="30"/>
  <c r="BC88" i="30"/>
  <c r="BM87" i="30"/>
  <c r="BD87" i="30"/>
  <c r="BC87" i="30"/>
  <c r="BM86" i="30"/>
  <c r="BD86" i="30"/>
  <c r="BC86" i="30"/>
  <c r="BM85" i="30"/>
  <c r="BD85" i="30"/>
  <c r="BC85" i="30"/>
  <c r="BM84" i="30"/>
  <c r="BD84" i="30"/>
  <c r="BC84" i="30"/>
  <c r="BM83" i="30"/>
  <c r="BD83" i="30"/>
  <c r="BC83" i="30"/>
  <c r="BD82" i="30"/>
  <c r="BC82" i="30"/>
  <c r="BN82" i="30" s="1"/>
  <c r="BO82" i="30" s="1"/>
  <c r="BM81" i="30"/>
  <c r="BD81" i="30"/>
  <c r="BC81" i="30"/>
  <c r="BM80" i="30"/>
  <c r="BD80" i="30"/>
  <c r="BC80" i="30"/>
  <c r="BM79" i="30"/>
  <c r="BD79" i="30"/>
  <c r="BC79" i="30"/>
  <c r="BM78" i="30"/>
  <c r="BD78" i="30"/>
  <c r="BC78" i="30"/>
  <c r="BM77" i="30"/>
  <c r="BD77" i="30"/>
  <c r="BC77" i="30"/>
  <c r="BM76" i="30"/>
  <c r="BD76" i="30"/>
  <c r="BC76" i="30"/>
  <c r="BM75" i="30"/>
  <c r="BD75" i="30"/>
  <c r="BC75" i="30"/>
  <c r="BM74" i="30"/>
  <c r="BD74" i="30"/>
  <c r="BC74" i="30"/>
  <c r="BM73" i="30"/>
  <c r="BD73" i="30"/>
  <c r="BC73" i="30"/>
  <c r="BM72" i="30"/>
  <c r="BD72" i="30"/>
  <c r="BC72" i="30"/>
  <c r="BM71" i="30"/>
  <c r="BD71" i="30"/>
  <c r="BC71" i="30"/>
  <c r="BM70" i="30"/>
  <c r="BD70" i="30"/>
  <c r="BC70" i="30"/>
  <c r="BM69" i="30"/>
  <c r="BD69" i="30"/>
  <c r="BC69" i="30"/>
  <c r="BM68" i="30"/>
  <c r="BD68" i="30"/>
  <c r="BC68" i="30"/>
  <c r="BM67" i="30"/>
  <c r="BD67" i="30"/>
  <c r="BC67" i="30"/>
  <c r="BM66" i="30"/>
  <c r="BD66" i="30"/>
  <c r="BC66" i="30"/>
  <c r="BM65" i="30"/>
  <c r="BD65" i="30"/>
  <c r="BC65" i="30"/>
  <c r="BM64" i="30"/>
  <c r="BD64" i="30"/>
  <c r="BC64" i="30"/>
  <c r="BM63" i="30"/>
  <c r="BD63" i="30"/>
  <c r="BC63" i="30"/>
  <c r="BM62" i="30"/>
  <c r="BD62" i="30"/>
  <c r="BC62" i="30"/>
  <c r="BM61" i="30"/>
  <c r="BD61" i="30"/>
  <c r="BC61" i="30"/>
  <c r="BM34" i="30"/>
  <c r="BD34" i="30"/>
  <c r="BC34" i="30"/>
  <c r="BM33" i="30"/>
  <c r="BD33" i="30"/>
  <c r="BC33" i="30"/>
  <c r="BM32" i="30"/>
  <c r="BD32" i="30"/>
  <c r="BC32" i="30"/>
  <c r="BM31" i="30"/>
  <c r="BD31" i="30"/>
  <c r="BC31" i="30"/>
  <c r="BD30" i="30"/>
  <c r="BC30" i="30"/>
  <c r="BN30" i="30" s="1"/>
  <c r="BO30" i="30" s="1"/>
  <c r="BD29" i="30"/>
  <c r="BC29" i="30"/>
  <c r="BN29" i="30" s="1"/>
  <c r="BO29" i="30" s="1"/>
  <c r="BM28" i="30"/>
  <c r="BD28" i="30"/>
  <c r="BC28" i="30"/>
  <c r="BD27" i="30"/>
  <c r="BC27" i="30"/>
  <c r="BN27" i="30" s="1"/>
  <c r="BO27" i="30" s="1"/>
  <c r="BM26" i="30"/>
  <c r="BD26" i="30"/>
  <c r="BC26" i="30"/>
  <c r="BD25" i="30"/>
  <c r="BC25" i="30"/>
  <c r="BN25" i="30" s="1"/>
  <c r="BO25" i="30" s="1"/>
  <c r="BD23" i="30"/>
  <c r="BC23" i="30"/>
  <c r="BN23" i="30" s="1"/>
  <c r="BO23" i="30" s="1"/>
  <c r="BD21" i="30"/>
  <c r="BC21" i="30"/>
  <c r="BD20" i="30"/>
  <c r="BC20" i="30"/>
  <c r="BN20" i="30" s="1"/>
  <c r="BO20" i="30" s="1"/>
  <c r="BM19" i="30"/>
  <c r="BD19" i="30"/>
  <c r="BC19" i="30"/>
  <c r="BM18" i="30"/>
  <c r="BD18" i="30"/>
  <c r="BC18" i="30"/>
  <c r="BM17" i="30"/>
  <c r="BD17" i="30"/>
  <c r="BC17" i="30"/>
  <c r="BM16" i="30"/>
  <c r="BD16" i="30"/>
  <c r="BC16" i="30"/>
  <c r="T339" i="30"/>
  <c r="K339" i="30"/>
  <c r="J339" i="30"/>
  <c r="W339" i="30" s="1"/>
  <c r="T338" i="30"/>
  <c r="K338" i="30"/>
  <c r="J338" i="30"/>
  <c r="W338" i="30" s="1"/>
  <c r="T337" i="30"/>
  <c r="K337" i="30"/>
  <c r="J337" i="30"/>
  <c r="W337" i="30" s="1"/>
  <c r="T336" i="30"/>
  <c r="K336" i="30"/>
  <c r="J336" i="30"/>
  <c r="W336" i="30" s="1"/>
  <c r="T335" i="30"/>
  <c r="K335" i="30"/>
  <c r="J335" i="30"/>
  <c r="W335" i="30" s="1"/>
  <c r="T334" i="30"/>
  <c r="K334" i="30"/>
  <c r="J334" i="30"/>
  <c r="W334" i="30" s="1"/>
  <c r="T333" i="30"/>
  <c r="K333" i="30"/>
  <c r="J333" i="30"/>
  <c r="W333" i="30" s="1"/>
  <c r="T332" i="30"/>
  <c r="K332" i="30"/>
  <c r="J332" i="30"/>
  <c r="W332" i="30" s="1"/>
  <c r="T331" i="30"/>
  <c r="K331" i="30"/>
  <c r="J331" i="30"/>
  <c r="W331" i="30" s="1"/>
  <c r="T330" i="30"/>
  <c r="K330" i="30"/>
  <c r="J330" i="30"/>
  <c r="W330" i="30" s="1"/>
  <c r="T329" i="30"/>
  <c r="K329" i="30"/>
  <c r="J329" i="30"/>
  <c r="W329" i="30" s="1"/>
  <c r="T327" i="30"/>
  <c r="K327" i="30"/>
  <c r="J327" i="30"/>
  <c r="W327" i="30" s="1"/>
  <c r="T326" i="30"/>
  <c r="K326" i="30"/>
  <c r="J326" i="30"/>
  <c r="W326" i="30" s="1"/>
  <c r="T325" i="30"/>
  <c r="K325" i="30"/>
  <c r="J325" i="30"/>
  <c r="W325" i="30" s="1"/>
  <c r="T324" i="30"/>
  <c r="K324" i="30"/>
  <c r="J324" i="30"/>
  <c r="W324" i="30" s="1"/>
  <c r="T323" i="30"/>
  <c r="K323" i="30"/>
  <c r="J323" i="30"/>
  <c r="T322" i="30"/>
  <c r="K322" i="30"/>
  <c r="J322" i="30"/>
  <c r="W322" i="30" s="1"/>
  <c r="T321" i="30"/>
  <c r="K321" i="30"/>
  <c r="J321" i="30"/>
  <c r="T320" i="30"/>
  <c r="K320" i="30"/>
  <c r="J320" i="30"/>
  <c r="W320" i="30" s="1"/>
  <c r="T319" i="30"/>
  <c r="K319" i="30"/>
  <c r="J319" i="30"/>
  <c r="W319" i="30" s="1"/>
  <c r="T318" i="30"/>
  <c r="K318" i="30"/>
  <c r="J318" i="30"/>
  <c r="W318" i="30" s="1"/>
  <c r="T317" i="30"/>
  <c r="K317" i="30"/>
  <c r="J317" i="30"/>
  <c r="W317" i="30" s="1"/>
  <c r="T316" i="30"/>
  <c r="K316" i="30"/>
  <c r="J316" i="30"/>
  <c r="W316" i="30" s="1"/>
  <c r="T315" i="30"/>
  <c r="K315" i="30"/>
  <c r="J315" i="30"/>
  <c r="W315" i="30" s="1"/>
  <c r="T314" i="30"/>
  <c r="K314" i="30"/>
  <c r="J314" i="30"/>
  <c r="W314" i="30" s="1"/>
  <c r="T313" i="30"/>
  <c r="K313" i="30"/>
  <c r="J313" i="30"/>
  <c r="W313" i="30" s="1"/>
  <c r="K312" i="30"/>
  <c r="J312" i="30"/>
  <c r="T311" i="30"/>
  <c r="K311" i="30"/>
  <c r="J311" i="30"/>
  <c r="W311" i="30" s="1"/>
  <c r="T310" i="30"/>
  <c r="K310" i="30"/>
  <c r="J310" i="30"/>
  <c r="W310" i="30" s="1"/>
  <c r="T309" i="30"/>
  <c r="K309" i="30"/>
  <c r="J309" i="30"/>
  <c r="W309" i="30" s="1"/>
  <c r="T308" i="30"/>
  <c r="K308" i="30"/>
  <c r="J308" i="30"/>
  <c r="W308" i="30" s="1"/>
  <c r="T307" i="30"/>
  <c r="K307" i="30"/>
  <c r="J307" i="30"/>
  <c r="W307" i="30" s="1"/>
  <c r="T306" i="30"/>
  <c r="K306" i="30"/>
  <c r="J306" i="30"/>
  <c r="W306" i="30" s="1"/>
  <c r="T304" i="30"/>
  <c r="K304" i="30"/>
  <c r="J304" i="30"/>
  <c r="W304" i="30" s="1"/>
  <c r="T303" i="30"/>
  <c r="K303" i="30"/>
  <c r="J303" i="30"/>
  <c r="W303" i="30" s="1"/>
  <c r="T302" i="30"/>
  <c r="K302" i="30"/>
  <c r="J302" i="30"/>
  <c r="W302" i="30" s="1"/>
  <c r="T301" i="30"/>
  <c r="K301" i="30"/>
  <c r="J301" i="30"/>
  <c r="W301" i="30" s="1"/>
  <c r="T300" i="30"/>
  <c r="K300" i="30"/>
  <c r="J300" i="30"/>
  <c r="W300" i="30" s="1"/>
  <c r="T299" i="30"/>
  <c r="K299" i="30"/>
  <c r="J299" i="30"/>
  <c r="W299" i="30" s="1"/>
  <c r="T298" i="30"/>
  <c r="K298" i="30"/>
  <c r="J298" i="30"/>
  <c r="W298" i="30" s="1"/>
  <c r="T297" i="30"/>
  <c r="K297" i="30"/>
  <c r="J297" i="30"/>
  <c r="W297" i="30" s="1"/>
  <c r="T296" i="30"/>
  <c r="K296" i="30"/>
  <c r="J296" i="30"/>
  <c r="W296" i="30" s="1"/>
  <c r="T295" i="30"/>
  <c r="K295" i="30"/>
  <c r="J295" i="30"/>
  <c r="T294" i="30"/>
  <c r="K294" i="30"/>
  <c r="J294" i="30"/>
  <c r="W294" i="30" s="1"/>
  <c r="T293" i="30"/>
  <c r="K293" i="30"/>
  <c r="J293" i="30"/>
  <c r="W293" i="30" s="1"/>
  <c r="T292" i="30"/>
  <c r="K292" i="30"/>
  <c r="J292" i="30"/>
  <c r="W292" i="30" s="1"/>
  <c r="T291" i="30"/>
  <c r="K291" i="30"/>
  <c r="J291" i="30"/>
  <c r="W291" i="30" s="1"/>
  <c r="T290" i="30"/>
  <c r="K290" i="30"/>
  <c r="J290" i="30"/>
  <c r="W290" i="30" s="1"/>
  <c r="T289" i="30"/>
  <c r="K289" i="30"/>
  <c r="J289" i="30"/>
  <c r="W289" i="30" s="1"/>
  <c r="K288" i="30"/>
  <c r="J288" i="30"/>
  <c r="K287" i="30"/>
  <c r="J287" i="30"/>
  <c r="U287" i="30" s="1"/>
  <c r="V287" i="30" s="1"/>
  <c r="K286" i="30"/>
  <c r="J286" i="30"/>
  <c r="U286" i="30" s="1"/>
  <c r="V286" i="30" s="1"/>
  <c r="K285" i="30"/>
  <c r="J285" i="30"/>
  <c r="U285" i="30" s="1"/>
  <c r="V285" i="30" s="1"/>
  <c r="K284" i="30"/>
  <c r="J284" i="30"/>
  <c r="U284" i="30" s="1"/>
  <c r="V284" i="30" s="1"/>
  <c r="K283" i="30"/>
  <c r="J283" i="30"/>
  <c r="U283" i="30" s="1"/>
  <c r="V283" i="30" s="1"/>
  <c r="T282" i="30"/>
  <c r="K282" i="30"/>
  <c r="J282" i="30"/>
  <c r="W282" i="30" s="1"/>
  <c r="T281" i="30"/>
  <c r="K281" i="30"/>
  <c r="J281" i="30"/>
  <c r="W281" i="30" s="1"/>
  <c r="T280" i="30"/>
  <c r="K280" i="30"/>
  <c r="J280" i="30"/>
  <c r="W280" i="30" s="1"/>
  <c r="T279" i="30"/>
  <c r="K279" i="30"/>
  <c r="J279" i="30"/>
  <c r="W279" i="30" s="1"/>
  <c r="T278" i="30"/>
  <c r="K278" i="30"/>
  <c r="J278" i="30"/>
  <c r="W278" i="30" s="1"/>
  <c r="T277" i="30"/>
  <c r="K277" i="30"/>
  <c r="J277" i="30"/>
  <c r="W277" i="30" s="1"/>
  <c r="T276" i="30"/>
  <c r="K276" i="30"/>
  <c r="J276" i="30"/>
  <c r="W276" i="30" s="1"/>
  <c r="T275" i="30"/>
  <c r="K275" i="30"/>
  <c r="J275" i="30"/>
  <c r="W275" i="30" s="1"/>
  <c r="T274" i="30"/>
  <c r="K274" i="30"/>
  <c r="J274" i="30"/>
  <c r="T273" i="30"/>
  <c r="K273" i="30"/>
  <c r="J273" i="30"/>
  <c r="W273" i="30" s="1"/>
  <c r="K272" i="30"/>
  <c r="J272" i="30"/>
  <c r="U272" i="30" s="1"/>
  <c r="V272" i="30" s="1"/>
  <c r="K271" i="30"/>
  <c r="J271" i="30"/>
  <c r="U271" i="30" s="1"/>
  <c r="V271" i="30" s="1"/>
  <c r="K270" i="30"/>
  <c r="J270" i="30"/>
  <c r="U270" i="30" s="1"/>
  <c r="V270" i="30" s="1"/>
  <c r="K269" i="30"/>
  <c r="J269" i="30"/>
  <c r="U269" i="30" s="1"/>
  <c r="V269" i="30" s="1"/>
  <c r="K268" i="30"/>
  <c r="J268" i="30"/>
  <c r="U268" i="30" s="1"/>
  <c r="V268" i="30" s="1"/>
  <c r="K267" i="30"/>
  <c r="J267" i="30"/>
  <c r="U267" i="30" s="1"/>
  <c r="V267" i="30" s="1"/>
  <c r="T266" i="30"/>
  <c r="K266" i="30"/>
  <c r="J266" i="30"/>
  <c r="W266" i="30" s="1"/>
  <c r="K265" i="30"/>
  <c r="J265" i="30"/>
  <c r="U265" i="30" s="1"/>
  <c r="V265" i="30" s="1"/>
  <c r="T264" i="30"/>
  <c r="K264" i="30"/>
  <c r="J264" i="30"/>
  <c r="W264" i="30" s="1"/>
  <c r="T263" i="30"/>
  <c r="K263" i="30"/>
  <c r="J263" i="30"/>
  <c r="W263" i="30" s="1"/>
  <c r="T262" i="30"/>
  <c r="K262" i="30"/>
  <c r="J262" i="30"/>
  <c r="W262" i="30" s="1"/>
  <c r="T261" i="30"/>
  <c r="K261" i="30"/>
  <c r="J261" i="30"/>
  <c r="W261" i="30" s="1"/>
  <c r="K256" i="30"/>
  <c r="J256" i="30"/>
  <c r="W256" i="30" s="1"/>
  <c r="K255" i="30"/>
  <c r="J255" i="30"/>
  <c r="U255" i="30" s="1"/>
  <c r="V255" i="30" s="1"/>
  <c r="K254" i="30"/>
  <c r="J254" i="30"/>
  <c r="W254" i="30" s="1"/>
  <c r="K253" i="30"/>
  <c r="J253" i="30"/>
  <c r="W253" i="30" s="1"/>
  <c r="K252" i="30"/>
  <c r="J252" i="30"/>
  <c r="W252" i="30" s="1"/>
  <c r="T251" i="30"/>
  <c r="K251" i="30"/>
  <c r="J251" i="30"/>
  <c r="W251" i="30" s="1"/>
  <c r="T250" i="30"/>
  <c r="K250" i="30"/>
  <c r="J250" i="30"/>
  <c r="W250" i="30" s="1"/>
  <c r="T240" i="30"/>
  <c r="K240" i="30"/>
  <c r="J240" i="30"/>
  <c r="W240" i="30" s="1"/>
  <c r="T239" i="30"/>
  <c r="K239" i="30"/>
  <c r="J239" i="30"/>
  <c r="W239" i="30" s="1"/>
  <c r="T238" i="30"/>
  <c r="K238" i="30"/>
  <c r="J238" i="30"/>
  <c r="W238" i="30" s="1"/>
  <c r="T237" i="30"/>
  <c r="K237" i="30"/>
  <c r="J237" i="30"/>
  <c r="W237" i="30" s="1"/>
  <c r="K233" i="30"/>
  <c r="J233" i="30"/>
  <c r="W233" i="30" s="1"/>
  <c r="K232" i="30"/>
  <c r="J232" i="30"/>
  <c r="U232" i="30" s="1"/>
  <c r="V232" i="30" s="1"/>
  <c r="T230" i="30"/>
  <c r="K230" i="30"/>
  <c r="J230" i="30"/>
  <c r="W230" i="30" s="1"/>
  <c r="T229" i="30"/>
  <c r="K229" i="30"/>
  <c r="J229" i="30"/>
  <c r="W229" i="30" s="1"/>
  <c r="T228" i="30"/>
  <c r="K228" i="30"/>
  <c r="J228" i="30"/>
  <c r="W228" i="30" s="1"/>
  <c r="T227" i="30"/>
  <c r="K227" i="30"/>
  <c r="J227" i="30"/>
  <c r="W227" i="30" s="1"/>
  <c r="T226" i="30"/>
  <c r="K226" i="30"/>
  <c r="J226" i="30"/>
  <c r="W226" i="30" s="1"/>
  <c r="T225" i="30"/>
  <c r="K225" i="30"/>
  <c r="J225" i="30"/>
  <c r="W225" i="30" s="1"/>
  <c r="T224" i="30"/>
  <c r="K224" i="30"/>
  <c r="J224" i="30"/>
  <c r="W224" i="30" s="1"/>
  <c r="T223" i="30"/>
  <c r="K223" i="30"/>
  <c r="J223" i="30"/>
  <c r="W223" i="30" s="1"/>
  <c r="T222" i="30"/>
  <c r="K222" i="30"/>
  <c r="J222" i="30"/>
  <c r="W222" i="30" s="1"/>
  <c r="T221" i="30"/>
  <c r="K221" i="30"/>
  <c r="J221" i="30"/>
  <c r="W221" i="30" s="1"/>
  <c r="T220" i="30"/>
  <c r="K220" i="30"/>
  <c r="J220" i="30"/>
  <c r="T219" i="30"/>
  <c r="K219" i="30"/>
  <c r="J219" i="30"/>
  <c r="W219" i="30" s="1"/>
  <c r="T218" i="30"/>
  <c r="K218" i="30"/>
  <c r="J218" i="30"/>
  <c r="W218" i="30" s="1"/>
  <c r="T217" i="30"/>
  <c r="K217" i="30"/>
  <c r="J217" i="30"/>
  <c r="W217" i="30" s="1"/>
  <c r="T216" i="30"/>
  <c r="K216" i="30"/>
  <c r="J216" i="30"/>
  <c r="W216" i="30" s="1"/>
  <c r="T215" i="30"/>
  <c r="K215" i="30"/>
  <c r="J215" i="30"/>
  <c r="W215" i="30" s="1"/>
  <c r="T214" i="30"/>
  <c r="K214" i="30"/>
  <c r="J214" i="30"/>
  <c r="W214" i="30" s="1"/>
  <c r="T213" i="30"/>
  <c r="K213" i="30"/>
  <c r="J213" i="30"/>
  <c r="W213" i="30" s="1"/>
  <c r="T212" i="30"/>
  <c r="K212" i="30"/>
  <c r="J212" i="30"/>
  <c r="W212" i="30" s="1"/>
  <c r="T211" i="30"/>
  <c r="K211" i="30"/>
  <c r="J211" i="30"/>
  <c r="W211" i="30" s="1"/>
  <c r="T210" i="30"/>
  <c r="K210" i="30"/>
  <c r="J210" i="30"/>
  <c r="W210" i="30" s="1"/>
  <c r="K209" i="30"/>
  <c r="J209" i="30"/>
  <c r="U209" i="30" s="1"/>
  <c r="V209" i="30" s="1"/>
  <c r="K208" i="30"/>
  <c r="J208" i="30"/>
  <c r="U208" i="30" s="1"/>
  <c r="V208" i="30" s="1"/>
  <c r="K207" i="30"/>
  <c r="J207" i="30"/>
  <c r="U207" i="30" s="1"/>
  <c r="V207" i="30" s="1"/>
  <c r="K206" i="30"/>
  <c r="J206" i="30"/>
  <c r="U206" i="30" s="1"/>
  <c r="V206" i="30" s="1"/>
  <c r="K205" i="30"/>
  <c r="J205" i="30"/>
  <c r="W205" i="30" s="1"/>
  <c r="K204" i="30"/>
  <c r="J204" i="30"/>
  <c r="W204" i="30" s="1"/>
  <c r="K203" i="30"/>
  <c r="J203" i="30"/>
  <c r="U203" i="30" s="1"/>
  <c r="V203" i="30" s="1"/>
  <c r="K202" i="30"/>
  <c r="J202" i="30"/>
  <c r="W202" i="30" s="1"/>
  <c r="K201" i="30"/>
  <c r="J201" i="30"/>
  <c r="U201" i="30" s="1"/>
  <c r="V201" i="30" s="1"/>
  <c r="K200" i="30"/>
  <c r="J200" i="30"/>
  <c r="W200" i="30" s="1"/>
  <c r="K199" i="30"/>
  <c r="J199" i="30"/>
  <c r="W199" i="30" s="1"/>
  <c r="K198" i="30"/>
  <c r="J198" i="30"/>
  <c r="U198" i="30" s="1"/>
  <c r="V198" i="30" s="1"/>
  <c r="K197" i="30"/>
  <c r="J197" i="30"/>
  <c r="U197" i="30" s="1"/>
  <c r="V197" i="30" s="1"/>
  <c r="K196" i="30"/>
  <c r="J196" i="30"/>
  <c r="W196" i="30" s="1"/>
  <c r="K195" i="30"/>
  <c r="J195" i="30"/>
  <c r="U195" i="30" s="1"/>
  <c r="V195" i="30" s="1"/>
  <c r="K194" i="30"/>
  <c r="J194" i="30"/>
  <c r="W194" i="30" s="1"/>
  <c r="K193" i="30"/>
  <c r="J193" i="30"/>
  <c r="U193" i="30" s="1"/>
  <c r="V193" i="30" s="1"/>
  <c r="T192" i="30"/>
  <c r="K192" i="30"/>
  <c r="J192" i="30"/>
  <c r="W192" i="30" s="1"/>
  <c r="T191" i="30"/>
  <c r="K191" i="30"/>
  <c r="J191" i="30"/>
  <c r="W191" i="30" s="1"/>
  <c r="T190" i="30"/>
  <c r="K190" i="30"/>
  <c r="J190" i="30"/>
  <c r="W190" i="30" s="1"/>
  <c r="T189" i="30"/>
  <c r="K189" i="30"/>
  <c r="J189" i="30"/>
  <c r="W189" i="30" s="1"/>
  <c r="T186" i="30"/>
  <c r="K186" i="30"/>
  <c r="J186" i="30"/>
  <c r="W186" i="30" s="1"/>
  <c r="K185" i="30"/>
  <c r="J185" i="30"/>
  <c r="U185" i="30" s="1"/>
  <c r="V185" i="30" s="1"/>
  <c r="K184" i="30"/>
  <c r="J184" i="30"/>
  <c r="U184" i="30" s="1"/>
  <c r="V184" i="30" s="1"/>
  <c r="K183" i="30"/>
  <c r="J183" i="30"/>
  <c r="U183" i="30" s="1"/>
  <c r="V183" i="30" s="1"/>
  <c r="K182" i="30"/>
  <c r="J182" i="30"/>
  <c r="U182" i="30" s="1"/>
  <c r="V182" i="30" s="1"/>
  <c r="K181" i="30"/>
  <c r="J181" i="30"/>
  <c r="W181" i="30" s="1"/>
  <c r="K180" i="30"/>
  <c r="J180" i="30"/>
  <c r="U180" i="30" s="1"/>
  <c r="V180" i="30" s="1"/>
  <c r="K179" i="30"/>
  <c r="J179" i="30"/>
  <c r="W179" i="30" s="1"/>
  <c r="K178" i="30"/>
  <c r="J178" i="30"/>
  <c r="U178" i="30" s="1"/>
  <c r="V178" i="30" s="1"/>
  <c r="K177" i="30"/>
  <c r="J177" i="30"/>
  <c r="U177" i="30" s="1"/>
  <c r="V177" i="30" s="1"/>
  <c r="K176" i="30"/>
  <c r="J176" i="30"/>
  <c r="U176" i="30" s="1"/>
  <c r="V176" i="30" s="1"/>
  <c r="K175" i="30"/>
  <c r="J175" i="30"/>
  <c r="U175" i="30" s="1"/>
  <c r="V175" i="30" s="1"/>
  <c r="K174" i="30"/>
  <c r="J174" i="30"/>
  <c r="U174" i="30" s="1"/>
  <c r="V174" i="30" s="1"/>
  <c r="T162" i="30"/>
  <c r="K162" i="30"/>
  <c r="J162" i="30"/>
  <c r="K161" i="30"/>
  <c r="J161" i="30"/>
  <c r="U161" i="30" s="1"/>
  <c r="V161" i="30" s="1"/>
  <c r="K160" i="30"/>
  <c r="J160" i="30"/>
  <c r="W160" i="30" s="1"/>
  <c r="K159" i="30"/>
  <c r="J159" i="30"/>
  <c r="U159" i="30" s="1"/>
  <c r="V159" i="30" s="1"/>
  <c r="K158" i="30"/>
  <c r="J158" i="30"/>
  <c r="U158" i="30" s="1"/>
  <c r="V158" i="30" s="1"/>
  <c r="T157" i="30"/>
  <c r="K157" i="30"/>
  <c r="J157" i="30"/>
  <c r="W157" i="30" s="1"/>
  <c r="T156" i="30"/>
  <c r="K156" i="30"/>
  <c r="J156" i="30"/>
  <c r="W156" i="30" s="1"/>
  <c r="T155" i="30"/>
  <c r="K155" i="30"/>
  <c r="J155" i="30"/>
  <c r="K154" i="30"/>
  <c r="J154" i="30"/>
  <c r="W154" i="30" s="1"/>
  <c r="K153" i="30"/>
  <c r="J153" i="30"/>
  <c r="U153" i="30" s="1"/>
  <c r="V153" i="30" s="1"/>
  <c r="T152" i="30"/>
  <c r="K152" i="30"/>
  <c r="J152" i="30"/>
  <c r="T151" i="30"/>
  <c r="K151" i="30"/>
  <c r="J151" i="30"/>
  <c r="W151" i="30" s="1"/>
  <c r="T150" i="30"/>
  <c r="K150" i="30"/>
  <c r="J150" i="30"/>
  <c r="W150" i="30" s="1"/>
  <c r="T141" i="30"/>
  <c r="K141" i="30"/>
  <c r="J141" i="30"/>
  <c r="W141" i="30" s="1"/>
  <c r="T140" i="30"/>
  <c r="K140" i="30"/>
  <c r="J140" i="30"/>
  <c r="W140" i="30" s="1"/>
  <c r="T139" i="30"/>
  <c r="K139" i="30"/>
  <c r="J139" i="30"/>
  <c r="W139" i="30" s="1"/>
  <c r="K138" i="30"/>
  <c r="J138" i="30"/>
  <c r="U138" i="30" s="1"/>
  <c r="V138" i="30" s="1"/>
  <c r="K137" i="30"/>
  <c r="J137" i="30"/>
  <c r="K136" i="30"/>
  <c r="J136" i="30"/>
  <c r="U136" i="30" s="1"/>
  <c r="V136" i="30" s="1"/>
  <c r="T135" i="30"/>
  <c r="K135" i="30"/>
  <c r="J135" i="30"/>
  <c r="W135" i="30" s="1"/>
  <c r="T134" i="30"/>
  <c r="K134" i="30"/>
  <c r="J134" i="30"/>
  <c r="W134" i="30" s="1"/>
  <c r="T133" i="30"/>
  <c r="K133" i="30"/>
  <c r="J133" i="30"/>
  <c r="W133" i="30" s="1"/>
  <c r="T102" i="30"/>
  <c r="K102" i="30"/>
  <c r="J102" i="30"/>
  <c r="W102" i="30" s="1"/>
  <c r="T101" i="30"/>
  <c r="K101" i="30"/>
  <c r="J101" i="30"/>
  <c r="W101" i="30" s="1"/>
  <c r="T100" i="30"/>
  <c r="K100" i="30"/>
  <c r="J100" i="30"/>
  <c r="W100" i="30" s="1"/>
  <c r="T99" i="30"/>
  <c r="K99" i="30"/>
  <c r="J99" i="30"/>
  <c r="W99" i="30" s="1"/>
  <c r="T98" i="30"/>
  <c r="K98" i="30"/>
  <c r="J98" i="30"/>
  <c r="W98" i="30" s="1"/>
  <c r="T97" i="30"/>
  <c r="K97" i="30"/>
  <c r="J97" i="30"/>
  <c r="W97" i="30" s="1"/>
  <c r="T96" i="30"/>
  <c r="K96" i="30"/>
  <c r="J96" i="30"/>
  <c r="W96" i="30" s="1"/>
  <c r="T95" i="30"/>
  <c r="K95" i="30"/>
  <c r="J95" i="30"/>
  <c r="W95" i="30" s="1"/>
  <c r="T94" i="30"/>
  <c r="K94" i="30"/>
  <c r="J94" i="30"/>
  <c r="W94" i="30" s="1"/>
  <c r="T93" i="30"/>
  <c r="K93" i="30"/>
  <c r="J93" i="30"/>
  <c r="W93" i="30" s="1"/>
  <c r="T92" i="30"/>
  <c r="K92" i="30"/>
  <c r="J92" i="30"/>
  <c r="T91" i="30"/>
  <c r="K91" i="30"/>
  <c r="J91" i="30"/>
  <c r="W91" i="30" s="1"/>
  <c r="T90" i="30"/>
  <c r="K90" i="30"/>
  <c r="J90" i="30"/>
  <c r="W90" i="30" s="1"/>
  <c r="T89" i="30"/>
  <c r="K89" i="30"/>
  <c r="J89" i="30"/>
  <c r="W89" i="30" s="1"/>
  <c r="T88" i="30"/>
  <c r="K88" i="30"/>
  <c r="J88" i="30"/>
  <c r="W88" i="30" s="1"/>
  <c r="T87" i="30"/>
  <c r="K87" i="30"/>
  <c r="J87" i="30"/>
  <c r="W87" i="30" s="1"/>
  <c r="T86" i="30"/>
  <c r="K86" i="30"/>
  <c r="J86" i="30"/>
  <c r="T85" i="30"/>
  <c r="K85" i="30"/>
  <c r="J85" i="30"/>
  <c r="W85" i="30" s="1"/>
  <c r="T84" i="30"/>
  <c r="K84" i="30"/>
  <c r="J84" i="30"/>
  <c r="W84" i="30" s="1"/>
  <c r="T83" i="30"/>
  <c r="K83" i="30"/>
  <c r="J83" i="30"/>
  <c r="W83" i="30" s="1"/>
  <c r="K82" i="30"/>
  <c r="J82" i="30"/>
  <c r="U82" i="30" s="1"/>
  <c r="V82" i="30" s="1"/>
  <c r="T81" i="30"/>
  <c r="K81" i="30"/>
  <c r="J81" i="30"/>
  <c r="W81" i="30" s="1"/>
  <c r="T80" i="30"/>
  <c r="K80" i="30"/>
  <c r="J80" i="30"/>
  <c r="T79" i="30"/>
  <c r="K79" i="30"/>
  <c r="J79" i="30"/>
  <c r="W79" i="30" s="1"/>
  <c r="T78" i="30"/>
  <c r="K78" i="30"/>
  <c r="J78" i="30"/>
  <c r="T77" i="30"/>
  <c r="K77" i="30"/>
  <c r="J77" i="30"/>
  <c r="W77" i="30" s="1"/>
  <c r="T76" i="30"/>
  <c r="K76" i="30"/>
  <c r="J76" i="30"/>
  <c r="W76" i="30" s="1"/>
  <c r="T75" i="30"/>
  <c r="K75" i="30"/>
  <c r="J75" i="30"/>
  <c r="W75" i="30" s="1"/>
  <c r="T74" i="30"/>
  <c r="K74" i="30"/>
  <c r="J74" i="30"/>
  <c r="W74" i="30" s="1"/>
  <c r="T73" i="30"/>
  <c r="K73" i="30"/>
  <c r="J73" i="30"/>
  <c r="W73" i="30" s="1"/>
  <c r="T72" i="30"/>
  <c r="K72" i="30"/>
  <c r="J72" i="30"/>
  <c r="W72" i="30" s="1"/>
  <c r="T71" i="30"/>
  <c r="K71" i="30"/>
  <c r="J71" i="30"/>
  <c r="W71" i="30" s="1"/>
  <c r="T70" i="30"/>
  <c r="K70" i="30"/>
  <c r="J70" i="30"/>
  <c r="W70" i="30" s="1"/>
  <c r="T69" i="30"/>
  <c r="K69" i="30"/>
  <c r="J69" i="30"/>
  <c r="W69" i="30" s="1"/>
  <c r="T68" i="30"/>
  <c r="K68" i="30"/>
  <c r="J68" i="30"/>
  <c r="W68" i="30" s="1"/>
  <c r="T67" i="30"/>
  <c r="K67" i="30"/>
  <c r="J67" i="30"/>
  <c r="W67" i="30" s="1"/>
  <c r="T66" i="30"/>
  <c r="K66" i="30"/>
  <c r="J66" i="30"/>
  <c r="W66" i="30" s="1"/>
  <c r="T65" i="30"/>
  <c r="K65" i="30"/>
  <c r="J65" i="30"/>
  <c r="W65" i="30" s="1"/>
  <c r="T64" i="30"/>
  <c r="K64" i="30"/>
  <c r="J64" i="30"/>
  <c r="T63" i="30"/>
  <c r="K63" i="30"/>
  <c r="J63" i="30"/>
  <c r="W63" i="30" s="1"/>
  <c r="T62" i="30"/>
  <c r="K62" i="30"/>
  <c r="J62" i="30"/>
  <c r="W62" i="30" s="1"/>
  <c r="K61" i="30"/>
  <c r="T34" i="30"/>
  <c r="K34" i="30"/>
  <c r="J34" i="30"/>
  <c r="T33" i="30"/>
  <c r="K33" i="30"/>
  <c r="J33" i="30"/>
  <c r="W33" i="30" s="1"/>
  <c r="T32" i="30"/>
  <c r="K32" i="30"/>
  <c r="J32" i="30"/>
  <c r="W32" i="30" s="1"/>
  <c r="T31" i="30"/>
  <c r="K31" i="30"/>
  <c r="J31" i="30"/>
  <c r="W31" i="30" s="1"/>
  <c r="K30" i="30"/>
  <c r="J30" i="30"/>
  <c r="U30" i="30" s="1"/>
  <c r="V30" i="30" s="1"/>
  <c r="K29" i="30"/>
  <c r="J29" i="30"/>
  <c r="W29" i="30" s="1"/>
  <c r="T28" i="30"/>
  <c r="K28" i="30"/>
  <c r="J28" i="30"/>
  <c r="W28" i="30" s="1"/>
  <c r="K27" i="30"/>
  <c r="J27" i="30"/>
  <c r="W27" i="30" s="1"/>
  <c r="T26" i="30"/>
  <c r="K26" i="30"/>
  <c r="J26" i="30"/>
  <c r="K25" i="30"/>
  <c r="J25" i="30"/>
  <c r="U25" i="30" s="1"/>
  <c r="V25" i="30" s="1"/>
  <c r="K23" i="30"/>
  <c r="J23" i="30"/>
  <c r="W23" i="30" s="1"/>
  <c r="K21" i="30"/>
  <c r="J21" i="30"/>
  <c r="U21" i="30" s="1"/>
  <c r="V21" i="30" s="1"/>
  <c r="K20" i="30"/>
  <c r="J20" i="30"/>
  <c r="U20" i="30" s="1"/>
  <c r="V20" i="30" s="1"/>
  <c r="T19" i="30"/>
  <c r="K19" i="30"/>
  <c r="J19" i="30"/>
  <c r="W19" i="30" s="1"/>
  <c r="T18" i="30"/>
  <c r="K18" i="30"/>
  <c r="J18" i="30"/>
  <c r="T17" i="30"/>
  <c r="K17" i="30"/>
  <c r="J17" i="30"/>
  <c r="W17" i="30" s="1"/>
  <c r="T16" i="30"/>
  <c r="K16" i="30"/>
  <c r="J16" i="30"/>
  <c r="AH141" i="29"/>
  <c r="AH339" i="30"/>
  <c r="AG339" i="30"/>
  <c r="AH338" i="30"/>
  <c r="AG338" i="30"/>
  <c r="AH337" i="30"/>
  <c r="AG337" i="30"/>
  <c r="AH336" i="30"/>
  <c r="AG336" i="30"/>
  <c r="AH335" i="30"/>
  <c r="AG335" i="30"/>
  <c r="AH334" i="30"/>
  <c r="AG334" i="30"/>
  <c r="AH333" i="30"/>
  <c r="AG333" i="30"/>
  <c r="AH332" i="30"/>
  <c r="AG332" i="30"/>
  <c r="AH331" i="30"/>
  <c r="AG331" i="30"/>
  <c r="AH330" i="30"/>
  <c r="AG330" i="30"/>
  <c r="AH329" i="30"/>
  <c r="AG329" i="30"/>
  <c r="AH327" i="30"/>
  <c r="AG327" i="30"/>
  <c r="AH326" i="30"/>
  <c r="AG326" i="30"/>
  <c r="AH325" i="30"/>
  <c r="AG325" i="30"/>
  <c r="AH324" i="30"/>
  <c r="AG324" i="30"/>
  <c r="AH323" i="30"/>
  <c r="AG323" i="30"/>
  <c r="AH322" i="30"/>
  <c r="AG322" i="30"/>
  <c r="AH321" i="30"/>
  <c r="AG321" i="30"/>
  <c r="AH320" i="30"/>
  <c r="AG320" i="30"/>
  <c r="AH319" i="30"/>
  <c r="AG319" i="30"/>
  <c r="AH318" i="30"/>
  <c r="AG318" i="30"/>
  <c r="AH317" i="30"/>
  <c r="AG317" i="30"/>
  <c r="AH316" i="30"/>
  <c r="AG316" i="30"/>
  <c r="AH315" i="30"/>
  <c r="AG315" i="30"/>
  <c r="AH314" i="30"/>
  <c r="AG314" i="30"/>
  <c r="AH313" i="30"/>
  <c r="AG313" i="30"/>
  <c r="AH312" i="30"/>
  <c r="AG312" i="30"/>
  <c r="AH311" i="30"/>
  <c r="AG311" i="30"/>
  <c r="AH310" i="30"/>
  <c r="AG310" i="30"/>
  <c r="AH309" i="30"/>
  <c r="AG309" i="30"/>
  <c r="AH308" i="30"/>
  <c r="AG308" i="30"/>
  <c r="AH307" i="30"/>
  <c r="AG307" i="30"/>
  <c r="AH306" i="30"/>
  <c r="AG306" i="30"/>
  <c r="AH304" i="30"/>
  <c r="AG304" i="30"/>
  <c r="AH303" i="30"/>
  <c r="AG303" i="30"/>
  <c r="AH302" i="30"/>
  <c r="AG302" i="30"/>
  <c r="AH301" i="30"/>
  <c r="AG301" i="30"/>
  <c r="AH300" i="30"/>
  <c r="AG300" i="30"/>
  <c r="AH299" i="30"/>
  <c r="AG299" i="30"/>
  <c r="AH298" i="30"/>
  <c r="AG298" i="30"/>
  <c r="AH297" i="30"/>
  <c r="AG297" i="30"/>
  <c r="AH296" i="30"/>
  <c r="AG296" i="30"/>
  <c r="AH295" i="30"/>
  <c r="AG295" i="30"/>
  <c r="AH294" i="30"/>
  <c r="AG294" i="30"/>
  <c r="AH293" i="30"/>
  <c r="AG293" i="30"/>
  <c r="AH292" i="30"/>
  <c r="AG292" i="30"/>
  <c r="AH291" i="30"/>
  <c r="AG291" i="30"/>
  <c r="AH290" i="30"/>
  <c r="AG290" i="30"/>
  <c r="AH289" i="30"/>
  <c r="AG289" i="30"/>
  <c r="AH288" i="30"/>
  <c r="AG288" i="30"/>
  <c r="AS288" i="30" s="1"/>
  <c r="AH287" i="30"/>
  <c r="AG287" i="30"/>
  <c r="AR287" i="30" s="1"/>
  <c r="AS287" i="30" s="1"/>
  <c r="AH286" i="30"/>
  <c r="AG286" i="30"/>
  <c r="AR286" i="30" s="1"/>
  <c r="AS286" i="30" s="1"/>
  <c r="AH285" i="30"/>
  <c r="AG285" i="30"/>
  <c r="AR285" i="30" s="1"/>
  <c r="AS285" i="30" s="1"/>
  <c r="AH284" i="30"/>
  <c r="AG284" i="30"/>
  <c r="AR284" i="30" s="1"/>
  <c r="AS284" i="30" s="1"/>
  <c r="AH283" i="30"/>
  <c r="AG283" i="30"/>
  <c r="AR283" i="30" s="1"/>
  <c r="AS283" i="30" s="1"/>
  <c r="AH282" i="30"/>
  <c r="AG282" i="30"/>
  <c r="AH281" i="30"/>
  <c r="AG281" i="30"/>
  <c r="AH280" i="30"/>
  <c r="AG280" i="30"/>
  <c r="AH279" i="30"/>
  <c r="AG279" i="30"/>
  <c r="AH278" i="30"/>
  <c r="AG278" i="30"/>
  <c r="AH277" i="30"/>
  <c r="AG277" i="30"/>
  <c r="AH276" i="30"/>
  <c r="AG276" i="30"/>
  <c r="AH275" i="30"/>
  <c r="AG275" i="30"/>
  <c r="AH274" i="30"/>
  <c r="AG274" i="30"/>
  <c r="AH273" i="30"/>
  <c r="AG273" i="30"/>
  <c r="AH272" i="30"/>
  <c r="AG272" i="30"/>
  <c r="AR272" i="30" s="1"/>
  <c r="AS272" i="30" s="1"/>
  <c r="AH271" i="30"/>
  <c r="AG271" i="30"/>
  <c r="AR271" i="30" s="1"/>
  <c r="AS271" i="30" s="1"/>
  <c r="AH270" i="30"/>
  <c r="AG270" i="30"/>
  <c r="AR270" i="30" s="1"/>
  <c r="AS270" i="30" s="1"/>
  <c r="AH269" i="30"/>
  <c r="AG269" i="30"/>
  <c r="AR269" i="30" s="1"/>
  <c r="AS269" i="30" s="1"/>
  <c r="AH268" i="30"/>
  <c r="AG268" i="30"/>
  <c r="AR268" i="30" s="1"/>
  <c r="AS268" i="30" s="1"/>
  <c r="AH267" i="30"/>
  <c r="AG267" i="30"/>
  <c r="AR267" i="30" s="1"/>
  <c r="AS267" i="30" s="1"/>
  <c r="AH266" i="30"/>
  <c r="AG266" i="30"/>
  <c r="AH265" i="30"/>
  <c r="AG265" i="30"/>
  <c r="AR265" i="30" s="1"/>
  <c r="AS265" i="30" s="1"/>
  <c r="AH264" i="30"/>
  <c r="AG264" i="30"/>
  <c r="AH263" i="30"/>
  <c r="AG263" i="30"/>
  <c r="AH262" i="30"/>
  <c r="AG262" i="30"/>
  <c r="AH261" i="30"/>
  <c r="AG261" i="30"/>
  <c r="AH256" i="30"/>
  <c r="AG256" i="30"/>
  <c r="AR256" i="30" s="1"/>
  <c r="AS256" i="30" s="1"/>
  <c r="AH255" i="30"/>
  <c r="AG255" i="30"/>
  <c r="AR255" i="30" s="1"/>
  <c r="AS255" i="30" s="1"/>
  <c r="AH254" i="30"/>
  <c r="AG254" i="30"/>
  <c r="AR254" i="30" s="1"/>
  <c r="AS254" i="30" s="1"/>
  <c r="AH253" i="30"/>
  <c r="AG253" i="30"/>
  <c r="AR253" i="30" s="1"/>
  <c r="AS253" i="30" s="1"/>
  <c r="AH252" i="30"/>
  <c r="AG252" i="30"/>
  <c r="AR252" i="30" s="1"/>
  <c r="AS252" i="30" s="1"/>
  <c r="AH251" i="30"/>
  <c r="AG251" i="30"/>
  <c r="AH250" i="30"/>
  <c r="AG250" i="30"/>
  <c r="AH240" i="30"/>
  <c r="AG240" i="30"/>
  <c r="AH239" i="30"/>
  <c r="AG239" i="30"/>
  <c r="AH238" i="30"/>
  <c r="AG238" i="30"/>
  <c r="AH237" i="30"/>
  <c r="AG237" i="30"/>
  <c r="AH233" i="30"/>
  <c r="AG233" i="30"/>
  <c r="AR233" i="30" s="1"/>
  <c r="AS233" i="30" s="1"/>
  <c r="AH232" i="30"/>
  <c r="AG232" i="30"/>
  <c r="AR232" i="30" s="1"/>
  <c r="AS232" i="30" s="1"/>
  <c r="AH230" i="30"/>
  <c r="AG230" i="30"/>
  <c r="AH229" i="30"/>
  <c r="AG229" i="30"/>
  <c r="AH228" i="30"/>
  <c r="AG228" i="30"/>
  <c r="AH227" i="30"/>
  <c r="AG227" i="30"/>
  <c r="AH226" i="30"/>
  <c r="AG226" i="30"/>
  <c r="AH225" i="30"/>
  <c r="AG225" i="30"/>
  <c r="AH224" i="30"/>
  <c r="AG224" i="30"/>
  <c r="AH223" i="30"/>
  <c r="AG223" i="30"/>
  <c r="AH222" i="30"/>
  <c r="AG222" i="30"/>
  <c r="AH221" i="30"/>
  <c r="AG221" i="30"/>
  <c r="AH220" i="30"/>
  <c r="AG220" i="30"/>
  <c r="AH219" i="30"/>
  <c r="AG219" i="30"/>
  <c r="AH218" i="30"/>
  <c r="AG218" i="30"/>
  <c r="AH217" i="30"/>
  <c r="AG217" i="30"/>
  <c r="AH216" i="30"/>
  <c r="AG216" i="30"/>
  <c r="AH215" i="30"/>
  <c r="AG215" i="30"/>
  <c r="AH214" i="30"/>
  <c r="AG214" i="30"/>
  <c r="AH213" i="30"/>
  <c r="AG213" i="30"/>
  <c r="AH212" i="30"/>
  <c r="AG212" i="30"/>
  <c r="AH211" i="30"/>
  <c r="AG211" i="30"/>
  <c r="AH210" i="30"/>
  <c r="AG210" i="30"/>
  <c r="AH209" i="30"/>
  <c r="AG209" i="30"/>
  <c r="AR209" i="30" s="1"/>
  <c r="AS209" i="30" s="1"/>
  <c r="AH208" i="30"/>
  <c r="AG208" i="30"/>
  <c r="AR208" i="30" s="1"/>
  <c r="AS208" i="30" s="1"/>
  <c r="AH207" i="30"/>
  <c r="AG207" i="30"/>
  <c r="AR207" i="30" s="1"/>
  <c r="AS207" i="30" s="1"/>
  <c r="AH206" i="30"/>
  <c r="AG206" i="30"/>
  <c r="AR206" i="30" s="1"/>
  <c r="AS206" i="30" s="1"/>
  <c r="AH205" i="30"/>
  <c r="AG205" i="30"/>
  <c r="AR205" i="30" s="1"/>
  <c r="AS205" i="30" s="1"/>
  <c r="AH204" i="30"/>
  <c r="AG204" i="30"/>
  <c r="AR204" i="30" s="1"/>
  <c r="AS204" i="30" s="1"/>
  <c r="AH203" i="30"/>
  <c r="AG203" i="30"/>
  <c r="AR203" i="30" s="1"/>
  <c r="AS203" i="30" s="1"/>
  <c r="AH202" i="30"/>
  <c r="AG202" i="30"/>
  <c r="AR202" i="30" s="1"/>
  <c r="AS202" i="30" s="1"/>
  <c r="AH201" i="30"/>
  <c r="AG201" i="30"/>
  <c r="AR201" i="30" s="1"/>
  <c r="AS201" i="30" s="1"/>
  <c r="AH200" i="30"/>
  <c r="AG200" i="30"/>
  <c r="AR200" i="30" s="1"/>
  <c r="AS200" i="30" s="1"/>
  <c r="AH199" i="30"/>
  <c r="AG199" i="30"/>
  <c r="AR199" i="30" s="1"/>
  <c r="AS199" i="30" s="1"/>
  <c r="AH198" i="30"/>
  <c r="AG198" i="30"/>
  <c r="AR198" i="30" s="1"/>
  <c r="AS198" i="30" s="1"/>
  <c r="AH197" i="30"/>
  <c r="AG197" i="30"/>
  <c r="AR197" i="30" s="1"/>
  <c r="AS197" i="30" s="1"/>
  <c r="AH196" i="30"/>
  <c r="AG196" i="30"/>
  <c r="AR196" i="30" s="1"/>
  <c r="AS196" i="30" s="1"/>
  <c r="AH195" i="30"/>
  <c r="AG195" i="30"/>
  <c r="AR195" i="30" s="1"/>
  <c r="AS195" i="30" s="1"/>
  <c r="AH194" i="30"/>
  <c r="AG194" i="30"/>
  <c r="AR194" i="30" s="1"/>
  <c r="AS194" i="30" s="1"/>
  <c r="AH193" i="30"/>
  <c r="AG193" i="30"/>
  <c r="AR193" i="30" s="1"/>
  <c r="AS193" i="30" s="1"/>
  <c r="AH192" i="30"/>
  <c r="AG192" i="30"/>
  <c r="AH191" i="30"/>
  <c r="AG191" i="30"/>
  <c r="AH190" i="30"/>
  <c r="AG190" i="30"/>
  <c r="AH189" i="30"/>
  <c r="AG189" i="30"/>
  <c r="AH186" i="30"/>
  <c r="AG186" i="30"/>
  <c r="AH185" i="30"/>
  <c r="AG185" i="30"/>
  <c r="AR185" i="30" s="1"/>
  <c r="AS185" i="30" s="1"/>
  <c r="AH184" i="30"/>
  <c r="AG184" i="30"/>
  <c r="AR184" i="30" s="1"/>
  <c r="AS184" i="30" s="1"/>
  <c r="AH183" i="30"/>
  <c r="AG183" i="30"/>
  <c r="AR183" i="30" s="1"/>
  <c r="AS183" i="30" s="1"/>
  <c r="AH182" i="30"/>
  <c r="AG182" i="30"/>
  <c r="AR182" i="30" s="1"/>
  <c r="AS182" i="30" s="1"/>
  <c r="AH181" i="30"/>
  <c r="AG181" i="30"/>
  <c r="AR181" i="30" s="1"/>
  <c r="AS181" i="30" s="1"/>
  <c r="AH180" i="30"/>
  <c r="AG180" i="30"/>
  <c r="AR180" i="30" s="1"/>
  <c r="AS180" i="30" s="1"/>
  <c r="AH179" i="30"/>
  <c r="AG179" i="30"/>
  <c r="AR179" i="30" s="1"/>
  <c r="AS179" i="30" s="1"/>
  <c r="AH178" i="30"/>
  <c r="AG178" i="30"/>
  <c r="AR178" i="30" s="1"/>
  <c r="AS178" i="30" s="1"/>
  <c r="AH177" i="30"/>
  <c r="AG177" i="30"/>
  <c r="AR177" i="30" s="1"/>
  <c r="AS177" i="30" s="1"/>
  <c r="AH176" i="30"/>
  <c r="AG176" i="30"/>
  <c r="AR176" i="30" s="1"/>
  <c r="AS176" i="30" s="1"/>
  <c r="AH175" i="30"/>
  <c r="AG175" i="30"/>
  <c r="AR175" i="30" s="1"/>
  <c r="AS175" i="30" s="1"/>
  <c r="AH174" i="30"/>
  <c r="AG174" i="30"/>
  <c r="AR174" i="30" s="1"/>
  <c r="AS174" i="30" s="1"/>
  <c r="AH162" i="30"/>
  <c r="AG162" i="30"/>
  <c r="AH161" i="30"/>
  <c r="AG161" i="30"/>
  <c r="AR161" i="30" s="1"/>
  <c r="AS161" i="30" s="1"/>
  <c r="AH160" i="30"/>
  <c r="AG160" i="30"/>
  <c r="AR160" i="30" s="1"/>
  <c r="AS160" i="30" s="1"/>
  <c r="AH159" i="30"/>
  <c r="AG159" i="30"/>
  <c r="AR159" i="30" s="1"/>
  <c r="AS159" i="30" s="1"/>
  <c r="AH158" i="30"/>
  <c r="AG158" i="30"/>
  <c r="AR158" i="30" s="1"/>
  <c r="AS158" i="30" s="1"/>
  <c r="AH157" i="30"/>
  <c r="AG157" i="30"/>
  <c r="AH156" i="30"/>
  <c r="AG156" i="30"/>
  <c r="AH155" i="30"/>
  <c r="AG155" i="30"/>
  <c r="AH154" i="30"/>
  <c r="AG154" i="30"/>
  <c r="AR154" i="30" s="1"/>
  <c r="AS154" i="30" s="1"/>
  <c r="AH153" i="30"/>
  <c r="AG153" i="30"/>
  <c r="AR153" i="30" s="1"/>
  <c r="AS153" i="30" s="1"/>
  <c r="AH152" i="30"/>
  <c r="AG152" i="30"/>
  <c r="AH151" i="30"/>
  <c r="AG151" i="30"/>
  <c r="AH150" i="30"/>
  <c r="AG150" i="30"/>
  <c r="AH141" i="30"/>
  <c r="AG141" i="30"/>
  <c r="AH140" i="30"/>
  <c r="AG140" i="30"/>
  <c r="AH139" i="30"/>
  <c r="AG139" i="30"/>
  <c r="AH138" i="30"/>
  <c r="AG138" i="30"/>
  <c r="AR138" i="30" s="1"/>
  <c r="AS138" i="30" s="1"/>
  <c r="AH137" i="30"/>
  <c r="AG137" i="30"/>
  <c r="AR137" i="30" s="1"/>
  <c r="AS137" i="30" s="1"/>
  <c r="AH136" i="30"/>
  <c r="AG136" i="30"/>
  <c r="AR136" i="30" s="1"/>
  <c r="AS136" i="30" s="1"/>
  <c r="AH135" i="30"/>
  <c r="AG135" i="30"/>
  <c r="AH134" i="30"/>
  <c r="AG134" i="30"/>
  <c r="AH133" i="30"/>
  <c r="AG133" i="30"/>
  <c r="AH102" i="30"/>
  <c r="AG102" i="30"/>
  <c r="AH101" i="30"/>
  <c r="AG101" i="30"/>
  <c r="AH100" i="30"/>
  <c r="AG100" i="30"/>
  <c r="AH99" i="30"/>
  <c r="AG99" i="30"/>
  <c r="AH98" i="30"/>
  <c r="AG98" i="30"/>
  <c r="AH97" i="30"/>
  <c r="AG97" i="30"/>
  <c r="AH96" i="30"/>
  <c r="AG96" i="30"/>
  <c r="AH95" i="30"/>
  <c r="AG95" i="30"/>
  <c r="AH94" i="30"/>
  <c r="AG94" i="30"/>
  <c r="AH93" i="30"/>
  <c r="AG93" i="30"/>
  <c r="AH92" i="30"/>
  <c r="AG92" i="30"/>
  <c r="AH91" i="30"/>
  <c r="AG91" i="30"/>
  <c r="AH90" i="30"/>
  <c r="AG90" i="30"/>
  <c r="AH89" i="30"/>
  <c r="AG89" i="30"/>
  <c r="AH88" i="30"/>
  <c r="AG88" i="30"/>
  <c r="AH87" i="30"/>
  <c r="AG87" i="30"/>
  <c r="AH86" i="30"/>
  <c r="AG86" i="30"/>
  <c r="AH85" i="30"/>
  <c r="AG85" i="30"/>
  <c r="AH84" i="30"/>
  <c r="AG84" i="30"/>
  <c r="AH83" i="30"/>
  <c r="AG83" i="30"/>
  <c r="AH82" i="30"/>
  <c r="AG82" i="30"/>
  <c r="AR82" i="30" s="1"/>
  <c r="AS82" i="30" s="1"/>
  <c r="AH81" i="30"/>
  <c r="AG81" i="30"/>
  <c r="AH80" i="30"/>
  <c r="AG80" i="30"/>
  <c r="AH79" i="30"/>
  <c r="AG79" i="30"/>
  <c r="AH78" i="30"/>
  <c r="AG78" i="30"/>
  <c r="AH77" i="30"/>
  <c r="AG77" i="30"/>
  <c r="AH76" i="30"/>
  <c r="AG76" i="30"/>
  <c r="AH75" i="30"/>
  <c r="AG75" i="30"/>
  <c r="AH74" i="30"/>
  <c r="AG74" i="30"/>
  <c r="AH73" i="30"/>
  <c r="AG73" i="30"/>
  <c r="AH72" i="30"/>
  <c r="AG72" i="30"/>
  <c r="AH71" i="30"/>
  <c r="AG71" i="30"/>
  <c r="AH70" i="30"/>
  <c r="AG70" i="30"/>
  <c r="AH69" i="30"/>
  <c r="AG69" i="30"/>
  <c r="AH68" i="30"/>
  <c r="AG68" i="30"/>
  <c r="AH67" i="30"/>
  <c r="AG67" i="30"/>
  <c r="AH66" i="30"/>
  <c r="AG66" i="30"/>
  <c r="AH65" i="30"/>
  <c r="AG65" i="30"/>
  <c r="AH64" i="30"/>
  <c r="AG64" i="30"/>
  <c r="AH63" i="30"/>
  <c r="AG63" i="30"/>
  <c r="AH62" i="30"/>
  <c r="AG62" i="30"/>
  <c r="AH61" i="30"/>
  <c r="AG61" i="30"/>
  <c r="BM339" i="6"/>
  <c r="BL339" i="6"/>
  <c r="BK339" i="6"/>
  <c r="BJ339" i="6"/>
  <c r="BI339" i="6"/>
  <c r="BH339" i="6"/>
  <c r="BG339" i="6"/>
  <c r="BF339" i="6"/>
  <c r="BM338" i="6"/>
  <c r="BL338" i="6"/>
  <c r="BK338" i="6"/>
  <c r="BJ338" i="6"/>
  <c r="BI338" i="6"/>
  <c r="BH338" i="6"/>
  <c r="BG338" i="6"/>
  <c r="BF338" i="6"/>
  <c r="BM337" i="6"/>
  <c r="BL337" i="6"/>
  <c r="BK337" i="6"/>
  <c r="BJ337" i="6"/>
  <c r="BI337" i="6"/>
  <c r="BH337" i="6"/>
  <c r="BG337" i="6"/>
  <c r="BF337" i="6"/>
  <c r="BM336" i="6"/>
  <c r="BL336" i="6"/>
  <c r="BK336" i="6"/>
  <c r="BJ336" i="6"/>
  <c r="BI336" i="6"/>
  <c r="BH336" i="6"/>
  <c r="BG336" i="6"/>
  <c r="BF336" i="6"/>
  <c r="BM335" i="6"/>
  <c r="BL335" i="6"/>
  <c r="BK335" i="6"/>
  <c r="BJ335" i="6"/>
  <c r="BI335" i="6"/>
  <c r="BH335" i="6"/>
  <c r="BG335" i="6"/>
  <c r="BF335" i="6"/>
  <c r="BM334" i="6"/>
  <c r="BL334" i="6"/>
  <c r="BK334" i="6"/>
  <c r="BJ334" i="6"/>
  <c r="BI334" i="6"/>
  <c r="BH334" i="6"/>
  <c r="BG334" i="6"/>
  <c r="BF334" i="6"/>
  <c r="BM333" i="6"/>
  <c r="BL333" i="6"/>
  <c r="BK333" i="6"/>
  <c r="BJ333" i="6"/>
  <c r="BI333" i="6"/>
  <c r="BH333" i="6"/>
  <c r="BG333" i="6"/>
  <c r="BF333" i="6"/>
  <c r="BM332" i="6"/>
  <c r="BL332" i="6"/>
  <c r="BK332" i="6"/>
  <c r="BJ332" i="6"/>
  <c r="BI332" i="6"/>
  <c r="BH332" i="6"/>
  <c r="BG332" i="6"/>
  <c r="BF332" i="6"/>
  <c r="BM331" i="6"/>
  <c r="BL331" i="6"/>
  <c r="BK331" i="6"/>
  <c r="BJ331" i="6"/>
  <c r="BI331" i="6"/>
  <c r="BH331" i="6"/>
  <c r="BG331" i="6"/>
  <c r="BF331" i="6"/>
  <c r="BM330" i="6"/>
  <c r="BL330" i="6"/>
  <c r="BK330" i="6"/>
  <c r="BJ330" i="6"/>
  <c r="BI330" i="6"/>
  <c r="BH330" i="6"/>
  <c r="BG330" i="6"/>
  <c r="BF330" i="6"/>
  <c r="BM329" i="6"/>
  <c r="BL329" i="6"/>
  <c r="BK329" i="6"/>
  <c r="BJ329" i="6"/>
  <c r="BI329" i="6"/>
  <c r="BH329" i="6"/>
  <c r="BG329" i="6"/>
  <c r="BF329" i="6"/>
  <c r="BM327" i="6"/>
  <c r="BL327" i="6"/>
  <c r="BK327" i="6"/>
  <c r="BJ327" i="6"/>
  <c r="BI327" i="6"/>
  <c r="BH327" i="6"/>
  <c r="BG327" i="6"/>
  <c r="BF327" i="6"/>
  <c r="BM326" i="6"/>
  <c r="BL326" i="6"/>
  <c r="BK326" i="6"/>
  <c r="BJ326" i="6"/>
  <c r="BI326" i="6"/>
  <c r="BH326" i="6"/>
  <c r="BG326" i="6"/>
  <c r="BF326" i="6"/>
  <c r="BM325" i="6"/>
  <c r="BL325" i="6"/>
  <c r="BK325" i="6"/>
  <c r="BJ325" i="6"/>
  <c r="BI325" i="6"/>
  <c r="BH325" i="6"/>
  <c r="BG325" i="6"/>
  <c r="BF325" i="6"/>
  <c r="BM324" i="6"/>
  <c r="BL324" i="6"/>
  <c r="BK324" i="6"/>
  <c r="BJ324" i="6"/>
  <c r="BI324" i="6"/>
  <c r="BH324" i="6"/>
  <c r="BG324" i="6"/>
  <c r="BF324" i="6"/>
  <c r="BM323" i="6"/>
  <c r="BL323" i="6"/>
  <c r="BK323" i="6"/>
  <c r="BJ323" i="6"/>
  <c r="BI323" i="6"/>
  <c r="BH323" i="6"/>
  <c r="BG323" i="6"/>
  <c r="BF323" i="6"/>
  <c r="BM322" i="6"/>
  <c r="BL322" i="6"/>
  <c r="BK322" i="6"/>
  <c r="BJ322" i="6"/>
  <c r="BI322" i="6"/>
  <c r="BH322" i="6"/>
  <c r="BG322" i="6"/>
  <c r="BF322" i="6"/>
  <c r="BM321" i="6"/>
  <c r="BL321" i="6"/>
  <c r="BK321" i="6"/>
  <c r="BJ321" i="6"/>
  <c r="BI321" i="6"/>
  <c r="BH321" i="6"/>
  <c r="BG321" i="6"/>
  <c r="BF321" i="6"/>
  <c r="BM320" i="6"/>
  <c r="BL320" i="6"/>
  <c r="BK320" i="6"/>
  <c r="BJ320" i="6"/>
  <c r="BI320" i="6"/>
  <c r="BH320" i="6"/>
  <c r="BG320" i="6"/>
  <c r="BF320" i="6"/>
  <c r="BM319" i="6"/>
  <c r="BL319" i="6"/>
  <c r="BK319" i="6"/>
  <c r="BJ319" i="6"/>
  <c r="BI319" i="6"/>
  <c r="BH319" i="6"/>
  <c r="BG319" i="6"/>
  <c r="BF319" i="6"/>
  <c r="BM318" i="6"/>
  <c r="BL318" i="6"/>
  <c r="BK318" i="6"/>
  <c r="BJ318" i="6"/>
  <c r="BI318" i="6"/>
  <c r="BH318" i="6"/>
  <c r="BG318" i="6"/>
  <c r="BF318" i="6"/>
  <c r="BM317" i="6"/>
  <c r="BL317" i="6"/>
  <c r="BK317" i="6"/>
  <c r="BJ317" i="6"/>
  <c r="BI317" i="6"/>
  <c r="BH317" i="6"/>
  <c r="BG317" i="6"/>
  <c r="BF317" i="6"/>
  <c r="BM316" i="6"/>
  <c r="BL316" i="6"/>
  <c r="BK316" i="6"/>
  <c r="BJ316" i="6"/>
  <c r="BI316" i="6"/>
  <c r="BH316" i="6"/>
  <c r="BG316" i="6"/>
  <c r="BF316" i="6"/>
  <c r="BM315" i="6"/>
  <c r="BL315" i="6"/>
  <c r="BK315" i="6"/>
  <c r="BJ315" i="6"/>
  <c r="BI315" i="6"/>
  <c r="BH315" i="6"/>
  <c r="BG315" i="6"/>
  <c r="BF315" i="6"/>
  <c r="BM314" i="6"/>
  <c r="BL314" i="6"/>
  <c r="BK314" i="6"/>
  <c r="BJ314" i="6"/>
  <c r="BI314" i="6"/>
  <c r="BH314" i="6"/>
  <c r="BG314" i="6"/>
  <c r="BF314" i="6"/>
  <c r="BM313" i="6"/>
  <c r="BL313" i="6"/>
  <c r="BK313" i="6"/>
  <c r="BJ313" i="6"/>
  <c r="BI313" i="6"/>
  <c r="BH313" i="6"/>
  <c r="BG313" i="6"/>
  <c r="BF313" i="6"/>
  <c r="BI312" i="6"/>
  <c r="BF312" i="6"/>
  <c r="BM311" i="6"/>
  <c r="BL311" i="6"/>
  <c r="BK311" i="6"/>
  <c r="BJ311" i="6"/>
  <c r="BI311" i="6"/>
  <c r="BH311" i="6"/>
  <c r="BG311" i="6"/>
  <c r="BF311" i="6"/>
  <c r="BM310" i="6"/>
  <c r="BL310" i="6"/>
  <c r="BK310" i="6"/>
  <c r="BJ310" i="6"/>
  <c r="BI310" i="6"/>
  <c r="BH310" i="6"/>
  <c r="BG310" i="6"/>
  <c r="BF310" i="6"/>
  <c r="BM309" i="6"/>
  <c r="BL309" i="6"/>
  <c r="BK309" i="6"/>
  <c r="BJ309" i="6"/>
  <c r="BI309" i="6"/>
  <c r="BH309" i="6"/>
  <c r="BG309" i="6"/>
  <c r="BF309" i="6"/>
  <c r="BM308" i="6"/>
  <c r="BL308" i="6"/>
  <c r="BK308" i="6"/>
  <c r="BJ308" i="6"/>
  <c r="BI308" i="6"/>
  <c r="BH308" i="6"/>
  <c r="BG308" i="6"/>
  <c r="BF308" i="6"/>
  <c r="BM307" i="6"/>
  <c r="BL307" i="6"/>
  <c r="BK307" i="6"/>
  <c r="BJ307" i="6"/>
  <c r="BI307" i="6"/>
  <c r="BH307" i="6"/>
  <c r="BG307" i="6"/>
  <c r="BF307" i="6"/>
  <c r="BM306" i="6"/>
  <c r="BL306" i="6"/>
  <c r="BK306" i="6"/>
  <c r="BJ306" i="6"/>
  <c r="BI306" i="6"/>
  <c r="BH306" i="6"/>
  <c r="BG306" i="6"/>
  <c r="BF306" i="6"/>
  <c r="BM304" i="6"/>
  <c r="BL304" i="6"/>
  <c r="BK304" i="6"/>
  <c r="BJ304" i="6"/>
  <c r="BI304" i="6"/>
  <c r="BH304" i="6"/>
  <c r="BG304" i="6"/>
  <c r="BF304" i="6"/>
  <c r="BM303" i="6"/>
  <c r="BL303" i="6"/>
  <c r="BK303" i="6"/>
  <c r="BJ303" i="6"/>
  <c r="BI303" i="6"/>
  <c r="BH303" i="6"/>
  <c r="BG303" i="6"/>
  <c r="BF303" i="6"/>
  <c r="BM302" i="6"/>
  <c r="BL302" i="6"/>
  <c r="BK302" i="6"/>
  <c r="BJ302" i="6"/>
  <c r="BI302" i="6"/>
  <c r="BH302" i="6"/>
  <c r="BG302" i="6"/>
  <c r="BF302" i="6"/>
  <c r="BM301" i="6"/>
  <c r="BL301" i="6"/>
  <c r="BK301" i="6"/>
  <c r="BJ301" i="6"/>
  <c r="BI301" i="6"/>
  <c r="BH301" i="6"/>
  <c r="BG301" i="6"/>
  <c r="BF301" i="6"/>
  <c r="BM300" i="6"/>
  <c r="BL300" i="6"/>
  <c r="BK300" i="6"/>
  <c r="BJ300" i="6"/>
  <c r="BI300" i="6"/>
  <c r="BH300" i="6"/>
  <c r="BG300" i="6"/>
  <c r="BF300" i="6"/>
  <c r="BM299" i="6"/>
  <c r="BL299" i="6"/>
  <c r="BK299" i="6"/>
  <c r="BJ299" i="6"/>
  <c r="BI299" i="6"/>
  <c r="BH299" i="6"/>
  <c r="BG299" i="6"/>
  <c r="BF299" i="6"/>
  <c r="BM298" i="6"/>
  <c r="BL298" i="6"/>
  <c r="BK298" i="6"/>
  <c r="BJ298" i="6"/>
  <c r="BI298" i="6"/>
  <c r="BH298" i="6"/>
  <c r="BG298" i="6"/>
  <c r="BF298" i="6"/>
  <c r="BM297" i="6"/>
  <c r="BL297" i="6"/>
  <c r="BK297" i="6"/>
  <c r="BJ297" i="6"/>
  <c r="BI297" i="6"/>
  <c r="BH297" i="6"/>
  <c r="BG297" i="6"/>
  <c r="BF297" i="6"/>
  <c r="BM296" i="6"/>
  <c r="BL296" i="6"/>
  <c r="BK296" i="6"/>
  <c r="BJ296" i="6"/>
  <c r="BI296" i="6"/>
  <c r="BH296" i="6"/>
  <c r="BG296" i="6"/>
  <c r="BF296" i="6"/>
  <c r="BM295" i="6"/>
  <c r="BL295" i="6"/>
  <c r="BK295" i="6"/>
  <c r="BJ295" i="6"/>
  <c r="BI295" i="6"/>
  <c r="BH295" i="6"/>
  <c r="BG295" i="6"/>
  <c r="BF295" i="6"/>
  <c r="BM294" i="6"/>
  <c r="BL294" i="6"/>
  <c r="BK294" i="6"/>
  <c r="BJ294" i="6"/>
  <c r="BI294" i="6"/>
  <c r="BH294" i="6"/>
  <c r="BG294" i="6"/>
  <c r="BF294" i="6"/>
  <c r="BM293" i="6"/>
  <c r="BL293" i="6"/>
  <c r="BK293" i="6"/>
  <c r="BJ293" i="6"/>
  <c r="BI293" i="6"/>
  <c r="BH293" i="6"/>
  <c r="BG293" i="6"/>
  <c r="BF293" i="6"/>
  <c r="BM292" i="6"/>
  <c r="BL292" i="6"/>
  <c r="BK292" i="6"/>
  <c r="BJ292" i="6"/>
  <c r="BI292" i="6"/>
  <c r="BH292" i="6"/>
  <c r="BG292" i="6"/>
  <c r="BF292" i="6"/>
  <c r="BM291" i="6"/>
  <c r="BL291" i="6"/>
  <c r="BK291" i="6"/>
  <c r="BJ291" i="6"/>
  <c r="BI291" i="6"/>
  <c r="BH291" i="6"/>
  <c r="BG291" i="6"/>
  <c r="BF291" i="6"/>
  <c r="BM290" i="6"/>
  <c r="BL290" i="6"/>
  <c r="BK290" i="6"/>
  <c r="BJ290" i="6"/>
  <c r="BI290" i="6"/>
  <c r="BH290" i="6"/>
  <c r="BG290" i="6"/>
  <c r="BF290" i="6"/>
  <c r="BM289" i="6"/>
  <c r="BL289" i="6"/>
  <c r="BK289" i="6"/>
  <c r="BJ289" i="6"/>
  <c r="BI289" i="6"/>
  <c r="BH289" i="6"/>
  <c r="BG289" i="6"/>
  <c r="BF289" i="6"/>
  <c r="BL288" i="6"/>
  <c r="BJ288" i="6"/>
  <c r="BI288" i="6"/>
  <c r="BG288" i="6"/>
  <c r="BF288" i="6"/>
  <c r="BL287" i="6"/>
  <c r="BJ287" i="6"/>
  <c r="BI287" i="6"/>
  <c r="BG287" i="6"/>
  <c r="BF287" i="6"/>
  <c r="BL286" i="6"/>
  <c r="BJ286" i="6"/>
  <c r="BI286" i="6"/>
  <c r="BG286" i="6"/>
  <c r="BF286" i="6"/>
  <c r="BL285" i="6"/>
  <c r="BJ285" i="6"/>
  <c r="BI285" i="6"/>
  <c r="BG285" i="6"/>
  <c r="BF285" i="6"/>
  <c r="BL284" i="6"/>
  <c r="BJ284" i="6"/>
  <c r="BI284" i="6"/>
  <c r="BG284" i="6"/>
  <c r="BF284" i="6"/>
  <c r="BL283" i="6"/>
  <c r="BJ283" i="6"/>
  <c r="BI283" i="6"/>
  <c r="BG283" i="6"/>
  <c r="BF283" i="6"/>
  <c r="BM282" i="6"/>
  <c r="BL282" i="6"/>
  <c r="BK282" i="6"/>
  <c r="BJ282" i="6"/>
  <c r="BI282" i="6"/>
  <c r="BH282" i="6"/>
  <c r="BG282" i="6"/>
  <c r="BF282" i="6"/>
  <c r="BM281" i="6"/>
  <c r="BL281" i="6"/>
  <c r="BK281" i="6"/>
  <c r="BJ281" i="6"/>
  <c r="BI281" i="6"/>
  <c r="BH281" i="6"/>
  <c r="BG281" i="6"/>
  <c r="BF281" i="6"/>
  <c r="BM280" i="6"/>
  <c r="BL280" i="6"/>
  <c r="BK280" i="6"/>
  <c r="BJ280" i="6"/>
  <c r="BI280" i="6"/>
  <c r="BH280" i="6"/>
  <c r="BG280" i="6"/>
  <c r="BF280" i="6"/>
  <c r="BM279" i="6"/>
  <c r="BL279" i="6"/>
  <c r="BK279" i="6"/>
  <c r="BJ279" i="6"/>
  <c r="BI279" i="6"/>
  <c r="BH279" i="6"/>
  <c r="BG279" i="6"/>
  <c r="BF279" i="6"/>
  <c r="BM278" i="6"/>
  <c r="BL278" i="6"/>
  <c r="BK278" i="6"/>
  <c r="BJ278" i="6"/>
  <c r="BI278" i="6"/>
  <c r="BH278" i="6"/>
  <c r="BG278" i="6"/>
  <c r="BF278" i="6"/>
  <c r="BM277" i="6"/>
  <c r="BL277" i="6"/>
  <c r="BK277" i="6"/>
  <c r="BJ277" i="6"/>
  <c r="BI277" i="6"/>
  <c r="BH277" i="6"/>
  <c r="BG277" i="6"/>
  <c r="BF277" i="6"/>
  <c r="BM276" i="6"/>
  <c r="BL276" i="6"/>
  <c r="BK276" i="6"/>
  <c r="BJ276" i="6"/>
  <c r="BI276" i="6"/>
  <c r="BH276" i="6"/>
  <c r="BG276" i="6"/>
  <c r="BF276" i="6"/>
  <c r="BM275" i="6"/>
  <c r="BL275" i="6"/>
  <c r="BK275" i="6"/>
  <c r="BJ275" i="6"/>
  <c r="BI275" i="6"/>
  <c r="BH275" i="6"/>
  <c r="BG275" i="6"/>
  <c r="BF275" i="6"/>
  <c r="BM274" i="6"/>
  <c r="BL274" i="6"/>
  <c r="BK274" i="6"/>
  <c r="BJ274" i="6"/>
  <c r="BI274" i="6"/>
  <c r="BH274" i="6"/>
  <c r="BG274" i="6"/>
  <c r="BF274" i="6"/>
  <c r="BM273" i="6"/>
  <c r="BL273" i="6"/>
  <c r="BK273" i="6"/>
  <c r="BJ273" i="6"/>
  <c r="BI273" i="6"/>
  <c r="BH273" i="6"/>
  <c r="BG273" i="6"/>
  <c r="BF273" i="6"/>
  <c r="BL272" i="6"/>
  <c r="BJ272" i="6"/>
  <c r="BI272" i="6"/>
  <c r="BG272" i="6"/>
  <c r="BF272" i="6"/>
  <c r="BL271" i="6"/>
  <c r="BJ271" i="6"/>
  <c r="BI271" i="6"/>
  <c r="BG271" i="6"/>
  <c r="BF271" i="6"/>
  <c r="BL270" i="6"/>
  <c r="BJ270" i="6"/>
  <c r="BI270" i="6"/>
  <c r="BG270" i="6"/>
  <c r="BF270" i="6"/>
  <c r="BL269" i="6"/>
  <c r="BJ269" i="6"/>
  <c r="BI269" i="6"/>
  <c r="BG269" i="6"/>
  <c r="BF269" i="6"/>
  <c r="BL268" i="6"/>
  <c r="BJ268" i="6"/>
  <c r="BI268" i="6"/>
  <c r="BG268" i="6"/>
  <c r="BF268" i="6"/>
  <c r="BL267" i="6"/>
  <c r="BJ267" i="6"/>
  <c r="BI267" i="6"/>
  <c r="BG267" i="6"/>
  <c r="BF267" i="6"/>
  <c r="BM266" i="6"/>
  <c r="BL266" i="6"/>
  <c r="BK266" i="6"/>
  <c r="BJ266" i="6"/>
  <c r="BI266" i="6"/>
  <c r="BH266" i="6"/>
  <c r="BG266" i="6"/>
  <c r="BF266" i="6"/>
  <c r="BG265" i="6"/>
  <c r="BF265" i="6"/>
  <c r="BM264" i="6"/>
  <c r="BL264" i="6"/>
  <c r="BK264" i="6"/>
  <c r="BJ264" i="6"/>
  <c r="BI264" i="6"/>
  <c r="BH264" i="6"/>
  <c r="BG264" i="6"/>
  <c r="BF264" i="6"/>
  <c r="BM263" i="6"/>
  <c r="BL263" i="6"/>
  <c r="BK263" i="6"/>
  <c r="BJ263" i="6"/>
  <c r="BI263" i="6"/>
  <c r="BH263" i="6"/>
  <c r="BG263" i="6"/>
  <c r="BF263" i="6"/>
  <c r="BM262" i="6"/>
  <c r="BL262" i="6"/>
  <c r="BK262" i="6"/>
  <c r="BJ262" i="6"/>
  <c r="BI262" i="6"/>
  <c r="BH262" i="6"/>
  <c r="BG262" i="6"/>
  <c r="BF262" i="6"/>
  <c r="BM261" i="6"/>
  <c r="BL261" i="6"/>
  <c r="BK261" i="6"/>
  <c r="BJ261" i="6"/>
  <c r="BI261" i="6"/>
  <c r="BH261" i="6"/>
  <c r="BG261" i="6"/>
  <c r="BF261" i="6"/>
  <c r="BL256" i="6"/>
  <c r="BJ256" i="6"/>
  <c r="BI256" i="6"/>
  <c r="BG256" i="6"/>
  <c r="BF256" i="6"/>
  <c r="BL255" i="6"/>
  <c r="BJ255" i="6"/>
  <c r="BI255" i="6"/>
  <c r="BG255" i="6"/>
  <c r="BF255" i="6"/>
  <c r="BL254" i="6"/>
  <c r="BJ254" i="6"/>
  <c r="BI254" i="6"/>
  <c r="BG254" i="6"/>
  <c r="BF254" i="6"/>
  <c r="BL253" i="6"/>
  <c r="BJ253" i="6"/>
  <c r="BI253" i="6"/>
  <c r="BG253" i="6"/>
  <c r="BF253" i="6"/>
  <c r="BL252" i="6"/>
  <c r="BJ252" i="6"/>
  <c r="BI252" i="6"/>
  <c r="BG252" i="6"/>
  <c r="BF252" i="6"/>
  <c r="BM251" i="6"/>
  <c r="BL251" i="6"/>
  <c r="BK251" i="6"/>
  <c r="BJ251" i="6"/>
  <c r="BI251" i="6"/>
  <c r="BH251" i="6"/>
  <c r="BG251" i="6"/>
  <c r="BF251" i="6"/>
  <c r="BM250" i="6"/>
  <c r="BL250" i="6"/>
  <c r="BK250" i="6"/>
  <c r="BJ250" i="6"/>
  <c r="BI250" i="6"/>
  <c r="BH250" i="6"/>
  <c r="BG250" i="6"/>
  <c r="BF250" i="6"/>
  <c r="BM240" i="6"/>
  <c r="BL240" i="6"/>
  <c r="BK240" i="6"/>
  <c r="BJ240" i="6"/>
  <c r="BI240" i="6"/>
  <c r="BH240" i="6"/>
  <c r="BG240" i="6"/>
  <c r="BF240" i="6"/>
  <c r="BM239" i="6"/>
  <c r="BL239" i="6"/>
  <c r="BK239" i="6"/>
  <c r="BJ239" i="6"/>
  <c r="BI239" i="6"/>
  <c r="BH239" i="6"/>
  <c r="BG239" i="6"/>
  <c r="BF239" i="6"/>
  <c r="BM238" i="6"/>
  <c r="BL238" i="6"/>
  <c r="BK238" i="6"/>
  <c r="BJ238" i="6"/>
  <c r="BI238" i="6"/>
  <c r="BH238" i="6"/>
  <c r="BG238" i="6"/>
  <c r="BF238" i="6"/>
  <c r="BM237" i="6"/>
  <c r="BL237" i="6"/>
  <c r="BK237" i="6"/>
  <c r="BJ237" i="6"/>
  <c r="BI237" i="6"/>
  <c r="BH237" i="6"/>
  <c r="BG237" i="6"/>
  <c r="BF237" i="6"/>
  <c r="BL233" i="6"/>
  <c r="BJ233" i="6"/>
  <c r="BI233" i="6"/>
  <c r="BL232" i="6"/>
  <c r="BJ232" i="6"/>
  <c r="BI232" i="6"/>
  <c r="BM230" i="6"/>
  <c r="BL230" i="6"/>
  <c r="BK230" i="6"/>
  <c r="BJ230" i="6"/>
  <c r="BI230" i="6"/>
  <c r="BH230" i="6"/>
  <c r="BG230" i="6"/>
  <c r="BF230" i="6"/>
  <c r="BM229" i="6"/>
  <c r="BL229" i="6"/>
  <c r="BK229" i="6"/>
  <c r="BJ229" i="6"/>
  <c r="BI229" i="6"/>
  <c r="BH229" i="6"/>
  <c r="BG229" i="6"/>
  <c r="BF229" i="6"/>
  <c r="BM228" i="6"/>
  <c r="BL228" i="6"/>
  <c r="BK228" i="6"/>
  <c r="BJ228" i="6"/>
  <c r="BI228" i="6"/>
  <c r="BH228" i="6"/>
  <c r="BG228" i="6"/>
  <c r="BF228" i="6"/>
  <c r="BM227" i="6"/>
  <c r="BL227" i="6"/>
  <c r="BK227" i="6"/>
  <c r="BJ227" i="6"/>
  <c r="BI227" i="6"/>
  <c r="BH227" i="6"/>
  <c r="BG227" i="6"/>
  <c r="BF227" i="6"/>
  <c r="BM226" i="6"/>
  <c r="BL226" i="6"/>
  <c r="BK226" i="6"/>
  <c r="BJ226" i="6"/>
  <c r="BI226" i="6"/>
  <c r="BH226" i="6"/>
  <c r="BG226" i="6"/>
  <c r="BF226" i="6"/>
  <c r="BM225" i="6"/>
  <c r="BL225" i="6"/>
  <c r="BK225" i="6"/>
  <c r="BJ225" i="6"/>
  <c r="BI225" i="6"/>
  <c r="BH225" i="6"/>
  <c r="BG225" i="6"/>
  <c r="BF225" i="6"/>
  <c r="BM224" i="6"/>
  <c r="BL224" i="6"/>
  <c r="BK224" i="6"/>
  <c r="BJ224" i="6"/>
  <c r="BI224" i="6"/>
  <c r="BH224" i="6"/>
  <c r="BG224" i="6"/>
  <c r="BF224" i="6"/>
  <c r="BM223" i="6"/>
  <c r="BL223" i="6"/>
  <c r="BK223" i="6"/>
  <c r="BJ223" i="6"/>
  <c r="BI223" i="6"/>
  <c r="BH223" i="6"/>
  <c r="BG223" i="6"/>
  <c r="BF223" i="6"/>
  <c r="BM222" i="6"/>
  <c r="BL222" i="6"/>
  <c r="BK222" i="6"/>
  <c r="BJ222" i="6"/>
  <c r="BI222" i="6"/>
  <c r="BH222" i="6"/>
  <c r="BG222" i="6"/>
  <c r="BF222" i="6"/>
  <c r="BM221" i="6"/>
  <c r="BL221" i="6"/>
  <c r="BK221" i="6"/>
  <c r="BJ221" i="6"/>
  <c r="BI221" i="6"/>
  <c r="BH221" i="6"/>
  <c r="BG221" i="6"/>
  <c r="BF221" i="6"/>
  <c r="BM220" i="6"/>
  <c r="BL220" i="6"/>
  <c r="BK220" i="6"/>
  <c r="BJ220" i="6"/>
  <c r="BI220" i="6"/>
  <c r="BH220" i="6"/>
  <c r="BG220" i="6"/>
  <c r="BF220" i="6"/>
  <c r="BM219" i="6"/>
  <c r="BL219" i="6"/>
  <c r="BK219" i="6"/>
  <c r="BJ219" i="6"/>
  <c r="BI219" i="6"/>
  <c r="BH219" i="6"/>
  <c r="BG219" i="6"/>
  <c r="BF219" i="6"/>
  <c r="BM218" i="6"/>
  <c r="BL218" i="6"/>
  <c r="BK218" i="6"/>
  <c r="BJ218" i="6"/>
  <c r="BI218" i="6"/>
  <c r="BH218" i="6"/>
  <c r="BG218" i="6"/>
  <c r="BF218" i="6"/>
  <c r="BM217" i="6"/>
  <c r="BL217" i="6"/>
  <c r="BK217" i="6"/>
  <c r="BJ217" i="6"/>
  <c r="BI217" i="6"/>
  <c r="BH217" i="6"/>
  <c r="BG217" i="6"/>
  <c r="BF217" i="6"/>
  <c r="BM216" i="6"/>
  <c r="BL216" i="6"/>
  <c r="BK216" i="6"/>
  <c r="BJ216" i="6"/>
  <c r="BI216" i="6"/>
  <c r="BH216" i="6"/>
  <c r="BG216" i="6"/>
  <c r="BF216" i="6"/>
  <c r="BM215" i="6"/>
  <c r="BL215" i="6"/>
  <c r="BK215" i="6"/>
  <c r="BJ215" i="6"/>
  <c r="BI215" i="6"/>
  <c r="BH215" i="6"/>
  <c r="BG215" i="6"/>
  <c r="BF215" i="6"/>
  <c r="BM214" i="6"/>
  <c r="BL214" i="6"/>
  <c r="BK214" i="6"/>
  <c r="BJ214" i="6"/>
  <c r="BI214" i="6"/>
  <c r="BH214" i="6"/>
  <c r="BG214" i="6"/>
  <c r="BF214" i="6"/>
  <c r="BM213" i="6"/>
  <c r="BL213" i="6"/>
  <c r="BK213" i="6"/>
  <c r="BJ213" i="6"/>
  <c r="BI213" i="6"/>
  <c r="BH213" i="6"/>
  <c r="BG213" i="6"/>
  <c r="BF213" i="6"/>
  <c r="BM212" i="6"/>
  <c r="BL212" i="6"/>
  <c r="BK212" i="6"/>
  <c r="BJ212" i="6"/>
  <c r="BI212" i="6"/>
  <c r="BH212" i="6"/>
  <c r="BG212" i="6"/>
  <c r="BF212" i="6"/>
  <c r="BM211" i="6"/>
  <c r="BL211" i="6"/>
  <c r="BK211" i="6"/>
  <c r="BJ211" i="6"/>
  <c r="BI211" i="6"/>
  <c r="BH211" i="6"/>
  <c r="BG211" i="6"/>
  <c r="BF211" i="6"/>
  <c r="BM210" i="6"/>
  <c r="BL210" i="6"/>
  <c r="BK210" i="6"/>
  <c r="BJ210" i="6"/>
  <c r="BI210" i="6"/>
  <c r="BH210" i="6"/>
  <c r="BG210" i="6"/>
  <c r="BF210" i="6"/>
  <c r="BL209" i="6"/>
  <c r="BJ209" i="6"/>
  <c r="BI209" i="6"/>
  <c r="BG209" i="6"/>
  <c r="BF209" i="6"/>
  <c r="BL208" i="6"/>
  <c r="BJ208" i="6"/>
  <c r="BI208" i="6"/>
  <c r="BG208" i="6"/>
  <c r="BF208" i="6"/>
  <c r="BL207" i="6"/>
  <c r="BJ207" i="6"/>
  <c r="BI207" i="6"/>
  <c r="BG207" i="6"/>
  <c r="BF207" i="6"/>
  <c r="BL206" i="6"/>
  <c r="BJ206" i="6"/>
  <c r="BI206" i="6"/>
  <c r="BG206" i="6"/>
  <c r="BF206" i="6"/>
  <c r="BL205" i="6"/>
  <c r="BJ205" i="6"/>
  <c r="BI205" i="6"/>
  <c r="BG205" i="6"/>
  <c r="BF205" i="6"/>
  <c r="BL204" i="6"/>
  <c r="BJ204" i="6"/>
  <c r="BI204" i="6"/>
  <c r="BG204" i="6"/>
  <c r="BF204" i="6"/>
  <c r="BL203" i="6"/>
  <c r="BJ203" i="6"/>
  <c r="BI203" i="6"/>
  <c r="BG203" i="6"/>
  <c r="BF203" i="6"/>
  <c r="BL202" i="6"/>
  <c r="BJ202" i="6"/>
  <c r="BI202" i="6"/>
  <c r="BG202" i="6"/>
  <c r="BF202" i="6"/>
  <c r="BL201" i="6"/>
  <c r="BJ201" i="6"/>
  <c r="BI201" i="6"/>
  <c r="BG201" i="6"/>
  <c r="BF201" i="6"/>
  <c r="BL200" i="6"/>
  <c r="BJ200" i="6"/>
  <c r="BI200" i="6"/>
  <c r="BG200" i="6"/>
  <c r="BF200" i="6"/>
  <c r="BL199" i="6"/>
  <c r="BJ199" i="6"/>
  <c r="BI199" i="6"/>
  <c r="BG199" i="6"/>
  <c r="BF199" i="6"/>
  <c r="BL198" i="6"/>
  <c r="BJ198" i="6"/>
  <c r="BI198" i="6"/>
  <c r="BG198" i="6"/>
  <c r="BF198" i="6"/>
  <c r="BL197" i="6"/>
  <c r="BJ197" i="6"/>
  <c r="BI197" i="6"/>
  <c r="BG197" i="6"/>
  <c r="BF197" i="6"/>
  <c r="BL196" i="6"/>
  <c r="BJ196" i="6"/>
  <c r="BI196" i="6"/>
  <c r="BG196" i="6"/>
  <c r="BF196" i="6"/>
  <c r="BL195" i="6"/>
  <c r="BJ195" i="6"/>
  <c r="BI195" i="6"/>
  <c r="BG195" i="6"/>
  <c r="BF195" i="6"/>
  <c r="BL194" i="6"/>
  <c r="BJ194" i="6"/>
  <c r="BI194" i="6"/>
  <c r="BG194" i="6"/>
  <c r="BF194" i="6"/>
  <c r="BL193" i="6"/>
  <c r="BJ193" i="6"/>
  <c r="BI193" i="6"/>
  <c r="BG193" i="6"/>
  <c r="BF193" i="6"/>
  <c r="BM192" i="6"/>
  <c r="BL192" i="6"/>
  <c r="BK192" i="6"/>
  <c r="BJ192" i="6"/>
  <c r="BI192" i="6"/>
  <c r="BH192" i="6"/>
  <c r="BG192" i="6"/>
  <c r="BF192" i="6"/>
  <c r="BM191" i="6"/>
  <c r="BL191" i="6"/>
  <c r="BK191" i="6"/>
  <c r="BJ191" i="6"/>
  <c r="BI191" i="6"/>
  <c r="BH191" i="6"/>
  <c r="BG191" i="6"/>
  <c r="BF191" i="6"/>
  <c r="BM190" i="6"/>
  <c r="BL190" i="6"/>
  <c r="BK190" i="6"/>
  <c r="BJ190" i="6"/>
  <c r="BI190" i="6"/>
  <c r="BH190" i="6"/>
  <c r="BG190" i="6"/>
  <c r="BF190" i="6"/>
  <c r="BM189" i="6"/>
  <c r="BL189" i="6"/>
  <c r="BK189" i="6"/>
  <c r="BJ189" i="6"/>
  <c r="BI189" i="6"/>
  <c r="BH189" i="6"/>
  <c r="BG189" i="6"/>
  <c r="BF189" i="6"/>
  <c r="BM186" i="6"/>
  <c r="BL186" i="6"/>
  <c r="BK186" i="6"/>
  <c r="BJ186" i="6"/>
  <c r="BI186" i="6"/>
  <c r="BH186" i="6"/>
  <c r="BG186" i="6"/>
  <c r="BF186" i="6"/>
  <c r="BL185" i="6"/>
  <c r="BJ185" i="6"/>
  <c r="BI185" i="6"/>
  <c r="BG185" i="6"/>
  <c r="BF185" i="6"/>
  <c r="BL184" i="6"/>
  <c r="BJ184" i="6"/>
  <c r="BI184" i="6"/>
  <c r="BG184" i="6"/>
  <c r="BF184" i="6"/>
  <c r="BL183" i="6"/>
  <c r="BJ183" i="6"/>
  <c r="BI183" i="6"/>
  <c r="BG183" i="6"/>
  <c r="BF183" i="6"/>
  <c r="BL182" i="6"/>
  <c r="BJ182" i="6"/>
  <c r="BI182" i="6"/>
  <c r="BG182" i="6"/>
  <c r="BF182" i="6"/>
  <c r="BL181" i="6"/>
  <c r="BJ181" i="6"/>
  <c r="BI181" i="6"/>
  <c r="BG181" i="6"/>
  <c r="BF181" i="6"/>
  <c r="BL180" i="6"/>
  <c r="BJ180" i="6"/>
  <c r="BI180" i="6"/>
  <c r="BG180" i="6"/>
  <c r="BF180" i="6"/>
  <c r="BL179" i="6"/>
  <c r="BJ179" i="6"/>
  <c r="BI179" i="6"/>
  <c r="BG179" i="6"/>
  <c r="BF179" i="6"/>
  <c r="BL178" i="6"/>
  <c r="BJ178" i="6"/>
  <c r="BI178" i="6"/>
  <c r="BG178" i="6"/>
  <c r="BF178" i="6"/>
  <c r="BL177" i="6"/>
  <c r="BJ177" i="6"/>
  <c r="BI177" i="6"/>
  <c r="BG177" i="6"/>
  <c r="BF177" i="6"/>
  <c r="BL176" i="6"/>
  <c r="BJ176" i="6"/>
  <c r="BI176" i="6"/>
  <c r="BG176" i="6"/>
  <c r="BF176" i="6"/>
  <c r="BL175" i="6"/>
  <c r="BJ175" i="6"/>
  <c r="BI175" i="6"/>
  <c r="BG175" i="6"/>
  <c r="BF175" i="6"/>
  <c r="BL174" i="6"/>
  <c r="BJ174" i="6"/>
  <c r="BI174" i="6"/>
  <c r="BG174" i="6"/>
  <c r="BF174" i="6"/>
  <c r="BM162" i="6"/>
  <c r="BL162" i="6"/>
  <c r="BK162" i="6"/>
  <c r="BJ162" i="6"/>
  <c r="BI162" i="6"/>
  <c r="BH162" i="6"/>
  <c r="BG162" i="6"/>
  <c r="BF162" i="6"/>
  <c r="BL161" i="6"/>
  <c r="BJ161" i="6"/>
  <c r="BI161" i="6"/>
  <c r="BG161" i="6"/>
  <c r="BF161" i="6"/>
  <c r="BL160" i="6"/>
  <c r="BJ160" i="6"/>
  <c r="BI160" i="6"/>
  <c r="BG160" i="6"/>
  <c r="BF160" i="6"/>
  <c r="BL159" i="6"/>
  <c r="BJ159" i="6"/>
  <c r="BI159" i="6"/>
  <c r="BG159" i="6"/>
  <c r="BF159" i="6"/>
  <c r="BL158" i="6"/>
  <c r="BJ158" i="6"/>
  <c r="BI158" i="6"/>
  <c r="BG158" i="6"/>
  <c r="BF158" i="6"/>
  <c r="BM157" i="6"/>
  <c r="BL157" i="6"/>
  <c r="BK157" i="6"/>
  <c r="BJ157" i="6"/>
  <c r="BI157" i="6"/>
  <c r="BH157" i="6"/>
  <c r="BG157" i="6"/>
  <c r="BF157" i="6"/>
  <c r="BM156" i="6"/>
  <c r="BL156" i="6"/>
  <c r="BK156" i="6"/>
  <c r="BJ156" i="6"/>
  <c r="BI156" i="6"/>
  <c r="BH156" i="6"/>
  <c r="BG156" i="6"/>
  <c r="BF156" i="6"/>
  <c r="BM155" i="6"/>
  <c r="BL155" i="6"/>
  <c r="BK155" i="6"/>
  <c r="BJ155" i="6"/>
  <c r="BI155" i="6"/>
  <c r="BH155" i="6"/>
  <c r="BG155" i="6"/>
  <c r="BF155" i="6"/>
  <c r="BL154" i="6"/>
  <c r="BJ154" i="6"/>
  <c r="BI154" i="6"/>
  <c r="BG154" i="6"/>
  <c r="BF154" i="6"/>
  <c r="BL153" i="6"/>
  <c r="BJ153" i="6"/>
  <c r="BI153" i="6"/>
  <c r="BG153" i="6"/>
  <c r="BF153" i="6"/>
  <c r="BM152" i="6"/>
  <c r="BL152" i="6"/>
  <c r="BK152" i="6"/>
  <c r="BJ152" i="6"/>
  <c r="BI152" i="6"/>
  <c r="BH152" i="6"/>
  <c r="BG152" i="6"/>
  <c r="BF152" i="6"/>
  <c r="BM151" i="6"/>
  <c r="BL151" i="6"/>
  <c r="BK151" i="6"/>
  <c r="BJ151" i="6"/>
  <c r="BI151" i="6"/>
  <c r="BH151" i="6"/>
  <c r="BG151" i="6"/>
  <c r="BF151" i="6"/>
  <c r="BM150" i="6"/>
  <c r="BL150" i="6"/>
  <c r="BK150" i="6"/>
  <c r="BJ150" i="6"/>
  <c r="BI150" i="6"/>
  <c r="BH150" i="6"/>
  <c r="BG150" i="6"/>
  <c r="BF150" i="6"/>
  <c r="BM141" i="6"/>
  <c r="BL141" i="6"/>
  <c r="BK141" i="6"/>
  <c r="BJ141" i="6"/>
  <c r="BI141" i="6"/>
  <c r="BH141" i="6"/>
  <c r="BG141" i="6"/>
  <c r="BF141" i="6"/>
  <c r="BM140" i="6"/>
  <c r="BL140" i="6"/>
  <c r="BK140" i="6"/>
  <c r="BJ140" i="6"/>
  <c r="BI140" i="6"/>
  <c r="BH140" i="6"/>
  <c r="BG140" i="6"/>
  <c r="BF140" i="6"/>
  <c r="BM139" i="6"/>
  <c r="BL139" i="6"/>
  <c r="BK139" i="6"/>
  <c r="BJ139" i="6"/>
  <c r="BI139" i="6"/>
  <c r="BH139" i="6"/>
  <c r="BG139" i="6"/>
  <c r="BF139" i="6"/>
  <c r="BL138" i="6"/>
  <c r="BJ138" i="6"/>
  <c r="BI138" i="6"/>
  <c r="BG138" i="6"/>
  <c r="BF138" i="6"/>
  <c r="BL137" i="6"/>
  <c r="BJ137" i="6"/>
  <c r="BI137" i="6"/>
  <c r="BG137" i="6"/>
  <c r="BF137" i="6"/>
  <c r="BL136" i="6"/>
  <c r="BJ136" i="6"/>
  <c r="BI136" i="6"/>
  <c r="BG136" i="6"/>
  <c r="BF136" i="6"/>
  <c r="BM135" i="6"/>
  <c r="BL135" i="6"/>
  <c r="BK135" i="6"/>
  <c r="BJ135" i="6"/>
  <c r="BI135" i="6"/>
  <c r="BH135" i="6"/>
  <c r="BG135" i="6"/>
  <c r="BF135" i="6"/>
  <c r="BM134" i="6"/>
  <c r="BL134" i="6"/>
  <c r="BK134" i="6"/>
  <c r="BJ134" i="6"/>
  <c r="BI134" i="6"/>
  <c r="BH134" i="6"/>
  <c r="BG134" i="6"/>
  <c r="BF134" i="6"/>
  <c r="BM133" i="6"/>
  <c r="BL133" i="6"/>
  <c r="BK133" i="6"/>
  <c r="BJ133" i="6"/>
  <c r="BI133" i="6"/>
  <c r="BH133" i="6"/>
  <c r="BG133" i="6"/>
  <c r="BF133" i="6"/>
  <c r="BM102" i="6"/>
  <c r="BL102" i="6"/>
  <c r="BK102" i="6"/>
  <c r="BJ102" i="6"/>
  <c r="BI102" i="6"/>
  <c r="BH102" i="6"/>
  <c r="BG102" i="6"/>
  <c r="BF102" i="6"/>
  <c r="BM101" i="6"/>
  <c r="BL101" i="6"/>
  <c r="BK101" i="6"/>
  <c r="BJ101" i="6"/>
  <c r="BI101" i="6"/>
  <c r="BH101" i="6"/>
  <c r="BG101" i="6"/>
  <c r="BF101" i="6"/>
  <c r="BM100" i="6"/>
  <c r="BL100" i="6"/>
  <c r="BK100" i="6"/>
  <c r="BJ100" i="6"/>
  <c r="BI100" i="6"/>
  <c r="BH100" i="6"/>
  <c r="BG100" i="6"/>
  <c r="BF100" i="6"/>
  <c r="BM99" i="6"/>
  <c r="BL99" i="6"/>
  <c r="BK99" i="6"/>
  <c r="BJ99" i="6"/>
  <c r="BI99" i="6"/>
  <c r="BH99" i="6"/>
  <c r="BG99" i="6"/>
  <c r="BF99" i="6"/>
  <c r="BM98" i="6"/>
  <c r="BL98" i="6"/>
  <c r="BK98" i="6"/>
  <c r="BJ98" i="6"/>
  <c r="BI98" i="6"/>
  <c r="BH98" i="6"/>
  <c r="BG98" i="6"/>
  <c r="BF98" i="6"/>
  <c r="BM97" i="6"/>
  <c r="BL97" i="6"/>
  <c r="BK97" i="6"/>
  <c r="BJ97" i="6"/>
  <c r="BI97" i="6"/>
  <c r="BH97" i="6"/>
  <c r="BG97" i="6"/>
  <c r="BF97" i="6"/>
  <c r="BM96" i="6"/>
  <c r="BL96" i="6"/>
  <c r="BK96" i="6"/>
  <c r="BJ96" i="6"/>
  <c r="BI96" i="6"/>
  <c r="BH96" i="6"/>
  <c r="BG96" i="6"/>
  <c r="BF96" i="6"/>
  <c r="BM95" i="6"/>
  <c r="BL95" i="6"/>
  <c r="BK95" i="6"/>
  <c r="BJ95" i="6"/>
  <c r="BI95" i="6"/>
  <c r="BH95" i="6"/>
  <c r="BG95" i="6"/>
  <c r="BF95" i="6"/>
  <c r="BM94" i="6"/>
  <c r="BL94" i="6"/>
  <c r="BK94" i="6"/>
  <c r="BJ94" i="6"/>
  <c r="BI94" i="6"/>
  <c r="BH94" i="6"/>
  <c r="BG94" i="6"/>
  <c r="BF94" i="6"/>
  <c r="BM93" i="6"/>
  <c r="BL93" i="6"/>
  <c r="BK93" i="6"/>
  <c r="BJ93" i="6"/>
  <c r="BI93" i="6"/>
  <c r="BH93" i="6"/>
  <c r="BG93" i="6"/>
  <c r="BF93" i="6"/>
  <c r="BM92" i="6"/>
  <c r="BL92" i="6"/>
  <c r="BK92" i="6"/>
  <c r="BJ92" i="6"/>
  <c r="BI92" i="6"/>
  <c r="BH92" i="6"/>
  <c r="BG92" i="6"/>
  <c r="BF92" i="6"/>
  <c r="BM91" i="6"/>
  <c r="BL91" i="6"/>
  <c r="BK91" i="6"/>
  <c r="BJ91" i="6"/>
  <c r="BI91" i="6"/>
  <c r="BH91" i="6"/>
  <c r="BG91" i="6"/>
  <c r="BF91" i="6"/>
  <c r="BM90" i="6"/>
  <c r="BL90" i="6"/>
  <c r="BK90" i="6"/>
  <c r="BJ90" i="6"/>
  <c r="BI90" i="6"/>
  <c r="BH90" i="6"/>
  <c r="BG90" i="6"/>
  <c r="BF90" i="6"/>
  <c r="BM89" i="6"/>
  <c r="BL89" i="6"/>
  <c r="BK89" i="6"/>
  <c r="BJ89" i="6"/>
  <c r="BI89" i="6"/>
  <c r="BH89" i="6"/>
  <c r="BG89" i="6"/>
  <c r="BF89" i="6"/>
  <c r="BM88" i="6"/>
  <c r="BL88" i="6"/>
  <c r="BK88" i="6"/>
  <c r="BJ88" i="6"/>
  <c r="BI88" i="6"/>
  <c r="BH88" i="6"/>
  <c r="BG88" i="6"/>
  <c r="BF88" i="6"/>
  <c r="BM87" i="6"/>
  <c r="BL87" i="6"/>
  <c r="BK87" i="6"/>
  <c r="BJ87" i="6"/>
  <c r="BI87" i="6"/>
  <c r="BH87" i="6"/>
  <c r="BG87" i="6"/>
  <c r="BF87" i="6"/>
  <c r="BM86" i="6"/>
  <c r="BL86" i="6"/>
  <c r="BK86" i="6"/>
  <c r="BJ86" i="6"/>
  <c r="BI86" i="6"/>
  <c r="BH86" i="6"/>
  <c r="BG86" i="6"/>
  <c r="BF86" i="6"/>
  <c r="BM85" i="6"/>
  <c r="BL85" i="6"/>
  <c r="BK85" i="6"/>
  <c r="BJ85" i="6"/>
  <c r="BI85" i="6"/>
  <c r="BH85" i="6"/>
  <c r="BG85" i="6"/>
  <c r="BF85" i="6"/>
  <c r="BM84" i="6"/>
  <c r="BL84" i="6"/>
  <c r="BK84" i="6"/>
  <c r="BJ84" i="6"/>
  <c r="BI84" i="6"/>
  <c r="BH84" i="6"/>
  <c r="BG84" i="6"/>
  <c r="BF84" i="6"/>
  <c r="BM83" i="6"/>
  <c r="BL83" i="6"/>
  <c r="BK83" i="6"/>
  <c r="BJ83" i="6"/>
  <c r="BI83" i="6"/>
  <c r="BH83" i="6"/>
  <c r="BG83" i="6"/>
  <c r="BF83" i="6"/>
  <c r="BL82" i="6"/>
  <c r="BJ82" i="6"/>
  <c r="BI82" i="6"/>
  <c r="BG82" i="6"/>
  <c r="BF82" i="6"/>
  <c r="BM81" i="6"/>
  <c r="BL81" i="6"/>
  <c r="BK81" i="6"/>
  <c r="BJ81" i="6"/>
  <c r="BI81" i="6"/>
  <c r="BH81" i="6"/>
  <c r="BG81" i="6"/>
  <c r="BF81" i="6"/>
  <c r="BM80" i="6"/>
  <c r="BL80" i="6"/>
  <c r="BK80" i="6"/>
  <c r="BJ80" i="6"/>
  <c r="BI80" i="6"/>
  <c r="BH80" i="6"/>
  <c r="BG80" i="6"/>
  <c r="BF80" i="6"/>
  <c r="BM79" i="6"/>
  <c r="BL79" i="6"/>
  <c r="BK79" i="6"/>
  <c r="BJ79" i="6"/>
  <c r="BI79" i="6"/>
  <c r="BH79" i="6"/>
  <c r="BG79" i="6"/>
  <c r="BF79" i="6"/>
  <c r="BM78" i="6"/>
  <c r="BL78" i="6"/>
  <c r="BK78" i="6"/>
  <c r="BJ78" i="6"/>
  <c r="BI78" i="6"/>
  <c r="BH78" i="6"/>
  <c r="BG78" i="6"/>
  <c r="BF78" i="6"/>
  <c r="BM77" i="6"/>
  <c r="BL77" i="6"/>
  <c r="BK77" i="6"/>
  <c r="BJ77" i="6"/>
  <c r="BI77" i="6"/>
  <c r="BH77" i="6"/>
  <c r="BG77" i="6"/>
  <c r="BF77" i="6"/>
  <c r="BM76" i="6"/>
  <c r="BL76" i="6"/>
  <c r="BK76" i="6"/>
  <c r="BJ76" i="6"/>
  <c r="BI76" i="6"/>
  <c r="BH76" i="6"/>
  <c r="BG76" i="6"/>
  <c r="BF76" i="6"/>
  <c r="BM75" i="6"/>
  <c r="BL75" i="6"/>
  <c r="BK75" i="6"/>
  <c r="BJ75" i="6"/>
  <c r="BI75" i="6"/>
  <c r="BH75" i="6"/>
  <c r="BG75" i="6"/>
  <c r="BF75" i="6"/>
  <c r="BM74" i="6"/>
  <c r="BL74" i="6"/>
  <c r="BK74" i="6"/>
  <c r="BJ74" i="6"/>
  <c r="BI74" i="6"/>
  <c r="BH74" i="6"/>
  <c r="BG74" i="6"/>
  <c r="BF74" i="6"/>
  <c r="BM73" i="6"/>
  <c r="BL73" i="6"/>
  <c r="BK73" i="6"/>
  <c r="BJ73" i="6"/>
  <c r="BI73" i="6"/>
  <c r="BH73" i="6"/>
  <c r="BG73" i="6"/>
  <c r="BF73" i="6"/>
  <c r="BM72" i="6"/>
  <c r="BL72" i="6"/>
  <c r="BK72" i="6"/>
  <c r="BJ72" i="6"/>
  <c r="BI72" i="6"/>
  <c r="BH72" i="6"/>
  <c r="BG72" i="6"/>
  <c r="BF72" i="6"/>
  <c r="BM71" i="6"/>
  <c r="BL71" i="6"/>
  <c r="BK71" i="6"/>
  <c r="BJ71" i="6"/>
  <c r="BI71" i="6"/>
  <c r="BH71" i="6"/>
  <c r="BG71" i="6"/>
  <c r="BF71" i="6"/>
  <c r="BM70" i="6"/>
  <c r="BL70" i="6"/>
  <c r="BK70" i="6"/>
  <c r="BJ70" i="6"/>
  <c r="BI70" i="6"/>
  <c r="BH70" i="6"/>
  <c r="BG70" i="6"/>
  <c r="BF70" i="6"/>
  <c r="BM69" i="6"/>
  <c r="BL69" i="6"/>
  <c r="BK69" i="6"/>
  <c r="BJ69" i="6"/>
  <c r="BI69" i="6"/>
  <c r="BH69" i="6"/>
  <c r="BG69" i="6"/>
  <c r="BF69" i="6"/>
  <c r="BM68" i="6"/>
  <c r="BL68" i="6"/>
  <c r="BK68" i="6"/>
  <c r="BJ68" i="6"/>
  <c r="BI68" i="6"/>
  <c r="BH68" i="6"/>
  <c r="BG68" i="6"/>
  <c r="BF68" i="6"/>
  <c r="BM67" i="6"/>
  <c r="BL67" i="6"/>
  <c r="BK67" i="6"/>
  <c r="BJ67" i="6"/>
  <c r="BI67" i="6"/>
  <c r="BH67" i="6"/>
  <c r="BG67" i="6"/>
  <c r="BF67" i="6"/>
  <c r="BM66" i="6"/>
  <c r="BL66" i="6"/>
  <c r="BK66" i="6"/>
  <c r="BJ66" i="6"/>
  <c r="BI66" i="6"/>
  <c r="BH66" i="6"/>
  <c r="BG66" i="6"/>
  <c r="BF66" i="6"/>
  <c r="BM65" i="6"/>
  <c r="BL65" i="6"/>
  <c r="BK65" i="6"/>
  <c r="BJ65" i="6"/>
  <c r="BI65" i="6"/>
  <c r="BH65" i="6"/>
  <c r="BG65" i="6"/>
  <c r="BF65" i="6"/>
  <c r="BM64" i="6"/>
  <c r="BL64" i="6"/>
  <c r="BK64" i="6"/>
  <c r="BJ64" i="6"/>
  <c r="BI64" i="6"/>
  <c r="BH64" i="6"/>
  <c r="BG64" i="6"/>
  <c r="BF64" i="6"/>
  <c r="BM63" i="6"/>
  <c r="BL63" i="6"/>
  <c r="BK63" i="6"/>
  <c r="BJ63" i="6"/>
  <c r="BI63" i="6"/>
  <c r="BH63" i="6"/>
  <c r="BG63" i="6"/>
  <c r="BF63" i="6"/>
  <c r="BM62" i="6"/>
  <c r="BL62" i="6"/>
  <c r="BK62" i="6"/>
  <c r="BJ62" i="6"/>
  <c r="BI62" i="6"/>
  <c r="BH62" i="6"/>
  <c r="BG62" i="6"/>
  <c r="BF62" i="6"/>
  <c r="BM61" i="6"/>
  <c r="BL61" i="6"/>
  <c r="BK61" i="6"/>
  <c r="BJ61" i="6"/>
  <c r="BI61" i="6"/>
  <c r="BH61" i="6"/>
  <c r="BG61" i="6"/>
  <c r="BF61" i="6"/>
  <c r="BM34" i="6"/>
  <c r="BL34" i="6"/>
  <c r="BK34" i="6"/>
  <c r="BJ34" i="6"/>
  <c r="BI34" i="6"/>
  <c r="BH34" i="6"/>
  <c r="BG34" i="6"/>
  <c r="BF34" i="6"/>
  <c r="BM33" i="6"/>
  <c r="BL33" i="6"/>
  <c r="BK33" i="6"/>
  <c r="BJ33" i="6"/>
  <c r="BI33" i="6"/>
  <c r="BH33" i="6"/>
  <c r="BG33" i="6"/>
  <c r="BF33" i="6"/>
  <c r="BM32" i="6"/>
  <c r="BL32" i="6"/>
  <c r="BK32" i="6"/>
  <c r="BJ32" i="6"/>
  <c r="BI32" i="6"/>
  <c r="BH32" i="6"/>
  <c r="BG32" i="6"/>
  <c r="BF32" i="6"/>
  <c r="BM31" i="6"/>
  <c r="BL31" i="6"/>
  <c r="BK31" i="6"/>
  <c r="BJ31" i="6"/>
  <c r="BI31" i="6"/>
  <c r="BH31" i="6"/>
  <c r="BG31" i="6"/>
  <c r="BF31" i="6"/>
  <c r="BL30" i="6"/>
  <c r="BJ30" i="6"/>
  <c r="BI30" i="6"/>
  <c r="BG30" i="6"/>
  <c r="BF30" i="6"/>
  <c r="BL29" i="6"/>
  <c r="BJ29" i="6"/>
  <c r="BI29" i="6"/>
  <c r="BG29" i="6"/>
  <c r="BF29" i="6"/>
  <c r="BM28" i="6"/>
  <c r="BL28" i="6"/>
  <c r="BK28" i="6"/>
  <c r="BJ28" i="6"/>
  <c r="BI28" i="6"/>
  <c r="BH28" i="6"/>
  <c r="BG28" i="6"/>
  <c r="BF28" i="6"/>
  <c r="BL27" i="6"/>
  <c r="BJ27" i="6"/>
  <c r="BI27" i="6"/>
  <c r="BG27" i="6"/>
  <c r="BF27" i="6"/>
  <c r="BM26" i="6"/>
  <c r="BL26" i="6"/>
  <c r="BK26" i="6"/>
  <c r="BJ26" i="6"/>
  <c r="BI26" i="6"/>
  <c r="BH26" i="6"/>
  <c r="BG26" i="6"/>
  <c r="BF26" i="6"/>
  <c r="BL25" i="6"/>
  <c r="BJ25" i="6"/>
  <c r="BI25" i="6"/>
  <c r="BG25" i="6"/>
  <c r="BF25" i="6"/>
  <c r="BL23" i="6"/>
  <c r="BJ23" i="6"/>
  <c r="BI23" i="6"/>
  <c r="BG23" i="6"/>
  <c r="BF23" i="6"/>
  <c r="BL21" i="6"/>
  <c r="BJ21" i="6"/>
  <c r="BI21" i="6"/>
  <c r="BG21" i="6"/>
  <c r="BF21" i="6"/>
  <c r="BL20" i="6"/>
  <c r="BJ20" i="6"/>
  <c r="BI20" i="6"/>
  <c r="BG20" i="6"/>
  <c r="BF20" i="6"/>
  <c r="BM19" i="6"/>
  <c r="BL19" i="6"/>
  <c r="BK19" i="6"/>
  <c r="BJ19" i="6"/>
  <c r="BI19" i="6"/>
  <c r="BH19" i="6"/>
  <c r="BG19" i="6"/>
  <c r="BF19" i="6"/>
  <c r="BM18" i="6"/>
  <c r="BL18" i="6"/>
  <c r="BK18" i="6"/>
  <c r="BJ18" i="6"/>
  <c r="BI18" i="6"/>
  <c r="BH18" i="6"/>
  <c r="BG18" i="6"/>
  <c r="BF18" i="6"/>
  <c r="BM17" i="6"/>
  <c r="BL17" i="6"/>
  <c r="BK17" i="6"/>
  <c r="BJ17" i="6"/>
  <c r="BI17" i="6"/>
  <c r="BH17" i="6"/>
  <c r="BG17" i="6"/>
  <c r="BF17" i="6"/>
  <c r="BM16" i="6"/>
  <c r="BL16" i="6"/>
  <c r="BK16" i="6"/>
  <c r="BJ16" i="6"/>
  <c r="BI16" i="6"/>
  <c r="BH16" i="6"/>
  <c r="BG16" i="6"/>
  <c r="BF16" i="6"/>
  <c r="AW339" i="6"/>
  <c r="AV339" i="6"/>
  <c r="AU339" i="6"/>
  <c r="AT339" i="6"/>
  <c r="AS339" i="6"/>
  <c r="AR339" i="6"/>
  <c r="AQ339" i="6"/>
  <c r="AP339" i="6"/>
  <c r="AW338" i="6"/>
  <c r="AV338" i="6"/>
  <c r="AU338" i="6"/>
  <c r="AT338" i="6"/>
  <c r="AS338" i="6"/>
  <c r="AR338" i="6"/>
  <c r="AQ338" i="6"/>
  <c r="AP338" i="6"/>
  <c r="AW337" i="6"/>
  <c r="AV337" i="6"/>
  <c r="AU337" i="6"/>
  <c r="AT337" i="6"/>
  <c r="AS337" i="6"/>
  <c r="AR337" i="6"/>
  <c r="AQ337" i="6"/>
  <c r="AP337" i="6"/>
  <c r="AW336" i="6"/>
  <c r="AV336" i="6"/>
  <c r="AU336" i="6"/>
  <c r="AT336" i="6"/>
  <c r="AS336" i="6"/>
  <c r="AR336" i="6"/>
  <c r="AQ336" i="6"/>
  <c r="AP336" i="6"/>
  <c r="AW335" i="6"/>
  <c r="AV335" i="6"/>
  <c r="AU335" i="6"/>
  <c r="AT335" i="6"/>
  <c r="AS335" i="6"/>
  <c r="AR335" i="6"/>
  <c r="AQ335" i="6"/>
  <c r="AP335" i="6"/>
  <c r="AW334" i="6"/>
  <c r="AV334" i="6"/>
  <c r="AU334" i="6"/>
  <c r="AT334" i="6"/>
  <c r="AS334" i="6"/>
  <c r="AR334" i="6"/>
  <c r="AQ334" i="6"/>
  <c r="AP334" i="6"/>
  <c r="AW333" i="6"/>
  <c r="AV333" i="6"/>
  <c r="AU333" i="6"/>
  <c r="AT333" i="6"/>
  <c r="AS333" i="6"/>
  <c r="AR333" i="6"/>
  <c r="AQ333" i="6"/>
  <c r="AP333" i="6"/>
  <c r="AW332" i="6"/>
  <c r="AV332" i="6"/>
  <c r="AU332" i="6"/>
  <c r="AT332" i="6"/>
  <c r="AS332" i="6"/>
  <c r="AR332" i="6"/>
  <c r="AQ332" i="6"/>
  <c r="AP332" i="6"/>
  <c r="AW331" i="6"/>
  <c r="AV331" i="6"/>
  <c r="AU331" i="6"/>
  <c r="AT331" i="6"/>
  <c r="AS331" i="6"/>
  <c r="AR331" i="6"/>
  <c r="AQ331" i="6"/>
  <c r="AP331" i="6"/>
  <c r="AW330" i="6"/>
  <c r="AV330" i="6"/>
  <c r="AU330" i="6"/>
  <c r="AT330" i="6"/>
  <c r="AS330" i="6"/>
  <c r="AR330" i="6"/>
  <c r="AQ330" i="6"/>
  <c r="AP330" i="6"/>
  <c r="AW329" i="6"/>
  <c r="AV329" i="6"/>
  <c r="AU329" i="6"/>
  <c r="AT329" i="6"/>
  <c r="AS329" i="6"/>
  <c r="AR329" i="6"/>
  <c r="AQ329" i="6"/>
  <c r="AP329" i="6"/>
  <c r="AW327" i="6"/>
  <c r="AV327" i="6"/>
  <c r="AU327" i="6"/>
  <c r="AT327" i="6"/>
  <c r="AS327" i="6"/>
  <c r="AR327" i="6"/>
  <c r="AQ327" i="6"/>
  <c r="AP327" i="6"/>
  <c r="AW326" i="6"/>
  <c r="AV326" i="6"/>
  <c r="AU326" i="6"/>
  <c r="AT326" i="6"/>
  <c r="AS326" i="6"/>
  <c r="AR326" i="6"/>
  <c r="AQ326" i="6"/>
  <c r="AP326" i="6"/>
  <c r="AW325" i="6"/>
  <c r="AV325" i="6"/>
  <c r="AU325" i="6"/>
  <c r="AT325" i="6"/>
  <c r="AS325" i="6"/>
  <c r="AR325" i="6"/>
  <c r="AQ325" i="6"/>
  <c r="AP325" i="6"/>
  <c r="AW324" i="6"/>
  <c r="AV324" i="6"/>
  <c r="AU324" i="6"/>
  <c r="AT324" i="6"/>
  <c r="AS324" i="6"/>
  <c r="AR324" i="6"/>
  <c r="AQ324" i="6"/>
  <c r="AP324" i="6"/>
  <c r="AW323" i="6"/>
  <c r="AV323" i="6"/>
  <c r="AU323" i="6"/>
  <c r="AT323" i="6"/>
  <c r="AS323" i="6"/>
  <c r="AR323" i="6"/>
  <c r="AQ323" i="6"/>
  <c r="AP323" i="6"/>
  <c r="AW322" i="6"/>
  <c r="AV322" i="6"/>
  <c r="AU322" i="6"/>
  <c r="AT322" i="6"/>
  <c r="AS322" i="6"/>
  <c r="AR322" i="6"/>
  <c r="AQ322" i="6"/>
  <c r="AP322" i="6"/>
  <c r="AW321" i="6"/>
  <c r="AV321" i="6"/>
  <c r="AU321" i="6"/>
  <c r="AT321" i="6"/>
  <c r="AS321" i="6"/>
  <c r="AR321" i="6"/>
  <c r="AQ321" i="6"/>
  <c r="AP321" i="6"/>
  <c r="AW320" i="6"/>
  <c r="AV320" i="6"/>
  <c r="AU320" i="6"/>
  <c r="AT320" i="6"/>
  <c r="AS320" i="6"/>
  <c r="AR320" i="6"/>
  <c r="AQ320" i="6"/>
  <c r="AP320" i="6"/>
  <c r="AW319" i="6"/>
  <c r="AV319" i="6"/>
  <c r="AU319" i="6"/>
  <c r="AT319" i="6"/>
  <c r="AS319" i="6"/>
  <c r="AR319" i="6"/>
  <c r="AQ319" i="6"/>
  <c r="AP319" i="6"/>
  <c r="AW318" i="6"/>
  <c r="AV318" i="6"/>
  <c r="AU318" i="6"/>
  <c r="AT318" i="6"/>
  <c r="AS318" i="6"/>
  <c r="AR318" i="6"/>
  <c r="AQ318" i="6"/>
  <c r="AP318" i="6"/>
  <c r="AW317" i="6"/>
  <c r="AV317" i="6"/>
  <c r="AU317" i="6"/>
  <c r="AT317" i="6"/>
  <c r="AS317" i="6"/>
  <c r="AR317" i="6"/>
  <c r="AQ317" i="6"/>
  <c r="AP317" i="6"/>
  <c r="AW316" i="6"/>
  <c r="AV316" i="6"/>
  <c r="AU316" i="6"/>
  <c r="AT316" i="6"/>
  <c r="AS316" i="6"/>
  <c r="AR316" i="6"/>
  <c r="AQ316" i="6"/>
  <c r="AP316" i="6"/>
  <c r="AW315" i="6"/>
  <c r="AV315" i="6"/>
  <c r="AU315" i="6"/>
  <c r="AT315" i="6"/>
  <c r="AS315" i="6"/>
  <c r="AR315" i="6"/>
  <c r="AQ315" i="6"/>
  <c r="AP315" i="6"/>
  <c r="AW314" i="6"/>
  <c r="AV314" i="6"/>
  <c r="AU314" i="6"/>
  <c r="AT314" i="6"/>
  <c r="AS314" i="6"/>
  <c r="AR314" i="6"/>
  <c r="AQ314" i="6"/>
  <c r="AP314" i="6"/>
  <c r="AW313" i="6"/>
  <c r="AV313" i="6"/>
  <c r="AU313" i="6"/>
  <c r="AT313" i="6"/>
  <c r="AS313" i="6"/>
  <c r="AR313" i="6"/>
  <c r="AQ313" i="6"/>
  <c r="AP313" i="6"/>
  <c r="AW312" i="6"/>
  <c r="AV312" i="6"/>
  <c r="AS312" i="6"/>
  <c r="AP312" i="6"/>
  <c r="AW311" i="6"/>
  <c r="AV311" i="6"/>
  <c r="AU311" i="6"/>
  <c r="AT311" i="6"/>
  <c r="AS311" i="6"/>
  <c r="AR311" i="6"/>
  <c r="AQ311" i="6"/>
  <c r="AP311" i="6"/>
  <c r="AW310" i="6"/>
  <c r="AV310" i="6"/>
  <c r="AU310" i="6"/>
  <c r="AT310" i="6"/>
  <c r="AS310" i="6"/>
  <c r="AR310" i="6"/>
  <c r="AQ310" i="6"/>
  <c r="AP310" i="6"/>
  <c r="AW309" i="6"/>
  <c r="AV309" i="6"/>
  <c r="AU309" i="6"/>
  <c r="AT309" i="6"/>
  <c r="AS309" i="6"/>
  <c r="AR309" i="6"/>
  <c r="AQ309" i="6"/>
  <c r="AP309" i="6"/>
  <c r="AW308" i="6"/>
  <c r="AV308" i="6"/>
  <c r="AU308" i="6"/>
  <c r="AT308" i="6"/>
  <c r="AS308" i="6"/>
  <c r="AR308" i="6"/>
  <c r="AQ308" i="6"/>
  <c r="AP308" i="6"/>
  <c r="AW307" i="6"/>
  <c r="AV307" i="6"/>
  <c r="AU307" i="6"/>
  <c r="AT307" i="6"/>
  <c r="AS307" i="6"/>
  <c r="AR307" i="6"/>
  <c r="AQ307" i="6"/>
  <c r="AP307" i="6"/>
  <c r="AW306" i="6"/>
  <c r="AV306" i="6"/>
  <c r="AU306" i="6"/>
  <c r="AT306" i="6"/>
  <c r="AS306" i="6"/>
  <c r="AR306" i="6"/>
  <c r="AQ306" i="6"/>
  <c r="AP306" i="6"/>
  <c r="AW304" i="6"/>
  <c r="AV304" i="6"/>
  <c r="AU304" i="6"/>
  <c r="AT304" i="6"/>
  <c r="AS304" i="6"/>
  <c r="AR304" i="6"/>
  <c r="AQ304" i="6"/>
  <c r="AP304" i="6"/>
  <c r="AW303" i="6"/>
  <c r="AV303" i="6"/>
  <c r="AU303" i="6"/>
  <c r="AT303" i="6"/>
  <c r="AS303" i="6"/>
  <c r="AR303" i="6"/>
  <c r="AQ303" i="6"/>
  <c r="AP303" i="6"/>
  <c r="AW302" i="6"/>
  <c r="AV302" i="6"/>
  <c r="AU302" i="6"/>
  <c r="AT302" i="6"/>
  <c r="AS302" i="6"/>
  <c r="AR302" i="6"/>
  <c r="AQ302" i="6"/>
  <c r="AP302" i="6"/>
  <c r="AW301" i="6"/>
  <c r="AV301" i="6"/>
  <c r="AU301" i="6"/>
  <c r="AT301" i="6"/>
  <c r="AS301" i="6"/>
  <c r="AR301" i="6"/>
  <c r="AQ301" i="6"/>
  <c r="AP301" i="6"/>
  <c r="AW300" i="6"/>
  <c r="AV300" i="6"/>
  <c r="AU300" i="6"/>
  <c r="AT300" i="6"/>
  <c r="AS300" i="6"/>
  <c r="AR300" i="6"/>
  <c r="AQ300" i="6"/>
  <c r="AP300" i="6"/>
  <c r="AW299" i="6"/>
  <c r="AV299" i="6"/>
  <c r="AU299" i="6"/>
  <c r="AT299" i="6"/>
  <c r="AS299" i="6"/>
  <c r="AR299" i="6"/>
  <c r="AQ299" i="6"/>
  <c r="AP299" i="6"/>
  <c r="AW298" i="6"/>
  <c r="AV298" i="6"/>
  <c r="AU298" i="6"/>
  <c r="AT298" i="6"/>
  <c r="AS298" i="6"/>
  <c r="AR298" i="6"/>
  <c r="AQ298" i="6"/>
  <c r="AP298" i="6"/>
  <c r="AW297" i="6"/>
  <c r="AV297" i="6"/>
  <c r="AU297" i="6"/>
  <c r="AT297" i="6"/>
  <c r="AS297" i="6"/>
  <c r="AR297" i="6"/>
  <c r="AQ297" i="6"/>
  <c r="AP297" i="6"/>
  <c r="AW296" i="6"/>
  <c r="AV296" i="6"/>
  <c r="AU296" i="6"/>
  <c r="AT296" i="6"/>
  <c r="AS296" i="6"/>
  <c r="AR296" i="6"/>
  <c r="AQ296" i="6"/>
  <c r="AP296" i="6"/>
  <c r="AW295" i="6"/>
  <c r="AV295" i="6"/>
  <c r="AU295" i="6"/>
  <c r="AT295" i="6"/>
  <c r="AS295" i="6"/>
  <c r="AR295" i="6"/>
  <c r="AQ295" i="6"/>
  <c r="AP295" i="6"/>
  <c r="AW294" i="6"/>
  <c r="AV294" i="6"/>
  <c r="AU294" i="6"/>
  <c r="AT294" i="6"/>
  <c r="AS294" i="6"/>
  <c r="AR294" i="6"/>
  <c r="AQ294" i="6"/>
  <c r="AP294" i="6"/>
  <c r="AW293" i="6"/>
  <c r="AV293" i="6"/>
  <c r="AU293" i="6"/>
  <c r="AT293" i="6"/>
  <c r="AS293" i="6"/>
  <c r="AR293" i="6"/>
  <c r="AQ293" i="6"/>
  <c r="AP293" i="6"/>
  <c r="AW292" i="6"/>
  <c r="AV292" i="6"/>
  <c r="AU292" i="6"/>
  <c r="AT292" i="6"/>
  <c r="AS292" i="6"/>
  <c r="AR292" i="6"/>
  <c r="AQ292" i="6"/>
  <c r="AP292" i="6"/>
  <c r="AW291" i="6"/>
  <c r="AV291" i="6"/>
  <c r="AU291" i="6"/>
  <c r="AT291" i="6"/>
  <c r="AS291" i="6"/>
  <c r="AR291" i="6"/>
  <c r="AQ291" i="6"/>
  <c r="AP291" i="6"/>
  <c r="AW290" i="6"/>
  <c r="AV290" i="6"/>
  <c r="AU290" i="6"/>
  <c r="AT290" i="6"/>
  <c r="AS290" i="6"/>
  <c r="AR290" i="6"/>
  <c r="AQ290" i="6"/>
  <c r="AP290" i="6"/>
  <c r="AW289" i="6"/>
  <c r="AV289" i="6"/>
  <c r="AU289" i="6"/>
  <c r="AT289" i="6"/>
  <c r="AS289" i="6"/>
  <c r="AR289" i="6"/>
  <c r="AQ289" i="6"/>
  <c r="AP289" i="6"/>
  <c r="AV288" i="6"/>
  <c r="AT288" i="6"/>
  <c r="AS288" i="6"/>
  <c r="AQ288" i="6"/>
  <c r="AP288" i="6"/>
  <c r="AV287" i="6"/>
  <c r="AT287" i="6"/>
  <c r="AS287" i="6"/>
  <c r="AQ287" i="6"/>
  <c r="AP287" i="6"/>
  <c r="AV286" i="6"/>
  <c r="AT286" i="6"/>
  <c r="AS286" i="6"/>
  <c r="AQ286" i="6"/>
  <c r="AP286" i="6"/>
  <c r="AV285" i="6"/>
  <c r="AT285" i="6"/>
  <c r="AS285" i="6"/>
  <c r="AQ285" i="6"/>
  <c r="AP285" i="6"/>
  <c r="AV284" i="6"/>
  <c r="AT284" i="6"/>
  <c r="AS284" i="6"/>
  <c r="AQ284" i="6"/>
  <c r="AP284" i="6"/>
  <c r="AV283" i="6"/>
  <c r="AT283" i="6"/>
  <c r="AS283" i="6"/>
  <c r="AQ283" i="6"/>
  <c r="AP283" i="6"/>
  <c r="AW282" i="6"/>
  <c r="AV282" i="6"/>
  <c r="AU282" i="6"/>
  <c r="AT282" i="6"/>
  <c r="AS282" i="6"/>
  <c r="AR282" i="6"/>
  <c r="AQ282" i="6"/>
  <c r="AP282" i="6"/>
  <c r="AW281" i="6"/>
  <c r="AV281" i="6"/>
  <c r="AU281" i="6"/>
  <c r="AT281" i="6"/>
  <c r="AS281" i="6"/>
  <c r="AR281" i="6"/>
  <c r="AQ281" i="6"/>
  <c r="AP281" i="6"/>
  <c r="AW280" i="6"/>
  <c r="AV280" i="6"/>
  <c r="AU280" i="6"/>
  <c r="AT280" i="6"/>
  <c r="AS280" i="6"/>
  <c r="AR280" i="6"/>
  <c r="AQ280" i="6"/>
  <c r="AP280" i="6"/>
  <c r="AW279" i="6"/>
  <c r="AV279" i="6"/>
  <c r="AU279" i="6"/>
  <c r="AT279" i="6"/>
  <c r="AS279" i="6"/>
  <c r="AR279" i="6"/>
  <c r="AQ279" i="6"/>
  <c r="AP279" i="6"/>
  <c r="AW278" i="6"/>
  <c r="AV278" i="6"/>
  <c r="AU278" i="6"/>
  <c r="AT278" i="6"/>
  <c r="AS278" i="6"/>
  <c r="AR278" i="6"/>
  <c r="AQ278" i="6"/>
  <c r="AP278" i="6"/>
  <c r="AW277" i="6"/>
  <c r="AV277" i="6"/>
  <c r="AU277" i="6"/>
  <c r="AT277" i="6"/>
  <c r="AS277" i="6"/>
  <c r="AR277" i="6"/>
  <c r="AQ277" i="6"/>
  <c r="AP277" i="6"/>
  <c r="AW276" i="6"/>
  <c r="AV276" i="6"/>
  <c r="AU276" i="6"/>
  <c r="AT276" i="6"/>
  <c r="AS276" i="6"/>
  <c r="AR276" i="6"/>
  <c r="AQ276" i="6"/>
  <c r="AP276" i="6"/>
  <c r="AW275" i="6"/>
  <c r="AV275" i="6"/>
  <c r="AU275" i="6"/>
  <c r="AT275" i="6"/>
  <c r="AS275" i="6"/>
  <c r="AR275" i="6"/>
  <c r="AQ275" i="6"/>
  <c r="AP275" i="6"/>
  <c r="AW274" i="6"/>
  <c r="AV274" i="6"/>
  <c r="AU274" i="6"/>
  <c r="AT274" i="6"/>
  <c r="AS274" i="6"/>
  <c r="AR274" i="6"/>
  <c r="AQ274" i="6"/>
  <c r="AP274" i="6"/>
  <c r="AW273" i="6"/>
  <c r="AV273" i="6"/>
  <c r="AU273" i="6"/>
  <c r="AT273" i="6"/>
  <c r="AS273" i="6"/>
  <c r="AR273" i="6"/>
  <c r="AQ273" i="6"/>
  <c r="AP273" i="6"/>
  <c r="AV272" i="6"/>
  <c r="AT272" i="6"/>
  <c r="AS272" i="6"/>
  <c r="AQ272" i="6"/>
  <c r="AP272" i="6"/>
  <c r="AV271" i="6"/>
  <c r="AT271" i="6"/>
  <c r="AS271" i="6"/>
  <c r="AQ271" i="6"/>
  <c r="AP271" i="6"/>
  <c r="AV270" i="6"/>
  <c r="AT270" i="6"/>
  <c r="AS270" i="6"/>
  <c r="AQ270" i="6"/>
  <c r="AP270" i="6"/>
  <c r="AV269" i="6"/>
  <c r="AT269" i="6"/>
  <c r="AS269" i="6"/>
  <c r="AQ269" i="6"/>
  <c r="AP269" i="6"/>
  <c r="AV268" i="6"/>
  <c r="AT268" i="6"/>
  <c r="AS268" i="6"/>
  <c r="AQ268" i="6"/>
  <c r="AP268" i="6"/>
  <c r="AV267" i="6"/>
  <c r="AT267" i="6"/>
  <c r="AS267" i="6"/>
  <c r="AQ267" i="6"/>
  <c r="AP267" i="6"/>
  <c r="AW266" i="6"/>
  <c r="AV266" i="6"/>
  <c r="AU266" i="6"/>
  <c r="AT266" i="6"/>
  <c r="AS266" i="6"/>
  <c r="AR266" i="6"/>
  <c r="AQ266" i="6"/>
  <c r="AP266" i="6"/>
  <c r="AV265" i="6"/>
  <c r="AT265" i="6"/>
  <c r="AS265" i="6"/>
  <c r="AQ265" i="6"/>
  <c r="AP265" i="6"/>
  <c r="AW264" i="6"/>
  <c r="AV264" i="6"/>
  <c r="AU264" i="6"/>
  <c r="AT264" i="6"/>
  <c r="AS264" i="6"/>
  <c r="AR264" i="6"/>
  <c r="AQ264" i="6"/>
  <c r="AP264" i="6"/>
  <c r="AW263" i="6"/>
  <c r="AV263" i="6"/>
  <c r="AU263" i="6"/>
  <c r="AT263" i="6"/>
  <c r="AS263" i="6"/>
  <c r="AR263" i="6"/>
  <c r="AQ263" i="6"/>
  <c r="AP263" i="6"/>
  <c r="AW262" i="6"/>
  <c r="AV262" i="6"/>
  <c r="AU262" i="6"/>
  <c r="AT262" i="6"/>
  <c r="AS262" i="6"/>
  <c r="AR262" i="6"/>
  <c r="AQ262" i="6"/>
  <c r="AP262" i="6"/>
  <c r="AW261" i="6"/>
  <c r="AV261" i="6"/>
  <c r="AU261" i="6"/>
  <c r="AT261" i="6"/>
  <c r="AS261" i="6"/>
  <c r="AR261" i="6"/>
  <c r="AQ261" i="6"/>
  <c r="AP261" i="6"/>
  <c r="AV256" i="6"/>
  <c r="AT256" i="6"/>
  <c r="AS256" i="6"/>
  <c r="AQ256" i="6"/>
  <c r="AP256" i="6"/>
  <c r="AV255" i="6"/>
  <c r="AT255" i="6"/>
  <c r="AS255" i="6"/>
  <c r="AQ255" i="6"/>
  <c r="AP255" i="6"/>
  <c r="AV254" i="6"/>
  <c r="AT254" i="6"/>
  <c r="AS254" i="6"/>
  <c r="AQ254" i="6"/>
  <c r="AP254" i="6"/>
  <c r="AV253" i="6"/>
  <c r="AT253" i="6"/>
  <c r="AS253" i="6"/>
  <c r="AQ253" i="6"/>
  <c r="AP253" i="6"/>
  <c r="AV252" i="6"/>
  <c r="AT252" i="6"/>
  <c r="AS252" i="6"/>
  <c r="AQ252" i="6"/>
  <c r="AP252" i="6"/>
  <c r="AW251" i="6"/>
  <c r="AV251" i="6"/>
  <c r="AU251" i="6"/>
  <c r="AT251" i="6"/>
  <c r="AS251" i="6"/>
  <c r="AR251" i="6"/>
  <c r="AQ251" i="6"/>
  <c r="AP251" i="6"/>
  <c r="AW250" i="6"/>
  <c r="AV250" i="6"/>
  <c r="AU250" i="6"/>
  <c r="AT250" i="6"/>
  <c r="AS250" i="6"/>
  <c r="AR250" i="6"/>
  <c r="AQ250" i="6"/>
  <c r="AP250" i="6"/>
  <c r="AW240" i="6"/>
  <c r="AV240" i="6"/>
  <c r="AU240" i="6"/>
  <c r="AT240" i="6"/>
  <c r="AS240" i="6"/>
  <c r="AR240" i="6"/>
  <c r="AQ240" i="6"/>
  <c r="AP240" i="6"/>
  <c r="AW239" i="6"/>
  <c r="AV239" i="6"/>
  <c r="AU239" i="6"/>
  <c r="AT239" i="6"/>
  <c r="AS239" i="6"/>
  <c r="AR239" i="6"/>
  <c r="AQ239" i="6"/>
  <c r="AP239" i="6"/>
  <c r="AW238" i="6"/>
  <c r="AV238" i="6"/>
  <c r="AU238" i="6"/>
  <c r="AT238" i="6"/>
  <c r="AS238" i="6"/>
  <c r="AR238" i="6"/>
  <c r="AQ238" i="6"/>
  <c r="AP238" i="6"/>
  <c r="AW237" i="6"/>
  <c r="AV237" i="6"/>
  <c r="AU237" i="6"/>
  <c r="AT237" i="6"/>
  <c r="AS237" i="6"/>
  <c r="AR237" i="6"/>
  <c r="AQ237" i="6"/>
  <c r="AP237" i="6"/>
  <c r="AV233" i="6"/>
  <c r="AT233" i="6"/>
  <c r="AS233" i="6"/>
  <c r="AQ233" i="6"/>
  <c r="AP233" i="6"/>
  <c r="AV232" i="6"/>
  <c r="AT232" i="6"/>
  <c r="AS232" i="6"/>
  <c r="AQ232" i="6"/>
  <c r="AP232" i="6"/>
  <c r="AW230" i="6"/>
  <c r="AV230" i="6"/>
  <c r="AU230" i="6"/>
  <c r="AT230" i="6"/>
  <c r="AS230" i="6"/>
  <c r="AR230" i="6"/>
  <c r="AQ230" i="6"/>
  <c r="AP230" i="6"/>
  <c r="AW229" i="6"/>
  <c r="AV229" i="6"/>
  <c r="AU229" i="6"/>
  <c r="AT229" i="6"/>
  <c r="AS229" i="6"/>
  <c r="AR229" i="6"/>
  <c r="AQ229" i="6"/>
  <c r="AP229" i="6"/>
  <c r="AW228" i="6"/>
  <c r="AV228" i="6"/>
  <c r="AU228" i="6"/>
  <c r="AT228" i="6"/>
  <c r="AS228" i="6"/>
  <c r="AR228" i="6"/>
  <c r="AQ228" i="6"/>
  <c r="AP228" i="6"/>
  <c r="AW227" i="6"/>
  <c r="AV227" i="6"/>
  <c r="AU227" i="6"/>
  <c r="AT227" i="6"/>
  <c r="AS227" i="6"/>
  <c r="AR227" i="6"/>
  <c r="AQ227" i="6"/>
  <c r="AP227" i="6"/>
  <c r="AW226" i="6"/>
  <c r="AV226" i="6"/>
  <c r="AU226" i="6"/>
  <c r="AT226" i="6"/>
  <c r="AS226" i="6"/>
  <c r="AR226" i="6"/>
  <c r="AQ226" i="6"/>
  <c r="AP226" i="6"/>
  <c r="AW225" i="6"/>
  <c r="AV225" i="6"/>
  <c r="AU225" i="6"/>
  <c r="AT225" i="6"/>
  <c r="AS225" i="6"/>
  <c r="AR225" i="6"/>
  <c r="AQ225" i="6"/>
  <c r="AP225" i="6"/>
  <c r="AW224" i="6"/>
  <c r="AV224" i="6"/>
  <c r="AU224" i="6"/>
  <c r="AT224" i="6"/>
  <c r="AS224" i="6"/>
  <c r="AR224" i="6"/>
  <c r="AQ224" i="6"/>
  <c r="AP224" i="6"/>
  <c r="AW223" i="6"/>
  <c r="AV223" i="6"/>
  <c r="AU223" i="6"/>
  <c r="AT223" i="6"/>
  <c r="AS223" i="6"/>
  <c r="AR223" i="6"/>
  <c r="AQ223" i="6"/>
  <c r="AP223" i="6"/>
  <c r="AW222" i="6"/>
  <c r="AV222" i="6"/>
  <c r="AU222" i="6"/>
  <c r="AT222" i="6"/>
  <c r="AS222" i="6"/>
  <c r="AR222" i="6"/>
  <c r="AQ222" i="6"/>
  <c r="AP222" i="6"/>
  <c r="AW221" i="6"/>
  <c r="AV221" i="6"/>
  <c r="AU221" i="6"/>
  <c r="AT221" i="6"/>
  <c r="AS221" i="6"/>
  <c r="AR221" i="6"/>
  <c r="AQ221" i="6"/>
  <c r="AP221" i="6"/>
  <c r="AW220" i="6"/>
  <c r="AV220" i="6"/>
  <c r="AU220" i="6"/>
  <c r="AT220" i="6"/>
  <c r="AS220" i="6"/>
  <c r="AR220" i="6"/>
  <c r="AQ220" i="6"/>
  <c r="AP220" i="6"/>
  <c r="AW219" i="6"/>
  <c r="AV219" i="6"/>
  <c r="AU219" i="6"/>
  <c r="AT219" i="6"/>
  <c r="AS219" i="6"/>
  <c r="AR219" i="6"/>
  <c r="AQ219" i="6"/>
  <c r="AP219" i="6"/>
  <c r="AW218" i="6"/>
  <c r="AV218" i="6"/>
  <c r="AU218" i="6"/>
  <c r="AT218" i="6"/>
  <c r="AS218" i="6"/>
  <c r="AR218" i="6"/>
  <c r="AQ218" i="6"/>
  <c r="AP218" i="6"/>
  <c r="AW217" i="6"/>
  <c r="AV217" i="6"/>
  <c r="AU217" i="6"/>
  <c r="AT217" i="6"/>
  <c r="AS217" i="6"/>
  <c r="AR217" i="6"/>
  <c r="AQ217" i="6"/>
  <c r="AP217" i="6"/>
  <c r="AW216" i="6"/>
  <c r="AV216" i="6"/>
  <c r="AU216" i="6"/>
  <c r="AT216" i="6"/>
  <c r="AS216" i="6"/>
  <c r="AR216" i="6"/>
  <c r="AQ216" i="6"/>
  <c r="AP216" i="6"/>
  <c r="AW215" i="6"/>
  <c r="AV215" i="6"/>
  <c r="AU215" i="6"/>
  <c r="AT215" i="6"/>
  <c r="AS215" i="6"/>
  <c r="AR215" i="6"/>
  <c r="AQ215" i="6"/>
  <c r="AP215" i="6"/>
  <c r="AW214" i="6"/>
  <c r="AV214" i="6"/>
  <c r="AU214" i="6"/>
  <c r="AT214" i="6"/>
  <c r="AS214" i="6"/>
  <c r="AR214" i="6"/>
  <c r="AQ214" i="6"/>
  <c r="AP214" i="6"/>
  <c r="AW213" i="6"/>
  <c r="AV213" i="6"/>
  <c r="AU213" i="6"/>
  <c r="AT213" i="6"/>
  <c r="AS213" i="6"/>
  <c r="AR213" i="6"/>
  <c r="AQ213" i="6"/>
  <c r="AP213" i="6"/>
  <c r="AW212" i="6"/>
  <c r="AV212" i="6"/>
  <c r="AU212" i="6"/>
  <c r="AT212" i="6"/>
  <c r="AS212" i="6"/>
  <c r="AR212" i="6"/>
  <c r="AQ212" i="6"/>
  <c r="AP212" i="6"/>
  <c r="AW211" i="6"/>
  <c r="AV211" i="6"/>
  <c r="AU211" i="6"/>
  <c r="AT211" i="6"/>
  <c r="AS211" i="6"/>
  <c r="AR211" i="6"/>
  <c r="AQ211" i="6"/>
  <c r="AP211" i="6"/>
  <c r="AW210" i="6"/>
  <c r="AV210" i="6"/>
  <c r="AU210" i="6"/>
  <c r="AT210" i="6"/>
  <c r="AS210" i="6"/>
  <c r="AR210" i="6"/>
  <c r="AQ210" i="6"/>
  <c r="AP210" i="6"/>
  <c r="AV209" i="6"/>
  <c r="AT209" i="6"/>
  <c r="AS209" i="6"/>
  <c r="AQ209" i="6"/>
  <c r="AP209" i="6"/>
  <c r="AV208" i="6"/>
  <c r="AT208" i="6"/>
  <c r="AS208" i="6"/>
  <c r="AQ208" i="6"/>
  <c r="AP208" i="6"/>
  <c r="AV207" i="6"/>
  <c r="AT207" i="6"/>
  <c r="AS207" i="6"/>
  <c r="AQ207" i="6"/>
  <c r="AP207" i="6"/>
  <c r="AV206" i="6"/>
  <c r="AT206" i="6"/>
  <c r="AS206" i="6"/>
  <c r="AQ206" i="6"/>
  <c r="AP206" i="6"/>
  <c r="AV205" i="6"/>
  <c r="AT205" i="6"/>
  <c r="AS205" i="6"/>
  <c r="AQ205" i="6"/>
  <c r="AP205" i="6"/>
  <c r="AV204" i="6"/>
  <c r="AT204" i="6"/>
  <c r="AS204" i="6"/>
  <c r="AQ204" i="6"/>
  <c r="AP204" i="6"/>
  <c r="AV203" i="6"/>
  <c r="AT203" i="6"/>
  <c r="AS203" i="6"/>
  <c r="AQ203" i="6"/>
  <c r="AP203" i="6"/>
  <c r="AV202" i="6"/>
  <c r="AT202" i="6"/>
  <c r="AS202" i="6"/>
  <c r="AQ202" i="6"/>
  <c r="AP202" i="6"/>
  <c r="AV201" i="6"/>
  <c r="AT201" i="6"/>
  <c r="AS201" i="6"/>
  <c r="AQ201" i="6"/>
  <c r="AP201" i="6"/>
  <c r="AV200" i="6"/>
  <c r="AT200" i="6"/>
  <c r="AS200" i="6"/>
  <c r="AQ200" i="6"/>
  <c r="AP200" i="6"/>
  <c r="AV199" i="6"/>
  <c r="AT199" i="6"/>
  <c r="AS199" i="6"/>
  <c r="AQ199" i="6"/>
  <c r="AP199" i="6"/>
  <c r="AV198" i="6"/>
  <c r="AT198" i="6"/>
  <c r="AS198" i="6"/>
  <c r="AQ198" i="6"/>
  <c r="AP198" i="6"/>
  <c r="AV197" i="6"/>
  <c r="AT197" i="6"/>
  <c r="AS197" i="6"/>
  <c r="AQ197" i="6"/>
  <c r="AP197" i="6"/>
  <c r="AV196" i="6"/>
  <c r="AT196" i="6"/>
  <c r="AS196" i="6"/>
  <c r="AQ196" i="6"/>
  <c r="AP196" i="6"/>
  <c r="AV195" i="6"/>
  <c r="AT195" i="6"/>
  <c r="AS195" i="6"/>
  <c r="AQ195" i="6"/>
  <c r="AP195" i="6"/>
  <c r="AV194" i="6"/>
  <c r="AT194" i="6"/>
  <c r="AS194" i="6"/>
  <c r="AQ194" i="6"/>
  <c r="AP194" i="6"/>
  <c r="AV193" i="6"/>
  <c r="AT193" i="6"/>
  <c r="AS193" i="6"/>
  <c r="AQ193" i="6"/>
  <c r="AP193" i="6"/>
  <c r="AW192" i="6"/>
  <c r="AV192" i="6"/>
  <c r="AU192" i="6"/>
  <c r="AT192" i="6"/>
  <c r="AS192" i="6"/>
  <c r="AR192" i="6"/>
  <c r="AQ192" i="6"/>
  <c r="AP192" i="6"/>
  <c r="AW191" i="6"/>
  <c r="AV191" i="6"/>
  <c r="AU191" i="6"/>
  <c r="AT191" i="6"/>
  <c r="AS191" i="6"/>
  <c r="AR191" i="6"/>
  <c r="AQ191" i="6"/>
  <c r="AP191" i="6"/>
  <c r="AW190" i="6"/>
  <c r="AV190" i="6"/>
  <c r="AU190" i="6"/>
  <c r="AT190" i="6"/>
  <c r="AS190" i="6"/>
  <c r="AR190" i="6"/>
  <c r="AQ190" i="6"/>
  <c r="AP190" i="6"/>
  <c r="AW189" i="6"/>
  <c r="AV189" i="6"/>
  <c r="AU189" i="6"/>
  <c r="AT189" i="6"/>
  <c r="AS189" i="6"/>
  <c r="AR189" i="6"/>
  <c r="AQ189" i="6"/>
  <c r="AP189" i="6"/>
  <c r="AW186" i="6"/>
  <c r="AV186" i="6"/>
  <c r="AU186" i="6"/>
  <c r="AT186" i="6"/>
  <c r="AS186" i="6"/>
  <c r="AR186" i="6"/>
  <c r="AQ186" i="6"/>
  <c r="AP186" i="6"/>
  <c r="AV185" i="6"/>
  <c r="AT185" i="6"/>
  <c r="AS185" i="6"/>
  <c r="AQ185" i="6"/>
  <c r="AP185" i="6"/>
  <c r="AV184" i="6"/>
  <c r="AT184" i="6"/>
  <c r="AS184" i="6"/>
  <c r="AQ184" i="6"/>
  <c r="AP184" i="6"/>
  <c r="AV183" i="6"/>
  <c r="AT183" i="6"/>
  <c r="AS183" i="6"/>
  <c r="AQ183" i="6"/>
  <c r="AP183" i="6"/>
  <c r="AV182" i="6"/>
  <c r="AT182" i="6"/>
  <c r="AS182" i="6"/>
  <c r="AQ182" i="6"/>
  <c r="AP182" i="6"/>
  <c r="AV181" i="6"/>
  <c r="AT181" i="6"/>
  <c r="AS181" i="6"/>
  <c r="AQ181" i="6"/>
  <c r="AP181" i="6"/>
  <c r="AV180" i="6"/>
  <c r="AT180" i="6"/>
  <c r="AS180" i="6"/>
  <c r="AQ180" i="6"/>
  <c r="AP180" i="6"/>
  <c r="AV179" i="6"/>
  <c r="AT179" i="6"/>
  <c r="AS179" i="6"/>
  <c r="AQ179" i="6"/>
  <c r="AP179" i="6"/>
  <c r="AV178" i="6"/>
  <c r="AT178" i="6"/>
  <c r="AS178" i="6"/>
  <c r="AQ178" i="6"/>
  <c r="AP178" i="6"/>
  <c r="AV177" i="6"/>
  <c r="AT177" i="6"/>
  <c r="AS177" i="6"/>
  <c r="AQ177" i="6"/>
  <c r="AP177" i="6"/>
  <c r="AV176" i="6"/>
  <c r="AT176" i="6"/>
  <c r="AS176" i="6"/>
  <c r="AQ176" i="6"/>
  <c r="AP176" i="6"/>
  <c r="AV175" i="6"/>
  <c r="AT175" i="6"/>
  <c r="AS175" i="6"/>
  <c r="AQ175" i="6"/>
  <c r="AP175" i="6"/>
  <c r="AV174" i="6"/>
  <c r="AT174" i="6"/>
  <c r="AS174" i="6"/>
  <c r="AQ174" i="6"/>
  <c r="AP174" i="6"/>
  <c r="AW162" i="6"/>
  <c r="AV162" i="6"/>
  <c r="AU162" i="6"/>
  <c r="AT162" i="6"/>
  <c r="AS162" i="6"/>
  <c r="AR162" i="6"/>
  <c r="AQ162" i="6"/>
  <c r="AP162" i="6"/>
  <c r="AV161" i="6"/>
  <c r="AT161" i="6"/>
  <c r="AS161" i="6"/>
  <c r="AQ161" i="6"/>
  <c r="AP161" i="6"/>
  <c r="AV160" i="6"/>
  <c r="AT160" i="6"/>
  <c r="AS160" i="6"/>
  <c r="AQ160" i="6"/>
  <c r="AP160" i="6"/>
  <c r="AV159" i="6"/>
  <c r="AT159" i="6"/>
  <c r="AS159" i="6"/>
  <c r="AQ159" i="6"/>
  <c r="AP159" i="6"/>
  <c r="AV158" i="6"/>
  <c r="AT158" i="6"/>
  <c r="AS158" i="6"/>
  <c r="AQ158" i="6"/>
  <c r="AP158" i="6"/>
  <c r="AW157" i="6"/>
  <c r="AV157" i="6"/>
  <c r="AU157" i="6"/>
  <c r="AT157" i="6"/>
  <c r="AS157" i="6"/>
  <c r="AR157" i="6"/>
  <c r="AQ157" i="6"/>
  <c r="AP157" i="6"/>
  <c r="AW156" i="6"/>
  <c r="AV156" i="6"/>
  <c r="AU156" i="6"/>
  <c r="AT156" i="6"/>
  <c r="AS156" i="6"/>
  <c r="AR156" i="6"/>
  <c r="AQ156" i="6"/>
  <c r="AP156" i="6"/>
  <c r="AW155" i="6"/>
  <c r="AV155" i="6"/>
  <c r="AU155" i="6"/>
  <c r="AT155" i="6"/>
  <c r="AS155" i="6"/>
  <c r="AR155" i="6"/>
  <c r="AQ155" i="6"/>
  <c r="AP155" i="6"/>
  <c r="AV154" i="6"/>
  <c r="AT154" i="6"/>
  <c r="AS154" i="6"/>
  <c r="AQ154" i="6"/>
  <c r="AP154" i="6"/>
  <c r="AV153" i="6"/>
  <c r="AT153" i="6"/>
  <c r="AS153" i="6"/>
  <c r="AQ153" i="6"/>
  <c r="AP153" i="6"/>
  <c r="AW152" i="6"/>
  <c r="AV152" i="6"/>
  <c r="AU152" i="6"/>
  <c r="AT152" i="6"/>
  <c r="AS152" i="6"/>
  <c r="AR152" i="6"/>
  <c r="AQ152" i="6"/>
  <c r="AP152" i="6"/>
  <c r="AW151" i="6"/>
  <c r="AV151" i="6"/>
  <c r="AU151" i="6"/>
  <c r="AT151" i="6"/>
  <c r="AS151" i="6"/>
  <c r="AR151" i="6"/>
  <c r="AQ151" i="6"/>
  <c r="AP151" i="6"/>
  <c r="AW150" i="6"/>
  <c r="AV150" i="6"/>
  <c r="AU150" i="6"/>
  <c r="AT150" i="6"/>
  <c r="AS150" i="6"/>
  <c r="AR150" i="6"/>
  <c r="AQ150" i="6"/>
  <c r="AP150" i="6"/>
  <c r="AW141" i="6"/>
  <c r="AV141" i="6"/>
  <c r="AU141" i="6"/>
  <c r="AT141" i="6"/>
  <c r="AS141" i="6"/>
  <c r="AR141" i="6"/>
  <c r="AQ141" i="6"/>
  <c r="AP141" i="6"/>
  <c r="AW140" i="6"/>
  <c r="AV140" i="6"/>
  <c r="AU140" i="6"/>
  <c r="AT140" i="6"/>
  <c r="AS140" i="6"/>
  <c r="AR140" i="6"/>
  <c r="AQ140" i="6"/>
  <c r="AP140" i="6"/>
  <c r="AW139" i="6"/>
  <c r="AV139" i="6"/>
  <c r="AU139" i="6"/>
  <c r="AT139" i="6"/>
  <c r="AS139" i="6"/>
  <c r="AR139" i="6"/>
  <c r="AQ139" i="6"/>
  <c r="AP139" i="6"/>
  <c r="AV138" i="6"/>
  <c r="AT138" i="6"/>
  <c r="AS138" i="6"/>
  <c r="AQ138" i="6"/>
  <c r="AP138" i="6"/>
  <c r="AV137" i="6"/>
  <c r="AT137" i="6"/>
  <c r="AS137" i="6"/>
  <c r="AQ137" i="6"/>
  <c r="AP137" i="6"/>
  <c r="AV136" i="6"/>
  <c r="AT136" i="6"/>
  <c r="AS136" i="6"/>
  <c r="AQ136" i="6"/>
  <c r="AP136" i="6"/>
  <c r="AW135" i="6"/>
  <c r="AV135" i="6"/>
  <c r="AU135" i="6"/>
  <c r="AT135" i="6"/>
  <c r="AS135" i="6"/>
  <c r="AR135" i="6"/>
  <c r="AQ135" i="6"/>
  <c r="AP135" i="6"/>
  <c r="AW134" i="6"/>
  <c r="AV134" i="6"/>
  <c r="AU134" i="6"/>
  <c r="AT134" i="6"/>
  <c r="AS134" i="6"/>
  <c r="AR134" i="6"/>
  <c r="AQ134" i="6"/>
  <c r="AP134" i="6"/>
  <c r="AW133" i="6"/>
  <c r="AV133" i="6"/>
  <c r="AU133" i="6"/>
  <c r="AT133" i="6"/>
  <c r="AS133" i="6"/>
  <c r="AR133" i="6"/>
  <c r="AQ133" i="6"/>
  <c r="AP133" i="6"/>
  <c r="AW102" i="6"/>
  <c r="AV102" i="6"/>
  <c r="AU102" i="6"/>
  <c r="AT102" i="6"/>
  <c r="AS102" i="6"/>
  <c r="AR102" i="6"/>
  <c r="AQ102" i="6"/>
  <c r="AP102" i="6"/>
  <c r="AW101" i="6"/>
  <c r="AV101" i="6"/>
  <c r="AU101" i="6"/>
  <c r="AT101" i="6"/>
  <c r="AS101" i="6"/>
  <c r="AR101" i="6"/>
  <c r="AQ101" i="6"/>
  <c r="AP101" i="6"/>
  <c r="AW100" i="6"/>
  <c r="AV100" i="6"/>
  <c r="AU100" i="6"/>
  <c r="AT100" i="6"/>
  <c r="AS100" i="6"/>
  <c r="AR100" i="6"/>
  <c r="AQ100" i="6"/>
  <c r="AP100" i="6"/>
  <c r="AW99" i="6"/>
  <c r="AV99" i="6"/>
  <c r="AU99" i="6"/>
  <c r="AT99" i="6"/>
  <c r="AS99" i="6"/>
  <c r="AR99" i="6"/>
  <c r="AQ99" i="6"/>
  <c r="AP99" i="6"/>
  <c r="AW98" i="6"/>
  <c r="AV98" i="6"/>
  <c r="AU98" i="6"/>
  <c r="AT98" i="6"/>
  <c r="AS98" i="6"/>
  <c r="AR98" i="6"/>
  <c r="AQ98" i="6"/>
  <c r="AP98" i="6"/>
  <c r="AW97" i="6"/>
  <c r="AV97" i="6"/>
  <c r="AU97" i="6"/>
  <c r="AT97" i="6"/>
  <c r="AS97" i="6"/>
  <c r="AR97" i="6"/>
  <c r="AQ97" i="6"/>
  <c r="AP97" i="6"/>
  <c r="AW96" i="6"/>
  <c r="AV96" i="6"/>
  <c r="AU96" i="6"/>
  <c r="AT96" i="6"/>
  <c r="AS96" i="6"/>
  <c r="AR96" i="6"/>
  <c r="AQ96" i="6"/>
  <c r="AP96" i="6"/>
  <c r="AW95" i="6"/>
  <c r="AV95" i="6"/>
  <c r="AU95" i="6"/>
  <c r="AT95" i="6"/>
  <c r="AS95" i="6"/>
  <c r="AR95" i="6"/>
  <c r="AQ95" i="6"/>
  <c r="AP95" i="6"/>
  <c r="AW94" i="6"/>
  <c r="AV94" i="6"/>
  <c r="AU94" i="6"/>
  <c r="AT94" i="6"/>
  <c r="AS94" i="6"/>
  <c r="AR94" i="6"/>
  <c r="AQ94" i="6"/>
  <c r="AP94" i="6"/>
  <c r="AW93" i="6"/>
  <c r="AV93" i="6"/>
  <c r="AU93" i="6"/>
  <c r="AT93" i="6"/>
  <c r="AS93" i="6"/>
  <c r="AR93" i="6"/>
  <c r="AQ93" i="6"/>
  <c r="AP93" i="6"/>
  <c r="AW92" i="6"/>
  <c r="AV92" i="6"/>
  <c r="AU92" i="6"/>
  <c r="AT92" i="6"/>
  <c r="AS92" i="6"/>
  <c r="AR92" i="6"/>
  <c r="AQ92" i="6"/>
  <c r="AP92" i="6"/>
  <c r="AW91" i="6"/>
  <c r="AV91" i="6"/>
  <c r="AU91" i="6"/>
  <c r="AT91" i="6"/>
  <c r="AS91" i="6"/>
  <c r="AR91" i="6"/>
  <c r="AQ91" i="6"/>
  <c r="AP91" i="6"/>
  <c r="AW90" i="6"/>
  <c r="AV90" i="6"/>
  <c r="AU90" i="6"/>
  <c r="AT90" i="6"/>
  <c r="AS90" i="6"/>
  <c r="AR90" i="6"/>
  <c r="AQ90" i="6"/>
  <c r="AP90" i="6"/>
  <c r="AG339" i="6"/>
  <c r="AF339" i="6"/>
  <c r="AE339" i="6"/>
  <c r="AD339" i="6"/>
  <c r="AC339" i="6"/>
  <c r="AB339" i="6"/>
  <c r="AA339" i="6"/>
  <c r="Z339" i="6"/>
  <c r="AG338" i="6"/>
  <c r="AF338" i="6"/>
  <c r="AE338" i="6"/>
  <c r="AD338" i="6"/>
  <c r="AC338" i="6"/>
  <c r="AB338" i="6"/>
  <c r="AA338" i="6"/>
  <c r="Z338" i="6"/>
  <c r="AG337" i="6"/>
  <c r="AF337" i="6"/>
  <c r="AE337" i="6"/>
  <c r="AD337" i="6"/>
  <c r="AC337" i="6"/>
  <c r="AB337" i="6"/>
  <c r="AA337" i="6"/>
  <c r="Z337" i="6"/>
  <c r="AG336" i="6"/>
  <c r="AF336" i="6"/>
  <c r="AE336" i="6"/>
  <c r="AD336" i="6"/>
  <c r="AC336" i="6"/>
  <c r="AB336" i="6"/>
  <c r="AA336" i="6"/>
  <c r="Z336" i="6"/>
  <c r="AG335" i="6"/>
  <c r="AF335" i="6"/>
  <c r="AE335" i="6"/>
  <c r="AD335" i="6"/>
  <c r="AC335" i="6"/>
  <c r="AB335" i="6"/>
  <c r="AA335" i="6"/>
  <c r="Z335" i="6"/>
  <c r="AG334" i="6"/>
  <c r="AF334" i="6"/>
  <c r="AE334" i="6"/>
  <c r="AD334" i="6"/>
  <c r="AC334" i="6"/>
  <c r="AB334" i="6"/>
  <c r="AA334" i="6"/>
  <c r="Z334" i="6"/>
  <c r="AG333" i="6"/>
  <c r="AF333" i="6"/>
  <c r="AE333" i="6"/>
  <c r="AD333" i="6"/>
  <c r="AC333" i="6"/>
  <c r="AB333" i="6"/>
  <c r="AA333" i="6"/>
  <c r="Z333" i="6"/>
  <c r="AG332" i="6"/>
  <c r="AF332" i="6"/>
  <c r="AE332" i="6"/>
  <c r="AD332" i="6"/>
  <c r="AC332" i="6"/>
  <c r="AB332" i="6"/>
  <c r="AA332" i="6"/>
  <c r="Z332" i="6"/>
  <c r="AG331" i="6"/>
  <c r="AF331" i="6"/>
  <c r="AE331" i="6"/>
  <c r="AD331" i="6"/>
  <c r="AC331" i="6"/>
  <c r="AB331" i="6"/>
  <c r="AA331" i="6"/>
  <c r="Z331" i="6"/>
  <c r="AG330" i="6"/>
  <c r="AF330" i="6"/>
  <c r="AE330" i="6"/>
  <c r="AD330" i="6"/>
  <c r="AC330" i="6"/>
  <c r="AB330" i="6"/>
  <c r="AA330" i="6"/>
  <c r="Z330" i="6"/>
  <c r="AG329" i="6"/>
  <c r="AF329" i="6"/>
  <c r="AE329" i="6"/>
  <c r="AD329" i="6"/>
  <c r="AC329" i="6"/>
  <c r="AB329" i="6"/>
  <c r="AA329" i="6"/>
  <c r="Z329" i="6"/>
  <c r="AG327" i="6"/>
  <c r="AF327" i="6"/>
  <c r="AE327" i="6"/>
  <c r="AD327" i="6"/>
  <c r="AC327" i="6"/>
  <c r="AB327" i="6"/>
  <c r="AA327" i="6"/>
  <c r="Z327" i="6"/>
  <c r="AG326" i="6"/>
  <c r="AF326" i="6"/>
  <c r="AE326" i="6"/>
  <c r="AD326" i="6"/>
  <c r="AC326" i="6"/>
  <c r="AB326" i="6"/>
  <c r="AA326" i="6"/>
  <c r="Z326" i="6"/>
  <c r="AG325" i="6"/>
  <c r="AF325" i="6"/>
  <c r="AE325" i="6"/>
  <c r="AD325" i="6"/>
  <c r="AC325" i="6"/>
  <c r="AB325" i="6"/>
  <c r="AA325" i="6"/>
  <c r="Z325" i="6"/>
  <c r="AG324" i="6"/>
  <c r="AF324" i="6"/>
  <c r="AE324" i="6"/>
  <c r="AD324" i="6"/>
  <c r="AC324" i="6"/>
  <c r="AB324" i="6"/>
  <c r="AA324" i="6"/>
  <c r="Z324" i="6"/>
  <c r="AG323" i="6"/>
  <c r="AF323" i="6"/>
  <c r="AE323" i="6"/>
  <c r="AD323" i="6"/>
  <c r="AC323" i="6"/>
  <c r="AB323" i="6"/>
  <c r="AA323" i="6"/>
  <c r="Z323" i="6"/>
  <c r="AG322" i="6"/>
  <c r="AF322" i="6"/>
  <c r="AE322" i="6"/>
  <c r="AD322" i="6"/>
  <c r="AC322" i="6"/>
  <c r="AB322" i="6"/>
  <c r="AA322" i="6"/>
  <c r="Z322" i="6"/>
  <c r="AG321" i="6"/>
  <c r="AF321" i="6"/>
  <c r="AE321" i="6"/>
  <c r="AD321" i="6"/>
  <c r="AC321" i="6"/>
  <c r="AB321" i="6"/>
  <c r="AA321" i="6"/>
  <c r="Z321" i="6"/>
  <c r="AG320" i="6"/>
  <c r="AF320" i="6"/>
  <c r="AE320" i="6"/>
  <c r="AD320" i="6"/>
  <c r="AC320" i="6"/>
  <c r="AB320" i="6"/>
  <c r="AA320" i="6"/>
  <c r="Z320" i="6"/>
  <c r="AG319" i="6"/>
  <c r="AF319" i="6"/>
  <c r="AE319" i="6"/>
  <c r="AD319" i="6"/>
  <c r="AC319" i="6"/>
  <c r="AB319" i="6"/>
  <c r="AA319" i="6"/>
  <c r="Z319" i="6"/>
  <c r="AG318" i="6"/>
  <c r="AF318" i="6"/>
  <c r="AE318" i="6"/>
  <c r="AD318" i="6"/>
  <c r="AC318" i="6"/>
  <c r="AB318" i="6"/>
  <c r="AA318" i="6"/>
  <c r="Z318" i="6"/>
  <c r="AG317" i="6"/>
  <c r="AF317" i="6"/>
  <c r="AE317" i="6"/>
  <c r="AD317" i="6"/>
  <c r="AC317" i="6"/>
  <c r="AB317" i="6"/>
  <c r="AA317" i="6"/>
  <c r="Z317" i="6"/>
  <c r="AG316" i="6"/>
  <c r="AF316" i="6"/>
  <c r="AE316" i="6"/>
  <c r="AD316" i="6"/>
  <c r="AC316" i="6"/>
  <c r="AB316" i="6"/>
  <c r="AA316" i="6"/>
  <c r="Z316" i="6"/>
  <c r="AG315" i="6"/>
  <c r="AF315" i="6"/>
  <c r="AE315" i="6"/>
  <c r="AD315" i="6"/>
  <c r="AC315" i="6"/>
  <c r="AB315" i="6"/>
  <c r="AA315" i="6"/>
  <c r="Z315" i="6"/>
  <c r="AG314" i="6"/>
  <c r="AF314" i="6"/>
  <c r="AE314" i="6"/>
  <c r="AD314" i="6"/>
  <c r="AC314" i="6"/>
  <c r="AB314" i="6"/>
  <c r="AA314" i="6"/>
  <c r="Z314" i="6"/>
  <c r="AG313" i="6"/>
  <c r="AF313" i="6"/>
  <c r="AE313" i="6"/>
  <c r="AD313" i="6"/>
  <c r="AC313" i="6"/>
  <c r="AB313" i="6"/>
  <c r="AA313" i="6"/>
  <c r="Z313" i="6"/>
  <c r="AC312" i="6"/>
  <c r="Z312" i="6"/>
  <c r="AG311" i="6"/>
  <c r="AF311" i="6"/>
  <c r="AE311" i="6"/>
  <c r="AD311" i="6"/>
  <c r="AC311" i="6"/>
  <c r="AB311" i="6"/>
  <c r="AA311" i="6"/>
  <c r="Z311" i="6"/>
  <c r="AG310" i="6"/>
  <c r="AF310" i="6"/>
  <c r="AE310" i="6"/>
  <c r="AD310" i="6"/>
  <c r="AC310" i="6"/>
  <c r="AB310" i="6"/>
  <c r="AA310" i="6"/>
  <c r="Z310" i="6"/>
  <c r="AG309" i="6"/>
  <c r="AF309" i="6"/>
  <c r="AE309" i="6"/>
  <c r="AD309" i="6"/>
  <c r="AC309" i="6"/>
  <c r="AB309" i="6"/>
  <c r="AA309" i="6"/>
  <c r="Z309" i="6"/>
  <c r="AG308" i="6"/>
  <c r="AF308" i="6"/>
  <c r="AE308" i="6"/>
  <c r="AD308" i="6"/>
  <c r="AC308" i="6"/>
  <c r="AB308" i="6"/>
  <c r="AA308" i="6"/>
  <c r="Z308" i="6"/>
  <c r="AG307" i="6"/>
  <c r="AF307" i="6"/>
  <c r="AE307" i="6"/>
  <c r="AD307" i="6"/>
  <c r="AC307" i="6"/>
  <c r="AB307" i="6"/>
  <c r="AA307" i="6"/>
  <c r="Z307" i="6"/>
  <c r="AG306" i="6"/>
  <c r="AF306" i="6"/>
  <c r="AE306" i="6"/>
  <c r="AD306" i="6"/>
  <c r="AC306" i="6"/>
  <c r="AB306" i="6"/>
  <c r="AA306" i="6"/>
  <c r="Z306" i="6"/>
  <c r="AG304" i="6"/>
  <c r="AF304" i="6"/>
  <c r="AE304" i="6"/>
  <c r="AD304" i="6"/>
  <c r="AC304" i="6"/>
  <c r="AB304" i="6"/>
  <c r="AA304" i="6"/>
  <c r="Z304" i="6"/>
  <c r="AG303" i="6"/>
  <c r="AF303" i="6"/>
  <c r="AE303" i="6"/>
  <c r="AD303" i="6"/>
  <c r="AC303" i="6"/>
  <c r="AB303" i="6"/>
  <c r="AA303" i="6"/>
  <c r="Z303" i="6"/>
  <c r="AG302" i="6"/>
  <c r="AF302" i="6"/>
  <c r="AE302" i="6"/>
  <c r="AD302" i="6"/>
  <c r="AC302" i="6"/>
  <c r="AB302" i="6"/>
  <c r="AA302" i="6"/>
  <c r="Z302" i="6"/>
  <c r="AG301" i="6"/>
  <c r="AF301" i="6"/>
  <c r="AE301" i="6"/>
  <c r="AD301" i="6"/>
  <c r="AC301" i="6"/>
  <c r="AB301" i="6"/>
  <c r="AA301" i="6"/>
  <c r="Z301" i="6"/>
  <c r="AG300" i="6"/>
  <c r="AF300" i="6"/>
  <c r="AE300" i="6"/>
  <c r="AD300" i="6"/>
  <c r="AC300" i="6"/>
  <c r="AB300" i="6"/>
  <c r="AA300" i="6"/>
  <c r="Z300" i="6"/>
  <c r="AG299" i="6"/>
  <c r="AF299" i="6"/>
  <c r="AE299" i="6"/>
  <c r="AD299" i="6"/>
  <c r="AC299" i="6"/>
  <c r="AB299" i="6"/>
  <c r="AA299" i="6"/>
  <c r="Z299" i="6"/>
  <c r="AG298" i="6"/>
  <c r="AF298" i="6"/>
  <c r="AE298" i="6"/>
  <c r="AD298" i="6"/>
  <c r="AC298" i="6"/>
  <c r="AB298" i="6"/>
  <c r="AA298" i="6"/>
  <c r="Z298" i="6"/>
  <c r="AG297" i="6"/>
  <c r="AF297" i="6"/>
  <c r="AE297" i="6"/>
  <c r="AD297" i="6"/>
  <c r="AC297" i="6"/>
  <c r="AB297" i="6"/>
  <c r="AA297" i="6"/>
  <c r="Z297" i="6"/>
  <c r="AG296" i="6"/>
  <c r="AF296" i="6"/>
  <c r="AE296" i="6"/>
  <c r="AD296" i="6"/>
  <c r="AC296" i="6"/>
  <c r="AB296" i="6"/>
  <c r="AA296" i="6"/>
  <c r="Z296" i="6"/>
  <c r="AG295" i="6"/>
  <c r="AF295" i="6"/>
  <c r="AE295" i="6"/>
  <c r="AD295" i="6"/>
  <c r="AC295" i="6"/>
  <c r="AB295" i="6"/>
  <c r="AA295" i="6"/>
  <c r="Z295" i="6"/>
  <c r="AG294" i="6"/>
  <c r="AF294" i="6"/>
  <c r="AE294" i="6"/>
  <c r="AD294" i="6"/>
  <c r="AC294" i="6"/>
  <c r="AB294" i="6"/>
  <c r="AA294" i="6"/>
  <c r="Z294" i="6"/>
  <c r="AG293" i="6"/>
  <c r="AF293" i="6"/>
  <c r="AE293" i="6"/>
  <c r="AD293" i="6"/>
  <c r="AC293" i="6"/>
  <c r="AB293" i="6"/>
  <c r="AA293" i="6"/>
  <c r="Z293" i="6"/>
  <c r="AG292" i="6"/>
  <c r="AF292" i="6"/>
  <c r="AE292" i="6"/>
  <c r="AD292" i="6"/>
  <c r="AC292" i="6"/>
  <c r="AB292" i="6"/>
  <c r="AA292" i="6"/>
  <c r="Z292" i="6"/>
  <c r="AG291" i="6"/>
  <c r="AF291" i="6"/>
  <c r="AE291" i="6"/>
  <c r="AD291" i="6"/>
  <c r="AC291" i="6"/>
  <c r="AB291" i="6"/>
  <c r="AA291" i="6"/>
  <c r="Z291" i="6"/>
  <c r="AG290" i="6"/>
  <c r="AF290" i="6"/>
  <c r="AE290" i="6"/>
  <c r="AD290" i="6"/>
  <c r="AC290" i="6"/>
  <c r="AB290" i="6"/>
  <c r="AA290" i="6"/>
  <c r="Z290" i="6"/>
  <c r="AG289" i="6"/>
  <c r="AF289" i="6"/>
  <c r="AE289" i="6"/>
  <c r="AD289" i="6"/>
  <c r="AC289" i="6"/>
  <c r="AB289" i="6"/>
  <c r="AA289" i="6"/>
  <c r="Z289" i="6"/>
  <c r="AF288" i="6"/>
  <c r="AD288" i="6"/>
  <c r="AC288" i="6"/>
  <c r="AA288" i="6"/>
  <c r="Z288" i="6"/>
  <c r="AF287" i="6"/>
  <c r="AD287" i="6"/>
  <c r="AC287" i="6"/>
  <c r="AA287" i="6"/>
  <c r="Z287" i="6"/>
  <c r="AF286" i="6"/>
  <c r="AD286" i="6"/>
  <c r="AC286" i="6"/>
  <c r="AA286" i="6"/>
  <c r="Z286" i="6"/>
  <c r="AF285" i="6"/>
  <c r="AD285" i="6"/>
  <c r="AC285" i="6"/>
  <c r="AA285" i="6"/>
  <c r="Z285" i="6"/>
  <c r="AF284" i="6"/>
  <c r="AD284" i="6"/>
  <c r="AC284" i="6"/>
  <c r="AA284" i="6"/>
  <c r="Z284" i="6"/>
  <c r="AF283" i="6"/>
  <c r="AD283" i="6"/>
  <c r="AC283" i="6"/>
  <c r="AA283" i="6"/>
  <c r="Z283" i="6"/>
  <c r="AG282" i="6"/>
  <c r="AF282" i="6"/>
  <c r="AE282" i="6"/>
  <c r="AD282" i="6"/>
  <c r="AC282" i="6"/>
  <c r="AB282" i="6"/>
  <c r="AA282" i="6"/>
  <c r="Z282" i="6"/>
  <c r="AG281" i="6"/>
  <c r="AF281" i="6"/>
  <c r="AE281" i="6"/>
  <c r="AD281" i="6"/>
  <c r="AC281" i="6"/>
  <c r="AB281" i="6"/>
  <c r="AA281" i="6"/>
  <c r="Z281" i="6"/>
  <c r="AG280" i="6"/>
  <c r="AF280" i="6"/>
  <c r="AE280" i="6"/>
  <c r="AD280" i="6"/>
  <c r="AC280" i="6"/>
  <c r="AB280" i="6"/>
  <c r="AA280" i="6"/>
  <c r="Z280" i="6"/>
  <c r="AG279" i="6"/>
  <c r="AF279" i="6"/>
  <c r="AE279" i="6"/>
  <c r="AD279" i="6"/>
  <c r="AC279" i="6"/>
  <c r="AB279" i="6"/>
  <c r="AA279" i="6"/>
  <c r="Z279" i="6"/>
  <c r="AG278" i="6"/>
  <c r="AF278" i="6"/>
  <c r="AE278" i="6"/>
  <c r="AD278" i="6"/>
  <c r="AC278" i="6"/>
  <c r="AB278" i="6"/>
  <c r="AA278" i="6"/>
  <c r="Z278" i="6"/>
  <c r="AG277" i="6"/>
  <c r="AF277" i="6"/>
  <c r="AE277" i="6"/>
  <c r="AD277" i="6"/>
  <c r="AC277" i="6"/>
  <c r="AB277" i="6"/>
  <c r="AA277" i="6"/>
  <c r="Z277" i="6"/>
  <c r="AG276" i="6"/>
  <c r="AF276" i="6"/>
  <c r="AE276" i="6"/>
  <c r="AD276" i="6"/>
  <c r="AC276" i="6"/>
  <c r="AB276" i="6"/>
  <c r="AA276" i="6"/>
  <c r="Z276" i="6"/>
  <c r="AG275" i="6"/>
  <c r="AF275" i="6"/>
  <c r="AE275" i="6"/>
  <c r="AD275" i="6"/>
  <c r="AC275" i="6"/>
  <c r="AB275" i="6"/>
  <c r="AA275" i="6"/>
  <c r="Z275" i="6"/>
  <c r="AG274" i="6"/>
  <c r="AF274" i="6"/>
  <c r="AE274" i="6"/>
  <c r="AD274" i="6"/>
  <c r="AC274" i="6"/>
  <c r="AB274" i="6"/>
  <c r="AA274" i="6"/>
  <c r="Z274" i="6"/>
  <c r="AG273" i="6"/>
  <c r="AF273" i="6"/>
  <c r="AE273" i="6"/>
  <c r="AD273" i="6"/>
  <c r="AC273" i="6"/>
  <c r="AB273" i="6"/>
  <c r="AA273" i="6"/>
  <c r="Z273" i="6"/>
  <c r="AF272" i="6"/>
  <c r="AD272" i="6"/>
  <c r="AC272" i="6"/>
  <c r="AA272" i="6"/>
  <c r="Z272" i="6"/>
  <c r="AF271" i="6"/>
  <c r="AD271" i="6"/>
  <c r="AC271" i="6"/>
  <c r="AA271" i="6"/>
  <c r="Z271" i="6"/>
  <c r="AF270" i="6"/>
  <c r="AD270" i="6"/>
  <c r="AC270" i="6"/>
  <c r="AA270" i="6"/>
  <c r="Z270" i="6"/>
  <c r="AF269" i="6"/>
  <c r="AD269" i="6"/>
  <c r="AC269" i="6"/>
  <c r="AA269" i="6"/>
  <c r="Z269" i="6"/>
  <c r="AF268" i="6"/>
  <c r="AD268" i="6"/>
  <c r="AC268" i="6"/>
  <c r="AA268" i="6"/>
  <c r="Z268" i="6"/>
  <c r="AF267" i="6"/>
  <c r="AD267" i="6"/>
  <c r="AC267" i="6"/>
  <c r="AA267" i="6"/>
  <c r="Z267" i="6"/>
  <c r="AG266" i="6"/>
  <c r="AF266" i="6"/>
  <c r="AE266" i="6"/>
  <c r="AD266" i="6"/>
  <c r="AC266" i="6"/>
  <c r="AB266" i="6"/>
  <c r="AA266" i="6"/>
  <c r="Z266" i="6"/>
  <c r="AF265" i="6"/>
  <c r="AD265" i="6"/>
  <c r="AC265" i="6"/>
  <c r="AA265" i="6"/>
  <c r="Z265" i="6"/>
  <c r="AG264" i="6"/>
  <c r="AF264" i="6"/>
  <c r="AE264" i="6"/>
  <c r="AD264" i="6"/>
  <c r="AC264" i="6"/>
  <c r="AB264" i="6"/>
  <c r="AA264" i="6"/>
  <c r="Z264" i="6"/>
  <c r="AG263" i="6"/>
  <c r="AF263" i="6"/>
  <c r="AE263" i="6"/>
  <c r="AD263" i="6"/>
  <c r="AC263" i="6"/>
  <c r="AB263" i="6"/>
  <c r="AA263" i="6"/>
  <c r="Z263" i="6"/>
  <c r="AG262" i="6"/>
  <c r="AF262" i="6"/>
  <c r="AE262" i="6"/>
  <c r="AD262" i="6"/>
  <c r="AC262" i="6"/>
  <c r="AB262" i="6"/>
  <c r="AA262" i="6"/>
  <c r="Z262" i="6"/>
  <c r="AG261" i="6"/>
  <c r="AF261" i="6"/>
  <c r="AE261" i="6"/>
  <c r="AD261" i="6"/>
  <c r="AC261" i="6"/>
  <c r="AB261" i="6"/>
  <c r="AA261" i="6"/>
  <c r="Z261" i="6"/>
  <c r="AF256" i="6"/>
  <c r="AD256" i="6"/>
  <c r="AC256" i="6"/>
  <c r="AA256" i="6"/>
  <c r="Z256" i="6"/>
  <c r="AF255" i="6"/>
  <c r="AD255" i="6"/>
  <c r="AC255" i="6"/>
  <c r="AA255" i="6"/>
  <c r="Z255" i="6"/>
  <c r="AF254" i="6"/>
  <c r="AD254" i="6"/>
  <c r="AC254" i="6"/>
  <c r="AA254" i="6"/>
  <c r="Z254" i="6"/>
  <c r="AF253" i="6"/>
  <c r="AD253" i="6"/>
  <c r="AC253" i="6"/>
  <c r="AA253" i="6"/>
  <c r="Z253" i="6"/>
  <c r="AF252" i="6"/>
  <c r="AD252" i="6"/>
  <c r="AC252" i="6"/>
  <c r="AA252" i="6"/>
  <c r="Z252" i="6"/>
  <c r="AG251" i="6"/>
  <c r="AF251" i="6"/>
  <c r="AE251" i="6"/>
  <c r="AD251" i="6"/>
  <c r="AC251" i="6"/>
  <c r="AB251" i="6"/>
  <c r="AA251" i="6"/>
  <c r="Z251" i="6"/>
  <c r="AG250" i="6"/>
  <c r="AF250" i="6"/>
  <c r="AE250" i="6"/>
  <c r="AD250" i="6"/>
  <c r="AC250" i="6"/>
  <c r="AB250" i="6"/>
  <c r="AA250" i="6"/>
  <c r="Z250" i="6"/>
  <c r="AG240" i="6"/>
  <c r="AF240" i="6"/>
  <c r="AE240" i="6"/>
  <c r="AD240" i="6"/>
  <c r="AC240" i="6"/>
  <c r="AB240" i="6"/>
  <c r="AA240" i="6"/>
  <c r="Z240" i="6"/>
  <c r="AG239" i="6"/>
  <c r="AF239" i="6"/>
  <c r="AE239" i="6"/>
  <c r="AD239" i="6"/>
  <c r="AC239" i="6"/>
  <c r="AB239" i="6"/>
  <c r="AA239" i="6"/>
  <c r="Z239" i="6"/>
  <c r="AG238" i="6"/>
  <c r="AF238" i="6"/>
  <c r="AE238" i="6"/>
  <c r="AD238" i="6"/>
  <c r="AC238" i="6"/>
  <c r="AB238" i="6"/>
  <c r="AA238" i="6"/>
  <c r="Z238" i="6"/>
  <c r="AG237" i="6"/>
  <c r="AF237" i="6"/>
  <c r="AE237" i="6"/>
  <c r="AD237" i="6"/>
  <c r="AC237" i="6"/>
  <c r="AB237" i="6"/>
  <c r="AA237" i="6"/>
  <c r="Z237" i="6"/>
  <c r="AF233" i="6"/>
  <c r="AD233" i="6"/>
  <c r="AC233" i="6"/>
  <c r="AA233" i="6"/>
  <c r="Z233" i="6"/>
  <c r="AF232" i="6"/>
  <c r="AD232" i="6"/>
  <c r="AC232" i="6"/>
  <c r="AA232" i="6"/>
  <c r="Z232" i="6"/>
  <c r="AG230" i="6"/>
  <c r="AF230" i="6"/>
  <c r="AE230" i="6"/>
  <c r="AD230" i="6"/>
  <c r="AC230" i="6"/>
  <c r="AB230" i="6"/>
  <c r="AA230" i="6"/>
  <c r="Z230" i="6"/>
  <c r="AG229" i="6"/>
  <c r="AF229" i="6"/>
  <c r="AE229" i="6"/>
  <c r="AD229" i="6"/>
  <c r="AC229" i="6"/>
  <c r="AB229" i="6"/>
  <c r="AA229" i="6"/>
  <c r="Z229" i="6"/>
  <c r="AG228" i="6"/>
  <c r="AF228" i="6"/>
  <c r="AE228" i="6"/>
  <c r="AD228" i="6"/>
  <c r="AC228" i="6"/>
  <c r="AB228" i="6"/>
  <c r="AA228" i="6"/>
  <c r="Z228" i="6"/>
  <c r="AG227" i="6"/>
  <c r="AF227" i="6"/>
  <c r="AE227" i="6"/>
  <c r="AD227" i="6"/>
  <c r="AC227" i="6"/>
  <c r="AB227" i="6"/>
  <c r="AA227" i="6"/>
  <c r="Z227" i="6"/>
  <c r="AG226" i="6"/>
  <c r="AF226" i="6"/>
  <c r="AE226" i="6"/>
  <c r="AD226" i="6"/>
  <c r="AC226" i="6"/>
  <c r="AB226" i="6"/>
  <c r="AA226" i="6"/>
  <c r="Z226" i="6"/>
  <c r="AG225" i="6"/>
  <c r="AF225" i="6"/>
  <c r="AE225" i="6"/>
  <c r="AD225" i="6"/>
  <c r="AC225" i="6"/>
  <c r="AB225" i="6"/>
  <c r="AA225" i="6"/>
  <c r="Z225" i="6"/>
  <c r="AG224" i="6"/>
  <c r="AF224" i="6"/>
  <c r="AE224" i="6"/>
  <c r="AD224" i="6"/>
  <c r="AC224" i="6"/>
  <c r="AB224" i="6"/>
  <c r="AA224" i="6"/>
  <c r="Z224" i="6"/>
  <c r="AG223" i="6"/>
  <c r="AF223" i="6"/>
  <c r="AE223" i="6"/>
  <c r="AD223" i="6"/>
  <c r="AC223" i="6"/>
  <c r="AB223" i="6"/>
  <c r="AA223" i="6"/>
  <c r="Z223" i="6"/>
  <c r="AG222" i="6"/>
  <c r="AF222" i="6"/>
  <c r="AE222" i="6"/>
  <c r="AD222" i="6"/>
  <c r="AC222" i="6"/>
  <c r="AB222" i="6"/>
  <c r="AA222" i="6"/>
  <c r="Z222" i="6"/>
  <c r="AG221" i="6"/>
  <c r="AF221" i="6"/>
  <c r="AE221" i="6"/>
  <c r="AD221" i="6"/>
  <c r="AC221" i="6"/>
  <c r="AB221" i="6"/>
  <c r="AA221" i="6"/>
  <c r="Z221" i="6"/>
  <c r="AG220" i="6"/>
  <c r="AF220" i="6"/>
  <c r="AE220" i="6"/>
  <c r="AD220" i="6"/>
  <c r="AC220" i="6"/>
  <c r="AB220" i="6"/>
  <c r="AA220" i="6"/>
  <c r="Z220" i="6"/>
  <c r="AG219" i="6"/>
  <c r="AF219" i="6"/>
  <c r="AE219" i="6"/>
  <c r="AD219" i="6"/>
  <c r="AC219" i="6"/>
  <c r="AB219" i="6"/>
  <c r="AA219" i="6"/>
  <c r="Z219" i="6"/>
  <c r="AG218" i="6"/>
  <c r="AF218" i="6"/>
  <c r="AE218" i="6"/>
  <c r="AD218" i="6"/>
  <c r="AC218" i="6"/>
  <c r="AB218" i="6"/>
  <c r="AA218" i="6"/>
  <c r="Z218" i="6"/>
  <c r="AG217" i="6"/>
  <c r="AF217" i="6"/>
  <c r="AE217" i="6"/>
  <c r="AD217" i="6"/>
  <c r="AC217" i="6"/>
  <c r="AB217" i="6"/>
  <c r="AA217" i="6"/>
  <c r="Z217" i="6"/>
  <c r="AG216" i="6"/>
  <c r="AF216" i="6"/>
  <c r="AE216" i="6"/>
  <c r="AD216" i="6"/>
  <c r="AC216" i="6"/>
  <c r="AB216" i="6"/>
  <c r="AA216" i="6"/>
  <c r="Z216" i="6"/>
  <c r="AG215" i="6"/>
  <c r="AF215" i="6"/>
  <c r="AE215" i="6"/>
  <c r="AD215" i="6"/>
  <c r="AC215" i="6"/>
  <c r="AB215" i="6"/>
  <c r="AA215" i="6"/>
  <c r="Z215" i="6"/>
  <c r="AG214" i="6"/>
  <c r="AF214" i="6"/>
  <c r="AE214" i="6"/>
  <c r="AD214" i="6"/>
  <c r="AC214" i="6"/>
  <c r="AB214" i="6"/>
  <c r="AA214" i="6"/>
  <c r="Z214" i="6"/>
  <c r="AG213" i="6"/>
  <c r="AF213" i="6"/>
  <c r="AE213" i="6"/>
  <c r="AD213" i="6"/>
  <c r="AC213" i="6"/>
  <c r="AB213" i="6"/>
  <c r="AA213" i="6"/>
  <c r="Z213" i="6"/>
  <c r="AG212" i="6"/>
  <c r="AF212" i="6"/>
  <c r="AE212" i="6"/>
  <c r="AD212" i="6"/>
  <c r="AC212" i="6"/>
  <c r="AB212" i="6"/>
  <c r="AA212" i="6"/>
  <c r="Z212" i="6"/>
  <c r="AG211" i="6"/>
  <c r="AF211" i="6"/>
  <c r="AE211" i="6"/>
  <c r="AD211" i="6"/>
  <c r="AC211" i="6"/>
  <c r="AB211" i="6"/>
  <c r="AA211" i="6"/>
  <c r="Z211" i="6"/>
  <c r="AG210" i="6"/>
  <c r="AF210" i="6"/>
  <c r="AE210" i="6"/>
  <c r="AD210" i="6"/>
  <c r="AC210" i="6"/>
  <c r="AB210" i="6"/>
  <c r="AA210" i="6"/>
  <c r="Z210" i="6"/>
  <c r="AF209" i="6"/>
  <c r="AD209" i="6"/>
  <c r="AC209" i="6"/>
  <c r="AA209" i="6"/>
  <c r="Z209" i="6"/>
  <c r="AF208" i="6"/>
  <c r="AD208" i="6"/>
  <c r="AC208" i="6"/>
  <c r="AA208" i="6"/>
  <c r="Z208" i="6"/>
  <c r="AF207" i="6"/>
  <c r="AD207" i="6"/>
  <c r="AC207" i="6"/>
  <c r="AA207" i="6"/>
  <c r="Z207" i="6"/>
  <c r="AF206" i="6"/>
  <c r="AD206" i="6"/>
  <c r="AC206" i="6"/>
  <c r="AA206" i="6"/>
  <c r="Z206" i="6"/>
  <c r="AF205" i="6"/>
  <c r="AD205" i="6"/>
  <c r="AC205" i="6"/>
  <c r="AA205" i="6"/>
  <c r="Z205" i="6"/>
  <c r="AF204" i="6"/>
  <c r="AD204" i="6"/>
  <c r="AC204" i="6"/>
  <c r="AA204" i="6"/>
  <c r="Z204" i="6"/>
  <c r="AF203" i="6"/>
  <c r="AD203" i="6"/>
  <c r="AC203" i="6"/>
  <c r="AA203" i="6"/>
  <c r="Z203" i="6"/>
  <c r="AF202" i="6"/>
  <c r="AD202" i="6"/>
  <c r="AC202" i="6"/>
  <c r="AA202" i="6"/>
  <c r="Z202" i="6"/>
  <c r="AF201" i="6"/>
  <c r="AD201" i="6"/>
  <c r="AC201" i="6"/>
  <c r="AA201" i="6"/>
  <c r="Z201" i="6"/>
  <c r="AF200" i="6"/>
  <c r="AD200" i="6"/>
  <c r="AC200" i="6"/>
  <c r="AA200" i="6"/>
  <c r="Z200" i="6"/>
  <c r="AF199" i="6"/>
  <c r="AD199" i="6"/>
  <c r="AC199" i="6"/>
  <c r="AA199" i="6"/>
  <c r="Z199" i="6"/>
  <c r="AF198" i="6"/>
  <c r="AD198" i="6"/>
  <c r="AC198" i="6"/>
  <c r="AA198" i="6"/>
  <c r="Z198" i="6"/>
  <c r="AF197" i="6"/>
  <c r="AD197" i="6"/>
  <c r="AC197" i="6"/>
  <c r="AA197" i="6"/>
  <c r="Z197" i="6"/>
  <c r="AF196" i="6"/>
  <c r="AD196" i="6"/>
  <c r="AC196" i="6"/>
  <c r="AA196" i="6"/>
  <c r="Z196" i="6"/>
  <c r="AF195" i="6"/>
  <c r="AD195" i="6"/>
  <c r="AC195" i="6"/>
  <c r="AA195" i="6"/>
  <c r="Z195" i="6"/>
  <c r="AF194" i="6"/>
  <c r="AD194" i="6"/>
  <c r="AC194" i="6"/>
  <c r="AA194" i="6"/>
  <c r="Z194" i="6"/>
  <c r="AF193" i="6"/>
  <c r="AD193" i="6"/>
  <c r="AC193" i="6"/>
  <c r="AA193" i="6"/>
  <c r="Z193" i="6"/>
  <c r="AG192" i="6"/>
  <c r="AF192" i="6"/>
  <c r="AE192" i="6"/>
  <c r="AD192" i="6"/>
  <c r="AC192" i="6"/>
  <c r="AB192" i="6"/>
  <c r="AA192" i="6"/>
  <c r="Z192" i="6"/>
  <c r="AG191" i="6"/>
  <c r="AF191" i="6"/>
  <c r="AE191" i="6"/>
  <c r="AD191" i="6"/>
  <c r="AC191" i="6"/>
  <c r="AB191" i="6"/>
  <c r="AA191" i="6"/>
  <c r="Z191" i="6"/>
  <c r="AG190" i="6"/>
  <c r="AF190" i="6"/>
  <c r="AE190" i="6"/>
  <c r="AD190" i="6"/>
  <c r="AC190" i="6"/>
  <c r="AB190" i="6"/>
  <c r="AA190" i="6"/>
  <c r="Z190" i="6"/>
  <c r="AG189" i="6"/>
  <c r="AF189" i="6"/>
  <c r="AE189" i="6"/>
  <c r="AD189" i="6"/>
  <c r="AC189" i="6"/>
  <c r="AB189" i="6"/>
  <c r="AA189" i="6"/>
  <c r="Z189" i="6"/>
  <c r="AG186" i="6"/>
  <c r="AF186" i="6"/>
  <c r="AE186" i="6"/>
  <c r="AD186" i="6"/>
  <c r="AC186" i="6"/>
  <c r="AB186" i="6"/>
  <c r="AA186" i="6"/>
  <c r="Z186" i="6"/>
  <c r="AF185" i="6"/>
  <c r="AD185" i="6"/>
  <c r="AC185" i="6"/>
  <c r="AA185" i="6"/>
  <c r="Z185" i="6"/>
  <c r="AF184" i="6"/>
  <c r="AD184" i="6"/>
  <c r="AC184" i="6"/>
  <c r="AA184" i="6"/>
  <c r="Z184" i="6"/>
  <c r="AF183" i="6"/>
  <c r="AD183" i="6"/>
  <c r="AC183" i="6"/>
  <c r="AA183" i="6"/>
  <c r="Z183" i="6"/>
  <c r="AF182" i="6"/>
  <c r="AD182" i="6"/>
  <c r="AC182" i="6"/>
  <c r="AA182" i="6"/>
  <c r="Z182" i="6"/>
  <c r="AF181" i="6"/>
  <c r="AD181" i="6"/>
  <c r="AC181" i="6"/>
  <c r="AA181" i="6"/>
  <c r="Z181" i="6"/>
  <c r="AF180" i="6"/>
  <c r="AD180" i="6"/>
  <c r="AC180" i="6"/>
  <c r="AA180" i="6"/>
  <c r="Z180" i="6"/>
  <c r="AF179" i="6"/>
  <c r="AD179" i="6"/>
  <c r="AC179" i="6"/>
  <c r="AA179" i="6"/>
  <c r="Z179" i="6"/>
  <c r="AF178" i="6"/>
  <c r="AD178" i="6"/>
  <c r="AC178" i="6"/>
  <c r="AA178" i="6"/>
  <c r="Z178" i="6"/>
  <c r="AF177" i="6"/>
  <c r="AD177" i="6"/>
  <c r="AC177" i="6"/>
  <c r="AA177" i="6"/>
  <c r="Z177" i="6"/>
  <c r="AF176" i="6"/>
  <c r="AD176" i="6"/>
  <c r="AC176" i="6"/>
  <c r="AA176" i="6"/>
  <c r="Z176" i="6"/>
  <c r="AF175" i="6"/>
  <c r="AD175" i="6"/>
  <c r="AC175" i="6"/>
  <c r="AA175" i="6"/>
  <c r="Z175" i="6"/>
  <c r="AF174" i="6"/>
  <c r="AD174" i="6"/>
  <c r="AC174" i="6"/>
  <c r="AA174" i="6"/>
  <c r="Z174" i="6"/>
  <c r="AG162" i="6"/>
  <c r="AF162" i="6"/>
  <c r="AE162" i="6"/>
  <c r="AD162" i="6"/>
  <c r="AC162" i="6"/>
  <c r="AB162" i="6"/>
  <c r="AA162" i="6"/>
  <c r="Z162" i="6"/>
  <c r="AF161" i="6"/>
  <c r="AD161" i="6"/>
  <c r="AC161" i="6"/>
  <c r="AA161" i="6"/>
  <c r="Z161" i="6"/>
  <c r="AF160" i="6"/>
  <c r="AD160" i="6"/>
  <c r="AC160" i="6"/>
  <c r="AA160" i="6"/>
  <c r="Z160" i="6"/>
  <c r="AF159" i="6"/>
  <c r="AD159" i="6"/>
  <c r="AC159" i="6"/>
  <c r="AA159" i="6"/>
  <c r="Z159" i="6"/>
  <c r="AF158" i="6"/>
  <c r="AD158" i="6"/>
  <c r="AC158" i="6"/>
  <c r="AA158" i="6"/>
  <c r="Z158" i="6"/>
  <c r="AG157" i="6"/>
  <c r="AF157" i="6"/>
  <c r="AE157" i="6"/>
  <c r="AD157" i="6"/>
  <c r="AC157" i="6"/>
  <c r="AB157" i="6"/>
  <c r="AA157" i="6"/>
  <c r="Z157" i="6"/>
  <c r="AG156" i="6"/>
  <c r="AF156" i="6"/>
  <c r="AE156" i="6"/>
  <c r="AD156" i="6"/>
  <c r="AC156" i="6"/>
  <c r="AB156" i="6"/>
  <c r="AA156" i="6"/>
  <c r="Z156" i="6"/>
  <c r="AG155" i="6"/>
  <c r="AF155" i="6"/>
  <c r="AE155" i="6"/>
  <c r="AD155" i="6"/>
  <c r="AC155" i="6"/>
  <c r="AB155" i="6"/>
  <c r="AA155" i="6"/>
  <c r="Z155" i="6"/>
  <c r="AF154" i="6"/>
  <c r="AD154" i="6"/>
  <c r="AC154" i="6"/>
  <c r="AA154" i="6"/>
  <c r="Z154" i="6"/>
  <c r="AF153" i="6"/>
  <c r="AD153" i="6"/>
  <c r="AC153" i="6"/>
  <c r="AA153" i="6"/>
  <c r="Z153" i="6"/>
  <c r="AG152" i="6"/>
  <c r="AF152" i="6"/>
  <c r="AE152" i="6"/>
  <c r="AD152" i="6"/>
  <c r="AC152" i="6"/>
  <c r="AB152" i="6"/>
  <c r="AA152" i="6"/>
  <c r="Z152" i="6"/>
  <c r="AG151" i="6"/>
  <c r="AF151" i="6"/>
  <c r="AE151" i="6"/>
  <c r="AD151" i="6"/>
  <c r="AC151" i="6"/>
  <c r="AB151" i="6"/>
  <c r="AA151" i="6"/>
  <c r="Z151" i="6"/>
  <c r="AG150" i="6"/>
  <c r="AF150" i="6"/>
  <c r="AE150" i="6"/>
  <c r="AD150" i="6"/>
  <c r="AC150" i="6"/>
  <c r="AB150" i="6"/>
  <c r="AA150" i="6"/>
  <c r="Z150" i="6"/>
  <c r="AG141" i="6"/>
  <c r="AF141" i="6"/>
  <c r="AE141" i="6"/>
  <c r="AD141" i="6"/>
  <c r="AC141" i="6"/>
  <c r="AB141" i="6"/>
  <c r="AA141" i="6"/>
  <c r="Z141" i="6"/>
  <c r="AG140" i="6"/>
  <c r="AF140" i="6"/>
  <c r="AE140" i="6"/>
  <c r="AD140" i="6"/>
  <c r="AC140" i="6"/>
  <c r="AB140" i="6"/>
  <c r="AA140" i="6"/>
  <c r="Z140" i="6"/>
  <c r="AG139" i="6"/>
  <c r="AF139" i="6"/>
  <c r="AE139" i="6"/>
  <c r="AD139" i="6"/>
  <c r="AC139" i="6"/>
  <c r="AB139" i="6"/>
  <c r="AA139" i="6"/>
  <c r="Z139" i="6"/>
  <c r="AF138" i="6"/>
  <c r="AD138" i="6"/>
  <c r="AC138" i="6"/>
  <c r="AA138" i="6"/>
  <c r="Z138" i="6"/>
  <c r="AF137" i="6"/>
  <c r="AD137" i="6"/>
  <c r="AC137" i="6"/>
  <c r="AA137" i="6"/>
  <c r="Z137" i="6"/>
  <c r="AF136" i="6"/>
  <c r="AD136" i="6"/>
  <c r="AC136" i="6"/>
  <c r="AA136" i="6"/>
  <c r="Z136" i="6"/>
  <c r="AG135" i="6"/>
  <c r="AF135" i="6"/>
  <c r="AE135" i="6"/>
  <c r="AD135" i="6"/>
  <c r="AC135" i="6"/>
  <c r="AB135" i="6"/>
  <c r="AA135" i="6"/>
  <c r="Z135" i="6"/>
  <c r="AG134" i="6"/>
  <c r="AF134" i="6"/>
  <c r="AE134" i="6"/>
  <c r="AD134" i="6"/>
  <c r="AC134" i="6"/>
  <c r="AB134" i="6"/>
  <c r="AA134" i="6"/>
  <c r="Z134" i="6"/>
  <c r="AG133" i="6"/>
  <c r="AF133" i="6"/>
  <c r="AE133" i="6"/>
  <c r="AD133" i="6"/>
  <c r="AC133" i="6"/>
  <c r="AB133" i="6"/>
  <c r="AA133" i="6"/>
  <c r="Z133" i="6"/>
  <c r="AG102" i="6"/>
  <c r="AF102" i="6"/>
  <c r="AE102" i="6"/>
  <c r="AD102" i="6"/>
  <c r="AC102" i="6"/>
  <c r="AB102" i="6"/>
  <c r="AA102" i="6"/>
  <c r="Z102" i="6"/>
  <c r="AG101" i="6"/>
  <c r="AF101" i="6"/>
  <c r="AE101" i="6"/>
  <c r="AD101" i="6"/>
  <c r="AC101" i="6"/>
  <c r="AB101" i="6"/>
  <c r="AA101" i="6"/>
  <c r="Z101" i="6"/>
  <c r="AG100" i="6"/>
  <c r="AF100" i="6"/>
  <c r="AE100" i="6"/>
  <c r="AD100" i="6"/>
  <c r="AC100" i="6"/>
  <c r="AB100" i="6"/>
  <c r="AA100" i="6"/>
  <c r="Z100" i="6"/>
  <c r="AG99" i="6"/>
  <c r="AF99" i="6"/>
  <c r="AE99" i="6"/>
  <c r="AD99" i="6"/>
  <c r="AC99" i="6"/>
  <c r="AB99" i="6"/>
  <c r="AA99" i="6"/>
  <c r="Z99" i="6"/>
  <c r="AG98" i="6"/>
  <c r="AF98" i="6"/>
  <c r="AE98" i="6"/>
  <c r="AD98" i="6"/>
  <c r="AC98" i="6"/>
  <c r="AB98" i="6"/>
  <c r="AA98" i="6"/>
  <c r="Z98" i="6"/>
  <c r="AG97" i="6"/>
  <c r="AF97" i="6"/>
  <c r="AE97" i="6"/>
  <c r="AD97" i="6"/>
  <c r="AC97" i="6"/>
  <c r="AB97" i="6"/>
  <c r="AA97" i="6"/>
  <c r="Z97" i="6"/>
  <c r="AG96" i="6"/>
  <c r="AF96" i="6"/>
  <c r="AE96" i="6"/>
  <c r="AD96" i="6"/>
  <c r="AC96" i="6"/>
  <c r="AB96" i="6"/>
  <c r="AA96" i="6"/>
  <c r="Z96" i="6"/>
  <c r="AG95" i="6"/>
  <c r="AF95" i="6"/>
  <c r="AE95" i="6"/>
  <c r="AD95" i="6"/>
  <c r="AC95" i="6"/>
  <c r="AB95" i="6"/>
  <c r="AA95" i="6"/>
  <c r="Z95" i="6"/>
  <c r="AG94" i="6"/>
  <c r="AF94" i="6"/>
  <c r="AE94" i="6"/>
  <c r="AD94" i="6"/>
  <c r="AC94" i="6"/>
  <c r="AB94" i="6"/>
  <c r="AA94" i="6"/>
  <c r="Z94" i="6"/>
  <c r="AG93" i="6"/>
  <c r="AF93" i="6"/>
  <c r="AE93" i="6"/>
  <c r="AD93" i="6"/>
  <c r="AC93" i="6"/>
  <c r="AB93" i="6"/>
  <c r="AA93" i="6"/>
  <c r="Z93" i="6"/>
  <c r="AG92" i="6"/>
  <c r="AF92" i="6"/>
  <c r="AE92" i="6"/>
  <c r="AD92" i="6"/>
  <c r="AC92" i="6"/>
  <c r="AB92" i="6"/>
  <c r="AA92" i="6"/>
  <c r="Z92" i="6"/>
  <c r="AG91" i="6"/>
  <c r="AF91" i="6"/>
  <c r="AE91" i="6"/>
  <c r="AD91" i="6"/>
  <c r="AC91" i="6"/>
  <c r="AB91" i="6"/>
  <c r="AA91" i="6"/>
  <c r="Z91" i="6"/>
  <c r="AG90" i="6"/>
  <c r="AF90" i="6"/>
  <c r="AE90" i="6"/>
  <c r="AD90" i="6"/>
  <c r="AC90" i="6"/>
  <c r="AB90" i="6"/>
  <c r="AA90" i="6"/>
  <c r="Z90" i="6"/>
  <c r="AG89" i="6"/>
  <c r="AF89" i="6"/>
  <c r="AE89" i="6"/>
  <c r="AD89" i="6"/>
  <c r="AC89" i="6"/>
  <c r="AB89" i="6"/>
  <c r="AA89" i="6"/>
  <c r="Z89" i="6"/>
  <c r="AG88" i="6"/>
  <c r="AF88" i="6"/>
  <c r="AE88" i="6"/>
  <c r="AD88" i="6"/>
  <c r="AC88" i="6"/>
  <c r="AB88" i="6"/>
  <c r="AA88" i="6"/>
  <c r="Z88" i="6"/>
  <c r="AG87" i="6"/>
  <c r="AF87" i="6"/>
  <c r="AE87" i="6"/>
  <c r="AD87" i="6"/>
  <c r="AC87" i="6"/>
  <c r="AB87" i="6"/>
  <c r="AA87" i="6"/>
  <c r="Z87" i="6"/>
  <c r="AG86" i="6"/>
  <c r="AF86" i="6"/>
  <c r="AE86" i="6"/>
  <c r="AD86" i="6"/>
  <c r="AC86" i="6"/>
  <c r="AB86" i="6"/>
  <c r="AA86" i="6"/>
  <c r="Z86" i="6"/>
  <c r="AG85" i="6"/>
  <c r="AF85" i="6"/>
  <c r="AE85" i="6"/>
  <c r="AD85" i="6"/>
  <c r="AC85" i="6"/>
  <c r="AB85" i="6"/>
  <c r="AA85" i="6"/>
  <c r="Z85" i="6"/>
  <c r="AG84" i="6"/>
  <c r="AF84" i="6"/>
  <c r="AE84" i="6"/>
  <c r="AD84" i="6"/>
  <c r="AC84" i="6"/>
  <c r="AB84" i="6"/>
  <c r="AA84" i="6"/>
  <c r="Z84" i="6"/>
  <c r="AG83" i="6"/>
  <c r="AF83" i="6"/>
  <c r="AE83" i="6"/>
  <c r="AD83" i="6"/>
  <c r="AC83" i="6"/>
  <c r="AB83" i="6"/>
  <c r="AA83" i="6"/>
  <c r="Z83" i="6"/>
  <c r="AF82" i="6"/>
  <c r="AD82" i="6"/>
  <c r="AC82" i="6"/>
  <c r="AA82" i="6"/>
  <c r="Z82" i="6"/>
  <c r="AG81" i="6"/>
  <c r="AF81" i="6"/>
  <c r="AE81" i="6"/>
  <c r="AD81" i="6"/>
  <c r="AC81" i="6"/>
  <c r="AB81" i="6"/>
  <c r="AA81" i="6"/>
  <c r="Z81" i="6"/>
  <c r="AG80" i="6"/>
  <c r="AF80" i="6"/>
  <c r="AE80" i="6"/>
  <c r="AD80" i="6"/>
  <c r="AC80" i="6"/>
  <c r="AB80" i="6"/>
  <c r="AA80" i="6"/>
  <c r="Z80" i="6"/>
  <c r="AG79" i="6"/>
  <c r="AF79" i="6"/>
  <c r="AE79" i="6"/>
  <c r="AD79" i="6"/>
  <c r="AC79" i="6"/>
  <c r="AB79" i="6"/>
  <c r="AA79" i="6"/>
  <c r="Z79" i="6"/>
  <c r="AG78" i="6"/>
  <c r="AF78" i="6"/>
  <c r="AE78" i="6"/>
  <c r="AD78" i="6"/>
  <c r="AC78" i="6"/>
  <c r="AB78" i="6"/>
  <c r="AA78" i="6"/>
  <c r="Z78" i="6"/>
  <c r="AG77" i="6"/>
  <c r="AF77" i="6"/>
  <c r="AE77" i="6"/>
  <c r="AD77" i="6"/>
  <c r="AC77" i="6"/>
  <c r="AB77" i="6"/>
  <c r="AA77" i="6"/>
  <c r="Z77" i="6"/>
  <c r="AG76" i="6"/>
  <c r="AF76" i="6"/>
  <c r="AE76" i="6"/>
  <c r="AD76" i="6"/>
  <c r="AC76" i="6"/>
  <c r="AB76" i="6"/>
  <c r="AA76" i="6"/>
  <c r="Z76" i="6"/>
  <c r="AG75" i="6"/>
  <c r="AF75" i="6"/>
  <c r="AE75" i="6"/>
  <c r="AD75" i="6"/>
  <c r="AC75" i="6"/>
  <c r="AB75" i="6"/>
  <c r="AA75" i="6"/>
  <c r="Z75" i="6"/>
  <c r="AG74" i="6"/>
  <c r="AF74" i="6"/>
  <c r="AE74" i="6"/>
  <c r="AD74" i="6"/>
  <c r="AC74" i="6"/>
  <c r="AB74" i="6"/>
  <c r="AA74" i="6"/>
  <c r="Z74" i="6"/>
  <c r="AG73" i="6"/>
  <c r="AF73" i="6"/>
  <c r="AE73" i="6"/>
  <c r="AD73" i="6"/>
  <c r="AC73" i="6"/>
  <c r="AB73" i="6"/>
  <c r="AA73" i="6"/>
  <c r="Z73" i="6"/>
  <c r="AG72" i="6"/>
  <c r="AF72" i="6"/>
  <c r="AE72" i="6"/>
  <c r="AD72" i="6"/>
  <c r="AC72" i="6"/>
  <c r="AB72" i="6"/>
  <c r="AA72" i="6"/>
  <c r="Z72" i="6"/>
  <c r="AG71" i="6"/>
  <c r="AF71" i="6"/>
  <c r="AE71" i="6"/>
  <c r="AD71" i="6"/>
  <c r="AC71" i="6"/>
  <c r="AB71" i="6"/>
  <c r="AA71" i="6"/>
  <c r="Z71" i="6"/>
  <c r="AG70" i="6"/>
  <c r="AF70" i="6"/>
  <c r="AE70" i="6"/>
  <c r="AD70" i="6"/>
  <c r="AC70" i="6"/>
  <c r="AB70" i="6"/>
  <c r="AA70" i="6"/>
  <c r="Z70" i="6"/>
  <c r="AG69" i="6"/>
  <c r="AF69" i="6"/>
  <c r="AE69" i="6"/>
  <c r="AD69" i="6"/>
  <c r="AC69" i="6"/>
  <c r="AB69" i="6"/>
  <c r="AA69" i="6"/>
  <c r="Z69" i="6"/>
  <c r="AG68" i="6"/>
  <c r="AF68" i="6"/>
  <c r="AE68" i="6"/>
  <c r="AD68" i="6"/>
  <c r="AC68" i="6"/>
  <c r="AB68" i="6"/>
  <c r="AA68" i="6"/>
  <c r="Z68" i="6"/>
  <c r="AG67" i="6"/>
  <c r="AF67" i="6"/>
  <c r="AE67" i="6"/>
  <c r="AD67" i="6"/>
  <c r="AC67" i="6"/>
  <c r="AB67" i="6"/>
  <c r="AA67" i="6"/>
  <c r="Z67" i="6"/>
  <c r="AG66" i="6"/>
  <c r="AF66" i="6"/>
  <c r="AE66" i="6"/>
  <c r="AD66" i="6"/>
  <c r="AC66" i="6"/>
  <c r="AB66" i="6"/>
  <c r="AA66" i="6"/>
  <c r="Z66" i="6"/>
  <c r="AG65" i="6"/>
  <c r="AF65" i="6"/>
  <c r="AE65" i="6"/>
  <c r="AD65" i="6"/>
  <c r="AC65" i="6"/>
  <c r="AB65" i="6"/>
  <c r="AA65" i="6"/>
  <c r="Z65" i="6"/>
  <c r="AG64" i="6"/>
  <c r="AF64" i="6"/>
  <c r="AE64" i="6"/>
  <c r="AD64" i="6"/>
  <c r="AC64" i="6"/>
  <c r="AB64" i="6"/>
  <c r="AA64" i="6"/>
  <c r="Z64" i="6"/>
  <c r="AG63" i="6"/>
  <c r="AF63" i="6"/>
  <c r="AE63" i="6"/>
  <c r="AD63" i="6"/>
  <c r="AC63" i="6"/>
  <c r="AB63" i="6"/>
  <c r="AA63" i="6"/>
  <c r="Z63" i="6"/>
  <c r="AG62" i="6"/>
  <c r="AF62" i="6"/>
  <c r="AE62" i="6"/>
  <c r="AD62" i="6"/>
  <c r="AC62" i="6"/>
  <c r="AB62" i="6"/>
  <c r="AA62" i="6"/>
  <c r="Z62" i="6"/>
  <c r="AG61" i="6"/>
  <c r="AF61" i="6"/>
  <c r="AE61" i="6"/>
  <c r="AD61" i="6"/>
  <c r="AC61" i="6"/>
  <c r="AB61" i="6"/>
  <c r="AA61" i="6"/>
  <c r="Z61" i="6"/>
  <c r="AG34" i="6"/>
  <c r="AF34" i="6"/>
  <c r="AE34" i="6"/>
  <c r="AD34" i="6"/>
  <c r="AC34" i="6"/>
  <c r="AB34" i="6"/>
  <c r="AA34" i="6"/>
  <c r="Z34" i="6"/>
  <c r="AG33" i="6"/>
  <c r="AF33" i="6"/>
  <c r="AE33" i="6"/>
  <c r="AD33" i="6"/>
  <c r="AC33" i="6"/>
  <c r="AB33" i="6"/>
  <c r="AA33" i="6"/>
  <c r="Z33" i="6"/>
  <c r="AG32" i="6"/>
  <c r="AF32" i="6"/>
  <c r="AE32" i="6"/>
  <c r="AD32" i="6"/>
  <c r="AC32" i="6"/>
  <c r="AB32" i="6"/>
  <c r="AA32" i="6"/>
  <c r="Z32" i="6"/>
  <c r="AG31" i="6"/>
  <c r="AF31" i="6"/>
  <c r="AE31" i="6"/>
  <c r="AD31" i="6"/>
  <c r="AC31" i="6"/>
  <c r="AB31" i="6"/>
  <c r="AA31" i="6"/>
  <c r="Z31" i="6"/>
  <c r="AF30" i="6"/>
  <c r="AD30" i="6"/>
  <c r="AC30" i="6"/>
  <c r="AA30" i="6"/>
  <c r="Z30" i="6"/>
  <c r="AF29" i="6"/>
  <c r="AD29" i="6"/>
  <c r="AC29" i="6"/>
  <c r="AA29" i="6"/>
  <c r="Z29" i="6"/>
  <c r="AG28" i="6"/>
  <c r="AF28" i="6"/>
  <c r="AE28" i="6"/>
  <c r="AD28" i="6"/>
  <c r="AC28" i="6"/>
  <c r="AB28" i="6"/>
  <c r="AA28" i="6"/>
  <c r="Z28" i="6"/>
  <c r="AF27" i="6"/>
  <c r="AD27" i="6"/>
  <c r="AC27" i="6"/>
  <c r="AA27" i="6"/>
  <c r="Z27" i="6"/>
  <c r="AG26" i="6"/>
  <c r="AF26" i="6"/>
  <c r="AE26" i="6"/>
  <c r="AD26" i="6"/>
  <c r="AC26" i="6"/>
  <c r="AB26" i="6"/>
  <c r="AA26" i="6"/>
  <c r="Z26" i="6"/>
  <c r="AF25" i="6"/>
  <c r="AD25" i="6"/>
  <c r="AC25" i="6"/>
  <c r="AA25" i="6"/>
  <c r="Z25" i="6"/>
  <c r="AF23" i="6"/>
  <c r="AD23" i="6"/>
  <c r="AC23" i="6"/>
  <c r="AA23" i="6"/>
  <c r="Z23" i="6"/>
  <c r="AF21" i="6"/>
  <c r="AD21" i="6"/>
  <c r="AC21" i="6"/>
  <c r="AA21" i="6"/>
  <c r="Z21" i="6"/>
  <c r="AF20" i="6"/>
  <c r="AD20" i="6"/>
  <c r="AC20" i="6"/>
  <c r="AA20" i="6"/>
  <c r="Z20" i="6"/>
  <c r="AG19" i="6"/>
  <c r="AF19" i="6"/>
  <c r="AE19" i="6"/>
  <c r="AD19" i="6"/>
  <c r="AC19" i="6"/>
  <c r="AB19" i="6"/>
  <c r="AA19" i="6"/>
  <c r="Z19" i="6"/>
  <c r="AG18" i="6"/>
  <c r="AF18" i="6"/>
  <c r="AE18" i="6"/>
  <c r="AD18" i="6"/>
  <c r="AC18" i="6"/>
  <c r="AB18" i="6"/>
  <c r="AA18" i="6"/>
  <c r="Z18" i="6"/>
  <c r="AG17" i="6"/>
  <c r="AF17" i="6"/>
  <c r="AE17" i="6"/>
  <c r="AD17" i="6"/>
  <c r="AC17" i="6"/>
  <c r="AB17" i="6"/>
  <c r="AA17" i="6"/>
  <c r="Z17" i="6"/>
  <c r="AG16" i="6"/>
  <c r="AF16" i="6"/>
  <c r="AE16" i="6"/>
  <c r="AD16" i="6"/>
  <c r="AC16" i="6"/>
  <c r="AB16" i="6"/>
  <c r="AA16" i="6"/>
  <c r="Z16" i="6"/>
  <c r="Q339" i="6"/>
  <c r="P339" i="6"/>
  <c r="O339" i="6"/>
  <c r="N339" i="6"/>
  <c r="M339" i="6"/>
  <c r="L339" i="6"/>
  <c r="K339" i="6"/>
  <c r="Q338" i="6"/>
  <c r="P338" i="6"/>
  <c r="O338" i="6"/>
  <c r="N338" i="6"/>
  <c r="M338" i="6"/>
  <c r="L338" i="6"/>
  <c r="K338" i="6"/>
  <c r="Q337" i="6"/>
  <c r="P337" i="6"/>
  <c r="O337" i="6"/>
  <c r="N337" i="6"/>
  <c r="M337" i="6"/>
  <c r="L337" i="6"/>
  <c r="K337" i="6"/>
  <c r="Q336" i="6"/>
  <c r="P336" i="6"/>
  <c r="O336" i="6"/>
  <c r="N336" i="6"/>
  <c r="M336" i="6"/>
  <c r="L336" i="6"/>
  <c r="K336" i="6"/>
  <c r="Q335" i="6"/>
  <c r="P335" i="6"/>
  <c r="O335" i="6"/>
  <c r="N335" i="6"/>
  <c r="M335" i="6"/>
  <c r="L335" i="6"/>
  <c r="K335" i="6"/>
  <c r="Q334" i="6"/>
  <c r="P334" i="6"/>
  <c r="O334" i="6"/>
  <c r="N334" i="6"/>
  <c r="M334" i="6"/>
  <c r="L334" i="6"/>
  <c r="K334" i="6"/>
  <c r="Q333" i="6"/>
  <c r="P333" i="6"/>
  <c r="O333" i="6"/>
  <c r="N333" i="6"/>
  <c r="M333" i="6"/>
  <c r="L333" i="6"/>
  <c r="K333" i="6"/>
  <c r="Q332" i="6"/>
  <c r="P332" i="6"/>
  <c r="O332" i="6"/>
  <c r="N332" i="6"/>
  <c r="M332" i="6"/>
  <c r="L332" i="6"/>
  <c r="K332" i="6"/>
  <c r="Q331" i="6"/>
  <c r="P331" i="6"/>
  <c r="O331" i="6"/>
  <c r="N331" i="6"/>
  <c r="M331" i="6"/>
  <c r="L331" i="6"/>
  <c r="K331" i="6"/>
  <c r="Q330" i="6"/>
  <c r="P330" i="6"/>
  <c r="O330" i="6"/>
  <c r="N330" i="6"/>
  <c r="M330" i="6"/>
  <c r="L330" i="6"/>
  <c r="K330" i="6"/>
  <c r="Q329" i="6"/>
  <c r="P329" i="6"/>
  <c r="O329" i="6"/>
  <c r="N329" i="6"/>
  <c r="M329" i="6"/>
  <c r="L329" i="6"/>
  <c r="K329" i="6"/>
  <c r="Q327" i="6"/>
  <c r="P327" i="6"/>
  <c r="O327" i="6"/>
  <c r="N327" i="6"/>
  <c r="M327" i="6"/>
  <c r="L327" i="6"/>
  <c r="K327" i="6"/>
  <c r="Q326" i="6"/>
  <c r="P326" i="6"/>
  <c r="O326" i="6"/>
  <c r="N326" i="6"/>
  <c r="M326" i="6"/>
  <c r="L326" i="6"/>
  <c r="K326" i="6"/>
  <c r="Q325" i="6"/>
  <c r="P325" i="6"/>
  <c r="O325" i="6"/>
  <c r="N325" i="6"/>
  <c r="M325" i="6"/>
  <c r="L325" i="6"/>
  <c r="K325" i="6"/>
  <c r="Q324" i="6"/>
  <c r="P324" i="6"/>
  <c r="O324" i="6"/>
  <c r="N324" i="6"/>
  <c r="M324" i="6"/>
  <c r="L324" i="6"/>
  <c r="K324" i="6"/>
  <c r="Q323" i="6"/>
  <c r="P323" i="6"/>
  <c r="O323" i="6"/>
  <c r="N323" i="6"/>
  <c r="M323" i="6"/>
  <c r="L323" i="6"/>
  <c r="K323" i="6"/>
  <c r="Q322" i="6"/>
  <c r="P322" i="6"/>
  <c r="O322" i="6"/>
  <c r="N322" i="6"/>
  <c r="M322" i="6"/>
  <c r="L322" i="6"/>
  <c r="K322" i="6"/>
  <c r="Q321" i="6"/>
  <c r="P321" i="6"/>
  <c r="O321" i="6"/>
  <c r="N321" i="6"/>
  <c r="M321" i="6"/>
  <c r="L321" i="6"/>
  <c r="K321" i="6"/>
  <c r="Q320" i="6"/>
  <c r="P320" i="6"/>
  <c r="O320" i="6"/>
  <c r="N320" i="6"/>
  <c r="M320" i="6"/>
  <c r="L320" i="6"/>
  <c r="K320" i="6"/>
  <c r="Q319" i="6"/>
  <c r="P319" i="6"/>
  <c r="O319" i="6"/>
  <c r="N319" i="6"/>
  <c r="M319" i="6"/>
  <c r="L319" i="6"/>
  <c r="K319" i="6"/>
  <c r="Q318" i="6"/>
  <c r="P318" i="6"/>
  <c r="O318" i="6"/>
  <c r="N318" i="6"/>
  <c r="M318" i="6"/>
  <c r="L318" i="6"/>
  <c r="K318" i="6"/>
  <c r="Q317" i="6"/>
  <c r="P317" i="6"/>
  <c r="O317" i="6"/>
  <c r="N317" i="6"/>
  <c r="M317" i="6"/>
  <c r="L317" i="6"/>
  <c r="K317" i="6"/>
  <c r="Q316" i="6"/>
  <c r="P316" i="6"/>
  <c r="O316" i="6"/>
  <c r="N316" i="6"/>
  <c r="M316" i="6"/>
  <c r="L316" i="6"/>
  <c r="K316" i="6"/>
  <c r="Q315" i="6"/>
  <c r="P315" i="6"/>
  <c r="O315" i="6"/>
  <c r="N315" i="6"/>
  <c r="M315" i="6"/>
  <c r="L315" i="6"/>
  <c r="K315" i="6"/>
  <c r="Q314" i="6"/>
  <c r="P314" i="6"/>
  <c r="O314" i="6"/>
  <c r="N314" i="6"/>
  <c r="M314" i="6"/>
  <c r="L314" i="6"/>
  <c r="K314" i="6"/>
  <c r="Q313" i="6"/>
  <c r="P313" i="6"/>
  <c r="O313" i="6"/>
  <c r="N313" i="6"/>
  <c r="M313" i="6"/>
  <c r="L313" i="6"/>
  <c r="K313" i="6"/>
  <c r="M312" i="6"/>
  <c r="Q311" i="6"/>
  <c r="P311" i="6"/>
  <c r="O311" i="6"/>
  <c r="N311" i="6"/>
  <c r="M311" i="6"/>
  <c r="L311" i="6"/>
  <c r="K311" i="6"/>
  <c r="Q310" i="6"/>
  <c r="P310" i="6"/>
  <c r="O310" i="6"/>
  <c r="N310" i="6"/>
  <c r="M310" i="6"/>
  <c r="L310" i="6"/>
  <c r="K310" i="6"/>
  <c r="Q309" i="6"/>
  <c r="P309" i="6"/>
  <c r="O309" i="6"/>
  <c r="N309" i="6"/>
  <c r="M309" i="6"/>
  <c r="L309" i="6"/>
  <c r="K309" i="6"/>
  <c r="Q308" i="6"/>
  <c r="P308" i="6"/>
  <c r="O308" i="6"/>
  <c r="N308" i="6"/>
  <c r="M308" i="6"/>
  <c r="L308" i="6"/>
  <c r="K308" i="6"/>
  <c r="Q307" i="6"/>
  <c r="P307" i="6"/>
  <c r="O307" i="6"/>
  <c r="N307" i="6"/>
  <c r="M307" i="6"/>
  <c r="L307" i="6"/>
  <c r="K307" i="6"/>
  <c r="Q306" i="6"/>
  <c r="P306" i="6"/>
  <c r="O306" i="6"/>
  <c r="N306" i="6"/>
  <c r="M306" i="6"/>
  <c r="L306" i="6"/>
  <c r="K306" i="6"/>
  <c r="Q304" i="6"/>
  <c r="P304" i="6"/>
  <c r="O304" i="6"/>
  <c r="N304" i="6"/>
  <c r="M304" i="6"/>
  <c r="L304" i="6"/>
  <c r="K304" i="6"/>
  <c r="Q303" i="6"/>
  <c r="P303" i="6"/>
  <c r="O303" i="6"/>
  <c r="N303" i="6"/>
  <c r="M303" i="6"/>
  <c r="L303" i="6"/>
  <c r="K303" i="6"/>
  <c r="Q302" i="6"/>
  <c r="P302" i="6"/>
  <c r="O302" i="6"/>
  <c r="N302" i="6"/>
  <c r="M302" i="6"/>
  <c r="L302" i="6"/>
  <c r="K302" i="6"/>
  <c r="Q301" i="6"/>
  <c r="P301" i="6"/>
  <c r="O301" i="6"/>
  <c r="N301" i="6"/>
  <c r="M301" i="6"/>
  <c r="L301" i="6"/>
  <c r="K301" i="6"/>
  <c r="Q300" i="6"/>
  <c r="P300" i="6"/>
  <c r="O300" i="6"/>
  <c r="N300" i="6"/>
  <c r="M300" i="6"/>
  <c r="L300" i="6"/>
  <c r="K300" i="6"/>
  <c r="Q299" i="6"/>
  <c r="P299" i="6"/>
  <c r="O299" i="6"/>
  <c r="N299" i="6"/>
  <c r="M299" i="6"/>
  <c r="L299" i="6"/>
  <c r="K299" i="6"/>
  <c r="Q298" i="6"/>
  <c r="P298" i="6"/>
  <c r="O298" i="6"/>
  <c r="N298" i="6"/>
  <c r="M298" i="6"/>
  <c r="L298" i="6"/>
  <c r="K298" i="6"/>
  <c r="Q297" i="6"/>
  <c r="P297" i="6"/>
  <c r="O297" i="6"/>
  <c r="N297" i="6"/>
  <c r="M297" i="6"/>
  <c r="L297" i="6"/>
  <c r="K297" i="6"/>
  <c r="Q296" i="6"/>
  <c r="P296" i="6"/>
  <c r="O296" i="6"/>
  <c r="N296" i="6"/>
  <c r="M296" i="6"/>
  <c r="L296" i="6"/>
  <c r="K296" i="6"/>
  <c r="Q295" i="6"/>
  <c r="P295" i="6"/>
  <c r="O295" i="6"/>
  <c r="N295" i="6"/>
  <c r="M295" i="6"/>
  <c r="L295" i="6"/>
  <c r="K295" i="6"/>
  <c r="Q294" i="6"/>
  <c r="P294" i="6"/>
  <c r="O294" i="6"/>
  <c r="N294" i="6"/>
  <c r="M294" i="6"/>
  <c r="L294" i="6"/>
  <c r="K294" i="6"/>
  <c r="Q293" i="6"/>
  <c r="P293" i="6"/>
  <c r="O293" i="6"/>
  <c r="N293" i="6"/>
  <c r="M293" i="6"/>
  <c r="L293" i="6"/>
  <c r="K293" i="6"/>
  <c r="Q292" i="6"/>
  <c r="P292" i="6"/>
  <c r="O292" i="6"/>
  <c r="N292" i="6"/>
  <c r="M292" i="6"/>
  <c r="L292" i="6"/>
  <c r="K292" i="6"/>
  <c r="Q291" i="6"/>
  <c r="P291" i="6"/>
  <c r="O291" i="6"/>
  <c r="N291" i="6"/>
  <c r="M291" i="6"/>
  <c r="L291" i="6"/>
  <c r="K291" i="6"/>
  <c r="Q290" i="6"/>
  <c r="P290" i="6"/>
  <c r="O290" i="6"/>
  <c r="N290" i="6"/>
  <c r="M290" i="6"/>
  <c r="L290" i="6"/>
  <c r="K290" i="6"/>
  <c r="Q289" i="6"/>
  <c r="P289" i="6"/>
  <c r="O289" i="6"/>
  <c r="N289" i="6"/>
  <c r="M289" i="6"/>
  <c r="L289" i="6"/>
  <c r="K289" i="6"/>
  <c r="P288" i="6"/>
  <c r="N288" i="6"/>
  <c r="M288" i="6"/>
  <c r="K288" i="6"/>
  <c r="P287" i="6"/>
  <c r="N287" i="6"/>
  <c r="M287" i="6"/>
  <c r="K287" i="6"/>
  <c r="P286" i="6"/>
  <c r="N286" i="6"/>
  <c r="M286" i="6"/>
  <c r="K286" i="6"/>
  <c r="P285" i="6"/>
  <c r="N285" i="6"/>
  <c r="M285" i="6"/>
  <c r="K285" i="6"/>
  <c r="P284" i="6"/>
  <c r="N284" i="6"/>
  <c r="M284" i="6"/>
  <c r="K284" i="6"/>
  <c r="P283" i="6"/>
  <c r="N283" i="6"/>
  <c r="M283" i="6"/>
  <c r="K283" i="6"/>
  <c r="Q282" i="6"/>
  <c r="P282" i="6"/>
  <c r="O282" i="6"/>
  <c r="N282" i="6"/>
  <c r="M282" i="6"/>
  <c r="L282" i="6"/>
  <c r="K282" i="6"/>
  <c r="Q281" i="6"/>
  <c r="P281" i="6"/>
  <c r="O281" i="6"/>
  <c r="N281" i="6"/>
  <c r="M281" i="6"/>
  <c r="L281" i="6"/>
  <c r="K281" i="6"/>
  <c r="Q280" i="6"/>
  <c r="P280" i="6"/>
  <c r="O280" i="6"/>
  <c r="N280" i="6"/>
  <c r="M280" i="6"/>
  <c r="L280" i="6"/>
  <c r="K280" i="6"/>
  <c r="Q279" i="6"/>
  <c r="P279" i="6"/>
  <c r="O279" i="6"/>
  <c r="N279" i="6"/>
  <c r="M279" i="6"/>
  <c r="L279" i="6"/>
  <c r="K279" i="6"/>
  <c r="Q278" i="6"/>
  <c r="P278" i="6"/>
  <c r="O278" i="6"/>
  <c r="N278" i="6"/>
  <c r="M278" i="6"/>
  <c r="L278" i="6"/>
  <c r="K278" i="6"/>
  <c r="Q277" i="6"/>
  <c r="P277" i="6"/>
  <c r="O277" i="6"/>
  <c r="N277" i="6"/>
  <c r="M277" i="6"/>
  <c r="L277" i="6"/>
  <c r="K277" i="6"/>
  <c r="Q276" i="6"/>
  <c r="P276" i="6"/>
  <c r="O276" i="6"/>
  <c r="N276" i="6"/>
  <c r="M276" i="6"/>
  <c r="L276" i="6"/>
  <c r="K276" i="6"/>
  <c r="Q275" i="6"/>
  <c r="P275" i="6"/>
  <c r="O275" i="6"/>
  <c r="N275" i="6"/>
  <c r="M275" i="6"/>
  <c r="L275" i="6"/>
  <c r="K275" i="6"/>
  <c r="Q274" i="6"/>
  <c r="P274" i="6"/>
  <c r="O274" i="6"/>
  <c r="N274" i="6"/>
  <c r="M274" i="6"/>
  <c r="L274" i="6"/>
  <c r="K274" i="6"/>
  <c r="Q273" i="6"/>
  <c r="P273" i="6"/>
  <c r="O273" i="6"/>
  <c r="N273" i="6"/>
  <c r="M273" i="6"/>
  <c r="L273" i="6"/>
  <c r="K273" i="6"/>
  <c r="P272" i="6"/>
  <c r="N272" i="6"/>
  <c r="M272" i="6"/>
  <c r="K272" i="6"/>
  <c r="P271" i="6"/>
  <c r="N271" i="6"/>
  <c r="M271" i="6"/>
  <c r="K271" i="6"/>
  <c r="P270" i="6"/>
  <c r="N270" i="6"/>
  <c r="M270" i="6"/>
  <c r="K270" i="6"/>
  <c r="P269" i="6"/>
  <c r="N269" i="6"/>
  <c r="M269" i="6"/>
  <c r="K269" i="6"/>
  <c r="P268" i="6"/>
  <c r="N268" i="6"/>
  <c r="M268" i="6"/>
  <c r="K268" i="6"/>
  <c r="P267" i="6"/>
  <c r="N267" i="6"/>
  <c r="M267" i="6"/>
  <c r="K267" i="6"/>
  <c r="Q266" i="6"/>
  <c r="P266" i="6"/>
  <c r="O266" i="6"/>
  <c r="N266" i="6"/>
  <c r="M266" i="6"/>
  <c r="L266" i="6"/>
  <c r="K266" i="6"/>
  <c r="P265" i="6"/>
  <c r="N265" i="6"/>
  <c r="M265" i="6"/>
  <c r="K265" i="6"/>
  <c r="Q264" i="6"/>
  <c r="P264" i="6"/>
  <c r="O264" i="6"/>
  <c r="N264" i="6"/>
  <c r="M264" i="6"/>
  <c r="L264" i="6"/>
  <c r="K264" i="6"/>
  <c r="Q263" i="6"/>
  <c r="P263" i="6"/>
  <c r="O263" i="6"/>
  <c r="N263" i="6"/>
  <c r="M263" i="6"/>
  <c r="L263" i="6"/>
  <c r="K263" i="6"/>
  <c r="Q262" i="6"/>
  <c r="P262" i="6"/>
  <c r="O262" i="6"/>
  <c r="N262" i="6"/>
  <c r="M262" i="6"/>
  <c r="L262" i="6"/>
  <c r="K262" i="6"/>
  <c r="Q261" i="6"/>
  <c r="P261" i="6"/>
  <c r="O261" i="6"/>
  <c r="N261" i="6"/>
  <c r="M261" i="6"/>
  <c r="L261" i="6"/>
  <c r="K261" i="6"/>
  <c r="P256" i="6"/>
  <c r="N256" i="6"/>
  <c r="M256" i="6"/>
  <c r="K256" i="6"/>
  <c r="P255" i="6"/>
  <c r="N255" i="6"/>
  <c r="M255" i="6"/>
  <c r="K255" i="6"/>
  <c r="P254" i="6"/>
  <c r="N254" i="6"/>
  <c r="M254" i="6"/>
  <c r="K254" i="6"/>
  <c r="P253" i="6"/>
  <c r="N253" i="6"/>
  <c r="M253" i="6"/>
  <c r="K253" i="6"/>
  <c r="P252" i="6"/>
  <c r="N252" i="6"/>
  <c r="M252" i="6"/>
  <c r="K252" i="6"/>
  <c r="Q251" i="6"/>
  <c r="P251" i="6"/>
  <c r="O251" i="6"/>
  <c r="N251" i="6"/>
  <c r="M251" i="6"/>
  <c r="L251" i="6"/>
  <c r="K251" i="6"/>
  <c r="Q250" i="6"/>
  <c r="P250" i="6"/>
  <c r="O250" i="6"/>
  <c r="N250" i="6"/>
  <c r="M250" i="6"/>
  <c r="L250" i="6"/>
  <c r="K250" i="6"/>
  <c r="Q240" i="6"/>
  <c r="P240" i="6"/>
  <c r="O240" i="6"/>
  <c r="N240" i="6"/>
  <c r="M240" i="6"/>
  <c r="L240" i="6"/>
  <c r="K240" i="6"/>
  <c r="Q239" i="6"/>
  <c r="P239" i="6"/>
  <c r="O239" i="6"/>
  <c r="N239" i="6"/>
  <c r="M239" i="6"/>
  <c r="L239" i="6"/>
  <c r="K239" i="6"/>
  <c r="Q238" i="6"/>
  <c r="P238" i="6"/>
  <c r="O238" i="6"/>
  <c r="N238" i="6"/>
  <c r="M238" i="6"/>
  <c r="L238" i="6"/>
  <c r="K238" i="6"/>
  <c r="Q237" i="6"/>
  <c r="P237" i="6"/>
  <c r="O237" i="6"/>
  <c r="N237" i="6"/>
  <c r="M237" i="6"/>
  <c r="L237" i="6"/>
  <c r="K237" i="6"/>
  <c r="P233" i="6"/>
  <c r="N233" i="6"/>
  <c r="M233" i="6"/>
  <c r="K233" i="6"/>
  <c r="P232" i="6"/>
  <c r="N232" i="6"/>
  <c r="M232" i="6"/>
  <c r="K232" i="6"/>
  <c r="Q230" i="6"/>
  <c r="P230" i="6"/>
  <c r="O230" i="6"/>
  <c r="N230" i="6"/>
  <c r="M230" i="6"/>
  <c r="L230" i="6"/>
  <c r="K230" i="6"/>
  <c r="Q229" i="6"/>
  <c r="P229" i="6"/>
  <c r="O229" i="6"/>
  <c r="N229" i="6"/>
  <c r="M229" i="6"/>
  <c r="L229" i="6"/>
  <c r="K229" i="6"/>
  <c r="Q228" i="6"/>
  <c r="P228" i="6"/>
  <c r="O228" i="6"/>
  <c r="N228" i="6"/>
  <c r="M228" i="6"/>
  <c r="L228" i="6"/>
  <c r="K228" i="6"/>
  <c r="Q227" i="6"/>
  <c r="P227" i="6"/>
  <c r="O227" i="6"/>
  <c r="N227" i="6"/>
  <c r="M227" i="6"/>
  <c r="L227" i="6"/>
  <c r="K227" i="6"/>
  <c r="Q226" i="6"/>
  <c r="P226" i="6"/>
  <c r="O226" i="6"/>
  <c r="N226" i="6"/>
  <c r="M226" i="6"/>
  <c r="L226" i="6"/>
  <c r="K226" i="6"/>
  <c r="Q225" i="6"/>
  <c r="P225" i="6"/>
  <c r="O225" i="6"/>
  <c r="N225" i="6"/>
  <c r="M225" i="6"/>
  <c r="L225" i="6"/>
  <c r="K225" i="6"/>
  <c r="Q224" i="6"/>
  <c r="P224" i="6"/>
  <c r="O224" i="6"/>
  <c r="N224" i="6"/>
  <c r="M224" i="6"/>
  <c r="L224" i="6"/>
  <c r="K224" i="6"/>
  <c r="Q223" i="6"/>
  <c r="P223" i="6"/>
  <c r="O223" i="6"/>
  <c r="N223" i="6"/>
  <c r="M223" i="6"/>
  <c r="L223" i="6"/>
  <c r="K223" i="6"/>
  <c r="Q222" i="6"/>
  <c r="P222" i="6"/>
  <c r="O222" i="6"/>
  <c r="N222" i="6"/>
  <c r="M222" i="6"/>
  <c r="L222" i="6"/>
  <c r="K222" i="6"/>
  <c r="Q221" i="6"/>
  <c r="P221" i="6"/>
  <c r="O221" i="6"/>
  <c r="N221" i="6"/>
  <c r="M221" i="6"/>
  <c r="L221" i="6"/>
  <c r="K221" i="6"/>
  <c r="Q220" i="6"/>
  <c r="P220" i="6"/>
  <c r="O220" i="6"/>
  <c r="N220" i="6"/>
  <c r="M220" i="6"/>
  <c r="L220" i="6"/>
  <c r="K220" i="6"/>
  <c r="Q219" i="6"/>
  <c r="P219" i="6"/>
  <c r="O219" i="6"/>
  <c r="N219" i="6"/>
  <c r="M219" i="6"/>
  <c r="L219" i="6"/>
  <c r="K219" i="6"/>
  <c r="Q218" i="6"/>
  <c r="P218" i="6"/>
  <c r="O218" i="6"/>
  <c r="N218" i="6"/>
  <c r="M218" i="6"/>
  <c r="L218" i="6"/>
  <c r="K218" i="6"/>
  <c r="Q217" i="6"/>
  <c r="P217" i="6"/>
  <c r="O217" i="6"/>
  <c r="N217" i="6"/>
  <c r="M217" i="6"/>
  <c r="L217" i="6"/>
  <c r="K217" i="6"/>
  <c r="Q216" i="6"/>
  <c r="P216" i="6"/>
  <c r="O216" i="6"/>
  <c r="N216" i="6"/>
  <c r="M216" i="6"/>
  <c r="L216" i="6"/>
  <c r="K216" i="6"/>
  <c r="Q215" i="6"/>
  <c r="P215" i="6"/>
  <c r="O215" i="6"/>
  <c r="N215" i="6"/>
  <c r="M215" i="6"/>
  <c r="L215" i="6"/>
  <c r="K215" i="6"/>
  <c r="Q214" i="6"/>
  <c r="P214" i="6"/>
  <c r="O214" i="6"/>
  <c r="N214" i="6"/>
  <c r="M214" i="6"/>
  <c r="L214" i="6"/>
  <c r="K214" i="6"/>
  <c r="Q213" i="6"/>
  <c r="P213" i="6"/>
  <c r="O213" i="6"/>
  <c r="N213" i="6"/>
  <c r="M213" i="6"/>
  <c r="L213" i="6"/>
  <c r="K213" i="6"/>
  <c r="Q212" i="6"/>
  <c r="P212" i="6"/>
  <c r="O212" i="6"/>
  <c r="N212" i="6"/>
  <c r="M212" i="6"/>
  <c r="L212" i="6"/>
  <c r="K212" i="6"/>
  <c r="Q211" i="6"/>
  <c r="P211" i="6"/>
  <c r="O211" i="6"/>
  <c r="N211" i="6"/>
  <c r="M211" i="6"/>
  <c r="L211" i="6"/>
  <c r="K211" i="6"/>
  <c r="Q210" i="6"/>
  <c r="P210" i="6"/>
  <c r="O210" i="6"/>
  <c r="N210" i="6"/>
  <c r="M210" i="6"/>
  <c r="L210" i="6"/>
  <c r="K210" i="6"/>
  <c r="P209" i="6"/>
  <c r="N209" i="6"/>
  <c r="M209" i="6"/>
  <c r="K209" i="6"/>
  <c r="P208" i="6"/>
  <c r="N208" i="6"/>
  <c r="M208" i="6"/>
  <c r="K208" i="6"/>
  <c r="P207" i="6"/>
  <c r="N207" i="6"/>
  <c r="M207" i="6"/>
  <c r="K207" i="6"/>
  <c r="P206" i="6"/>
  <c r="N206" i="6"/>
  <c r="M206" i="6"/>
  <c r="K206" i="6"/>
  <c r="P205" i="6"/>
  <c r="N205" i="6"/>
  <c r="M205" i="6"/>
  <c r="K205" i="6"/>
  <c r="P204" i="6"/>
  <c r="N204" i="6"/>
  <c r="M204" i="6"/>
  <c r="K204" i="6"/>
  <c r="P203" i="6"/>
  <c r="N203" i="6"/>
  <c r="M203" i="6"/>
  <c r="K203" i="6"/>
  <c r="P202" i="6"/>
  <c r="N202" i="6"/>
  <c r="M202" i="6"/>
  <c r="K202" i="6"/>
  <c r="P201" i="6"/>
  <c r="N201" i="6"/>
  <c r="M201" i="6"/>
  <c r="K201" i="6"/>
  <c r="P200" i="6"/>
  <c r="N200" i="6"/>
  <c r="M200" i="6"/>
  <c r="K200" i="6"/>
  <c r="P199" i="6"/>
  <c r="N199" i="6"/>
  <c r="M199" i="6"/>
  <c r="K199" i="6"/>
  <c r="P198" i="6"/>
  <c r="N198" i="6"/>
  <c r="M198" i="6"/>
  <c r="K198" i="6"/>
  <c r="P197" i="6"/>
  <c r="N197" i="6"/>
  <c r="M197" i="6"/>
  <c r="K197" i="6"/>
  <c r="P196" i="6"/>
  <c r="N196" i="6"/>
  <c r="M196" i="6"/>
  <c r="K196" i="6"/>
  <c r="P195" i="6"/>
  <c r="N195" i="6"/>
  <c r="M195" i="6"/>
  <c r="K195" i="6"/>
  <c r="P194" i="6"/>
  <c r="N194" i="6"/>
  <c r="M194" i="6"/>
  <c r="K194" i="6"/>
  <c r="P193" i="6"/>
  <c r="N193" i="6"/>
  <c r="M193" i="6"/>
  <c r="K193" i="6"/>
  <c r="Q192" i="6"/>
  <c r="P192" i="6"/>
  <c r="O192" i="6"/>
  <c r="N192" i="6"/>
  <c r="M192" i="6"/>
  <c r="L192" i="6"/>
  <c r="K192" i="6"/>
  <c r="Q191" i="6"/>
  <c r="P191" i="6"/>
  <c r="O191" i="6"/>
  <c r="N191" i="6"/>
  <c r="M191" i="6"/>
  <c r="L191" i="6"/>
  <c r="K191" i="6"/>
  <c r="Q190" i="6"/>
  <c r="P190" i="6"/>
  <c r="O190" i="6"/>
  <c r="N190" i="6"/>
  <c r="M190" i="6"/>
  <c r="L190" i="6"/>
  <c r="K190" i="6"/>
  <c r="Q189" i="6"/>
  <c r="P189" i="6"/>
  <c r="O189" i="6"/>
  <c r="N189" i="6"/>
  <c r="M189" i="6"/>
  <c r="L189" i="6"/>
  <c r="K189" i="6"/>
  <c r="Q186" i="6"/>
  <c r="P186" i="6"/>
  <c r="O186" i="6"/>
  <c r="N186" i="6"/>
  <c r="M186" i="6"/>
  <c r="L186" i="6"/>
  <c r="K186" i="6"/>
  <c r="P185" i="6"/>
  <c r="N185" i="6"/>
  <c r="M185" i="6"/>
  <c r="K185" i="6"/>
  <c r="P184" i="6"/>
  <c r="N184" i="6"/>
  <c r="M184" i="6"/>
  <c r="K184" i="6"/>
  <c r="P183" i="6"/>
  <c r="N183" i="6"/>
  <c r="M183" i="6"/>
  <c r="K183" i="6"/>
  <c r="P182" i="6"/>
  <c r="N182" i="6"/>
  <c r="M182" i="6"/>
  <c r="K182" i="6"/>
  <c r="P181" i="6"/>
  <c r="N181" i="6"/>
  <c r="M181" i="6"/>
  <c r="K181" i="6"/>
  <c r="P180" i="6"/>
  <c r="N180" i="6"/>
  <c r="M180" i="6"/>
  <c r="K180" i="6"/>
  <c r="P179" i="6"/>
  <c r="N179" i="6"/>
  <c r="M179" i="6"/>
  <c r="K179" i="6"/>
  <c r="P178" i="6"/>
  <c r="N178" i="6"/>
  <c r="M178" i="6"/>
  <c r="K178" i="6"/>
  <c r="P177" i="6"/>
  <c r="N177" i="6"/>
  <c r="M177" i="6"/>
  <c r="K177" i="6"/>
  <c r="P176" i="6"/>
  <c r="N176" i="6"/>
  <c r="M176" i="6"/>
  <c r="K176" i="6"/>
  <c r="P175" i="6"/>
  <c r="N175" i="6"/>
  <c r="M175" i="6"/>
  <c r="K175" i="6"/>
  <c r="P174" i="6"/>
  <c r="N174" i="6"/>
  <c r="M174" i="6"/>
  <c r="K174" i="6"/>
  <c r="Q162" i="6"/>
  <c r="P162" i="6"/>
  <c r="O162" i="6"/>
  <c r="N162" i="6"/>
  <c r="M162" i="6"/>
  <c r="L162" i="6"/>
  <c r="K162" i="6"/>
  <c r="P161" i="6"/>
  <c r="N161" i="6"/>
  <c r="M161" i="6"/>
  <c r="K161" i="6"/>
  <c r="P160" i="6"/>
  <c r="N160" i="6"/>
  <c r="M160" i="6"/>
  <c r="K160" i="6"/>
  <c r="P159" i="6"/>
  <c r="N159" i="6"/>
  <c r="M159" i="6"/>
  <c r="K159" i="6"/>
  <c r="P158" i="6"/>
  <c r="N158" i="6"/>
  <c r="M158" i="6"/>
  <c r="K158" i="6"/>
  <c r="Q157" i="6"/>
  <c r="P157" i="6"/>
  <c r="O157" i="6"/>
  <c r="N157" i="6"/>
  <c r="M157" i="6"/>
  <c r="L157" i="6"/>
  <c r="K157" i="6"/>
  <c r="Q156" i="6"/>
  <c r="P156" i="6"/>
  <c r="O156" i="6"/>
  <c r="N156" i="6"/>
  <c r="M156" i="6"/>
  <c r="L156" i="6"/>
  <c r="K156" i="6"/>
  <c r="Q155" i="6"/>
  <c r="P155" i="6"/>
  <c r="O155" i="6"/>
  <c r="N155" i="6"/>
  <c r="M155" i="6"/>
  <c r="L155" i="6"/>
  <c r="K155" i="6"/>
  <c r="P154" i="6"/>
  <c r="N154" i="6"/>
  <c r="M154" i="6"/>
  <c r="K154" i="6"/>
  <c r="P153" i="6"/>
  <c r="N153" i="6"/>
  <c r="M153" i="6"/>
  <c r="K153" i="6"/>
  <c r="Q152" i="6"/>
  <c r="P152" i="6"/>
  <c r="O152" i="6"/>
  <c r="N152" i="6"/>
  <c r="M152" i="6"/>
  <c r="L152" i="6"/>
  <c r="K152" i="6"/>
  <c r="Q151" i="6"/>
  <c r="P151" i="6"/>
  <c r="O151" i="6"/>
  <c r="N151" i="6"/>
  <c r="M151" i="6"/>
  <c r="L151" i="6"/>
  <c r="K151" i="6"/>
  <c r="Q150" i="6"/>
  <c r="P150" i="6"/>
  <c r="O150" i="6"/>
  <c r="N150" i="6"/>
  <c r="M150" i="6"/>
  <c r="L150" i="6"/>
  <c r="K150" i="6"/>
  <c r="Q141" i="6"/>
  <c r="P141" i="6"/>
  <c r="O141" i="6"/>
  <c r="N141" i="6"/>
  <c r="M141" i="6"/>
  <c r="L141" i="6"/>
  <c r="K141" i="6"/>
  <c r="Q140" i="6"/>
  <c r="P140" i="6"/>
  <c r="O140" i="6"/>
  <c r="N140" i="6"/>
  <c r="M140" i="6"/>
  <c r="L140" i="6"/>
  <c r="K140" i="6"/>
  <c r="Q139" i="6"/>
  <c r="P139" i="6"/>
  <c r="O139" i="6"/>
  <c r="N139" i="6"/>
  <c r="M139" i="6"/>
  <c r="L139" i="6"/>
  <c r="K139" i="6"/>
  <c r="P138" i="6"/>
  <c r="N138" i="6"/>
  <c r="M138" i="6"/>
  <c r="K138" i="6"/>
  <c r="P137" i="6"/>
  <c r="N137" i="6"/>
  <c r="M137" i="6"/>
  <c r="K137" i="6"/>
  <c r="P136" i="6"/>
  <c r="N136" i="6"/>
  <c r="M136" i="6"/>
  <c r="K136" i="6"/>
  <c r="Q135" i="6"/>
  <c r="P135" i="6"/>
  <c r="O135" i="6"/>
  <c r="N135" i="6"/>
  <c r="M135" i="6"/>
  <c r="L135" i="6"/>
  <c r="K135" i="6"/>
  <c r="Q134" i="6"/>
  <c r="P134" i="6"/>
  <c r="O134" i="6"/>
  <c r="N134" i="6"/>
  <c r="M134" i="6"/>
  <c r="L134" i="6"/>
  <c r="K134" i="6"/>
  <c r="Q133" i="6"/>
  <c r="P133" i="6"/>
  <c r="O133" i="6"/>
  <c r="N133" i="6"/>
  <c r="M133" i="6"/>
  <c r="L133" i="6"/>
  <c r="K133" i="6"/>
  <c r="Q102" i="6"/>
  <c r="P102" i="6"/>
  <c r="O102" i="6"/>
  <c r="N102" i="6"/>
  <c r="M102" i="6"/>
  <c r="L102" i="6"/>
  <c r="K102" i="6"/>
  <c r="Q101" i="6"/>
  <c r="P101" i="6"/>
  <c r="O101" i="6"/>
  <c r="N101" i="6"/>
  <c r="M101" i="6"/>
  <c r="L101" i="6"/>
  <c r="K101" i="6"/>
  <c r="Q100" i="6"/>
  <c r="P100" i="6"/>
  <c r="O100" i="6"/>
  <c r="N100" i="6"/>
  <c r="M100" i="6"/>
  <c r="L100" i="6"/>
  <c r="K100" i="6"/>
  <c r="Q99" i="6"/>
  <c r="P99" i="6"/>
  <c r="O99" i="6"/>
  <c r="N99" i="6"/>
  <c r="M99" i="6"/>
  <c r="L99" i="6"/>
  <c r="K99" i="6"/>
  <c r="Q98" i="6"/>
  <c r="P98" i="6"/>
  <c r="O98" i="6"/>
  <c r="N98" i="6"/>
  <c r="M98" i="6"/>
  <c r="L98" i="6"/>
  <c r="K98" i="6"/>
  <c r="Q97" i="6"/>
  <c r="P97" i="6"/>
  <c r="O97" i="6"/>
  <c r="N97" i="6"/>
  <c r="M97" i="6"/>
  <c r="L97" i="6"/>
  <c r="K97" i="6"/>
  <c r="Q96" i="6"/>
  <c r="P96" i="6"/>
  <c r="O96" i="6"/>
  <c r="N96" i="6"/>
  <c r="M96" i="6"/>
  <c r="L96" i="6"/>
  <c r="K96" i="6"/>
  <c r="Q95" i="6"/>
  <c r="P95" i="6"/>
  <c r="O95" i="6"/>
  <c r="N95" i="6"/>
  <c r="M95" i="6"/>
  <c r="L95" i="6"/>
  <c r="K95" i="6"/>
  <c r="Q94" i="6"/>
  <c r="P94" i="6"/>
  <c r="O94" i="6"/>
  <c r="N94" i="6"/>
  <c r="M94" i="6"/>
  <c r="L94" i="6"/>
  <c r="K94" i="6"/>
  <c r="Q93" i="6"/>
  <c r="P93" i="6"/>
  <c r="O93" i="6"/>
  <c r="N93" i="6"/>
  <c r="M93" i="6"/>
  <c r="L93" i="6"/>
  <c r="K93" i="6"/>
  <c r="Q92" i="6"/>
  <c r="P92" i="6"/>
  <c r="O92" i="6"/>
  <c r="N92" i="6"/>
  <c r="M92" i="6"/>
  <c r="L92" i="6"/>
  <c r="K92" i="6"/>
  <c r="Q91" i="6"/>
  <c r="P91" i="6"/>
  <c r="O91" i="6"/>
  <c r="N91" i="6"/>
  <c r="M91" i="6"/>
  <c r="L91" i="6"/>
  <c r="K91" i="6"/>
  <c r="Q90" i="6"/>
  <c r="P90" i="6"/>
  <c r="O90" i="6"/>
  <c r="N90" i="6"/>
  <c r="M90" i="6"/>
  <c r="L90" i="6"/>
  <c r="K90" i="6"/>
  <c r="Q89" i="6"/>
  <c r="P89" i="6"/>
  <c r="O89" i="6"/>
  <c r="N89" i="6"/>
  <c r="M89" i="6"/>
  <c r="L89" i="6"/>
  <c r="K89" i="6"/>
  <c r="Q88" i="6"/>
  <c r="P88" i="6"/>
  <c r="O88" i="6"/>
  <c r="N88" i="6"/>
  <c r="M88" i="6"/>
  <c r="L88" i="6"/>
  <c r="K88" i="6"/>
  <c r="Q87" i="6"/>
  <c r="P87" i="6"/>
  <c r="O87" i="6"/>
  <c r="N87" i="6"/>
  <c r="M87" i="6"/>
  <c r="L87" i="6"/>
  <c r="K87" i="6"/>
  <c r="Q86" i="6"/>
  <c r="P86" i="6"/>
  <c r="O86" i="6"/>
  <c r="N86" i="6"/>
  <c r="M86" i="6"/>
  <c r="L86" i="6"/>
  <c r="K86" i="6"/>
  <c r="Q85" i="6"/>
  <c r="P85" i="6"/>
  <c r="O85" i="6"/>
  <c r="N85" i="6"/>
  <c r="M85" i="6"/>
  <c r="L85" i="6"/>
  <c r="K85" i="6"/>
  <c r="Q84" i="6"/>
  <c r="P84" i="6"/>
  <c r="O84" i="6"/>
  <c r="N84" i="6"/>
  <c r="M84" i="6"/>
  <c r="L84" i="6"/>
  <c r="K84" i="6"/>
  <c r="Q83" i="6"/>
  <c r="P83" i="6"/>
  <c r="O83" i="6"/>
  <c r="N83" i="6"/>
  <c r="M83" i="6"/>
  <c r="L83" i="6"/>
  <c r="K83" i="6"/>
  <c r="P82" i="6"/>
  <c r="N82" i="6"/>
  <c r="M82" i="6"/>
  <c r="K82" i="6"/>
  <c r="Q81" i="6"/>
  <c r="P81" i="6"/>
  <c r="O81" i="6"/>
  <c r="N81" i="6"/>
  <c r="M81" i="6"/>
  <c r="L81" i="6"/>
  <c r="K81" i="6"/>
  <c r="Q80" i="6"/>
  <c r="P80" i="6"/>
  <c r="O80" i="6"/>
  <c r="N80" i="6"/>
  <c r="M80" i="6"/>
  <c r="L80" i="6"/>
  <c r="K80" i="6"/>
  <c r="Q79" i="6"/>
  <c r="P79" i="6"/>
  <c r="O79" i="6"/>
  <c r="N79" i="6"/>
  <c r="M79" i="6"/>
  <c r="L79" i="6"/>
  <c r="K79" i="6"/>
  <c r="Q78" i="6"/>
  <c r="P78" i="6"/>
  <c r="O78" i="6"/>
  <c r="N78" i="6"/>
  <c r="M78" i="6"/>
  <c r="L78" i="6"/>
  <c r="K78" i="6"/>
  <c r="Q77" i="6"/>
  <c r="P77" i="6"/>
  <c r="O77" i="6"/>
  <c r="N77" i="6"/>
  <c r="M77" i="6"/>
  <c r="L77" i="6"/>
  <c r="K77" i="6"/>
  <c r="Q76" i="6"/>
  <c r="P76" i="6"/>
  <c r="O76" i="6"/>
  <c r="N76" i="6"/>
  <c r="M76" i="6"/>
  <c r="L76" i="6"/>
  <c r="K76" i="6"/>
  <c r="Q75" i="6"/>
  <c r="P75" i="6"/>
  <c r="O75" i="6"/>
  <c r="N75" i="6"/>
  <c r="M75" i="6"/>
  <c r="L75" i="6"/>
  <c r="K75" i="6"/>
  <c r="Q74" i="6"/>
  <c r="P74" i="6"/>
  <c r="O74" i="6"/>
  <c r="N74" i="6"/>
  <c r="M74" i="6"/>
  <c r="L74" i="6"/>
  <c r="K74" i="6"/>
  <c r="Q73" i="6"/>
  <c r="P73" i="6"/>
  <c r="O73" i="6"/>
  <c r="N73" i="6"/>
  <c r="M73" i="6"/>
  <c r="L73" i="6"/>
  <c r="K73" i="6"/>
  <c r="Q72" i="6"/>
  <c r="P72" i="6"/>
  <c r="O72" i="6"/>
  <c r="N72" i="6"/>
  <c r="M72" i="6"/>
  <c r="L72" i="6"/>
  <c r="K72" i="6"/>
  <c r="Q71" i="6"/>
  <c r="P71" i="6"/>
  <c r="O71" i="6"/>
  <c r="N71" i="6"/>
  <c r="M71" i="6"/>
  <c r="L71" i="6"/>
  <c r="K71" i="6"/>
  <c r="Q70" i="6"/>
  <c r="P70" i="6"/>
  <c r="O70" i="6"/>
  <c r="N70" i="6"/>
  <c r="M70" i="6"/>
  <c r="L70" i="6"/>
  <c r="K70" i="6"/>
  <c r="Q69" i="6"/>
  <c r="P69" i="6"/>
  <c r="O69" i="6"/>
  <c r="N69" i="6"/>
  <c r="M69" i="6"/>
  <c r="L69" i="6"/>
  <c r="K69" i="6"/>
  <c r="Q68" i="6"/>
  <c r="P68" i="6"/>
  <c r="O68" i="6"/>
  <c r="N68" i="6"/>
  <c r="M68" i="6"/>
  <c r="L68" i="6"/>
  <c r="K68" i="6"/>
  <c r="Q67" i="6"/>
  <c r="P67" i="6"/>
  <c r="O67" i="6"/>
  <c r="N67" i="6"/>
  <c r="M67" i="6"/>
  <c r="L67" i="6"/>
  <c r="K67" i="6"/>
  <c r="Q66" i="6"/>
  <c r="P66" i="6"/>
  <c r="O66" i="6"/>
  <c r="N66" i="6"/>
  <c r="M66" i="6"/>
  <c r="L66" i="6"/>
  <c r="K66" i="6"/>
  <c r="Q65" i="6"/>
  <c r="P65" i="6"/>
  <c r="O65" i="6"/>
  <c r="N65" i="6"/>
  <c r="M65" i="6"/>
  <c r="L65" i="6"/>
  <c r="K65" i="6"/>
  <c r="Q64" i="6"/>
  <c r="P64" i="6"/>
  <c r="O64" i="6"/>
  <c r="N64" i="6"/>
  <c r="M64" i="6"/>
  <c r="L64" i="6"/>
  <c r="K64" i="6"/>
  <c r="Q63" i="6"/>
  <c r="P63" i="6"/>
  <c r="O63" i="6"/>
  <c r="N63" i="6"/>
  <c r="M63" i="6"/>
  <c r="L63" i="6"/>
  <c r="K63" i="6"/>
  <c r="Q62" i="6"/>
  <c r="P62" i="6"/>
  <c r="O62" i="6"/>
  <c r="N62" i="6"/>
  <c r="M62" i="6"/>
  <c r="L62" i="6"/>
  <c r="K62" i="6"/>
  <c r="Q61" i="6"/>
  <c r="P61" i="6"/>
  <c r="O61" i="6"/>
  <c r="N61" i="6"/>
  <c r="M61" i="6"/>
  <c r="L61" i="6"/>
  <c r="K61" i="6"/>
  <c r="Q34" i="6"/>
  <c r="P34" i="6"/>
  <c r="O34" i="6"/>
  <c r="N34" i="6"/>
  <c r="M34" i="6"/>
  <c r="L34" i="6"/>
  <c r="K34" i="6"/>
  <c r="Q33" i="6"/>
  <c r="P33" i="6"/>
  <c r="O33" i="6"/>
  <c r="N33" i="6"/>
  <c r="M33" i="6"/>
  <c r="L33" i="6"/>
  <c r="K33" i="6"/>
  <c r="Q32" i="6"/>
  <c r="P32" i="6"/>
  <c r="O32" i="6"/>
  <c r="N32" i="6"/>
  <c r="M32" i="6"/>
  <c r="L32" i="6"/>
  <c r="K32" i="6"/>
  <c r="Q31" i="6"/>
  <c r="P31" i="6"/>
  <c r="O31" i="6"/>
  <c r="N31" i="6"/>
  <c r="M31" i="6"/>
  <c r="L31" i="6"/>
  <c r="K31" i="6"/>
  <c r="P30" i="6"/>
  <c r="N30" i="6"/>
  <c r="M30" i="6"/>
  <c r="K30" i="6"/>
  <c r="P29" i="6"/>
  <c r="N29" i="6"/>
  <c r="M29" i="6"/>
  <c r="K29" i="6"/>
  <c r="Q28" i="6"/>
  <c r="P28" i="6"/>
  <c r="O28" i="6"/>
  <c r="N28" i="6"/>
  <c r="M28" i="6"/>
  <c r="L28" i="6"/>
  <c r="K28" i="6"/>
  <c r="P27" i="6"/>
  <c r="N27" i="6"/>
  <c r="M27" i="6"/>
  <c r="K27" i="6"/>
  <c r="Q26" i="6"/>
  <c r="P26" i="6"/>
  <c r="O26" i="6"/>
  <c r="N26" i="6"/>
  <c r="M26" i="6"/>
  <c r="L26" i="6"/>
  <c r="K26" i="6"/>
  <c r="P25" i="6"/>
  <c r="N25" i="6"/>
  <c r="M25" i="6"/>
  <c r="K25" i="6"/>
  <c r="P23" i="6"/>
  <c r="N23" i="6"/>
  <c r="M23" i="6"/>
  <c r="K23" i="6"/>
  <c r="P21" i="6"/>
  <c r="N21" i="6"/>
  <c r="M21" i="6"/>
  <c r="K21" i="6"/>
  <c r="P20" i="6"/>
  <c r="N20" i="6"/>
  <c r="M20" i="6"/>
  <c r="K20" i="6"/>
  <c r="Q19" i="6"/>
  <c r="P19" i="6"/>
  <c r="O19" i="6"/>
  <c r="N19" i="6"/>
  <c r="M19" i="6"/>
  <c r="L19" i="6"/>
  <c r="K19" i="6"/>
  <c r="Q18" i="6"/>
  <c r="P18" i="6"/>
  <c r="O18" i="6"/>
  <c r="N18" i="6"/>
  <c r="M18" i="6"/>
  <c r="L18" i="6"/>
  <c r="K18" i="6"/>
  <c r="Q17" i="6"/>
  <c r="P17" i="6"/>
  <c r="O17" i="6"/>
  <c r="N17" i="6"/>
  <c r="M17" i="6"/>
  <c r="L17" i="6"/>
  <c r="K17" i="6"/>
  <c r="Q16" i="6"/>
  <c r="P16" i="6"/>
  <c r="O16" i="6"/>
  <c r="N16" i="6"/>
  <c r="M16" i="6"/>
  <c r="L16" i="6"/>
  <c r="K16" i="6"/>
  <c r="AQ339" i="30"/>
  <c r="AQ338" i="30"/>
  <c r="AQ337" i="30"/>
  <c r="AQ336" i="30"/>
  <c r="AQ335" i="30"/>
  <c r="AQ334" i="30"/>
  <c r="AQ333" i="30"/>
  <c r="AQ332" i="30"/>
  <c r="AQ331" i="30"/>
  <c r="AQ330" i="30"/>
  <c r="AQ329" i="30"/>
  <c r="AQ327" i="30"/>
  <c r="AQ326" i="30"/>
  <c r="AQ325" i="30"/>
  <c r="AQ324" i="30"/>
  <c r="AQ323" i="30"/>
  <c r="AQ322" i="30"/>
  <c r="AQ321" i="30"/>
  <c r="AQ320" i="30"/>
  <c r="AQ319" i="30"/>
  <c r="AQ318" i="30"/>
  <c r="AQ317" i="30"/>
  <c r="AQ316" i="30"/>
  <c r="AQ315" i="30"/>
  <c r="AQ314" i="30"/>
  <c r="AQ313" i="30"/>
  <c r="AQ311" i="30"/>
  <c r="AQ310" i="30"/>
  <c r="AQ309" i="30"/>
  <c r="AQ308" i="30"/>
  <c r="AQ307" i="30"/>
  <c r="AQ306" i="30"/>
  <c r="AQ304" i="30"/>
  <c r="AQ303" i="30"/>
  <c r="AQ302" i="30"/>
  <c r="AQ301" i="30"/>
  <c r="AQ300" i="30"/>
  <c r="AQ299" i="30"/>
  <c r="AQ298" i="30"/>
  <c r="AQ297" i="30"/>
  <c r="AQ296" i="30"/>
  <c r="AQ295" i="30"/>
  <c r="AQ294" i="30"/>
  <c r="AQ293" i="30"/>
  <c r="AQ292" i="30"/>
  <c r="AQ291" i="30"/>
  <c r="AQ290" i="30"/>
  <c r="AQ289" i="30"/>
  <c r="AQ282" i="30"/>
  <c r="AQ281" i="30"/>
  <c r="AQ280" i="30"/>
  <c r="AQ279" i="30"/>
  <c r="AQ278" i="30"/>
  <c r="AQ277" i="30"/>
  <c r="AQ276" i="30"/>
  <c r="AQ275" i="30"/>
  <c r="AQ274" i="30"/>
  <c r="AQ273" i="30"/>
  <c r="AQ266" i="30"/>
  <c r="AQ264" i="30"/>
  <c r="AQ263" i="30"/>
  <c r="AR263" i="30" s="1"/>
  <c r="AS263" i="30" s="1"/>
  <c r="AQ262" i="30"/>
  <c r="AQ261" i="30"/>
  <c r="AQ251" i="30"/>
  <c r="AQ250" i="30"/>
  <c r="AQ240" i="30"/>
  <c r="AQ239" i="30"/>
  <c r="AQ238" i="30"/>
  <c r="AQ237" i="30"/>
  <c r="AQ230" i="30"/>
  <c r="AQ229" i="30"/>
  <c r="AQ228" i="30"/>
  <c r="AQ227" i="30"/>
  <c r="AQ226" i="30"/>
  <c r="AQ225" i="30"/>
  <c r="AQ224" i="30"/>
  <c r="AQ223" i="30"/>
  <c r="AQ222" i="30"/>
  <c r="AQ221" i="30"/>
  <c r="AQ220" i="30"/>
  <c r="AQ219" i="30"/>
  <c r="AQ218" i="30"/>
  <c r="AQ217" i="30"/>
  <c r="AQ216" i="30"/>
  <c r="AQ215" i="30"/>
  <c r="AQ214" i="30"/>
  <c r="AQ213" i="30"/>
  <c r="AQ212" i="30"/>
  <c r="AQ211" i="30"/>
  <c r="AQ210" i="30"/>
  <c r="AQ192" i="30"/>
  <c r="AQ191" i="30"/>
  <c r="AQ190" i="30"/>
  <c r="AQ189" i="30"/>
  <c r="AQ186" i="30"/>
  <c r="AQ162" i="30"/>
  <c r="AQ157" i="30"/>
  <c r="AQ156" i="30"/>
  <c r="AQ155" i="30"/>
  <c r="AQ152" i="30"/>
  <c r="AQ151" i="30"/>
  <c r="AQ150" i="30"/>
  <c r="AQ141" i="30"/>
  <c r="AQ140" i="30"/>
  <c r="AQ139" i="30"/>
  <c r="AQ135" i="30"/>
  <c r="AQ134" i="30"/>
  <c r="AQ133" i="30"/>
  <c r="AQ102" i="30"/>
  <c r="AQ101" i="30"/>
  <c r="AQ100" i="30"/>
  <c r="AQ99" i="30"/>
  <c r="AQ98" i="30"/>
  <c r="AQ97" i="30"/>
  <c r="AQ96" i="30"/>
  <c r="AQ95" i="30"/>
  <c r="AQ94" i="30"/>
  <c r="AQ93" i="30"/>
  <c r="AQ92" i="30"/>
  <c r="AQ91" i="30"/>
  <c r="AQ90" i="30"/>
  <c r="AQ89" i="30"/>
  <c r="AQ88" i="30"/>
  <c r="AQ87" i="30"/>
  <c r="AQ86" i="30"/>
  <c r="AQ85" i="30"/>
  <c r="AQ84" i="30"/>
  <c r="AQ83" i="30"/>
  <c r="AQ81" i="30"/>
  <c r="AQ80" i="30"/>
  <c r="AQ79" i="30"/>
  <c r="AQ78" i="30"/>
  <c r="AQ77" i="30"/>
  <c r="AQ76" i="30"/>
  <c r="AQ75" i="30"/>
  <c r="AQ74" i="30"/>
  <c r="AQ73" i="30"/>
  <c r="AQ72" i="30"/>
  <c r="AQ71" i="30"/>
  <c r="AQ70" i="30"/>
  <c r="AQ69" i="30"/>
  <c r="AQ68" i="30"/>
  <c r="AQ67" i="30"/>
  <c r="AQ66" i="30"/>
  <c r="AQ65" i="30"/>
  <c r="AQ64" i="30"/>
  <c r="AQ63" i="30"/>
  <c r="AQ62" i="30"/>
  <c r="AQ61" i="30"/>
  <c r="AQ34" i="30"/>
  <c r="AH34" i="30"/>
  <c r="AG34" i="30"/>
  <c r="AQ33" i="30"/>
  <c r="AH33" i="30"/>
  <c r="AG33" i="30"/>
  <c r="AQ32" i="30"/>
  <c r="AH32" i="30"/>
  <c r="AG32" i="30"/>
  <c r="AQ31" i="30"/>
  <c r="AH31" i="30"/>
  <c r="AG31" i="30"/>
  <c r="AH30" i="30"/>
  <c r="AG30" i="30"/>
  <c r="AR30" i="30" s="1"/>
  <c r="AS30" i="30" s="1"/>
  <c r="AH29" i="30"/>
  <c r="AG29" i="30"/>
  <c r="AR29" i="30" s="1"/>
  <c r="AS29" i="30" s="1"/>
  <c r="AQ28" i="30"/>
  <c r="AH28" i="30"/>
  <c r="AG28" i="30"/>
  <c r="AH27" i="30"/>
  <c r="AG27" i="30"/>
  <c r="AR27" i="30" s="1"/>
  <c r="AS27" i="30" s="1"/>
  <c r="AQ26" i="30"/>
  <c r="AH26" i="30"/>
  <c r="AG26" i="30"/>
  <c r="AH25" i="30"/>
  <c r="AG25" i="30"/>
  <c r="AR25" i="30" s="1"/>
  <c r="AS25" i="30" s="1"/>
  <c r="AH23" i="30"/>
  <c r="AG23" i="30"/>
  <c r="AR23" i="30" s="1"/>
  <c r="AS23" i="30" s="1"/>
  <c r="AH21" i="30"/>
  <c r="AG21" i="30"/>
  <c r="AR21" i="30" s="1"/>
  <c r="AS21" i="30" s="1"/>
  <c r="AH20" i="30"/>
  <c r="AG20" i="30"/>
  <c r="AR20" i="30" s="1"/>
  <c r="AS20" i="30" s="1"/>
  <c r="AQ19" i="30"/>
  <c r="AH19" i="30"/>
  <c r="AG19" i="30"/>
  <c r="AQ18" i="30"/>
  <c r="AH18" i="30"/>
  <c r="AG18" i="30"/>
  <c r="AQ17" i="30"/>
  <c r="AH17" i="30"/>
  <c r="AG17" i="30"/>
  <c r="AQ16" i="30"/>
  <c r="AH16" i="30"/>
  <c r="AG16" i="30"/>
  <c r="AJ339" i="29"/>
  <c r="AG339" i="29"/>
  <c r="AC339" i="29"/>
  <c r="AB339" i="29"/>
  <c r="AJ338" i="29"/>
  <c r="AI338" i="29"/>
  <c r="AH338" i="29"/>
  <c r="AG338" i="29"/>
  <c r="AE338" i="29"/>
  <c r="AD338" i="29"/>
  <c r="AC338" i="29"/>
  <c r="AB338" i="29"/>
  <c r="AJ337" i="29"/>
  <c r="AI337" i="29"/>
  <c r="AH337" i="29"/>
  <c r="AG337" i="29"/>
  <c r="AE337" i="29"/>
  <c r="AD337" i="29"/>
  <c r="AC337" i="29"/>
  <c r="AB337" i="29"/>
  <c r="AJ336" i="29"/>
  <c r="AI336" i="29"/>
  <c r="AH336" i="29"/>
  <c r="AG336" i="29"/>
  <c r="AF336" i="29"/>
  <c r="AE336" i="29"/>
  <c r="AD336" i="29"/>
  <c r="AC336" i="29"/>
  <c r="AB336" i="29"/>
  <c r="AJ335" i="29"/>
  <c r="AI335" i="29"/>
  <c r="AH335" i="29"/>
  <c r="AG335" i="29"/>
  <c r="AF335" i="29"/>
  <c r="AE335" i="29"/>
  <c r="AD335" i="29"/>
  <c r="AC335" i="29"/>
  <c r="AB335" i="29"/>
  <c r="AJ334" i="29"/>
  <c r="AI334" i="29"/>
  <c r="AH334" i="29"/>
  <c r="AG334" i="29"/>
  <c r="AF334" i="29"/>
  <c r="AE334" i="29"/>
  <c r="AD334" i="29"/>
  <c r="AC334" i="29"/>
  <c r="AB334" i="29"/>
  <c r="AJ333" i="29"/>
  <c r="AI333" i="29"/>
  <c r="AH333" i="29"/>
  <c r="AG333" i="29"/>
  <c r="AF333" i="29"/>
  <c r="AE333" i="29"/>
  <c r="AD333" i="29"/>
  <c r="AC333" i="29"/>
  <c r="AB333" i="29"/>
  <c r="AJ332" i="29"/>
  <c r="AI332" i="29"/>
  <c r="AH332" i="29"/>
  <c r="AG332" i="29"/>
  <c r="AF332" i="29"/>
  <c r="AE332" i="29"/>
  <c r="AD332" i="29"/>
  <c r="AC332" i="29"/>
  <c r="AB332" i="29"/>
  <c r="AJ331" i="29"/>
  <c r="AI331" i="29"/>
  <c r="AH331" i="29"/>
  <c r="AG331" i="29"/>
  <c r="AF331" i="29"/>
  <c r="AE331" i="29"/>
  <c r="AD331" i="29"/>
  <c r="AC331" i="29"/>
  <c r="AB331" i="29"/>
  <c r="AJ330" i="29"/>
  <c r="AI330" i="29"/>
  <c r="AH330" i="29"/>
  <c r="AG330" i="29"/>
  <c r="AF330" i="29"/>
  <c r="AE330" i="29"/>
  <c r="AD330" i="29"/>
  <c r="AC330" i="29"/>
  <c r="AB330" i="29"/>
  <c r="AJ329" i="29"/>
  <c r="AI329" i="29"/>
  <c r="AH329" i="29"/>
  <c r="AG329" i="29"/>
  <c r="AF329" i="29"/>
  <c r="AE329" i="29"/>
  <c r="AD329" i="29"/>
  <c r="AC329" i="29"/>
  <c r="AB329" i="29"/>
  <c r="AJ327" i="29"/>
  <c r="AG327" i="29"/>
  <c r="AE327" i="29"/>
  <c r="AD327" i="29"/>
  <c r="AC327" i="29"/>
  <c r="AB327" i="29"/>
  <c r="AJ326" i="29"/>
  <c r="AG326" i="29"/>
  <c r="AE326" i="29"/>
  <c r="AD326" i="29"/>
  <c r="AC326" i="29"/>
  <c r="AB326" i="29"/>
  <c r="AJ325" i="29"/>
  <c r="AI325" i="29"/>
  <c r="AG325" i="29"/>
  <c r="AE325" i="29"/>
  <c r="AD325" i="29"/>
  <c r="AC325" i="29"/>
  <c r="AB325" i="29"/>
  <c r="AJ324" i="29"/>
  <c r="AG324" i="29"/>
  <c r="AE324" i="29"/>
  <c r="AD324" i="29"/>
  <c r="AC324" i="29"/>
  <c r="AB324" i="29"/>
  <c r="AJ323" i="29"/>
  <c r="AG323" i="29"/>
  <c r="AE323" i="29"/>
  <c r="AD323" i="29"/>
  <c r="AC323" i="29"/>
  <c r="AB323" i="29"/>
  <c r="AJ322" i="29"/>
  <c r="AI322" i="29"/>
  <c r="AH322" i="29"/>
  <c r="AG322" i="29"/>
  <c r="AF322" i="29"/>
  <c r="AE322" i="29"/>
  <c r="AD322" i="29"/>
  <c r="AC322" i="29"/>
  <c r="AB322" i="29"/>
  <c r="AJ321" i="29"/>
  <c r="AI321" i="29"/>
  <c r="AH321" i="29"/>
  <c r="AG321" i="29"/>
  <c r="AF321" i="29"/>
  <c r="AE321" i="29"/>
  <c r="AD321" i="29"/>
  <c r="AC321" i="29"/>
  <c r="AB321" i="29"/>
  <c r="AJ320" i="29"/>
  <c r="AI320" i="29"/>
  <c r="AH320" i="29"/>
  <c r="AG320" i="29"/>
  <c r="AF320" i="29"/>
  <c r="AE320" i="29"/>
  <c r="AD320" i="29"/>
  <c r="AC320" i="29"/>
  <c r="AB320" i="29"/>
  <c r="AJ319" i="29"/>
  <c r="AI319" i="29"/>
  <c r="AH319" i="29"/>
  <c r="AG319" i="29"/>
  <c r="AF319" i="29"/>
  <c r="AE319" i="29"/>
  <c r="AD319" i="29"/>
  <c r="AC319" i="29"/>
  <c r="AB319" i="29"/>
  <c r="AJ318" i="29"/>
  <c r="AI318" i="29"/>
  <c r="AH318" i="29"/>
  <c r="AG318" i="29"/>
  <c r="AF318" i="29"/>
  <c r="AE318" i="29"/>
  <c r="AD318" i="29"/>
  <c r="AC318" i="29"/>
  <c r="AB318" i="29"/>
  <c r="AJ317" i="29"/>
  <c r="AI317" i="29"/>
  <c r="AH317" i="29"/>
  <c r="AG317" i="29"/>
  <c r="AF317" i="29"/>
  <c r="AE317" i="29"/>
  <c r="AD317" i="29"/>
  <c r="AC317" i="29"/>
  <c r="AB317" i="29"/>
  <c r="AJ316" i="29"/>
  <c r="AI316" i="29"/>
  <c r="AH316" i="29"/>
  <c r="AG316" i="29"/>
  <c r="AF316" i="29"/>
  <c r="AE316" i="29"/>
  <c r="AD316" i="29"/>
  <c r="AC316" i="29"/>
  <c r="AB316" i="29"/>
  <c r="AJ315" i="29"/>
  <c r="AC315" i="29"/>
  <c r="AB315" i="29"/>
  <c r="AJ314" i="29"/>
  <c r="AC314" i="29"/>
  <c r="AB314" i="29"/>
  <c r="AJ313" i="29"/>
  <c r="AC313" i="29"/>
  <c r="AB313" i="29"/>
  <c r="AJ311" i="29"/>
  <c r="AI311" i="29"/>
  <c r="AC311" i="29"/>
  <c r="AB311" i="29"/>
  <c r="AJ310" i="29"/>
  <c r="AI310" i="29"/>
  <c r="AC310" i="29"/>
  <c r="AB310" i="29"/>
  <c r="AJ309" i="29"/>
  <c r="AI309" i="29"/>
  <c r="AC309" i="29"/>
  <c r="AB309" i="29"/>
  <c r="AJ308" i="29"/>
  <c r="AI308" i="29"/>
  <c r="AC308" i="29"/>
  <c r="AB308" i="29"/>
  <c r="AJ307" i="29"/>
  <c r="AI307" i="29"/>
  <c r="AC307" i="29"/>
  <c r="AB307" i="29"/>
  <c r="AJ306" i="29"/>
  <c r="AI306" i="29"/>
  <c r="AC306" i="29"/>
  <c r="AB306" i="29"/>
  <c r="AJ304" i="29"/>
  <c r="AG304" i="29"/>
  <c r="AC304" i="29"/>
  <c r="AB304" i="29"/>
  <c r="AJ303" i="29"/>
  <c r="AI303" i="29"/>
  <c r="AH303" i="29"/>
  <c r="AG303" i="29"/>
  <c r="AD303" i="29"/>
  <c r="AC303" i="29"/>
  <c r="AB303" i="29"/>
  <c r="AJ302" i="29"/>
  <c r="AI302" i="29"/>
  <c r="AH302" i="29"/>
  <c r="AG302" i="29"/>
  <c r="AE302" i="29"/>
  <c r="AD302" i="29"/>
  <c r="AC302" i="29"/>
  <c r="AB302" i="29"/>
  <c r="AJ301" i="29"/>
  <c r="AI301" i="29"/>
  <c r="AH301" i="29"/>
  <c r="AG301" i="29"/>
  <c r="AE301" i="29"/>
  <c r="AD301" i="29"/>
  <c r="AC301" i="29"/>
  <c r="AB301" i="29"/>
  <c r="AJ300" i="29"/>
  <c r="AI300" i="29"/>
  <c r="AH300" i="29"/>
  <c r="AG300" i="29"/>
  <c r="AE300" i="29"/>
  <c r="AD300" i="29"/>
  <c r="AC300" i="29"/>
  <c r="AB300" i="29"/>
  <c r="AJ299" i="29"/>
  <c r="AG299" i="29"/>
  <c r="AE299" i="29"/>
  <c r="AD299" i="29"/>
  <c r="AC299" i="29"/>
  <c r="AB299" i="29"/>
  <c r="AJ298" i="29"/>
  <c r="AH298" i="29"/>
  <c r="AG298" i="29"/>
  <c r="AE298" i="29"/>
  <c r="AD298" i="29"/>
  <c r="AC298" i="29"/>
  <c r="AB298" i="29"/>
  <c r="AJ297" i="29"/>
  <c r="AH297" i="29"/>
  <c r="AG297" i="29"/>
  <c r="AE297" i="29"/>
  <c r="AD297" i="29"/>
  <c r="AC297" i="29"/>
  <c r="AB297" i="29"/>
  <c r="AJ296" i="29"/>
  <c r="AG296" i="29"/>
  <c r="AE296" i="29"/>
  <c r="AD296" i="29"/>
  <c r="AC296" i="29"/>
  <c r="AB296" i="29"/>
  <c r="AJ295" i="29"/>
  <c r="AG295" i="29"/>
  <c r="AE295" i="29"/>
  <c r="AD295" i="29"/>
  <c r="AC295" i="29"/>
  <c r="AB295" i="29"/>
  <c r="AJ294" i="29"/>
  <c r="AG294" i="29"/>
  <c r="AE294" i="29"/>
  <c r="AD294" i="29"/>
  <c r="AC294" i="29"/>
  <c r="AB294" i="29"/>
  <c r="AJ293" i="29"/>
  <c r="AG293" i="29"/>
  <c r="AF293" i="29"/>
  <c r="AE293" i="29"/>
  <c r="AD293" i="29"/>
  <c r="AC293" i="29"/>
  <c r="AB293" i="29"/>
  <c r="AJ292" i="29"/>
  <c r="AG292" i="29"/>
  <c r="AE292" i="29"/>
  <c r="AD292" i="29"/>
  <c r="AC292" i="29"/>
  <c r="AB292" i="29"/>
  <c r="AJ291" i="29"/>
  <c r="AI291" i="29"/>
  <c r="AH291" i="29"/>
  <c r="AG291" i="29"/>
  <c r="AF291" i="29"/>
  <c r="AE291" i="29"/>
  <c r="AD291" i="29"/>
  <c r="AC291" i="29"/>
  <c r="AB291" i="29"/>
  <c r="AJ290" i="29"/>
  <c r="AI290" i="29"/>
  <c r="AH290" i="29"/>
  <c r="AG290" i="29"/>
  <c r="AF290" i="29"/>
  <c r="AE290" i="29"/>
  <c r="AD290" i="29"/>
  <c r="AC290" i="29"/>
  <c r="AB290" i="29"/>
  <c r="AJ289" i="29"/>
  <c r="AI289" i="29"/>
  <c r="AH289" i="29"/>
  <c r="AG289" i="29"/>
  <c r="AF289" i="29"/>
  <c r="AE289" i="29"/>
  <c r="AD289" i="29"/>
  <c r="AC289" i="29"/>
  <c r="AB289" i="29"/>
  <c r="AJ287" i="29"/>
  <c r="AG287" i="29"/>
  <c r="AB287" i="29"/>
  <c r="AJ286" i="29"/>
  <c r="AG286" i="29"/>
  <c r="AC286" i="29"/>
  <c r="AB286" i="29"/>
  <c r="AJ285" i="29"/>
  <c r="AI285" i="29"/>
  <c r="AH285" i="29"/>
  <c r="AG285" i="29"/>
  <c r="AF285" i="29"/>
  <c r="AE285" i="29"/>
  <c r="AD285" i="29"/>
  <c r="AC285" i="29"/>
  <c r="AB285" i="29"/>
  <c r="AJ284" i="29"/>
  <c r="AI284" i="29"/>
  <c r="AH284" i="29"/>
  <c r="AG284" i="29"/>
  <c r="AF284" i="29"/>
  <c r="AE284" i="29"/>
  <c r="AD284" i="29"/>
  <c r="AC284" i="29"/>
  <c r="AB284" i="29"/>
  <c r="AJ283" i="29"/>
  <c r="AI283" i="29"/>
  <c r="AH283" i="29"/>
  <c r="AG283" i="29"/>
  <c r="AF283" i="29"/>
  <c r="AE283" i="29"/>
  <c r="AD283" i="29"/>
  <c r="AC283" i="29"/>
  <c r="AB283" i="29"/>
  <c r="AJ282" i="29"/>
  <c r="AH282" i="29"/>
  <c r="AG282" i="29"/>
  <c r="AF282" i="29"/>
  <c r="AE282" i="29"/>
  <c r="AD282" i="29"/>
  <c r="AC282" i="29"/>
  <c r="AB282" i="29"/>
  <c r="AJ281" i="29"/>
  <c r="AH281" i="29"/>
  <c r="AG281" i="29"/>
  <c r="AF281" i="29"/>
  <c r="AE281" i="29"/>
  <c r="AD281" i="29"/>
  <c r="AC281" i="29"/>
  <c r="AB281" i="29"/>
  <c r="AJ280" i="29"/>
  <c r="AH280" i="29"/>
  <c r="AG280" i="29"/>
  <c r="AF280" i="29"/>
  <c r="AE280" i="29"/>
  <c r="AD280" i="29"/>
  <c r="AC280" i="29"/>
  <c r="AB280" i="29"/>
  <c r="AJ279" i="29"/>
  <c r="AC279" i="29"/>
  <c r="AB279" i="29"/>
  <c r="AJ278" i="29"/>
  <c r="AC278" i="29"/>
  <c r="AB278" i="29"/>
  <c r="AJ277" i="29"/>
  <c r="AC277" i="29"/>
  <c r="AB277" i="29"/>
  <c r="AJ276" i="29"/>
  <c r="AC276" i="29"/>
  <c r="AB276" i="29"/>
  <c r="AJ275" i="29"/>
  <c r="AE275" i="29"/>
  <c r="AC275" i="29"/>
  <c r="AB275" i="29"/>
  <c r="AJ274" i="29"/>
  <c r="AE274" i="29"/>
  <c r="AC274" i="29"/>
  <c r="AB274" i="29"/>
  <c r="AJ273" i="29"/>
  <c r="AE273" i="29"/>
  <c r="AC273" i="29"/>
  <c r="AB273" i="29"/>
  <c r="AJ272" i="29"/>
  <c r="AI272" i="29"/>
  <c r="AH272" i="29"/>
  <c r="AG272" i="29"/>
  <c r="AF272" i="29"/>
  <c r="AE272" i="29"/>
  <c r="AB272" i="29"/>
  <c r="AJ271" i="29"/>
  <c r="AI271" i="29"/>
  <c r="AH271" i="29"/>
  <c r="AG271" i="29"/>
  <c r="AF271" i="29"/>
  <c r="AE271" i="29"/>
  <c r="AB271" i="29"/>
  <c r="AJ270" i="29"/>
  <c r="AI270" i="29"/>
  <c r="AH270" i="29"/>
  <c r="AG270" i="29"/>
  <c r="AF270" i="29"/>
  <c r="AE270" i="29"/>
  <c r="AB270" i="29"/>
  <c r="AJ269" i="29"/>
  <c r="AI269" i="29"/>
  <c r="AH269" i="29"/>
  <c r="AG269" i="29"/>
  <c r="AF269" i="29"/>
  <c r="AE269" i="29"/>
  <c r="AB269" i="29"/>
  <c r="AJ268" i="29"/>
  <c r="AI268" i="29"/>
  <c r="AH268" i="29"/>
  <c r="AG268" i="29"/>
  <c r="AF268" i="29"/>
  <c r="AE268" i="29"/>
  <c r="AB268" i="29"/>
  <c r="AJ267" i="29"/>
  <c r="AG267" i="29"/>
  <c r="AF267" i="29"/>
  <c r="AE267" i="29"/>
  <c r="AB267" i="29"/>
  <c r="AJ266" i="29"/>
  <c r="AG266" i="29"/>
  <c r="AE266" i="29"/>
  <c r="AD266" i="29"/>
  <c r="AC266" i="29"/>
  <c r="AB266" i="29"/>
  <c r="AJ265" i="29"/>
  <c r="AG265" i="29"/>
  <c r="AE265" i="29"/>
  <c r="AD265" i="29"/>
  <c r="AC265" i="29"/>
  <c r="AB265" i="29"/>
  <c r="AJ264" i="29"/>
  <c r="AG264" i="29"/>
  <c r="AF264" i="29"/>
  <c r="AE264" i="29"/>
  <c r="AD264" i="29"/>
  <c r="AC264" i="29"/>
  <c r="AB264" i="29"/>
  <c r="AJ263" i="29"/>
  <c r="AG263" i="29"/>
  <c r="AF263" i="29"/>
  <c r="AE263" i="29"/>
  <c r="AD263" i="29"/>
  <c r="AC263" i="29"/>
  <c r="AB263" i="29"/>
  <c r="AJ262" i="29"/>
  <c r="AG262" i="29"/>
  <c r="AF262" i="29"/>
  <c r="AE262" i="29"/>
  <c r="AD262" i="29"/>
  <c r="AC262" i="29"/>
  <c r="AB262" i="29"/>
  <c r="AJ261" i="29"/>
  <c r="AG261" i="29"/>
  <c r="AF261" i="29"/>
  <c r="AE261" i="29"/>
  <c r="AD261" i="29"/>
  <c r="AC261" i="29"/>
  <c r="AB261" i="29"/>
  <c r="AJ256" i="29"/>
  <c r="AH256" i="29"/>
  <c r="AG256" i="29"/>
  <c r="AF256" i="29"/>
  <c r="AE256" i="29"/>
  <c r="AC256" i="29"/>
  <c r="AB256" i="29"/>
  <c r="AJ255" i="29"/>
  <c r="AH255" i="29"/>
  <c r="AG255" i="29"/>
  <c r="AE255" i="29"/>
  <c r="AC255" i="29"/>
  <c r="AB255" i="29"/>
  <c r="AJ254" i="29"/>
  <c r="AH254" i="29"/>
  <c r="AG254" i="29"/>
  <c r="AE254" i="29"/>
  <c r="AC254" i="29"/>
  <c r="AB254" i="29"/>
  <c r="AJ253" i="29"/>
  <c r="AH253" i="29"/>
  <c r="AG253" i="29"/>
  <c r="AE253" i="29"/>
  <c r="AC253" i="29"/>
  <c r="AB253" i="29"/>
  <c r="AJ252" i="29"/>
  <c r="AH252" i="29"/>
  <c r="AG252" i="29"/>
  <c r="AE252" i="29"/>
  <c r="AC252" i="29"/>
  <c r="AB252" i="29"/>
  <c r="AJ251" i="29"/>
  <c r="AG251" i="29"/>
  <c r="AF251" i="29"/>
  <c r="AE251" i="29"/>
  <c r="AD251" i="29"/>
  <c r="AC251" i="29"/>
  <c r="AB251" i="29"/>
  <c r="AJ250" i="29"/>
  <c r="AG250" i="29"/>
  <c r="AF250" i="29"/>
  <c r="AE250" i="29"/>
  <c r="AD250" i="29"/>
  <c r="AC250" i="29"/>
  <c r="AB250" i="29"/>
  <c r="AJ240" i="29"/>
  <c r="AI240" i="29"/>
  <c r="AH240" i="29"/>
  <c r="AF240" i="29"/>
  <c r="AC240" i="29"/>
  <c r="AB240" i="29"/>
  <c r="AJ239" i="29"/>
  <c r="AI239" i="29"/>
  <c r="AH239" i="29"/>
  <c r="AF239" i="29"/>
  <c r="AE239" i="29"/>
  <c r="AC239" i="29"/>
  <c r="AB239" i="29"/>
  <c r="AJ238" i="29"/>
  <c r="AI238" i="29"/>
  <c r="AH238" i="29"/>
  <c r="AF238" i="29"/>
  <c r="AE238" i="29"/>
  <c r="AC238" i="29"/>
  <c r="AB238" i="29"/>
  <c r="AJ237" i="29"/>
  <c r="AI237" i="29"/>
  <c r="AH237" i="29"/>
  <c r="AF237" i="29"/>
  <c r="AE237" i="29"/>
  <c r="AC237" i="29"/>
  <c r="AB237" i="29"/>
  <c r="AJ230" i="29"/>
  <c r="AI230" i="29"/>
  <c r="AH230" i="29"/>
  <c r="AF230" i="29"/>
  <c r="AC230" i="29"/>
  <c r="AB230" i="29"/>
  <c r="AJ229" i="29"/>
  <c r="AI229" i="29"/>
  <c r="AH229" i="29"/>
  <c r="AF229" i="29"/>
  <c r="AE229" i="29"/>
  <c r="AC229" i="29"/>
  <c r="AB229" i="29"/>
  <c r="AJ228" i="29"/>
  <c r="AI228" i="29"/>
  <c r="AH228" i="29"/>
  <c r="AF228" i="29"/>
  <c r="AE228" i="29"/>
  <c r="AC228" i="29"/>
  <c r="AB228" i="29"/>
  <c r="AJ227" i="29"/>
  <c r="AE227" i="29"/>
  <c r="AC227" i="29"/>
  <c r="AB227" i="29"/>
  <c r="AJ226" i="29"/>
  <c r="AG226" i="29"/>
  <c r="AE226" i="29"/>
  <c r="AC226" i="29"/>
  <c r="AB226" i="29"/>
  <c r="AJ225" i="29"/>
  <c r="AE225" i="29"/>
  <c r="AC225" i="29"/>
  <c r="AB225" i="29"/>
  <c r="AJ224" i="29"/>
  <c r="AI224" i="29"/>
  <c r="AH224" i="29"/>
  <c r="AG224" i="29"/>
  <c r="AF224" i="29"/>
  <c r="AE224" i="29"/>
  <c r="AC224" i="29"/>
  <c r="AB224" i="29"/>
  <c r="AJ223" i="29"/>
  <c r="AI223" i="29"/>
  <c r="AH223" i="29"/>
  <c r="AG223" i="29"/>
  <c r="AF223" i="29"/>
  <c r="AE223" i="29"/>
  <c r="AD223" i="29"/>
  <c r="AC223" i="29"/>
  <c r="AB223" i="29"/>
  <c r="AJ222" i="29"/>
  <c r="AI222" i="29"/>
  <c r="AH222" i="29"/>
  <c r="AG222" i="29"/>
  <c r="AF222" i="29"/>
  <c r="AE222" i="29"/>
  <c r="AD222" i="29"/>
  <c r="AC222" i="29"/>
  <c r="AB222" i="29"/>
  <c r="AJ221" i="29"/>
  <c r="AI221" i="29"/>
  <c r="AH221" i="29"/>
  <c r="AG221" i="29"/>
  <c r="AF221" i="29"/>
  <c r="AE221" i="29"/>
  <c r="AD221" i="29"/>
  <c r="AC221" i="29"/>
  <c r="AB221" i="29"/>
  <c r="AJ220" i="29"/>
  <c r="AI220" i="29"/>
  <c r="AH220" i="29"/>
  <c r="AG220" i="29"/>
  <c r="AF220" i="29"/>
  <c r="AE220" i="29"/>
  <c r="AD220" i="29"/>
  <c r="AC220" i="29"/>
  <c r="AB220" i="29"/>
  <c r="AJ219" i="29"/>
  <c r="AI219" i="29"/>
  <c r="AH219" i="29"/>
  <c r="AG219" i="29"/>
  <c r="AF219" i="29"/>
  <c r="AE219" i="29"/>
  <c r="AD219" i="29"/>
  <c r="AC219" i="29"/>
  <c r="AB219" i="29"/>
  <c r="AJ218" i="29"/>
  <c r="AG218" i="29"/>
  <c r="AF218" i="29"/>
  <c r="AE218" i="29"/>
  <c r="AC218" i="29"/>
  <c r="AB218" i="29"/>
  <c r="AJ217" i="29"/>
  <c r="AG217" i="29"/>
  <c r="AF217" i="29"/>
  <c r="AE217" i="29"/>
  <c r="AC217" i="29"/>
  <c r="AB217" i="29"/>
  <c r="AJ216" i="29"/>
  <c r="AG216" i="29"/>
  <c r="AE216" i="29"/>
  <c r="AD216" i="29"/>
  <c r="AC216" i="29"/>
  <c r="AB216" i="29"/>
  <c r="AJ215" i="29"/>
  <c r="AI215" i="29"/>
  <c r="AH215" i="29"/>
  <c r="AG215" i="29"/>
  <c r="AF215" i="29"/>
  <c r="AE215" i="29"/>
  <c r="AD215" i="29"/>
  <c r="AC215" i="29"/>
  <c r="AB215" i="29"/>
  <c r="AJ214" i="29"/>
  <c r="AI214" i="29"/>
  <c r="AH214" i="29"/>
  <c r="AG214" i="29"/>
  <c r="AF214" i="29"/>
  <c r="AE214" i="29"/>
  <c r="AD214" i="29"/>
  <c r="AC214" i="29"/>
  <c r="AB214" i="29"/>
  <c r="AJ213" i="29"/>
  <c r="AH213" i="29"/>
  <c r="AG213" i="29"/>
  <c r="AF213" i="29"/>
  <c r="AE213" i="29"/>
  <c r="AD213" i="29"/>
  <c r="AC213" i="29"/>
  <c r="AB213" i="29"/>
  <c r="AJ212" i="29"/>
  <c r="AI212" i="29"/>
  <c r="AH212" i="29"/>
  <c r="AG212" i="29"/>
  <c r="AF212" i="29"/>
  <c r="AE212" i="29"/>
  <c r="AD212" i="29"/>
  <c r="AC212" i="29"/>
  <c r="AB212" i="29"/>
  <c r="AJ211" i="29"/>
  <c r="AI211" i="29"/>
  <c r="AH211" i="29"/>
  <c r="AG211" i="29"/>
  <c r="AF211" i="29"/>
  <c r="AE211" i="29"/>
  <c r="AD211" i="29"/>
  <c r="AC211" i="29"/>
  <c r="AB211" i="29"/>
  <c r="AJ210" i="29"/>
  <c r="AI210" i="29"/>
  <c r="AH210" i="29"/>
  <c r="AG210" i="29"/>
  <c r="AF210" i="29"/>
  <c r="AE210" i="29"/>
  <c r="AD210" i="29"/>
  <c r="AC210" i="29"/>
  <c r="AB210" i="29"/>
  <c r="AJ209" i="29"/>
  <c r="AF209" i="29"/>
  <c r="AC209" i="29"/>
  <c r="AB209" i="29"/>
  <c r="AJ208" i="29"/>
  <c r="AF208" i="29"/>
  <c r="AC208" i="29"/>
  <c r="AB208" i="29"/>
  <c r="AJ207" i="29"/>
  <c r="AF207" i="29"/>
  <c r="AC207" i="29"/>
  <c r="AB207" i="29"/>
  <c r="AJ206" i="29"/>
  <c r="AF206" i="29"/>
  <c r="AC206" i="29"/>
  <c r="AB206" i="29"/>
  <c r="AJ205" i="29"/>
  <c r="AF205" i="29"/>
  <c r="AC205" i="29"/>
  <c r="AB205" i="29"/>
  <c r="AJ204" i="29"/>
  <c r="AC204" i="29"/>
  <c r="AB204" i="29"/>
  <c r="AJ203" i="29"/>
  <c r="AC203" i="29"/>
  <c r="AB203" i="29"/>
  <c r="AJ202" i="29"/>
  <c r="AF202" i="29"/>
  <c r="AC202" i="29"/>
  <c r="AB202" i="29"/>
  <c r="AJ201" i="29"/>
  <c r="AF201" i="29"/>
  <c r="AC201" i="29"/>
  <c r="AB201" i="29"/>
  <c r="AJ200" i="29"/>
  <c r="AG200" i="29"/>
  <c r="AF200" i="29"/>
  <c r="AD200" i="29"/>
  <c r="AC200" i="29"/>
  <c r="AB200" i="29"/>
  <c r="AJ199" i="29"/>
  <c r="AI199" i="29"/>
  <c r="AG199" i="29"/>
  <c r="AF199" i="29"/>
  <c r="AD199" i="29"/>
  <c r="AC199" i="29"/>
  <c r="AB199" i="29"/>
  <c r="AJ198" i="29"/>
  <c r="AI198" i="29"/>
  <c r="AG198" i="29"/>
  <c r="AF198" i="29"/>
  <c r="AD198" i="29"/>
  <c r="AC198" i="29"/>
  <c r="AB198" i="29"/>
  <c r="AJ197" i="29"/>
  <c r="AG197" i="29"/>
  <c r="AF197" i="29"/>
  <c r="AE197" i="29"/>
  <c r="AD197" i="29"/>
  <c r="AC197" i="29"/>
  <c r="AB197" i="29"/>
  <c r="AJ196" i="29"/>
  <c r="AG196" i="29"/>
  <c r="AE196" i="29"/>
  <c r="AD196" i="29"/>
  <c r="AC196" i="29"/>
  <c r="AB196" i="29"/>
  <c r="AJ195" i="29"/>
  <c r="AI195" i="29"/>
  <c r="AG195" i="29"/>
  <c r="AF195" i="29"/>
  <c r="AE195" i="29"/>
  <c r="AD195" i="29"/>
  <c r="AC195" i="29"/>
  <c r="AB195" i="29"/>
  <c r="AJ194" i="29"/>
  <c r="AI194" i="29"/>
  <c r="AG194" i="29"/>
  <c r="AF194" i="29"/>
  <c r="AE194" i="29"/>
  <c r="AD194" i="29"/>
  <c r="AC194" i="29"/>
  <c r="AB194" i="29"/>
  <c r="AJ193" i="29"/>
  <c r="AI193" i="29"/>
  <c r="AG193" i="29"/>
  <c r="AF193" i="29"/>
  <c r="AE193" i="29"/>
  <c r="AD193" i="29"/>
  <c r="AC193" i="29"/>
  <c r="AB193" i="29"/>
  <c r="AJ192" i="29"/>
  <c r="AH192" i="29"/>
  <c r="AG192" i="29"/>
  <c r="AF192" i="29"/>
  <c r="AE192" i="29"/>
  <c r="AD192" i="29"/>
  <c r="AC192" i="29"/>
  <c r="AB192" i="29"/>
  <c r="AJ191" i="29"/>
  <c r="AI191" i="29"/>
  <c r="AH191" i="29"/>
  <c r="AG191" i="29"/>
  <c r="AF191" i="29"/>
  <c r="AE191" i="29"/>
  <c r="AD191" i="29"/>
  <c r="AC191" i="29"/>
  <c r="AB191" i="29"/>
  <c r="AJ190" i="29"/>
  <c r="AI190" i="29"/>
  <c r="AH190" i="29"/>
  <c r="AG190" i="29"/>
  <c r="AF190" i="29"/>
  <c r="AE190" i="29"/>
  <c r="AD190" i="29"/>
  <c r="AC190" i="29"/>
  <c r="AB190" i="29"/>
  <c r="AJ189" i="29"/>
  <c r="AI189" i="29"/>
  <c r="AH189" i="29"/>
  <c r="AG189" i="29"/>
  <c r="AF189" i="29"/>
  <c r="AE189" i="29"/>
  <c r="AD189" i="29"/>
  <c r="AC189" i="29"/>
  <c r="AB189" i="29"/>
  <c r="AJ186" i="29"/>
  <c r="AI186" i="29"/>
  <c r="AE186" i="29"/>
  <c r="AC186" i="29"/>
  <c r="AB186" i="29"/>
  <c r="AJ185" i="29"/>
  <c r="AC185" i="29"/>
  <c r="AB185" i="29"/>
  <c r="AJ184" i="29"/>
  <c r="AI184" i="29"/>
  <c r="AF184" i="29"/>
  <c r="AC184" i="29"/>
  <c r="AB184" i="29"/>
  <c r="AJ183" i="29"/>
  <c r="AI183" i="29"/>
  <c r="AF183" i="29"/>
  <c r="AC183" i="29"/>
  <c r="AB183" i="29"/>
  <c r="AJ182" i="29"/>
  <c r="AI182" i="29"/>
  <c r="AF182" i="29"/>
  <c r="AC182" i="29"/>
  <c r="AB182" i="29"/>
  <c r="AJ181" i="29"/>
  <c r="AI181" i="29"/>
  <c r="AF181" i="29"/>
  <c r="AC181" i="29"/>
  <c r="AB181" i="29"/>
  <c r="AJ180" i="29"/>
  <c r="AI180" i="29"/>
  <c r="AG180" i="29"/>
  <c r="AF180" i="29"/>
  <c r="AC180" i="29"/>
  <c r="AB180" i="29"/>
  <c r="AJ179" i="29"/>
  <c r="AI179" i="29"/>
  <c r="AG179" i="29"/>
  <c r="AF179" i="29"/>
  <c r="AC179" i="29"/>
  <c r="AB179" i="29"/>
  <c r="AJ178" i="29"/>
  <c r="AI178" i="29"/>
  <c r="AG178" i="29"/>
  <c r="AF178" i="29"/>
  <c r="AC178" i="29"/>
  <c r="AB178" i="29"/>
  <c r="AJ177" i="29"/>
  <c r="AI177" i="29"/>
  <c r="AG177" i="29"/>
  <c r="AF177" i="29"/>
  <c r="AC177" i="29"/>
  <c r="AB177" i="29"/>
  <c r="AJ176" i="29"/>
  <c r="AG176" i="29"/>
  <c r="AF176" i="29"/>
  <c r="AC176" i="29"/>
  <c r="AB176" i="29"/>
  <c r="AJ175" i="29"/>
  <c r="AG175" i="29"/>
  <c r="AF175" i="29"/>
  <c r="AC175" i="29"/>
  <c r="AB175" i="29"/>
  <c r="AJ174" i="29"/>
  <c r="AG174" i="29"/>
  <c r="AF174" i="29"/>
  <c r="AC174" i="29"/>
  <c r="AB174" i="29"/>
  <c r="AJ162" i="29"/>
  <c r="AG162" i="29"/>
  <c r="AE162" i="29"/>
  <c r="AD162" i="29"/>
  <c r="AC162" i="29"/>
  <c r="AB162" i="29"/>
  <c r="AJ161" i="29"/>
  <c r="AI161" i="29"/>
  <c r="AH161" i="29"/>
  <c r="AG161" i="29"/>
  <c r="AF161" i="29"/>
  <c r="AE161" i="29"/>
  <c r="AD161" i="29"/>
  <c r="AC161" i="29"/>
  <c r="AB161" i="29"/>
  <c r="AJ160" i="29"/>
  <c r="AI160" i="29"/>
  <c r="AH160" i="29"/>
  <c r="AG160" i="29"/>
  <c r="AF160" i="29"/>
  <c r="AE160" i="29"/>
  <c r="AD160" i="29"/>
  <c r="AC160" i="29"/>
  <c r="AB160" i="29"/>
  <c r="AJ159" i="29"/>
  <c r="AI159" i="29"/>
  <c r="AH159" i="29"/>
  <c r="AG159" i="29"/>
  <c r="AF159" i="29"/>
  <c r="AE159" i="29"/>
  <c r="AD159" i="29"/>
  <c r="AC159" i="29"/>
  <c r="AB159" i="29"/>
  <c r="AJ158" i="29"/>
  <c r="AH158" i="29"/>
  <c r="AG158" i="29"/>
  <c r="AF158" i="29"/>
  <c r="AE158" i="29"/>
  <c r="AD158" i="29"/>
  <c r="AC158" i="29"/>
  <c r="AB158" i="29"/>
  <c r="AJ157" i="29"/>
  <c r="AI157" i="29"/>
  <c r="AH157" i="29"/>
  <c r="AG157" i="29"/>
  <c r="AF157" i="29"/>
  <c r="AE157" i="29"/>
  <c r="AD157" i="29"/>
  <c r="AC157" i="29"/>
  <c r="AB157" i="29"/>
  <c r="AJ156" i="29"/>
  <c r="AI156" i="29"/>
  <c r="AH156" i="29"/>
  <c r="AG156" i="29"/>
  <c r="AF156" i="29"/>
  <c r="AE156" i="29"/>
  <c r="AD156" i="29"/>
  <c r="AC156" i="29"/>
  <c r="AB156" i="29"/>
  <c r="AJ155" i="29"/>
  <c r="AI155" i="29"/>
  <c r="AH155" i="29"/>
  <c r="AG155" i="29"/>
  <c r="AF155" i="29"/>
  <c r="AE155" i="29"/>
  <c r="AD155" i="29"/>
  <c r="AC155" i="29"/>
  <c r="AB155" i="29"/>
  <c r="AJ154" i="29"/>
  <c r="AI154" i="29"/>
  <c r="AH154" i="29"/>
  <c r="AG154" i="29"/>
  <c r="AE154" i="29"/>
  <c r="AC154" i="29"/>
  <c r="AB154" i="29"/>
  <c r="AJ153" i="29"/>
  <c r="AI153" i="29"/>
  <c r="AH153" i="29"/>
  <c r="AG153" i="29"/>
  <c r="AE153" i="29"/>
  <c r="AC153" i="29"/>
  <c r="AB153" i="29"/>
  <c r="AJ152" i="29"/>
  <c r="AI152" i="29"/>
  <c r="AH152" i="29"/>
  <c r="AG152" i="29"/>
  <c r="AF152" i="29"/>
  <c r="AE152" i="29"/>
  <c r="AD152" i="29"/>
  <c r="AC152" i="29"/>
  <c r="AB152" i="29"/>
  <c r="AJ151" i="29"/>
  <c r="AI151" i="29"/>
  <c r="AH151" i="29"/>
  <c r="AG151" i="29"/>
  <c r="AF151" i="29"/>
  <c r="AE151" i="29"/>
  <c r="AD151" i="29"/>
  <c r="AC151" i="29"/>
  <c r="AB151" i="29"/>
  <c r="AJ150" i="29"/>
  <c r="AI150" i="29"/>
  <c r="AH150" i="29"/>
  <c r="AG150" i="29"/>
  <c r="AF150" i="29"/>
  <c r="AE150" i="29"/>
  <c r="AD150" i="29"/>
  <c r="AC150" i="29"/>
  <c r="AB150" i="29"/>
  <c r="AJ141" i="29"/>
  <c r="AI141" i="29"/>
  <c r="AF141" i="29"/>
  <c r="AC141" i="29"/>
  <c r="AB141" i="29"/>
  <c r="AJ140" i="29"/>
  <c r="AI140" i="29"/>
  <c r="AF140" i="29"/>
  <c r="AC140" i="29"/>
  <c r="AB140" i="29"/>
  <c r="AJ139" i="29"/>
  <c r="AI139" i="29"/>
  <c r="AF139" i="29"/>
  <c r="AC139" i="29"/>
  <c r="AB139" i="29"/>
  <c r="AJ138" i="29"/>
  <c r="AI138" i="29"/>
  <c r="AH138" i="29"/>
  <c r="AG138" i="29"/>
  <c r="AF138" i="29"/>
  <c r="AE138" i="29"/>
  <c r="AD138" i="29"/>
  <c r="AC138" i="29"/>
  <c r="AB138" i="29"/>
  <c r="AJ137" i="29"/>
  <c r="AI137" i="29"/>
  <c r="AH137" i="29"/>
  <c r="AG137" i="29"/>
  <c r="AF137" i="29"/>
  <c r="AE137" i="29"/>
  <c r="AD137" i="29"/>
  <c r="AC137" i="29"/>
  <c r="AB137" i="29"/>
  <c r="AJ136" i="29"/>
  <c r="AI136" i="29"/>
  <c r="AH136" i="29"/>
  <c r="AG136" i="29"/>
  <c r="AF136" i="29"/>
  <c r="AE136" i="29"/>
  <c r="AD136" i="29"/>
  <c r="AC136" i="29"/>
  <c r="AB136" i="29"/>
  <c r="AJ135" i="29"/>
  <c r="AH135" i="29"/>
  <c r="AG135" i="29"/>
  <c r="AF135" i="29"/>
  <c r="AE135" i="29"/>
  <c r="AD135" i="29"/>
  <c r="AC135" i="29"/>
  <c r="AB135" i="29"/>
  <c r="AJ134" i="29"/>
  <c r="AH134" i="29"/>
  <c r="AG134" i="29"/>
  <c r="AF134" i="29"/>
  <c r="AE134" i="29"/>
  <c r="AD134" i="29"/>
  <c r="AC134" i="29"/>
  <c r="AB134" i="29"/>
  <c r="AJ133" i="29"/>
  <c r="AH133" i="29"/>
  <c r="AG133" i="29"/>
  <c r="AF133" i="29"/>
  <c r="AE133" i="29"/>
  <c r="AD133" i="29"/>
  <c r="AC133" i="29"/>
  <c r="AB133" i="29"/>
  <c r="AJ102" i="29"/>
  <c r="AG102" i="29"/>
  <c r="AF102" i="29"/>
  <c r="AE102" i="29"/>
  <c r="AC102" i="29"/>
  <c r="AB102" i="29"/>
  <c r="AJ101" i="29"/>
  <c r="AG101" i="29"/>
  <c r="AE101" i="29"/>
  <c r="AC101" i="29"/>
  <c r="AB101" i="29"/>
  <c r="AJ100" i="29"/>
  <c r="AG100" i="29"/>
  <c r="AE100" i="29"/>
  <c r="AC100" i="29"/>
  <c r="AB100" i="29"/>
  <c r="AJ99" i="29"/>
  <c r="AI99" i="29"/>
  <c r="AH99" i="29"/>
  <c r="AG99" i="29"/>
  <c r="AF99" i="29"/>
  <c r="AE99" i="29"/>
  <c r="AD99" i="29"/>
  <c r="AC99" i="29"/>
  <c r="AB99" i="29"/>
  <c r="AJ98" i="29"/>
  <c r="AI98" i="29"/>
  <c r="AH98" i="29"/>
  <c r="AG98" i="29"/>
  <c r="AF98" i="29"/>
  <c r="AE98" i="29"/>
  <c r="AD98" i="29"/>
  <c r="AC98" i="29"/>
  <c r="AB98" i="29"/>
  <c r="AJ97" i="29"/>
  <c r="AI97" i="29"/>
  <c r="AH97" i="29"/>
  <c r="AG97" i="29"/>
  <c r="AF97" i="29"/>
  <c r="AE97" i="29"/>
  <c r="AD97" i="29"/>
  <c r="AC97" i="29"/>
  <c r="AB97" i="29"/>
  <c r="AJ96" i="29"/>
  <c r="AH96" i="29"/>
  <c r="AG96" i="29"/>
  <c r="AF96" i="29"/>
  <c r="AE96" i="29"/>
  <c r="AC96" i="29"/>
  <c r="AB96" i="29"/>
  <c r="AJ95" i="29"/>
  <c r="AG95" i="29"/>
  <c r="AE95" i="29"/>
  <c r="AD95" i="29"/>
  <c r="AC95" i="29"/>
  <c r="AB95" i="29"/>
  <c r="AJ94" i="29"/>
  <c r="AG94" i="29"/>
  <c r="AE94" i="29"/>
  <c r="AD94" i="29"/>
  <c r="AC94" i="29"/>
  <c r="AB94" i="29"/>
  <c r="AJ93" i="29"/>
  <c r="AI93" i="29"/>
  <c r="AH93" i="29"/>
  <c r="AG93" i="29"/>
  <c r="AF93" i="29"/>
  <c r="AE93" i="29"/>
  <c r="AC93" i="29"/>
  <c r="AB93" i="29"/>
  <c r="AJ92" i="29"/>
  <c r="AI92" i="29"/>
  <c r="AH92" i="29"/>
  <c r="AG92" i="29"/>
  <c r="AF92" i="29"/>
  <c r="AE92" i="29"/>
  <c r="AD92" i="29"/>
  <c r="AC92" i="29"/>
  <c r="AB92" i="29"/>
  <c r="AJ91" i="29"/>
  <c r="AI91" i="29"/>
  <c r="AH91" i="29"/>
  <c r="AG91" i="29"/>
  <c r="AF91" i="29"/>
  <c r="AE91" i="29"/>
  <c r="AD91" i="29"/>
  <c r="AC91" i="29"/>
  <c r="AB91" i="29"/>
  <c r="AJ90" i="29"/>
  <c r="AI90" i="29"/>
  <c r="AH90" i="29"/>
  <c r="AG90" i="29"/>
  <c r="AF90" i="29"/>
  <c r="AE90" i="29"/>
  <c r="AD90" i="29"/>
  <c r="AC90" i="29"/>
  <c r="AB90" i="29"/>
  <c r="AJ89" i="29"/>
  <c r="AI89" i="29"/>
  <c r="AH89" i="29"/>
  <c r="AG89" i="29"/>
  <c r="AF89" i="29"/>
  <c r="AE89" i="29"/>
  <c r="AD89" i="29"/>
  <c r="AC89" i="29"/>
  <c r="AB89" i="29"/>
  <c r="AJ88" i="29"/>
  <c r="AI88" i="29"/>
  <c r="AH88" i="29"/>
  <c r="AG88" i="29"/>
  <c r="AF88" i="29"/>
  <c r="AE88" i="29"/>
  <c r="AD88" i="29"/>
  <c r="AC88" i="29"/>
  <c r="AB88" i="29"/>
  <c r="AJ87" i="29"/>
  <c r="AG87" i="29"/>
  <c r="AF87" i="29"/>
  <c r="AD87" i="29"/>
  <c r="AB87" i="29"/>
  <c r="AJ86" i="29"/>
  <c r="AI86" i="29"/>
  <c r="AG86" i="29"/>
  <c r="AF86" i="29"/>
  <c r="AE86" i="29"/>
  <c r="AD86" i="29"/>
  <c r="AC86" i="29"/>
  <c r="AB86" i="29"/>
  <c r="AJ85" i="29"/>
  <c r="AI85" i="29"/>
  <c r="AG85" i="29"/>
  <c r="AF85" i="29"/>
  <c r="AE85" i="29"/>
  <c r="AD85" i="29"/>
  <c r="AC85" i="29"/>
  <c r="AB85" i="29"/>
  <c r="AJ84" i="29"/>
  <c r="AI84" i="29"/>
  <c r="AG84" i="29"/>
  <c r="AF84" i="29"/>
  <c r="AE84" i="29"/>
  <c r="AD84" i="29"/>
  <c r="AC84" i="29"/>
  <c r="AB84" i="29"/>
  <c r="AJ83" i="29"/>
  <c r="AI83" i="29"/>
  <c r="AG83" i="29"/>
  <c r="AF83" i="29"/>
  <c r="AE83" i="29"/>
  <c r="AD83" i="29"/>
  <c r="AC83" i="29"/>
  <c r="AB83" i="29"/>
  <c r="AJ82" i="29"/>
  <c r="AC82" i="29"/>
  <c r="AB82" i="29"/>
  <c r="AJ81" i="29"/>
  <c r="AC81" i="29"/>
  <c r="AB81" i="29"/>
  <c r="AJ80" i="29"/>
  <c r="AG80" i="29"/>
  <c r="AE80" i="29"/>
  <c r="AD80" i="29"/>
  <c r="AC80" i="29"/>
  <c r="AB80" i="29"/>
  <c r="AJ79" i="29"/>
  <c r="AG79" i="29"/>
  <c r="AE79" i="29"/>
  <c r="AD79" i="29"/>
  <c r="AC79" i="29"/>
  <c r="AB79" i="29"/>
  <c r="AJ78" i="29"/>
  <c r="AI78" i="29"/>
  <c r="AH78" i="29"/>
  <c r="AG78" i="29"/>
  <c r="AF78" i="29"/>
  <c r="AE78" i="29"/>
  <c r="AD78" i="29"/>
  <c r="AC78" i="29"/>
  <c r="AB78" i="29"/>
  <c r="AJ77" i="29"/>
  <c r="AI77" i="29"/>
  <c r="AH77" i="29"/>
  <c r="AG77" i="29"/>
  <c r="AF77" i="29"/>
  <c r="AE77" i="29"/>
  <c r="AD77" i="29"/>
  <c r="AC77" i="29"/>
  <c r="AB77" i="29"/>
  <c r="AJ76" i="29"/>
  <c r="AI76" i="29"/>
  <c r="AH76" i="29"/>
  <c r="AG76" i="29"/>
  <c r="AF76" i="29"/>
  <c r="AE76" i="29"/>
  <c r="AD76" i="29"/>
  <c r="AC76" i="29"/>
  <c r="AB76" i="29"/>
  <c r="AJ75" i="29"/>
  <c r="AI75" i="29"/>
  <c r="AH75" i="29"/>
  <c r="AG75" i="29"/>
  <c r="AF75" i="29"/>
  <c r="AE75" i="29"/>
  <c r="AC75" i="29"/>
  <c r="AB75" i="29"/>
  <c r="AJ74" i="29"/>
  <c r="AI74" i="29"/>
  <c r="AH74" i="29"/>
  <c r="AG74" i="29"/>
  <c r="AF74" i="29"/>
  <c r="AE74" i="29"/>
  <c r="AC74" i="29"/>
  <c r="AB74" i="29"/>
  <c r="AJ73" i="29"/>
  <c r="AI73" i="29"/>
  <c r="AH73" i="29"/>
  <c r="AG73" i="29"/>
  <c r="AF73" i="29"/>
  <c r="AE73" i="29"/>
  <c r="AC73" i="29"/>
  <c r="AB73" i="29"/>
  <c r="AJ72" i="29"/>
  <c r="AG72" i="29"/>
  <c r="AE72" i="29"/>
  <c r="AC72" i="29"/>
  <c r="AB72" i="29"/>
  <c r="AJ71" i="29"/>
  <c r="AI71" i="29"/>
  <c r="AH71" i="29"/>
  <c r="AG71" i="29"/>
  <c r="AE71" i="29"/>
  <c r="AC71" i="29"/>
  <c r="AB71" i="29"/>
  <c r="AJ70" i="29"/>
  <c r="AI70" i="29"/>
  <c r="AH70" i="29"/>
  <c r="AG70" i="29"/>
  <c r="AE70" i="29"/>
  <c r="AC70" i="29"/>
  <c r="AB70" i="29"/>
  <c r="AJ69" i="29"/>
  <c r="AI69" i="29"/>
  <c r="AH69" i="29"/>
  <c r="AG69" i="29"/>
  <c r="AE69" i="29"/>
  <c r="AC69" i="29"/>
  <c r="AB69" i="29"/>
  <c r="AJ68" i="29"/>
  <c r="AI68" i="29"/>
  <c r="AH68" i="29"/>
  <c r="AG68" i="29"/>
  <c r="AE68" i="29"/>
  <c r="AC68" i="29"/>
  <c r="AB68" i="29"/>
  <c r="AJ67" i="29"/>
  <c r="AI67" i="29"/>
  <c r="AH67" i="29"/>
  <c r="AG67" i="29"/>
  <c r="AE67" i="29"/>
  <c r="AC67" i="29"/>
  <c r="AB67" i="29"/>
  <c r="AJ66" i="29"/>
  <c r="AI66" i="29"/>
  <c r="AH66" i="29"/>
  <c r="AG66" i="29"/>
  <c r="AE66" i="29"/>
  <c r="AC66" i="29"/>
  <c r="AB66" i="29"/>
  <c r="AJ65" i="29"/>
  <c r="AC65" i="29"/>
  <c r="AB65" i="29"/>
  <c r="AJ64" i="29"/>
  <c r="AC64" i="29"/>
  <c r="AB64" i="29"/>
  <c r="AJ63" i="29"/>
  <c r="AC63" i="29"/>
  <c r="AB63" i="29"/>
  <c r="AJ62" i="29"/>
  <c r="AC62" i="29"/>
  <c r="AB62" i="29"/>
  <c r="AJ61" i="29"/>
  <c r="AI61" i="29"/>
  <c r="AG61" i="29"/>
  <c r="AC61" i="29"/>
  <c r="AB61" i="29"/>
  <c r="AJ34" i="29"/>
  <c r="AI34" i="29"/>
  <c r="AG34" i="29"/>
  <c r="AC34" i="29"/>
  <c r="AB34" i="29"/>
  <c r="AJ33" i="29"/>
  <c r="AI33" i="29"/>
  <c r="AG33" i="29"/>
  <c r="AC33" i="29"/>
  <c r="AB33" i="29"/>
  <c r="AJ32" i="29"/>
  <c r="AI32" i="29"/>
  <c r="AG32" i="29"/>
  <c r="AC32" i="29"/>
  <c r="AB32" i="29"/>
  <c r="AJ31" i="29"/>
  <c r="AI31" i="29"/>
  <c r="AG31" i="29"/>
  <c r="AC31" i="29"/>
  <c r="AB31" i="29"/>
  <c r="AJ30" i="29"/>
  <c r="AG30" i="29"/>
  <c r="AE30" i="29"/>
  <c r="AD30" i="29"/>
  <c r="AC30" i="29"/>
  <c r="AB30" i="29"/>
  <c r="AJ29" i="29"/>
  <c r="AG29" i="29"/>
  <c r="AE29" i="29"/>
  <c r="AD29" i="29"/>
  <c r="AC29" i="29"/>
  <c r="AB29" i="29"/>
  <c r="AJ28" i="29"/>
  <c r="AG28" i="29"/>
  <c r="AF28" i="29"/>
  <c r="AE28" i="29"/>
  <c r="AC28" i="29"/>
  <c r="AB28" i="29"/>
  <c r="AJ27" i="29"/>
  <c r="AI27" i="29"/>
  <c r="AH27" i="29"/>
  <c r="AG27" i="29"/>
  <c r="AF27" i="29"/>
  <c r="AE27" i="29"/>
  <c r="AD27" i="29"/>
  <c r="AC27" i="29"/>
  <c r="AB27" i="29"/>
  <c r="AJ26" i="29"/>
  <c r="AI26" i="29"/>
  <c r="AH26" i="29"/>
  <c r="AG26" i="29"/>
  <c r="AF26" i="29"/>
  <c r="AE26" i="29"/>
  <c r="AC26" i="29"/>
  <c r="AB26" i="29"/>
  <c r="AJ25" i="29"/>
  <c r="AI25" i="29"/>
  <c r="AH25" i="29"/>
  <c r="AG25" i="29"/>
  <c r="AF25" i="29"/>
  <c r="AE25" i="29"/>
  <c r="AD25" i="29"/>
  <c r="AC25" i="29"/>
  <c r="AB25" i="29"/>
  <c r="AJ23" i="29"/>
  <c r="AI23" i="29"/>
  <c r="AH23" i="29"/>
  <c r="AG23" i="29"/>
  <c r="AF23" i="29"/>
  <c r="AE23" i="29"/>
  <c r="AD23" i="29"/>
  <c r="AC23" i="29"/>
  <c r="AB23" i="29"/>
  <c r="AJ21" i="29"/>
  <c r="AI21" i="29"/>
  <c r="AH21" i="29"/>
  <c r="AG21" i="29"/>
  <c r="AF21" i="29"/>
  <c r="AE21" i="29"/>
  <c r="AD21" i="29"/>
  <c r="AC21" i="29"/>
  <c r="AB21" i="29"/>
  <c r="AJ20" i="29"/>
  <c r="AI20" i="29"/>
  <c r="AH20" i="29"/>
  <c r="AG20" i="29"/>
  <c r="AF20" i="29"/>
  <c r="AE20" i="29"/>
  <c r="AD20" i="29"/>
  <c r="AC20" i="29"/>
  <c r="AB20" i="29"/>
  <c r="AJ19" i="29"/>
  <c r="AI19" i="29"/>
  <c r="AH19" i="29"/>
  <c r="AG19" i="29"/>
  <c r="AF19" i="29"/>
  <c r="AE19" i="29"/>
  <c r="AD19" i="29"/>
  <c r="AC19" i="29"/>
  <c r="AB19" i="29"/>
  <c r="AJ18" i="29"/>
  <c r="AI18" i="29"/>
  <c r="AH18" i="29"/>
  <c r="AG18" i="29"/>
  <c r="AF18" i="29"/>
  <c r="AE18" i="29"/>
  <c r="AD18" i="29"/>
  <c r="AC18" i="29"/>
  <c r="AB18" i="29"/>
  <c r="AJ17" i="29"/>
  <c r="AI17" i="29"/>
  <c r="AH17" i="29"/>
  <c r="AG17" i="29"/>
  <c r="AF17" i="29"/>
  <c r="AE17" i="29"/>
  <c r="AD17" i="29"/>
  <c r="AC17" i="29"/>
  <c r="AB17" i="29"/>
  <c r="AJ16" i="29"/>
  <c r="AI16" i="29"/>
  <c r="AH16" i="29"/>
  <c r="AG16" i="29"/>
  <c r="AF16" i="29"/>
  <c r="AE16" i="29"/>
  <c r="AD16" i="29"/>
  <c r="AC16" i="29"/>
  <c r="AB16" i="29"/>
  <c r="E55" i="4"/>
  <c r="B55" i="4" s="1"/>
  <c r="K348" i="6" l="1"/>
  <c r="M349" i="6"/>
  <c r="O349" i="6"/>
  <c r="Q349" i="6"/>
  <c r="L348" i="6"/>
  <c r="Z349" i="6"/>
  <c r="AB347" i="6"/>
  <c r="AF349" i="6"/>
  <c r="AA348" i="6"/>
  <c r="AP348" i="6"/>
  <c r="AR347" i="6"/>
  <c r="AT349" i="6"/>
  <c r="AV349" i="6"/>
  <c r="AQ349" i="6"/>
  <c r="BF348" i="6"/>
  <c r="BH349" i="6"/>
  <c r="BJ349" i="6"/>
  <c r="BL349" i="6"/>
  <c r="AD349" i="6"/>
  <c r="AP347" i="6"/>
  <c r="AU349" i="6"/>
  <c r="BI349" i="6"/>
  <c r="BG349" i="6"/>
  <c r="BH348" i="6"/>
  <c r="J348" i="6"/>
  <c r="L349" i="6"/>
  <c r="N349" i="6"/>
  <c r="P349" i="6"/>
  <c r="AA349" i="6"/>
  <c r="AC349" i="6"/>
  <c r="AE349" i="6"/>
  <c r="AG349" i="6"/>
  <c r="AQ348" i="6"/>
  <c r="AS349" i="6"/>
  <c r="AW349" i="6"/>
  <c r="BG347" i="6"/>
  <c r="BK349" i="6"/>
  <c r="BM349" i="6"/>
  <c r="AB346" i="29"/>
  <c r="AB347" i="29"/>
  <c r="AB349" i="29"/>
  <c r="AB348" i="29"/>
  <c r="AF347" i="29"/>
  <c r="AF348" i="29"/>
  <c r="AF349" i="29"/>
  <c r="AF346" i="29"/>
  <c r="AR349" i="6"/>
  <c r="AC346" i="29"/>
  <c r="AC347" i="29"/>
  <c r="AC348" i="29"/>
  <c r="AC349" i="29"/>
  <c r="AG346" i="29"/>
  <c r="AG349" i="29"/>
  <c r="AG347" i="29"/>
  <c r="AG348" i="29"/>
  <c r="AB349" i="6"/>
  <c r="BF347" i="6"/>
  <c r="AP349" i="6"/>
  <c r="L347" i="6"/>
  <c r="J349" i="6"/>
  <c r="BG348" i="6"/>
  <c r="AQ347" i="6"/>
  <c r="AA347" i="6"/>
  <c r="Z348" i="6"/>
  <c r="AH347" i="54"/>
  <c r="AB348" i="6"/>
  <c r="BF349" i="6"/>
  <c r="J347" i="6"/>
  <c r="K347" i="6"/>
  <c r="Z347" i="6"/>
  <c r="BH347" i="6"/>
  <c r="AR348" i="6"/>
  <c r="AJ347" i="29"/>
  <c r="AJ348" i="29"/>
  <c r="AJ349" i="29"/>
  <c r="AJ346" i="29"/>
  <c r="M347" i="54"/>
  <c r="AO347" i="54"/>
  <c r="K349" i="6"/>
  <c r="AD349" i="29"/>
  <c r="AD346" i="29"/>
  <c r="AD347" i="29"/>
  <c r="AD348" i="29"/>
  <c r="AH349" i="29"/>
  <c r="AH346" i="29"/>
  <c r="AH347" i="29"/>
  <c r="AH348" i="29"/>
  <c r="AE348" i="29"/>
  <c r="AE349" i="29"/>
  <c r="AE346" i="29"/>
  <c r="AE347" i="29"/>
  <c r="AI348" i="29"/>
  <c r="AI349" i="29"/>
  <c r="AI346" i="29"/>
  <c r="AI347" i="29"/>
  <c r="S347" i="29"/>
  <c r="S348" i="29"/>
  <c r="S349" i="29"/>
  <c r="S346" i="29"/>
  <c r="AG347" i="54"/>
  <c r="BN307" i="30"/>
  <c r="BO307" i="30" s="1"/>
  <c r="AQ349" i="30"/>
  <c r="AQ346" i="30"/>
  <c r="AQ347" i="30"/>
  <c r="AQ348" i="30"/>
  <c r="AR213" i="30"/>
  <c r="AS213" i="30" s="1"/>
  <c r="AR221" i="30"/>
  <c r="AS221" i="30" s="1"/>
  <c r="AR229" i="30"/>
  <c r="AS229" i="30" s="1"/>
  <c r="J348" i="30"/>
  <c r="J349" i="30"/>
  <c r="J347" i="30"/>
  <c r="J346" i="30"/>
  <c r="BY346" i="30"/>
  <c r="BY347" i="30"/>
  <c r="BY348" i="30"/>
  <c r="BY349" i="30"/>
  <c r="CI346" i="30"/>
  <c r="CI347" i="30"/>
  <c r="CI348" i="30"/>
  <c r="CI349" i="30"/>
  <c r="K347" i="30"/>
  <c r="K346" i="30"/>
  <c r="K348" i="30"/>
  <c r="K349" i="30"/>
  <c r="BZ349" i="30"/>
  <c r="BZ346" i="30"/>
  <c r="BZ347" i="30"/>
  <c r="BZ348" i="30"/>
  <c r="BM349" i="30"/>
  <c r="BM347" i="30"/>
  <c r="BM346" i="30"/>
  <c r="BM348" i="30"/>
  <c r="T349" i="30"/>
  <c r="T347" i="30"/>
  <c r="T348" i="30"/>
  <c r="T346" i="30"/>
  <c r="BC347" i="30"/>
  <c r="BC348" i="30"/>
  <c r="BC349" i="30"/>
  <c r="BC346" i="30"/>
  <c r="BD348" i="30"/>
  <c r="BD349" i="30"/>
  <c r="BD347" i="30"/>
  <c r="BD346" i="30"/>
  <c r="AG348" i="30"/>
  <c r="AG347" i="30"/>
  <c r="AG349" i="30"/>
  <c r="AG346" i="30"/>
  <c r="AH347" i="30"/>
  <c r="AH349" i="30"/>
  <c r="AH348" i="30"/>
  <c r="AH346" i="30"/>
  <c r="AR64" i="30"/>
  <c r="AS64" i="30" s="1"/>
  <c r="AR72" i="30"/>
  <c r="AS72" i="30" s="1"/>
  <c r="AR80" i="30"/>
  <c r="AS80" i="30" s="1"/>
  <c r="CJ331" i="30"/>
  <c r="CK331" i="30" s="1"/>
  <c r="AR298" i="30"/>
  <c r="AS298" i="30" s="1"/>
  <c r="AR307" i="30"/>
  <c r="AS307" i="30" s="1"/>
  <c r="U256" i="30"/>
  <c r="V256" i="30" s="1"/>
  <c r="BN329" i="30"/>
  <c r="BO329" i="30" s="1"/>
  <c r="BN337" i="30"/>
  <c r="BO337" i="30" s="1"/>
  <c r="BN339" i="30"/>
  <c r="BO339" i="30" s="1"/>
  <c r="W284" i="30"/>
  <c r="CJ333" i="30"/>
  <c r="CK333" i="30" s="1"/>
  <c r="AR133" i="30"/>
  <c r="AS133" i="30" s="1"/>
  <c r="AR190" i="30"/>
  <c r="AS190" i="30" s="1"/>
  <c r="AR280" i="30"/>
  <c r="AS280" i="30" s="1"/>
  <c r="BN273" i="30"/>
  <c r="BO273" i="30" s="1"/>
  <c r="BN277" i="30"/>
  <c r="BO277" i="30" s="1"/>
  <c r="U252" i="30"/>
  <c r="V252" i="30" s="1"/>
  <c r="U200" i="30"/>
  <c r="V200" i="30" s="1"/>
  <c r="U192" i="30"/>
  <c r="V192" i="30" s="1"/>
  <c r="U292" i="30"/>
  <c r="V292" i="30" s="1"/>
  <c r="U321" i="30"/>
  <c r="V321" i="30" s="1"/>
  <c r="CJ28" i="30"/>
  <c r="CK28" i="30" s="1"/>
  <c r="CJ339" i="30"/>
  <c r="CK339" i="30" s="1"/>
  <c r="U324" i="30"/>
  <c r="V324" i="30" s="1"/>
  <c r="U196" i="30"/>
  <c r="V196" i="30" s="1"/>
  <c r="W208" i="30"/>
  <c r="U204" i="30"/>
  <c r="V204" i="30" s="1"/>
  <c r="AR238" i="30"/>
  <c r="AS238" i="30" s="1"/>
  <c r="AR313" i="30"/>
  <c r="AS313" i="30" s="1"/>
  <c r="AR330" i="30"/>
  <c r="AS330" i="30" s="1"/>
  <c r="AR338" i="30"/>
  <c r="AS338" i="30" s="1"/>
  <c r="W321" i="30"/>
  <c r="BN281" i="30"/>
  <c r="BO281" i="30" s="1"/>
  <c r="BN239" i="30"/>
  <c r="BO239" i="30" s="1"/>
  <c r="AR290" i="30"/>
  <c r="AS290" i="30" s="1"/>
  <c r="AR323" i="30"/>
  <c r="AS323" i="30" s="1"/>
  <c r="AR334" i="30"/>
  <c r="AS334" i="30" s="1"/>
  <c r="CJ73" i="30"/>
  <c r="CK73" i="30" s="1"/>
  <c r="AR329" i="30"/>
  <c r="AS329" i="30" s="1"/>
  <c r="AR337" i="30"/>
  <c r="AS337" i="30" s="1"/>
  <c r="U302" i="30"/>
  <c r="V302" i="30" s="1"/>
  <c r="U311" i="30"/>
  <c r="V311" i="30" s="1"/>
  <c r="U327" i="30"/>
  <c r="V327" i="30" s="1"/>
  <c r="U336" i="30"/>
  <c r="V336" i="30" s="1"/>
  <c r="AR308" i="30"/>
  <c r="AS308" i="30" s="1"/>
  <c r="AR319" i="30"/>
  <c r="AS319" i="30" s="1"/>
  <c r="AR327" i="30"/>
  <c r="AS327" i="30" s="1"/>
  <c r="AR336" i="30"/>
  <c r="AS336" i="30" s="1"/>
  <c r="U253" i="30"/>
  <c r="V253" i="30" s="1"/>
  <c r="AR294" i="30"/>
  <c r="AS294" i="30" s="1"/>
  <c r="AR302" i="30"/>
  <c r="AS302" i="30" s="1"/>
  <c r="AR311" i="30"/>
  <c r="AS311" i="30" s="1"/>
  <c r="AR320" i="30"/>
  <c r="AS320" i="30" s="1"/>
  <c r="AR317" i="30"/>
  <c r="AS317" i="30" s="1"/>
  <c r="AR321" i="30"/>
  <c r="AS321" i="30" s="1"/>
  <c r="AR325" i="30"/>
  <c r="AS325" i="30" s="1"/>
  <c r="AR278" i="30"/>
  <c r="AS278" i="30" s="1"/>
  <c r="AR295" i="30"/>
  <c r="AS295" i="30" s="1"/>
  <c r="AR303" i="30"/>
  <c r="AS303" i="30" s="1"/>
  <c r="AR135" i="30"/>
  <c r="AS135" i="30" s="1"/>
  <c r="AR274" i="30"/>
  <c r="AS274" i="30" s="1"/>
  <c r="AR282" i="30"/>
  <c r="AS282" i="30" s="1"/>
  <c r="AR211" i="30"/>
  <c r="AS211" i="30" s="1"/>
  <c r="AR318" i="30"/>
  <c r="AS318" i="30" s="1"/>
  <c r="AR326" i="30"/>
  <c r="AS326" i="30" s="1"/>
  <c r="AR335" i="30"/>
  <c r="AS335" i="30" s="1"/>
  <c r="AR315" i="30"/>
  <c r="AS315" i="30" s="1"/>
  <c r="AR332" i="30"/>
  <c r="AS332" i="30" s="1"/>
  <c r="U316" i="30"/>
  <c r="V316" i="30" s="1"/>
  <c r="U306" i="30"/>
  <c r="V306" i="30" s="1"/>
  <c r="BN34" i="30"/>
  <c r="BO34" i="30" s="1"/>
  <c r="BN336" i="30"/>
  <c r="BO336" i="30" s="1"/>
  <c r="CJ81" i="30"/>
  <c r="CK81" i="30" s="1"/>
  <c r="AR304" i="30"/>
  <c r="AS304" i="30" s="1"/>
  <c r="U329" i="30"/>
  <c r="V329" i="30" s="1"/>
  <c r="CJ79" i="30"/>
  <c r="CK79" i="30" s="1"/>
  <c r="CJ90" i="30"/>
  <c r="CK90" i="30" s="1"/>
  <c r="CJ98" i="30"/>
  <c r="CK98" i="30" s="1"/>
  <c r="AR210" i="30"/>
  <c r="AS210" i="30" s="1"/>
  <c r="AR218" i="30"/>
  <c r="AS218" i="30" s="1"/>
  <c r="AR226" i="30"/>
  <c r="AS226" i="30" s="1"/>
  <c r="AR251" i="30"/>
  <c r="AS251" i="30" s="1"/>
  <c r="AR275" i="30"/>
  <c r="AS275" i="30" s="1"/>
  <c r="U221" i="30"/>
  <c r="V221" i="30" s="1"/>
  <c r="W270" i="30"/>
  <c r="U155" i="30"/>
  <c r="V155" i="30" s="1"/>
  <c r="AR276" i="30"/>
  <c r="AS276" i="30" s="1"/>
  <c r="AR316" i="30"/>
  <c r="AS316" i="30" s="1"/>
  <c r="AR324" i="30"/>
  <c r="AS324" i="30" s="1"/>
  <c r="AR333" i="30"/>
  <c r="AS333" i="30" s="1"/>
  <c r="BN74" i="30"/>
  <c r="BO74" i="30" s="1"/>
  <c r="AR296" i="30"/>
  <c r="AS296" i="30" s="1"/>
  <c r="U277" i="30"/>
  <c r="V277" i="30" s="1"/>
  <c r="BN32" i="30"/>
  <c r="BO32" i="30" s="1"/>
  <c r="BN97" i="30"/>
  <c r="BO97" i="30" s="1"/>
  <c r="AR291" i="30"/>
  <c r="AS291" i="30" s="1"/>
  <c r="AR299" i="30"/>
  <c r="AS299" i="30" s="1"/>
  <c r="U293" i="30"/>
  <c r="V293" i="30" s="1"/>
  <c r="AR97" i="30"/>
  <c r="AS97" i="30" s="1"/>
  <c r="AR309" i="30"/>
  <c r="AS309" i="30" s="1"/>
  <c r="U250" i="30"/>
  <c r="V250" i="30" s="1"/>
  <c r="AR89" i="30"/>
  <c r="AS89" i="30" s="1"/>
  <c r="AR150" i="30"/>
  <c r="AS150" i="30" s="1"/>
  <c r="AR292" i="30"/>
  <c r="AS292" i="30" s="1"/>
  <c r="AR300" i="30"/>
  <c r="AS300" i="30" s="1"/>
  <c r="AR214" i="30"/>
  <c r="AS214" i="30" s="1"/>
  <c r="AR222" i="30"/>
  <c r="AS222" i="30" s="1"/>
  <c r="AR230" i="30"/>
  <c r="AS230" i="30" s="1"/>
  <c r="AR264" i="30"/>
  <c r="AS264" i="30" s="1"/>
  <c r="AR279" i="30"/>
  <c r="AS279" i="30" s="1"/>
  <c r="W272" i="30"/>
  <c r="U154" i="30"/>
  <c r="V154" i="30" s="1"/>
  <c r="U262" i="30"/>
  <c r="V262" i="30" s="1"/>
  <c r="U318" i="30"/>
  <c r="V318" i="30" s="1"/>
  <c r="W268" i="30"/>
  <c r="U238" i="30"/>
  <c r="V238" i="30" s="1"/>
  <c r="U275" i="30"/>
  <c r="V275" i="30" s="1"/>
  <c r="U307" i="30"/>
  <c r="V307" i="30" s="1"/>
  <c r="AR156" i="30"/>
  <c r="AS156" i="30" s="1"/>
  <c r="AR192" i="30"/>
  <c r="AS192" i="30" s="1"/>
  <c r="U228" i="30"/>
  <c r="V228" i="30" s="1"/>
  <c r="CJ336" i="30"/>
  <c r="CK336" i="30" s="1"/>
  <c r="AR322" i="30"/>
  <c r="AS322" i="30" s="1"/>
  <c r="U313" i="30"/>
  <c r="V313" i="30" s="1"/>
  <c r="W265" i="30"/>
  <c r="BN331" i="30"/>
  <c r="BO331" i="30" s="1"/>
  <c r="CJ329" i="30"/>
  <c r="CK329" i="30" s="1"/>
  <c r="CJ335" i="30"/>
  <c r="CK335" i="30" s="1"/>
  <c r="CJ337" i="30"/>
  <c r="CK337" i="30" s="1"/>
  <c r="U298" i="30"/>
  <c r="V298" i="30" s="1"/>
  <c r="W287" i="30"/>
  <c r="U282" i="30"/>
  <c r="V282" i="30" s="1"/>
  <c r="U317" i="30"/>
  <c r="V317" i="30" s="1"/>
  <c r="U331" i="30"/>
  <c r="V331" i="30" s="1"/>
  <c r="CJ330" i="30"/>
  <c r="CK330" i="30" s="1"/>
  <c r="CJ338" i="30"/>
  <c r="CK338" i="30" s="1"/>
  <c r="AR139" i="30"/>
  <c r="AS139" i="30" s="1"/>
  <c r="AR240" i="30"/>
  <c r="AS240" i="30" s="1"/>
  <c r="AR212" i="30"/>
  <c r="AS212" i="30" s="1"/>
  <c r="AR220" i="30"/>
  <c r="AS220" i="30" s="1"/>
  <c r="AR228" i="30"/>
  <c r="AS228" i="30" s="1"/>
  <c r="AR262" i="30"/>
  <c r="AS262" i="30" s="1"/>
  <c r="AR186" i="30"/>
  <c r="AS186" i="30" s="1"/>
  <c r="AR217" i="30"/>
  <c r="AS217" i="30" s="1"/>
  <c r="AR250" i="30"/>
  <c r="AS250" i="30" s="1"/>
  <c r="CJ278" i="30"/>
  <c r="CK278" i="30" s="1"/>
  <c r="CJ282" i="30"/>
  <c r="CK282" i="30" s="1"/>
  <c r="AR74" i="30"/>
  <c r="AS74" i="30" s="1"/>
  <c r="AR152" i="30"/>
  <c r="AS152" i="30" s="1"/>
  <c r="AR223" i="30"/>
  <c r="AS223" i="30" s="1"/>
  <c r="AR266" i="30"/>
  <c r="AS266" i="30" s="1"/>
  <c r="BN214" i="30"/>
  <c r="BO214" i="30" s="1"/>
  <c r="AR216" i="30"/>
  <c r="AS216" i="30" s="1"/>
  <c r="AR224" i="30"/>
  <c r="AS224" i="30" s="1"/>
  <c r="AR237" i="30"/>
  <c r="AS237" i="30" s="1"/>
  <c r="CJ67" i="30"/>
  <c r="CK67" i="30" s="1"/>
  <c r="CJ75" i="30"/>
  <c r="CK75" i="30" s="1"/>
  <c r="CJ86" i="30"/>
  <c r="CK86" i="30" s="1"/>
  <c r="CJ94" i="30"/>
  <c r="CK94" i="30" s="1"/>
  <c r="BN212" i="30"/>
  <c r="BO212" i="30" s="1"/>
  <c r="U226" i="30"/>
  <c r="V226" i="30" s="1"/>
  <c r="AR225" i="30"/>
  <c r="AS225" i="30" s="1"/>
  <c r="U160" i="30"/>
  <c r="V160" i="30" s="1"/>
  <c r="AR305" i="30"/>
  <c r="AS305" i="30" s="1"/>
  <c r="AR261" i="30"/>
  <c r="AS261" i="30" s="1"/>
  <c r="AR273" i="30"/>
  <c r="AS273" i="30" s="1"/>
  <c r="AR277" i="30"/>
  <c r="AS277" i="30" s="1"/>
  <c r="AR297" i="30"/>
  <c r="AS297" i="30" s="1"/>
  <c r="U202" i="30"/>
  <c r="V202" i="30" s="1"/>
  <c r="W232" i="30"/>
  <c r="U251" i="30"/>
  <c r="V251" i="30" s="1"/>
  <c r="U222" i="30"/>
  <c r="V222" i="30" s="1"/>
  <c r="U225" i="30"/>
  <c r="V225" i="30" s="1"/>
  <c r="W82" i="30"/>
  <c r="U199" i="30"/>
  <c r="V199" i="30" s="1"/>
  <c r="U152" i="30"/>
  <c r="V152" i="30" s="1"/>
  <c r="CJ215" i="30"/>
  <c r="CK215" i="30" s="1"/>
  <c r="CJ219" i="30"/>
  <c r="CK219" i="30" s="1"/>
  <c r="CJ227" i="30"/>
  <c r="CK227" i="30" s="1"/>
  <c r="W206" i="30"/>
  <c r="W198" i="30"/>
  <c r="U191" i="30"/>
  <c r="V191" i="30" s="1"/>
  <c r="U210" i="30"/>
  <c r="V210" i="30" s="1"/>
  <c r="AR219" i="30"/>
  <c r="AS219" i="30" s="1"/>
  <c r="AR227" i="30"/>
  <c r="AS227" i="30" s="1"/>
  <c r="AR239" i="30"/>
  <c r="AS239" i="30" s="1"/>
  <c r="CJ213" i="30"/>
  <c r="CK213" i="30" s="1"/>
  <c r="CJ217" i="30"/>
  <c r="CK217" i="30" s="1"/>
  <c r="CJ221" i="30"/>
  <c r="CK221" i="30" s="1"/>
  <c r="U194" i="30"/>
  <c r="V194" i="30" s="1"/>
  <c r="U254" i="30"/>
  <c r="V254" i="30" s="1"/>
  <c r="AR93" i="30"/>
  <c r="AS93" i="30" s="1"/>
  <c r="AR65" i="30"/>
  <c r="AS65" i="30" s="1"/>
  <c r="AR73" i="30"/>
  <c r="AS73" i="30" s="1"/>
  <c r="AR81" i="30"/>
  <c r="AS81" i="30" s="1"/>
  <c r="BN100" i="30"/>
  <c r="BO100" i="30" s="1"/>
  <c r="CJ85" i="30"/>
  <c r="CK85" i="30" s="1"/>
  <c r="CJ93" i="30"/>
  <c r="CK93" i="30" s="1"/>
  <c r="CJ101" i="30"/>
  <c r="CK101" i="30" s="1"/>
  <c r="CJ139" i="30"/>
  <c r="CK139" i="30" s="1"/>
  <c r="U69" i="30"/>
  <c r="V69" i="30" s="1"/>
  <c r="AR85" i="30"/>
  <c r="AS85" i="30" s="1"/>
  <c r="AR101" i="30"/>
  <c r="AS101" i="30" s="1"/>
  <c r="AR61" i="30"/>
  <c r="AS61" i="30" s="1"/>
  <c r="AR69" i="30"/>
  <c r="AS69" i="30" s="1"/>
  <c r="AR77" i="30"/>
  <c r="AS77" i="30" s="1"/>
  <c r="AR162" i="30"/>
  <c r="AS162" i="30" s="1"/>
  <c r="CJ26" i="30"/>
  <c r="CK26" i="30" s="1"/>
  <c r="AR141" i="30"/>
  <c r="AS141" i="30" s="1"/>
  <c r="CJ16" i="30"/>
  <c r="CJ31" i="30"/>
  <c r="CK31" i="30" s="1"/>
  <c r="CJ61" i="30"/>
  <c r="CK61" i="30" s="1"/>
  <c r="CJ88" i="30"/>
  <c r="CK88" i="30" s="1"/>
  <c r="AR84" i="30"/>
  <c r="AS84" i="30" s="1"/>
  <c r="AR92" i="30"/>
  <c r="AS92" i="30" s="1"/>
  <c r="AR100" i="30"/>
  <c r="AS100" i="30" s="1"/>
  <c r="AR68" i="30"/>
  <c r="AS68" i="30" s="1"/>
  <c r="AR76" i="30"/>
  <c r="AS76" i="30" s="1"/>
  <c r="AR157" i="30"/>
  <c r="AS157" i="30" s="1"/>
  <c r="AR189" i="30"/>
  <c r="AS189" i="30" s="1"/>
  <c r="AR28" i="30"/>
  <c r="AS28" i="30" s="1"/>
  <c r="AR140" i="30"/>
  <c r="AS140" i="30" s="1"/>
  <c r="AR67" i="30"/>
  <c r="AS67" i="30" s="1"/>
  <c r="AR87" i="30"/>
  <c r="AS87" i="30" s="1"/>
  <c r="AR95" i="30"/>
  <c r="AS95" i="30" s="1"/>
  <c r="BN17" i="30"/>
  <c r="BO17" i="30" s="1"/>
  <c r="BN62" i="30"/>
  <c r="BO62" i="30" s="1"/>
  <c r="BN70" i="30"/>
  <c r="BO70" i="30" s="1"/>
  <c r="BN78" i="30"/>
  <c r="BO78" i="30" s="1"/>
  <c r="BN89" i="30"/>
  <c r="BO89" i="30" s="1"/>
  <c r="CJ33" i="30"/>
  <c r="CK33" i="30" s="1"/>
  <c r="CJ63" i="30"/>
  <c r="CK63" i="30" s="1"/>
  <c r="AR88" i="30"/>
  <c r="AS88" i="30" s="1"/>
  <c r="AR96" i="30"/>
  <c r="AS96" i="30" s="1"/>
  <c r="W152" i="30"/>
  <c r="W155" i="30"/>
  <c r="AR63" i="30"/>
  <c r="AS63" i="30" s="1"/>
  <c r="AR71" i="30"/>
  <c r="AS71" i="30" s="1"/>
  <c r="AR79" i="30"/>
  <c r="AS79" i="30" s="1"/>
  <c r="BN61" i="30"/>
  <c r="BO61" i="30" s="1"/>
  <c r="BN69" i="30"/>
  <c r="BO69" i="30" s="1"/>
  <c r="AR83" i="30"/>
  <c r="AS83" i="30" s="1"/>
  <c r="AR91" i="30"/>
  <c r="AS91" i="30" s="1"/>
  <c r="AR99" i="30"/>
  <c r="AS99" i="30" s="1"/>
  <c r="AR75" i="30"/>
  <c r="AS75" i="30" s="1"/>
  <c r="U179" i="30"/>
  <c r="V179" i="30" s="1"/>
  <c r="U101" i="30"/>
  <c r="V101" i="30" s="1"/>
  <c r="U140" i="30"/>
  <c r="V140" i="30" s="1"/>
  <c r="AR19" i="30"/>
  <c r="AS19" i="30" s="1"/>
  <c r="W175" i="30"/>
  <c r="CJ102" i="30"/>
  <c r="CK102" i="30" s="1"/>
  <c r="U139" i="30"/>
  <c r="V139" i="30" s="1"/>
  <c r="W159" i="30"/>
  <c r="W158" i="30"/>
  <c r="U133" i="30"/>
  <c r="V133" i="30" s="1"/>
  <c r="W183" i="30"/>
  <c r="CJ65" i="30"/>
  <c r="CK65" i="30" s="1"/>
  <c r="U135" i="30"/>
  <c r="V135" i="30" s="1"/>
  <c r="AK175" i="29"/>
  <c r="AK178" i="29"/>
  <c r="AK205" i="29"/>
  <c r="AK207" i="29"/>
  <c r="AK209" i="29"/>
  <c r="AK225" i="29"/>
  <c r="AK253" i="29"/>
  <c r="AK277" i="29"/>
  <c r="AK287" i="29"/>
  <c r="AK32" i="29"/>
  <c r="AK80" i="29"/>
  <c r="BN33" i="30"/>
  <c r="BO33" i="30" s="1"/>
  <c r="BN63" i="30"/>
  <c r="BO63" i="30" s="1"/>
  <c r="CJ64" i="30"/>
  <c r="CK64" i="30" s="1"/>
  <c r="CJ66" i="30"/>
  <c r="CK66" i="30" s="1"/>
  <c r="CJ72" i="30"/>
  <c r="CK72" i="30" s="1"/>
  <c r="CJ74" i="30"/>
  <c r="CK74" i="30" s="1"/>
  <c r="CJ83" i="30"/>
  <c r="CK83" i="30" s="1"/>
  <c r="CJ91" i="30"/>
  <c r="CK91" i="30" s="1"/>
  <c r="CJ99" i="30"/>
  <c r="CK99" i="30" s="1"/>
  <c r="BN94" i="30"/>
  <c r="BO94" i="30" s="1"/>
  <c r="CJ84" i="30"/>
  <c r="CK84" i="30" s="1"/>
  <c r="AR155" i="30"/>
  <c r="AS155" i="30" s="1"/>
  <c r="BN68" i="30"/>
  <c r="BO68" i="30" s="1"/>
  <c r="BN76" i="30"/>
  <c r="BO76" i="30" s="1"/>
  <c r="BN87" i="30"/>
  <c r="BO87" i="30" s="1"/>
  <c r="BN95" i="30"/>
  <c r="BO95" i="30" s="1"/>
  <c r="CJ69" i="30"/>
  <c r="CK69" i="30" s="1"/>
  <c r="CJ77" i="30"/>
  <c r="CK77" i="30" s="1"/>
  <c r="CJ96" i="30"/>
  <c r="CK96" i="30" s="1"/>
  <c r="CJ71" i="30"/>
  <c r="CK71" i="30" s="1"/>
  <c r="CJ34" i="30"/>
  <c r="CK34" i="30" s="1"/>
  <c r="CJ92" i="30"/>
  <c r="CK92" i="30" s="1"/>
  <c r="CJ19" i="30"/>
  <c r="CK19" i="30" s="1"/>
  <c r="CJ80" i="30"/>
  <c r="CK80" i="30" s="1"/>
  <c r="U81" i="30"/>
  <c r="V81" i="30" s="1"/>
  <c r="U84" i="30"/>
  <c r="V84" i="30" s="1"/>
  <c r="U100" i="30"/>
  <c r="V100" i="30" s="1"/>
  <c r="U17" i="30"/>
  <c r="V17" i="30" s="1"/>
  <c r="U32" i="30"/>
  <c r="V32" i="30" s="1"/>
  <c r="U76" i="30"/>
  <c r="V76" i="30" s="1"/>
  <c r="U95" i="30"/>
  <c r="V95" i="30" s="1"/>
  <c r="BN16" i="30"/>
  <c r="BN31" i="30"/>
  <c r="BO31" i="30" s="1"/>
  <c r="BN67" i="30"/>
  <c r="BO67" i="30" s="1"/>
  <c r="BN75" i="30"/>
  <c r="BO75" i="30" s="1"/>
  <c r="BN77" i="30"/>
  <c r="BO77" i="30" s="1"/>
  <c r="BN88" i="30"/>
  <c r="BO88" i="30" s="1"/>
  <c r="BN96" i="30"/>
  <c r="BO96" i="30" s="1"/>
  <c r="CJ17" i="30"/>
  <c r="CK17" i="30" s="1"/>
  <c r="CJ32" i="30"/>
  <c r="CK32" i="30" s="1"/>
  <c r="CJ62" i="30"/>
  <c r="CK62" i="30" s="1"/>
  <c r="CJ70" i="30"/>
  <c r="CK70" i="30" s="1"/>
  <c r="CJ78" i="30"/>
  <c r="CK78" i="30" s="1"/>
  <c r="CJ89" i="30"/>
  <c r="CK89" i="30" s="1"/>
  <c r="CJ97" i="30"/>
  <c r="CK97" i="30" s="1"/>
  <c r="CJ100" i="30"/>
  <c r="CK100" i="30" s="1"/>
  <c r="U73" i="30"/>
  <c r="V73" i="30" s="1"/>
  <c r="CJ323" i="30"/>
  <c r="CK323" i="30" s="1"/>
  <c r="CJ327" i="30"/>
  <c r="CK327" i="30" s="1"/>
  <c r="AR90" i="30"/>
  <c r="AS90" i="30" s="1"/>
  <c r="AR98" i="30"/>
  <c r="AS98" i="30" s="1"/>
  <c r="AR151" i="30"/>
  <c r="AS151" i="30" s="1"/>
  <c r="AR301" i="30"/>
  <c r="AS301" i="30" s="1"/>
  <c r="U300" i="30"/>
  <c r="V300" i="30" s="1"/>
  <c r="AR66" i="30"/>
  <c r="AS66" i="30" s="1"/>
  <c r="AR215" i="30"/>
  <c r="AS215" i="30" s="1"/>
  <c r="U325" i="30"/>
  <c r="V325" i="30" s="1"/>
  <c r="U186" i="30"/>
  <c r="V186" i="30" s="1"/>
  <c r="U233" i="30"/>
  <c r="V233" i="30" s="1"/>
  <c r="W174" i="30"/>
  <c r="AR293" i="30"/>
  <c r="AS293" i="30" s="1"/>
  <c r="AR310" i="30"/>
  <c r="AS310" i="30" s="1"/>
  <c r="U334" i="30"/>
  <c r="V334" i="30" s="1"/>
  <c r="AR134" i="30"/>
  <c r="AS134" i="30" s="1"/>
  <c r="AR191" i="30"/>
  <c r="AS191" i="30" s="1"/>
  <c r="AR281" i="30"/>
  <c r="AS281" i="30" s="1"/>
  <c r="U280" i="30"/>
  <c r="V280" i="30" s="1"/>
  <c r="U290" i="30"/>
  <c r="V290" i="30" s="1"/>
  <c r="CJ300" i="30"/>
  <c r="CK300" i="30" s="1"/>
  <c r="CJ304" i="30"/>
  <c r="CK304" i="30" s="1"/>
  <c r="AR314" i="30"/>
  <c r="AS314" i="30" s="1"/>
  <c r="AR331" i="30"/>
  <c r="AS331" i="30" s="1"/>
  <c r="AR339" i="30"/>
  <c r="AS339" i="30" s="1"/>
  <c r="U90" i="30"/>
  <c r="V90" i="30" s="1"/>
  <c r="U308" i="30"/>
  <c r="V308" i="30" s="1"/>
  <c r="BN18" i="30"/>
  <c r="BO18" i="30" s="1"/>
  <c r="BN26" i="30"/>
  <c r="BO26" i="30" s="1"/>
  <c r="BN65" i="30"/>
  <c r="BO65" i="30" s="1"/>
  <c r="BN71" i="30"/>
  <c r="BO71" i="30" s="1"/>
  <c r="BN73" i="30"/>
  <c r="BO73" i="30" s="1"/>
  <c r="BN79" i="30"/>
  <c r="BO79" i="30" s="1"/>
  <c r="BN81" i="30"/>
  <c r="BO81" i="30" s="1"/>
  <c r="BN84" i="30"/>
  <c r="BO84" i="30" s="1"/>
  <c r="BN90" i="30"/>
  <c r="BO90" i="30" s="1"/>
  <c r="BN92" i="30"/>
  <c r="BO92" i="30" s="1"/>
  <c r="BN98" i="30"/>
  <c r="BO98" i="30" s="1"/>
  <c r="AR94" i="30"/>
  <c r="AS94" i="30" s="1"/>
  <c r="AR289" i="30"/>
  <c r="AS289" i="30" s="1"/>
  <c r="U61" i="30"/>
  <c r="V61" i="30" s="1"/>
  <c r="W286" i="30"/>
  <c r="W182" i="30"/>
  <c r="U205" i="30"/>
  <c r="V205" i="30" s="1"/>
  <c r="AR102" i="30"/>
  <c r="AS102" i="30" s="1"/>
  <c r="AR306" i="30"/>
  <c r="AS306" i="30" s="1"/>
  <c r="AR62" i="30"/>
  <c r="AS62" i="30" s="1"/>
  <c r="AR70" i="30"/>
  <c r="AS70" i="30" s="1"/>
  <c r="AR78" i="30"/>
  <c r="AS78" i="30" s="1"/>
  <c r="U337" i="30"/>
  <c r="V337" i="30" s="1"/>
  <c r="U217" i="30"/>
  <c r="V217" i="30" s="1"/>
  <c r="U212" i="30"/>
  <c r="V212" i="30" s="1"/>
  <c r="W255" i="30"/>
  <c r="CJ214" i="30"/>
  <c r="CK214" i="30" s="1"/>
  <c r="CJ226" i="30"/>
  <c r="CK226" i="30" s="1"/>
  <c r="CJ275" i="30"/>
  <c r="CK275" i="30" s="1"/>
  <c r="AR86" i="30"/>
  <c r="AS86" i="30" s="1"/>
  <c r="U333" i="30"/>
  <c r="V333" i="30" s="1"/>
  <c r="U98" i="30"/>
  <c r="V98" i="30" s="1"/>
  <c r="U211" i="30"/>
  <c r="V211" i="30" s="1"/>
  <c r="BN276" i="30"/>
  <c r="BO276" i="30" s="1"/>
  <c r="BN280" i="30"/>
  <c r="BO280" i="30" s="1"/>
  <c r="BN313" i="30"/>
  <c r="BO313" i="30" s="1"/>
  <c r="BN317" i="30"/>
  <c r="BO317" i="30" s="1"/>
  <c r="BN321" i="30"/>
  <c r="BO321" i="30" s="1"/>
  <c r="BN325" i="30"/>
  <c r="BO325" i="30" s="1"/>
  <c r="CJ264" i="30"/>
  <c r="CK264" i="30" s="1"/>
  <c r="AK314" i="29"/>
  <c r="AK305" i="29"/>
  <c r="AK25" i="29"/>
  <c r="AK29" i="29"/>
  <c r="AK61" i="29"/>
  <c r="AK63" i="29"/>
  <c r="AK67" i="29"/>
  <c r="AK73" i="29"/>
  <c r="AK74" i="29"/>
  <c r="AK75" i="29"/>
  <c r="AK76" i="29"/>
  <c r="AK139" i="29"/>
  <c r="AK151" i="29"/>
  <c r="AK155" i="29"/>
  <c r="AK182" i="29"/>
  <c r="AK190" i="29"/>
  <c r="AK197" i="29"/>
  <c r="AK213" i="29"/>
  <c r="AK214" i="29"/>
  <c r="AK217" i="29"/>
  <c r="AK223" i="29"/>
  <c r="AK239" i="29"/>
  <c r="AK263" i="29"/>
  <c r="AK296" i="29"/>
  <c r="AK326" i="29"/>
  <c r="AK333" i="29"/>
  <c r="AK304" i="29"/>
  <c r="AK307" i="29"/>
  <c r="AK309" i="29"/>
  <c r="AK311" i="29"/>
  <c r="AK325" i="29"/>
  <c r="AK82" i="29"/>
  <c r="AK154" i="29"/>
  <c r="AK238" i="29"/>
  <c r="AK262" i="29"/>
  <c r="AK66" i="29"/>
  <c r="AK28" i="29"/>
  <c r="AK101" i="29"/>
  <c r="AK231" i="29"/>
  <c r="AK236" i="29"/>
  <c r="AK184" i="29"/>
  <c r="AK186" i="29"/>
  <c r="AK196" i="29"/>
  <c r="AK216" i="29"/>
  <c r="AK227" i="29"/>
  <c r="AK267" i="29"/>
  <c r="AK273" i="29"/>
  <c r="AK275" i="29"/>
  <c r="AK295" i="29"/>
  <c r="AK62" i="29"/>
  <c r="AK318" i="29"/>
  <c r="AK328" i="29"/>
  <c r="AK78" i="29"/>
  <c r="AK141" i="29"/>
  <c r="AK281" i="29"/>
  <c r="AK282" i="29"/>
  <c r="AK283" i="29"/>
  <c r="AK300" i="29"/>
  <c r="AK301" i="29"/>
  <c r="AK302" i="29"/>
  <c r="AK303" i="29"/>
  <c r="AK320" i="29"/>
  <c r="AK335" i="29"/>
  <c r="AK235" i="29"/>
  <c r="AK232" i="29"/>
  <c r="AK26" i="29"/>
  <c r="AK152" i="29"/>
  <c r="AK156" i="29"/>
  <c r="AK191" i="29"/>
  <c r="AK224" i="29"/>
  <c r="AK195" i="29"/>
  <c r="AK237" i="29"/>
  <c r="AK261" i="29"/>
  <c r="AK18" i="29"/>
  <c r="AK34" i="29"/>
  <c r="AK64" i="29"/>
  <c r="AK72" i="29"/>
  <c r="AK79" i="29"/>
  <c r="AK89" i="29"/>
  <c r="AK96" i="29"/>
  <c r="AK98" i="29"/>
  <c r="AK158" i="29"/>
  <c r="AK159" i="29"/>
  <c r="AK177" i="29"/>
  <c r="AK181" i="29"/>
  <c r="AK201" i="29"/>
  <c r="AK203" i="29"/>
  <c r="AK252" i="29"/>
  <c r="AK256" i="29"/>
  <c r="AK272" i="29"/>
  <c r="AK284" i="29"/>
  <c r="AK315" i="29"/>
  <c r="AK321" i="29"/>
  <c r="AK324" i="29"/>
  <c r="AK336" i="29"/>
  <c r="AK157" i="29"/>
  <c r="AK192" i="29"/>
  <c r="AK19" i="29"/>
  <c r="AK31" i="29"/>
  <c r="AK71" i="29"/>
  <c r="AK90" i="29"/>
  <c r="AK99" i="29"/>
  <c r="AK160" i="29"/>
  <c r="AK174" i="29"/>
  <c r="AK219" i="29"/>
  <c r="AK230" i="29"/>
  <c r="AK251" i="29"/>
  <c r="AK266" i="29"/>
  <c r="AK271" i="29"/>
  <c r="AK278" i="29"/>
  <c r="AK285" i="29"/>
  <c r="AK289" i="29"/>
  <c r="AK294" i="29"/>
  <c r="AK299" i="29"/>
  <c r="AK322" i="29"/>
  <c r="AK329" i="29"/>
  <c r="AK337" i="29"/>
  <c r="AK338" i="29"/>
  <c r="AK339" i="29"/>
  <c r="AK16" i="29"/>
  <c r="AK77" i="29"/>
  <c r="AK88" i="29"/>
  <c r="AK194" i="29"/>
  <c r="AK280" i="29"/>
  <c r="AK20" i="29"/>
  <c r="AK70" i="29"/>
  <c r="AK83" i="29"/>
  <c r="AK84" i="29"/>
  <c r="AK85" i="29"/>
  <c r="AK86" i="29"/>
  <c r="AK87" i="29"/>
  <c r="AK91" i="29"/>
  <c r="AK95" i="29"/>
  <c r="AK100" i="29"/>
  <c r="AK133" i="29"/>
  <c r="AK134" i="29"/>
  <c r="AK135" i="29"/>
  <c r="AK136" i="29"/>
  <c r="AK140" i="29"/>
  <c r="AK161" i="29"/>
  <c r="AK180" i="29"/>
  <c r="AK183" i="29"/>
  <c r="AK200" i="29"/>
  <c r="AK206" i="29"/>
  <c r="AK208" i="29"/>
  <c r="AK210" i="29"/>
  <c r="AK220" i="29"/>
  <c r="AK226" i="29"/>
  <c r="AK229" i="29"/>
  <c r="AK250" i="29"/>
  <c r="AK255" i="29"/>
  <c r="AK270" i="29"/>
  <c r="AK286" i="29"/>
  <c r="AK290" i="29"/>
  <c r="AK293" i="29"/>
  <c r="AK298" i="29"/>
  <c r="AK306" i="29"/>
  <c r="AK308" i="29"/>
  <c r="AK310" i="29"/>
  <c r="AK313" i="29"/>
  <c r="AK323" i="29"/>
  <c r="AK330" i="29"/>
  <c r="AK97" i="29"/>
  <c r="AK153" i="29"/>
  <c r="AK193" i="29"/>
  <c r="AK21" i="29"/>
  <c r="AK30" i="29"/>
  <c r="AK33" i="29"/>
  <c r="AK65" i="29"/>
  <c r="AK69" i="29"/>
  <c r="AK92" i="29"/>
  <c r="AK137" i="29"/>
  <c r="AK162" i="29"/>
  <c r="AK176" i="29"/>
  <c r="AK199" i="29"/>
  <c r="AK204" i="29"/>
  <c r="AK211" i="29"/>
  <c r="AK218" i="29"/>
  <c r="AK221" i="29"/>
  <c r="AK228" i="29"/>
  <c r="AK265" i="29"/>
  <c r="AK269" i="29"/>
  <c r="AK274" i="29"/>
  <c r="AK276" i="29"/>
  <c r="AK291" i="29"/>
  <c r="AK297" i="29"/>
  <c r="AK316" i="29"/>
  <c r="AK327" i="29"/>
  <c r="AK331" i="29"/>
  <c r="AK233" i="29"/>
  <c r="AK27" i="29"/>
  <c r="AK215" i="29"/>
  <c r="AK319" i="29"/>
  <c r="AK334" i="29"/>
  <c r="AK23" i="29"/>
  <c r="AK68" i="29"/>
  <c r="AK81" i="29"/>
  <c r="AK93" i="29"/>
  <c r="AK94" i="29"/>
  <c r="AK102" i="29"/>
  <c r="AK138" i="29"/>
  <c r="AK150" i="29"/>
  <c r="AK179" i="29"/>
  <c r="AK185" i="29"/>
  <c r="AK189" i="29"/>
  <c r="AK198" i="29"/>
  <c r="AK202" i="29"/>
  <c r="AK212" i="29"/>
  <c r="AK222" i="29"/>
  <c r="AK240" i="29"/>
  <c r="AK254" i="29"/>
  <c r="AK264" i="29"/>
  <c r="AK268" i="29"/>
  <c r="AK279" i="29"/>
  <c r="AK292" i="29"/>
  <c r="AK317" i="29"/>
  <c r="AK332" i="29"/>
  <c r="AK234" i="29"/>
  <c r="AR34" i="30"/>
  <c r="AS34" i="30" s="1"/>
  <c r="U23" i="30"/>
  <c r="V23" i="30" s="1"/>
  <c r="CJ279" i="30"/>
  <c r="CK279" i="30" s="1"/>
  <c r="BN189" i="30"/>
  <c r="BO189" i="30" s="1"/>
  <c r="U77" i="30"/>
  <c r="V77" i="30" s="1"/>
  <c r="U96" i="30"/>
  <c r="V96" i="30" s="1"/>
  <c r="U134" i="30"/>
  <c r="V134" i="30" s="1"/>
  <c r="U237" i="30"/>
  <c r="V237" i="30" s="1"/>
  <c r="U326" i="30"/>
  <c r="V326" i="30" s="1"/>
  <c r="U335" i="30"/>
  <c r="V335" i="30" s="1"/>
  <c r="AR17" i="30"/>
  <c r="AS17" i="30" s="1"/>
  <c r="AR32" i="30"/>
  <c r="AS32" i="30" s="1"/>
  <c r="U67" i="30"/>
  <c r="V67" i="30" s="1"/>
  <c r="U78" i="30"/>
  <c r="V78" i="30" s="1"/>
  <c r="U83" i="30"/>
  <c r="V83" i="30" s="1"/>
  <c r="U91" i="30"/>
  <c r="V91" i="30" s="1"/>
  <c r="U261" i="30"/>
  <c r="V261" i="30" s="1"/>
  <c r="BN134" i="30"/>
  <c r="BO134" i="30" s="1"/>
  <c r="BN240" i="30"/>
  <c r="BO240" i="30" s="1"/>
  <c r="BN250" i="30"/>
  <c r="BO250" i="30" s="1"/>
  <c r="BN297" i="30"/>
  <c r="BO297" i="30" s="1"/>
  <c r="BN301" i="30"/>
  <c r="BO301" i="30" s="1"/>
  <c r="BN305" i="30"/>
  <c r="BO305" i="30" s="1"/>
  <c r="CJ281" i="30"/>
  <c r="CK281" i="30" s="1"/>
  <c r="CJ291" i="30"/>
  <c r="CK291" i="30" s="1"/>
  <c r="CJ295" i="30"/>
  <c r="CK295" i="30" s="1"/>
  <c r="CJ303" i="30"/>
  <c r="CK303" i="30" s="1"/>
  <c r="CJ307" i="30"/>
  <c r="CK307" i="30" s="1"/>
  <c r="CJ311" i="30"/>
  <c r="CK311" i="30" s="1"/>
  <c r="U215" i="30"/>
  <c r="V215" i="30" s="1"/>
  <c r="CJ68" i="30"/>
  <c r="CK68" i="30" s="1"/>
  <c r="CJ76" i="30"/>
  <c r="CK76" i="30" s="1"/>
  <c r="CJ87" i="30"/>
  <c r="CK87" i="30" s="1"/>
  <c r="CJ95" i="30"/>
  <c r="CK95" i="30" s="1"/>
  <c r="U303" i="30"/>
  <c r="V303" i="30" s="1"/>
  <c r="CJ332" i="30"/>
  <c r="CK332" i="30" s="1"/>
  <c r="CJ334" i="30"/>
  <c r="CK334" i="30" s="1"/>
  <c r="CJ133" i="30"/>
  <c r="CK133" i="30" s="1"/>
  <c r="U19" i="30"/>
  <c r="V19" i="30" s="1"/>
  <c r="U236" i="30"/>
  <c r="V236" i="30" s="1"/>
  <c r="BN156" i="30"/>
  <c r="BO156" i="30" s="1"/>
  <c r="CJ289" i="30"/>
  <c r="CK289" i="30" s="1"/>
  <c r="CJ293" i="30"/>
  <c r="CK293" i="30" s="1"/>
  <c r="CJ305" i="30"/>
  <c r="CK305" i="30" s="1"/>
  <c r="CJ309" i="30"/>
  <c r="CK309" i="30" s="1"/>
  <c r="U64" i="30"/>
  <c r="V64" i="30" s="1"/>
  <c r="BN309" i="30"/>
  <c r="BO309" i="30" s="1"/>
  <c r="CJ237" i="30"/>
  <c r="CK237" i="30" s="1"/>
  <c r="U75" i="30"/>
  <c r="V75" i="30" s="1"/>
  <c r="U141" i="30"/>
  <c r="V141" i="30" s="1"/>
  <c r="U93" i="30"/>
  <c r="V93" i="30" s="1"/>
  <c r="U216" i="30"/>
  <c r="V216" i="30" s="1"/>
  <c r="U266" i="30"/>
  <c r="V266" i="30" s="1"/>
  <c r="U281" i="30"/>
  <c r="V281" i="30" s="1"/>
  <c r="U291" i="30"/>
  <c r="V291" i="30" s="1"/>
  <c r="BN334" i="30"/>
  <c r="BO334" i="30" s="1"/>
  <c r="BN176" i="30"/>
  <c r="BO176" i="30" s="1"/>
  <c r="CJ280" i="30"/>
  <c r="CK280" i="30" s="1"/>
  <c r="CJ290" i="30"/>
  <c r="CK290" i="30" s="1"/>
  <c r="CJ306" i="30"/>
  <c r="CK306" i="30" s="1"/>
  <c r="CJ326" i="30"/>
  <c r="CK326" i="30" s="1"/>
  <c r="BN177" i="30"/>
  <c r="BO177" i="30" s="1"/>
  <c r="U99" i="30"/>
  <c r="V99" i="30" s="1"/>
  <c r="U330" i="30"/>
  <c r="V330" i="30" s="1"/>
  <c r="U27" i="30"/>
  <c r="V27" i="30" s="1"/>
  <c r="U181" i="30"/>
  <c r="V181" i="30" s="1"/>
  <c r="U65" i="30"/>
  <c r="V65" i="30" s="1"/>
  <c r="U97" i="30"/>
  <c r="V97" i="30" s="1"/>
  <c r="U102" i="30"/>
  <c r="V102" i="30" s="1"/>
  <c r="U309" i="30"/>
  <c r="V309" i="30" s="1"/>
  <c r="BN19" i="30"/>
  <c r="BO19" i="30" s="1"/>
  <c r="BN28" i="30"/>
  <c r="BO28" i="30" s="1"/>
  <c r="BN64" i="30"/>
  <c r="BO64" i="30" s="1"/>
  <c r="BN66" i="30"/>
  <c r="BO66" i="30" s="1"/>
  <c r="BN72" i="30"/>
  <c r="BO72" i="30" s="1"/>
  <c r="BN80" i="30"/>
  <c r="BO80" i="30" s="1"/>
  <c r="BN83" i="30"/>
  <c r="BO83" i="30" s="1"/>
  <c r="BN85" i="30"/>
  <c r="BO85" i="30" s="1"/>
  <c r="BN91" i="30"/>
  <c r="BO91" i="30" s="1"/>
  <c r="BN93" i="30"/>
  <c r="BO93" i="30" s="1"/>
  <c r="BN99" i="30"/>
  <c r="BO99" i="30" s="1"/>
  <c r="BN101" i="30"/>
  <c r="BO101" i="30" s="1"/>
  <c r="BN174" i="30"/>
  <c r="BO174" i="30" s="1"/>
  <c r="CJ316" i="30"/>
  <c r="CK316" i="30" s="1"/>
  <c r="CJ320" i="30"/>
  <c r="CK320" i="30" s="1"/>
  <c r="AR18" i="30"/>
  <c r="AS18" i="30" s="1"/>
  <c r="AR33" i="30"/>
  <c r="AS33" i="30" s="1"/>
  <c r="U213" i="30"/>
  <c r="V213" i="30" s="1"/>
  <c r="W207" i="30"/>
  <c r="CJ18" i="30"/>
  <c r="CK18" i="30" s="1"/>
  <c r="BN150" i="30"/>
  <c r="BO150" i="30" s="1"/>
  <c r="BN296" i="30"/>
  <c r="BO296" i="30" s="1"/>
  <c r="BN300" i="30"/>
  <c r="BO300" i="30" s="1"/>
  <c r="CJ313" i="30"/>
  <c r="CK313" i="30" s="1"/>
  <c r="CJ321" i="30"/>
  <c r="CK321" i="30" s="1"/>
  <c r="AR328" i="30"/>
  <c r="AS328" i="30" s="1"/>
  <c r="U79" i="30"/>
  <c r="V79" i="30" s="1"/>
  <c r="U240" i="30"/>
  <c r="V240" i="30" s="1"/>
  <c r="U29" i="30"/>
  <c r="V29" i="30" s="1"/>
  <c r="W195" i="30"/>
  <c r="U218" i="30"/>
  <c r="V218" i="30" s="1"/>
  <c r="U296" i="30"/>
  <c r="V296" i="30" s="1"/>
  <c r="U301" i="30"/>
  <c r="V301" i="30" s="1"/>
  <c r="U323" i="30"/>
  <c r="V323" i="30" s="1"/>
  <c r="BN330" i="30"/>
  <c r="BO330" i="30" s="1"/>
  <c r="BN332" i="30"/>
  <c r="BO332" i="30" s="1"/>
  <c r="BN338" i="30"/>
  <c r="BO338" i="30" s="1"/>
  <c r="BN314" i="30"/>
  <c r="BO314" i="30" s="1"/>
  <c r="BN318" i="30"/>
  <c r="BO318" i="30" s="1"/>
  <c r="BN322" i="30"/>
  <c r="BO322" i="30" s="1"/>
  <c r="BN326" i="30"/>
  <c r="BO326" i="30" s="1"/>
  <c r="CJ134" i="30"/>
  <c r="CK134" i="30" s="1"/>
  <c r="CJ216" i="30"/>
  <c r="CK216" i="30" s="1"/>
  <c r="U315" i="30"/>
  <c r="V315" i="30" s="1"/>
  <c r="W269" i="30"/>
  <c r="CJ301" i="30"/>
  <c r="CK301" i="30" s="1"/>
  <c r="CJ314" i="30"/>
  <c r="CK314" i="30" s="1"/>
  <c r="CJ322" i="30"/>
  <c r="CK322" i="30" s="1"/>
  <c r="W161" i="30"/>
  <c r="BN151" i="30"/>
  <c r="BO151" i="30" s="1"/>
  <c r="BN175" i="30"/>
  <c r="BO175" i="30" s="1"/>
  <c r="AR16" i="30"/>
  <c r="AR31" i="30"/>
  <c r="AS31" i="30" s="1"/>
  <c r="U224" i="30"/>
  <c r="V224" i="30" s="1"/>
  <c r="U338" i="30"/>
  <c r="V338" i="30" s="1"/>
  <c r="U279" i="30"/>
  <c r="V279" i="30" s="1"/>
  <c r="U320" i="30"/>
  <c r="V320" i="30" s="1"/>
  <c r="U33" i="30"/>
  <c r="V33" i="30" s="1"/>
  <c r="U190" i="30"/>
  <c r="V190" i="30" s="1"/>
  <c r="U219" i="30"/>
  <c r="V219" i="30" s="1"/>
  <c r="BN152" i="30"/>
  <c r="BO152" i="30" s="1"/>
  <c r="BN235" i="30"/>
  <c r="BO235" i="30" s="1"/>
  <c r="BN261" i="30"/>
  <c r="BO261" i="30" s="1"/>
  <c r="BN290" i="30"/>
  <c r="BO290" i="30" s="1"/>
  <c r="BN302" i="30"/>
  <c r="BO302" i="30" s="1"/>
  <c r="CJ140" i="30"/>
  <c r="CK140" i="30" s="1"/>
  <c r="CJ191" i="30"/>
  <c r="CK191" i="30" s="1"/>
  <c r="CJ229" i="30"/>
  <c r="CK229" i="30" s="1"/>
  <c r="CJ276" i="30"/>
  <c r="CK276" i="30" s="1"/>
  <c r="CJ315" i="30"/>
  <c r="CK315" i="30" s="1"/>
  <c r="U278" i="30"/>
  <c r="V278" i="30" s="1"/>
  <c r="U151" i="30"/>
  <c r="V151" i="30" s="1"/>
  <c r="W185" i="30"/>
  <c r="W177" i="30"/>
  <c r="U31" i="30"/>
  <c r="V31" i="30" s="1"/>
  <c r="BN306" i="30"/>
  <c r="BO306" i="30" s="1"/>
  <c r="U297" i="30"/>
  <c r="V297" i="30" s="1"/>
  <c r="U150" i="30"/>
  <c r="V150" i="30" s="1"/>
  <c r="U227" i="30"/>
  <c r="V227" i="30" s="1"/>
  <c r="U239" i="30"/>
  <c r="V239" i="30" s="1"/>
  <c r="U319" i="30"/>
  <c r="V319" i="30" s="1"/>
  <c r="BN191" i="30"/>
  <c r="BO191" i="30" s="1"/>
  <c r="CJ141" i="30"/>
  <c r="CK141" i="30" s="1"/>
  <c r="CJ186" i="30"/>
  <c r="CK186" i="30" s="1"/>
  <c r="CJ192" i="30"/>
  <c r="CK192" i="30" s="1"/>
  <c r="CJ230" i="30"/>
  <c r="CK230" i="30" s="1"/>
  <c r="CJ262" i="30"/>
  <c r="CK262" i="30" s="1"/>
  <c r="CJ266" i="30"/>
  <c r="CK266" i="30" s="1"/>
  <c r="CJ324" i="30"/>
  <c r="CK324" i="30" s="1"/>
  <c r="N346" i="6"/>
  <c r="J346" i="6"/>
  <c r="U264" i="30"/>
  <c r="V264" i="30" s="1"/>
  <c r="U157" i="30"/>
  <c r="V157" i="30" s="1"/>
  <c r="U273" i="30"/>
  <c r="V273" i="30" s="1"/>
  <c r="U88" i="30"/>
  <c r="V88" i="30" s="1"/>
  <c r="U156" i="30"/>
  <c r="V156" i="30" s="1"/>
  <c r="W203" i="30"/>
  <c r="W136" i="30"/>
  <c r="BN86" i="30"/>
  <c r="BO86" i="30" s="1"/>
  <c r="BN102" i="30"/>
  <c r="BO102" i="30" s="1"/>
  <c r="BN333" i="30"/>
  <c r="BO333" i="30" s="1"/>
  <c r="W231" i="30"/>
  <c r="BN215" i="30"/>
  <c r="BO215" i="30" s="1"/>
  <c r="BN219" i="30"/>
  <c r="BO219" i="30" s="1"/>
  <c r="BN227" i="30"/>
  <c r="BO227" i="30" s="1"/>
  <c r="CJ162" i="30"/>
  <c r="CK162" i="30" s="1"/>
  <c r="CJ176" i="30"/>
  <c r="CK176" i="30" s="1"/>
  <c r="CJ212" i="30"/>
  <c r="CK212" i="30" s="1"/>
  <c r="CJ223" i="30"/>
  <c r="CK223" i="30" s="1"/>
  <c r="CJ240" i="30"/>
  <c r="CK240" i="30" s="1"/>
  <c r="CJ319" i="30"/>
  <c r="CK319" i="30" s="1"/>
  <c r="U68" i="30"/>
  <c r="V68" i="30" s="1"/>
  <c r="U63" i="30"/>
  <c r="V63" i="30" s="1"/>
  <c r="W267" i="30"/>
  <c r="W153" i="30"/>
  <c r="U80" i="30"/>
  <c r="V80" i="30" s="1"/>
  <c r="U230" i="30"/>
  <c r="V230" i="30" s="1"/>
  <c r="U322" i="30"/>
  <c r="V322" i="30" s="1"/>
  <c r="U299" i="30"/>
  <c r="V299" i="30" s="1"/>
  <c r="U332" i="30"/>
  <c r="V332" i="30" s="1"/>
  <c r="W178" i="30"/>
  <c r="W285" i="30"/>
  <c r="W138" i="30"/>
  <c r="W323" i="30"/>
  <c r="BN190" i="30"/>
  <c r="BO190" i="30" s="1"/>
  <c r="BN216" i="30"/>
  <c r="BO216" i="30" s="1"/>
  <c r="BN220" i="30"/>
  <c r="BO220" i="30" s="1"/>
  <c r="BN237" i="30"/>
  <c r="BO237" i="30" s="1"/>
  <c r="BN263" i="30"/>
  <c r="BO263" i="30" s="1"/>
  <c r="BN311" i="30"/>
  <c r="BO311" i="30" s="1"/>
  <c r="CJ152" i="30"/>
  <c r="CK152" i="30" s="1"/>
  <c r="CJ228" i="30"/>
  <c r="CK228" i="30" s="1"/>
  <c r="CJ263" i="30"/>
  <c r="CK263" i="30" s="1"/>
  <c r="CJ297" i="30"/>
  <c r="CK297" i="30" s="1"/>
  <c r="U310" i="30"/>
  <c r="V310" i="30" s="1"/>
  <c r="U223" i="30"/>
  <c r="V223" i="30" s="1"/>
  <c r="U304" i="30"/>
  <c r="V304" i="30" s="1"/>
  <c r="U214" i="30"/>
  <c r="V214" i="30" s="1"/>
  <c r="U314" i="30"/>
  <c r="V314" i="30" s="1"/>
  <c r="U74" i="30"/>
  <c r="V74" i="30" s="1"/>
  <c r="W176" i="30"/>
  <c r="W283" i="30"/>
  <c r="W209" i="30"/>
  <c r="W197" i="30"/>
  <c r="BN225" i="30"/>
  <c r="BO225" i="30" s="1"/>
  <c r="BN229" i="30"/>
  <c r="BO229" i="30" s="1"/>
  <c r="BN238" i="30"/>
  <c r="BO238" i="30" s="1"/>
  <c r="BN251" i="30"/>
  <c r="BO251" i="30" s="1"/>
  <c r="CJ210" i="30"/>
  <c r="CK210" i="30" s="1"/>
  <c r="CJ225" i="30"/>
  <c r="CK225" i="30" s="1"/>
  <c r="CJ238" i="30"/>
  <c r="CK238" i="30" s="1"/>
  <c r="CJ251" i="30"/>
  <c r="CK251" i="30" s="1"/>
  <c r="CJ277" i="30"/>
  <c r="CK277" i="30" s="1"/>
  <c r="CJ302" i="30"/>
  <c r="CK302" i="30" s="1"/>
  <c r="CJ328" i="30"/>
  <c r="CK328" i="30" s="1"/>
  <c r="AR26" i="30"/>
  <c r="AS26" i="30" s="1"/>
  <c r="W271" i="30"/>
  <c r="W201" i="30"/>
  <c r="W30" i="30"/>
  <c r="W184" i="30"/>
  <c r="U71" i="30"/>
  <c r="V71" i="30" s="1"/>
  <c r="CJ317" i="30"/>
  <c r="CK317" i="30" s="1"/>
  <c r="AR235" i="30"/>
  <c r="AS235" i="30" s="1"/>
  <c r="U294" i="30"/>
  <c r="V294" i="30" s="1"/>
  <c r="U339" i="30"/>
  <c r="V339" i="30" s="1"/>
  <c r="U289" i="30"/>
  <c r="V289" i="30" s="1"/>
  <c r="W180" i="30"/>
  <c r="W193" i="30"/>
  <c r="BN141" i="30"/>
  <c r="BO141" i="30" s="1"/>
  <c r="BN186" i="30"/>
  <c r="BO186" i="30" s="1"/>
  <c r="BN192" i="30"/>
  <c r="BO192" i="30" s="1"/>
  <c r="BN226" i="30"/>
  <c r="BO226" i="30" s="1"/>
  <c r="CJ150" i="30"/>
  <c r="CK150" i="30" s="1"/>
  <c r="CJ155" i="30"/>
  <c r="CK155" i="30" s="1"/>
  <c r="CJ211" i="30"/>
  <c r="CK211" i="30" s="1"/>
  <c r="CJ239" i="30"/>
  <c r="CK239" i="30" s="1"/>
  <c r="CJ274" i="30"/>
  <c r="CK274" i="30" s="1"/>
  <c r="CJ299" i="30"/>
  <c r="CK299" i="30" s="1"/>
  <c r="CJ318" i="30"/>
  <c r="CK318" i="30" s="1"/>
  <c r="CJ325" i="30"/>
  <c r="CK325" i="30" s="1"/>
  <c r="AP346" i="54"/>
  <c r="N346" i="54"/>
  <c r="K346" i="6"/>
  <c r="U89" i="30"/>
  <c r="V89" i="30" s="1"/>
  <c r="U87" i="30"/>
  <c r="V87" i="30" s="1"/>
  <c r="U189" i="30"/>
  <c r="V189" i="30" s="1"/>
  <c r="U220" i="30"/>
  <c r="V220" i="30" s="1"/>
  <c r="W220" i="30"/>
  <c r="W21" i="30"/>
  <c r="U85" i="30"/>
  <c r="V85" i="30" s="1"/>
  <c r="W25" i="30"/>
  <c r="BN210" i="30"/>
  <c r="BO210" i="30" s="1"/>
  <c r="BN213" i="30"/>
  <c r="BO213" i="30" s="1"/>
  <c r="BN224" i="30"/>
  <c r="BO224" i="30" s="1"/>
  <c r="BN262" i="30"/>
  <c r="BO262" i="30" s="1"/>
  <c r="BN266" i="30"/>
  <c r="BO266" i="30" s="1"/>
  <c r="BN275" i="30"/>
  <c r="BO275" i="30" s="1"/>
  <c r="BN279" i="30"/>
  <c r="BO279" i="30" s="1"/>
  <c r="BN295" i="30"/>
  <c r="BO295" i="30" s="1"/>
  <c r="BN299" i="30"/>
  <c r="BO299" i="30" s="1"/>
  <c r="BN310" i="30"/>
  <c r="BO310" i="30" s="1"/>
  <c r="CJ224" i="30"/>
  <c r="CK224" i="30" s="1"/>
  <c r="CJ250" i="30"/>
  <c r="CK250" i="30" s="1"/>
  <c r="CJ261" i="30"/>
  <c r="CK261" i="30" s="1"/>
  <c r="CJ273" i="30"/>
  <c r="CK273" i="30" s="1"/>
  <c r="CJ298" i="30"/>
  <c r="CK298" i="30" s="1"/>
  <c r="BN335" i="30"/>
  <c r="BO335" i="30" s="1"/>
  <c r="U305" i="30"/>
  <c r="V305" i="30" s="1"/>
  <c r="BN139" i="30"/>
  <c r="BO139" i="30" s="1"/>
  <c r="BN217" i="30"/>
  <c r="BO217" i="30" s="1"/>
  <c r="BN221" i="30"/>
  <c r="BO221" i="30" s="1"/>
  <c r="BN228" i="30"/>
  <c r="BO228" i="30" s="1"/>
  <c r="BN289" i="30"/>
  <c r="BO289" i="30" s="1"/>
  <c r="BN292" i="30"/>
  <c r="BO292" i="30" s="1"/>
  <c r="BN303" i="30"/>
  <c r="BO303" i="30" s="1"/>
  <c r="BN315" i="30"/>
  <c r="BO315" i="30" s="1"/>
  <c r="BN319" i="30"/>
  <c r="BO319" i="30" s="1"/>
  <c r="BN323" i="30"/>
  <c r="BO323" i="30" s="1"/>
  <c r="BN327" i="30"/>
  <c r="BO327" i="30" s="1"/>
  <c r="CJ135" i="30"/>
  <c r="CK135" i="30" s="1"/>
  <c r="CJ157" i="30"/>
  <c r="CK157" i="30" s="1"/>
  <c r="CJ177" i="30"/>
  <c r="CK177" i="30" s="1"/>
  <c r="CJ218" i="30"/>
  <c r="CK218" i="30" s="1"/>
  <c r="CJ292" i="30"/>
  <c r="CK292" i="30" s="1"/>
  <c r="CJ308" i="30"/>
  <c r="CK308" i="30" s="1"/>
  <c r="U234" i="30"/>
  <c r="V234" i="30" s="1"/>
  <c r="BN135" i="30"/>
  <c r="BO135" i="30" s="1"/>
  <c r="BN140" i="30"/>
  <c r="BO140" i="30" s="1"/>
  <c r="BN157" i="30"/>
  <c r="BO157" i="30" s="1"/>
  <c r="BN162" i="30"/>
  <c r="BO162" i="30" s="1"/>
  <c r="BN211" i="30"/>
  <c r="BO211" i="30" s="1"/>
  <c r="BN218" i="30"/>
  <c r="BO218" i="30" s="1"/>
  <c r="BN222" i="30"/>
  <c r="BO222" i="30" s="1"/>
  <c r="BN293" i="30"/>
  <c r="BO293" i="30" s="1"/>
  <c r="BN304" i="30"/>
  <c r="BO304" i="30" s="1"/>
  <c r="BN316" i="30"/>
  <c r="BO316" i="30" s="1"/>
  <c r="BN320" i="30"/>
  <c r="BO320" i="30" s="1"/>
  <c r="BN324" i="30"/>
  <c r="BO324" i="30" s="1"/>
  <c r="BN328" i="30"/>
  <c r="BO328" i="30" s="1"/>
  <c r="CJ174" i="30"/>
  <c r="CK174" i="30" s="1"/>
  <c r="CJ190" i="30"/>
  <c r="CK190" i="30" s="1"/>
  <c r="CJ222" i="30"/>
  <c r="CK222" i="30" s="1"/>
  <c r="CJ296" i="30"/>
  <c r="CK296" i="30" s="1"/>
  <c r="U229" i="30"/>
  <c r="V229" i="30" s="1"/>
  <c r="U263" i="30"/>
  <c r="V263" i="30" s="1"/>
  <c r="BN264" i="30"/>
  <c r="BO264" i="30" s="1"/>
  <c r="BN133" i="30"/>
  <c r="BO133" i="30" s="1"/>
  <c r="BN155" i="30"/>
  <c r="BO155" i="30" s="1"/>
  <c r="BN223" i="30"/>
  <c r="BO223" i="30" s="1"/>
  <c r="BN230" i="30"/>
  <c r="BO230" i="30" s="1"/>
  <c r="BN274" i="30"/>
  <c r="BO274" i="30" s="1"/>
  <c r="BN278" i="30"/>
  <c r="BO278" i="30" s="1"/>
  <c r="BN282" i="30"/>
  <c r="BO282" i="30" s="1"/>
  <c r="BN291" i="30"/>
  <c r="BO291" i="30" s="1"/>
  <c r="BN294" i="30"/>
  <c r="BO294" i="30" s="1"/>
  <c r="BN298" i="30"/>
  <c r="BO298" i="30" s="1"/>
  <c r="CJ151" i="30"/>
  <c r="CK151" i="30" s="1"/>
  <c r="CJ220" i="30"/>
  <c r="CK220" i="30" s="1"/>
  <c r="CJ235" i="30"/>
  <c r="CK235" i="30" s="1"/>
  <c r="CJ294" i="30"/>
  <c r="CK294" i="30" s="1"/>
  <c r="CJ310" i="30"/>
  <c r="CK310" i="30" s="1"/>
  <c r="M346" i="54"/>
  <c r="M346" i="6"/>
  <c r="P346" i="6"/>
  <c r="Q346" i="6"/>
  <c r="L346" i="6"/>
  <c r="O346" i="6"/>
  <c r="W26" i="30"/>
  <c r="U26" i="30"/>
  <c r="V26" i="30" s="1"/>
  <c r="W162" i="30"/>
  <c r="U162" i="30"/>
  <c r="V162" i="30" s="1"/>
  <c r="W274" i="30"/>
  <c r="U274" i="30"/>
  <c r="V274" i="30" s="1"/>
  <c r="W295" i="30"/>
  <c r="U295" i="30"/>
  <c r="V295" i="30" s="1"/>
  <c r="AK17" i="29"/>
  <c r="W18" i="30"/>
  <c r="U18" i="30"/>
  <c r="V18" i="30" s="1"/>
  <c r="W92" i="30"/>
  <c r="U92" i="30"/>
  <c r="V92" i="30" s="1"/>
  <c r="U137" i="30"/>
  <c r="V137" i="30" s="1"/>
  <c r="W137" i="30"/>
  <c r="U16" i="30"/>
  <c r="W16" i="30"/>
  <c r="U34" i="30"/>
  <c r="V34" i="30" s="1"/>
  <c r="W34" i="30"/>
  <c r="U28" i="30"/>
  <c r="V28" i="30" s="1"/>
  <c r="U94" i="30"/>
  <c r="V94" i="30" s="1"/>
  <c r="W86" i="30"/>
  <c r="U86" i="30"/>
  <c r="V86" i="30" s="1"/>
  <c r="U70" i="30"/>
  <c r="V70" i="30" s="1"/>
  <c r="U276" i="30"/>
  <c r="V276" i="30" s="1"/>
  <c r="U66" i="30"/>
  <c r="V66" i="30" s="1"/>
  <c r="W20" i="30"/>
  <c r="U62" i="30"/>
  <c r="V62" i="30" s="1"/>
  <c r="U72" i="30"/>
  <c r="V72" i="30" s="1"/>
  <c r="W64" i="30"/>
  <c r="W78" i="30"/>
  <c r="W80" i="30"/>
  <c r="BN21" i="30"/>
  <c r="BO21" i="30" s="1"/>
  <c r="U328" i="30"/>
  <c r="V328" i="30" s="1"/>
  <c r="CJ189" i="30"/>
  <c r="CK189" i="30" s="1"/>
  <c r="U235" i="30"/>
  <c r="V235" i="30" s="1"/>
  <c r="CJ175" i="30"/>
  <c r="CK175" i="30" s="1"/>
  <c r="CJ156" i="30"/>
  <c r="CK156" i="30" s="1"/>
  <c r="AP347" i="54"/>
  <c r="N347" i="54"/>
  <c r="AK346" i="29" l="1"/>
  <c r="AK349" i="29"/>
  <c r="AK347" i="29"/>
  <c r="AK348" i="29"/>
  <c r="K350" i="29"/>
  <c r="Q350" i="29"/>
  <c r="AI350" i="29" s="1"/>
  <c r="N350" i="29"/>
  <c r="AF350" i="29" s="1"/>
  <c r="L350" i="29"/>
  <c r="AD350" i="29" s="1"/>
  <c r="M350" i="29"/>
  <c r="AE350" i="29" s="1"/>
  <c r="S350" i="29"/>
  <c r="AK350" i="29" s="1"/>
  <c r="R350" i="29"/>
  <c r="AJ350" i="29" s="1"/>
  <c r="P350" i="29"/>
  <c r="AH350" i="29" s="1"/>
  <c r="O350" i="29"/>
  <c r="AG350" i="29" s="1"/>
  <c r="AS16" i="30"/>
  <c r="AR346" i="30"/>
  <c r="AL350" i="30" s="1"/>
  <c r="AR347" i="30"/>
  <c r="AR348" i="30"/>
  <c r="AR349" i="30"/>
  <c r="CK16" i="30"/>
  <c r="CJ348" i="30"/>
  <c r="CJ347" i="30"/>
  <c r="CJ349" i="30"/>
  <c r="CJ346" i="30"/>
  <c r="CJ350" i="30" s="1"/>
  <c r="V16" i="30"/>
  <c r="U347" i="30"/>
  <c r="U349" i="30"/>
  <c r="U346" i="30"/>
  <c r="T350" i="30" s="1"/>
  <c r="U348" i="30"/>
  <c r="W349" i="30"/>
  <c r="W346" i="30"/>
  <c r="BO16" i="30"/>
  <c r="BN346" i="30"/>
  <c r="BH350" i="30" s="1"/>
  <c r="BN349" i="30"/>
  <c r="BN348" i="30"/>
  <c r="BN347" i="30"/>
  <c r="BI350" i="30" l="1"/>
  <c r="BN350" i="30"/>
  <c r="BK350" i="30"/>
  <c r="BF350" i="30"/>
  <c r="BL350" i="30"/>
  <c r="J350" i="29"/>
  <c r="AC350" i="29"/>
  <c r="AN350" i="30"/>
  <c r="AO350" i="30"/>
  <c r="AP350" i="30"/>
  <c r="CH350" i="30"/>
  <c r="CG350" i="30"/>
  <c r="R350" i="30"/>
  <c r="M350" i="30"/>
  <c r="BE350" i="30"/>
  <c r="BJ350" i="30"/>
  <c r="BG350" i="30"/>
  <c r="AR350" i="30"/>
  <c r="AI350" i="30"/>
  <c r="CA350" i="30"/>
  <c r="CB350" i="30"/>
  <c r="U350" i="30"/>
  <c r="L350" i="30"/>
  <c r="AQ350" i="30"/>
  <c r="AM350" i="30"/>
  <c r="CC350" i="30"/>
  <c r="CE350" i="30"/>
  <c r="CF350" i="30"/>
  <c r="Q350" i="30"/>
  <c r="O350" i="30"/>
  <c r="P350" i="30"/>
  <c r="BM350" i="30"/>
  <c r="AJ350" i="30"/>
  <c r="AK350" i="30"/>
  <c r="CD350" i="30"/>
  <c r="CI350" i="30"/>
  <c r="N350" i="30"/>
  <c r="S350" i="30"/>
  <c r="V349" i="30"/>
  <c r="V346" i="30"/>
  <c r="AB350" i="29"/>
  <c r="BC350" i="30" l="1"/>
  <c r="BY350" i="30"/>
  <c r="AG350" i="30"/>
  <c r="J350" i="30"/>
</calcChain>
</file>

<file path=xl/sharedStrings.xml><?xml version="1.0" encoding="utf-8"?>
<sst xmlns="http://schemas.openxmlformats.org/spreadsheetml/2006/main" count="30218" uniqueCount="795">
  <si>
    <t>LIS Dataset</t>
  </si>
  <si>
    <t>Wave</t>
  </si>
  <si>
    <t>Median equivalized income</t>
  </si>
  <si>
    <t>Mean equivalized income</t>
  </si>
  <si>
    <t>Wave VIII</t>
  </si>
  <si>
    <t>Australia 2010</t>
  </si>
  <si>
    <t>Wave VII</t>
  </si>
  <si>
    <t>Australia 2008</t>
  </si>
  <si>
    <t>Wave VI</t>
  </si>
  <si>
    <t>Australia 2003</t>
  </si>
  <si>
    <t>Wave V</t>
  </si>
  <si>
    <t>Australia 2001</t>
  </si>
  <si>
    <t>Wave IV</t>
  </si>
  <si>
    <t>Australia 1995</t>
  </si>
  <si>
    <t>Wave III</t>
  </si>
  <si>
    <t>Australia 1989</t>
  </si>
  <si>
    <t>Wave II</t>
  </si>
  <si>
    <t>Australia 1985</t>
  </si>
  <si>
    <t>Wave I</t>
  </si>
  <si>
    <t>Australia 1981</t>
  </si>
  <si>
    <t>Wave IX</t>
  </si>
  <si>
    <t>Austria 2013</t>
  </si>
  <si>
    <t>Austria 2010</t>
  </si>
  <si>
    <t>Austria 2007</t>
  </si>
  <si>
    <t>Austria 2004</t>
  </si>
  <si>
    <t>Austria 2000</t>
  </si>
  <si>
    <t>Austria 1997</t>
  </si>
  <si>
    <t>Austria 1995</t>
  </si>
  <si>
    <t>Austria 1994</t>
  </si>
  <si>
    <t>Austria 1987</t>
  </si>
  <si>
    <t>Belgium 2000</t>
  </si>
  <si>
    <t>Belgium 1997</t>
  </si>
  <si>
    <t>Belgium 1995</t>
  </si>
  <si>
    <t>Belgium 1992</t>
  </si>
  <si>
    <t>Belgium 1988</t>
  </si>
  <si>
    <t>Belgium 1985</t>
  </si>
  <si>
    <t>Brazil 2013</t>
  </si>
  <si>
    <t>Brazil 2011</t>
  </si>
  <si>
    <t>Brazil 2009</t>
  </si>
  <si>
    <t>Brazil 2006</t>
  </si>
  <si>
    <t>Canada 2010</t>
  </si>
  <si>
    <t>Canada 2007</t>
  </si>
  <si>
    <t>Canada 2004</t>
  </si>
  <si>
    <t>Canada 2000</t>
  </si>
  <si>
    <t>Canada 1998</t>
  </si>
  <si>
    <t>Canada 1997</t>
  </si>
  <si>
    <t>Canada 1994</t>
  </si>
  <si>
    <t>Canada 1991</t>
  </si>
  <si>
    <t>Canada 1987</t>
  </si>
  <si>
    <t>Canada 1981</t>
  </si>
  <si>
    <t>Historical wave</t>
  </si>
  <si>
    <t>Canada 1975</t>
  </si>
  <si>
    <t>Canada 1971</t>
  </si>
  <si>
    <t>CN02</t>
  </si>
  <si>
    <t>China 2002</t>
  </si>
  <si>
    <t>Colombia 2013</t>
  </si>
  <si>
    <t>Colombia 2010</t>
  </si>
  <si>
    <t>Colombia 2007</t>
  </si>
  <si>
    <t>CO04</t>
  </si>
  <si>
    <t>Colombia 2004</t>
  </si>
  <si>
    <t>Czech Republic 2013</t>
  </si>
  <si>
    <t>Czech Republic 2010</t>
  </si>
  <si>
    <t>Czech Republic 2007</t>
  </si>
  <si>
    <t>Czech Republic 2004</t>
  </si>
  <si>
    <t>Czech Republic 2002</t>
  </si>
  <si>
    <t>Czech Republic 1996</t>
  </si>
  <si>
    <t>Czech Republic 1992</t>
  </si>
  <si>
    <t>Denmark 2013</t>
  </si>
  <si>
    <t>Denmark 2010</t>
  </si>
  <si>
    <t>Denmark 2007</t>
  </si>
  <si>
    <t>Denmark 2004</t>
  </si>
  <si>
    <t>Denmark 2000</t>
  </si>
  <si>
    <t>Denmark 1995</t>
  </si>
  <si>
    <t>Denmark 1992</t>
  </si>
  <si>
    <t>Denmark 1987</t>
  </si>
  <si>
    <t>DO07</t>
  </si>
  <si>
    <t>EG12</t>
  </si>
  <si>
    <t>Egypt 2012</t>
  </si>
  <si>
    <t>Estonia 2013</t>
  </si>
  <si>
    <t>Estonia 2010</t>
  </si>
  <si>
    <t>Estonia 2007</t>
  </si>
  <si>
    <t>Estonia 2004</t>
  </si>
  <si>
    <t>EE00</t>
  </si>
  <si>
    <t>Estonia 2000</t>
  </si>
  <si>
    <t>Finland 2013</t>
  </si>
  <si>
    <t>Finland 2010</t>
  </si>
  <si>
    <t>Finland 2007</t>
  </si>
  <si>
    <t>Finland 2004</t>
  </si>
  <si>
    <t>Finland 2000</t>
  </si>
  <si>
    <t>Finland 1995</t>
  </si>
  <si>
    <t>Finland 1991</t>
  </si>
  <si>
    <t>Finland 1987</t>
  </si>
  <si>
    <t>France 2010</t>
  </si>
  <si>
    <t>France 2005</t>
  </si>
  <si>
    <t>France 2000</t>
  </si>
  <si>
    <t>France 1994</t>
  </si>
  <si>
    <t>France 1989</t>
  </si>
  <si>
    <t>France 1984</t>
  </si>
  <si>
    <t>France 1978</t>
  </si>
  <si>
    <t>Georgia 2013</t>
  </si>
  <si>
    <t>Georgia 2010</t>
  </si>
  <si>
    <t>Germany 2013</t>
  </si>
  <si>
    <t>Germany 2010</t>
  </si>
  <si>
    <t>Germany 2007</t>
  </si>
  <si>
    <t>Germany 2004</t>
  </si>
  <si>
    <t>Germany 2000</t>
  </si>
  <si>
    <t>Germany 1994</t>
  </si>
  <si>
    <t>Germany 1989</t>
  </si>
  <si>
    <t>Germany 1984</t>
  </si>
  <si>
    <t>Germany 1983</t>
  </si>
  <si>
    <t>Germany 1981</t>
  </si>
  <si>
    <t>Germany 1978</t>
  </si>
  <si>
    <t>Germany 1973</t>
  </si>
  <si>
    <t>Greece 2013</t>
  </si>
  <si>
    <t>Greece 2010</t>
  </si>
  <si>
    <t>Greece 2007</t>
  </si>
  <si>
    <t>Greece 2004</t>
  </si>
  <si>
    <t>Greece 2000</t>
  </si>
  <si>
    <t>Greece 1995</t>
  </si>
  <si>
    <t>Guatemala 2014</t>
  </si>
  <si>
    <t>Guatemala 2011</t>
  </si>
  <si>
    <t>Guatemala 2006</t>
  </si>
  <si>
    <t>Hungary 2012</t>
  </si>
  <si>
    <t>Hungary 2009</t>
  </si>
  <si>
    <t>Hungary 2007</t>
  </si>
  <si>
    <t>Hungary 2005</t>
  </si>
  <si>
    <t>Hungary 1999</t>
  </si>
  <si>
    <t>Hungary 1994</t>
  </si>
  <si>
    <t>Hungary 1991</t>
  </si>
  <si>
    <t>Iceland 2010</t>
  </si>
  <si>
    <t>Iceland 2007</t>
  </si>
  <si>
    <t>Iceland 2004</t>
  </si>
  <si>
    <t>India 2011</t>
  </si>
  <si>
    <t>India 2004</t>
  </si>
  <si>
    <t>Ireland 2010</t>
  </si>
  <si>
    <t>Ireland 2007</t>
  </si>
  <si>
    <t>Ireland 2004</t>
  </si>
  <si>
    <t>Ireland 2000</t>
  </si>
  <si>
    <t>Ireland 1996</t>
  </si>
  <si>
    <t>Ireland 1995</t>
  </si>
  <si>
    <t>Ireland 1994</t>
  </si>
  <si>
    <t>Ireland 1987</t>
  </si>
  <si>
    <t>Israel 2012</t>
  </si>
  <si>
    <t>Israel 2010</t>
  </si>
  <si>
    <t>Israel 2007</t>
  </si>
  <si>
    <t>Israel 2005</t>
  </si>
  <si>
    <t>Israel 2001</t>
  </si>
  <si>
    <t>Israel 1997</t>
  </si>
  <si>
    <t>Israel 1992</t>
  </si>
  <si>
    <t>Israel 1986</t>
  </si>
  <si>
    <t>Israel 1979</t>
  </si>
  <si>
    <t>Italy 2014</t>
  </si>
  <si>
    <t>Italy 2010</t>
  </si>
  <si>
    <t>Italy 2008</t>
  </si>
  <si>
    <t>Italy 2004</t>
  </si>
  <si>
    <t>Italy 2000</t>
  </si>
  <si>
    <t>Italy 1998</t>
  </si>
  <si>
    <t>Italy 1995</t>
  </si>
  <si>
    <t>Italy 1993</t>
  </si>
  <si>
    <t>Italy 1991</t>
  </si>
  <si>
    <t>Italy 1989</t>
  </si>
  <si>
    <t>Italy 1987</t>
  </si>
  <si>
    <t>Italy 1986</t>
  </si>
  <si>
    <t>JP08</t>
  </si>
  <si>
    <t>Japan 2008</t>
  </si>
  <si>
    <t>Luxembourg 2013</t>
  </si>
  <si>
    <t>Luxembourg 2010</t>
  </si>
  <si>
    <t>Luxembourg 2007</t>
  </si>
  <si>
    <t>Luxembourg 2004</t>
  </si>
  <si>
    <t>Luxembourg 2000</t>
  </si>
  <si>
    <t>Luxembourg 1997</t>
  </si>
  <si>
    <t>Luxembourg 1994</t>
  </si>
  <si>
    <t>Luxembourg 1991</t>
  </si>
  <si>
    <t>Luxembourg 1985</t>
  </si>
  <si>
    <t>Mexico 2012</t>
  </si>
  <si>
    <t>Mexico 2010</t>
  </si>
  <si>
    <t>Mexico 2008</t>
  </si>
  <si>
    <t>Mexico 2004</t>
  </si>
  <si>
    <t>Mexico 2002</t>
  </si>
  <si>
    <t>Mexico 2000</t>
  </si>
  <si>
    <t>Mexico 1998</t>
  </si>
  <si>
    <t>Mexico 1996</t>
  </si>
  <si>
    <t>Mexico 1994</t>
  </si>
  <si>
    <t>Mexico 1992</t>
  </si>
  <si>
    <t>Mexico 1989</t>
  </si>
  <si>
    <t>Mexico 1984</t>
  </si>
  <si>
    <t>Netherlands 2013</t>
  </si>
  <si>
    <t>Netherlands 2010</t>
  </si>
  <si>
    <t>Netherlands 2007</t>
  </si>
  <si>
    <t>Netherlands 2004</t>
  </si>
  <si>
    <t>Netherlands 1999</t>
  </si>
  <si>
    <t>Netherlands 1993</t>
  </si>
  <si>
    <t>Netherlands 1990</t>
  </si>
  <si>
    <t>Netherlands 1987</t>
  </si>
  <si>
    <t>Netherlands 1983</t>
  </si>
  <si>
    <t>Norway 2013</t>
  </si>
  <si>
    <t>Norway 2010</t>
  </si>
  <si>
    <t>Norway 2007</t>
  </si>
  <si>
    <t>Norway 2004</t>
  </si>
  <si>
    <t>Norway 2000</t>
  </si>
  <si>
    <t>Norway 1995</t>
  </si>
  <si>
    <t>Norway 1991</t>
  </si>
  <si>
    <t>Norway 1986</t>
  </si>
  <si>
    <t>Norway 1979</t>
  </si>
  <si>
    <t>Panama 2013</t>
  </si>
  <si>
    <t>Panama 2010</t>
  </si>
  <si>
    <t>Panama 2007</t>
  </si>
  <si>
    <t>Paraguay 2013</t>
  </si>
  <si>
    <t>Paraguay 2010</t>
  </si>
  <si>
    <t>Peru 2013</t>
  </si>
  <si>
    <t>Peru 2010</t>
  </si>
  <si>
    <t>Peru 2007</t>
  </si>
  <si>
    <t>Peru 2004</t>
  </si>
  <si>
    <t>Poland 2013</t>
  </si>
  <si>
    <t>Poland 2010</t>
  </si>
  <si>
    <t>Poland 2007</t>
  </si>
  <si>
    <t>Poland 2004</t>
  </si>
  <si>
    <t>Poland 1999</t>
  </si>
  <si>
    <t>Poland 1995</t>
  </si>
  <si>
    <t>Poland 1992</t>
  </si>
  <si>
    <t>Poland 1986</t>
  </si>
  <si>
    <t>Romania 1997</t>
  </si>
  <si>
    <t>Romania 1995</t>
  </si>
  <si>
    <t>Russia 2013</t>
  </si>
  <si>
    <t>Russia 2010</t>
  </si>
  <si>
    <t>Russia 2007</t>
  </si>
  <si>
    <t>Russia 2004</t>
  </si>
  <si>
    <t>Russia 2000</t>
  </si>
  <si>
    <t>Serbia 2013</t>
  </si>
  <si>
    <t>Serbia 2010</t>
  </si>
  <si>
    <t>Serbia 2006</t>
  </si>
  <si>
    <t>Slovakia 2013</t>
  </si>
  <si>
    <t>Slovakia 2010</t>
  </si>
  <si>
    <t>Slovakia 2007</t>
  </si>
  <si>
    <t>Slovakia 2004</t>
  </si>
  <si>
    <t>SK96</t>
  </si>
  <si>
    <t>Slovakia 1996</t>
  </si>
  <si>
    <t>Slovakia 1992</t>
  </si>
  <si>
    <t>Slovenia 2012</t>
  </si>
  <si>
    <t>Slovenia 2010</t>
  </si>
  <si>
    <t>Slovenia 2007</t>
  </si>
  <si>
    <t>Slovenia 2004</t>
  </si>
  <si>
    <t>Slovenia 1999</t>
  </si>
  <si>
    <t>Slovenia 1997</t>
  </si>
  <si>
    <t>South Africa 2012</t>
  </si>
  <si>
    <t>South Africa 2010</t>
  </si>
  <si>
    <t>South Africa 2008</t>
  </si>
  <si>
    <t>South Korea 2012</t>
  </si>
  <si>
    <t>South Korea 2010</t>
  </si>
  <si>
    <t>South Korea 2008</t>
  </si>
  <si>
    <t>South Korea 2006</t>
  </si>
  <si>
    <t>Spain 2013</t>
  </si>
  <si>
    <t>Spain 2010</t>
  </si>
  <si>
    <t>Spain 2007</t>
  </si>
  <si>
    <t>Spain 2004</t>
  </si>
  <si>
    <t>Spain 2000</t>
  </si>
  <si>
    <t>Spain 1995</t>
  </si>
  <si>
    <t>Spain 1990</t>
  </si>
  <si>
    <t>Spain 1985</t>
  </si>
  <si>
    <t>Spain 1980</t>
  </si>
  <si>
    <t>Sweden 2005</t>
  </si>
  <si>
    <t>Sweden 2000</t>
  </si>
  <si>
    <t>Sweden 1995</t>
  </si>
  <si>
    <t>Sweden 1992</t>
  </si>
  <si>
    <t>Sweden 1987</t>
  </si>
  <si>
    <t>Sweden 1981</t>
  </si>
  <si>
    <t>Sweden 1975</t>
  </si>
  <si>
    <t>Sweden 1967</t>
  </si>
  <si>
    <t>Switzerland 2013</t>
  </si>
  <si>
    <t>Switzerland 2010</t>
  </si>
  <si>
    <t>Switzerland 2007</t>
  </si>
  <si>
    <t>Switzerland 2004</t>
  </si>
  <si>
    <t>Switzerland 2002</t>
  </si>
  <si>
    <t>Switzerland 2000</t>
  </si>
  <si>
    <t>Switzerland 1992</t>
  </si>
  <si>
    <t>Switzerland 1982</t>
  </si>
  <si>
    <t>Taiwan 2013</t>
  </si>
  <si>
    <t>Taiwan 2010</t>
  </si>
  <si>
    <t>Taiwan 2007</t>
  </si>
  <si>
    <t>Taiwan 2005</t>
  </si>
  <si>
    <t>Taiwan 2000</t>
  </si>
  <si>
    <t>Taiwan 1997</t>
  </si>
  <si>
    <t>Taiwan 1995</t>
  </si>
  <si>
    <t>Taiwan 1991</t>
  </si>
  <si>
    <t>Taiwan 1986</t>
  </si>
  <si>
    <t>Taiwan 1981</t>
  </si>
  <si>
    <t>United Kingdom 2013</t>
  </si>
  <si>
    <t>United Kingdom 2010</t>
  </si>
  <si>
    <t>United Kingdom 2007</t>
  </si>
  <si>
    <t>United Kingdom 2004</t>
  </si>
  <si>
    <t>United Kingdom 1999</t>
  </si>
  <si>
    <t>United Kingdom 1995</t>
  </si>
  <si>
    <t>United Kingdom 1994</t>
  </si>
  <si>
    <t>United Kingdom 1991</t>
  </si>
  <si>
    <t>United Kingdom 1986</t>
  </si>
  <si>
    <t>United Kingdom 1979</t>
  </si>
  <si>
    <t>United Kingdom 1974</t>
  </si>
  <si>
    <t>United Kingdom 1969</t>
  </si>
  <si>
    <t>United States 2013</t>
  </si>
  <si>
    <t>United States 2010</t>
  </si>
  <si>
    <t>United States 2007</t>
  </si>
  <si>
    <t>United States 2004</t>
  </si>
  <si>
    <t>United States 2000</t>
  </si>
  <si>
    <t>United States 1997</t>
  </si>
  <si>
    <t>United States 1994</t>
  </si>
  <si>
    <t>United States 1991</t>
  </si>
  <si>
    <t>United States 1986</t>
  </si>
  <si>
    <t>United States 1979</t>
  </si>
  <si>
    <t>United States 1974</t>
  </si>
  <si>
    <t>Uruguay 2013</t>
  </si>
  <si>
    <t>Uruguay 2010</t>
  </si>
  <si>
    <t>Uruguay 2007</t>
  </si>
  <si>
    <t>Uruguay 2004</t>
  </si>
  <si>
    <t>Gross</t>
  </si>
  <si>
    <t>Mixed</t>
  </si>
  <si>
    <t>Australia</t>
  </si>
  <si>
    <t>Austria</t>
  </si>
  <si>
    <t>AT13, AT10, AT07, AT04</t>
  </si>
  <si>
    <t>AT00, AT97, AT94</t>
  </si>
  <si>
    <t>AT95, AT87</t>
  </si>
  <si>
    <t>Belgium</t>
  </si>
  <si>
    <t>BE97, BE92</t>
  </si>
  <si>
    <t>BE00, BE95, BE88, BE85</t>
  </si>
  <si>
    <t>Brazil</t>
  </si>
  <si>
    <t>BR13, BR11, BR09, BR06</t>
  </si>
  <si>
    <t>Canada</t>
  </si>
  <si>
    <t>China</t>
  </si>
  <si>
    <t>Colombia</t>
  </si>
  <si>
    <t>CO13, CO10, CO07</t>
  </si>
  <si>
    <t>Czech Republic</t>
  </si>
  <si>
    <t>CZ13, CZ10, CZ07, CZ04, CZ02, CZ96, CZ92</t>
  </si>
  <si>
    <t>Denmark</t>
  </si>
  <si>
    <t>DK13, DK10, DK07, DK04, DK00, DK95, DK92, DK87</t>
  </si>
  <si>
    <t>Egypt</t>
  </si>
  <si>
    <t>Estonia</t>
  </si>
  <si>
    <t>EE13, EE10, EE07, EE04</t>
  </si>
  <si>
    <t>FI13, FI10, FI07, FI04, FI00, FI95, FI91, FI87</t>
  </si>
  <si>
    <t>France</t>
  </si>
  <si>
    <t>FR10, FR05, FR00, FR94, FR89, FR84, FR78</t>
  </si>
  <si>
    <t>Georgia</t>
  </si>
  <si>
    <t>Germany</t>
  </si>
  <si>
    <t>Greece</t>
  </si>
  <si>
    <t>GR13, GR10, GR07</t>
  </si>
  <si>
    <t>GR04, GR00, GR95</t>
  </si>
  <si>
    <t>Guatemala</t>
  </si>
  <si>
    <t>GT14, GT11, GT06</t>
  </si>
  <si>
    <t>Hungary</t>
  </si>
  <si>
    <t>Iceland</t>
  </si>
  <si>
    <t>IS10, IS07, IS04</t>
  </si>
  <si>
    <t>India</t>
  </si>
  <si>
    <t>IN11, IN04</t>
  </si>
  <si>
    <t>Ireland</t>
  </si>
  <si>
    <t>IE10, IR07, IE04, IE87</t>
  </si>
  <si>
    <t>IE00, IE96, IE95, IE94</t>
  </si>
  <si>
    <t>Israel</t>
  </si>
  <si>
    <t>Italy</t>
  </si>
  <si>
    <t>Japan</t>
  </si>
  <si>
    <t>Luxembourg</t>
  </si>
  <si>
    <t>LU13, LU10, LU08, LU04</t>
  </si>
  <si>
    <t>LU00, LU97, LU94, LU91, LU85</t>
  </si>
  <si>
    <t>Mexico</t>
  </si>
  <si>
    <t>MX12, MX10, MX08, MX04, MX02, MX00, MX98, MX96, MX94, MX92, MX89, MX84</t>
  </si>
  <si>
    <t>Netherlands</t>
  </si>
  <si>
    <t>NL13, NL10, NL07, NL04, NL99, NL93, NL90, NL87, NL83</t>
  </si>
  <si>
    <t>Norway</t>
  </si>
  <si>
    <t>NO13, NO10, NO07, NO04, NO00, NO95, NO91, NO86, NO79</t>
  </si>
  <si>
    <t>Panama</t>
  </si>
  <si>
    <t>PA13, PA10, PA07</t>
  </si>
  <si>
    <t>Paraguay</t>
  </si>
  <si>
    <t>Peru</t>
  </si>
  <si>
    <t>PE13, PE10, PE07, PE04</t>
  </si>
  <si>
    <t>Poland</t>
  </si>
  <si>
    <t>PL92, PL86</t>
  </si>
  <si>
    <t>Romania</t>
  </si>
  <si>
    <t>RO97, RO95</t>
  </si>
  <si>
    <t>Russia</t>
  </si>
  <si>
    <t>RU13, RU10, RU07, RU04, RU00</t>
  </si>
  <si>
    <t>Serbia</t>
  </si>
  <si>
    <t>Slovak Republic</t>
  </si>
  <si>
    <t>SK13, SK10, SK07, SK04, SK92</t>
  </si>
  <si>
    <t>Slovenia</t>
  </si>
  <si>
    <t>SI12, SI10, SI07, SI04, SI99, SI97</t>
  </si>
  <si>
    <t>South Africa</t>
  </si>
  <si>
    <t>ZA12, ZA10, ZA08</t>
  </si>
  <si>
    <t>South Korea</t>
  </si>
  <si>
    <t>KR12, KR10, KR08, KR06</t>
  </si>
  <si>
    <t>Spain</t>
  </si>
  <si>
    <t>ES13, ES10, ES07</t>
  </si>
  <si>
    <t>ES04, ES00, ES95, ES90, ES85, ES80</t>
  </si>
  <si>
    <t>Sweden</t>
  </si>
  <si>
    <t>SE05, SE00, SE95, SE92, SE87, SE81, SE75, SE67</t>
  </si>
  <si>
    <t>Switzerland</t>
  </si>
  <si>
    <t>CH13, CH10, CH07, CH04, CH02, CH00, CH92, CH82</t>
  </si>
  <si>
    <t>Taiwan</t>
  </si>
  <si>
    <t>United Kingdom</t>
  </si>
  <si>
    <t>UK13, UK10, UK07, UK04, UK99, UK95, UK94, UK91, UK86, UK79, UK74, UK69</t>
  </si>
  <si>
    <t>United States</t>
  </si>
  <si>
    <t>Uruguay</t>
  </si>
  <si>
    <t>For a continuously updated overview, see: http://www.lisdatacenter.org/our-data/lis-database/datasets-information/</t>
  </si>
  <si>
    <t>http://www.lisdatacenter.org/our-data/lis-database/documentation/list-of-net-income-datasets/</t>
  </si>
  <si>
    <t>Country</t>
  </si>
  <si>
    <t>Net</t>
  </si>
  <si>
    <t>Mix</t>
  </si>
  <si>
    <t>Relative Fiscal Redistribution</t>
  </si>
  <si>
    <t>Total</t>
  </si>
  <si>
    <t>Mean</t>
  </si>
  <si>
    <t>Koen Caminada</t>
  </si>
  <si>
    <t>Citation:</t>
  </si>
  <si>
    <t>Questions / contact:</t>
  </si>
  <si>
    <t>Version 1.0</t>
  </si>
  <si>
    <t>Jinxian Wang</t>
  </si>
  <si>
    <t>Gross, net or mixed</t>
  </si>
  <si>
    <t>N * T</t>
  </si>
  <si>
    <t>From
Transfers</t>
  </si>
  <si>
    <t>From
Taxes</t>
  </si>
  <si>
    <t>Dominican Rep 2007</t>
  </si>
  <si>
    <t>Dominican Rep.</t>
  </si>
  <si>
    <t># sets</t>
  </si>
  <si>
    <t>Gross income data for most countries and years, while income data net of (income) taxes for others</t>
  </si>
  <si>
    <t>Total population</t>
  </si>
  <si>
    <t>Budget size and target efficiency</t>
  </si>
  <si>
    <t>Budget size (transfers)</t>
  </si>
  <si>
    <t>Efficiency (transfers)</t>
  </si>
  <si>
    <t>Dominican Rep. 2007</t>
  </si>
  <si>
    <t>Notes</t>
  </si>
  <si>
    <t>Year</t>
  </si>
  <si>
    <t>Residual</t>
  </si>
  <si>
    <t>Finland</t>
  </si>
  <si>
    <t>Primary
Income</t>
  </si>
  <si>
    <t>Gross
Income</t>
  </si>
  <si>
    <t>Disposable
Income</t>
  </si>
  <si>
    <t>Budget size is the average size of social tranfers / taxes as a proportion of pre-tax (gross) income.</t>
  </si>
  <si>
    <t>Minimum</t>
  </si>
  <si>
    <t>Maximum</t>
  </si>
  <si>
    <t>Country / year</t>
  </si>
  <si>
    <t>AU</t>
  </si>
  <si>
    <t>AT</t>
  </si>
  <si>
    <t>BE</t>
  </si>
  <si>
    <t>BR</t>
  </si>
  <si>
    <t>CA</t>
  </si>
  <si>
    <t>CN</t>
  </si>
  <si>
    <t>CO</t>
  </si>
  <si>
    <t>CZ</t>
  </si>
  <si>
    <t>DK</t>
  </si>
  <si>
    <t>DO</t>
  </si>
  <si>
    <t>EG</t>
  </si>
  <si>
    <t>EE</t>
  </si>
  <si>
    <t>FI</t>
  </si>
  <si>
    <t>FR</t>
  </si>
  <si>
    <t>GE</t>
  </si>
  <si>
    <t>GR</t>
  </si>
  <si>
    <t>DE</t>
  </si>
  <si>
    <t>GT</t>
  </si>
  <si>
    <t>HU</t>
  </si>
  <si>
    <t>IS</t>
  </si>
  <si>
    <t>IN</t>
  </si>
  <si>
    <t>IE</t>
  </si>
  <si>
    <t>IL</t>
  </si>
  <si>
    <t>IT</t>
  </si>
  <si>
    <t>JP</t>
  </si>
  <si>
    <t>LU</t>
  </si>
  <si>
    <t>MX</t>
  </si>
  <si>
    <t>NL</t>
  </si>
  <si>
    <t>NO</t>
  </si>
  <si>
    <t>PA</t>
  </si>
  <si>
    <t>PY</t>
  </si>
  <si>
    <t>PE</t>
  </si>
  <si>
    <t>PL</t>
  </si>
  <si>
    <t>RO</t>
  </si>
  <si>
    <t>RU</t>
  </si>
  <si>
    <t>RS</t>
  </si>
  <si>
    <t>SK</t>
  </si>
  <si>
    <t>SI</t>
  </si>
  <si>
    <t>ZA</t>
  </si>
  <si>
    <t>KR</t>
  </si>
  <si>
    <t>ES</t>
  </si>
  <si>
    <t>SE</t>
  </si>
  <si>
    <t>CH</t>
  </si>
  <si>
    <t>TW</t>
  </si>
  <si>
    <t>UK</t>
  </si>
  <si>
    <t>US</t>
  </si>
  <si>
    <t>UY</t>
  </si>
  <si>
    <t># Observations 
Primary
Income</t>
  </si>
  <si>
    <t xml:space="preserve"> # Obervations
Gross
Income</t>
  </si>
  <si>
    <t># Observations
Disposable
Income</t>
  </si>
  <si>
    <t>Code</t>
  </si>
  <si>
    <t>Gross / net</t>
  </si>
  <si>
    <t>(All)</t>
  </si>
  <si>
    <t>Row Labels</t>
  </si>
  <si>
    <t>(Multiple Items)</t>
  </si>
  <si>
    <t>Residual / total 
redistribution</t>
  </si>
  <si>
    <t>Ratio other transfers / 
total transfers</t>
  </si>
  <si>
    <t># Datasets</t>
  </si>
  <si>
    <t># Observations disposable income</t>
  </si>
  <si>
    <t>All social
benefits</t>
  </si>
  <si>
    <t>Shares of social transfers as a proportion of all social benefits</t>
  </si>
  <si>
    <t xml:space="preserve">Other transfers </t>
  </si>
  <si>
    <t>Sum</t>
  </si>
  <si>
    <t>Education</t>
  </si>
  <si>
    <t>Unemployment</t>
  </si>
  <si>
    <t>Education transfers</t>
  </si>
  <si>
    <t>Sickness</t>
  </si>
  <si>
    <t>Housing</t>
  </si>
  <si>
    <t>Primary
income (a)</t>
  </si>
  <si>
    <t>Disposable
income (c)</t>
  </si>
  <si>
    <t>Gross
income (b)</t>
  </si>
  <si>
    <t>Absolute (a-c)</t>
  </si>
  <si>
    <t>Relative 
(a-c)/a*100</t>
  </si>
  <si>
    <t>Mean (rescaling)</t>
  </si>
  <si>
    <t>Mean (rescaling social transfers)</t>
  </si>
  <si>
    <r>
      <rPr>
        <sz val="9"/>
        <color theme="1"/>
        <rFont val="Book Antiqua"/>
        <family val="1"/>
      </rPr>
      <t>URL:</t>
    </r>
    <r>
      <rPr>
        <b/>
        <sz val="9"/>
        <color theme="1"/>
        <rFont val="Book Antiqua"/>
        <family val="1"/>
      </rPr>
      <t xml:space="preserve"> </t>
    </r>
    <r>
      <rPr>
        <u/>
        <sz val="9"/>
        <color indexed="12"/>
        <rFont val="Book Antiqua"/>
        <family val="1"/>
      </rPr>
      <t>www.universiteitleiden.nl/en/law/institute-for-tax-law-and-economics/economics/data-sets</t>
    </r>
  </si>
  <si>
    <t>Region</t>
  </si>
  <si>
    <t>EU15</t>
  </si>
  <si>
    <t>Europe - other</t>
  </si>
  <si>
    <t>Anglo-Saxon</t>
  </si>
  <si>
    <t>BRICS</t>
  </si>
  <si>
    <t>Middle East</t>
  </si>
  <si>
    <t>Latin America</t>
  </si>
  <si>
    <t>CEE</t>
  </si>
  <si>
    <t>South-East Asia</t>
  </si>
  <si>
    <t>Sickness transfers</t>
  </si>
  <si>
    <t>Housing transfers</t>
  </si>
  <si>
    <t>Other transfers</t>
  </si>
  <si>
    <t>General/food/ medical assistance</t>
  </si>
  <si>
    <t xml:space="preserve">Unemployment </t>
  </si>
  <si>
    <t>Budget size (income taxes)</t>
  </si>
  <si>
    <t>Efficiency
(income taxes)</t>
  </si>
  <si>
    <t>Income taxes</t>
  </si>
  <si>
    <t>Income
taxes</t>
  </si>
  <si>
    <t>Social transfers and income taxes as a proportion of housholds' gross income</t>
  </si>
  <si>
    <t>General/food/ medical
assistance</t>
  </si>
  <si>
    <t>Old-age/ 
Disability/ 
Survivor</t>
  </si>
  <si>
    <t>Family/ 
Children</t>
  </si>
  <si>
    <t>Family/
Children</t>
  </si>
  <si>
    <t>Grand Total</t>
  </si>
  <si>
    <t>Sum all social benefitss</t>
  </si>
  <si>
    <t>Family/
 Children</t>
  </si>
  <si>
    <t>Unemployment compensation</t>
  </si>
  <si>
    <t xml:space="preserve">Residual </t>
  </si>
  <si>
    <t xml:space="preserve">Income taxes </t>
  </si>
  <si>
    <t>Old-age/ Disability/ Survivor transfers</t>
  </si>
  <si>
    <t>Datasets Leiden LIS Budget Incidence Fiscal Redistribution Dataset on Relative Income Poverty</t>
  </si>
  <si>
    <t>A1 Descriptives Leiden LIS Budget Incidence Fiscal Redistribution Dataset on Relative Income Poverty</t>
  </si>
  <si>
    <t>Poverty (PL 60)</t>
  </si>
  <si>
    <t>Table A3 Relative poverty rates of primary income and disposable income and fiscal redistribution, total population</t>
  </si>
  <si>
    <t xml:space="preserve">Table A3 Relative poverty rates of primary income and disposable income and fiscal redistribution, working-age population </t>
  </si>
  <si>
    <t>Poverty P income</t>
  </si>
  <si>
    <t>poverty D income</t>
  </si>
  <si>
    <t>Working age population (18-64)</t>
  </si>
  <si>
    <t>Children (0-18)</t>
  </si>
  <si>
    <t>Elderly (65 and over)</t>
  </si>
  <si>
    <t>Poverty P income Children</t>
  </si>
  <si>
    <t>Poverty D income Children</t>
  </si>
  <si>
    <t>Poverty P income 
WA</t>
  </si>
  <si>
    <t>Poverty D income 
WA</t>
  </si>
  <si>
    <t>Fiscal 
redistribut</t>
  </si>
  <si>
    <t>Fiscal redistribut 
WA</t>
  </si>
  <si>
    <t>Fiscal redistribut Children</t>
  </si>
  <si>
    <t>Poverty P income Elderly</t>
  </si>
  <si>
    <t>Poverty D income Elderly</t>
  </si>
  <si>
    <t>Fiscal redistribut Elderly</t>
  </si>
  <si>
    <t>Poverty rate (PL60)</t>
  </si>
  <si>
    <t>Table A3 Relative poverty rates of primary income and disposable income and fiscal redistribution, children</t>
  </si>
  <si>
    <t>Table A3 Relative poverty rates of primary income and disposable income and fiscal redistribution, elderly</t>
  </si>
  <si>
    <t>Poverty (PL 50)</t>
  </si>
  <si>
    <t>Poverty (PL 40)</t>
  </si>
  <si>
    <t>PL60 
Primary 
income</t>
  </si>
  <si>
    <t>PL60 
Disposable
income</t>
  </si>
  <si>
    <t>PL60 
Fiscal
Redistribution</t>
  </si>
  <si>
    <t>Pl50 
Primary 
income</t>
  </si>
  <si>
    <t>PL50 
Disposable
income</t>
  </si>
  <si>
    <t>PL50 
Fiscal
Redistribution</t>
  </si>
  <si>
    <t>PL40 
Primary 
Income</t>
  </si>
  <si>
    <t>PL40 
Disposable
Income</t>
  </si>
  <si>
    <t>PL40 
Fiscal
Redistribution</t>
  </si>
  <si>
    <t>Poverty rates (PL60)</t>
  </si>
  <si>
    <t>Efficiency 
social transfers</t>
  </si>
  <si>
    <t xml:space="preserve">Budget size
income taxes </t>
  </si>
  <si>
    <t>Budget size 
social transfers</t>
  </si>
  <si>
    <t xml:space="preserve">Efficiency 
income taxes </t>
  </si>
  <si>
    <t>Total population (PL60)</t>
  </si>
  <si>
    <t>Total population (PL50)</t>
  </si>
  <si>
    <t>Total population (PL40)</t>
  </si>
  <si>
    <t>Shares of Fiscal Redistribution via Programs (PL60, total population)</t>
  </si>
  <si>
    <t>Poverty Gap (PL 60)</t>
  </si>
  <si>
    <t>Poverty Gap Primary Income</t>
  </si>
  <si>
    <t>Poverty Gap Disposable income</t>
  </si>
  <si>
    <t>Poverty Gap Fiscal Redistribution</t>
  </si>
  <si>
    <t>Poverty Gap (Pl60)</t>
  </si>
  <si>
    <t>IT14, IT10, IT08, IT04, IT00, IT98, IT95, IT93, IT91, IT89, IT87, IT86</t>
  </si>
  <si>
    <t xml:space="preserve">
Koen Caminada, Economics Department, Leiden University, PO Box 9520, 2300 RA Leiden, The Netherlands. E-mail: c.l.j.caminada@law.leidenuniv.nl
Jinxian Wang, Economics Department, Leiden University, PO Box 9520, 2300 RA Leiden, The Netherlands. E-mail: j.wang@law.leidenuniv.nl
</t>
  </si>
  <si>
    <t>Poverty Disposable income (b)</t>
  </si>
  <si>
    <t xml:space="preserve">Old-age/ 
Disability/ 
Survivor </t>
  </si>
  <si>
    <t xml:space="preserve">Sickness </t>
  </si>
  <si>
    <t xml:space="preserve">Education </t>
  </si>
  <si>
    <t xml:space="preserve">Housing </t>
  </si>
  <si>
    <t xml:space="preserve">Family/
Children </t>
  </si>
  <si>
    <t>General/
food/
medical assistance</t>
  </si>
  <si>
    <t>Poverty 
Primary 
income (a)</t>
  </si>
  <si>
    <t># observations</t>
  </si>
  <si>
    <t>Elderly (65 years and over)</t>
  </si>
  <si>
    <t>Male</t>
  </si>
  <si>
    <t>Female</t>
  </si>
  <si>
    <t>Poverty</t>
  </si>
  <si>
    <t>Table A5 Social benefits budget size and target efficiency (total population)</t>
  </si>
  <si>
    <t>Table A6 Social transfers and income taxes as a proportion of households’ gross income  (total population)</t>
  </si>
  <si>
    <t>Table A6 Social transfers as a proportion of all social benefits  (total population)</t>
  </si>
  <si>
    <t>Table A7 Redistributive effect of programs (total population)</t>
  </si>
  <si>
    <t>Table A7 Redistributive effect of programs (working-age population)</t>
  </si>
  <si>
    <t>Table A7 Redistributive effect of programs (children)</t>
  </si>
  <si>
    <t>Table A7 Redistributive effect of programs (elderly)</t>
  </si>
  <si>
    <t>Table A4 Relative poverty rates of disposable income (PL60), gender</t>
  </si>
  <si>
    <t>CN</t>
    <phoneticPr fontId="3" type="noConversion"/>
  </si>
  <si>
    <t>China 2013</t>
    <phoneticPr fontId="3" type="noConversion"/>
  </si>
  <si>
    <t>Germany 2015</t>
  </si>
  <si>
    <t>Germany 2011</t>
  </si>
  <si>
    <t>Germany 2006</t>
  </si>
  <si>
    <t>Germany 2001</t>
  </si>
  <si>
    <t>Germany 1998</t>
  </si>
  <si>
    <t>Germany 1995</t>
  </si>
  <si>
    <t>Germany 1991</t>
  </si>
  <si>
    <t>Germany 1987</t>
  </si>
  <si>
    <t>Wave X</t>
  </si>
  <si>
    <t>Wave X</t>
    <phoneticPr fontId="3" type="noConversion"/>
  </si>
  <si>
    <t>United States 2016</t>
    <phoneticPr fontId="3" type="noConversion"/>
  </si>
  <si>
    <t>Paraguay 2016</t>
    <phoneticPr fontId="3" type="noConversion"/>
  </si>
  <si>
    <t>Paraguay 2007</t>
    <phoneticPr fontId="3" type="noConversion"/>
  </si>
  <si>
    <t>Paraguay 2004</t>
    <phoneticPr fontId="3" type="noConversion"/>
  </si>
  <si>
    <t>Paraguay 2000</t>
    <phoneticPr fontId="3" type="noConversion"/>
  </si>
  <si>
    <t>Taiwan 2016</t>
    <phoneticPr fontId="3" type="noConversion"/>
  </si>
  <si>
    <t>Gross</t>
    <phoneticPr fontId="3" type="noConversion"/>
  </si>
  <si>
    <t>Net</t>
    <phoneticPr fontId="3" type="noConversion"/>
  </si>
  <si>
    <t>CN</t>
    <phoneticPr fontId="3" type="noConversion"/>
  </si>
  <si>
    <t>PY</t>
    <phoneticPr fontId="3" type="noConversion"/>
  </si>
  <si>
    <t>PY</t>
    <phoneticPr fontId="3" type="noConversion"/>
  </si>
  <si>
    <t>Net</t>
    <phoneticPr fontId="3" type="noConversion"/>
  </si>
  <si>
    <t>Mix</t>
    <phoneticPr fontId="3" type="noConversion"/>
  </si>
  <si>
    <t>Net</t>
    <phoneticPr fontId="3" type="noConversion"/>
  </si>
  <si>
    <t>TW</t>
    <phoneticPr fontId="3" type="noConversion"/>
  </si>
  <si>
    <t>US</t>
    <phoneticPr fontId="3" type="noConversion"/>
  </si>
  <si>
    <t>CN13</t>
    <phoneticPr fontId="3" type="noConversion"/>
  </si>
  <si>
    <t>PY04</t>
    <phoneticPr fontId="3" type="noConversion"/>
  </si>
  <si>
    <t>China 2013</t>
  </si>
  <si>
    <t>Paraguay 2016</t>
  </si>
  <si>
    <t>Paraguay 2007</t>
  </si>
  <si>
    <t>Paraguay 2004</t>
  </si>
  <si>
    <t>Paraguay 2000</t>
  </si>
  <si>
    <t>Taiwan 2016</t>
  </si>
  <si>
    <t>United States 2016</t>
  </si>
  <si>
    <r>
      <t xml:space="preserve">For some countries and years, private transfers are not available, including Canada (1997, 1994, 1991, 1987, 1981, 1975, 1971), Czech Republic (1996, 1992), Italy (1986), Norway (2013, 2010, 2007), Poland (1986), Romania (1997, 1995), Slovakia (1992), Spain (1985, 1980), Sweden (1981, 1967). </t>
    </r>
    <r>
      <rPr>
        <sz val="9"/>
        <color rgb="FFFF0000"/>
        <rFont val="Calibri"/>
        <family val="2"/>
      </rPr>
      <t xml:space="preserve">China (2013) and </t>
    </r>
    <r>
      <rPr>
        <sz val="9"/>
        <color theme="1"/>
        <rFont val="Calibri"/>
        <family val="2"/>
      </rPr>
      <t>Taiwan (1995) has no information on private transfers or social security transfers. Austria (1995, 1987) only has information on disposable income. For cases without information on private transfers, we calculate all incomes without adding private transfers.</t>
    </r>
  </si>
  <si>
    <t>Efficiency index ranges from -1.0 to + 1.0  (the poorest resp. the richest reciepient recieves all transfer income)</t>
  </si>
  <si>
    <r>
      <rPr>
        <sz val="9"/>
        <color rgb="FFFF0000"/>
        <rFont val="Calibri"/>
        <family val="2"/>
      </rPr>
      <t>Mean (rescaling social transfers):</t>
    </r>
    <r>
      <rPr>
        <sz val="9"/>
        <color rgb="FF000000"/>
        <rFont val="Calibri"/>
        <family val="2"/>
      </rPr>
      <t xml:space="preserve"> the sum of all transfers amount over 100 percent due to missing observations. We rescaled each social transfer by applying an adjustment factor, which is defined as the all social transfers (100%) divided by sum of all social transfers (over 100%), in order to correct for an over-estimated effect.</t>
    </r>
  </si>
  <si>
    <r>
      <rPr>
        <sz val="8"/>
        <color rgb="FFFF0000"/>
        <rFont val="Calibri"/>
        <family val="2"/>
      </rPr>
      <t>Mean (rescaling):</t>
    </r>
    <r>
      <rPr>
        <sz val="8"/>
        <color rgb="FF000000"/>
        <rFont val="Calibri"/>
        <family val="2"/>
      </rPr>
      <t xml:space="preserve"> the sum of all partial redistributive effects amount (a little) over 100 percent due to missing observations. We rescaled the redistributive effects of each social program by applying an adjustment factor, which is defined as the overall redistribution (100%) divided by sum of all partial redistributive effects of all programs (over 100%), in order to correct for an over-estimated effect.</t>
    </r>
  </si>
  <si>
    <t>Unknown</t>
  </si>
  <si>
    <t>PY16, PY13, PY10, PY07, PY00</t>
  </si>
  <si>
    <t>TW16, TW13, TW10, TW07, TW05, TW00, TW97, TW95, TW91, TW86, TW81</t>
  </si>
  <si>
    <t>US16, US13, US10, US07, US04, US00, US97, US94, US91, US86, US79, US74</t>
  </si>
  <si>
    <t>Shares of population:</t>
  </si>
  <si>
    <t>rate 
total</t>
  </si>
  <si>
    <t>Different</t>
  </si>
  <si>
    <t>in merged 
H&amp;P file</t>
  </si>
  <si>
    <t>Poverty (a)</t>
  </si>
  <si>
    <t>Male (a)</t>
  </si>
  <si>
    <t>Female (a)</t>
  </si>
  <si>
    <t>Poverty (b)</t>
  </si>
  <si>
    <t>Male (b)</t>
  </si>
  <si>
    <t>Female (b)</t>
  </si>
  <si>
    <t>Males (c )</t>
  </si>
  <si>
    <t>Females (c )</t>
  </si>
  <si>
    <t>Poverty  (c )</t>
  </si>
  <si>
    <t>Poverty (d)</t>
  </si>
  <si>
    <t>Male (d)</t>
  </si>
  <si>
    <t>Femaile (d)</t>
  </si>
  <si>
    <t>In some LIS files the breakdown of the population by gender is not fully possible - shown as ‘unknown’ share of population being male or female.</t>
  </si>
  <si>
    <t>! (a)</t>
  </si>
  <si>
    <t>! (b)</t>
  </si>
  <si>
    <t>! (c )</t>
  </si>
  <si>
    <t>! (d)</t>
  </si>
  <si>
    <t>! Caution: Merged files do not (exactly) produce the same poverty rate as the household files.</t>
  </si>
  <si>
    <t>Poverty threshold: 60% of median equivalized income</t>
  </si>
  <si>
    <t>Wave IX</t>
    <phoneticPr fontId="3" type="noConversion"/>
  </si>
  <si>
    <t>Australia 2013</t>
    <phoneticPr fontId="3" type="noConversion"/>
  </si>
  <si>
    <t>Australia 2004</t>
    <phoneticPr fontId="3" type="noConversion"/>
  </si>
  <si>
    <t>Canada 2013</t>
    <phoneticPr fontId="3" type="noConversion"/>
  </si>
  <si>
    <t>CL</t>
    <phoneticPr fontId="3" type="noConversion"/>
  </si>
  <si>
    <t>Chile 2015</t>
    <phoneticPr fontId="3" type="noConversion"/>
  </si>
  <si>
    <t>Chile 2013</t>
    <phoneticPr fontId="3" type="noConversion"/>
  </si>
  <si>
    <t>Chile 2011</t>
    <phoneticPr fontId="3" type="noConversion"/>
  </si>
  <si>
    <t>Chile 2009</t>
    <phoneticPr fontId="3" type="noConversion"/>
  </si>
  <si>
    <t>Chile 2006</t>
    <phoneticPr fontId="3" type="noConversion"/>
  </si>
  <si>
    <t>Chile 2003</t>
    <phoneticPr fontId="3" type="noConversion"/>
  </si>
  <si>
    <t>Chile 2000</t>
    <phoneticPr fontId="3" type="noConversion"/>
  </si>
  <si>
    <t>Chile 1998</t>
    <phoneticPr fontId="3" type="noConversion"/>
  </si>
  <si>
    <t>Chile 1996</t>
    <phoneticPr fontId="3" type="noConversion"/>
  </si>
  <si>
    <t>Chile 1994</t>
    <phoneticPr fontId="3" type="noConversion"/>
  </si>
  <si>
    <t>Chile 1992</t>
    <phoneticPr fontId="3" type="noConversion"/>
  </si>
  <si>
    <t>Chile 1990</t>
    <phoneticPr fontId="3" type="noConversion"/>
  </si>
  <si>
    <t>Georgia 2016</t>
    <phoneticPr fontId="3" type="noConversion"/>
  </si>
  <si>
    <t>Germany 2014</t>
    <phoneticPr fontId="3" type="noConversion"/>
  </si>
  <si>
    <t>Germany 2013</t>
    <phoneticPr fontId="3" type="noConversion"/>
  </si>
  <si>
    <t>Germany 2012</t>
    <phoneticPr fontId="3" type="noConversion"/>
  </si>
  <si>
    <t>Germany 2009</t>
    <phoneticPr fontId="3" type="noConversion"/>
  </si>
  <si>
    <t>Germany 2008</t>
    <phoneticPr fontId="3" type="noConversion"/>
  </si>
  <si>
    <t>Germany 2005</t>
    <phoneticPr fontId="3" type="noConversion"/>
  </si>
  <si>
    <t>Germany 2003</t>
    <phoneticPr fontId="3" type="noConversion"/>
  </si>
  <si>
    <t>Germany 2002</t>
    <phoneticPr fontId="3" type="noConversion"/>
  </si>
  <si>
    <t>Hungary 2015</t>
    <phoneticPr fontId="3" type="noConversion"/>
  </si>
  <si>
    <t>Israel 2016</t>
    <phoneticPr fontId="3" type="noConversion"/>
  </si>
  <si>
    <t>Israel 2014</t>
    <phoneticPr fontId="3" type="noConversion"/>
  </si>
  <si>
    <t>LT</t>
    <phoneticPr fontId="3" type="noConversion"/>
  </si>
  <si>
    <t>CEE</t>
    <phoneticPr fontId="3" type="noConversion"/>
  </si>
  <si>
    <t>Lithuania 2013</t>
    <phoneticPr fontId="3" type="noConversion"/>
  </si>
  <si>
    <t>Lithuania 2010</t>
    <phoneticPr fontId="3" type="noConversion"/>
  </si>
  <si>
    <t>Poland 2016</t>
    <phoneticPr fontId="3" type="noConversion"/>
  </si>
  <si>
    <t>Serbia 2016</t>
    <phoneticPr fontId="3" type="noConversion"/>
  </si>
  <si>
    <t>Uruguay 2016</t>
    <phoneticPr fontId="3" type="noConversion"/>
  </si>
  <si>
    <t>AU14, AU10, AU08, AU04, AU03, AU01, AU95, AU89, AU85, AU81</t>
    <phoneticPr fontId="3" type="noConversion"/>
  </si>
  <si>
    <t>CA13, CA10, CA07, CA04, CA00, CA98, CA97, CA94, CA91, CA87, CA81, CA75, CA71</t>
    <phoneticPr fontId="3" type="noConversion"/>
  </si>
  <si>
    <t>Chile</t>
    <phoneticPr fontId="3" type="noConversion"/>
  </si>
  <si>
    <t>CL15, CL13, CL11, CL09, CL06, CL03, CL00, CL98, CL96, CL94, CL92, CL90</t>
  </si>
  <si>
    <t>DE15, DE14, DE13, DE12, DE11, DE10, DE09, DE08, DE07, DE06, DE05, DE04, DE03, DE02, DE01, DE00, DE98, DE95, DE94, DE91, DE89, DE87, DE84, DE83, DE81, DE78, DE7</t>
    <phoneticPr fontId="3" type="noConversion"/>
  </si>
  <si>
    <t>HU15, HU12, HU09, HU07, HU05, HU99, HU94, HU91</t>
    <phoneticPr fontId="3" type="noConversion"/>
  </si>
  <si>
    <t>IL16, IL14, IL12, IL10, IL07, IL05, IL01, IL97, IL92, IL86, IL79</t>
    <phoneticPr fontId="3" type="noConversion"/>
  </si>
  <si>
    <t>Lithuania</t>
    <phoneticPr fontId="3" type="noConversion"/>
  </si>
  <si>
    <t>LT13, LT10</t>
    <phoneticPr fontId="3" type="noConversion"/>
  </si>
  <si>
    <t>PL16, PL13, PL10, PL07, PL04, PL99, PL95</t>
    <phoneticPr fontId="3" type="noConversion"/>
  </si>
  <si>
    <t>RS16, RS13, RS10, RS06</t>
    <phoneticPr fontId="3" type="noConversion"/>
  </si>
  <si>
    <t>UY16, UY13, UY10, UY07, UY04</t>
    <phoneticPr fontId="3" type="noConversion"/>
  </si>
  <si>
    <t>GE16, GE13, GE10</t>
    <phoneticPr fontId="3" type="noConversion"/>
  </si>
  <si>
    <t>Wave VIII</t>
    <phoneticPr fontId="3" type="noConversion"/>
  </si>
  <si>
    <t>Net</t>
    <phoneticPr fontId="3" type="noConversion"/>
  </si>
  <si>
    <t>Net</t>
    <phoneticPr fontId="3" type="noConversion"/>
  </si>
  <si>
    <t>Norway 2010</t>
    <phoneticPr fontId="3" type="noConversion"/>
  </si>
  <si>
    <t>Uruguay 2010</t>
    <phoneticPr fontId="3" type="noConversion"/>
  </si>
  <si>
    <t>Australia 2013</t>
  </si>
  <si>
    <t>Australia 2004</t>
  </si>
  <si>
    <t>Wave X</t>
    <phoneticPr fontId="3" type="noConversion"/>
  </si>
  <si>
    <t>Wave X</t>
    <phoneticPr fontId="3" type="noConversion"/>
  </si>
  <si>
    <r>
      <t xml:space="preserve">H-G </t>
    </r>
    <r>
      <rPr>
        <sz val="9"/>
        <rFont val="Verdana"/>
        <family val="2"/>
      </rPr>
      <t>≠</t>
    </r>
    <r>
      <rPr>
        <sz val="9"/>
        <rFont val="Calibri"/>
        <family val="2"/>
      </rPr>
      <t xml:space="preserve"> 0</t>
    </r>
  </si>
  <si>
    <r>
      <t>AA-AB</t>
    </r>
    <r>
      <rPr>
        <sz val="9"/>
        <rFont val="Verdana"/>
        <family val="2"/>
      </rPr>
      <t>≠</t>
    </r>
    <r>
      <rPr>
        <sz val="9"/>
        <rFont val="Calibri"/>
        <family val="2"/>
      </rPr>
      <t>0</t>
    </r>
  </si>
  <si>
    <r>
      <t>AI-AJ</t>
    </r>
    <r>
      <rPr>
        <sz val="9"/>
        <rFont val="Verdana"/>
        <family val="2"/>
      </rPr>
      <t>≠</t>
    </r>
    <r>
      <rPr>
        <sz val="9"/>
        <rFont val="Calibri"/>
        <family val="2"/>
      </rPr>
      <t xml:space="preserve"> 0</t>
    </r>
  </si>
  <si>
    <t>Canada 2013</t>
  </si>
  <si>
    <t>CL</t>
  </si>
  <si>
    <t>Chile 2015</t>
  </si>
  <si>
    <t>Chile 2013</t>
  </si>
  <si>
    <t>Chile 2011</t>
  </si>
  <si>
    <t>Chile 2009</t>
  </si>
  <si>
    <t>Chile 2006</t>
  </si>
  <si>
    <t>Chile 2003</t>
  </si>
  <si>
    <t>Chile 2000</t>
  </si>
  <si>
    <t>Chile 1998</t>
  </si>
  <si>
    <t>Chile 1996</t>
  </si>
  <si>
    <t>Chile 1994</t>
  </si>
  <si>
    <t>Chile 1992</t>
  </si>
  <si>
    <t>Chile 1990</t>
  </si>
  <si>
    <t>Georgia 2016</t>
  </si>
  <si>
    <t>Germany 2014</t>
  </si>
  <si>
    <t>Germany 2012</t>
  </si>
  <si>
    <t>Germany 2009</t>
  </si>
  <si>
    <t>Germany 2008</t>
  </si>
  <si>
    <t>Germany 2005</t>
  </si>
  <si>
    <t>Germany 2003</t>
  </si>
  <si>
    <t>Germany 2002</t>
  </si>
  <si>
    <t>Hungary 2015</t>
  </si>
  <si>
    <t>Israel 2016</t>
  </si>
  <si>
    <t>Israel 2014</t>
  </si>
  <si>
    <t>LT</t>
  </si>
  <si>
    <t>Lithuania 2013</t>
  </si>
  <si>
    <t>Lithuania 2010</t>
  </si>
  <si>
    <t>Poland 2016</t>
  </si>
  <si>
    <t>Serbia 2016</t>
  </si>
  <si>
    <t>Uruguay 2016</t>
  </si>
  <si>
    <t>Net</t>
    <phoneticPr fontId="3" type="noConversion"/>
  </si>
  <si>
    <r>
      <t xml:space="preserve">Leiden LIS Budget Incidence Fiscal Redistribution Dataset 
on
</t>
    </r>
    <r>
      <rPr>
        <b/>
        <sz val="13"/>
        <color theme="6" tint="-0.249977111117893"/>
        <rFont val="Book Antiqua"/>
        <family val="1"/>
      </rPr>
      <t>Relative Income Poverty Rates</t>
    </r>
    <r>
      <rPr>
        <b/>
        <sz val="13"/>
        <rFont val="Book Antiqua"/>
        <family val="1"/>
      </rPr>
      <t xml:space="preserve">
</t>
    </r>
    <r>
      <rPr>
        <b/>
        <sz val="10"/>
        <rFont val="Book Antiqua"/>
        <family val="1"/>
      </rPr>
      <t xml:space="preserve">
</t>
    </r>
    <r>
      <rPr>
        <sz val="10"/>
        <rFont val="Book Antiqua"/>
        <family val="1"/>
      </rPr>
      <t>for 49 LIS countries - 1967-2016</t>
    </r>
  </si>
  <si>
    <t>Share of FR</t>
  </si>
  <si>
    <t>Table A2 Relative poverty rates and poverty gap (FGT(1)) of primary income and disposable income and fiscal redistribution, total population</t>
  </si>
  <si>
    <t>Table A4 Relative poverty rates and poverty gap (FGT(1)) of primary income and disposable income and fiscal redistribution, total population</t>
  </si>
  <si>
    <t>Total population (poverty line 60 percent of median income)</t>
  </si>
  <si>
    <t>Total population (poverty line 50 percent of median income)</t>
  </si>
  <si>
    <t>Total population (poverty line 40 percent of median income)</t>
  </si>
  <si>
    <t>Share of Fiscal Redistribution</t>
  </si>
  <si>
    <t>Reference to the data: Koen Caminada &amp; Jinxian Wang (2019), Leiden LIS Budget Incidence Fiscal Redistribution Dataset on Relative Income Poverty Rates, Version 1.0, posted at the website of the LIS Cross-National Data Center in Luxembourg and posted at the website of Leiden University, Department of Economics.</t>
  </si>
  <si>
    <t xml:space="preserve">The data source for our database is the microdata accessed between December 2017 and December 2018, through the secured remote-execution system from the Luxembourg Income Study (LIS) Database. You can also access our database via the website of the LIS: Cross-National Data Center in Luxembourg. </t>
  </si>
  <si>
    <t>Lifted out of poverty</t>
  </si>
  <si>
    <t>Poverty alleviation</t>
  </si>
  <si>
    <t>Poverty alliviation via (parts of) T/B/systems</t>
  </si>
  <si>
    <t>Alleviation (a-b)</t>
  </si>
  <si>
    <r>
      <rPr>
        <sz val="8"/>
        <color rgb="FFFF0000"/>
        <rFont val="Calibri"/>
        <family val="2"/>
      </rPr>
      <t>Mean (rescaling):</t>
    </r>
    <r>
      <rPr>
        <sz val="8"/>
        <color rgb="FF000000"/>
        <rFont val="Calibri"/>
        <family val="2"/>
      </rPr>
      <t xml:space="preserve"> the sum of all partial redistributive effects amount (a little) over 100 percent due to missing observations. We rescaled the redistributive effects of each social program by applying an adjustment factor, which is defined as the overall poverty alleviation (100%) divided by sum of all partial redistributive effects of all programs (over 100%), in order to correct for an over-estimated effect.</t>
    </r>
  </si>
  <si>
    <r>
      <t xml:space="preserve">Gross income data for most countries and years (214 datasets), while income data net of income taxes for 103 countries and years (marked </t>
    </r>
    <r>
      <rPr>
        <i/>
        <sz val="9"/>
        <rFont val="Calibri"/>
        <family val="2"/>
      </rPr>
      <t>italic</t>
    </r>
    <r>
      <rPr>
        <sz val="9"/>
        <rFont val="Calibri"/>
        <family val="2"/>
      </rPr>
      <t>).</t>
    </r>
  </si>
  <si>
    <t>For some countries and years, private transfers are not available, including Canada (1997, 1994, 1991, 1987, 1981, 1975, 1971), Czech Republic (1996, 1992), Italy (1986), Norway (2013, 2010, 2007), Poland (1986), Romania (1997, 1995), Slovakia (1992), Spain (1985, 1980), Sweden (1981, 1967). China (2013) and Taiwan (1995) have no information on private transfers or social security transfers. Austria (1995, 1987) only has information on disposable income. For cases without information on private transfers, we calculate all incomes without adding private transfers.</t>
  </si>
  <si>
    <t>For the breakdown of poverty among males and females, we had to combine (merge) household files of LIS with files on persons of LIS. In most cases we do not have any troubles. 147 cases out of all 1,356 possibilities (= 339 data points of countries/ years for each Total population, Working-age population, Children and the Elderly) should be threated with caution, because the merged files do not (exactly) produce the same poverty rate as the household files, which is troublesome. We present the deviations in separate columns.</t>
  </si>
  <si>
    <t>For some countries and years, private transfers are not available, including Canada (1997, 1994, 1991, 1987, 1981, 1975, 1971), Czech Republic (1996, 1992), Italy (1986), Norway (2013, 2010, 2007), Poland (1986), Romania (1997, 1995), Slovakia (1992), Spain (1985, 1980), Sweden (1981, 1967). China (2013) and Taiwan (1995) has no information on private transfers or social security transfers. Austria (1995, 1987) only has information on disposable income. For cases without information on private transfers, we calculate all incomes without adding private transfers.</t>
  </si>
  <si>
    <r>
      <t xml:space="preserve">Gross income data for most countries and years (214 datasets), while income data net of income taxes for 103 countries and years (marked </t>
    </r>
    <r>
      <rPr>
        <i/>
        <sz val="8"/>
        <rFont val="Calibri"/>
        <family val="2"/>
      </rPr>
      <t>italic</t>
    </r>
    <r>
      <rPr>
        <sz val="8"/>
        <rFont val="Calibri"/>
        <family val="2"/>
      </rPr>
      <t>).</t>
    </r>
  </si>
  <si>
    <t># LIS Datasets</t>
  </si>
  <si>
    <t>February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</si>
</sst>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0.000"/>
    <numFmt numFmtId="166" formatCode="0.0%"/>
    <numFmt numFmtId="167" formatCode="0.0"/>
    <numFmt numFmtId="168" formatCode="0.00000"/>
    <numFmt numFmtId="169" formatCode="_(* #,##0.0_);_(* \(#,##0.0\);_(* &quot;-&quot;??_);_(@_)"/>
    <numFmt numFmtId="170" formatCode="0.0_);[Red]\(0.0\)"/>
    <numFmt numFmtId="171" formatCode="0.0_ "/>
  </numFmts>
  <fonts count="78">
    <font>
      <sz val="11"/>
      <color theme="1"/>
      <name val="DengXian"/>
      <family val="2"/>
      <scheme val="minor"/>
    </font>
    <font>
      <sz val="8"/>
      <color theme="1"/>
      <name val="Verdana"/>
      <family val="2"/>
    </font>
    <font>
      <sz val="11"/>
      <color theme="1"/>
      <name val="DengXian"/>
      <family val="2"/>
      <scheme val="minor"/>
    </font>
    <font>
      <sz val="9"/>
      <name val="DengXian"/>
      <family val="2"/>
      <scheme val="minor"/>
    </font>
    <font>
      <sz val="9"/>
      <color rgb="FF000000"/>
      <name val="DengXian"/>
      <family val="2"/>
      <scheme val="minor"/>
    </font>
    <font>
      <sz val="8"/>
      <color rgb="FF000000"/>
      <name val="DengXian"/>
      <family val="2"/>
      <scheme val="minor"/>
    </font>
    <font>
      <sz val="9"/>
      <color theme="1"/>
      <name val="DengXian"/>
      <family val="2"/>
      <scheme val="minor"/>
    </font>
    <font>
      <sz val="11"/>
      <color indexed="8"/>
      <name val="DengXian"/>
      <family val="2"/>
      <scheme val="minor"/>
    </font>
    <font>
      <sz val="9"/>
      <color theme="1"/>
      <name val="Times New Roman"/>
      <family val="1"/>
    </font>
    <font>
      <sz val="10"/>
      <name val="Arial"/>
      <family val="2"/>
    </font>
    <font>
      <b/>
      <sz val="13"/>
      <name val="Book Antiqua"/>
      <family val="1"/>
    </font>
    <font>
      <sz val="11"/>
      <name val="Arial"/>
      <family val="2"/>
    </font>
    <font>
      <b/>
      <sz val="14"/>
      <name val="Book Antiqua"/>
      <family val="1"/>
    </font>
    <font>
      <b/>
      <sz val="11"/>
      <name val="Book Antiqua"/>
      <family val="1"/>
    </font>
    <font>
      <sz val="9"/>
      <name val="Book Antiqua"/>
      <family val="1"/>
    </font>
    <font>
      <i/>
      <sz val="11"/>
      <name val="Book Antiqua"/>
      <family val="1"/>
    </font>
    <font>
      <sz val="10"/>
      <name val="Book Antiqua"/>
      <family val="1"/>
    </font>
    <font>
      <u/>
      <sz val="10"/>
      <color indexed="12"/>
      <name val="Arial"/>
      <family val="2"/>
    </font>
    <font>
      <sz val="11"/>
      <name val="Book Antiqua"/>
      <family val="1"/>
    </font>
    <font>
      <b/>
      <sz val="18"/>
      <color theme="3"/>
      <name val="DengXian Light"/>
      <family val="2"/>
      <scheme val="major"/>
    </font>
    <font>
      <b/>
      <sz val="15"/>
      <color theme="3"/>
      <name val="Verdana"/>
      <family val="2"/>
    </font>
    <font>
      <b/>
      <sz val="13"/>
      <color theme="3"/>
      <name val="Verdana"/>
      <family val="2"/>
    </font>
    <font>
      <b/>
      <sz val="11"/>
      <color theme="3"/>
      <name val="Verdana"/>
      <family val="2"/>
    </font>
    <font>
      <sz val="8"/>
      <color rgb="FF006100"/>
      <name val="Verdana"/>
      <family val="2"/>
    </font>
    <font>
      <sz val="8"/>
      <color rgb="FF9C0006"/>
      <name val="Verdana"/>
      <family val="2"/>
    </font>
    <font>
      <sz val="8"/>
      <color rgb="FF9C6500"/>
      <name val="Verdana"/>
      <family val="2"/>
    </font>
    <font>
      <sz val="8"/>
      <color rgb="FF3F3F76"/>
      <name val="Verdana"/>
      <family val="2"/>
    </font>
    <font>
      <b/>
      <sz val="8"/>
      <color rgb="FF3F3F3F"/>
      <name val="Verdana"/>
      <family val="2"/>
    </font>
    <font>
      <b/>
      <sz val="8"/>
      <color rgb="FFFA7D00"/>
      <name val="Verdana"/>
      <family val="2"/>
    </font>
    <font>
      <sz val="8"/>
      <color rgb="FFFA7D00"/>
      <name val="Verdana"/>
      <family val="2"/>
    </font>
    <font>
      <b/>
      <sz val="8"/>
      <color theme="0"/>
      <name val="Verdana"/>
      <family val="2"/>
    </font>
    <font>
      <sz val="8"/>
      <color rgb="FFFF0000"/>
      <name val="Verdana"/>
      <family val="2"/>
    </font>
    <font>
      <i/>
      <sz val="8"/>
      <color rgb="FF7F7F7F"/>
      <name val="Verdana"/>
      <family val="2"/>
    </font>
    <font>
      <b/>
      <sz val="8"/>
      <color theme="1"/>
      <name val="Verdana"/>
      <family val="2"/>
    </font>
    <font>
      <sz val="8"/>
      <color theme="0"/>
      <name val="Verdana"/>
      <family val="2"/>
    </font>
    <font>
      <u/>
      <sz val="9"/>
      <color indexed="12"/>
      <name val="Book Antiqua"/>
      <family val="1"/>
    </font>
    <font>
      <sz val="9"/>
      <color theme="1"/>
      <name val="Book Antiqua"/>
      <family val="1"/>
    </font>
    <font>
      <b/>
      <sz val="9"/>
      <color theme="1"/>
      <name val="Book Antiqua"/>
      <family val="1"/>
    </font>
    <font>
      <b/>
      <sz val="10"/>
      <name val="Book Antiqua"/>
      <family val="1"/>
    </font>
    <font>
      <b/>
      <sz val="13"/>
      <color theme="6" tint="-0.249977111117893"/>
      <name val="Book Antiqua"/>
      <family val="1"/>
    </font>
    <font>
      <b/>
      <sz val="9"/>
      <color theme="1"/>
      <name val="DengXian"/>
      <family val="2"/>
      <scheme val="minor"/>
    </font>
    <font>
      <u/>
      <sz val="11"/>
      <color theme="11"/>
      <name val="DengXian"/>
      <family val="2"/>
      <scheme val="minor"/>
    </font>
    <font>
      <b/>
      <sz val="11"/>
      <name val="Calibri"/>
      <family val="2"/>
    </font>
    <font>
      <sz val="11"/>
      <color theme="1"/>
      <name val="Calibri"/>
      <family val="2"/>
    </font>
    <font>
      <sz val="9"/>
      <color theme="1"/>
      <name val="Calibri"/>
      <family val="2"/>
    </font>
    <font>
      <sz val="8"/>
      <color theme="1"/>
      <name val="Calibri"/>
      <family val="2"/>
    </font>
    <font>
      <i/>
      <sz val="9"/>
      <color theme="1"/>
      <name val="Calibri"/>
      <family val="2"/>
    </font>
    <font>
      <i/>
      <sz val="8"/>
      <color theme="1"/>
      <name val="Calibri"/>
      <family val="2"/>
    </font>
    <font>
      <sz val="8"/>
      <color rgb="FFFF0000"/>
      <name val="Calibri"/>
      <family val="2"/>
    </font>
    <font>
      <sz val="9"/>
      <color rgb="FFFF0000"/>
      <name val="Calibri"/>
      <family val="2"/>
    </font>
    <font>
      <i/>
      <sz val="11"/>
      <color theme="1"/>
      <name val="Calibri"/>
      <family val="2"/>
    </font>
    <font>
      <u/>
      <sz val="9"/>
      <color indexed="12"/>
      <name val="Calibri"/>
      <family val="2"/>
    </font>
    <font>
      <sz val="8"/>
      <color rgb="FF000000"/>
      <name val="Calibri"/>
      <family val="2"/>
    </font>
    <font>
      <sz val="9"/>
      <name val="Calibri"/>
      <family val="2"/>
    </font>
    <font>
      <sz val="9"/>
      <color rgb="FF000000"/>
      <name val="Calibri"/>
      <family val="2"/>
    </font>
    <font>
      <sz val="8"/>
      <name val="Calibri"/>
      <family val="2"/>
    </font>
    <font>
      <i/>
      <sz val="8"/>
      <name val="Calibri"/>
      <family val="2"/>
    </font>
    <font>
      <i/>
      <sz val="8"/>
      <color rgb="FF000000"/>
      <name val="Calibri"/>
      <family val="2"/>
    </font>
    <font>
      <i/>
      <sz val="9"/>
      <color rgb="FF000000"/>
      <name val="Calibri"/>
      <family val="2"/>
    </font>
    <font>
      <i/>
      <sz val="9"/>
      <name val="Calibri"/>
      <family val="2"/>
    </font>
    <font>
      <sz val="11"/>
      <color indexed="8"/>
      <name val="Calibri"/>
      <family val="2"/>
    </font>
    <font>
      <sz val="9"/>
      <color indexed="8"/>
      <name val="Calibri"/>
      <family val="2"/>
    </font>
    <font>
      <sz val="11"/>
      <color rgb="FFFF0000"/>
      <name val="Calibri"/>
      <family val="2"/>
    </font>
    <font>
      <i/>
      <sz val="11"/>
      <color indexed="8"/>
      <name val="Calibri"/>
      <family val="2"/>
    </font>
    <font>
      <sz val="8"/>
      <color indexed="8"/>
      <name val="Calibri"/>
      <family val="2"/>
    </font>
    <font>
      <sz val="11"/>
      <name val="Calibri"/>
      <family val="2"/>
    </font>
    <font>
      <sz val="9"/>
      <name val="DengXian"/>
      <family val="3"/>
      <charset val="134"/>
      <scheme val="minor"/>
    </font>
    <font>
      <sz val="9"/>
      <name val="Verdana"/>
      <family val="2"/>
    </font>
    <font>
      <i/>
      <sz val="9"/>
      <name val="宋体"/>
      <family val="3"/>
      <charset val="134"/>
    </font>
    <font>
      <sz val="9"/>
      <color theme="1"/>
      <name val="Calibri"/>
      <family val="2"/>
    </font>
    <font>
      <sz val="8"/>
      <color theme="1"/>
      <name val="Calibri"/>
      <family val="2"/>
    </font>
    <font>
      <b/>
      <sz val="8"/>
      <color theme="1"/>
      <name val="Calibri"/>
      <family val="2"/>
    </font>
    <font>
      <b/>
      <sz val="8"/>
      <name val="Calibri"/>
      <family val="2"/>
    </font>
    <font>
      <sz val="8"/>
      <color rgb="FFFF0000"/>
      <name val="DengXian"/>
      <family val="2"/>
      <scheme val="minor"/>
    </font>
    <font>
      <sz val="7"/>
      <name val="Calibri"/>
      <family val="2"/>
    </font>
    <font>
      <sz val="10"/>
      <color theme="1"/>
      <name val="Arial"/>
      <family val="2"/>
    </font>
    <font>
      <sz val="10"/>
      <name val="Times New Roman"/>
      <family val="1"/>
    </font>
    <font>
      <sz val="9"/>
      <name val="Times"/>
    </font>
  </fonts>
  <fills count="42">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0.249977111117893"/>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2" tint="-0.499984740745262"/>
        <bgColor indexed="64"/>
      </patternFill>
    </fill>
  </fills>
  <borders count="50">
    <border>
      <left/>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medium">
        <color auto="1"/>
      </right>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56">
    <xf numFmtId="0" fontId="0" fillId="0" borderId="0"/>
    <xf numFmtId="9" fontId="2" fillId="0" borderId="0" applyFont="0" applyFill="0" applyBorder="0" applyAlignment="0" applyProtection="0"/>
    <xf numFmtId="0" fontId="7" fillId="0" borderId="0"/>
    <xf numFmtId="0" fontId="9" fillId="0" borderId="0"/>
    <xf numFmtId="0" fontId="17" fillId="0" borderId="0" applyNumberFormat="0" applyFill="0" applyBorder="0" applyAlignment="0" applyProtection="0">
      <alignment vertical="top"/>
      <protection locked="0"/>
    </xf>
    <xf numFmtId="9" fontId="7" fillId="0" borderId="0" applyFont="0" applyFill="0" applyBorder="0" applyAlignment="0" applyProtection="0"/>
    <xf numFmtId="0" fontId="19" fillId="0" borderId="0" applyNumberFormat="0" applyFill="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32" applyNumberFormat="0" applyAlignment="0" applyProtection="0"/>
    <xf numFmtId="0" fontId="27" fillId="10" borderId="33" applyNumberFormat="0" applyAlignment="0" applyProtection="0"/>
    <xf numFmtId="0" fontId="28" fillId="10" borderId="32" applyNumberFormat="0" applyAlignment="0" applyProtection="0"/>
    <xf numFmtId="0" fontId="29" fillId="0" borderId="34" applyNumberFormat="0" applyFill="0" applyAlignment="0" applyProtection="0"/>
    <xf numFmtId="0" fontId="30" fillId="11" borderId="3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37" applyNumberFormat="0" applyFill="0" applyAlignment="0" applyProtection="0"/>
    <xf numFmtId="0" fontId="3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4" fillId="24" borderId="0" applyNumberFormat="0" applyBorder="0" applyAlignment="0" applyProtection="0"/>
    <xf numFmtId="0" fontId="3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4" fillId="28" borderId="0" applyNumberFormat="0" applyBorder="0" applyAlignment="0" applyProtection="0"/>
    <xf numFmtId="0" fontId="34"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4" fillId="32" borderId="0" applyNumberFormat="0" applyBorder="0" applyAlignment="0" applyProtection="0"/>
    <xf numFmtId="0" fontId="34"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4" fillId="36" borderId="0" applyNumberFormat="0" applyBorder="0" applyAlignment="0" applyProtection="0"/>
    <xf numFmtId="0" fontId="1" fillId="12" borderId="36" applyNumberFormat="0" applyFont="0" applyAlignment="0" applyProtection="0"/>
    <xf numFmtId="0" fontId="2" fillId="0" borderId="0"/>
    <xf numFmtId="9" fontId="2"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64" fontId="2" fillId="0" borderId="0" applyFont="0" applyFill="0" applyBorder="0" applyAlignment="0" applyProtection="0"/>
    <xf numFmtId="0" fontId="75" fillId="0" borderId="0"/>
    <xf numFmtId="0" fontId="76" fillId="0" borderId="0"/>
    <xf numFmtId="1" fontId="77" fillId="0" borderId="0">
      <alignment vertical="top"/>
    </xf>
  </cellStyleXfs>
  <cellXfs count="1397">
    <xf numFmtId="0" fontId="0" fillId="0" borderId="0" xfId="0"/>
    <xf numFmtId="0" fontId="5" fillId="0" borderId="0" xfId="0" applyFont="1" applyProtection="1">
      <protection locked="0"/>
    </xf>
    <xf numFmtId="0" fontId="3" fillId="0" borderId="0" xfId="0" applyFont="1" applyBorder="1" applyAlignment="1" applyProtection="1">
      <alignment horizontal="left" vertical="center"/>
      <protection locked="0"/>
    </xf>
    <xf numFmtId="1" fontId="4" fillId="0" borderId="0" xfId="0" applyNumberFormat="1" applyFont="1" applyBorder="1" applyAlignment="1" applyProtection="1">
      <alignment horizontal="center" vertical="center"/>
      <protection locked="0"/>
    </xf>
    <xf numFmtId="0" fontId="5" fillId="0" borderId="0" xfId="0" applyFont="1" applyBorder="1" applyProtection="1">
      <protection locked="0"/>
    </xf>
    <xf numFmtId="0" fontId="0" fillId="0" borderId="0" xfId="0" applyAlignment="1">
      <alignment horizontal="left"/>
    </xf>
    <xf numFmtId="0" fontId="8" fillId="0" borderId="0" xfId="0" applyFont="1" applyFill="1" applyBorder="1" applyAlignment="1">
      <alignment horizontal="left" vertical="center"/>
    </xf>
    <xf numFmtId="0" fontId="4" fillId="0" borderId="0" xfId="0" applyFont="1" applyAlignment="1" applyProtection="1">
      <alignment horizontal="center" vertical="center"/>
      <protection locked="0"/>
    </xf>
    <xf numFmtId="0" fontId="9" fillId="2" borderId="15" xfId="3" applyFill="1" applyBorder="1"/>
    <xf numFmtId="0" fontId="9" fillId="2" borderId="16" xfId="3" applyFill="1" applyBorder="1"/>
    <xf numFmtId="0" fontId="9" fillId="2" borderId="17" xfId="3" applyFill="1" applyBorder="1"/>
    <xf numFmtId="0" fontId="9" fillId="0" borderId="0" xfId="3"/>
    <xf numFmtId="0" fontId="9" fillId="2" borderId="18" xfId="3" applyFill="1" applyBorder="1"/>
    <xf numFmtId="0" fontId="9" fillId="2" borderId="19" xfId="3" applyFill="1" applyBorder="1"/>
    <xf numFmtId="0" fontId="11" fillId="2" borderId="19" xfId="3" applyFont="1" applyFill="1" applyBorder="1"/>
    <xf numFmtId="0" fontId="9" fillId="2" borderId="20" xfId="3" applyFill="1" applyBorder="1"/>
    <xf numFmtId="0" fontId="11" fillId="2" borderId="13" xfId="3" applyFont="1" applyFill="1" applyBorder="1"/>
    <xf numFmtId="0" fontId="11" fillId="2" borderId="12" xfId="3" applyFont="1" applyFill="1" applyBorder="1"/>
    <xf numFmtId="0" fontId="11" fillId="0" borderId="0" xfId="3" applyFont="1"/>
    <xf numFmtId="0" fontId="8" fillId="0" borderId="0" xfId="0" applyFont="1" applyFill="1" applyBorder="1" applyAlignment="1">
      <alignment horizontal="center" vertical="center"/>
    </xf>
    <xf numFmtId="0" fontId="6" fillId="0" borderId="0" xfId="0" applyFont="1" applyAlignment="1">
      <alignment horizontal="left"/>
    </xf>
    <xf numFmtId="0" fontId="6" fillId="0" borderId="0" xfId="0" applyFont="1"/>
    <xf numFmtId="1" fontId="5" fillId="0" borderId="0" xfId="0" applyNumberFormat="1" applyFont="1" applyBorder="1" applyAlignment="1" applyProtection="1">
      <alignment horizontal="center" vertical="center"/>
      <protection locked="0"/>
    </xf>
    <xf numFmtId="0" fontId="6" fillId="0" borderId="0" xfId="0" pivotButton="1" applyFont="1"/>
    <xf numFmtId="0" fontId="6" fillId="0" borderId="0" xfId="0" applyFont="1" applyAlignment="1" applyProtection="1">
      <alignment horizontal="left" vertical="center"/>
      <protection locked="0"/>
    </xf>
    <xf numFmtId="167" fontId="4" fillId="0" borderId="0" xfId="0" applyNumberFormat="1" applyFont="1" applyBorder="1" applyAlignment="1" applyProtection="1">
      <alignment horizontal="center" vertical="center"/>
      <protection locked="0"/>
    </xf>
    <xf numFmtId="167" fontId="6" fillId="0" borderId="18" xfId="0" applyNumberFormat="1" applyFont="1" applyBorder="1" applyAlignment="1">
      <alignment horizontal="center" vertical="center"/>
    </xf>
    <xf numFmtId="167" fontId="6" fillId="0" borderId="20" xfId="0" applyNumberFormat="1" applyFont="1" applyBorder="1" applyAlignment="1">
      <alignment horizontal="center" vertical="center"/>
    </xf>
    <xf numFmtId="167" fontId="6" fillId="0" borderId="13" xfId="0" applyNumberFormat="1" applyFont="1" applyBorder="1" applyAlignment="1">
      <alignment horizontal="center" vertical="center"/>
    </xf>
    <xf numFmtId="167" fontId="6" fillId="0" borderId="19" xfId="0" applyNumberFormat="1" applyFont="1" applyBorder="1" applyAlignment="1">
      <alignment horizontal="center" vertical="center"/>
    </xf>
    <xf numFmtId="167" fontId="6" fillId="0" borderId="12" xfId="0" applyNumberFormat="1" applyFont="1" applyBorder="1" applyAlignment="1">
      <alignment horizontal="center" vertical="center"/>
    </xf>
    <xf numFmtId="0" fontId="6" fillId="0" borderId="23"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167" fontId="6" fillId="0" borderId="15" xfId="0" applyNumberFormat="1" applyFont="1" applyBorder="1" applyAlignment="1">
      <alignment horizontal="center" vertical="center"/>
    </xf>
    <xf numFmtId="167" fontId="6" fillId="0" borderId="16" xfId="0" applyNumberFormat="1" applyFont="1" applyBorder="1" applyAlignment="1">
      <alignment horizontal="center" vertical="center"/>
    </xf>
    <xf numFmtId="167" fontId="6" fillId="0" borderId="17" xfId="0" applyNumberFormat="1" applyFont="1" applyBorder="1" applyAlignment="1">
      <alignment horizontal="center" vertical="center"/>
    </xf>
    <xf numFmtId="167" fontId="5" fillId="0" borderId="0" xfId="0" applyNumberFormat="1" applyFont="1" applyProtection="1">
      <protection locked="0"/>
    </xf>
    <xf numFmtId="167" fontId="4" fillId="0" borderId="0" xfId="0" applyNumberFormat="1" applyFont="1" applyProtection="1">
      <protection locked="0"/>
    </xf>
    <xf numFmtId="0" fontId="9" fillId="40" borderId="15" xfId="3" applyFill="1" applyBorder="1"/>
    <xf numFmtId="0" fontId="9" fillId="40" borderId="16" xfId="3" applyFill="1" applyBorder="1"/>
    <xf numFmtId="0" fontId="9" fillId="40" borderId="17" xfId="3" applyFill="1" applyBorder="1"/>
    <xf numFmtId="0" fontId="9" fillId="40" borderId="18" xfId="3" applyFill="1" applyBorder="1"/>
    <xf numFmtId="0" fontId="9" fillId="40" borderId="0" xfId="3" applyFill="1" applyBorder="1"/>
    <xf numFmtId="0" fontId="9" fillId="40" borderId="19" xfId="3" applyFill="1" applyBorder="1"/>
    <xf numFmtId="0" fontId="12" fillId="40" borderId="18" xfId="3" applyFont="1" applyFill="1" applyBorder="1" applyAlignment="1">
      <alignment horizontal="center" vertical="justify" wrapText="1"/>
    </xf>
    <xf numFmtId="0" fontId="12" fillId="40" borderId="0" xfId="3" applyFont="1" applyFill="1" applyBorder="1" applyAlignment="1">
      <alignment horizontal="center" vertical="justify" wrapText="1"/>
    </xf>
    <xf numFmtId="0" fontId="12" fillId="40" borderId="19" xfId="3" applyFont="1" applyFill="1" applyBorder="1" applyAlignment="1">
      <alignment horizontal="center" vertical="justify" wrapText="1"/>
    </xf>
    <xf numFmtId="0" fontId="13" fillId="40" borderId="18" xfId="3" applyFont="1" applyFill="1" applyBorder="1" applyAlignment="1">
      <alignment horizontal="left"/>
    </xf>
    <xf numFmtId="0" fontId="11" fillId="40" borderId="0" xfId="3" applyFont="1" applyFill="1" applyBorder="1"/>
    <xf numFmtId="0" fontId="11" fillId="40" borderId="19" xfId="3" applyFont="1" applyFill="1" applyBorder="1"/>
    <xf numFmtId="0" fontId="13" fillId="40" borderId="18" xfId="3" applyFont="1" applyFill="1" applyBorder="1" applyAlignment="1">
      <alignment horizontal="center"/>
    </xf>
    <xf numFmtId="0" fontId="13" fillId="40" borderId="0" xfId="3" applyFont="1" applyFill="1" applyBorder="1" applyAlignment="1">
      <alignment horizontal="center"/>
    </xf>
    <xf numFmtId="0" fontId="13" fillId="40" borderId="19" xfId="3" applyFont="1" applyFill="1" applyBorder="1" applyAlignment="1">
      <alignment horizontal="center"/>
    </xf>
    <xf numFmtId="0" fontId="11" fillId="40" borderId="18" xfId="3" applyFont="1" applyFill="1" applyBorder="1" applyAlignment="1">
      <alignment horizontal="left"/>
    </xf>
    <xf numFmtId="0" fontId="15" fillId="40" borderId="18" xfId="3" applyFont="1" applyFill="1" applyBorder="1" applyAlignment="1">
      <alignment horizontal="left"/>
    </xf>
    <xf numFmtId="0" fontId="15" fillId="40" borderId="18" xfId="3" applyFont="1" applyFill="1" applyBorder="1"/>
    <xf numFmtId="0" fontId="17" fillId="40" borderId="18" xfId="4" applyFill="1" applyBorder="1" applyAlignment="1" applyProtection="1">
      <alignment horizontal="left"/>
    </xf>
    <xf numFmtId="0" fontId="11" fillId="40" borderId="18" xfId="3" applyFont="1" applyFill="1" applyBorder="1"/>
    <xf numFmtId="0" fontId="11" fillId="40" borderId="20" xfId="3" applyFont="1" applyFill="1" applyBorder="1"/>
    <xf numFmtId="0" fontId="11" fillId="40" borderId="13" xfId="3" applyFont="1" applyFill="1" applyBorder="1"/>
    <xf numFmtId="0" fontId="11" fillId="40" borderId="12" xfId="3" applyFont="1" applyFill="1" applyBorder="1"/>
    <xf numFmtId="0" fontId="42" fillId="0" borderId="0" xfId="0" applyFont="1" applyBorder="1" applyAlignment="1" applyProtection="1">
      <alignment horizontal="left" vertical="center"/>
      <protection locked="0"/>
    </xf>
    <xf numFmtId="0" fontId="43" fillId="0" borderId="0" xfId="0" applyFont="1" applyAlignment="1">
      <alignment horizontal="left"/>
    </xf>
    <xf numFmtId="0" fontId="44" fillId="0" borderId="0" xfId="0" applyFont="1" applyFill="1" applyBorder="1" applyAlignment="1">
      <alignment horizontal="left" vertical="center"/>
    </xf>
    <xf numFmtId="0" fontId="43" fillId="0" borderId="0" xfId="0" applyFont="1"/>
    <xf numFmtId="0" fontId="45" fillId="0" borderId="0" xfId="0" applyFont="1" applyAlignment="1">
      <alignment horizontal="left"/>
    </xf>
    <xf numFmtId="0" fontId="44" fillId="0" borderId="4" xfId="0" applyFont="1" applyBorder="1" applyAlignment="1">
      <alignment horizontal="left" vertical="center"/>
    </xf>
    <xf numFmtId="0" fontId="44" fillId="0" borderId="3" xfId="0" applyFont="1" applyBorder="1" applyAlignment="1">
      <alignment horizontal="left" vertical="center"/>
    </xf>
    <xf numFmtId="0" fontId="46" fillId="5" borderId="14" xfId="0" applyFont="1" applyFill="1" applyBorder="1" applyAlignment="1">
      <alignment horizontal="left" vertical="center" wrapText="1"/>
    </xf>
    <xf numFmtId="0" fontId="44" fillId="0" borderId="14" xfId="0" applyFont="1" applyBorder="1" applyAlignment="1">
      <alignment horizontal="left" vertical="center"/>
    </xf>
    <xf numFmtId="0" fontId="44" fillId="0" borderId="14" xfId="0" applyFont="1" applyFill="1" applyBorder="1" applyAlignment="1">
      <alignment horizontal="center" vertical="center"/>
    </xf>
    <xf numFmtId="0" fontId="45" fillId="0" borderId="3" xfId="0" applyFont="1" applyBorder="1" applyAlignment="1">
      <alignment horizontal="left" vertical="center" wrapText="1"/>
    </xf>
    <xf numFmtId="0" fontId="47" fillId="0" borderId="14" xfId="0" applyFont="1" applyBorder="1" applyAlignment="1">
      <alignment horizontal="left" vertical="center" wrapText="1"/>
    </xf>
    <xf numFmtId="0" fontId="45" fillId="0" borderId="14" xfId="0" applyFont="1" applyBorder="1" applyAlignment="1">
      <alignment horizontal="left" vertical="center" wrapText="1"/>
    </xf>
    <xf numFmtId="0" fontId="50" fillId="0" borderId="0" xfId="0" applyFont="1" applyAlignment="1">
      <alignment horizontal="left"/>
    </xf>
    <xf numFmtId="0" fontId="44" fillId="0" borderId="0" xfId="0" applyFont="1" applyFill="1" applyBorder="1" applyAlignment="1">
      <alignment horizontal="center" vertical="center"/>
    </xf>
    <xf numFmtId="0" fontId="44" fillId="0" borderId="0" xfId="0" applyFont="1" applyAlignment="1">
      <alignment horizontal="left"/>
    </xf>
    <xf numFmtId="0" fontId="44" fillId="0" borderId="0" xfId="0" applyFont="1" applyAlignment="1">
      <alignment horizontal="center" vertical="center"/>
    </xf>
    <xf numFmtId="0" fontId="46" fillId="0" borderId="0" xfId="0" applyFont="1" applyAlignment="1">
      <alignment horizontal="center" vertical="center"/>
    </xf>
    <xf numFmtId="0" fontId="51" fillId="0" borderId="0" xfId="4" applyFont="1" applyAlignment="1" applyProtection="1">
      <alignment horizontal="left"/>
    </xf>
    <xf numFmtId="0" fontId="52" fillId="0" borderId="0" xfId="0" applyFont="1" applyProtection="1">
      <protection locked="0"/>
    </xf>
    <xf numFmtId="0" fontId="53" fillId="0" borderId="0" xfId="0" applyFont="1" applyBorder="1" applyAlignment="1" applyProtection="1">
      <alignment horizontal="left" vertical="center"/>
      <protection locked="0"/>
    </xf>
    <xf numFmtId="1" fontId="54" fillId="0" borderId="0" xfId="0" applyNumberFormat="1" applyFont="1" applyBorder="1" applyAlignment="1" applyProtection="1">
      <alignment horizontal="center" vertical="center"/>
      <protection locked="0"/>
    </xf>
    <xf numFmtId="1" fontId="52" fillId="0" borderId="0" xfId="0" applyNumberFormat="1" applyFont="1" applyBorder="1" applyAlignment="1" applyProtection="1">
      <alignment horizontal="center" vertical="center"/>
      <protection locked="0"/>
    </xf>
    <xf numFmtId="0" fontId="55" fillId="0" borderId="4" xfId="0" applyFont="1" applyBorder="1" applyAlignment="1" applyProtection="1">
      <alignment horizontal="left" vertical="center" wrapText="1"/>
      <protection locked="0"/>
    </xf>
    <xf numFmtId="0" fontId="55" fillId="0" borderId="5" xfId="0" applyFont="1" applyBorder="1" applyAlignment="1" applyProtection="1">
      <alignment horizontal="left" vertical="center" wrapText="1"/>
      <protection locked="0"/>
    </xf>
    <xf numFmtId="0" fontId="55" fillId="0" borderId="0" xfId="0" applyFont="1" applyBorder="1" applyAlignment="1" applyProtection="1">
      <alignment horizontal="left" vertical="center"/>
      <protection locked="0"/>
    </xf>
    <xf numFmtId="0" fontId="55" fillId="0" borderId="27" xfId="0" applyFont="1" applyBorder="1" applyAlignment="1" applyProtection="1">
      <alignment horizontal="left" vertical="center"/>
      <protection locked="0"/>
    </xf>
    <xf numFmtId="0" fontId="55" fillId="0" borderId="1" xfId="0" applyFont="1" applyBorder="1" applyAlignment="1" applyProtection="1">
      <alignment horizontal="left" vertical="center"/>
      <protection locked="0"/>
    </xf>
    <xf numFmtId="0" fontId="56" fillId="0" borderId="0" xfId="0" applyFont="1" applyBorder="1" applyAlignment="1" applyProtection="1">
      <alignment horizontal="left" vertical="center"/>
      <protection locked="0"/>
    </xf>
    <xf numFmtId="0" fontId="55" fillId="0" borderId="7" xfId="0" applyFont="1" applyBorder="1" applyAlignment="1" applyProtection="1">
      <alignment horizontal="left" vertical="center"/>
      <protection locked="0"/>
    </xf>
    <xf numFmtId="3" fontId="52" fillId="0" borderId="0" xfId="0" applyNumberFormat="1" applyFont="1" applyBorder="1" applyAlignment="1" applyProtection="1">
      <alignment horizontal="center" vertical="center"/>
      <protection locked="0"/>
    </xf>
    <xf numFmtId="0" fontId="55" fillId="0" borderId="4" xfId="0" applyFont="1" applyBorder="1" applyAlignment="1" applyProtection="1">
      <alignment horizontal="left" vertical="center"/>
      <protection locked="0"/>
    </xf>
    <xf numFmtId="0" fontId="55" fillId="5" borderId="48" xfId="0" applyFont="1" applyFill="1" applyBorder="1" applyAlignment="1" applyProtection="1">
      <alignment horizontal="left" vertical="center"/>
      <protection locked="0"/>
    </xf>
    <xf numFmtId="0" fontId="55" fillId="5" borderId="0" xfId="0" applyFont="1" applyFill="1" applyBorder="1" applyAlignment="1" applyProtection="1">
      <alignment horizontal="left" vertical="center"/>
      <protection locked="0"/>
    </xf>
    <xf numFmtId="0" fontId="55" fillId="5" borderId="7" xfId="0" applyFont="1" applyFill="1" applyBorder="1" applyAlignment="1" applyProtection="1">
      <alignment horizontal="left" vertical="center"/>
      <protection locked="0"/>
    </xf>
    <xf numFmtId="0" fontId="52" fillId="0" borderId="0" xfId="0" applyFont="1" applyBorder="1" applyProtection="1">
      <protection locked="0"/>
    </xf>
    <xf numFmtId="0" fontId="56" fillId="5" borderId="48" xfId="0" applyFont="1" applyFill="1" applyBorder="1" applyAlignment="1" applyProtection="1">
      <alignment horizontal="left" vertical="center"/>
      <protection locked="0"/>
    </xf>
    <xf numFmtId="0" fontId="56" fillId="5" borderId="0" xfId="0" applyFont="1" applyFill="1" applyBorder="1" applyAlignment="1" applyProtection="1">
      <alignment horizontal="left" vertical="center"/>
      <protection locked="0"/>
    </xf>
    <xf numFmtId="0" fontId="56" fillId="0" borderId="0" xfId="0" applyFont="1" applyFill="1" applyBorder="1" applyAlignment="1" applyProtection="1">
      <alignment horizontal="left" vertical="center"/>
      <protection locked="0"/>
    </xf>
    <xf numFmtId="0" fontId="56" fillId="0" borderId="7" xfId="0" applyFont="1" applyBorder="1" applyAlignment="1" applyProtection="1">
      <alignment horizontal="left" vertical="center"/>
      <protection locked="0"/>
    </xf>
    <xf numFmtId="0" fontId="56" fillId="0" borderId="27" xfId="0" applyFont="1" applyBorder="1" applyAlignment="1" applyProtection="1">
      <alignment horizontal="left" vertical="center"/>
      <protection locked="0"/>
    </xf>
    <xf numFmtId="0" fontId="56" fillId="0" borderId="1" xfId="0" applyFont="1" applyBorder="1" applyAlignment="1" applyProtection="1">
      <alignment horizontal="left" vertical="center"/>
      <protection locked="0"/>
    </xf>
    <xf numFmtId="0" fontId="55" fillId="0" borderId="0" xfId="0" applyFont="1" applyBorder="1" applyAlignment="1" applyProtection="1">
      <alignment horizontal="right" vertical="center"/>
      <protection locked="0"/>
    </xf>
    <xf numFmtId="0" fontId="54" fillId="0" borderId="0" xfId="0" applyFont="1" applyAlignment="1" applyProtection="1">
      <alignment horizontal="center" vertical="center"/>
      <protection locked="0"/>
    </xf>
    <xf numFmtId="0" fontId="44" fillId="0" borderId="0" xfId="0" applyFont="1" applyAlignment="1" applyProtection="1">
      <alignment horizontal="left" vertical="center"/>
      <protection locked="0"/>
    </xf>
    <xf numFmtId="0" fontId="44" fillId="0" borderId="0" xfId="0" applyFont="1"/>
    <xf numFmtId="0" fontId="42" fillId="0" borderId="0" xfId="0" applyFont="1" applyFill="1"/>
    <xf numFmtId="167" fontId="54" fillId="0" borderId="0" xfId="0" applyNumberFormat="1" applyFont="1" applyBorder="1" applyAlignment="1" applyProtection="1">
      <alignment horizontal="center" vertical="center"/>
      <protection locked="0"/>
    </xf>
    <xf numFmtId="167" fontId="52" fillId="0" borderId="0" xfId="0" applyNumberFormat="1" applyFont="1" applyProtection="1">
      <protection locked="0"/>
    </xf>
    <xf numFmtId="165" fontId="54" fillId="5" borderId="0" xfId="0" applyNumberFormat="1" applyFont="1" applyFill="1" applyBorder="1" applyAlignment="1" applyProtection="1">
      <alignment horizontal="center" vertical="center"/>
      <protection locked="0"/>
    </xf>
    <xf numFmtId="0" fontId="53" fillId="0" borderId="0" xfId="0" applyFont="1" applyBorder="1" applyAlignment="1" applyProtection="1">
      <alignment vertical="center" wrapText="1"/>
      <protection locked="0"/>
    </xf>
    <xf numFmtId="0" fontId="53" fillId="0" borderId="7" xfId="0" applyFont="1" applyBorder="1" applyAlignment="1" applyProtection="1">
      <alignment horizontal="left" vertical="center" wrapText="1"/>
      <protection locked="0"/>
    </xf>
    <xf numFmtId="0" fontId="55" fillId="0" borderId="7" xfId="0" applyFont="1" applyBorder="1" applyAlignment="1" applyProtection="1">
      <alignment horizontal="left" vertical="center" wrapText="1"/>
      <protection locked="0"/>
    </xf>
    <xf numFmtId="0" fontId="53" fillId="0" borderId="7" xfId="0" applyFont="1" applyBorder="1" applyAlignment="1" applyProtection="1">
      <alignment vertical="center" wrapText="1"/>
      <protection locked="0"/>
    </xf>
    <xf numFmtId="0" fontId="53" fillId="0" borderId="48" xfId="0" applyFont="1" applyBorder="1" applyAlignment="1" applyProtection="1">
      <alignment horizontal="left" vertical="center"/>
      <protection locked="0"/>
    </xf>
    <xf numFmtId="0" fontId="53" fillId="0" borderId="1" xfId="0" applyFont="1" applyBorder="1" applyAlignment="1" applyProtection="1">
      <alignment horizontal="left" vertical="center"/>
      <protection locked="0"/>
    </xf>
    <xf numFmtId="9" fontId="54" fillId="0" borderId="0" xfId="1" applyFont="1" applyBorder="1" applyAlignment="1" applyProtection="1">
      <alignment horizontal="center" vertical="center"/>
      <protection locked="0"/>
    </xf>
    <xf numFmtId="0" fontId="59" fillId="0" borderId="0" xfId="0" applyFont="1" applyBorder="1" applyAlignment="1" applyProtection="1">
      <alignment horizontal="left" vertical="center"/>
      <protection locked="0"/>
    </xf>
    <xf numFmtId="165" fontId="54" fillId="0" borderId="0" xfId="0" applyNumberFormat="1" applyFont="1" applyBorder="1" applyAlignment="1" applyProtection="1">
      <alignment horizontal="center" vertical="center"/>
      <protection locked="0"/>
    </xf>
    <xf numFmtId="0" fontId="53" fillId="0" borderId="7" xfId="0" applyFont="1" applyBorder="1" applyAlignment="1" applyProtection="1">
      <alignment horizontal="left" vertical="center"/>
      <protection locked="0"/>
    </xf>
    <xf numFmtId="1" fontId="54" fillId="0" borderId="0" xfId="0" applyNumberFormat="1" applyFont="1" applyBorder="1" applyAlignment="1" applyProtection="1">
      <alignment horizontal="left" vertical="center"/>
      <protection locked="0"/>
    </xf>
    <xf numFmtId="167" fontId="44" fillId="0" borderId="0" xfId="0" applyNumberFormat="1" applyFont="1" applyBorder="1" applyAlignment="1">
      <alignment horizontal="center" vertical="center"/>
    </xf>
    <xf numFmtId="167" fontId="53" fillId="0" borderId="9" xfId="0" applyNumberFormat="1" applyFont="1" applyBorder="1" applyAlignment="1" applyProtection="1">
      <alignment horizontal="center" vertical="center"/>
      <protection locked="0"/>
    </xf>
    <xf numFmtId="167" fontId="53" fillId="0" borderId="0" xfId="0" applyNumberFormat="1" applyFont="1" applyBorder="1" applyAlignment="1" applyProtection="1">
      <alignment horizontal="center" vertical="center"/>
      <protection locked="0"/>
    </xf>
    <xf numFmtId="167" fontId="53" fillId="0" borderId="10" xfId="0" applyNumberFormat="1" applyFont="1" applyBorder="1" applyAlignment="1" applyProtection="1">
      <alignment horizontal="center" vertical="center"/>
      <protection locked="0"/>
    </xf>
    <xf numFmtId="9" fontId="53" fillId="0" borderId="0" xfId="1" applyFont="1" applyAlignment="1" applyProtection="1">
      <alignment horizontal="center" vertical="center"/>
      <protection locked="0"/>
    </xf>
    <xf numFmtId="9" fontId="53" fillId="0" borderId="9" xfId="1" applyFont="1" applyBorder="1" applyAlignment="1" applyProtection="1">
      <alignment horizontal="center" vertical="center"/>
      <protection locked="0"/>
    </xf>
    <xf numFmtId="9" fontId="53" fillId="0" borderId="10" xfId="1" applyFont="1" applyBorder="1" applyAlignment="1" applyProtection="1">
      <alignment horizontal="center" vertical="center"/>
      <protection locked="0"/>
    </xf>
    <xf numFmtId="0" fontId="53" fillId="0" borderId="4" xfId="0" applyFont="1" applyBorder="1" applyAlignment="1" applyProtection="1">
      <alignment horizontal="left" vertical="center"/>
      <protection locked="0"/>
    </xf>
    <xf numFmtId="0" fontId="53" fillId="5" borderId="1" xfId="0" applyFont="1" applyFill="1" applyBorder="1" applyAlignment="1" applyProtection="1">
      <alignment horizontal="left" vertical="center"/>
      <protection locked="0"/>
    </xf>
    <xf numFmtId="0" fontId="55" fillId="5" borderId="27" xfId="0" applyFont="1" applyFill="1" applyBorder="1" applyAlignment="1" applyProtection="1">
      <alignment horizontal="left" vertical="center"/>
      <protection locked="0"/>
    </xf>
    <xf numFmtId="0" fontId="53" fillId="5" borderId="0" xfId="0" applyFont="1" applyFill="1" applyBorder="1" applyAlignment="1" applyProtection="1">
      <alignment horizontal="left" vertical="center"/>
      <protection locked="0"/>
    </xf>
    <xf numFmtId="0" fontId="53" fillId="5" borderId="7" xfId="0" applyFont="1" applyFill="1" applyBorder="1" applyAlignment="1" applyProtection="1">
      <alignment horizontal="left" vertical="center"/>
      <protection locked="0"/>
    </xf>
    <xf numFmtId="0" fontId="59" fillId="5" borderId="0" xfId="0" applyFont="1" applyFill="1" applyBorder="1" applyAlignment="1" applyProtection="1">
      <alignment horizontal="left" vertical="center"/>
      <protection locked="0"/>
    </xf>
    <xf numFmtId="0" fontId="59" fillId="0" borderId="48" xfId="0" applyFont="1" applyBorder="1" applyAlignment="1" applyProtection="1">
      <alignment horizontal="left" vertical="center"/>
      <protection locked="0"/>
    </xf>
    <xf numFmtId="0" fontId="59" fillId="0" borderId="1" xfId="0" applyFont="1" applyBorder="1" applyAlignment="1" applyProtection="1">
      <alignment horizontal="left" vertical="center"/>
      <protection locked="0"/>
    </xf>
    <xf numFmtId="0" fontId="59" fillId="5" borderId="1" xfId="0" applyFont="1" applyFill="1" applyBorder="1" applyAlignment="1" applyProtection="1">
      <alignment horizontal="left" vertical="center"/>
      <protection locked="0"/>
    </xf>
    <xf numFmtId="167" fontId="59" fillId="5" borderId="11" xfId="0" applyNumberFormat="1" applyFont="1" applyFill="1" applyBorder="1" applyAlignment="1" applyProtection="1">
      <alignment horizontal="center" vertical="center"/>
      <protection locked="0"/>
    </xf>
    <xf numFmtId="167" fontId="59" fillId="5" borderId="1" xfId="0" applyNumberFormat="1" applyFont="1" applyFill="1" applyBorder="1" applyAlignment="1" applyProtection="1">
      <alignment horizontal="center" vertical="center"/>
      <protection locked="0"/>
    </xf>
    <xf numFmtId="167" fontId="59" fillId="5" borderId="2" xfId="0" applyNumberFormat="1" applyFont="1" applyFill="1" applyBorder="1" applyAlignment="1" applyProtection="1">
      <alignment horizontal="center" vertical="center"/>
      <protection locked="0"/>
    </xf>
    <xf numFmtId="9" fontId="59" fillId="5" borderId="1" xfId="1" applyFont="1" applyFill="1" applyBorder="1" applyAlignment="1" applyProtection="1">
      <alignment horizontal="center" vertical="center"/>
      <protection locked="0"/>
    </xf>
    <xf numFmtId="9" fontId="59" fillId="5" borderId="11" xfId="1" applyFont="1" applyFill="1" applyBorder="1" applyAlignment="1" applyProtection="1">
      <alignment horizontal="center" vertical="center"/>
      <protection locked="0"/>
    </xf>
    <xf numFmtId="9" fontId="59" fillId="5" borderId="2" xfId="1" applyFont="1" applyFill="1" applyBorder="1" applyAlignment="1" applyProtection="1">
      <alignment horizontal="center" vertical="center"/>
      <protection locked="0"/>
    </xf>
    <xf numFmtId="0" fontId="56" fillId="5" borderId="27" xfId="0" applyFont="1" applyFill="1" applyBorder="1" applyAlignment="1" applyProtection="1">
      <alignment horizontal="left" vertical="center"/>
      <protection locked="0"/>
    </xf>
    <xf numFmtId="167" fontId="59" fillId="5" borderId="9" xfId="0" applyNumberFormat="1" applyFont="1" applyFill="1" applyBorder="1" applyAlignment="1" applyProtection="1">
      <alignment horizontal="center" vertical="center"/>
      <protection locked="0"/>
    </xf>
    <xf numFmtId="167" fontId="59" fillId="5" borderId="0" xfId="0" applyNumberFormat="1" applyFont="1" applyFill="1" applyBorder="1" applyAlignment="1" applyProtection="1">
      <alignment horizontal="center" vertical="center"/>
      <protection locked="0"/>
    </xf>
    <xf numFmtId="167" fontId="59" fillId="5" borderId="10" xfId="0" applyNumberFormat="1" applyFont="1" applyFill="1" applyBorder="1" applyAlignment="1" applyProtection="1">
      <alignment horizontal="center" vertical="center"/>
      <protection locked="0"/>
    </xf>
    <xf numFmtId="9" fontId="59" fillId="5" borderId="0" xfId="1" applyFont="1" applyFill="1" applyBorder="1" applyAlignment="1" applyProtection="1">
      <alignment horizontal="center" vertical="center"/>
      <protection locked="0"/>
    </xf>
    <xf numFmtId="9" fontId="59" fillId="5" borderId="9" xfId="1" applyFont="1" applyFill="1" applyBorder="1" applyAlignment="1" applyProtection="1">
      <alignment horizontal="center" vertical="center"/>
      <protection locked="0"/>
    </xf>
    <xf numFmtId="9" fontId="59" fillId="5" borderId="10" xfId="1" applyFont="1" applyFill="1" applyBorder="1" applyAlignment="1" applyProtection="1">
      <alignment horizontal="center" vertical="center"/>
      <protection locked="0"/>
    </xf>
    <xf numFmtId="167" fontId="59" fillId="0" borderId="9" xfId="0" applyNumberFormat="1" applyFont="1" applyBorder="1" applyAlignment="1" applyProtection="1">
      <alignment horizontal="center" vertical="center"/>
      <protection locked="0"/>
    </xf>
    <xf numFmtId="167" fontId="59" fillId="0" borderId="0" xfId="0" applyNumberFormat="1" applyFont="1" applyBorder="1" applyAlignment="1" applyProtection="1">
      <alignment horizontal="center" vertical="center"/>
      <protection locked="0"/>
    </xf>
    <xf numFmtId="167" fontId="59" fillId="0" borderId="10" xfId="0" applyNumberFormat="1" applyFont="1" applyBorder="1" applyAlignment="1" applyProtection="1">
      <alignment horizontal="center" vertical="center"/>
      <protection locked="0"/>
    </xf>
    <xf numFmtId="9" fontId="59" fillId="0" borderId="0" xfId="1" applyFont="1" applyBorder="1" applyAlignment="1" applyProtection="1">
      <alignment horizontal="center" vertical="center"/>
      <protection locked="0"/>
    </xf>
    <xf numFmtId="9" fontId="59" fillId="0" borderId="9" xfId="1" applyFont="1" applyBorder="1" applyAlignment="1" applyProtection="1">
      <alignment horizontal="center" vertical="center"/>
      <protection locked="0"/>
    </xf>
    <xf numFmtId="9" fontId="59" fillId="0" borderId="10" xfId="1" applyFont="1" applyBorder="1" applyAlignment="1" applyProtection="1">
      <alignment horizontal="center" vertical="center"/>
      <protection locked="0"/>
    </xf>
    <xf numFmtId="0" fontId="59" fillId="0" borderId="7" xfId="0" applyFont="1" applyBorder="1" applyAlignment="1" applyProtection="1">
      <alignment horizontal="left" vertical="center"/>
      <protection locked="0"/>
    </xf>
    <xf numFmtId="167" fontId="59" fillId="0" borderId="6" xfId="0" applyNumberFormat="1" applyFont="1" applyBorder="1" applyAlignment="1" applyProtection="1">
      <alignment horizontal="center" vertical="center"/>
      <protection locked="0"/>
    </xf>
    <xf numFmtId="167" fontId="59" fillId="0" borderId="7" xfId="0" applyNumberFormat="1" applyFont="1" applyBorder="1" applyAlignment="1" applyProtection="1">
      <alignment horizontal="center" vertical="center"/>
      <protection locked="0"/>
    </xf>
    <xf numFmtId="167" fontId="59" fillId="0" borderId="8" xfId="0" applyNumberFormat="1" applyFont="1" applyBorder="1" applyAlignment="1" applyProtection="1">
      <alignment horizontal="center" vertical="center"/>
      <protection locked="0"/>
    </xf>
    <xf numFmtId="9" fontId="59" fillId="0" borderId="7" xfId="1" applyFont="1" applyBorder="1" applyAlignment="1" applyProtection="1">
      <alignment horizontal="center" vertical="center"/>
      <protection locked="0"/>
    </xf>
    <xf numFmtId="9" fontId="59" fillId="0" borderId="6" xfId="1" applyFont="1" applyBorder="1" applyAlignment="1" applyProtection="1">
      <alignment horizontal="center" vertical="center"/>
      <protection locked="0"/>
    </xf>
    <xf numFmtId="9" fontId="59" fillId="0" borderId="8" xfId="1" applyFont="1" applyBorder="1" applyAlignment="1" applyProtection="1">
      <alignment horizontal="center" vertical="center"/>
      <protection locked="0"/>
    </xf>
    <xf numFmtId="0" fontId="48" fillId="0" borderId="0" xfId="0" applyFont="1" applyProtection="1">
      <protection locked="0"/>
    </xf>
    <xf numFmtId="167" fontId="54" fillId="0" borderId="0" xfId="0" applyNumberFormat="1" applyFont="1" applyAlignment="1" applyProtection="1">
      <alignment horizontal="center" vertical="center"/>
      <protection locked="0"/>
    </xf>
    <xf numFmtId="0" fontId="54" fillId="0" borderId="0" xfId="0" applyFont="1" applyBorder="1" applyAlignment="1" applyProtection="1">
      <alignment horizontal="center" vertical="center"/>
      <protection locked="0"/>
    </xf>
    <xf numFmtId="0" fontId="54" fillId="0" borderId="0" xfId="0" applyFont="1" applyBorder="1" applyProtection="1">
      <protection locked="0"/>
    </xf>
    <xf numFmtId="0" fontId="54" fillId="0" borderId="0" xfId="0" applyFont="1" applyProtection="1">
      <protection locked="0"/>
    </xf>
    <xf numFmtId="167" fontId="54" fillId="0" borderId="0" xfId="0" applyNumberFormat="1" applyFont="1" applyProtection="1">
      <protection locked="0"/>
    </xf>
    <xf numFmtId="0" fontId="53" fillId="5" borderId="0" xfId="0" applyFont="1" applyFill="1" applyBorder="1" applyAlignment="1" applyProtection="1">
      <alignment vertical="center" wrapText="1"/>
      <protection locked="0"/>
    </xf>
    <xf numFmtId="0" fontId="53" fillId="5" borderId="7" xfId="0" applyFont="1" applyFill="1" applyBorder="1" applyAlignment="1" applyProtection="1">
      <alignment vertical="center" wrapText="1"/>
      <protection locked="0"/>
    </xf>
    <xf numFmtId="0" fontId="59" fillId="5" borderId="7" xfId="0" applyFont="1" applyFill="1" applyBorder="1" applyAlignment="1" applyProtection="1">
      <alignment horizontal="left" vertical="center"/>
      <protection locked="0"/>
    </xf>
    <xf numFmtId="0" fontId="56" fillId="5" borderId="7" xfId="0" applyFont="1" applyFill="1" applyBorder="1" applyAlignment="1" applyProtection="1">
      <alignment horizontal="left" vertical="center"/>
      <protection locked="0"/>
    </xf>
    <xf numFmtId="167" fontId="59" fillId="5" borderId="6" xfId="0" applyNumberFormat="1" applyFont="1" applyFill="1" applyBorder="1" applyAlignment="1" applyProtection="1">
      <alignment horizontal="center" vertical="center"/>
      <protection locked="0"/>
    </xf>
    <xf numFmtId="167" fontId="59" fillId="5" borderId="7" xfId="0" applyNumberFormat="1" applyFont="1" applyFill="1" applyBorder="1" applyAlignment="1" applyProtection="1">
      <alignment horizontal="center" vertical="center"/>
      <protection locked="0"/>
    </xf>
    <xf numFmtId="167" fontId="59" fillId="5" borderId="8" xfId="0" applyNumberFormat="1" applyFont="1" applyFill="1" applyBorder="1" applyAlignment="1" applyProtection="1">
      <alignment horizontal="center" vertical="center"/>
      <protection locked="0"/>
    </xf>
    <xf numFmtId="9" fontId="59" fillId="5" borderId="7" xfId="1" applyFont="1" applyFill="1" applyBorder="1" applyAlignment="1" applyProtection="1">
      <alignment horizontal="center" vertical="center"/>
      <protection locked="0"/>
    </xf>
    <xf numFmtId="9" fontId="59" fillId="5" borderId="6" xfId="1" applyFont="1" applyFill="1" applyBorder="1" applyAlignment="1" applyProtection="1">
      <alignment horizontal="center" vertical="center"/>
      <protection locked="0"/>
    </xf>
    <xf numFmtId="9" fontId="59" fillId="5" borderId="8" xfId="1" applyFont="1" applyFill="1" applyBorder="1" applyAlignment="1" applyProtection="1">
      <alignment horizontal="center" vertical="center"/>
      <protection locked="0"/>
    </xf>
    <xf numFmtId="0" fontId="42" fillId="5" borderId="0" xfId="0" applyFont="1" applyFill="1"/>
    <xf numFmtId="0" fontId="52" fillId="5" borderId="0" xfId="0" applyFont="1" applyFill="1" applyProtection="1">
      <protection locked="0"/>
    </xf>
    <xf numFmtId="1" fontId="54" fillId="5" borderId="0" xfId="0" applyNumberFormat="1" applyFont="1" applyFill="1" applyBorder="1" applyAlignment="1" applyProtection="1">
      <alignment horizontal="center" vertical="center"/>
      <protection locked="0"/>
    </xf>
    <xf numFmtId="165" fontId="52" fillId="0" borderId="0" xfId="0" applyNumberFormat="1" applyFont="1" applyProtection="1">
      <protection locked="0"/>
    </xf>
    <xf numFmtId="0" fontId="44" fillId="0" borderId="0" xfId="0" applyFont="1" applyBorder="1" applyAlignment="1" applyProtection="1">
      <alignment horizontal="left" vertical="center"/>
      <protection locked="0"/>
    </xf>
    <xf numFmtId="0" fontId="53" fillId="0" borderId="27" xfId="0" applyFont="1" applyBorder="1" applyAlignment="1" applyProtection="1">
      <alignment horizontal="left" vertical="center"/>
      <protection locked="0"/>
    </xf>
    <xf numFmtId="1" fontId="44" fillId="0" borderId="0" xfId="0" applyNumberFormat="1" applyFont="1" applyBorder="1" applyAlignment="1" applyProtection="1">
      <alignment horizontal="left" vertical="center"/>
      <protection locked="0"/>
    </xf>
    <xf numFmtId="0" fontId="59" fillId="0" borderId="27" xfId="0" applyFont="1" applyBorder="1" applyAlignment="1" applyProtection="1">
      <alignment horizontal="left" vertical="center"/>
      <protection locked="0"/>
    </xf>
    <xf numFmtId="165" fontId="48" fillId="0" borderId="0" xfId="0" applyNumberFormat="1" applyFont="1" applyProtection="1">
      <protection locked="0"/>
    </xf>
    <xf numFmtId="165" fontId="44" fillId="0" borderId="0" xfId="0" applyNumberFormat="1" applyFont="1" applyBorder="1" applyAlignment="1" applyProtection="1">
      <alignment horizontal="center" vertical="center"/>
      <protection locked="0"/>
    </xf>
    <xf numFmtId="0" fontId="44" fillId="0" borderId="0" xfId="0" applyFont="1" applyBorder="1"/>
    <xf numFmtId="0" fontId="43" fillId="0" borderId="0" xfId="0" applyFont="1" applyAlignment="1">
      <alignment horizontal="center" vertical="center"/>
    </xf>
    <xf numFmtId="0" fontId="42" fillId="5" borderId="0" xfId="2" applyFont="1" applyFill="1" applyAlignment="1"/>
    <xf numFmtId="0" fontId="60" fillId="5" borderId="0" xfId="2" applyFont="1" applyFill="1"/>
    <xf numFmtId="0" fontId="60" fillId="5" borderId="0" xfId="2" applyFont="1" applyFill="1" applyBorder="1"/>
    <xf numFmtId="0" fontId="53" fillId="5" borderId="0" xfId="2" applyFont="1" applyFill="1" applyBorder="1" applyAlignment="1" applyProtection="1">
      <alignment vertical="center" wrapText="1"/>
      <protection locked="0"/>
    </xf>
    <xf numFmtId="0" fontId="60" fillId="0" borderId="0" xfId="2" applyFont="1"/>
    <xf numFmtId="0" fontId="53" fillId="5" borderId="7" xfId="2" applyFont="1" applyFill="1" applyBorder="1" applyAlignment="1" applyProtection="1">
      <alignment vertical="center" textRotation="180" wrapText="1"/>
      <protection locked="0"/>
    </xf>
    <xf numFmtId="166" fontId="55" fillId="5" borderId="14" xfId="5" applyNumberFormat="1" applyFont="1" applyFill="1" applyBorder="1" applyAlignment="1">
      <alignment horizontal="center" vertical="center" textRotation="180" wrapText="1"/>
    </xf>
    <xf numFmtId="166" fontId="55" fillId="5" borderId="3" xfId="5" applyNumberFormat="1" applyFont="1" applyFill="1" applyBorder="1" applyAlignment="1">
      <alignment horizontal="center" vertical="center" textRotation="180" wrapText="1"/>
    </xf>
    <xf numFmtId="166" fontId="55" fillId="5" borderId="4" xfId="5" applyNumberFormat="1" applyFont="1" applyFill="1" applyBorder="1" applyAlignment="1">
      <alignment horizontal="center" vertical="center" textRotation="180" wrapText="1"/>
    </xf>
    <xf numFmtId="166" fontId="55" fillId="5" borderId="5" xfId="5" applyNumberFormat="1" applyFont="1" applyFill="1" applyBorder="1" applyAlignment="1">
      <alignment horizontal="center" vertical="center" textRotation="180" wrapText="1"/>
    </xf>
    <xf numFmtId="165" fontId="53" fillId="5" borderId="0" xfId="2" applyNumberFormat="1" applyFont="1" applyFill="1" applyBorder="1" applyAlignment="1">
      <alignment horizontal="center" vertical="center" textRotation="180" wrapText="1"/>
    </xf>
    <xf numFmtId="9" fontId="55" fillId="5" borderId="22" xfId="5" applyNumberFormat="1" applyFont="1" applyFill="1" applyBorder="1" applyAlignment="1">
      <alignment horizontal="center" vertical="center" textRotation="180" wrapText="1"/>
    </xf>
    <xf numFmtId="0" fontId="53" fillId="5" borderId="0" xfId="2" applyFont="1" applyFill="1" applyBorder="1" applyAlignment="1" applyProtection="1">
      <alignment horizontal="left" vertical="center"/>
      <protection locked="0"/>
    </xf>
    <xf numFmtId="0" fontId="53" fillId="5" borderId="0" xfId="2" applyFont="1" applyFill="1" applyBorder="1" applyAlignment="1" applyProtection="1">
      <alignment horizontal="center" vertical="center"/>
      <protection locked="0"/>
    </xf>
    <xf numFmtId="167" fontId="61" fillId="5" borderId="0" xfId="2" applyNumberFormat="1" applyFont="1" applyFill="1" applyBorder="1" applyAlignment="1">
      <alignment horizontal="center" vertical="center"/>
    </xf>
    <xf numFmtId="166" fontId="61" fillId="5" borderId="0" xfId="5" applyNumberFormat="1" applyFont="1" applyFill="1" applyBorder="1" applyAlignment="1">
      <alignment horizontal="center" vertical="center"/>
    </xf>
    <xf numFmtId="165" fontId="61" fillId="5" borderId="0" xfId="2" applyNumberFormat="1" applyFont="1" applyFill="1" applyBorder="1" applyAlignment="1">
      <alignment horizontal="center" vertical="center"/>
    </xf>
    <xf numFmtId="0" fontId="60" fillId="5" borderId="0" xfId="2" applyFont="1" applyFill="1" applyAlignment="1">
      <alignment horizontal="center" vertical="center"/>
    </xf>
    <xf numFmtId="0" fontId="60" fillId="0" borderId="0" xfId="2" applyFont="1" applyAlignment="1">
      <alignment horizontal="center" vertical="center"/>
    </xf>
    <xf numFmtId="0" fontId="53" fillId="5" borderId="27" xfId="2" applyFont="1" applyFill="1" applyBorder="1" applyAlignment="1" applyProtection="1">
      <alignment horizontal="left" vertical="center"/>
      <protection locked="0"/>
    </xf>
    <xf numFmtId="0" fontId="53" fillId="5" borderId="27" xfId="2" applyFont="1" applyFill="1" applyBorder="1" applyAlignment="1" applyProtection="1">
      <alignment horizontal="center" vertical="center"/>
      <protection locked="0"/>
    </xf>
    <xf numFmtId="0" fontId="59" fillId="5" borderId="0" xfId="2" applyFont="1" applyFill="1" applyBorder="1" applyAlignment="1" applyProtection="1">
      <alignment horizontal="left" vertical="center"/>
      <protection locked="0"/>
    </xf>
    <xf numFmtId="0" fontId="59" fillId="5" borderId="0" xfId="2" applyFont="1" applyFill="1" applyBorder="1" applyAlignment="1" applyProtection="1">
      <alignment horizontal="center" vertical="center"/>
      <protection locked="0"/>
    </xf>
    <xf numFmtId="0" fontId="53" fillId="5" borderId="7" xfId="2" applyFont="1" applyFill="1" applyBorder="1" applyAlignment="1" applyProtection="1">
      <alignment horizontal="left" vertical="center"/>
      <protection locked="0"/>
    </xf>
    <xf numFmtId="0" fontId="53" fillId="5" borderId="7" xfId="2" applyFont="1" applyFill="1" applyBorder="1" applyAlignment="1" applyProtection="1">
      <alignment horizontal="center" vertical="center"/>
      <protection locked="0"/>
    </xf>
    <xf numFmtId="0" fontId="62" fillId="5" borderId="0" xfId="2" applyFont="1" applyFill="1" applyAlignment="1">
      <alignment horizontal="center" vertical="center"/>
    </xf>
    <xf numFmtId="0" fontId="62" fillId="0" borderId="0" xfId="2" applyFont="1" applyAlignment="1">
      <alignment horizontal="center" vertical="center"/>
    </xf>
    <xf numFmtId="0" fontId="53" fillId="5" borderId="4" xfId="2" applyFont="1" applyFill="1" applyBorder="1" applyAlignment="1" applyProtection="1">
      <alignment horizontal="left" vertical="center"/>
      <protection locked="0"/>
    </xf>
    <xf numFmtId="0" fontId="53" fillId="5" borderId="4" xfId="2" applyFont="1" applyFill="1" applyBorder="1" applyAlignment="1" applyProtection="1">
      <alignment horizontal="center" vertical="center"/>
      <protection locked="0"/>
    </xf>
    <xf numFmtId="0" fontId="59" fillId="5" borderId="4" xfId="2" applyFont="1" applyFill="1" applyBorder="1" applyAlignment="1" applyProtection="1">
      <alignment horizontal="left" vertical="center"/>
      <protection locked="0"/>
    </xf>
    <xf numFmtId="0" fontId="59" fillId="5" borderId="4" xfId="2" applyFont="1" applyFill="1" applyBorder="1" applyAlignment="1" applyProtection="1">
      <alignment horizontal="center" vertical="center"/>
      <protection locked="0"/>
    </xf>
    <xf numFmtId="0" fontId="59" fillId="5" borderId="27" xfId="2" applyFont="1" applyFill="1" applyBorder="1" applyAlignment="1" applyProtection="1">
      <alignment horizontal="left" vertical="center"/>
      <protection locked="0"/>
    </xf>
    <xf numFmtId="0" fontId="59" fillId="5" borderId="27" xfId="2" applyFont="1" applyFill="1" applyBorder="1" applyAlignment="1" applyProtection="1">
      <alignment horizontal="center" vertical="center"/>
      <protection locked="0"/>
    </xf>
    <xf numFmtId="0" fontId="59" fillId="5" borderId="7" xfId="2" applyFont="1" applyFill="1" applyBorder="1" applyAlignment="1" applyProtection="1">
      <alignment horizontal="left" vertical="center"/>
      <protection locked="0"/>
    </xf>
    <xf numFmtId="0" fontId="59" fillId="5" borderId="7" xfId="2" applyFont="1" applyFill="1" applyBorder="1" applyAlignment="1" applyProtection="1">
      <alignment horizontal="center" vertical="center"/>
      <protection locked="0"/>
    </xf>
    <xf numFmtId="0" fontId="63" fillId="5" borderId="0" xfId="2" applyFont="1" applyFill="1" applyAlignment="1">
      <alignment horizontal="center" vertical="center"/>
    </xf>
    <xf numFmtId="0" fontId="63" fillId="0" borderId="0" xfId="2" applyFont="1" applyAlignment="1">
      <alignment horizontal="center" vertical="center"/>
    </xf>
    <xf numFmtId="167" fontId="60" fillId="5" borderId="0" xfId="2" applyNumberFormat="1" applyFont="1" applyFill="1"/>
    <xf numFmtId="166" fontId="61" fillId="5" borderId="0" xfId="5" applyNumberFormat="1" applyFont="1" applyFill="1" applyAlignment="1">
      <alignment horizontal="center" vertical="center"/>
    </xf>
    <xf numFmtId="9" fontId="61" fillId="5" borderId="0" xfId="5" applyNumberFormat="1" applyFont="1" applyFill="1" applyAlignment="1">
      <alignment horizontal="center" vertical="center"/>
    </xf>
    <xf numFmtId="9" fontId="61" fillId="5" borderId="0" xfId="5" applyFont="1" applyFill="1" applyAlignment="1">
      <alignment horizontal="center" vertical="center"/>
    </xf>
    <xf numFmtId="1" fontId="61" fillId="5" borderId="0" xfId="2" applyNumberFormat="1" applyFont="1" applyFill="1" applyBorder="1" applyAlignment="1">
      <alignment horizontal="center" vertical="center"/>
    </xf>
    <xf numFmtId="1" fontId="61" fillId="5" borderId="0" xfId="2" applyNumberFormat="1" applyFont="1" applyFill="1" applyAlignment="1">
      <alignment horizontal="center" vertical="center"/>
    </xf>
    <xf numFmtId="0" fontId="49" fillId="5" borderId="0" xfId="2" applyFont="1" applyFill="1" applyAlignment="1">
      <alignment horizontal="left" vertical="center"/>
    </xf>
    <xf numFmtId="165" fontId="53" fillId="5" borderId="0" xfId="2" applyNumberFormat="1" applyFont="1" applyFill="1" applyAlignment="1">
      <alignment horizontal="center" vertical="center"/>
    </xf>
    <xf numFmtId="167" fontId="53" fillId="5" borderId="0" xfId="2" applyNumberFormat="1" applyFont="1" applyFill="1" applyAlignment="1">
      <alignment horizontal="center" vertical="center"/>
    </xf>
    <xf numFmtId="0" fontId="52" fillId="5" borderId="0" xfId="2" applyFont="1" applyFill="1" applyProtection="1">
      <protection locked="0"/>
    </xf>
    <xf numFmtId="1" fontId="54" fillId="5" borderId="0" xfId="2" applyNumberFormat="1" applyFont="1" applyFill="1" applyBorder="1" applyAlignment="1" applyProtection="1">
      <alignment horizontal="center" vertical="center"/>
      <protection locked="0"/>
    </xf>
    <xf numFmtId="165" fontId="54" fillId="5" borderId="0" xfId="2" applyNumberFormat="1" applyFont="1" applyFill="1" applyBorder="1" applyAlignment="1" applyProtection="1">
      <alignment horizontal="center" vertical="center"/>
      <protection locked="0"/>
    </xf>
    <xf numFmtId="0" fontId="54" fillId="5" borderId="0" xfId="2" applyFont="1" applyFill="1" applyBorder="1" applyAlignment="1" applyProtection="1">
      <alignment horizontal="center" vertical="center"/>
      <protection locked="0"/>
    </xf>
    <xf numFmtId="166" fontId="61" fillId="0" borderId="0" xfId="5" applyNumberFormat="1" applyFont="1" applyAlignment="1">
      <alignment horizontal="center" vertical="center"/>
    </xf>
    <xf numFmtId="168" fontId="61" fillId="0" borderId="0" xfId="2" applyNumberFormat="1" applyFont="1" applyBorder="1" applyAlignment="1">
      <alignment horizontal="center" vertical="center"/>
    </xf>
    <xf numFmtId="165" fontId="61" fillId="0" borderId="0" xfId="2" applyNumberFormat="1" applyFont="1" applyAlignment="1">
      <alignment horizontal="center" vertical="center"/>
    </xf>
    <xf numFmtId="165" fontId="61" fillId="0" borderId="0" xfId="2" applyNumberFormat="1" applyFont="1" applyBorder="1" applyAlignment="1">
      <alignment horizontal="center" vertical="center"/>
    </xf>
    <xf numFmtId="0" fontId="54" fillId="5" borderId="0" xfId="2" applyFont="1" applyFill="1" applyAlignment="1">
      <alignment vertical="center" wrapText="1"/>
    </xf>
    <xf numFmtId="0" fontId="53" fillId="0" borderId="0" xfId="2" applyFont="1" applyFill="1" applyBorder="1" applyAlignment="1" applyProtection="1">
      <alignment vertical="center" wrapText="1"/>
      <protection locked="0"/>
    </xf>
    <xf numFmtId="165" fontId="61" fillId="5" borderId="0" xfId="2" applyNumberFormat="1" applyFont="1" applyFill="1" applyAlignment="1">
      <alignment horizontal="center" vertical="center"/>
    </xf>
    <xf numFmtId="0" fontId="61" fillId="5" borderId="0" xfId="2" applyFont="1" applyFill="1" applyAlignment="1">
      <alignment horizontal="center" vertical="center"/>
    </xf>
    <xf numFmtId="165" fontId="55" fillId="5" borderId="4" xfId="2" applyNumberFormat="1" applyFont="1" applyFill="1" applyBorder="1" applyAlignment="1">
      <alignment horizontal="center" vertical="center" textRotation="180" wrapText="1"/>
    </xf>
    <xf numFmtId="166" fontId="55" fillId="5" borderId="6" xfId="5" applyNumberFormat="1" applyFont="1" applyFill="1" applyBorder="1" applyAlignment="1">
      <alignment horizontal="center" vertical="center" textRotation="180" wrapText="1"/>
    </xf>
    <xf numFmtId="166" fontId="55" fillId="5" borderId="7" xfId="5" applyNumberFormat="1" applyFont="1" applyFill="1" applyBorder="1" applyAlignment="1">
      <alignment horizontal="center" vertical="center" textRotation="180" wrapText="1"/>
    </xf>
    <xf numFmtId="166" fontId="55" fillId="5" borderId="8" xfId="5" applyNumberFormat="1" applyFont="1" applyFill="1" applyBorder="1" applyAlignment="1">
      <alignment horizontal="center" vertical="center" textRotation="180" wrapText="1"/>
    </xf>
    <xf numFmtId="9" fontId="53" fillId="5" borderId="0" xfId="2" applyNumberFormat="1" applyFont="1" applyFill="1" applyAlignment="1">
      <alignment horizontal="center" vertical="center"/>
    </xf>
    <xf numFmtId="167" fontId="53" fillId="5" borderId="27" xfId="2" applyNumberFormat="1" applyFont="1" applyFill="1" applyBorder="1" applyAlignment="1">
      <alignment horizontal="center" vertical="center"/>
    </xf>
    <xf numFmtId="9" fontId="53" fillId="5" borderId="27" xfId="2" applyNumberFormat="1" applyFont="1" applyFill="1" applyBorder="1" applyAlignment="1">
      <alignment horizontal="center" vertical="center"/>
    </xf>
    <xf numFmtId="167" fontId="53" fillId="5" borderId="0" xfId="2" applyNumberFormat="1" applyFont="1" applyFill="1" applyBorder="1" applyAlignment="1">
      <alignment horizontal="center" vertical="center"/>
    </xf>
    <xf numFmtId="9" fontId="53" fillId="5" borderId="0" xfId="2" applyNumberFormat="1" applyFont="1" applyFill="1" applyBorder="1" applyAlignment="1">
      <alignment horizontal="center" vertical="center"/>
    </xf>
    <xf numFmtId="167" fontId="59" fillId="5" borderId="0" xfId="2" applyNumberFormat="1" applyFont="1" applyFill="1" applyBorder="1" applyAlignment="1">
      <alignment horizontal="center" vertical="center"/>
    </xf>
    <xf numFmtId="9" fontId="59" fillId="5" borderId="0" xfId="2" applyNumberFormat="1" applyFont="1" applyFill="1" applyBorder="1" applyAlignment="1">
      <alignment horizontal="center" vertical="center"/>
    </xf>
    <xf numFmtId="167" fontId="53" fillId="5" borderId="7" xfId="2" applyNumberFormat="1" applyFont="1" applyFill="1" applyBorder="1" applyAlignment="1">
      <alignment horizontal="center" vertical="center"/>
    </xf>
    <xf numFmtId="9" fontId="53" fillId="5" borderId="7" xfId="2" applyNumberFormat="1" applyFont="1" applyFill="1" applyBorder="1" applyAlignment="1">
      <alignment horizontal="center" vertical="center"/>
    </xf>
    <xf numFmtId="167" fontId="59" fillId="5" borderId="0" xfId="2" applyNumberFormat="1" applyFont="1" applyFill="1" applyAlignment="1">
      <alignment horizontal="center" vertical="center"/>
    </xf>
    <xf numFmtId="9" fontId="59" fillId="5" borderId="0" xfId="2" applyNumberFormat="1" applyFont="1" applyFill="1" applyAlignment="1">
      <alignment horizontal="center" vertical="center"/>
    </xf>
    <xf numFmtId="0" fontId="62" fillId="0" borderId="0" xfId="2" applyFont="1"/>
    <xf numFmtId="167" fontId="53" fillId="5" borderId="9" xfId="0" applyNumberFormat="1" applyFont="1" applyFill="1" applyBorder="1" applyAlignment="1" applyProtection="1">
      <alignment horizontal="center" vertical="center"/>
      <protection locked="0"/>
    </xf>
    <xf numFmtId="167" fontId="53" fillId="5" borderId="0" xfId="0" applyNumberFormat="1" applyFont="1" applyFill="1" applyBorder="1" applyAlignment="1" applyProtection="1">
      <alignment horizontal="center" vertical="center"/>
      <protection locked="0"/>
    </xf>
    <xf numFmtId="167" fontId="53" fillId="5" borderId="10" xfId="0" applyNumberFormat="1" applyFont="1" applyFill="1" applyBorder="1" applyAlignment="1" applyProtection="1">
      <alignment horizontal="center" vertical="center"/>
      <protection locked="0"/>
    </xf>
    <xf numFmtId="167" fontId="53" fillId="5" borderId="4" xfId="2" applyNumberFormat="1" applyFont="1" applyFill="1" applyBorder="1" applyAlignment="1">
      <alignment horizontal="center" vertical="center"/>
    </xf>
    <xf numFmtId="9" fontId="53" fillId="5" borderId="4" xfId="2" applyNumberFormat="1" applyFont="1" applyFill="1" applyBorder="1" applyAlignment="1">
      <alignment horizontal="center" vertical="center"/>
    </xf>
    <xf numFmtId="167" fontId="59" fillId="5" borderId="4" xfId="2" applyNumberFormat="1" applyFont="1" applyFill="1" applyBorder="1" applyAlignment="1">
      <alignment horizontal="center" vertical="center"/>
    </xf>
    <xf numFmtId="9" fontId="59" fillId="5" borderId="4" xfId="2" applyNumberFormat="1" applyFont="1" applyFill="1" applyBorder="1" applyAlignment="1">
      <alignment horizontal="center" vertical="center"/>
    </xf>
    <xf numFmtId="167" fontId="59" fillId="5" borderId="27" xfId="2" applyNumberFormat="1" applyFont="1" applyFill="1" applyBorder="1" applyAlignment="1">
      <alignment horizontal="center" vertical="center"/>
    </xf>
    <xf numFmtId="9" fontId="59" fillId="5" borderId="27" xfId="2" applyNumberFormat="1" applyFont="1" applyFill="1" applyBorder="1" applyAlignment="1">
      <alignment horizontal="center" vertical="center"/>
    </xf>
    <xf numFmtId="167" fontId="59" fillId="5" borderId="7" xfId="2" applyNumberFormat="1" applyFont="1" applyFill="1" applyBorder="1" applyAlignment="1">
      <alignment horizontal="center" vertical="center"/>
    </xf>
    <xf numFmtId="9" fontId="59" fillId="5" borderId="7" xfId="2" applyNumberFormat="1" applyFont="1" applyFill="1" applyBorder="1" applyAlignment="1">
      <alignment horizontal="center" vertical="center"/>
    </xf>
    <xf numFmtId="167" fontId="53" fillId="5" borderId="47" xfId="2" applyNumberFormat="1" applyFont="1" applyFill="1" applyBorder="1" applyAlignment="1">
      <alignment horizontal="center" vertical="center"/>
    </xf>
    <xf numFmtId="9" fontId="53" fillId="5" borderId="49" xfId="2" applyNumberFormat="1" applyFont="1" applyFill="1" applyBorder="1" applyAlignment="1">
      <alignment horizontal="center" vertical="center"/>
    </xf>
    <xf numFmtId="167" fontId="53" fillId="5" borderId="9" xfId="2" applyNumberFormat="1" applyFont="1" applyFill="1" applyBorder="1" applyAlignment="1">
      <alignment horizontal="center" vertical="center"/>
    </xf>
    <xf numFmtId="9" fontId="53" fillId="5" borderId="10" xfId="2" applyNumberFormat="1" applyFont="1" applyFill="1" applyBorder="1" applyAlignment="1">
      <alignment horizontal="center" vertical="center"/>
    </xf>
    <xf numFmtId="167" fontId="59" fillId="5" borderId="9" xfId="2" applyNumberFormat="1" applyFont="1" applyFill="1" applyBorder="1" applyAlignment="1">
      <alignment horizontal="center" vertical="center"/>
    </xf>
    <xf numFmtId="9" fontId="59" fillId="5" borderId="10" xfId="2" applyNumberFormat="1" applyFont="1" applyFill="1" applyBorder="1" applyAlignment="1">
      <alignment horizontal="center" vertical="center"/>
    </xf>
    <xf numFmtId="167" fontId="59" fillId="5" borderId="6" xfId="2" applyNumberFormat="1" applyFont="1" applyFill="1" applyBorder="1" applyAlignment="1">
      <alignment horizontal="center" vertical="center"/>
    </xf>
    <xf numFmtId="9" fontId="59" fillId="5" borderId="8" xfId="2" applyNumberFormat="1" applyFont="1" applyFill="1" applyBorder="1" applyAlignment="1">
      <alignment horizontal="center" vertical="center"/>
    </xf>
    <xf numFmtId="0" fontId="63" fillId="0" borderId="0" xfId="2" applyFont="1"/>
    <xf numFmtId="167" fontId="61" fillId="5" borderId="0" xfId="2" applyNumberFormat="1" applyFont="1" applyFill="1" applyAlignment="1">
      <alignment horizontal="center" vertical="center"/>
    </xf>
    <xf numFmtId="166" fontId="61" fillId="5" borderId="0" xfId="2" applyNumberFormat="1" applyFont="1" applyFill="1" applyAlignment="1">
      <alignment horizontal="center" vertical="center"/>
    </xf>
    <xf numFmtId="0" fontId="56" fillId="5" borderId="0" xfId="2" applyFont="1" applyFill="1" applyBorder="1" applyAlignment="1" applyProtection="1">
      <alignment vertical="center"/>
      <protection locked="0"/>
    </xf>
    <xf numFmtId="0" fontId="64" fillId="5" borderId="0" xfId="2" applyFont="1" applyFill="1"/>
    <xf numFmtId="0" fontId="52" fillId="5" borderId="0" xfId="2" applyFont="1" applyFill="1" applyAlignment="1">
      <alignment horizontal="left" vertical="center" wrapText="1"/>
    </xf>
    <xf numFmtId="165" fontId="61" fillId="0" borderId="0" xfId="2" applyNumberFormat="1" applyFont="1" applyFill="1" applyAlignment="1">
      <alignment horizontal="center" vertical="center"/>
    </xf>
    <xf numFmtId="0" fontId="61" fillId="0" borderId="0" xfId="2" applyFont="1" applyFill="1" applyAlignment="1">
      <alignment horizontal="center" vertical="center"/>
    </xf>
    <xf numFmtId="0" fontId="44" fillId="5" borderId="0" xfId="0" applyFont="1" applyFill="1"/>
    <xf numFmtId="0" fontId="43" fillId="5" borderId="0" xfId="0" applyFont="1" applyFill="1"/>
    <xf numFmtId="9" fontId="61" fillId="5" borderId="0" xfId="5" applyNumberFormat="1" applyFont="1" applyFill="1" applyBorder="1" applyAlignment="1">
      <alignment vertical="center"/>
    </xf>
    <xf numFmtId="167" fontId="44" fillId="0" borderId="0" xfId="0" applyNumberFormat="1" applyFont="1" applyAlignment="1">
      <alignment horizontal="center" vertical="center"/>
    </xf>
    <xf numFmtId="9" fontId="43" fillId="0" borderId="0" xfId="0" applyNumberFormat="1" applyFont="1" applyAlignment="1">
      <alignment horizontal="center" vertical="center"/>
    </xf>
    <xf numFmtId="9" fontId="43" fillId="0" borderId="0" xfId="0" applyNumberFormat="1" applyFont="1"/>
    <xf numFmtId="0" fontId="53" fillId="5" borderId="47" xfId="0" applyFont="1" applyFill="1" applyBorder="1" applyAlignment="1" applyProtection="1">
      <alignment horizontal="left" vertical="center"/>
      <protection locked="0"/>
    </xf>
    <xf numFmtId="0" fontId="53" fillId="5" borderId="9" xfId="0" applyFont="1" applyFill="1" applyBorder="1" applyAlignment="1" applyProtection="1">
      <alignment horizontal="left" vertical="center"/>
      <protection locked="0"/>
    </xf>
    <xf numFmtId="0" fontId="53" fillId="5" borderId="6" xfId="0" applyFont="1" applyFill="1" applyBorder="1" applyAlignment="1" applyProtection="1">
      <alignment horizontal="left" vertical="center"/>
      <protection locked="0"/>
    </xf>
    <xf numFmtId="0" fontId="54" fillId="0" borderId="0" xfId="0" applyFont="1" applyAlignment="1" applyProtection="1">
      <alignment horizontal="left"/>
      <protection locked="0"/>
    </xf>
    <xf numFmtId="0" fontId="53" fillId="0" borderId="0" xfId="0" applyFont="1" applyAlignment="1">
      <alignment horizontal="left"/>
    </xf>
    <xf numFmtId="0" fontId="42" fillId="0" borderId="0" xfId="0" applyFont="1" applyFill="1" applyBorder="1"/>
    <xf numFmtId="9" fontId="54" fillId="0" borderId="0" xfId="0" applyNumberFormat="1" applyFont="1" applyBorder="1" applyAlignment="1" applyProtection="1">
      <alignment horizontal="center" vertical="center"/>
      <protection locked="0"/>
    </xf>
    <xf numFmtId="167" fontId="53" fillId="5" borderId="6" xfId="2" applyNumberFormat="1" applyFont="1" applyFill="1" applyBorder="1" applyAlignment="1">
      <alignment horizontal="center" vertical="center"/>
    </xf>
    <xf numFmtId="0" fontId="59" fillId="5" borderId="0" xfId="2" applyFont="1" applyFill="1" applyBorder="1" applyAlignment="1" applyProtection="1">
      <alignment vertical="center"/>
      <protection locked="0"/>
    </xf>
    <xf numFmtId="165" fontId="53" fillId="5" borderId="0" xfId="2" applyNumberFormat="1" applyFont="1" applyFill="1" applyBorder="1" applyAlignment="1">
      <alignment horizontal="center" vertical="center"/>
    </xf>
    <xf numFmtId="165" fontId="59" fillId="5" borderId="0" xfId="2" applyNumberFormat="1" applyFont="1" applyFill="1" applyBorder="1" applyAlignment="1">
      <alignment horizontal="center" vertical="center"/>
    </xf>
    <xf numFmtId="0" fontId="55" fillId="0" borderId="3" xfId="0" applyFont="1" applyBorder="1" applyAlignment="1">
      <alignment horizontal="left" vertical="center" wrapText="1"/>
    </xf>
    <xf numFmtId="9" fontId="53" fillId="5" borderId="8" xfId="2" applyNumberFormat="1" applyFont="1" applyFill="1" applyBorder="1" applyAlignment="1">
      <alignment horizontal="center" vertical="center"/>
    </xf>
    <xf numFmtId="9" fontId="61" fillId="5" borderId="0" xfId="1" applyFont="1" applyFill="1" applyBorder="1" applyAlignment="1">
      <alignment horizontal="center" vertical="center"/>
    </xf>
    <xf numFmtId="9" fontId="53" fillId="0" borderId="0" xfId="1" applyFont="1" applyBorder="1" applyAlignment="1" applyProtection="1">
      <alignment horizontal="center" vertical="center"/>
      <protection locked="0"/>
    </xf>
    <xf numFmtId="169" fontId="53" fillId="0" borderId="10" xfId="52" applyNumberFormat="1" applyFont="1" applyBorder="1" applyAlignment="1" applyProtection="1">
      <alignment horizontal="center" vertical="center"/>
      <protection locked="0"/>
    </xf>
    <xf numFmtId="169" fontId="59" fillId="5" borderId="10" xfId="52" applyNumberFormat="1" applyFont="1" applyFill="1" applyBorder="1" applyAlignment="1" applyProtection="1">
      <alignment horizontal="center" vertical="center"/>
      <protection locked="0"/>
    </xf>
    <xf numFmtId="9" fontId="54" fillId="0" borderId="0" xfId="1" applyNumberFormat="1" applyFont="1" applyBorder="1" applyAlignment="1" applyProtection="1">
      <alignment horizontal="center" vertical="center"/>
      <protection locked="0"/>
    </xf>
    <xf numFmtId="170" fontId="53" fillId="0" borderId="10" xfId="1" applyNumberFormat="1" applyFont="1" applyBorder="1" applyAlignment="1" applyProtection="1">
      <alignment horizontal="center" vertical="center"/>
      <protection locked="0"/>
    </xf>
    <xf numFmtId="170" fontId="59" fillId="5" borderId="10" xfId="1" applyNumberFormat="1" applyFont="1" applyFill="1" applyBorder="1" applyAlignment="1" applyProtection="1">
      <alignment horizontal="center" vertical="center"/>
      <protection locked="0"/>
    </xf>
    <xf numFmtId="171" fontId="53" fillId="0" borderId="10" xfId="1" applyNumberFormat="1" applyFont="1" applyBorder="1" applyAlignment="1" applyProtection="1">
      <alignment horizontal="center" vertical="center"/>
      <protection locked="0"/>
    </xf>
    <xf numFmtId="171" fontId="59" fillId="5" borderId="10" xfId="1" applyNumberFormat="1" applyFont="1" applyFill="1" applyBorder="1" applyAlignment="1" applyProtection="1">
      <alignment horizontal="center" vertical="center"/>
      <protection locked="0"/>
    </xf>
    <xf numFmtId="171" fontId="54" fillId="0" borderId="0" xfId="1" applyNumberFormat="1" applyFont="1" applyBorder="1" applyAlignment="1" applyProtection="1">
      <alignment horizontal="center" vertical="center"/>
      <protection locked="0"/>
    </xf>
    <xf numFmtId="171" fontId="54" fillId="0" borderId="0" xfId="0" applyNumberFormat="1" applyFont="1" applyBorder="1" applyAlignment="1" applyProtection="1">
      <alignment horizontal="center" vertical="center"/>
      <protection locked="0"/>
    </xf>
    <xf numFmtId="171" fontId="53" fillId="0" borderId="0" xfId="1" applyNumberFormat="1" applyFont="1" applyBorder="1" applyAlignment="1" applyProtection="1">
      <alignment horizontal="center" vertical="center"/>
      <protection locked="0"/>
    </xf>
    <xf numFmtId="171" fontId="59" fillId="5" borderId="0" xfId="1" applyNumberFormat="1" applyFont="1" applyFill="1" applyBorder="1" applyAlignment="1" applyProtection="1">
      <alignment horizontal="center" vertical="center"/>
      <protection locked="0"/>
    </xf>
    <xf numFmtId="171"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9" fontId="53" fillId="5" borderId="10" xfId="1" applyNumberFormat="1" applyFont="1" applyFill="1" applyBorder="1" applyAlignment="1" applyProtection="1">
      <alignment horizontal="center" vertical="center"/>
      <protection locked="0"/>
    </xf>
    <xf numFmtId="9" fontId="59" fillId="5" borderId="10" xfId="1" applyNumberFormat="1" applyFont="1" applyFill="1" applyBorder="1" applyAlignment="1" applyProtection="1">
      <alignment horizontal="center" vertical="center"/>
      <protection locked="0"/>
    </xf>
    <xf numFmtId="169" fontId="53" fillId="0" borderId="0" xfId="52" applyNumberFormat="1" applyFont="1" applyBorder="1" applyAlignment="1" applyProtection="1">
      <alignment horizontal="center" vertical="center"/>
      <protection locked="0"/>
    </xf>
    <xf numFmtId="170" fontId="53" fillId="0" borderId="0" xfId="1" applyNumberFormat="1" applyFont="1" applyBorder="1" applyAlignment="1" applyProtection="1">
      <alignment horizontal="center" vertical="center"/>
      <protection locked="0"/>
    </xf>
    <xf numFmtId="169" fontId="59" fillId="5" borderId="0" xfId="52" applyNumberFormat="1" applyFont="1" applyFill="1" applyBorder="1" applyAlignment="1" applyProtection="1">
      <alignment horizontal="center" vertical="center"/>
      <protection locked="0"/>
    </xf>
    <xf numFmtId="170" fontId="59" fillId="5" borderId="0" xfId="1" applyNumberFormat="1" applyFont="1" applyFill="1" applyBorder="1" applyAlignment="1" applyProtection="1">
      <alignment horizontal="center" vertical="center"/>
      <protection locked="0"/>
    </xf>
    <xf numFmtId="171" fontId="53" fillId="5" borderId="0" xfId="1" applyNumberFormat="1" applyFont="1" applyFill="1" applyBorder="1" applyAlignment="1" applyProtection="1">
      <alignment horizontal="center" vertical="center"/>
      <protection locked="0"/>
    </xf>
    <xf numFmtId="171" fontId="53" fillId="5" borderId="10" xfId="1" applyNumberFormat="1" applyFont="1" applyFill="1" applyBorder="1" applyAlignment="1" applyProtection="1">
      <alignment horizontal="center" vertical="center"/>
      <protection locked="0"/>
    </xf>
    <xf numFmtId="167" fontId="53" fillId="0" borderId="6" xfId="0" applyNumberFormat="1" applyFont="1" applyBorder="1" applyAlignment="1" applyProtection="1">
      <alignment horizontal="center" vertical="center"/>
      <protection locked="0"/>
    </xf>
    <xf numFmtId="167" fontId="53" fillId="0" borderId="7" xfId="0" applyNumberFormat="1" applyFont="1" applyBorder="1" applyAlignment="1" applyProtection="1">
      <alignment horizontal="center" vertical="center"/>
      <protection locked="0"/>
    </xf>
    <xf numFmtId="169" fontId="53" fillId="0" borderId="7" xfId="52" applyNumberFormat="1" applyFont="1" applyBorder="1" applyAlignment="1" applyProtection="1">
      <alignment horizontal="center" vertical="center"/>
      <protection locked="0"/>
    </xf>
    <xf numFmtId="169" fontId="53" fillId="0" borderId="8" xfId="52" applyNumberFormat="1" applyFont="1" applyBorder="1" applyAlignment="1" applyProtection="1">
      <alignment horizontal="center" vertical="center"/>
      <protection locked="0"/>
    </xf>
    <xf numFmtId="9" fontId="53" fillId="0" borderId="7" xfId="1" applyFont="1" applyBorder="1" applyAlignment="1" applyProtection="1">
      <alignment horizontal="center" vertical="center"/>
      <protection locked="0"/>
    </xf>
    <xf numFmtId="9" fontId="53" fillId="5" borderId="8" xfId="1" applyNumberFormat="1" applyFont="1" applyFill="1" applyBorder="1" applyAlignment="1" applyProtection="1">
      <alignment horizontal="center" vertical="center"/>
      <protection locked="0"/>
    </xf>
    <xf numFmtId="171" fontId="53" fillId="5" borderId="8" xfId="1" applyNumberFormat="1" applyFont="1" applyFill="1" applyBorder="1" applyAlignment="1" applyProtection="1">
      <alignment horizontal="center" vertical="center"/>
      <protection locked="0"/>
    </xf>
    <xf numFmtId="170" fontId="53" fillId="0" borderId="7" xfId="1" applyNumberFormat="1" applyFont="1" applyBorder="1" applyAlignment="1" applyProtection="1">
      <alignment horizontal="center" vertical="center"/>
      <protection locked="0"/>
    </xf>
    <xf numFmtId="170" fontId="53" fillId="0" borderId="8" xfId="1" applyNumberFormat="1" applyFont="1" applyBorder="1" applyAlignment="1" applyProtection="1">
      <alignment horizontal="center" vertical="center"/>
      <protection locked="0"/>
    </xf>
    <xf numFmtId="171" fontId="53" fillId="0" borderId="7" xfId="1" applyNumberFormat="1" applyFont="1" applyBorder="1" applyAlignment="1" applyProtection="1">
      <alignment horizontal="center" vertical="center"/>
      <protection locked="0"/>
    </xf>
    <xf numFmtId="171" fontId="53" fillId="0" borderId="8" xfId="1" applyNumberFormat="1" applyFont="1" applyBorder="1" applyAlignment="1" applyProtection="1">
      <alignment horizontal="center" vertical="center"/>
      <protection locked="0"/>
    </xf>
    <xf numFmtId="171" fontId="53" fillId="5" borderId="22" xfId="1" applyNumberFormat="1" applyFont="1" applyFill="1" applyBorder="1" applyAlignment="1" applyProtection="1">
      <alignment horizontal="center" vertical="center"/>
      <protection locked="0"/>
    </xf>
    <xf numFmtId="0" fontId="44" fillId="0" borderId="0" xfId="0" applyFont="1" applyAlignment="1"/>
    <xf numFmtId="0" fontId="44" fillId="0" borderId="0" xfId="0" quotePrefix="1" applyFont="1" applyAlignment="1">
      <alignment horizontal="left" vertical="center"/>
    </xf>
    <xf numFmtId="9" fontId="61" fillId="5" borderId="0" xfId="2" applyNumberFormat="1" applyFont="1" applyFill="1" applyAlignment="1">
      <alignment horizontal="center" vertical="center"/>
    </xf>
    <xf numFmtId="169" fontId="59" fillId="5" borderId="7" xfId="52" applyNumberFormat="1" applyFont="1" applyFill="1" applyBorder="1" applyAlignment="1" applyProtection="1">
      <alignment horizontal="center" vertical="center"/>
      <protection locked="0"/>
    </xf>
    <xf numFmtId="169" fontId="59" fillId="5" borderId="8" xfId="52" applyNumberFormat="1" applyFont="1" applyFill="1" applyBorder="1" applyAlignment="1" applyProtection="1">
      <alignment horizontal="center" vertical="center"/>
      <protection locked="0"/>
    </xf>
    <xf numFmtId="9" fontId="59" fillId="5" borderId="8" xfId="1" applyNumberFormat="1" applyFont="1" applyFill="1" applyBorder="1" applyAlignment="1" applyProtection="1">
      <alignment horizontal="center" vertical="center"/>
      <protection locked="0"/>
    </xf>
    <xf numFmtId="171" fontId="59" fillId="5" borderId="8" xfId="1" applyNumberFormat="1" applyFont="1" applyFill="1" applyBorder="1" applyAlignment="1" applyProtection="1">
      <alignment horizontal="center" vertical="center"/>
      <protection locked="0"/>
    </xf>
    <xf numFmtId="170" fontId="59" fillId="5" borderId="7" xfId="1" applyNumberFormat="1" applyFont="1" applyFill="1" applyBorder="1" applyAlignment="1" applyProtection="1">
      <alignment horizontal="center" vertical="center"/>
      <protection locked="0"/>
    </xf>
    <xf numFmtId="170" fontId="59" fillId="5" borderId="8" xfId="1" applyNumberFormat="1" applyFont="1" applyFill="1" applyBorder="1" applyAlignment="1" applyProtection="1">
      <alignment horizontal="center" vertical="center"/>
      <protection locked="0"/>
    </xf>
    <xf numFmtId="171" fontId="59" fillId="5" borderId="7" xfId="1" applyNumberFormat="1" applyFont="1" applyFill="1" applyBorder="1" applyAlignment="1" applyProtection="1">
      <alignment horizontal="center" vertical="center"/>
      <protection locked="0"/>
    </xf>
    <xf numFmtId="0" fontId="55" fillId="0" borderId="48" xfId="0" applyFont="1" applyBorder="1" applyAlignment="1" applyProtection="1">
      <alignment horizontal="left" vertical="center"/>
      <protection locked="0"/>
    </xf>
    <xf numFmtId="0" fontId="56" fillId="0" borderId="48" xfId="0" applyFont="1" applyBorder="1" applyAlignment="1" applyProtection="1">
      <alignment horizontal="left" vertical="center"/>
      <protection locked="0"/>
    </xf>
    <xf numFmtId="3" fontId="56" fillId="0" borderId="9" xfId="0" applyNumberFormat="1" applyFont="1" applyBorder="1" applyAlignment="1" applyProtection="1">
      <alignment horizontal="center" vertical="center"/>
      <protection locked="0"/>
    </xf>
    <xf numFmtId="3" fontId="56" fillId="0" borderId="10" xfId="0" applyNumberFormat="1" applyFont="1" applyBorder="1" applyAlignment="1" applyProtection="1">
      <alignment horizontal="center" vertical="center"/>
      <protection locked="0"/>
    </xf>
    <xf numFmtId="1" fontId="56" fillId="0" borderId="0" xfId="0" applyNumberFormat="1" applyFont="1" applyBorder="1" applyAlignment="1" applyProtection="1">
      <alignment horizontal="center" vertical="center"/>
      <protection locked="0"/>
    </xf>
    <xf numFmtId="3" fontId="56" fillId="0" borderId="0" xfId="0" applyNumberFormat="1" applyFont="1" applyBorder="1" applyAlignment="1" applyProtection="1">
      <alignment horizontal="center" vertical="center"/>
      <protection locked="0"/>
    </xf>
    <xf numFmtId="3" fontId="55" fillId="0" borderId="9" xfId="0" applyNumberFormat="1" applyFont="1" applyBorder="1" applyAlignment="1" applyProtection="1">
      <alignment horizontal="center" vertical="center"/>
      <protection locked="0"/>
    </xf>
    <xf numFmtId="3" fontId="55" fillId="0" borderId="10" xfId="0" applyNumberFormat="1" applyFont="1" applyBorder="1" applyAlignment="1" applyProtection="1">
      <alignment horizontal="center" vertical="center"/>
      <protection locked="0"/>
    </xf>
    <xf numFmtId="1" fontId="55" fillId="0" borderId="0" xfId="0" applyNumberFormat="1" applyFont="1" applyBorder="1" applyAlignment="1" applyProtection="1">
      <alignment horizontal="center" vertical="center"/>
      <protection locked="0"/>
    </xf>
    <xf numFmtId="3" fontId="55" fillId="0" borderId="0" xfId="0" applyNumberFormat="1" applyFont="1" applyBorder="1" applyAlignment="1" applyProtection="1">
      <alignment horizontal="center" vertical="center"/>
      <protection locked="0"/>
    </xf>
    <xf numFmtId="0" fontId="55" fillId="5" borderId="0" xfId="2" applyFont="1" applyFill="1" applyBorder="1" applyAlignment="1" applyProtection="1">
      <alignment horizontal="left" vertical="center"/>
      <protection locked="0"/>
    </xf>
    <xf numFmtId="0" fontId="55" fillId="5" borderId="10" xfId="2" applyFont="1" applyFill="1" applyBorder="1" applyAlignment="1" applyProtection="1">
      <alignment horizontal="left" vertical="center"/>
      <protection locked="0"/>
    </xf>
    <xf numFmtId="0" fontId="55" fillId="5" borderId="48" xfId="2" applyFont="1" applyFill="1" applyBorder="1" applyAlignment="1" applyProtection="1">
      <alignment horizontal="left" vertical="center"/>
      <protection locked="0"/>
    </xf>
    <xf numFmtId="0" fontId="55" fillId="5" borderId="49" xfId="2" applyFont="1" applyFill="1" applyBorder="1" applyAlignment="1" applyProtection="1">
      <alignment horizontal="left" vertical="center"/>
      <protection locked="0"/>
    </xf>
    <xf numFmtId="3" fontId="55" fillId="0" borderId="47" xfId="0" applyNumberFormat="1" applyFont="1" applyBorder="1" applyAlignment="1" applyProtection="1">
      <alignment horizontal="center" vertical="center"/>
      <protection locked="0"/>
    </xf>
    <xf numFmtId="3" fontId="55" fillId="0" borderId="49" xfId="0" applyNumberFormat="1" applyFont="1" applyBorder="1" applyAlignment="1" applyProtection="1">
      <alignment horizontal="center" vertical="center"/>
      <protection locked="0"/>
    </xf>
    <xf numFmtId="1" fontId="55" fillId="0" borderId="48" xfId="0" applyNumberFormat="1" applyFont="1" applyBorder="1" applyAlignment="1" applyProtection="1">
      <alignment horizontal="center" vertical="center"/>
      <protection locked="0"/>
    </xf>
    <xf numFmtId="3" fontId="55" fillId="0" borderId="48" xfId="0" applyNumberFormat="1" applyFont="1" applyBorder="1" applyAlignment="1" applyProtection="1">
      <alignment horizontal="center" vertical="center"/>
      <protection locked="0"/>
    </xf>
    <xf numFmtId="0" fontId="55" fillId="5" borderId="7" xfId="2" applyFont="1" applyFill="1" applyBorder="1" applyAlignment="1" applyProtection="1">
      <alignment horizontal="left" vertical="center"/>
      <protection locked="0"/>
    </xf>
    <xf numFmtId="0" fontId="55" fillId="5" borderId="8" xfId="2" applyFont="1" applyFill="1" applyBorder="1" applyAlignment="1" applyProtection="1">
      <alignment horizontal="left" vertical="center"/>
      <protection locked="0"/>
    </xf>
    <xf numFmtId="3" fontId="55" fillId="0" borderId="6" xfId="0" applyNumberFormat="1" applyFont="1" applyBorder="1" applyAlignment="1" applyProtection="1">
      <alignment horizontal="center" vertical="center"/>
      <protection locked="0"/>
    </xf>
    <xf numFmtId="3" fontId="55" fillId="0" borderId="8" xfId="0" applyNumberFormat="1" applyFont="1" applyBorder="1" applyAlignment="1" applyProtection="1">
      <alignment horizontal="center" vertical="center"/>
      <protection locked="0"/>
    </xf>
    <xf numFmtId="1" fontId="55" fillId="0" borderId="7" xfId="0" applyNumberFormat="1" applyFont="1" applyBorder="1" applyAlignment="1" applyProtection="1">
      <alignment horizontal="center" vertical="center"/>
      <protection locked="0"/>
    </xf>
    <xf numFmtId="3" fontId="55" fillId="0" borderId="7" xfId="0" applyNumberFormat="1" applyFont="1" applyBorder="1" applyAlignment="1" applyProtection="1">
      <alignment horizontal="center" vertical="center"/>
      <protection locked="0"/>
    </xf>
    <xf numFmtId="0" fontId="56" fillId="5" borderId="48" xfId="2" applyFont="1" applyFill="1" applyBorder="1" applyAlignment="1" applyProtection="1">
      <alignment horizontal="left" vertical="center"/>
      <protection locked="0"/>
    </xf>
    <xf numFmtId="0" fontId="56" fillId="5" borderId="0" xfId="2" applyFont="1" applyFill="1" applyBorder="1" applyAlignment="1" applyProtection="1">
      <alignment horizontal="left" vertical="center"/>
      <protection locked="0"/>
    </xf>
    <xf numFmtId="0" fontId="56" fillId="5" borderId="7" xfId="2" applyFont="1" applyFill="1" applyBorder="1" applyAlignment="1" applyProtection="1">
      <alignment horizontal="left" vertical="center"/>
      <protection locked="0"/>
    </xf>
    <xf numFmtId="0" fontId="56" fillId="5" borderId="49" xfId="2" applyFont="1" applyFill="1" applyBorder="1" applyAlignment="1" applyProtection="1">
      <alignment horizontal="left" vertical="center"/>
      <protection locked="0"/>
    </xf>
    <xf numFmtId="3" fontId="56" fillId="0" borderId="47" xfId="0" applyNumberFormat="1" applyFont="1" applyBorder="1" applyAlignment="1" applyProtection="1">
      <alignment horizontal="center" vertical="center"/>
      <protection locked="0"/>
    </xf>
    <xf numFmtId="3" fontId="56" fillId="0" borderId="49" xfId="0" applyNumberFormat="1" applyFont="1" applyBorder="1" applyAlignment="1" applyProtection="1">
      <alignment horizontal="center" vertical="center"/>
      <protection locked="0"/>
    </xf>
    <xf numFmtId="1" fontId="56" fillId="0" borderId="48" xfId="0" applyNumberFormat="1" applyFont="1" applyBorder="1" applyAlignment="1" applyProtection="1">
      <alignment horizontal="center" vertical="center"/>
      <protection locked="0"/>
    </xf>
    <xf numFmtId="3" fontId="56" fillId="0" borderId="48" xfId="0" applyNumberFormat="1" applyFont="1" applyBorder="1" applyAlignment="1" applyProtection="1">
      <alignment horizontal="center" vertical="center"/>
      <protection locked="0"/>
    </xf>
    <xf numFmtId="0" fontId="56" fillId="5" borderId="10" xfId="2" applyFont="1" applyFill="1" applyBorder="1" applyAlignment="1" applyProtection="1">
      <alignment horizontal="left" vertical="center"/>
      <protection locked="0"/>
    </xf>
    <xf numFmtId="3" fontId="56" fillId="0" borderId="6" xfId="0" applyNumberFormat="1" applyFont="1" applyBorder="1" applyAlignment="1" applyProtection="1">
      <alignment horizontal="center" vertical="center"/>
      <protection locked="0"/>
    </xf>
    <xf numFmtId="3" fontId="56" fillId="0" borderId="8" xfId="0" applyNumberFormat="1" applyFont="1" applyBorder="1" applyAlignment="1" applyProtection="1">
      <alignment horizontal="center" vertical="center"/>
      <protection locked="0"/>
    </xf>
    <xf numFmtId="1" fontId="56" fillId="0" borderId="7" xfId="0" applyNumberFormat="1" applyFont="1" applyBorder="1" applyAlignment="1" applyProtection="1">
      <alignment horizontal="center" vertical="center"/>
      <protection locked="0"/>
    </xf>
    <xf numFmtId="3" fontId="56" fillId="0" borderId="7" xfId="0" applyNumberFormat="1" applyFont="1" applyBorder="1" applyAlignment="1" applyProtection="1">
      <alignment horizontal="center" vertical="center"/>
      <protection locked="0"/>
    </xf>
    <xf numFmtId="1" fontId="55" fillId="0" borderId="3" xfId="0" applyNumberFormat="1" applyFont="1" applyBorder="1" applyAlignment="1">
      <alignment horizontal="center" vertical="center" wrapText="1"/>
    </xf>
    <xf numFmtId="1" fontId="55" fillId="0" borderId="5" xfId="0" applyNumberFormat="1" applyFont="1" applyBorder="1" applyAlignment="1">
      <alignment horizontal="center" vertical="center" wrapText="1"/>
    </xf>
    <xf numFmtId="1" fontId="55" fillId="0" borderId="14" xfId="0" applyNumberFormat="1" applyFont="1" applyBorder="1" applyAlignment="1" applyProtection="1">
      <alignment horizontal="center" vertical="center" wrapText="1"/>
      <protection locked="0"/>
    </xf>
    <xf numFmtId="1" fontId="55" fillId="0" borderId="4" xfId="0" applyNumberFormat="1" applyFont="1" applyBorder="1" applyAlignment="1">
      <alignment horizontal="center" vertical="center" wrapText="1"/>
    </xf>
    <xf numFmtId="3" fontId="55" fillId="0" borderId="9" xfId="0" applyNumberFormat="1" applyFont="1" applyFill="1" applyBorder="1" applyAlignment="1" applyProtection="1">
      <alignment horizontal="center" vertical="center"/>
      <protection locked="0"/>
    </xf>
    <xf numFmtId="3" fontId="55" fillId="0" borderId="10" xfId="0" applyNumberFormat="1" applyFont="1" applyFill="1" applyBorder="1" applyAlignment="1" applyProtection="1">
      <alignment horizontal="center" vertical="center"/>
      <protection locked="0"/>
    </xf>
    <xf numFmtId="1" fontId="55" fillId="0" borderId="0" xfId="0" applyNumberFormat="1" applyFont="1" applyFill="1" applyBorder="1" applyAlignment="1" applyProtection="1">
      <alignment horizontal="center" vertical="center"/>
      <protection locked="0"/>
    </xf>
    <xf numFmtId="3" fontId="55" fillId="0" borderId="0" xfId="0" applyNumberFormat="1" applyFont="1" applyFill="1" applyBorder="1" applyAlignment="1" applyProtection="1">
      <alignment horizontal="center" vertical="center"/>
      <protection locked="0"/>
    </xf>
    <xf numFmtId="3" fontId="55" fillId="0" borderId="11" xfId="0" applyNumberFormat="1" applyFont="1" applyFill="1" applyBorder="1" applyAlignment="1" applyProtection="1">
      <alignment horizontal="center" vertical="center"/>
      <protection locked="0"/>
    </xf>
    <xf numFmtId="3" fontId="55" fillId="0" borderId="2" xfId="0" applyNumberFormat="1" applyFont="1" applyFill="1" applyBorder="1" applyAlignment="1" applyProtection="1">
      <alignment horizontal="center" vertical="center"/>
      <protection locked="0"/>
    </xf>
    <xf numFmtId="1" fontId="55" fillId="0" borderId="1" xfId="0" applyNumberFormat="1" applyFont="1" applyFill="1" applyBorder="1" applyAlignment="1" applyProtection="1">
      <alignment horizontal="center" vertical="center"/>
      <protection locked="0"/>
    </xf>
    <xf numFmtId="3" fontId="55" fillId="0" borderId="1" xfId="0" applyNumberFormat="1" applyFont="1" applyFill="1" applyBorder="1" applyAlignment="1" applyProtection="1">
      <alignment horizontal="center" vertical="center"/>
      <protection locked="0"/>
    </xf>
    <xf numFmtId="3" fontId="56" fillId="0" borderId="9" xfId="0" applyNumberFormat="1" applyFont="1" applyFill="1" applyBorder="1" applyAlignment="1" applyProtection="1">
      <alignment horizontal="center" vertical="center"/>
      <protection locked="0"/>
    </xf>
    <xf numFmtId="3" fontId="56" fillId="0" borderId="10" xfId="0" applyNumberFormat="1" applyFont="1" applyFill="1" applyBorder="1" applyAlignment="1" applyProtection="1">
      <alignment horizontal="center" vertical="center"/>
      <protection locked="0"/>
    </xf>
    <xf numFmtId="1" fontId="56" fillId="0" borderId="0" xfId="0" applyNumberFormat="1" applyFont="1" applyFill="1" applyBorder="1" applyAlignment="1" applyProtection="1">
      <alignment horizontal="center" vertical="center"/>
      <protection locked="0"/>
    </xf>
    <xf numFmtId="3" fontId="56" fillId="0" borderId="0" xfId="0" applyNumberFormat="1" applyFont="1" applyFill="1" applyBorder="1" applyAlignment="1" applyProtection="1">
      <alignment horizontal="center" vertical="center"/>
      <protection locked="0"/>
    </xf>
    <xf numFmtId="3" fontId="55" fillId="0" borderId="6" xfId="0" applyNumberFormat="1" applyFont="1" applyFill="1" applyBorder="1" applyAlignment="1" applyProtection="1">
      <alignment horizontal="center" vertical="center"/>
      <protection locked="0"/>
    </xf>
    <xf numFmtId="3" fontId="55" fillId="0" borderId="8" xfId="0" applyNumberFormat="1" applyFont="1" applyFill="1" applyBorder="1" applyAlignment="1" applyProtection="1">
      <alignment horizontal="center" vertical="center"/>
      <protection locked="0"/>
    </xf>
    <xf numFmtId="1" fontId="55" fillId="0" borderId="7" xfId="0" applyNumberFormat="1" applyFont="1" applyFill="1" applyBorder="1" applyAlignment="1" applyProtection="1">
      <alignment horizontal="center" vertical="center"/>
      <protection locked="0"/>
    </xf>
    <xf numFmtId="3" fontId="55" fillId="0" borderId="7" xfId="0" applyNumberFormat="1" applyFont="1" applyFill="1" applyBorder="1" applyAlignment="1" applyProtection="1">
      <alignment horizontal="center" vertical="center"/>
      <protection locked="0"/>
    </xf>
    <xf numFmtId="3" fontId="56" fillId="0" borderId="47" xfId="0" applyNumberFormat="1" applyFont="1" applyBorder="1" applyAlignment="1">
      <alignment horizontal="center" vertical="center"/>
    </xf>
    <xf numFmtId="3" fontId="56" fillId="0" borderId="48" xfId="0" applyNumberFormat="1" applyFont="1" applyBorder="1" applyAlignment="1">
      <alignment horizontal="center" vertical="center"/>
    </xf>
    <xf numFmtId="3" fontId="56" fillId="0" borderId="49" xfId="0" applyNumberFormat="1" applyFont="1" applyBorder="1" applyAlignment="1">
      <alignment horizontal="center" vertical="center"/>
    </xf>
    <xf numFmtId="3" fontId="56" fillId="0" borderId="9" xfId="0" applyNumberFormat="1" applyFont="1" applyBorder="1" applyAlignment="1">
      <alignment horizontal="center" vertical="center"/>
    </xf>
    <xf numFmtId="3" fontId="56" fillId="0" borderId="0" xfId="0" applyNumberFormat="1" applyFont="1" applyBorder="1" applyAlignment="1">
      <alignment horizontal="center" vertical="center"/>
    </xf>
    <xf numFmtId="3" fontId="56" fillId="0" borderId="10" xfId="0" applyNumberFormat="1" applyFont="1" applyBorder="1" applyAlignment="1">
      <alignment horizontal="center" vertical="center"/>
    </xf>
    <xf numFmtId="3" fontId="55" fillId="0" borderId="47" xfId="0" applyNumberFormat="1" applyFont="1" applyBorder="1" applyAlignment="1">
      <alignment horizontal="center" vertical="center"/>
    </xf>
    <xf numFmtId="3" fontId="55" fillId="0" borderId="48" xfId="0" applyNumberFormat="1" applyFont="1" applyBorder="1" applyAlignment="1">
      <alignment horizontal="center" vertical="center"/>
    </xf>
    <xf numFmtId="3" fontId="55" fillId="0" borderId="49" xfId="0" applyNumberFormat="1" applyFont="1" applyBorder="1" applyAlignment="1">
      <alignment horizontal="center" vertical="center"/>
    </xf>
    <xf numFmtId="3" fontId="55" fillId="0" borderId="11" xfId="0" applyNumberFormat="1" applyFont="1" applyBorder="1" applyAlignment="1" applyProtection="1">
      <alignment horizontal="center" vertical="center"/>
      <protection locked="0"/>
    </xf>
    <xf numFmtId="3" fontId="55" fillId="0" borderId="2" xfId="0" applyNumberFormat="1" applyFont="1" applyBorder="1" applyAlignment="1" applyProtection="1">
      <alignment horizontal="center" vertical="center"/>
      <protection locked="0"/>
    </xf>
    <xf numFmtId="1" fontId="55" fillId="0" borderId="1" xfId="0" applyNumberFormat="1" applyFont="1" applyBorder="1" applyAlignment="1" applyProtection="1">
      <alignment horizontal="center" vertical="center"/>
      <protection locked="0"/>
    </xf>
    <xf numFmtId="3" fontId="55" fillId="0" borderId="1" xfId="0" applyNumberFormat="1" applyFont="1" applyBorder="1" applyAlignment="1" applyProtection="1">
      <alignment horizontal="center" vertical="center"/>
      <protection locked="0"/>
    </xf>
    <xf numFmtId="3" fontId="55" fillId="0" borderId="9" xfId="0" applyNumberFormat="1" applyFont="1" applyBorder="1" applyAlignment="1">
      <alignment horizontal="center" vertical="center"/>
    </xf>
    <xf numFmtId="3" fontId="55" fillId="0" borderId="0" xfId="0" applyNumberFormat="1" applyFont="1" applyBorder="1" applyAlignment="1">
      <alignment horizontal="center" vertical="center"/>
    </xf>
    <xf numFmtId="3" fontId="55" fillId="0" borderId="10" xfId="0" applyNumberFormat="1" applyFont="1" applyBorder="1" applyAlignment="1">
      <alignment horizontal="center" vertical="center"/>
    </xf>
    <xf numFmtId="3" fontId="55" fillId="0" borderId="6" xfId="0" applyNumberFormat="1" applyFont="1" applyBorder="1" applyAlignment="1">
      <alignment horizontal="center" vertical="center"/>
    </xf>
    <xf numFmtId="3" fontId="55" fillId="0" borderId="7" xfId="0" applyNumberFormat="1" applyFont="1" applyBorder="1" applyAlignment="1">
      <alignment horizontal="center" vertical="center"/>
    </xf>
    <xf numFmtId="3" fontId="55" fillId="0" borderId="8" xfId="0" applyNumberFormat="1" applyFont="1" applyBorder="1" applyAlignment="1">
      <alignment horizontal="center" vertical="center"/>
    </xf>
    <xf numFmtId="3" fontId="55" fillId="0" borderId="3" xfId="0" applyNumberFormat="1" applyFont="1" applyBorder="1" applyAlignment="1" applyProtection="1">
      <alignment horizontal="center" vertical="center"/>
      <protection locked="0"/>
    </xf>
    <xf numFmtId="3" fontId="55" fillId="0" borderId="5" xfId="0" applyNumberFormat="1" applyFont="1" applyBorder="1" applyAlignment="1" applyProtection="1">
      <alignment horizontal="center" vertical="center"/>
      <protection locked="0"/>
    </xf>
    <xf numFmtId="1" fontId="55" fillId="0" borderId="4" xfId="0" applyNumberFormat="1" applyFont="1" applyBorder="1" applyAlignment="1" applyProtection="1">
      <alignment horizontal="center" vertical="center"/>
      <protection locked="0"/>
    </xf>
    <xf numFmtId="3" fontId="55" fillId="0" borderId="4" xfId="0" applyNumberFormat="1" applyFont="1" applyBorder="1" applyAlignment="1" applyProtection="1">
      <alignment horizontal="center" vertical="center"/>
      <protection locked="0"/>
    </xf>
    <xf numFmtId="3" fontId="55" fillId="5" borderId="47" xfId="0" applyNumberFormat="1" applyFont="1" applyFill="1" applyBorder="1" applyAlignment="1">
      <alignment horizontal="center" vertical="center"/>
    </xf>
    <xf numFmtId="3" fontId="55" fillId="5" borderId="49" xfId="0" applyNumberFormat="1" applyFont="1" applyFill="1" applyBorder="1" applyAlignment="1">
      <alignment horizontal="center" vertical="center"/>
    </xf>
    <xf numFmtId="1" fontId="55" fillId="5" borderId="48" xfId="0" applyNumberFormat="1" applyFont="1" applyFill="1" applyBorder="1" applyAlignment="1" applyProtection="1">
      <alignment horizontal="center" vertical="center"/>
      <protection locked="0"/>
    </xf>
    <xf numFmtId="3" fontId="55" fillId="5" borderId="48" xfId="0" applyNumberFormat="1" applyFont="1" applyFill="1" applyBorder="1" applyAlignment="1">
      <alignment horizontal="center" vertical="center"/>
    </xf>
    <xf numFmtId="3" fontId="55" fillId="5" borderId="9" xfId="0" applyNumberFormat="1" applyFont="1" applyFill="1" applyBorder="1" applyAlignment="1">
      <alignment horizontal="center" vertical="center"/>
    </xf>
    <xf numFmtId="3" fontId="55" fillId="5" borderId="10" xfId="0" applyNumberFormat="1" applyFont="1" applyFill="1" applyBorder="1" applyAlignment="1">
      <alignment horizontal="center" vertical="center"/>
    </xf>
    <xf numFmtId="1" fontId="55" fillId="5" borderId="0" xfId="0" applyNumberFormat="1" applyFont="1" applyFill="1" applyBorder="1" applyAlignment="1" applyProtection="1">
      <alignment horizontal="center" vertical="center"/>
      <protection locked="0"/>
    </xf>
    <xf numFmtId="3" fontId="55" fillId="5" borderId="0" xfId="0" applyNumberFormat="1" applyFont="1" applyFill="1" applyBorder="1" applyAlignment="1">
      <alignment horizontal="center" vertical="center"/>
    </xf>
    <xf numFmtId="3" fontId="55" fillId="5" borderId="6" xfId="0" applyNumberFormat="1" applyFont="1" applyFill="1" applyBorder="1" applyAlignment="1">
      <alignment horizontal="center" vertical="center"/>
    </xf>
    <xf numFmtId="3" fontId="55" fillId="5" borderId="8" xfId="0" applyNumberFormat="1" applyFont="1" applyFill="1" applyBorder="1" applyAlignment="1">
      <alignment horizontal="center" vertical="center"/>
    </xf>
    <xf numFmtId="1" fontId="55" fillId="5" borderId="7" xfId="0" applyNumberFormat="1" applyFont="1" applyFill="1" applyBorder="1" applyAlignment="1" applyProtection="1">
      <alignment horizontal="center" vertical="center"/>
      <protection locked="0"/>
    </xf>
    <xf numFmtId="3" fontId="55" fillId="5" borderId="7" xfId="0" applyNumberFormat="1" applyFont="1" applyFill="1" applyBorder="1" applyAlignment="1">
      <alignment horizontal="center" vertical="center"/>
    </xf>
    <xf numFmtId="3" fontId="56" fillId="5" borderId="9" xfId="0" applyNumberFormat="1" applyFont="1" applyFill="1" applyBorder="1" applyAlignment="1">
      <alignment horizontal="center" vertical="center"/>
    </xf>
    <xf numFmtId="3" fontId="56" fillId="5" borderId="10" xfId="0" applyNumberFormat="1" applyFont="1" applyFill="1" applyBorder="1" applyAlignment="1">
      <alignment horizontal="center" vertical="center"/>
    </xf>
    <xf numFmtId="1" fontId="56" fillId="5" borderId="0" xfId="0" applyNumberFormat="1" applyFont="1" applyFill="1" applyBorder="1" applyAlignment="1" applyProtection="1">
      <alignment horizontal="center" vertical="center"/>
      <protection locked="0"/>
    </xf>
    <xf numFmtId="3" fontId="56" fillId="5" borderId="0" xfId="0" applyNumberFormat="1" applyFont="1" applyFill="1" applyBorder="1" applyAlignment="1">
      <alignment horizontal="center" vertical="center"/>
    </xf>
    <xf numFmtId="3" fontId="56" fillId="5" borderId="47" xfId="0" applyNumberFormat="1" applyFont="1" applyFill="1" applyBorder="1" applyAlignment="1">
      <alignment horizontal="center" vertical="center"/>
    </xf>
    <xf numFmtId="3" fontId="56" fillId="5" borderId="49" xfId="0" applyNumberFormat="1" applyFont="1" applyFill="1" applyBorder="1" applyAlignment="1">
      <alignment horizontal="center" vertical="center"/>
    </xf>
    <xf numFmtId="1" fontId="56" fillId="5" borderId="46" xfId="0" applyNumberFormat="1" applyFont="1" applyFill="1" applyBorder="1" applyAlignment="1" applyProtection="1">
      <alignment horizontal="center" vertical="center"/>
      <protection locked="0"/>
    </xf>
    <xf numFmtId="3" fontId="56" fillId="5" borderId="48" xfId="0" applyNumberFormat="1" applyFont="1" applyFill="1" applyBorder="1" applyAlignment="1">
      <alignment horizontal="center" vertical="center"/>
    </xf>
    <xf numFmtId="1" fontId="56" fillId="5" borderId="21" xfId="0" applyNumberFormat="1" applyFont="1" applyFill="1" applyBorder="1" applyAlignment="1" applyProtection="1">
      <alignment horizontal="center" vertical="center"/>
      <protection locked="0"/>
    </xf>
    <xf numFmtId="3" fontId="56" fillId="0" borderId="6" xfId="0" applyNumberFormat="1" applyFont="1" applyFill="1" applyBorder="1" applyAlignment="1" applyProtection="1">
      <alignment horizontal="center" vertical="center"/>
      <protection locked="0"/>
    </xf>
    <xf numFmtId="3" fontId="56" fillId="0" borderId="8" xfId="0" applyNumberFormat="1" applyFont="1" applyFill="1" applyBorder="1" applyAlignment="1" applyProtection="1">
      <alignment horizontal="center" vertical="center"/>
      <protection locked="0"/>
    </xf>
    <xf numFmtId="3" fontId="55" fillId="0" borderId="11" xfId="0" applyNumberFormat="1" applyFont="1" applyBorder="1" applyAlignment="1">
      <alignment horizontal="center" vertical="center"/>
    </xf>
    <xf numFmtId="3" fontId="55" fillId="0" borderId="1" xfId="0" applyNumberFormat="1" applyFont="1" applyBorder="1" applyAlignment="1">
      <alignment horizontal="center" vertical="center"/>
    </xf>
    <xf numFmtId="3" fontId="55" fillId="0" borderId="2" xfId="0" applyNumberFormat="1" applyFont="1" applyBorder="1" applyAlignment="1">
      <alignment horizontal="center" vertical="center"/>
    </xf>
    <xf numFmtId="3" fontId="56" fillId="0" borderId="11" xfId="0" applyNumberFormat="1" applyFont="1" applyBorder="1" applyAlignment="1" applyProtection="1">
      <alignment horizontal="center" vertical="center"/>
      <protection locked="0"/>
    </xf>
    <xf numFmtId="3" fontId="56" fillId="0" borderId="2" xfId="0" applyNumberFormat="1" applyFont="1" applyBorder="1" applyAlignment="1" applyProtection="1">
      <alignment horizontal="center" vertical="center"/>
      <protection locked="0"/>
    </xf>
    <xf numFmtId="1" fontId="56" fillId="0" borderId="1" xfId="0" applyNumberFormat="1" applyFont="1" applyBorder="1" applyAlignment="1" applyProtection="1">
      <alignment horizontal="center" vertical="center"/>
      <protection locked="0"/>
    </xf>
    <xf numFmtId="3" fontId="56" fillId="0" borderId="1" xfId="0" applyNumberFormat="1" applyFont="1" applyBorder="1" applyAlignment="1" applyProtection="1">
      <alignment horizontal="center" vertical="center"/>
      <protection locked="0"/>
    </xf>
    <xf numFmtId="3" fontId="56" fillId="0" borderId="6" xfId="0" applyNumberFormat="1" applyFont="1" applyBorder="1" applyAlignment="1">
      <alignment horizontal="center" vertical="center"/>
    </xf>
    <xf numFmtId="3" fontId="56" fillId="0" borderId="7" xfId="0" applyNumberFormat="1" applyFont="1" applyBorder="1" applyAlignment="1">
      <alignment horizontal="center" vertical="center"/>
    </xf>
    <xf numFmtId="3" fontId="56" fillId="0" borderId="8" xfId="0" applyNumberFormat="1" applyFont="1" applyBorder="1" applyAlignment="1">
      <alignment horizontal="center" vertical="center"/>
    </xf>
    <xf numFmtId="0" fontId="53" fillId="0" borderId="14" xfId="0" applyFont="1" applyFill="1" applyBorder="1" applyAlignment="1">
      <alignment horizontal="center" vertical="center"/>
    </xf>
    <xf numFmtId="0" fontId="52" fillId="0" borderId="0" xfId="0" applyFont="1" applyAlignment="1" applyProtection="1">
      <alignment horizontal="left" vertical="center"/>
      <protection locked="0"/>
    </xf>
    <xf numFmtId="0" fontId="55" fillId="0" borderId="3" xfId="0" applyFont="1" applyBorder="1" applyAlignment="1" applyProtection="1">
      <alignment horizontal="left" vertical="center" wrapText="1"/>
      <protection locked="0"/>
    </xf>
    <xf numFmtId="0" fontId="55" fillId="0" borderId="21" xfId="0" applyFont="1" applyBorder="1" applyAlignment="1" applyProtection="1">
      <alignment horizontal="left" vertical="center"/>
      <protection locked="0"/>
    </xf>
    <xf numFmtId="0" fontId="56" fillId="0" borderId="21" xfId="0" applyFont="1" applyBorder="1" applyAlignment="1" applyProtection="1">
      <alignment horizontal="left" vertical="center"/>
      <protection locked="0"/>
    </xf>
    <xf numFmtId="0" fontId="56" fillId="0" borderId="22" xfId="0" applyFont="1" applyBorder="1" applyAlignment="1" applyProtection="1">
      <alignment horizontal="left" vertical="center"/>
      <protection locked="0"/>
    </xf>
    <xf numFmtId="0" fontId="55" fillId="0" borderId="22" xfId="0" applyFont="1" applyBorder="1" applyAlignment="1" applyProtection="1">
      <alignment horizontal="left" vertical="center"/>
      <protection locked="0"/>
    </xf>
    <xf numFmtId="0" fontId="56" fillId="0" borderId="46" xfId="0" applyFont="1" applyBorder="1" applyAlignment="1" applyProtection="1">
      <alignment horizontal="left" vertical="center"/>
      <protection locked="0"/>
    </xf>
    <xf numFmtId="0" fontId="55" fillId="0" borderId="46" xfId="0" applyFont="1" applyBorder="1" applyAlignment="1" applyProtection="1">
      <alignment horizontal="left" vertical="center"/>
      <protection locked="0"/>
    </xf>
    <xf numFmtId="0" fontId="55" fillId="0" borderId="14" xfId="0" applyFont="1" applyBorder="1" applyAlignment="1" applyProtection="1">
      <alignment horizontal="left" vertical="center"/>
      <protection locked="0"/>
    </xf>
    <xf numFmtId="0" fontId="55" fillId="5" borderId="47" xfId="2" applyFont="1" applyFill="1" applyBorder="1" applyAlignment="1" applyProtection="1">
      <alignment horizontal="left" vertical="center"/>
      <protection locked="0"/>
    </xf>
    <xf numFmtId="0" fontId="55" fillId="5" borderId="9" xfId="2" applyFont="1" applyFill="1" applyBorder="1" applyAlignment="1" applyProtection="1">
      <alignment horizontal="left" vertical="center"/>
      <protection locked="0"/>
    </xf>
    <xf numFmtId="0" fontId="55" fillId="5" borderId="6" xfId="2" applyFont="1" applyFill="1" applyBorder="1" applyAlignment="1" applyProtection="1">
      <alignment horizontal="left" vertical="center"/>
      <protection locked="0"/>
    </xf>
    <xf numFmtId="0" fontId="56" fillId="5" borderId="47" xfId="2" applyFont="1" applyFill="1" applyBorder="1" applyAlignment="1" applyProtection="1">
      <alignment horizontal="left" vertical="center"/>
      <protection locked="0"/>
    </xf>
    <xf numFmtId="0" fontId="56" fillId="5" borderId="9" xfId="2" applyFont="1" applyFill="1" applyBorder="1" applyAlignment="1" applyProtection="1">
      <alignment horizontal="left" vertical="center"/>
      <protection locked="0"/>
    </xf>
    <xf numFmtId="0" fontId="56" fillId="0" borderId="21" xfId="0" applyFont="1" applyFill="1" applyBorder="1" applyAlignment="1" applyProtection="1">
      <alignment horizontal="left" vertical="center"/>
      <protection locked="0"/>
    </xf>
    <xf numFmtId="0" fontId="56" fillId="5" borderId="6" xfId="2" applyFont="1" applyFill="1" applyBorder="1" applyAlignment="1" applyProtection="1">
      <alignment horizontal="left" vertical="center"/>
      <protection locked="0"/>
    </xf>
    <xf numFmtId="0" fontId="58"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53" fillId="5" borderId="48" xfId="2" applyFont="1" applyFill="1" applyBorder="1" applyAlignment="1" applyProtection="1">
      <alignment horizontal="left" vertical="center"/>
      <protection locked="0"/>
    </xf>
    <xf numFmtId="1" fontId="53" fillId="0" borderId="48" xfId="0" applyNumberFormat="1" applyFont="1" applyFill="1" applyBorder="1" applyAlignment="1" applyProtection="1">
      <alignment horizontal="left" vertical="center"/>
      <protection locked="0"/>
    </xf>
    <xf numFmtId="1" fontId="53" fillId="0" borderId="0" xfId="0" applyNumberFormat="1" applyFont="1" applyFill="1" applyBorder="1" applyAlignment="1" applyProtection="1">
      <alignment horizontal="left" vertical="center"/>
      <protection locked="0"/>
    </xf>
    <xf numFmtId="1" fontId="53" fillId="0" borderId="7" xfId="0" applyNumberFormat="1" applyFont="1" applyFill="1" applyBorder="1" applyAlignment="1" applyProtection="1">
      <alignment horizontal="left" vertical="center"/>
      <protection locked="0"/>
    </xf>
    <xf numFmtId="1" fontId="59" fillId="0" borderId="48" xfId="0" applyNumberFormat="1" applyFont="1" applyBorder="1" applyAlignment="1" applyProtection="1">
      <alignment horizontal="left" vertical="center"/>
      <protection locked="0"/>
    </xf>
    <xf numFmtId="1" fontId="59" fillId="0" borderId="0" xfId="0" applyNumberFormat="1" applyFont="1" applyBorder="1" applyAlignment="1" applyProtection="1">
      <alignment horizontal="left" vertical="center"/>
      <protection locked="0"/>
    </xf>
    <xf numFmtId="1" fontId="59" fillId="0" borderId="7" xfId="0" applyNumberFormat="1" applyFont="1" applyBorder="1" applyAlignment="1" applyProtection="1">
      <alignment horizontal="left" vertical="center"/>
      <protection locked="0"/>
    </xf>
    <xf numFmtId="0" fontId="53" fillId="5" borderId="47" xfId="2" applyFont="1" applyFill="1" applyBorder="1" applyAlignment="1" applyProtection="1">
      <alignment horizontal="left" vertical="center"/>
      <protection locked="0"/>
    </xf>
    <xf numFmtId="0" fontId="53" fillId="5" borderId="9" xfId="2" applyFont="1" applyFill="1" applyBorder="1" applyAlignment="1" applyProtection="1">
      <alignment horizontal="left" vertical="center"/>
      <protection locked="0"/>
    </xf>
    <xf numFmtId="0" fontId="53" fillId="5" borderId="6" xfId="2" applyFont="1" applyFill="1" applyBorder="1" applyAlignment="1" applyProtection="1">
      <alignment horizontal="left" vertical="center"/>
      <protection locked="0"/>
    </xf>
    <xf numFmtId="0" fontId="59" fillId="5" borderId="47" xfId="2" applyFont="1" applyFill="1" applyBorder="1" applyAlignment="1" applyProtection="1">
      <alignment horizontal="left" vertical="center"/>
      <protection locked="0"/>
    </xf>
    <xf numFmtId="0" fontId="59" fillId="5" borderId="48" xfId="2" applyFont="1" applyFill="1" applyBorder="1" applyAlignment="1" applyProtection="1">
      <alignment horizontal="left" vertical="center"/>
      <protection locked="0"/>
    </xf>
    <xf numFmtId="0" fontId="59" fillId="5" borderId="9" xfId="2" applyFont="1" applyFill="1" applyBorder="1" applyAlignment="1" applyProtection="1">
      <alignment horizontal="left" vertical="center"/>
      <protection locked="0"/>
    </xf>
    <xf numFmtId="0" fontId="59" fillId="5" borderId="6" xfId="2" applyFont="1" applyFill="1" applyBorder="1" applyAlignment="1" applyProtection="1">
      <alignment horizontal="left" vertical="center"/>
      <protection locked="0"/>
    </xf>
    <xf numFmtId="1" fontId="53" fillId="0" borderId="48" xfId="0" applyNumberFormat="1" applyFont="1" applyBorder="1" applyAlignment="1" applyProtection="1">
      <alignment horizontal="left" vertical="center"/>
      <protection locked="0"/>
    </xf>
    <xf numFmtId="1" fontId="53" fillId="0" borderId="0" xfId="0" applyNumberFormat="1" applyFont="1" applyBorder="1" applyAlignment="1" applyProtection="1">
      <alignment horizontal="left" vertical="center"/>
      <protection locked="0"/>
    </xf>
    <xf numFmtId="1" fontId="53" fillId="0" borderId="7" xfId="0" applyNumberFormat="1" applyFont="1" applyBorder="1" applyAlignment="1" applyProtection="1">
      <alignment horizontal="left" vertical="center"/>
      <protection locked="0"/>
    </xf>
    <xf numFmtId="0" fontId="53" fillId="5" borderId="48" xfId="0" applyFont="1" applyFill="1" applyBorder="1" applyAlignment="1" applyProtection="1">
      <alignment horizontal="left" vertical="center"/>
      <protection locked="0"/>
    </xf>
    <xf numFmtId="0" fontId="59" fillId="5" borderId="48" xfId="0" applyFont="1" applyFill="1" applyBorder="1" applyAlignment="1" applyProtection="1">
      <alignment horizontal="left" vertical="center"/>
      <protection locked="0"/>
    </xf>
    <xf numFmtId="167" fontId="53" fillId="0" borderId="47" xfId="0" applyNumberFormat="1" applyFont="1" applyFill="1" applyBorder="1" applyAlignment="1" applyProtection="1">
      <alignment horizontal="center" vertical="center"/>
      <protection locked="0"/>
    </xf>
    <xf numFmtId="167" fontId="53" fillId="0" borderId="48" xfId="0" applyNumberFormat="1" applyFont="1" applyFill="1" applyBorder="1" applyAlignment="1" applyProtection="1">
      <alignment horizontal="center" vertical="center"/>
      <protection locked="0"/>
    </xf>
    <xf numFmtId="167" fontId="53" fillId="0" borderId="49" xfId="0" applyNumberFormat="1" applyFont="1" applyFill="1" applyBorder="1" applyAlignment="1" applyProtection="1">
      <alignment horizontal="center" vertical="center"/>
      <protection locked="0"/>
    </xf>
    <xf numFmtId="167" fontId="53" fillId="0" borderId="47" xfId="0" applyNumberFormat="1" applyFont="1" applyBorder="1" applyAlignment="1" applyProtection="1">
      <alignment horizontal="center" vertical="center"/>
      <protection locked="0"/>
    </xf>
    <xf numFmtId="167" fontId="53" fillId="0" borderId="48" xfId="0" applyNumberFormat="1" applyFont="1" applyBorder="1" applyAlignment="1" applyProtection="1">
      <alignment horizontal="center" vertical="center"/>
      <protection locked="0"/>
    </xf>
    <xf numFmtId="167" fontId="53" fillId="0" borderId="49" xfId="0" applyNumberFormat="1" applyFont="1" applyBorder="1" applyAlignment="1" applyProtection="1">
      <alignment horizontal="center" vertical="center"/>
      <protection locked="0"/>
    </xf>
    <xf numFmtId="9" fontId="53" fillId="0" borderId="47" xfId="1" applyFont="1" applyBorder="1" applyAlignment="1" applyProtection="1">
      <alignment horizontal="center" vertical="center"/>
      <protection locked="0"/>
    </xf>
    <xf numFmtId="9" fontId="53" fillId="0" borderId="48" xfId="1" applyFont="1" applyBorder="1" applyAlignment="1" applyProtection="1">
      <alignment horizontal="center" vertical="center"/>
      <protection locked="0"/>
    </xf>
    <xf numFmtId="9" fontId="53" fillId="0" borderId="49" xfId="1" applyFont="1" applyBorder="1" applyAlignment="1" applyProtection="1">
      <alignment horizontal="center" vertical="center"/>
      <protection locked="0"/>
    </xf>
    <xf numFmtId="167" fontId="53" fillId="0" borderId="9" xfId="0" applyNumberFormat="1" applyFont="1" applyFill="1" applyBorder="1" applyAlignment="1" applyProtection="1">
      <alignment horizontal="center" vertical="center"/>
      <protection locked="0"/>
    </xf>
    <xf numFmtId="167" fontId="53" fillId="0" borderId="0" xfId="0" applyNumberFormat="1" applyFont="1" applyFill="1" applyBorder="1" applyAlignment="1" applyProtection="1">
      <alignment horizontal="center" vertical="center"/>
      <protection locked="0"/>
    </xf>
    <xf numFmtId="167" fontId="53" fillId="0" borderId="10" xfId="0" applyNumberFormat="1" applyFont="1" applyFill="1" applyBorder="1" applyAlignment="1" applyProtection="1">
      <alignment horizontal="center" vertical="center"/>
      <protection locked="0"/>
    </xf>
    <xf numFmtId="167" fontId="53" fillId="0" borderId="6" xfId="0" applyNumberFormat="1" applyFont="1" applyFill="1" applyBorder="1" applyAlignment="1" applyProtection="1">
      <alignment horizontal="center" vertical="center"/>
      <protection locked="0"/>
    </xf>
    <xf numFmtId="167" fontId="53" fillId="0" borderId="7" xfId="0" applyNumberFormat="1" applyFont="1" applyFill="1" applyBorder="1" applyAlignment="1" applyProtection="1">
      <alignment horizontal="center" vertical="center"/>
      <protection locked="0"/>
    </xf>
    <xf numFmtId="167" fontId="53" fillId="0" borderId="8" xfId="0" applyNumberFormat="1" applyFont="1" applyFill="1" applyBorder="1" applyAlignment="1" applyProtection="1">
      <alignment horizontal="center" vertical="center"/>
      <protection locked="0"/>
    </xf>
    <xf numFmtId="167" fontId="53" fillId="0" borderId="8" xfId="0" applyNumberFormat="1" applyFont="1" applyBorder="1" applyAlignment="1" applyProtection="1">
      <alignment horizontal="center" vertical="center"/>
      <protection locked="0"/>
    </xf>
    <xf numFmtId="9" fontId="53" fillId="0" borderId="6" xfId="1" applyFont="1" applyBorder="1" applyAlignment="1" applyProtection="1">
      <alignment horizontal="center" vertical="center"/>
      <protection locked="0"/>
    </xf>
    <xf numFmtId="9" fontId="53" fillId="0" borderId="8" xfId="1" applyFont="1" applyBorder="1" applyAlignment="1" applyProtection="1">
      <alignment horizontal="center" vertical="center"/>
      <protection locked="0"/>
    </xf>
    <xf numFmtId="167" fontId="53" fillId="0" borderId="11" xfId="0" applyNumberFormat="1" applyFont="1" applyBorder="1" applyAlignment="1" applyProtection="1">
      <alignment horizontal="center" vertical="center"/>
      <protection locked="0"/>
    </xf>
    <xf numFmtId="167" fontId="53" fillId="0" borderId="1" xfId="0" applyNumberFormat="1" applyFont="1" applyBorder="1" applyAlignment="1" applyProtection="1">
      <alignment horizontal="center" vertical="center"/>
      <protection locked="0"/>
    </xf>
    <xf numFmtId="167" fontId="53" fillId="0" borderId="2" xfId="0" applyNumberFormat="1" applyFont="1" applyBorder="1" applyAlignment="1" applyProtection="1">
      <alignment horizontal="center" vertical="center"/>
      <protection locked="0"/>
    </xf>
    <xf numFmtId="9" fontId="53" fillId="0" borderId="1" xfId="1" applyFont="1" applyBorder="1" applyAlignment="1" applyProtection="1">
      <alignment horizontal="center" vertical="center"/>
      <protection locked="0"/>
    </xf>
    <xf numFmtId="9" fontId="53" fillId="0" borderId="11" xfId="1" applyFont="1" applyBorder="1" applyAlignment="1" applyProtection="1">
      <alignment horizontal="center" vertical="center"/>
      <protection locked="0"/>
    </xf>
    <xf numFmtId="9" fontId="53" fillId="0" borderId="2" xfId="1" applyFont="1" applyBorder="1" applyAlignment="1" applyProtection="1">
      <alignment horizontal="center" vertical="center"/>
      <protection locked="0"/>
    </xf>
    <xf numFmtId="1" fontId="59" fillId="0" borderId="0" xfId="0" applyNumberFormat="1" applyFont="1" applyFill="1" applyBorder="1" applyAlignment="1" applyProtection="1">
      <alignment horizontal="left" vertical="center"/>
      <protection locked="0"/>
    </xf>
    <xf numFmtId="167" fontId="59" fillId="0" borderId="9" xfId="0" applyNumberFormat="1" applyFont="1" applyFill="1" applyBorder="1" applyAlignment="1" applyProtection="1">
      <alignment horizontal="center" vertical="center"/>
      <protection locked="0"/>
    </xf>
    <xf numFmtId="167" fontId="59" fillId="0" borderId="0" xfId="0" applyNumberFormat="1" applyFont="1" applyFill="1" applyBorder="1" applyAlignment="1" applyProtection="1">
      <alignment horizontal="center" vertical="center"/>
      <protection locked="0"/>
    </xf>
    <xf numFmtId="167" fontId="59" fillId="0" borderId="10" xfId="0" applyNumberFormat="1" applyFont="1" applyFill="1" applyBorder="1" applyAlignment="1" applyProtection="1">
      <alignment horizontal="center" vertical="center"/>
      <protection locked="0"/>
    </xf>
    <xf numFmtId="165" fontId="53" fillId="0" borderId="0" xfId="0" applyNumberFormat="1" applyFont="1" applyBorder="1" applyAlignment="1" applyProtection="1">
      <alignment horizontal="center" vertical="center"/>
      <protection locked="0"/>
    </xf>
    <xf numFmtId="165" fontId="53" fillId="0" borderId="9" xfId="0" applyNumberFormat="1" applyFont="1" applyBorder="1" applyAlignment="1" applyProtection="1">
      <alignment horizontal="center" vertical="center"/>
      <protection locked="0"/>
    </xf>
    <xf numFmtId="165" fontId="53" fillId="0" borderId="10" xfId="0" applyNumberFormat="1" applyFont="1" applyBorder="1" applyAlignment="1" applyProtection="1">
      <alignment horizontal="center" vertical="center"/>
      <protection locked="0"/>
    </xf>
    <xf numFmtId="165" fontId="53" fillId="0" borderId="7" xfId="0" applyNumberFormat="1" applyFont="1" applyBorder="1" applyAlignment="1" applyProtection="1">
      <alignment horizontal="center" vertical="center"/>
      <protection locked="0"/>
    </xf>
    <xf numFmtId="165" fontId="53" fillId="0" borderId="6" xfId="0" applyNumberFormat="1" applyFont="1" applyBorder="1" applyAlignment="1" applyProtection="1">
      <alignment horizontal="center" vertical="center"/>
      <protection locked="0"/>
    </xf>
    <xf numFmtId="165" fontId="53" fillId="0" borderId="8" xfId="0" applyNumberFormat="1" applyFont="1" applyBorder="1" applyAlignment="1" applyProtection="1">
      <alignment horizontal="center" vertical="center"/>
      <protection locked="0"/>
    </xf>
    <xf numFmtId="9" fontId="59" fillId="0" borderId="0" xfId="1" applyFont="1" applyAlignment="1" applyProtection="1">
      <alignment horizontal="center" vertical="center"/>
      <protection locked="0"/>
    </xf>
    <xf numFmtId="167" fontId="53" fillId="0" borderId="47" xfId="0" applyNumberFormat="1" applyFont="1" applyBorder="1" applyAlignment="1">
      <alignment horizontal="center" vertical="center"/>
    </xf>
    <xf numFmtId="167" fontId="53" fillId="0" borderId="48" xfId="0" applyNumberFormat="1" applyFont="1" applyBorder="1" applyAlignment="1">
      <alignment horizontal="center" vertical="center"/>
    </xf>
    <xf numFmtId="167" fontId="53" fillId="0" borderId="49" xfId="0" applyNumberFormat="1" applyFont="1" applyBorder="1" applyAlignment="1">
      <alignment horizontal="center" vertical="center"/>
    </xf>
    <xf numFmtId="167" fontId="53" fillId="0" borderId="9" xfId="0" applyNumberFormat="1" applyFont="1" applyBorder="1" applyAlignment="1">
      <alignment horizontal="center" vertical="center"/>
    </xf>
    <xf numFmtId="167" fontId="53" fillId="0" borderId="0" xfId="0" applyNumberFormat="1" applyFont="1" applyBorder="1" applyAlignment="1">
      <alignment horizontal="center" vertical="center"/>
    </xf>
    <xf numFmtId="167" fontId="53" fillId="0" borderId="10" xfId="0" applyNumberFormat="1" applyFont="1" applyBorder="1" applyAlignment="1">
      <alignment horizontal="center" vertical="center"/>
    </xf>
    <xf numFmtId="167" fontId="53" fillId="0" borderId="6" xfId="0" applyNumberFormat="1" applyFont="1" applyBorder="1" applyAlignment="1">
      <alignment horizontal="center" vertical="center"/>
    </xf>
    <xf numFmtId="167" fontId="53" fillId="0" borderId="7" xfId="0" applyNumberFormat="1" applyFont="1" applyBorder="1" applyAlignment="1">
      <alignment horizontal="center" vertical="center"/>
    </xf>
    <xf numFmtId="167" fontId="53" fillId="0" borderId="8" xfId="0" applyNumberFormat="1" applyFont="1" applyBorder="1" applyAlignment="1">
      <alignment horizontal="center" vertical="center"/>
    </xf>
    <xf numFmtId="1" fontId="53" fillId="0" borderId="4" xfId="0" applyNumberFormat="1" applyFont="1" applyBorder="1" applyAlignment="1" applyProtection="1">
      <alignment horizontal="left" vertical="center"/>
      <protection locked="0"/>
    </xf>
    <xf numFmtId="167" fontId="53" fillId="0" borderId="3" xfId="0" applyNumberFormat="1" applyFont="1" applyBorder="1" applyAlignment="1" applyProtection="1">
      <alignment horizontal="center" vertical="center"/>
      <protection locked="0"/>
    </xf>
    <xf numFmtId="167" fontId="53" fillId="0" borderId="4" xfId="0" applyNumberFormat="1" applyFont="1" applyBorder="1" applyAlignment="1" applyProtection="1">
      <alignment horizontal="center" vertical="center"/>
      <protection locked="0"/>
    </xf>
    <xf numFmtId="167" fontId="53" fillId="0" borderId="5" xfId="0" applyNumberFormat="1" applyFont="1" applyBorder="1" applyAlignment="1" applyProtection="1">
      <alignment horizontal="center" vertical="center"/>
      <protection locked="0"/>
    </xf>
    <xf numFmtId="9" fontId="53" fillId="0" borderId="4" xfId="1" applyFont="1" applyBorder="1" applyAlignment="1" applyProtection="1">
      <alignment horizontal="center" vertical="center"/>
      <protection locked="0"/>
    </xf>
    <xf numFmtId="9" fontId="53" fillId="0" borderId="3" xfId="1" applyFont="1" applyBorder="1" applyAlignment="1" applyProtection="1">
      <alignment horizontal="center" vertical="center"/>
      <protection locked="0"/>
    </xf>
    <xf numFmtId="9" fontId="53" fillId="0" borderId="5" xfId="1" applyFont="1" applyBorder="1" applyAlignment="1" applyProtection="1">
      <alignment horizontal="center" vertical="center"/>
      <protection locked="0"/>
    </xf>
    <xf numFmtId="167" fontId="59" fillId="0" borderId="9" xfId="0" applyNumberFormat="1" applyFont="1" applyBorder="1" applyAlignment="1">
      <alignment horizontal="center" vertical="center"/>
    </xf>
    <xf numFmtId="167" fontId="59" fillId="0" borderId="0" xfId="0" applyNumberFormat="1" applyFont="1" applyBorder="1" applyAlignment="1">
      <alignment horizontal="center" vertical="center"/>
    </xf>
    <xf numFmtId="167" fontId="59" fillId="0" borderId="10" xfId="0" applyNumberFormat="1" applyFont="1" applyBorder="1" applyAlignment="1">
      <alignment horizontal="center" vertical="center"/>
    </xf>
    <xf numFmtId="167" fontId="59" fillId="0" borderId="47" xfId="0" applyNumberFormat="1" applyFont="1" applyBorder="1" applyAlignment="1" applyProtection="1">
      <alignment horizontal="center" vertical="center"/>
      <protection locked="0"/>
    </xf>
    <xf numFmtId="167" fontId="59" fillId="0" borderId="48" xfId="0" applyNumberFormat="1" applyFont="1" applyBorder="1" applyAlignment="1" applyProtection="1">
      <alignment horizontal="center" vertical="center"/>
      <protection locked="0"/>
    </xf>
    <xf numFmtId="167" fontId="59" fillId="0" borderId="49" xfId="0" applyNumberFormat="1" applyFont="1" applyBorder="1" applyAlignment="1" applyProtection="1">
      <alignment horizontal="center" vertical="center"/>
      <protection locked="0"/>
    </xf>
    <xf numFmtId="167" fontId="59" fillId="0" borderId="47" xfId="0" applyNumberFormat="1" applyFont="1" applyBorder="1" applyAlignment="1">
      <alignment horizontal="center" vertical="center"/>
    </xf>
    <xf numFmtId="167" fontId="59" fillId="0" borderId="48" xfId="0" applyNumberFormat="1" applyFont="1" applyBorder="1" applyAlignment="1">
      <alignment horizontal="center" vertical="center"/>
    </xf>
    <xf numFmtId="167" fontId="59" fillId="0" borderId="49" xfId="0" applyNumberFormat="1" applyFont="1" applyBorder="1" applyAlignment="1">
      <alignment horizontal="center" vertical="center"/>
    </xf>
    <xf numFmtId="167" fontId="59" fillId="0" borderId="6" xfId="0" applyNumberFormat="1" applyFont="1" applyBorder="1" applyAlignment="1">
      <alignment horizontal="center" vertical="center"/>
    </xf>
    <xf numFmtId="167" fontId="59" fillId="0" borderId="7" xfId="0" applyNumberFormat="1" applyFont="1" applyBorder="1" applyAlignment="1">
      <alignment horizontal="center" vertical="center"/>
    </xf>
    <xf numFmtId="167" fontId="59" fillId="0" borderId="8" xfId="0" applyNumberFormat="1" applyFont="1" applyBorder="1" applyAlignment="1">
      <alignment horizontal="center" vertical="center"/>
    </xf>
    <xf numFmtId="1" fontId="53" fillId="5" borderId="48" xfId="0" applyNumberFormat="1" applyFont="1" applyFill="1" applyBorder="1" applyAlignment="1" applyProtection="1">
      <alignment horizontal="left" vertical="center"/>
      <protection locked="0"/>
    </xf>
    <xf numFmtId="167" fontId="53" fillId="5" borderId="47" xfId="0" applyNumberFormat="1" applyFont="1" applyFill="1" applyBorder="1" applyAlignment="1">
      <alignment horizontal="center" vertical="center"/>
    </xf>
    <xf numFmtId="167" fontId="53" fillId="5" borderId="48" xfId="0" applyNumberFormat="1" applyFont="1" applyFill="1" applyBorder="1" applyAlignment="1">
      <alignment horizontal="center" vertical="center"/>
    </xf>
    <xf numFmtId="167" fontId="53" fillId="5" borderId="49" xfId="0" applyNumberFormat="1" applyFont="1" applyFill="1" applyBorder="1" applyAlignment="1">
      <alignment horizontal="center" vertical="center"/>
    </xf>
    <xf numFmtId="167" fontId="53" fillId="5" borderId="11" xfId="0" applyNumberFormat="1" applyFont="1" applyFill="1" applyBorder="1" applyAlignment="1" applyProtection="1">
      <alignment horizontal="center" vertical="center"/>
      <protection locked="0"/>
    </xf>
    <xf numFmtId="167" fontId="53" fillId="5" borderId="1" xfId="0" applyNumberFormat="1" applyFont="1" applyFill="1" applyBorder="1" applyAlignment="1" applyProtection="1">
      <alignment horizontal="center" vertical="center"/>
      <protection locked="0"/>
    </xf>
    <xf numFmtId="167" fontId="53" fillId="5" borderId="2" xfId="0" applyNumberFormat="1" applyFont="1" applyFill="1" applyBorder="1" applyAlignment="1" applyProtection="1">
      <alignment horizontal="center" vertical="center"/>
      <protection locked="0"/>
    </xf>
    <xf numFmtId="9" fontId="53" fillId="5" borderId="1" xfId="1" applyFont="1" applyFill="1" applyBorder="1" applyAlignment="1" applyProtection="1">
      <alignment horizontal="center" vertical="center"/>
      <protection locked="0"/>
    </xf>
    <xf numFmtId="9" fontId="53" fillId="5" borderId="11" xfId="1" applyFont="1" applyFill="1" applyBorder="1" applyAlignment="1" applyProtection="1">
      <alignment horizontal="center" vertical="center"/>
      <protection locked="0"/>
    </xf>
    <xf numFmtId="9" fontId="53" fillId="5" borderId="2" xfId="1" applyFont="1" applyFill="1" applyBorder="1" applyAlignment="1" applyProtection="1">
      <alignment horizontal="center" vertical="center"/>
      <protection locked="0"/>
    </xf>
    <xf numFmtId="1" fontId="53" fillId="5" borderId="0" xfId="0" applyNumberFormat="1" applyFont="1" applyFill="1" applyBorder="1" applyAlignment="1" applyProtection="1">
      <alignment horizontal="left" vertical="center"/>
      <protection locked="0"/>
    </xf>
    <xf numFmtId="167" fontId="53" fillId="5" borderId="9" xfId="0" applyNumberFormat="1" applyFont="1" applyFill="1" applyBorder="1" applyAlignment="1">
      <alignment horizontal="center" vertical="center"/>
    </xf>
    <xf numFmtId="167" fontId="53" fillId="5" borderId="0" xfId="0" applyNumberFormat="1" applyFont="1" applyFill="1" applyBorder="1" applyAlignment="1">
      <alignment horizontal="center" vertical="center"/>
    </xf>
    <xf numFmtId="167" fontId="53" fillId="5" borderId="10" xfId="0" applyNumberFormat="1" applyFont="1" applyFill="1" applyBorder="1" applyAlignment="1">
      <alignment horizontal="center" vertical="center"/>
    </xf>
    <xf numFmtId="9" fontId="53" fillId="5" borderId="0" xfId="1" applyFont="1" applyFill="1" applyBorder="1" applyAlignment="1" applyProtection="1">
      <alignment horizontal="center" vertical="center"/>
      <protection locked="0"/>
    </xf>
    <xf numFmtId="9" fontId="53" fillId="5" borderId="9" xfId="1" applyFont="1" applyFill="1" applyBorder="1" applyAlignment="1" applyProtection="1">
      <alignment horizontal="center" vertical="center"/>
      <protection locked="0"/>
    </xf>
    <xf numFmtId="9" fontId="53" fillId="5" borderId="10" xfId="1" applyFont="1" applyFill="1" applyBorder="1" applyAlignment="1" applyProtection="1">
      <alignment horizontal="center" vertical="center"/>
      <protection locked="0"/>
    </xf>
    <xf numFmtId="1" fontId="53" fillId="5" borderId="7" xfId="0" applyNumberFormat="1" applyFont="1" applyFill="1" applyBorder="1" applyAlignment="1" applyProtection="1">
      <alignment horizontal="left" vertical="center"/>
      <protection locked="0"/>
    </xf>
    <xf numFmtId="167" fontId="53" fillId="5" borderId="6" xfId="0" applyNumberFormat="1" applyFont="1" applyFill="1" applyBorder="1" applyAlignment="1">
      <alignment horizontal="center" vertical="center"/>
    </xf>
    <xf numFmtId="167" fontId="53" fillId="5" borderId="7" xfId="0" applyNumberFormat="1" applyFont="1" applyFill="1" applyBorder="1" applyAlignment="1">
      <alignment horizontal="center" vertical="center"/>
    </xf>
    <xf numFmtId="167" fontId="53" fillId="5" borderId="8" xfId="0" applyNumberFormat="1" applyFont="1" applyFill="1" applyBorder="1" applyAlignment="1">
      <alignment horizontal="center" vertical="center"/>
    </xf>
    <xf numFmtId="167" fontId="53" fillId="5" borderId="6" xfId="0" applyNumberFormat="1" applyFont="1" applyFill="1" applyBorder="1" applyAlignment="1" applyProtection="1">
      <alignment horizontal="center" vertical="center"/>
      <protection locked="0"/>
    </xf>
    <xf numFmtId="167" fontId="53" fillId="5" borderId="7" xfId="0" applyNumberFormat="1" applyFont="1" applyFill="1" applyBorder="1" applyAlignment="1" applyProtection="1">
      <alignment horizontal="center" vertical="center"/>
      <protection locked="0"/>
    </xf>
    <xf numFmtId="167" fontId="53" fillId="5" borderId="8" xfId="0" applyNumberFormat="1" applyFont="1" applyFill="1" applyBorder="1" applyAlignment="1" applyProtection="1">
      <alignment horizontal="center" vertical="center"/>
      <protection locked="0"/>
    </xf>
    <xf numFmtId="9" fontId="53" fillId="5" borderId="7" xfId="1" applyFont="1" applyFill="1" applyBorder="1" applyAlignment="1" applyProtection="1">
      <alignment horizontal="center" vertical="center"/>
      <protection locked="0"/>
    </xf>
    <xf numFmtId="9" fontId="53" fillId="5" borderId="6" xfId="1" applyFont="1" applyFill="1" applyBorder="1" applyAlignment="1" applyProtection="1">
      <alignment horizontal="center" vertical="center"/>
      <protection locked="0"/>
    </xf>
    <xf numFmtId="9" fontId="53" fillId="5" borderId="8" xfId="1" applyFont="1" applyFill="1" applyBorder="1" applyAlignment="1" applyProtection="1">
      <alignment horizontal="center" vertical="center"/>
      <protection locked="0"/>
    </xf>
    <xf numFmtId="1" fontId="59" fillId="5" borderId="48" xfId="0" applyNumberFormat="1" applyFont="1" applyFill="1" applyBorder="1" applyAlignment="1" applyProtection="1">
      <alignment horizontal="left" vertical="center"/>
      <protection locked="0"/>
    </xf>
    <xf numFmtId="1" fontId="59" fillId="5" borderId="0" xfId="0" applyNumberFormat="1" applyFont="1" applyFill="1" applyBorder="1" applyAlignment="1" applyProtection="1">
      <alignment horizontal="left" vertical="center"/>
      <protection locked="0"/>
    </xf>
    <xf numFmtId="1" fontId="59" fillId="5" borderId="7" xfId="0" applyNumberFormat="1" applyFont="1" applyFill="1" applyBorder="1" applyAlignment="1" applyProtection="1">
      <alignment horizontal="left" vertical="center"/>
      <protection locked="0"/>
    </xf>
    <xf numFmtId="167" fontId="53" fillId="5" borderId="47" xfId="0" applyNumberFormat="1" applyFont="1" applyFill="1" applyBorder="1" applyAlignment="1" applyProtection="1">
      <alignment horizontal="center" vertical="center"/>
      <protection locked="0"/>
    </xf>
    <xf numFmtId="167" fontId="53" fillId="5" borderId="48" xfId="0" applyNumberFormat="1" applyFont="1" applyFill="1" applyBorder="1" applyAlignment="1" applyProtection="1">
      <alignment horizontal="center" vertical="center"/>
      <protection locked="0"/>
    </xf>
    <xf numFmtId="167" fontId="53" fillId="5" borderId="49" xfId="0" applyNumberFormat="1" applyFont="1" applyFill="1" applyBorder="1" applyAlignment="1" applyProtection="1">
      <alignment horizontal="center" vertical="center"/>
      <protection locked="0"/>
    </xf>
    <xf numFmtId="9" fontId="59" fillId="5" borderId="0" xfId="1" applyFont="1" applyFill="1" applyAlignment="1" applyProtection="1">
      <alignment horizontal="center" vertical="center"/>
      <protection locked="0"/>
    </xf>
    <xf numFmtId="167" fontId="59" fillId="5" borderId="9" xfId="0" applyNumberFormat="1" applyFont="1" applyFill="1" applyBorder="1" applyAlignment="1">
      <alignment horizontal="center" vertical="center"/>
    </xf>
    <xf numFmtId="167" fontId="59" fillId="5" borderId="0" xfId="0" applyNumberFormat="1" applyFont="1" applyFill="1" applyBorder="1" applyAlignment="1">
      <alignment horizontal="center" vertical="center"/>
    </xf>
    <xf numFmtId="167" fontId="59" fillId="5" borderId="10" xfId="0" applyNumberFormat="1" applyFont="1" applyFill="1" applyBorder="1" applyAlignment="1">
      <alignment horizontal="center" vertical="center"/>
    </xf>
    <xf numFmtId="1" fontId="59" fillId="5" borderId="49" xfId="0" applyNumberFormat="1" applyFont="1" applyFill="1" applyBorder="1" applyAlignment="1" applyProtection="1">
      <alignment horizontal="left" vertical="center"/>
      <protection locked="0"/>
    </xf>
    <xf numFmtId="167" fontId="59" fillId="5" borderId="47" xfId="0" applyNumberFormat="1" applyFont="1" applyFill="1" applyBorder="1" applyAlignment="1">
      <alignment horizontal="center" vertical="center"/>
    </xf>
    <xf numFmtId="167" fontId="59" fillId="5" borderId="48" xfId="0" applyNumberFormat="1" applyFont="1" applyFill="1" applyBorder="1" applyAlignment="1">
      <alignment horizontal="center" vertical="center"/>
    </xf>
    <xf numFmtId="167" fontId="59" fillId="5" borderId="49" xfId="0" applyNumberFormat="1" applyFont="1" applyFill="1" applyBorder="1" applyAlignment="1">
      <alignment horizontal="center" vertical="center"/>
    </xf>
    <xf numFmtId="1" fontId="59" fillId="5" borderId="10" xfId="0" applyNumberFormat="1" applyFont="1" applyFill="1" applyBorder="1" applyAlignment="1" applyProtection="1">
      <alignment horizontal="left" vertical="center"/>
      <protection locked="0"/>
    </xf>
    <xf numFmtId="167" fontId="59" fillId="0" borderId="11" xfId="0" applyNumberFormat="1" applyFont="1" applyBorder="1" applyAlignment="1" applyProtection="1">
      <alignment horizontal="center" vertical="center"/>
      <protection locked="0"/>
    </xf>
    <xf numFmtId="167" fontId="59" fillId="0" borderId="1" xfId="0" applyNumberFormat="1" applyFont="1" applyBorder="1" applyAlignment="1" applyProtection="1">
      <alignment horizontal="center" vertical="center"/>
      <protection locked="0"/>
    </xf>
    <xf numFmtId="167" fontId="59" fillId="0" borderId="2" xfId="0" applyNumberFormat="1" applyFont="1" applyBorder="1" applyAlignment="1" applyProtection="1">
      <alignment horizontal="center" vertical="center"/>
      <protection locked="0"/>
    </xf>
    <xf numFmtId="9" fontId="59" fillId="0" borderId="1" xfId="1" applyFont="1" applyBorder="1" applyAlignment="1" applyProtection="1">
      <alignment horizontal="center" vertical="center"/>
      <protection locked="0"/>
    </xf>
    <xf numFmtId="9" fontId="59" fillId="0" borderId="11" xfId="1" applyFont="1" applyBorder="1" applyAlignment="1" applyProtection="1">
      <alignment horizontal="center" vertical="center"/>
      <protection locked="0"/>
    </xf>
    <xf numFmtId="9" fontId="59" fillId="0" borderId="2" xfId="1" applyFont="1" applyBorder="1" applyAlignment="1" applyProtection="1">
      <alignment horizontal="center" vertical="center"/>
      <protection locked="0"/>
    </xf>
    <xf numFmtId="0" fontId="53" fillId="0" borderId="48" xfId="0" applyFont="1" applyBorder="1" applyAlignment="1" applyProtection="1">
      <alignment horizontal="left"/>
      <protection locked="0"/>
    </xf>
    <xf numFmtId="9" fontId="59" fillId="0" borderId="47" xfId="1" applyFont="1" applyBorder="1" applyAlignment="1" applyProtection="1">
      <alignment horizontal="center" vertical="center"/>
      <protection locked="0"/>
    </xf>
    <xf numFmtId="9" fontId="59" fillId="0" borderId="48" xfId="1" applyFont="1" applyBorder="1" applyAlignment="1" applyProtection="1">
      <alignment horizontal="center" vertical="center"/>
      <protection locked="0"/>
    </xf>
    <xf numFmtId="9" fontId="59" fillId="0" borderId="49" xfId="1" applyFont="1" applyBorder="1" applyAlignment="1" applyProtection="1">
      <alignment horizontal="center" vertical="center"/>
      <protection locked="0"/>
    </xf>
    <xf numFmtId="167" fontId="59" fillId="5" borderId="6" xfId="0" applyNumberFormat="1" applyFont="1" applyFill="1" applyBorder="1" applyAlignment="1">
      <alignment horizontal="center" vertical="center"/>
    </xf>
    <xf numFmtId="167" fontId="59" fillId="5" borderId="7" xfId="0" applyNumberFormat="1" applyFont="1" applyFill="1" applyBorder="1" applyAlignment="1">
      <alignment horizontal="center" vertical="center"/>
    </xf>
    <xf numFmtId="167" fontId="59" fillId="5" borderId="8" xfId="0" applyNumberFormat="1" applyFont="1" applyFill="1" applyBorder="1" applyAlignment="1">
      <alignment horizontal="center" vertical="center"/>
    </xf>
    <xf numFmtId="0" fontId="55" fillId="0" borderId="0" xfId="0" applyFont="1" applyProtection="1">
      <protection locked="0"/>
    </xf>
    <xf numFmtId="0" fontId="53" fillId="0" borderId="0" xfId="0" applyFont="1" applyProtection="1">
      <protection locked="0"/>
    </xf>
    <xf numFmtId="1" fontId="53" fillId="0" borderId="0" xfId="0" applyNumberFormat="1" applyFont="1" applyBorder="1" applyAlignment="1" applyProtection="1">
      <alignment horizontal="center" vertical="center"/>
      <protection locked="0"/>
    </xf>
    <xf numFmtId="165" fontId="53" fillId="5" borderId="0" xfId="0" applyNumberFormat="1" applyFont="1" applyFill="1" applyBorder="1" applyAlignment="1" applyProtection="1">
      <alignment horizontal="center" vertical="center"/>
      <protection locked="0"/>
    </xf>
    <xf numFmtId="1" fontId="53" fillId="0" borderId="10" xfId="0" applyNumberFormat="1" applyFont="1" applyBorder="1" applyAlignment="1" applyProtection="1">
      <alignment vertical="center" wrapText="1"/>
      <protection locked="0"/>
    </xf>
    <xf numFmtId="1" fontId="53" fillId="5" borderId="10" xfId="0" applyNumberFormat="1" applyFont="1" applyFill="1" applyBorder="1" applyAlignment="1" applyProtection="1">
      <alignment vertical="center" wrapText="1"/>
      <protection locked="0"/>
    </xf>
    <xf numFmtId="1" fontId="53" fillId="0" borderId="7" xfId="0" applyNumberFormat="1" applyFont="1" applyBorder="1" applyAlignment="1" applyProtection="1">
      <alignment vertical="top" wrapText="1"/>
      <protection locked="0"/>
    </xf>
    <xf numFmtId="165" fontId="53" fillId="5" borderId="6" xfId="0" applyNumberFormat="1" applyFont="1" applyFill="1" applyBorder="1" applyAlignment="1">
      <alignment horizontal="center" vertical="center" wrapText="1"/>
    </xf>
    <xf numFmtId="165" fontId="53" fillId="5" borderId="7" xfId="0" applyNumberFormat="1" applyFont="1" applyFill="1" applyBorder="1" applyAlignment="1">
      <alignment horizontal="center" vertical="center" wrapText="1"/>
    </xf>
    <xf numFmtId="165" fontId="53" fillId="5" borderId="8" xfId="0" applyNumberFormat="1" applyFont="1" applyFill="1" applyBorder="1" applyAlignment="1">
      <alignment horizontal="center" vertical="center" wrapText="1"/>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wrapText="1"/>
      <protection locked="0"/>
    </xf>
    <xf numFmtId="0" fontId="53" fillId="0" borderId="8"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protection locked="0"/>
    </xf>
    <xf numFmtId="0" fontId="53" fillId="0" borderId="0"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1" fontId="53" fillId="0" borderId="7" xfId="0" applyNumberFormat="1" applyFont="1" applyBorder="1" applyAlignment="1" applyProtection="1">
      <alignment vertical="center" wrapText="1"/>
      <protection locked="0"/>
    </xf>
    <xf numFmtId="0" fontId="53" fillId="5" borderId="6" xfId="0" applyFont="1" applyFill="1" applyBorder="1" applyAlignment="1" applyProtection="1">
      <alignment horizontal="center" vertical="center"/>
      <protection locked="0"/>
    </xf>
    <xf numFmtId="0" fontId="53" fillId="5" borderId="7" xfId="0" applyFont="1" applyFill="1" applyBorder="1" applyAlignment="1" applyProtection="1">
      <alignment horizontal="center" vertical="center" wrapText="1"/>
      <protection locked="0"/>
    </xf>
    <xf numFmtId="0" fontId="53" fillId="5" borderId="8" xfId="0" applyFont="1" applyFill="1" applyBorder="1" applyAlignment="1" applyProtection="1">
      <alignment horizontal="center" vertical="center" wrapText="1"/>
      <protection locked="0"/>
    </xf>
    <xf numFmtId="0" fontId="53" fillId="5" borderId="6" xfId="0" applyFont="1" applyFill="1" applyBorder="1" applyAlignment="1" applyProtection="1">
      <alignment horizontal="center" vertical="center" wrapText="1"/>
      <protection locked="0"/>
    </xf>
    <xf numFmtId="1" fontId="53" fillId="5" borderId="7" xfId="0" applyNumberFormat="1" applyFont="1" applyFill="1" applyBorder="1" applyAlignment="1" applyProtection="1">
      <alignment vertical="center" wrapText="1"/>
      <protection locked="0"/>
    </xf>
    <xf numFmtId="0" fontId="53" fillId="0" borderId="0" xfId="0" applyFont="1" applyBorder="1" applyAlignment="1" applyProtection="1">
      <alignment horizontal="left"/>
      <protection locked="0"/>
    </xf>
    <xf numFmtId="167" fontId="59" fillId="5" borderId="0" xfId="0" applyNumberFormat="1" applyFont="1" applyFill="1" applyAlignment="1">
      <alignment horizontal="center" vertical="center"/>
    </xf>
    <xf numFmtId="0" fontId="59" fillId="0" borderId="0" xfId="0" applyFont="1" applyBorder="1" applyAlignment="1" applyProtection="1">
      <alignment horizontal="left"/>
      <protection locked="0"/>
    </xf>
    <xf numFmtId="0" fontId="53" fillId="0" borderId="48" xfId="0" applyFont="1" applyBorder="1" applyProtection="1">
      <protection locked="0"/>
    </xf>
    <xf numFmtId="0" fontId="53" fillId="0" borderId="47" xfId="0" applyFont="1" applyBorder="1" applyAlignment="1" applyProtection="1">
      <alignment horizontal="left"/>
      <protection locked="0"/>
    </xf>
    <xf numFmtId="0" fontId="53" fillId="0" borderId="9" xfId="0" applyFont="1" applyBorder="1" applyAlignment="1" applyProtection="1">
      <alignment horizontal="left"/>
      <protection locked="0"/>
    </xf>
    <xf numFmtId="0" fontId="53" fillId="0" borderId="6" xfId="0" applyFont="1" applyBorder="1" applyAlignment="1" applyProtection="1">
      <alignment horizontal="left"/>
      <protection locked="0"/>
    </xf>
    <xf numFmtId="0" fontId="59" fillId="0" borderId="47" xfId="0" applyFont="1" applyBorder="1" applyAlignment="1" applyProtection="1">
      <alignment horizontal="left"/>
      <protection locked="0"/>
    </xf>
    <xf numFmtId="0" fontId="59" fillId="0" borderId="9" xfId="0" applyFont="1" applyBorder="1" applyAlignment="1" applyProtection="1">
      <alignment horizontal="left"/>
      <protection locked="0"/>
    </xf>
    <xf numFmtId="0" fontId="59" fillId="0" borderId="6" xfId="0" applyFont="1" applyBorder="1" applyAlignment="1" applyProtection="1">
      <alignment horizontal="left"/>
      <protection locked="0"/>
    </xf>
    <xf numFmtId="0" fontId="53" fillId="0" borderId="47"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53" fillId="0" borderId="9" xfId="0" applyFont="1" applyBorder="1" applyAlignment="1" applyProtection="1">
      <alignment horizontal="left" vertical="center"/>
      <protection locked="0"/>
    </xf>
    <xf numFmtId="0" fontId="59" fillId="0" borderId="9" xfId="0" applyFont="1" applyBorder="1" applyAlignment="1" applyProtection="1">
      <alignment horizontal="left" vertical="center"/>
      <protection locked="0"/>
    </xf>
    <xf numFmtId="0" fontId="59" fillId="0" borderId="6" xfId="0" applyFont="1" applyBorder="1" applyAlignment="1" applyProtection="1">
      <alignment horizontal="left" vertical="center"/>
      <protection locked="0"/>
    </xf>
    <xf numFmtId="0" fontId="59" fillId="0" borderId="47" xfId="0" applyFont="1" applyBorder="1" applyAlignment="1" applyProtection="1">
      <alignment horizontal="left" vertical="center"/>
      <protection locked="0"/>
    </xf>
    <xf numFmtId="3" fontId="57" fillId="0" borderId="9" xfId="0" applyNumberFormat="1" applyFont="1" applyBorder="1" applyAlignment="1" applyProtection="1">
      <alignment horizontal="center" vertical="center"/>
      <protection locked="0"/>
    </xf>
    <xf numFmtId="3" fontId="57" fillId="0" borderId="0" xfId="0" applyNumberFormat="1" applyFont="1" applyBorder="1" applyAlignment="1" applyProtection="1">
      <alignment horizontal="center" vertical="center"/>
      <protection locked="0"/>
    </xf>
    <xf numFmtId="165" fontId="53" fillId="38" borderId="4" xfId="0" applyNumberFormat="1" applyFont="1" applyFill="1" applyBorder="1" applyAlignment="1" applyProtection="1">
      <alignment horizontal="center" vertical="center"/>
      <protection locked="0"/>
    </xf>
    <xf numFmtId="165" fontId="53" fillId="39" borderId="3" xfId="0" applyNumberFormat="1" applyFont="1" applyFill="1" applyBorder="1" applyAlignment="1" applyProtection="1">
      <alignment horizontal="center" vertical="center"/>
      <protection locked="0"/>
    </xf>
    <xf numFmtId="0" fontId="54" fillId="5" borderId="0" xfId="0" applyFont="1" applyFill="1" applyProtection="1">
      <protection locked="0"/>
    </xf>
    <xf numFmtId="0" fontId="54" fillId="5" borderId="0" xfId="0" applyFont="1" applyFill="1" applyAlignment="1" applyProtection="1">
      <alignment horizontal="left"/>
      <protection locked="0"/>
    </xf>
    <xf numFmtId="0" fontId="55" fillId="5" borderId="0" xfId="0" applyFont="1" applyFill="1" applyProtection="1">
      <protection locked="0"/>
    </xf>
    <xf numFmtId="0" fontId="53" fillId="5" borderId="0" xfId="0" applyFont="1" applyFill="1" applyAlignment="1" applyProtection="1">
      <alignment horizontal="left"/>
      <protection locked="0"/>
    </xf>
    <xf numFmtId="0" fontId="53" fillId="5" borderId="0" xfId="0" applyFont="1" applyFill="1" applyProtection="1">
      <protection locked="0"/>
    </xf>
    <xf numFmtId="1" fontId="53" fillId="5" borderId="0" xfId="0" applyNumberFormat="1" applyFont="1" applyFill="1" applyBorder="1" applyAlignment="1" applyProtection="1">
      <alignment horizontal="center" vertical="center"/>
      <protection locked="0"/>
    </xf>
    <xf numFmtId="165" fontId="53" fillId="5" borderId="0" xfId="0" applyNumberFormat="1" applyFont="1" applyFill="1" applyBorder="1" applyAlignment="1" applyProtection="1">
      <alignment vertical="center"/>
      <protection locked="0"/>
    </xf>
    <xf numFmtId="165" fontId="53" fillId="5" borderId="0" xfId="0" applyNumberFormat="1" applyFont="1" applyFill="1" applyBorder="1" applyAlignment="1" applyProtection="1">
      <alignment horizontal="left" vertical="center"/>
      <protection locked="0"/>
    </xf>
    <xf numFmtId="165" fontId="53" fillId="5" borderId="7" xfId="0" applyNumberFormat="1" applyFont="1" applyFill="1" applyBorder="1" applyAlignment="1" applyProtection="1">
      <alignment horizontal="left" vertical="center"/>
      <protection locked="0"/>
    </xf>
    <xf numFmtId="1" fontId="53" fillId="5" borderId="8" xfId="0" applyNumberFormat="1" applyFont="1" applyFill="1" applyBorder="1" applyAlignment="1" applyProtection="1">
      <alignment vertical="center" wrapText="1"/>
      <protection locked="0"/>
    </xf>
    <xf numFmtId="165" fontId="55" fillId="0" borderId="47" xfId="0" applyNumberFormat="1" applyFont="1" applyFill="1" applyBorder="1" applyAlignment="1" applyProtection="1">
      <alignment horizontal="center" vertical="center"/>
      <protection locked="0"/>
    </xf>
    <xf numFmtId="165" fontId="55" fillId="0" borderId="48" xfId="0" applyNumberFormat="1" applyFont="1" applyFill="1" applyBorder="1" applyAlignment="1" applyProtection="1">
      <alignment horizontal="center" vertical="center"/>
      <protection locked="0"/>
    </xf>
    <xf numFmtId="165" fontId="55" fillId="0" borderId="49" xfId="0" applyNumberFormat="1" applyFont="1" applyFill="1" applyBorder="1" applyAlignment="1" applyProtection="1">
      <alignment horizontal="center" vertical="center"/>
      <protection locked="0"/>
    </xf>
    <xf numFmtId="165" fontId="55" fillId="0" borderId="9" xfId="0" applyNumberFormat="1" applyFont="1" applyFill="1" applyBorder="1" applyAlignment="1" applyProtection="1">
      <alignment horizontal="center" vertical="center"/>
      <protection locked="0"/>
    </xf>
    <xf numFmtId="165" fontId="55" fillId="0" borderId="0" xfId="0" applyNumberFormat="1" applyFont="1" applyFill="1" applyBorder="1" applyAlignment="1" applyProtection="1">
      <alignment horizontal="center" vertical="center"/>
      <protection locked="0"/>
    </xf>
    <xf numFmtId="165" fontId="55" fillId="0" borderId="10" xfId="0" applyNumberFormat="1" applyFont="1" applyFill="1" applyBorder="1" applyAlignment="1" applyProtection="1">
      <alignment horizontal="center" vertical="center"/>
      <protection locked="0"/>
    </xf>
    <xf numFmtId="165" fontId="55" fillId="0" borderId="6" xfId="0" applyNumberFormat="1" applyFont="1" applyFill="1" applyBorder="1" applyAlignment="1" applyProtection="1">
      <alignment horizontal="center" vertical="center"/>
      <protection locked="0"/>
    </xf>
    <xf numFmtId="165" fontId="55" fillId="0" borderId="7" xfId="0" applyNumberFormat="1" applyFont="1" applyFill="1" applyBorder="1" applyAlignment="1" applyProtection="1">
      <alignment horizontal="center" vertical="center"/>
      <protection locked="0"/>
    </xf>
    <xf numFmtId="165" fontId="55" fillId="0" borderId="8" xfId="0" applyNumberFormat="1" applyFont="1" applyFill="1" applyBorder="1" applyAlignment="1" applyProtection="1">
      <alignment horizontal="center" vertical="center"/>
      <protection locked="0"/>
    </xf>
    <xf numFmtId="1" fontId="53" fillId="0" borderId="1" xfId="0" applyNumberFormat="1" applyFont="1" applyFill="1" applyBorder="1" applyAlignment="1" applyProtection="1">
      <alignment horizontal="left" vertical="center"/>
      <protection locked="0"/>
    </xf>
    <xf numFmtId="165" fontId="56" fillId="0" borderId="9" xfId="0" applyNumberFormat="1" applyFont="1" applyFill="1" applyBorder="1" applyAlignment="1" applyProtection="1">
      <alignment horizontal="center" vertical="center"/>
      <protection locked="0"/>
    </xf>
    <xf numFmtId="165" fontId="56" fillId="0" borderId="0" xfId="0" applyNumberFormat="1" applyFont="1" applyFill="1" applyBorder="1" applyAlignment="1" applyProtection="1">
      <alignment horizontal="center" vertical="center"/>
      <protection locked="0"/>
    </xf>
    <xf numFmtId="165" fontId="56" fillId="0" borderId="10" xfId="0" applyNumberFormat="1" applyFont="1" applyFill="1" applyBorder="1" applyAlignment="1" applyProtection="1">
      <alignment horizontal="center" vertical="center"/>
      <protection locked="0"/>
    </xf>
    <xf numFmtId="165" fontId="56" fillId="0" borderId="26" xfId="0" applyNumberFormat="1" applyFont="1" applyFill="1" applyBorder="1" applyAlignment="1" applyProtection="1">
      <alignment horizontal="center" vertical="center"/>
      <protection locked="0"/>
    </xf>
    <xf numFmtId="165" fontId="56" fillId="0" borderId="27" xfId="0" applyNumberFormat="1" applyFont="1" applyFill="1" applyBorder="1" applyAlignment="1" applyProtection="1">
      <alignment horizontal="center" vertical="center"/>
      <protection locked="0"/>
    </xf>
    <xf numFmtId="165" fontId="56" fillId="0" borderId="28" xfId="0" applyNumberFormat="1" applyFont="1" applyFill="1" applyBorder="1" applyAlignment="1" applyProtection="1">
      <alignment horizontal="center" vertical="center"/>
      <protection locked="0"/>
    </xf>
    <xf numFmtId="165" fontId="56" fillId="0" borderId="6" xfId="0" applyNumberFormat="1" applyFont="1" applyFill="1" applyBorder="1" applyAlignment="1" applyProtection="1">
      <alignment horizontal="center" vertical="center"/>
      <protection locked="0"/>
    </xf>
    <xf numFmtId="165" fontId="56" fillId="0" borderId="7" xfId="0" applyNumberFormat="1" applyFont="1" applyFill="1" applyBorder="1" applyAlignment="1" applyProtection="1">
      <alignment horizontal="center" vertical="center"/>
      <protection locked="0"/>
    </xf>
    <xf numFmtId="165" fontId="56" fillId="0" borderId="8" xfId="0" applyNumberFormat="1" applyFont="1" applyFill="1" applyBorder="1" applyAlignment="1" applyProtection="1">
      <alignment horizontal="center" vertical="center"/>
      <protection locked="0"/>
    </xf>
    <xf numFmtId="1" fontId="53" fillId="0" borderId="49" xfId="0" applyNumberFormat="1" applyFont="1" applyBorder="1" applyAlignment="1" applyProtection="1">
      <alignment horizontal="left" vertical="center"/>
      <protection locked="0"/>
    </xf>
    <xf numFmtId="165" fontId="55" fillId="0" borderId="26" xfId="0" applyNumberFormat="1" applyFont="1" applyFill="1" applyBorder="1" applyAlignment="1" applyProtection="1">
      <alignment horizontal="center" vertical="center"/>
      <protection locked="0"/>
    </xf>
    <xf numFmtId="165" fontId="55" fillId="0" borderId="27" xfId="0" applyNumberFormat="1" applyFont="1" applyFill="1" applyBorder="1" applyAlignment="1" applyProtection="1">
      <alignment horizontal="center" vertical="center"/>
      <protection locked="0"/>
    </xf>
    <xf numFmtId="1" fontId="53" fillId="0" borderId="1" xfId="0" applyNumberFormat="1" applyFont="1" applyBorder="1" applyAlignment="1" applyProtection="1">
      <alignment horizontal="left" vertical="center"/>
      <protection locked="0"/>
    </xf>
    <xf numFmtId="165" fontId="55" fillId="0" borderId="28" xfId="0" applyNumberFormat="1" applyFont="1" applyFill="1" applyBorder="1" applyAlignment="1" applyProtection="1">
      <alignment horizontal="center" vertical="center"/>
      <protection locked="0"/>
    </xf>
    <xf numFmtId="165" fontId="55" fillId="0" borderId="3" xfId="0" applyNumberFormat="1" applyFont="1" applyFill="1" applyBorder="1" applyAlignment="1" applyProtection="1">
      <alignment horizontal="center" vertical="center"/>
      <protection locked="0"/>
    </xf>
    <xf numFmtId="165" fontId="55" fillId="0" borderId="4" xfId="0" applyNumberFormat="1" applyFont="1" applyFill="1" applyBorder="1" applyAlignment="1" applyProtection="1">
      <alignment horizontal="center" vertical="center"/>
      <protection locked="0"/>
    </xf>
    <xf numFmtId="165" fontId="55" fillId="0" borderId="5" xfId="0" applyNumberFormat="1" applyFont="1" applyFill="1" applyBorder="1" applyAlignment="1" applyProtection="1">
      <alignment horizontal="center" vertical="center"/>
      <protection locked="0"/>
    </xf>
    <xf numFmtId="165" fontId="56" fillId="0" borderId="3" xfId="0" applyNumberFormat="1" applyFont="1" applyFill="1" applyBorder="1" applyAlignment="1" applyProtection="1">
      <alignment horizontal="center" vertical="center"/>
      <protection locked="0"/>
    </xf>
    <xf numFmtId="165" fontId="56" fillId="0" borderId="4" xfId="0" applyNumberFormat="1" applyFont="1" applyFill="1" applyBorder="1" applyAlignment="1" applyProtection="1">
      <alignment horizontal="center" vertical="center"/>
      <protection locked="0"/>
    </xf>
    <xf numFmtId="165" fontId="56" fillId="0" borderId="5" xfId="0" applyNumberFormat="1" applyFont="1" applyFill="1" applyBorder="1" applyAlignment="1" applyProtection="1">
      <alignment horizontal="center" vertical="center"/>
      <protection locked="0"/>
    </xf>
    <xf numFmtId="165" fontId="55" fillId="5" borderId="47" xfId="0" applyNumberFormat="1" applyFont="1" applyFill="1" applyBorder="1" applyAlignment="1">
      <alignment horizontal="center" vertical="center"/>
    </xf>
    <xf numFmtId="165" fontId="55" fillId="5" borderId="48" xfId="0" applyNumberFormat="1" applyFont="1" applyFill="1" applyBorder="1" applyAlignment="1">
      <alignment horizontal="center" vertical="center"/>
    </xf>
    <xf numFmtId="165" fontId="55" fillId="5" borderId="49" xfId="0" applyNumberFormat="1" applyFont="1" applyFill="1" applyBorder="1" applyAlignment="1">
      <alignment horizontal="center" vertical="center"/>
    </xf>
    <xf numFmtId="165" fontId="55" fillId="5" borderId="9" xfId="0" applyNumberFormat="1" applyFont="1" applyFill="1" applyBorder="1" applyAlignment="1">
      <alignment horizontal="center" vertical="center"/>
    </xf>
    <xf numFmtId="165" fontId="55" fillId="5" borderId="0" xfId="0" applyNumberFormat="1" applyFont="1" applyFill="1" applyBorder="1" applyAlignment="1">
      <alignment horizontal="center" vertical="center"/>
    </xf>
    <xf numFmtId="165" fontId="55" fillId="5" borderId="10" xfId="0" applyNumberFormat="1" applyFont="1" applyFill="1" applyBorder="1" applyAlignment="1">
      <alignment horizontal="center" vertical="center"/>
    </xf>
    <xf numFmtId="165" fontId="55" fillId="5" borderId="6" xfId="0" applyNumberFormat="1" applyFont="1" applyFill="1" applyBorder="1" applyAlignment="1">
      <alignment horizontal="center" vertical="center"/>
    </xf>
    <xf numFmtId="165" fontId="55" fillId="5" borderId="7" xfId="0" applyNumberFormat="1" applyFont="1" applyFill="1" applyBorder="1" applyAlignment="1">
      <alignment horizontal="center" vertical="center"/>
    </xf>
    <xf numFmtId="165" fontId="55" fillId="5" borderId="8" xfId="0" applyNumberFormat="1" applyFont="1" applyFill="1" applyBorder="1" applyAlignment="1">
      <alignment horizontal="center" vertical="center"/>
    </xf>
    <xf numFmtId="1" fontId="53" fillId="5" borderId="1" xfId="0" applyNumberFormat="1" applyFont="1" applyFill="1" applyBorder="1" applyAlignment="1" applyProtection="1">
      <alignment horizontal="left" vertical="center"/>
      <protection locked="0"/>
    </xf>
    <xf numFmtId="165" fontId="55" fillId="5" borderId="9" xfId="0" applyNumberFormat="1" applyFont="1" applyFill="1" applyBorder="1" applyAlignment="1" applyProtection="1">
      <alignment horizontal="center" vertical="center"/>
      <protection locked="0"/>
    </xf>
    <xf numFmtId="165" fontId="55" fillId="5" borderId="0" xfId="0" applyNumberFormat="1" applyFont="1" applyFill="1" applyBorder="1" applyAlignment="1" applyProtection="1">
      <alignment horizontal="center" vertical="center"/>
      <protection locked="0"/>
    </xf>
    <xf numFmtId="165" fontId="55" fillId="5" borderId="10" xfId="0" applyNumberFormat="1" applyFont="1" applyFill="1" applyBorder="1" applyAlignment="1" applyProtection="1">
      <alignment horizontal="center" vertical="center"/>
      <protection locked="0"/>
    </xf>
    <xf numFmtId="165" fontId="56" fillId="5" borderId="26" xfId="0" applyNumberFormat="1" applyFont="1" applyFill="1" applyBorder="1" applyAlignment="1" applyProtection="1">
      <alignment horizontal="center" vertical="center"/>
      <protection locked="0"/>
    </xf>
    <xf numFmtId="165" fontId="56" fillId="5" borderId="27" xfId="0" applyNumberFormat="1" applyFont="1" applyFill="1" applyBorder="1" applyAlignment="1" applyProtection="1">
      <alignment horizontal="center" vertical="center"/>
      <protection locked="0"/>
    </xf>
    <xf numFmtId="165" fontId="56" fillId="5" borderId="28" xfId="0" applyNumberFormat="1" applyFont="1" applyFill="1" applyBorder="1" applyAlignment="1" applyProtection="1">
      <alignment horizontal="center" vertical="center"/>
      <protection locked="0"/>
    </xf>
    <xf numFmtId="165" fontId="56" fillId="5" borderId="6" xfId="0" applyNumberFormat="1" applyFont="1" applyFill="1" applyBorder="1" applyAlignment="1" applyProtection="1">
      <alignment horizontal="center" vertical="center"/>
      <protection locked="0"/>
    </xf>
    <xf numFmtId="165" fontId="56" fillId="5" borderId="7" xfId="0" applyNumberFormat="1" applyFont="1" applyFill="1" applyBorder="1" applyAlignment="1" applyProtection="1">
      <alignment horizontal="center" vertical="center"/>
      <protection locked="0"/>
    </xf>
    <xf numFmtId="165" fontId="56" fillId="5" borderId="8" xfId="0" applyNumberFormat="1" applyFont="1" applyFill="1" applyBorder="1" applyAlignment="1" applyProtection="1">
      <alignment horizontal="center" vertical="center"/>
      <protection locked="0"/>
    </xf>
    <xf numFmtId="165" fontId="56" fillId="5" borderId="9" xfId="0" applyNumberFormat="1" applyFont="1" applyFill="1" applyBorder="1" applyAlignment="1" applyProtection="1">
      <alignment horizontal="center" vertical="center"/>
      <protection locked="0"/>
    </xf>
    <xf numFmtId="165" fontId="56" fillId="5" borderId="0" xfId="0" applyNumberFormat="1" applyFont="1" applyFill="1" applyBorder="1" applyAlignment="1" applyProtection="1">
      <alignment horizontal="center" vertical="center"/>
      <protection locked="0"/>
    </xf>
    <xf numFmtId="165" fontId="56" fillId="5" borderId="10" xfId="0" applyNumberFormat="1" applyFont="1" applyFill="1" applyBorder="1" applyAlignment="1" applyProtection="1">
      <alignment horizontal="center" vertical="center"/>
      <protection locked="0"/>
    </xf>
    <xf numFmtId="165" fontId="55" fillId="5" borderId="47" xfId="0" applyNumberFormat="1" applyFont="1" applyFill="1" applyBorder="1" applyAlignment="1" applyProtection="1">
      <alignment horizontal="center" vertical="center"/>
      <protection locked="0"/>
    </xf>
    <xf numFmtId="165" fontId="55" fillId="5" borderId="48" xfId="0" applyNumberFormat="1" applyFont="1" applyFill="1" applyBorder="1" applyAlignment="1" applyProtection="1">
      <alignment horizontal="center" vertical="center"/>
      <protection locked="0"/>
    </xf>
    <xf numFmtId="165" fontId="55" fillId="5" borderId="49" xfId="0" applyNumberFormat="1" applyFont="1" applyFill="1" applyBorder="1" applyAlignment="1" applyProtection="1">
      <alignment horizontal="center" vertical="center"/>
      <protection locked="0"/>
    </xf>
    <xf numFmtId="165" fontId="55" fillId="5" borderId="6" xfId="0" applyNumberFormat="1" applyFont="1" applyFill="1" applyBorder="1" applyAlignment="1" applyProtection="1">
      <alignment horizontal="center" vertical="center"/>
      <protection locked="0"/>
    </xf>
    <xf numFmtId="165" fontId="55" fillId="5" borderId="7" xfId="0" applyNumberFormat="1" applyFont="1" applyFill="1" applyBorder="1" applyAlignment="1" applyProtection="1">
      <alignment horizontal="center" vertical="center"/>
      <protection locked="0"/>
    </xf>
    <xf numFmtId="165" fontId="55" fillId="5" borderId="8" xfId="0" applyNumberFormat="1" applyFont="1" applyFill="1" applyBorder="1" applyAlignment="1" applyProtection="1">
      <alignment horizontal="center" vertical="center"/>
      <protection locked="0"/>
    </xf>
    <xf numFmtId="165" fontId="56" fillId="5" borderId="47" xfId="0" applyNumberFormat="1" applyFont="1" applyFill="1" applyBorder="1" applyAlignment="1">
      <alignment horizontal="center" vertical="center"/>
    </xf>
    <xf numFmtId="165" fontId="56" fillId="5" borderId="0" xfId="0" applyNumberFormat="1" applyFont="1" applyFill="1" applyAlignment="1">
      <alignment horizontal="center" vertical="center"/>
    </xf>
    <xf numFmtId="165" fontId="56" fillId="5" borderId="48" xfId="0" applyNumberFormat="1" applyFont="1" applyFill="1" applyBorder="1" applyAlignment="1">
      <alignment horizontal="center" vertical="center"/>
    </xf>
    <xf numFmtId="165" fontId="56" fillId="5" borderId="49" xfId="0" applyNumberFormat="1" applyFont="1" applyFill="1" applyBorder="1" applyAlignment="1">
      <alignment horizontal="center" vertical="center"/>
    </xf>
    <xf numFmtId="165" fontId="56" fillId="5" borderId="9" xfId="0" applyNumberFormat="1" applyFont="1" applyFill="1" applyBorder="1" applyAlignment="1">
      <alignment horizontal="center" vertical="center"/>
    </xf>
    <xf numFmtId="165" fontId="56" fillId="5" borderId="0" xfId="0" applyNumberFormat="1" applyFont="1" applyFill="1" applyBorder="1" applyAlignment="1">
      <alignment horizontal="center" vertical="center"/>
    </xf>
    <xf numFmtId="165" fontId="56" fillId="5" borderId="10" xfId="0" applyNumberFormat="1" applyFont="1" applyFill="1" applyBorder="1" applyAlignment="1">
      <alignment horizontal="center" vertical="center"/>
    </xf>
    <xf numFmtId="165" fontId="56" fillId="0" borderId="47" xfId="0" applyNumberFormat="1" applyFont="1" applyFill="1" applyBorder="1" applyAlignment="1" applyProtection="1">
      <alignment horizontal="center" vertical="center"/>
      <protection locked="0"/>
    </xf>
    <xf numFmtId="165" fontId="56" fillId="0" borderId="48" xfId="0" applyNumberFormat="1" applyFont="1" applyFill="1" applyBorder="1" applyAlignment="1" applyProtection="1">
      <alignment horizontal="center" vertical="center"/>
      <protection locked="0"/>
    </xf>
    <xf numFmtId="1" fontId="59" fillId="0" borderId="1" xfId="0" applyNumberFormat="1" applyFont="1" applyBorder="1" applyAlignment="1" applyProtection="1">
      <alignment horizontal="left" vertical="center"/>
      <protection locked="0"/>
    </xf>
    <xf numFmtId="165" fontId="56" fillId="0" borderId="49" xfId="0" applyNumberFormat="1" applyFont="1" applyFill="1" applyBorder="1" applyAlignment="1" applyProtection="1">
      <alignment horizontal="center" vertical="center"/>
      <protection locked="0"/>
    </xf>
    <xf numFmtId="165" fontId="56" fillId="5" borderId="6" xfId="0" applyNumberFormat="1" applyFont="1" applyFill="1" applyBorder="1" applyAlignment="1">
      <alignment horizontal="center" vertical="center"/>
    </xf>
    <xf numFmtId="165" fontId="56" fillId="5" borderId="7" xfId="0" applyNumberFormat="1" applyFont="1" applyFill="1" applyBorder="1" applyAlignment="1">
      <alignment horizontal="center" vertical="center"/>
    </xf>
    <xf numFmtId="165" fontId="56" fillId="5" borderId="8" xfId="0" applyNumberFormat="1" applyFont="1" applyFill="1" applyBorder="1" applyAlignment="1">
      <alignment horizontal="center" vertical="center"/>
    </xf>
    <xf numFmtId="171" fontId="53" fillId="3" borderId="48" xfId="0" applyNumberFormat="1" applyFont="1" applyFill="1" applyBorder="1" applyAlignment="1" applyProtection="1">
      <alignment horizontal="center" vertical="center"/>
      <protection locked="0"/>
    </xf>
    <xf numFmtId="1" fontId="53" fillId="0" borderId="10" xfId="0" applyNumberFormat="1" applyFont="1" applyBorder="1" applyAlignment="1" applyProtection="1">
      <alignment vertical="top" wrapText="1"/>
      <protection locked="0"/>
    </xf>
    <xf numFmtId="165" fontId="53" fillId="0" borderId="47" xfId="0" applyNumberFormat="1" applyFont="1" applyBorder="1" applyAlignment="1" applyProtection="1">
      <alignment horizontal="center" vertical="center"/>
      <protection locked="0"/>
    </xf>
    <xf numFmtId="165" fontId="53" fillId="0" borderId="48" xfId="0" applyNumberFormat="1" applyFont="1" applyBorder="1" applyAlignment="1" applyProtection="1">
      <alignment vertical="center"/>
      <protection locked="0"/>
    </xf>
    <xf numFmtId="165" fontId="53" fillId="0" borderId="48" xfId="0" applyNumberFormat="1" applyFont="1" applyBorder="1" applyAlignment="1" applyProtection="1">
      <alignment horizontal="center" vertical="center" wrapText="1"/>
      <protection locked="0"/>
    </xf>
    <xf numFmtId="165" fontId="53" fillId="0" borderId="49" xfId="0" applyNumberFormat="1" applyFont="1" applyBorder="1" applyAlignment="1" applyProtection="1">
      <alignment horizontal="center" vertical="center" wrapText="1"/>
      <protection locked="0"/>
    </xf>
    <xf numFmtId="171" fontId="53" fillId="0" borderId="46" xfId="0" applyNumberFormat="1" applyFont="1" applyBorder="1" applyAlignment="1" applyProtection="1">
      <alignment horizontal="center" vertical="center"/>
      <protection locked="0"/>
    </xf>
    <xf numFmtId="165" fontId="53" fillId="0" borderId="48" xfId="0" applyNumberFormat="1" applyFont="1" applyBorder="1" applyAlignment="1" applyProtection="1">
      <alignment horizontal="center" vertical="center"/>
      <protection locked="0"/>
    </xf>
    <xf numFmtId="165" fontId="53" fillId="0" borderId="49" xfId="0" applyNumberFormat="1" applyFont="1" applyBorder="1" applyAlignment="1" applyProtection="1">
      <alignment horizontal="center" vertical="center"/>
      <protection locked="0"/>
    </xf>
    <xf numFmtId="165" fontId="53" fillId="0" borderId="7" xfId="0" applyNumberFormat="1" applyFont="1" applyBorder="1" applyAlignment="1" applyProtection="1">
      <alignment vertical="center" wrapText="1"/>
      <protection locked="0"/>
    </xf>
    <xf numFmtId="0" fontId="53" fillId="0" borderId="7" xfId="0" applyFont="1" applyBorder="1" applyAlignment="1" applyProtection="1">
      <alignment horizontal="center" vertical="center"/>
      <protection locked="0"/>
    </xf>
    <xf numFmtId="171" fontId="53" fillId="0" borderId="22" xfId="0" applyNumberFormat="1" applyFont="1" applyBorder="1" applyAlignment="1" applyProtection="1">
      <alignment vertical="center" wrapText="1"/>
      <protection locked="0"/>
    </xf>
    <xf numFmtId="0" fontId="53" fillId="0" borderId="8" xfId="0" applyFont="1" applyBorder="1" applyAlignment="1" applyProtection="1">
      <alignment horizontal="center" vertical="center"/>
      <protection locked="0"/>
    </xf>
    <xf numFmtId="169" fontId="53" fillId="0" borderId="48" xfId="52" applyNumberFormat="1" applyFont="1" applyBorder="1" applyAlignment="1" applyProtection="1">
      <alignment horizontal="center" vertical="center"/>
      <protection locked="0"/>
    </xf>
    <xf numFmtId="169" fontId="53" fillId="0" borderId="49" xfId="52" applyNumberFormat="1" applyFont="1" applyBorder="1" applyAlignment="1" applyProtection="1">
      <alignment horizontal="center" vertical="center"/>
      <protection locked="0"/>
    </xf>
    <xf numFmtId="9" fontId="53" fillId="0" borderId="48" xfId="1" applyFont="1" applyFill="1" applyBorder="1" applyAlignment="1" applyProtection="1">
      <alignment horizontal="center" vertical="center"/>
      <protection locked="0"/>
    </xf>
    <xf numFmtId="9" fontId="53" fillId="5" borderId="49" xfId="1" applyNumberFormat="1" applyFont="1" applyFill="1" applyBorder="1" applyAlignment="1" applyProtection="1">
      <alignment horizontal="center" vertical="center"/>
      <protection locked="0"/>
    </xf>
    <xf numFmtId="170" fontId="53" fillId="0" borderId="48" xfId="1" applyNumberFormat="1" applyFont="1" applyBorder="1" applyAlignment="1" applyProtection="1">
      <alignment horizontal="center" vertical="center"/>
      <protection locked="0"/>
    </xf>
    <xf numFmtId="170" fontId="53" fillId="0" borderId="49" xfId="1" applyNumberFormat="1" applyFont="1" applyBorder="1" applyAlignment="1" applyProtection="1">
      <alignment horizontal="center" vertical="center"/>
      <protection locked="0"/>
    </xf>
    <xf numFmtId="171" fontId="53" fillId="0" borderId="48" xfId="1" applyNumberFormat="1" applyFont="1" applyBorder="1" applyAlignment="1" applyProtection="1">
      <alignment horizontal="center" vertical="center"/>
      <protection locked="0"/>
    </xf>
    <xf numFmtId="171" fontId="53" fillId="0" borderId="49" xfId="1" applyNumberFormat="1" applyFont="1" applyBorder="1" applyAlignment="1" applyProtection="1">
      <alignment horizontal="center" vertical="center"/>
      <protection locked="0"/>
    </xf>
    <xf numFmtId="9" fontId="53" fillId="0" borderId="0" xfId="1" applyFont="1" applyFill="1" applyBorder="1" applyAlignment="1" applyProtection="1">
      <alignment horizontal="center" vertical="center"/>
      <protection locked="0"/>
    </xf>
    <xf numFmtId="9" fontId="53" fillId="0" borderId="7" xfId="1" applyFont="1" applyFill="1" applyBorder="1" applyAlignment="1" applyProtection="1">
      <alignment horizontal="center" vertical="center"/>
      <protection locked="0"/>
    </xf>
    <xf numFmtId="9" fontId="53" fillId="0" borderId="10" xfId="1" applyNumberFormat="1" applyFont="1" applyBorder="1" applyAlignment="1" applyProtection="1">
      <alignment horizontal="center" vertical="center"/>
      <protection locked="0"/>
    </xf>
    <xf numFmtId="169" fontId="59" fillId="0" borderId="0" xfId="52" applyNumberFormat="1" applyFont="1" applyBorder="1" applyAlignment="1" applyProtection="1">
      <alignment horizontal="center" vertical="center"/>
      <protection locked="0"/>
    </xf>
    <xf numFmtId="169" fontId="59" fillId="0" borderId="10" xfId="52" applyNumberFormat="1" applyFont="1" applyBorder="1" applyAlignment="1" applyProtection="1">
      <alignment horizontal="center" vertical="center"/>
      <protection locked="0"/>
    </xf>
    <xf numFmtId="9" fontId="59" fillId="0" borderId="0" xfId="1" applyFont="1" applyFill="1" applyBorder="1" applyAlignment="1" applyProtection="1">
      <alignment horizontal="center" vertical="center"/>
      <protection locked="0"/>
    </xf>
    <xf numFmtId="170" fontId="59" fillId="0" borderId="0" xfId="1" applyNumberFormat="1" applyFont="1" applyBorder="1" applyAlignment="1" applyProtection="1">
      <alignment horizontal="center" vertical="center"/>
      <protection locked="0"/>
    </xf>
    <xf numFmtId="170" fontId="59" fillId="0" borderId="10" xfId="1" applyNumberFormat="1" applyFont="1" applyBorder="1" applyAlignment="1" applyProtection="1">
      <alignment horizontal="center" vertical="center"/>
      <protection locked="0"/>
    </xf>
    <xf numFmtId="171" fontId="59" fillId="0" borderId="0" xfId="1" applyNumberFormat="1" applyFont="1" applyBorder="1" applyAlignment="1" applyProtection="1">
      <alignment horizontal="center" vertical="center"/>
      <protection locked="0"/>
    </xf>
    <xf numFmtId="171" fontId="59" fillId="0" borderId="10" xfId="1" applyNumberFormat="1" applyFont="1" applyBorder="1" applyAlignment="1" applyProtection="1">
      <alignment horizontal="center" vertical="center"/>
      <protection locked="0"/>
    </xf>
    <xf numFmtId="9" fontId="53" fillId="5" borderId="10" xfId="0" applyNumberFormat="1" applyFont="1" applyFill="1" applyBorder="1" applyAlignment="1" applyProtection="1">
      <alignment horizontal="center" vertical="center"/>
      <protection locked="0"/>
    </xf>
    <xf numFmtId="171" fontId="53" fillId="5" borderId="10" xfId="0" applyNumberFormat="1" applyFont="1" applyFill="1" applyBorder="1" applyAlignment="1" applyProtection="1">
      <alignment horizontal="center" vertical="center"/>
      <protection locked="0"/>
    </xf>
    <xf numFmtId="170" fontId="53" fillId="0" borderId="0" xfId="0" applyNumberFormat="1" applyFont="1" applyBorder="1" applyAlignment="1" applyProtection="1">
      <alignment horizontal="center" vertical="center"/>
      <protection locked="0"/>
    </xf>
    <xf numFmtId="170" fontId="53" fillId="0" borderId="10" xfId="0" applyNumberFormat="1" applyFont="1" applyBorder="1" applyAlignment="1" applyProtection="1">
      <alignment horizontal="center" vertical="center"/>
      <protection locked="0"/>
    </xf>
    <xf numFmtId="171" fontId="53" fillId="0" borderId="0" xfId="0" applyNumberFormat="1" applyFont="1" applyBorder="1" applyAlignment="1" applyProtection="1">
      <alignment horizontal="center" vertical="center"/>
      <protection locked="0"/>
    </xf>
    <xf numFmtId="171" fontId="53" fillId="0" borderId="10" xfId="0" applyNumberFormat="1" applyFont="1" applyBorder="1" applyAlignment="1" applyProtection="1">
      <alignment horizontal="center" vertical="center"/>
      <protection locked="0"/>
    </xf>
    <xf numFmtId="171" fontId="53" fillId="5" borderId="0" xfId="0" applyNumberFormat="1" applyFont="1" applyFill="1" applyBorder="1" applyAlignment="1" applyProtection="1">
      <alignment horizontal="center" vertical="center"/>
      <protection locked="0"/>
    </xf>
    <xf numFmtId="9" fontId="53" fillId="5" borderId="8" xfId="0" applyNumberFormat="1" applyFont="1" applyFill="1" applyBorder="1" applyAlignment="1" applyProtection="1">
      <alignment horizontal="center" vertical="center"/>
      <protection locked="0"/>
    </xf>
    <xf numFmtId="171" fontId="53" fillId="5" borderId="8" xfId="0" applyNumberFormat="1" applyFont="1" applyFill="1" applyBorder="1" applyAlignment="1" applyProtection="1">
      <alignment horizontal="center" vertical="center"/>
      <protection locked="0"/>
    </xf>
    <xf numFmtId="170" fontId="53" fillId="0" borderId="7" xfId="0" applyNumberFormat="1" applyFont="1" applyBorder="1" applyAlignment="1" applyProtection="1">
      <alignment horizontal="center" vertical="center"/>
      <protection locked="0"/>
    </xf>
    <xf numFmtId="170" fontId="53" fillId="0" borderId="8" xfId="0" applyNumberFormat="1" applyFont="1" applyBorder="1" applyAlignment="1" applyProtection="1">
      <alignment horizontal="center" vertical="center"/>
      <protection locked="0"/>
    </xf>
    <xf numFmtId="9" fontId="53" fillId="0" borderId="8" xfId="1" applyNumberFormat="1" applyFont="1" applyBorder="1" applyAlignment="1" applyProtection="1">
      <alignment horizontal="center" vertical="center"/>
      <protection locked="0"/>
    </xf>
    <xf numFmtId="171" fontId="53" fillId="0" borderId="7" xfId="0" applyNumberFormat="1" applyFont="1" applyBorder="1" applyAlignment="1" applyProtection="1">
      <alignment horizontal="center" vertical="center"/>
      <protection locked="0"/>
    </xf>
    <xf numFmtId="171" fontId="53" fillId="0" borderId="8" xfId="0" applyNumberFormat="1" applyFont="1" applyBorder="1" applyAlignment="1" applyProtection="1">
      <alignment horizontal="center" vertical="center"/>
      <protection locked="0"/>
    </xf>
    <xf numFmtId="171" fontId="53" fillId="5" borderId="7" xfId="0" applyNumberFormat="1" applyFont="1" applyFill="1" applyBorder="1" applyAlignment="1" applyProtection="1">
      <alignment horizontal="center" vertical="center"/>
      <protection locked="0"/>
    </xf>
    <xf numFmtId="1" fontId="59" fillId="0" borderId="7" xfId="0" applyNumberFormat="1" applyFont="1" applyFill="1" applyBorder="1" applyAlignment="1" applyProtection="1">
      <alignment horizontal="left" vertical="center"/>
      <protection locked="0"/>
    </xf>
    <xf numFmtId="167" fontId="59" fillId="0" borderId="6" xfId="0" applyNumberFormat="1" applyFont="1" applyFill="1" applyBorder="1" applyAlignment="1" applyProtection="1">
      <alignment horizontal="center" vertical="center"/>
      <protection locked="0"/>
    </xf>
    <xf numFmtId="167" fontId="59" fillId="0" borderId="7" xfId="0" applyNumberFormat="1" applyFont="1" applyFill="1" applyBorder="1" applyAlignment="1" applyProtection="1">
      <alignment horizontal="center" vertical="center"/>
      <protection locked="0"/>
    </xf>
    <xf numFmtId="169" fontId="59" fillId="0" borderId="7" xfId="52" applyNumberFormat="1" applyFont="1" applyBorder="1" applyAlignment="1" applyProtection="1">
      <alignment horizontal="center" vertical="center"/>
      <protection locked="0"/>
    </xf>
    <xf numFmtId="169" fontId="59" fillId="0" borderId="8" xfId="52" applyNumberFormat="1" applyFont="1" applyBorder="1" applyAlignment="1" applyProtection="1">
      <alignment horizontal="center" vertical="center"/>
      <protection locked="0"/>
    </xf>
    <xf numFmtId="9" fontId="59" fillId="0" borderId="7" xfId="1" applyFont="1" applyFill="1" applyBorder="1" applyAlignment="1" applyProtection="1">
      <alignment horizontal="center" vertical="center"/>
      <protection locked="0"/>
    </xf>
    <xf numFmtId="170" fontId="59" fillId="0" borderId="7" xfId="1" applyNumberFormat="1" applyFont="1" applyBorder="1" applyAlignment="1" applyProtection="1">
      <alignment horizontal="center" vertical="center"/>
      <protection locked="0"/>
    </xf>
    <xf numFmtId="170" fontId="59" fillId="0" borderId="8" xfId="1" applyNumberFormat="1" applyFont="1" applyBorder="1" applyAlignment="1" applyProtection="1">
      <alignment horizontal="center" vertical="center"/>
      <protection locked="0"/>
    </xf>
    <xf numFmtId="171" fontId="59" fillId="0" borderId="7" xfId="1" applyNumberFormat="1" applyFont="1" applyBorder="1" applyAlignment="1" applyProtection="1">
      <alignment horizontal="center" vertical="center"/>
      <protection locked="0"/>
    </xf>
    <xf numFmtId="171" fontId="59" fillId="0" borderId="8" xfId="1" applyNumberFormat="1" applyFont="1" applyBorder="1" applyAlignment="1" applyProtection="1">
      <alignment horizontal="center" vertical="center"/>
      <protection locked="0"/>
    </xf>
    <xf numFmtId="171" fontId="53" fillId="5" borderId="7" xfId="1" applyNumberFormat="1" applyFont="1" applyFill="1" applyBorder="1" applyAlignment="1" applyProtection="1">
      <alignment horizontal="center" vertical="center"/>
      <protection locked="0"/>
    </xf>
    <xf numFmtId="9" fontId="53" fillId="0" borderId="0" xfId="1" applyFont="1" applyBorder="1" applyAlignment="1">
      <alignment horizontal="center" vertical="center"/>
    </xf>
    <xf numFmtId="9" fontId="53" fillId="0" borderId="7" xfId="1" applyFont="1" applyBorder="1" applyAlignment="1">
      <alignment horizontal="center" vertical="center"/>
    </xf>
    <xf numFmtId="169" fontId="59" fillId="0" borderId="48" xfId="52" applyNumberFormat="1" applyFont="1" applyBorder="1" applyAlignment="1" applyProtection="1">
      <alignment horizontal="center" vertical="center"/>
      <protection locked="0"/>
    </xf>
    <xf numFmtId="169" fontId="59" fillId="0" borderId="49" xfId="52" applyNumberFormat="1" applyFont="1" applyBorder="1" applyAlignment="1" applyProtection="1">
      <alignment horizontal="center" vertical="center"/>
      <protection locked="0"/>
    </xf>
    <xf numFmtId="170" fontId="59" fillId="0" borderId="48" xfId="1" applyNumberFormat="1" applyFont="1" applyBorder="1" applyAlignment="1" applyProtection="1">
      <alignment horizontal="center" vertical="center"/>
      <protection locked="0"/>
    </xf>
    <xf numFmtId="170" fontId="59" fillId="0" borderId="49" xfId="1" applyNumberFormat="1" applyFont="1" applyBorder="1" applyAlignment="1" applyProtection="1">
      <alignment horizontal="center" vertical="center"/>
      <protection locked="0"/>
    </xf>
    <xf numFmtId="171" fontId="59" fillId="0" borderId="48" xfId="1" applyNumberFormat="1" applyFont="1" applyBorder="1" applyAlignment="1" applyProtection="1">
      <alignment horizontal="center" vertical="center"/>
      <protection locked="0"/>
    </xf>
    <xf numFmtId="171" fontId="59" fillId="0" borderId="49" xfId="1" applyNumberFormat="1" applyFont="1" applyBorder="1" applyAlignment="1" applyProtection="1">
      <alignment horizontal="center" vertical="center"/>
      <protection locked="0"/>
    </xf>
    <xf numFmtId="169" fontId="53" fillId="5" borderId="0" xfId="52" applyNumberFormat="1" applyFont="1" applyFill="1" applyBorder="1" applyAlignment="1" applyProtection="1">
      <alignment horizontal="center" vertical="center"/>
      <protection locked="0"/>
    </xf>
    <xf numFmtId="169" fontId="53" fillId="5" borderId="10" xfId="52" applyNumberFormat="1" applyFont="1" applyFill="1" applyBorder="1" applyAlignment="1" applyProtection="1">
      <alignment horizontal="center" vertical="center"/>
      <protection locked="0"/>
    </xf>
    <xf numFmtId="9" fontId="53" fillId="5" borderId="0" xfId="1" applyFont="1" applyFill="1" applyBorder="1" applyAlignment="1">
      <alignment horizontal="center" vertical="center"/>
    </xf>
    <xf numFmtId="170" fontId="53" fillId="5" borderId="0" xfId="1" applyNumberFormat="1" applyFont="1" applyFill="1" applyBorder="1" applyAlignment="1" applyProtection="1">
      <alignment horizontal="center" vertical="center"/>
      <protection locked="0"/>
    </xf>
    <xf numFmtId="170" fontId="53" fillId="5" borderId="10" xfId="1" applyNumberFormat="1" applyFont="1" applyFill="1" applyBorder="1" applyAlignment="1" applyProtection="1">
      <alignment horizontal="center" vertical="center"/>
      <protection locked="0"/>
    </xf>
    <xf numFmtId="169" fontId="53" fillId="5" borderId="7" xfId="52" applyNumberFormat="1" applyFont="1" applyFill="1" applyBorder="1" applyAlignment="1" applyProtection="1">
      <alignment horizontal="center" vertical="center"/>
      <protection locked="0"/>
    </xf>
    <xf numFmtId="169" fontId="53" fillId="5" borderId="8" xfId="52" applyNumberFormat="1" applyFont="1" applyFill="1" applyBorder="1" applyAlignment="1" applyProtection="1">
      <alignment horizontal="center" vertical="center"/>
      <protection locked="0"/>
    </xf>
    <xf numFmtId="9" fontId="53" fillId="5" borderId="7" xfId="1" applyFont="1" applyFill="1" applyBorder="1" applyAlignment="1">
      <alignment horizontal="center" vertical="center"/>
    </xf>
    <xf numFmtId="170" fontId="53" fillId="5" borderId="7" xfId="1" applyNumberFormat="1" applyFont="1" applyFill="1" applyBorder="1" applyAlignment="1" applyProtection="1">
      <alignment horizontal="center" vertical="center"/>
      <protection locked="0"/>
    </xf>
    <xf numFmtId="170" fontId="53" fillId="5" borderId="8" xfId="1" applyNumberFormat="1" applyFont="1" applyFill="1" applyBorder="1" applyAlignment="1" applyProtection="1">
      <alignment horizontal="center" vertical="center"/>
      <protection locked="0"/>
    </xf>
    <xf numFmtId="169" fontId="53" fillId="5" borderId="48" xfId="52" applyNumberFormat="1" applyFont="1" applyFill="1" applyBorder="1" applyAlignment="1" applyProtection="1">
      <alignment horizontal="center" vertical="center"/>
      <protection locked="0"/>
    </xf>
    <xf numFmtId="169" fontId="53" fillId="5" borderId="49" xfId="52" applyNumberFormat="1" applyFont="1" applyFill="1" applyBorder="1" applyAlignment="1" applyProtection="1">
      <alignment horizontal="center" vertical="center"/>
      <protection locked="0"/>
    </xf>
    <xf numFmtId="170" fontId="53" fillId="5" borderId="48" xfId="1" applyNumberFormat="1" applyFont="1" applyFill="1" applyBorder="1" applyAlignment="1" applyProtection="1">
      <alignment horizontal="center" vertical="center"/>
      <protection locked="0"/>
    </xf>
    <xf numFmtId="170" fontId="53" fillId="5" borderId="49" xfId="1" applyNumberFormat="1" applyFont="1" applyFill="1" applyBorder="1" applyAlignment="1" applyProtection="1">
      <alignment horizontal="center" vertical="center"/>
      <protection locked="0"/>
    </xf>
    <xf numFmtId="171" fontId="53" fillId="5" borderId="48" xfId="1" applyNumberFormat="1" applyFont="1" applyFill="1" applyBorder="1" applyAlignment="1" applyProtection="1">
      <alignment horizontal="center" vertical="center"/>
      <protection locked="0"/>
    </xf>
    <xf numFmtId="171" fontId="53" fillId="5" borderId="49" xfId="1" applyNumberFormat="1" applyFont="1" applyFill="1" applyBorder="1" applyAlignment="1" applyProtection="1">
      <alignment horizontal="center" vertical="center"/>
      <protection locked="0"/>
    </xf>
    <xf numFmtId="9" fontId="53" fillId="5" borderId="48" xfId="1" applyFont="1" applyFill="1" applyBorder="1" applyAlignment="1" applyProtection="1">
      <alignment horizontal="center" vertical="center"/>
      <protection locked="0"/>
    </xf>
    <xf numFmtId="9" fontId="59" fillId="5" borderId="0" xfId="1" applyFont="1" applyFill="1" applyBorder="1" applyAlignment="1">
      <alignment horizontal="center" vertical="center"/>
    </xf>
    <xf numFmtId="9" fontId="59" fillId="5" borderId="7" xfId="1" applyFont="1" applyFill="1" applyBorder="1" applyAlignment="1">
      <alignment horizontal="center" vertical="center"/>
    </xf>
    <xf numFmtId="171" fontId="59" fillId="5" borderId="22" xfId="1" applyNumberFormat="1" applyFont="1" applyFill="1" applyBorder="1" applyAlignment="1" applyProtection="1">
      <alignment horizontal="center" vertical="center"/>
      <protection locked="0"/>
    </xf>
    <xf numFmtId="0" fontId="59" fillId="0" borderId="7" xfId="0" applyFont="1" applyBorder="1" applyAlignment="1" applyProtection="1">
      <alignment horizontal="left"/>
      <protection locked="0"/>
    </xf>
    <xf numFmtId="9" fontId="59" fillId="0" borderId="0" xfId="1" applyFont="1" applyBorder="1" applyAlignment="1">
      <alignment horizontal="center" vertical="center"/>
    </xf>
    <xf numFmtId="9" fontId="59" fillId="0" borderId="7" xfId="1" applyFont="1" applyBorder="1" applyAlignment="1">
      <alignment horizontal="center" vertical="center"/>
    </xf>
    <xf numFmtId="0" fontId="53" fillId="0" borderId="0" xfId="0" applyFont="1" applyBorder="1" applyProtection="1">
      <protection locked="0"/>
    </xf>
    <xf numFmtId="9" fontId="59" fillId="0" borderId="10" xfId="1" applyNumberFormat="1" applyFont="1" applyBorder="1" applyAlignment="1" applyProtection="1">
      <alignment horizontal="center" vertical="center"/>
      <protection locked="0"/>
    </xf>
    <xf numFmtId="9" fontId="59" fillId="0" borderId="8" xfId="1" applyNumberFormat="1" applyFont="1" applyBorder="1" applyAlignment="1" applyProtection="1">
      <alignment horizontal="center" vertical="center"/>
      <protection locked="0"/>
    </xf>
    <xf numFmtId="9" fontId="59" fillId="0" borderId="48" xfId="1" applyFont="1" applyBorder="1" applyAlignment="1">
      <alignment horizontal="center" vertical="center"/>
    </xf>
    <xf numFmtId="9" fontId="59" fillId="5" borderId="49" xfId="1" applyNumberFormat="1" applyFont="1" applyFill="1" applyBorder="1" applyAlignment="1" applyProtection="1">
      <alignment horizontal="center" vertical="center"/>
      <protection locked="0"/>
    </xf>
    <xf numFmtId="169" fontId="59" fillId="5" borderId="48" xfId="52" applyNumberFormat="1" applyFont="1" applyFill="1" applyBorder="1" applyAlignment="1" applyProtection="1">
      <alignment horizontal="center" vertical="center"/>
      <protection locked="0"/>
    </xf>
    <xf numFmtId="169" fontId="59" fillId="5" borderId="49" xfId="52" applyNumberFormat="1" applyFont="1" applyFill="1" applyBorder="1" applyAlignment="1" applyProtection="1">
      <alignment horizontal="center" vertical="center"/>
      <protection locked="0"/>
    </xf>
    <xf numFmtId="9" fontId="59" fillId="5" borderId="48" xfId="1" applyFont="1" applyFill="1" applyBorder="1" applyAlignment="1">
      <alignment horizontal="center" vertical="center"/>
    </xf>
    <xf numFmtId="170" fontId="59" fillId="5" borderId="48" xfId="1" applyNumberFormat="1" applyFont="1" applyFill="1" applyBorder="1" applyAlignment="1" applyProtection="1">
      <alignment horizontal="center" vertical="center"/>
      <protection locked="0"/>
    </xf>
    <xf numFmtId="170" fontId="59" fillId="5" borderId="49" xfId="1" applyNumberFormat="1" applyFont="1" applyFill="1" applyBorder="1" applyAlignment="1" applyProtection="1">
      <alignment horizontal="center" vertical="center"/>
      <protection locked="0"/>
    </xf>
    <xf numFmtId="171" fontId="59" fillId="5" borderId="48" xfId="1" applyNumberFormat="1" applyFont="1" applyFill="1" applyBorder="1" applyAlignment="1" applyProtection="1">
      <alignment horizontal="center" vertical="center"/>
      <protection locked="0"/>
    </xf>
    <xf numFmtId="171" fontId="59" fillId="5" borderId="49" xfId="1" applyNumberFormat="1" applyFont="1" applyFill="1" applyBorder="1" applyAlignment="1" applyProtection="1">
      <alignment horizontal="center" vertical="center"/>
      <protection locked="0"/>
    </xf>
    <xf numFmtId="167" fontId="59" fillId="5" borderId="47" xfId="0" applyNumberFormat="1" applyFont="1" applyFill="1" applyBorder="1" applyAlignment="1" applyProtection="1">
      <alignment horizontal="center" vertical="center"/>
      <protection locked="0"/>
    </xf>
    <xf numFmtId="167" fontId="59" fillId="5" borderId="48" xfId="0" applyNumberFormat="1" applyFont="1" applyFill="1" applyBorder="1" applyAlignment="1" applyProtection="1">
      <alignment horizontal="center" vertical="center"/>
      <protection locked="0"/>
    </xf>
    <xf numFmtId="0" fontId="55" fillId="0" borderId="14" xfId="0" applyFont="1" applyBorder="1" applyAlignment="1" applyProtection="1">
      <alignment horizontal="left" vertical="center" wrapText="1"/>
      <protection locked="0"/>
    </xf>
    <xf numFmtId="0" fontId="55" fillId="5" borderId="46" xfId="2" applyFont="1" applyFill="1" applyBorder="1" applyAlignment="1" applyProtection="1">
      <alignment horizontal="left" vertical="center"/>
      <protection locked="0"/>
    </xf>
    <xf numFmtId="0" fontId="55" fillId="5" borderId="21" xfId="2" applyFont="1" applyFill="1" applyBorder="1" applyAlignment="1" applyProtection="1">
      <alignment horizontal="left" vertical="center"/>
      <protection locked="0"/>
    </xf>
    <xf numFmtId="0" fontId="55" fillId="5" borderId="22" xfId="2" applyFont="1" applyFill="1" applyBorder="1" applyAlignment="1" applyProtection="1">
      <alignment horizontal="left" vertical="center"/>
      <protection locked="0"/>
    </xf>
    <xf numFmtId="0" fontId="56" fillId="5" borderId="46" xfId="2" applyFont="1" applyFill="1" applyBorder="1" applyAlignment="1" applyProtection="1">
      <alignment horizontal="left" vertical="center"/>
      <protection locked="0"/>
    </xf>
    <xf numFmtId="0" fontId="56" fillId="5" borderId="21" xfId="2" applyFont="1" applyFill="1" applyBorder="1" applyAlignment="1" applyProtection="1">
      <alignment horizontal="left" vertical="center"/>
      <protection locked="0"/>
    </xf>
    <xf numFmtId="0" fontId="56" fillId="5" borderId="22" xfId="2" applyFont="1" applyFill="1" applyBorder="1" applyAlignment="1" applyProtection="1">
      <alignment horizontal="left" vertical="center"/>
      <protection locked="0"/>
    </xf>
    <xf numFmtId="0" fontId="53" fillId="0" borderId="3" xfId="0" applyFont="1" applyBorder="1" applyAlignment="1" applyProtection="1">
      <alignment horizontal="left" vertical="center"/>
      <protection locked="0"/>
    </xf>
    <xf numFmtId="167" fontId="59" fillId="5" borderId="49" xfId="0" applyNumberFormat="1" applyFont="1" applyFill="1" applyBorder="1" applyAlignment="1" applyProtection="1">
      <alignment horizontal="center" vertical="center"/>
      <protection locked="0"/>
    </xf>
    <xf numFmtId="0" fontId="53" fillId="0" borderId="6" xfId="0" applyFont="1" applyBorder="1" applyAlignment="1" applyProtection="1">
      <alignment vertical="center" wrapText="1"/>
      <protection locked="0"/>
    </xf>
    <xf numFmtId="0" fontId="59" fillId="5" borderId="9" xfId="0" applyFont="1" applyFill="1" applyBorder="1" applyAlignment="1" applyProtection="1">
      <alignment horizontal="left" vertical="center"/>
      <protection locked="0"/>
    </xf>
    <xf numFmtId="0" fontId="59" fillId="5" borderId="47" xfId="0" applyFont="1" applyFill="1" applyBorder="1" applyAlignment="1" applyProtection="1">
      <alignment horizontal="left" vertical="center"/>
      <protection locked="0"/>
    </xf>
    <xf numFmtId="0" fontId="59" fillId="5" borderId="6" xfId="0" applyFont="1" applyFill="1" applyBorder="1" applyAlignment="1" applyProtection="1">
      <alignment horizontal="left" vertical="center"/>
      <protection locked="0"/>
    </xf>
    <xf numFmtId="0" fontId="55" fillId="0" borderId="9" xfId="0" applyFont="1" applyBorder="1" applyProtection="1">
      <protection locked="0"/>
    </xf>
    <xf numFmtId="0" fontId="55" fillId="0" borderId="0" xfId="0" applyFont="1" applyBorder="1" applyProtection="1">
      <protection locked="0"/>
    </xf>
    <xf numFmtId="0" fontId="53" fillId="0" borderId="9" xfId="0" applyFont="1" applyBorder="1" applyAlignment="1" applyProtection="1">
      <alignment vertical="center" wrapText="1"/>
      <protection locked="0"/>
    </xf>
    <xf numFmtId="0" fontId="55" fillId="0" borderId="6" xfId="0" applyFont="1" applyBorder="1" applyAlignment="1" applyProtection="1">
      <alignment horizontal="left" vertical="center" wrapText="1"/>
      <protection locked="0"/>
    </xf>
    <xf numFmtId="0" fontId="55" fillId="0" borderId="47" xfId="0" applyFont="1" applyBorder="1" applyAlignment="1" applyProtection="1">
      <alignment horizontal="left" vertical="center"/>
      <protection locked="0"/>
    </xf>
    <xf numFmtId="0" fontId="55" fillId="0" borderId="9" xfId="0" applyFont="1" applyBorder="1" applyAlignment="1" applyProtection="1">
      <alignment horizontal="left" vertical="center"/>
      <protection locked="0"/>
    </xf>
    <xf numFmtId="0" fontId="55" fillId="0" borderId="6" xfId="0" applyFont="1" applyBorder="1" applyAlignment="1" applyProtection="1">
      <alignment horizontal="left" vertical="center"/>
      <protection locked="0"/>
    </xf>
    <xf numFmtId="0" fontId="56" fillId="0" borderId="9" xfId="0" applyFont="1" applyBorder="1" applyAlignment="1" applyProtection="1">
      <alignment horizontal="left" vertical="center"/>
      <protection locked="0"/>
    </xf>
    <xf numFmtId="0" fontId="56" fillId="0" borderId="6" xfId="0" applyFont="1" applyBorder="1" applyAlignment="1" applyProtection="1">
      <alignment horizontal="left" vertical="center"/>
      <protection locked="0"/>
    </xf>
    <xf numFmtId="0" fontId="56" fillId="0" borderId="47" xfId="0" applyFont="1" applyBorder="1" applyAlignment="1" applyProtection="1">
      <alignment horizontal="left" vertical="center"/>
      <protection locked="0"/>
    </xf>
    <xf numFmtId="0" fontId="55" fillId="5" borderId="9" xfId="0" applyFont="1" applyFill="1" applyBorder="1" applyAlignment="1" applyProtection="1">
      <alignment horizontal="left" vertical="center"/>
      <protection locked="0"/>
    </xf>
    <xf numFmtId="0" fontId="55" fillId="5" borderId="6" xfId="0" applyFont="1" applyFill="1" applyBorder="1" applyAlignment="1" applyProtection="1">
      <alignment horizontal="left" vertical="center"/>
      <protection locked="0"/>
    </xf>
    <xf numFmtId="0" fontId="56" fillId="5" borderId="9" xfId="0" applyFont="1" applyFill="1" applyBorder="1" applyAlignment="1" applyProtection="1">
      <alignment horizontal="left" vertical="center"/>
      <protection locked="0"/>
    </xf>
    <xf numFmtId="0" fontId="56" fillId="5" borderId="6" xfId="0" applyFont="1" applyFill="1" applyBorder="1" applyAlignment="1" applyProtection="1">
      <alignment horizontal="left" vertical="center"/>
      <protection locked="0"/>
    </xf>
    <xf numFmtId="165" fontId="53" fillId="5" borderId="6" xfId="0" applyNumberFormat="1" applyFont="1" applyFill="1" applyBorder="1" applyAlignment="1" applyProtection="1">
      <alignment vertical="center"/>
      <protection locked="0"/>
    </xf>
    <xf numFmtId="0" fontId="53" fillId="5" borderId="48" xfId="2" applyFont="1" applyFill="1" applyBorder="1" applyAlignment="1" applyProtection="1">
      <alignment horizontal="center" vertical="center"/>
      <protection locked="0"/>
    </xf>
    <xf numFmtId="0" fontId="59" fillId="5" borderId="48" xfId="2" applyFont="1" applyFill="1" applyBorder="1" applyAlignment="1" applyProtection="1">
      <alignment horizontal="center" vertical="center"/>
      <protection locked="0"/>
    </xf>
    <xf numFmtId="165" fontId="53" fillId="5" borderId="7" xfId="2" applyNumberFormat="1" applyFont="1" applyFill="1" applyBorder="1" applyAlignment="1" applyProtection="1">
      <alignment horizontal="center" vertical="center" textRotation="180"/>
      <protection locked="0"/>
    </xf>
    <xf numFmtId="165" fontId="53" fillId="5" borderId="7" xfId="2" applyNumberFormat="1" applyFont="1" applyFill="1" applyBorder="1" applyAlignment="1" applyProtection="1">
      <alignment horizontal="left" vertical="center" textRotation="180"/>
      <protection locked="0"/>
    </xf>
    <xf numFmtId="1" fontId="53" fillId="5" borderId="8" xfId="2" applyNumberFormat="1" applyFont="1" applyFill="1" applyBorder="1" applyAlignment="1" applyProtection="1">
      <alignment vertical="center" textRotation="180" wrapText="1"/>
      <protection locked="0"/>
    </xf>
    <xf numFmtId="165" fontId="55" fillId="5" borderId="3" xfId="2" applyNumberFormat="1" applyFont="1" applyFill="1" applyBorder="1" applyAlignment="1">
      <alignment horizontal="center" vertical="center" textRotation="180" wrapText="1"/>
    </xf>
    <xf numFmtId="165" fontId="55" fillId="5" borderId="5" xfId="2" applyNumberFormat="1" applyFont="1" applyFill="1" applyBorder="1" applyAlignment="1">
      <alignment horizontal="center" vertical="center" textRotation="180" wrapText="1"/>
    </xf>
    <xf numFmtId="165" fontId="53" fillId="5" borderId="7" xfId="2" applyNumberFormat="1" applyFont="1" applyFill="1" applyBorder="1" applyAlignment="1" applyProtection="1">
      <alignment vertical="center" textRotation="180"/>
      <protection locked="0"/>
    </xf>
    <xf numFmtId="1" fontId="53" fillId="5" borderId="0" xfId="2" applyNumberFormat="1" applyFont="1" applyFill="1" applyBorder="1" applyAlignment="1" applyProtection="1">
      <alignment horizontal="left" vertical="center"/>
      <protection locked="0"/>
    </xf>
    <xf numFmtId="167" fontId="53" fillId="5" borderId="10" xfId="2" applyNumberFormat="1" applyFont="1" applyFill="1" applyBorder="1" applyAlignment="1">
      <alignment horizontal="center" vertical="center"/>
    </xf>
    <xf numFmtId="166" fontId="53" fillId="5" borderId="21" xfId="5" applyNumberFormat="1" applyFont="1" applyFill="1" applyBorder="1" applyAlignment="1">
      <alignment horizontal="center" vertical="center"/>
    </xf>
    <xf numFmtId="166" fontId="53" fillId="5" borderId="9" xfId="5" applyNumberFormat="1" applyFont="1" applyFill="1" applyBorder="1" applyAlignment="1">
      <alignment horizontal="center" vertical="center"/>
    </xf>
    <xf numFmtId="166" fontId="53" fillId="5" borderId="0" xfId="5" applyNumberFormat="1" applyFont="1" applyFill="1" applyBorder="1" applyAlignment="1">
      <alignment horizontal="center" vertical="center"/>
    </xf>
    <xf numFmtId="166" fontId="53" fillId="5" borderId="10" xfId="5" applyNumberFormat="1" applyFont="1" applyFill="1" applyBorder="1" applyAlignment="1">
      <alignment horizontal="center" vertical="center"/>
    </xf>
    <xf numFmtId="9" fontId="53" fillId="5" borderId="21" xfId="5" applyNumberFormat="1" applyFont="1" applyFill="1" applyBorder="1" applyAlignment="1">
      <alignment horizontal="center" vertical="center"/>
    </xf>
    <xf numFmtId="9" fontId="53" fillId="5" borderId="47" xfId="5" applyNumberFormat="1" applyFont="1" applyFill="1" applyBorder="1" applyAlignment="1">
      <alignment horizontal="center" vertical="center"/>
    </xf>
    <xf numFmtId="9" fontId="53" fillId="5" borderId="48" xfId="5" applyNumberFormat="1" applyFont="1" applyFill="1" applyBorder="1" applyAlignment="1">
      <alignment horizontal="center" vertical="center"/>
    </xf>
    <xf numFmtId="9" fontId="53" fillId="5" borderId="10" xfId="5" applyNumberFormat="1" applyFont="1" applyFill="1" applyBorder="1" applyAlignment="1">
      <alignment horizontal="center" vertical="center"/>
    </xf>
    <xf numFmtId="9" fontId="53" fillId="5" borderId="9" xfId="5" applyNumberFormat="1" applyFont="1" applyFill="1" applyBorder="1" applyAlignment="1">
      <alignment horizontal="center" vertical="center"/>
    </xf>
    <xf numFmtId="9" fontId="53" fillId="5" borderId="0" xfId="5" applyNumberFormat="1" applyFont="1" applyFill="1" applyBorder="1" applyAlignment="1">
      <alignment horizontal="center" vertical="center"/>
    </xf>
    <xf numFmtId="9" fontId="53" fillId="5" borderId="49" xfId="5" applyNumberFormat="1" applyFont="1" applyFill="1" applyBorder="1" applyAlignment="1">
      <alignment horizontal="center" vertical="center"/>
    </xf>
    <xf numFmtId="1" fontId="59" fillId="5" borderId="0" xfId="2" applyNumberFormat="1" applyFont="1" applyFill="1" applyBorder="1" applyAlignment="1" applyProtection="1">
      <alignment horizontal="left" vertical="center"/>
      <protection locked="0"/>
    </xf>
    <xf numFmtId="167" fontId="59" fillId="5" borderId="10" xfId="2" applyNumberFormat="1" applyFont="1" applyFill="1" applyBorder="1" applyAlignment="1">
      <alignment horizontal="center" vertical="center"/>
    </xf>
    <xf numFmtId="166" fontId="59" fillId="5" borderId="21" xfId="5" applyNumberFormat="1" applyFont="1" applyFill="1" applyBorder="1" applyAlignment="1">
      <alignment horizontal="center" vertical="center"/>
    </xf>
    <xf numFmtId="166" fontId="59" fillId="5" borderId="9" xfId="5" applyNumberFormat="1" applyFont="1" applyFill="1" applyBorder="1" applyAlignment="1">
      <alignment horizontal="center" vertical="center"/>
    </xf>
    <xf numFmtId="166" fontId="59" fillId="5" borderId="0" xfId="5" applyNumberFormat="1" applyFont="1" applyFill="1" applyBorder="1" applyAlignment="1">
      <alignment horizontal="center" vertical="center"/>
    </xf>
    <xf numFmtId="166" fontId="59" fillId="5" borderId="10" xfId="5" applyNumberFormat="1" applyFont="1" applyFill="1" applyBorder="1" applyAlignment="1">
      <alignment horizontal="center" vertical="center"/>
    </xf>
    <xf numFmtId="9" fontId="59" fillId="5" borderId="21" xfId="5" applyNumberFormat="1" applyFont="1" applyFill="1" applyBorder="1" applyAlignment="1">
      <alignment horizontal="center" vertical="center"/>
    </xf>
    <xf numFmtId="9" fontId="59" fillId="5" borderId="9" xfId="5" applyNumberFormat="1" applyFont="1" applyFill="1" applyBorder="1" applyAlignment="1">
      <alignment horizontal="center" vertical="center"/>
    </xf>
    <xf numFmtId="9" fontId="59" fillId="5" borderId="0" xfId="5" applyNumberFormat="1" applyFont="1" applyFill="1" applyBorder="1" applyAlignment="1">
      <alignment horizontal="center" vertical="center"/>
    </xf>
    <xf numFmtId="167" fontId="53" fillId="5" borderId="10" xfId="2" applyNumberFormat="1" applyFont="1" applyFill="1" applyBorder="1" applyAlignment="1" applyProtection="1">
      <alignment horizontal="center" vertical="center"/>
      <protection locked="0"/>
    </xf>
    <xf numFmtId="1" fontId="53" fillId="5" borderId="7" xfId="2" applyNumberFormat="1" applyFont="1" applyFill="1" applyBorder="1" applyAlignment="1" applyProtection="1">
      <alignment horizontal="left" vertical="center"/>
      <protection locked="0"/>
    </xf>
    <xf numFmtId="167" fontId="53" fillId="5" borderId="8" xfId="2" applyNumberFormat="1" applyFont="1" applyFill="1" applyBorder="1" applyAlignment="1" applyProtection="1">
      <alignment horizontal="center" vertical="center"/>
      <protection locked="0"/>
    </xf>
    <xf numFmtId="166" fontId="53" fillId="5" borderId="22" xfId="5" applyNumberFormat="1" applyFont="1" applyFill="1" applyBorder="1" applyAlignment="1">
      <alignment horizontal="center" vertical="center"/>
    </xf>
    <xf numFmtId="166" fontId="53" fillId="5" borderId="6" xfId="5" applyNumberFormat="1" applyFont="1" applyFill="1" applyBorder="1" applyAlignment="1">
      <alignment horizontal="center" vertical="center"/>
    </xf>
    <xf numFmtId="166" fontId="53" fillId="5" borderId="7" xfId="5" applyNumberFormat="1" applyFont="1" applyFill="1" applyBorder="1" applyAlignment="1">
      <alignment horizontal="center" vertical="center"/>
    </xf>
    <xf numFmtId="166" fontId="53" fillId="5" borderId="8" xfId="5" applyNumberFormat="1" applyFont="1" applyFill="1" applyBorder="1" applyAlignment="1">
      <alignment horizontal="center" vertical="center"/>
    </xf>
    <xf numFmtId="9" fontId="53" fillId="5" borderId="22" xfId="5" applyNumberFormat="1" applyFont="1" applyFill="1" applyBorder="1" applyAlignment="1">
      <alignment horizontal="center" vertical="center"/>
    </xf>
    <xf numFmtId="9" fontId="53" fillId="5" borderId="6" xfId="5" applyNumberFormat="1" applyFont="1" applyFill="1" applyBorder="1" applyAlignment="1">
      <alignment horizontal="center" vertical="center"/>
    </xf>
    <xf numFmtId="9" fontId="53" fillId="5" borderId="7" xfId="5" applyNumberFormat="1" applyFont="1" applyFill="1" applyBorder="1" applyAlignment="1">
      <alignment horizontal="center" vertical="center"/>
    </xf>
    <xf numFmtId="167" fontId="53" fillId="5" borderId="8" xfId="2" applyNumberFormat="1" applyFont="1" applyFill="1" applyBorder="1" applyAlignment="1">
      <alignment horizontal="center" vertical="center"/>
    </xf>
    <xf numFmtId="1" fontId="53" fillId="5" borderId="48" xfId="2" applyNumberFormat="1" applyFont="1" applyFill="1" applyBorder="1" applyAlignment="1" applyProtection="1">
      <alignment horizontal="left" vertical="center"/>
      <protection locked="0"/>
    </xf>
    <xf numFmtId="167" fontId="53" fillId="5" borderId="48" xfId="2" applyNumberFormat="1" applyFont="1" applyFill="1" applyBorder="1" applyAlignment="1">
      <alignment horizontal="center" vertical="center"/>
    </xf>
    <xf numFmtId="167" fontId="53" fillId="5" borderId="49" xfId="2" applyNumberFormat="1" applyFont="1" applyFill="1" applyBorder="1" applyAlignment="1">
      <alignment horizontal="center" vertical="center"/>
    </xf>
    <xf numFmtId="166" fontId="53" fillId="5" borderId="46" xfId="5" applyNumberFormat="1" applyFont="1" applyFill="1" applyBorder="1" applyAlignment="1">
      <alignment horizontal="center" vertical="center"/>
    </xf>
    <xf numFmtId="166" fontId="53" fillId="5" borderId="47" xfId="5" applyNumberFormat="1" applyFont="1" applyFill="1" applyBorder="1" applyAlignment="1">
      <alignment horizontal="center" vertical="center"/>
    </xf>
    <xf numFmtId="166" fontId="53" fillId="5" borderId="48" xfId="5" applyNumberFormat="1" applyFont="1" applyFill="1" applyBorder="1" applyAlignment="1">
      <alignment horizontal="center" vertical="center"/>
    </xf>
    <xf numFmtId="166" fontId="53" fillId="5" borderId="49" xfId="5" applyNumberFormat="1" applyFont="1" applyFill="1" applyBorder="1" applyAlignment="1">
      <alignment horizontal="center" vertical="center"/>
    </xf>
    <xf numFmtId="9" fontId="53" fillId="5" borderId="46" xfId="5" applyNumberFormat="1" applyFont="1" applyFill="1" applyBorder="1" applyAlignment="1">
      <alignment horizontal="center" vertical="center"/>
    </xf>
    <xf numFmtId="1" fontId="53" fillId="5" borderId="4" xfId="2" applyNumberFormat="1" applyFont="1" applyFill="1" applyBorder="1" applyAlignment="1" applyProtection="1">
      <alignment horizontal="left" vertical="center"/>
      <protection locked="0"/>
    </xf>
    <xf numFmtId="167" fontId="53" fillId="5" borderId="3" xfId="2" applyNumberFormat="1" applyFont="1" applyFill="1" applyBorder="1" applyAlignment="1">
      <alignment horizontal="center" vertical="center"/>
    </xf>
    <xf numFmtId="167" fontId="53" fillId="5" borderId="5" xfId="2" applyNumberFormat="1" applyFont="1" applyFill="1" applyBorder="1" applyAlignment="1">
      <alignment horizontal="center" vertical="center"/>
    </xf>
    <xf numFmtId="166" fontId="53" fillId="5" borderId="14" xfId="5" applyNumberFormat="1" applyFont="1" applyFill="1" applyBorder="1" applyAlignment="1">
      <alignment horizontal="center" vertical="center"/>
    </xf>
    <xf numFmtId="166" fontId="53" fillId="5" borderId="3" xfId="5" applyNumberFormat="1" applyFont="1" applyFill="1" applyBorder="1" applyAlignment="1">
      <alignment horizontal="center" vertical="center"/>
    </xf>
    <xf numFmtId="166" fontId="53" fillId="5" borderId="4" xfId="5" applyNumberFormat="1" applyFont="1" applyFill="1" applyBorder="1" applyAlignment="1">
      <alignment horizontal="center" vertical="center"/>
    </xf>
    <xf numFmtId="166" fontId="53" fillId="5" borderId="5" xfId="5" applyNumberFormat="1" applyFont="1" applyFill="1" applyBorder="1" applyAlignment="1">
      <alignment horizontal="center" vertical="center"/>
    </xf>
    <xf numFmtId="9" fontId="53" fillId="5" borderId="14" xfId="5" applyNumberFormat="1" applyFont="1" applyFill="1" applyBorder="1" applyAlignment="1">
      <alignment horizontal="center" vertical="center"/>
    </xf>
    <xf numFmtId="9" fontId="53" fillId="5" borderId="3" xfId="5" applyNumberFormat="1" applyFont="1" applyFill="1" applyBorder="1" applyAlignment="1">
      <alignment horizontal="center" vertical="center"/>
    </xf>
    <xf numFmtId="9" fontId="53" fillId="5" borderId="4" xfId="5" applyNumberFormat="1" applyFont="1" applyFill="1" applyBorder="1" applyAlignment="1">
      <alignment horizontal="center" vertical="center"/>
    </xf>
    <xf numFmtId="9" fontId="53" fillId="5" borderId="5" xfId="5" applyNumberFormat="1" applyFont="1" applyFill="1" applyBorder="1" applyAlignment="1">
      <alignment horizontal="center" vertical="center"/>
    </xf>
    <xf numFmtId="1" fontId="59" fillId="5" borderId="4" xfId="2" applyNumberFormat="1" applyFont="1" applyFill="1" applyBorder="1" applyAlignment="1" applyProtection="1">
      <alignment horizontal="left" vertical="center"/>
      <protection locked="0"/>
    </xf>
    <xf numFmtId="167" fontId="59" fillId="5" borderId="3" xfId="2" applyNumberFormat="1" applyFont="1" applyFill="1" applyBorder="1" applyAlignment="1">
      <alignment horizontal="center" vertical="center"/>
    </xf>
    <xf numFmtId="167" fontId="59" fillId="5" borderId="5" xfId="2" applyNumberFormat="1" applyFont="1" applyFill="1" applyBorder="1" applyAlignment="1">
      <alignment horizontal="center" vertical="center"/>
    </xf>
    <xf numFmtId="166" fontId="59" fillId="5" borderId="14" xfId="5" applyNumberFormat="1" applyFont="1" applyFill="1" applyBorder="1" applyAlignment="1">
      <alignment horizontal="center" vertical="center"/>
    </xf>
    <xf numFmtId="166" fontId="59" fillId="5" borderId="3" xfId="5" applyNumberFormat="1" applyFont="1" applyFill="1" applyBorder="1" applyAlignment="1">
      <alignment horizontal="center" vertical="center"/>
    </xf>
    <xf numFmtId="166" fontId="59" fillId="5" borderId="4" xfId="5" applyNumberFormat="1" applyFont="1" applyFill="1" applyBorder="1" applyAlignment="1">
      <alignment horizontal="center" vertical="center"/>
    </xf>
    <xf numFmtId="166" fontId="59" fillId="5" borderId="5" xfId="5" applyNumberFormat="1" applyFont="1" applyFill="1" applyBorder="1" applyAlignment="1">
      <alignment horizontal="center" vertical="center"/>
    </xf>
    <xf numFmtId="9" fontId="59" fillId="5" borderId="14" xfId="5" applyNumberFormat="1" applyFont="1" applyFill="1" applyBorder="1" applyAlignment="1">
      <alignment horizontal="center" vertical="center"/>
    </xf>
    <xf numFmtId="9" fontId="59" fillId="5" borderId="3" xfId="5" applyNumberFormat="1" applyFont="1" applyFill="1" applyBorder="1" applyAlignment="1">
      <alignment horizontal="center" vertical="center"/>
    </xf>
    <xf numFmtId="9" fontId="59" fillId="5" borderId="4" xfId="5" applyNumberFormat="1" applyFont="1" applyFill="1" applyBorder="1" applyAlignment="1">
      <alignment horizontal="center" vertical="center"/>
    </xf>
    <xf numFmtId="1" fontId="59" fillId="5" borderId="7" xfId="2" applyNumberFormat="1" applyFont="1" applyFill="1" applyBorder="1" applyAlignment="1" applyProtection="1">
      <alignment horizontal="left" vertical="center"/>
      <protection locked="0"/>
    </xf>
    <xf numFmtId="167" fontId="59" fillId="5" borderId="8" xfId="2" applyNumberFormat="1" applyFont="1" applyFill="1" applyBorder="1" applyAlignment="1">
      <alignment horizontal="center" vertical="center"/>
    </xf>
    <xf numFmtId="166" fontId="59" fillId="5" borderId="22" xfId="5" applyNumberFormat="1" applyFont="1" applyFill="1" applyBorder="1" applyAlignment="1">
      <alignment horizontal="center" vertical="center"/>
    </xf>
    <xf numFmtId="166" fontId="59" fillId="5" borderId="6" xfId="5" applyNumberFormat="1" applyFont="1" applyFill="1" applyBorder="1" applyAlignment="1">
      <alignment horizontal="center" vertical="center"/>
    </xf>
    <xf numFmtId="166" fontId="59" fillId="5" borderId="7" xfId="5" applyNumberFormat="1" applyFont="1" applyFill="1" applyBorder="1" applyAlignment="1">
      <alignment horizontal="center" vertical="center"/>
    </xf>
    <xf numFmtId="166" fontId="59" fillId="5" borderId="8" xfId="5" applyNumberFormat="1" applyFont="1" applyFill="1" applyBorder="1" applyAlignment="1">
      <alignment horizontal="center" vertical="center"/>
    </xf>
    <xf numFmtId="9" fontId="59" fillId="5" borderId="22" xfId="5" applyNumberFormat="1" applyFont="1" applyFill="1" applyBorder="1" applyAlignment="1">
      <alignment horizontal="center" vertical="center"/>
    </xf>
    <xf numFmtId="9" fontId="59" fillId="5" borderId="6" xfId="5" applyNumberFormat="1" applyFont="1" applyFill="1" applyBorder="1" applyAlignment="1">
      <alignment horizontal="center" vertical="center"/>
    </xf>
    <xf numFmtId="9" fontId="59" fillId="5" borderId="7" xfId="5" applyNumberFormat="1" applyFont="1" applyFill="1" applyBorder="1" applyAlignment="1">
      <alignment horizontal="center" vertical="center"/>
    </xf>
    <xf numFmtId="166" fontId="53" fillId="5" borderId="46" xfId="1" applyNumberFormat="1" applyFont="1" applyFill="1" applyBorder="1" applyAlignment="1">
      <alignment horizontal="center" vertical="center"/>
    </xf>
    <xf numFmtId="166" fontId="53" fillId="5" borderId="48" xfId="1" applyNumberFormat="1" applyFont="1" applyFill="1" applyBorder="1" applyAlignment="1">
      <alignment horizontal="center" vertical="center"/>
    </xf>
    <xf numFmtId="166" fontId="53" fillId="5" borderId="21" xfId="1" applyNumberFormat="1" applyFont="1" applyFill="1" applyBorder="1" applyAlignment="1">
      <alignment horizontal="center" vertical="center"/>
    </xf>
    <xf numFmtId="166" fontId="53" fillId="5" borderId="0" xfId="1" applyNumberFormat="1" applyFont="1" applyFill="1" applyBorder="1" applyAlignment="1">
      <alignment horizontal="center" vertical="center"/>
    </xf>
    <xf numFmtId="166" fontId="53" fillId="5" borderId="22" xfId="1" applyNumberFormat="1" applyFont="1" applyFill="1" applyBorder="1" applyAlignment="1">
      <alignment horizontal="center" vertical="center"/>
    </xf>
    <xf numFmtId="166" fontId="53" fillId="5" borderId="7" xfId="1" applyNumberFormat="1" applyFont="1" applyFill="1" applyBorder="1" applyAlignment="1">
      <alignment horizontal="center" vertical="center"/>
    </xf>
    <xf numFmtId="9" fontId="53" fillId="5" borderId="8" xfId="5" applyNumberFormat="1" applyFont="1" applyFill="1" applyBorder="1" applyAlignment="1">
      <alignment horizontal="center" vertical="center"/>
    </xf>
    <xf numFmtId="1" fontId="59" fillId="5" borderId="48" xfId="2" applyNumberFormat="1" applyFont="1" applyFill="1" applyBorder="1" applyAlignment="1" applyProtection="1">
      <alignment horizontal="left" vertical="center"/>
      <protection locked="0"/>
    </xf>
    <xf numFmtId="166" fontId="59" fillId="5" borderId="46" xfId="1" applyNumberFormat="1" applyFont="1" applyFill="1" applyBorder="1" applyAlignment="1">
      <alignment horizontal="center" vertical="center"/>
    </xf>
    <xf numFmtId="166" fontId="59" fillId="5" borderId="47" xfId="1" applyNumberFormat="1" applyFont="1" applyFill="1" applyBorder="1" applyAlignment="1">
      <alignment horizontal="center" vertical="center"/>
    </xf>
    <xf numFmtId="166" fontId="59" fillId="5" borderId="48" xfId="1" applyNumberFormat="1" applyFont="1" applyFill="1" applyBorder="1" applyAlignment="1">
      <alignment horizontal="center" vertical="center"/>
    </xf>
    <xf numFmtId="166" fontId="59" fillId="5" borderId="49" xfId="5" applyNumberFormat="1" applyFont="1" applyFill="1" applyBorder="1" applyAlignment="1">
      <alignment horizontal="center" vertical="center"/>
    </xf>
    <xf numFmtId="9" fontId="59" fillId="5" borderId="46" xfId="5" applyNumberFormat="1" applyFont="1" applyFill="1" applyBorder="1" applyAlignment="1">
      <alignment horizontal="center" vertical="center"/>
    </xf>
    <xf numFmtId="9" fontId="59" fillId="5" borderId="47" xfId="5" applyNumberFormat="1" applyFont="1" applyFill="1" applyBorder="1" applyAlignment="1">
      <alignment horizontal="center" vertical="center"/>
    </xf>
    <xf numFmtId="9" fontId="59" fillId="5" borderId="48" xfId="5" applyNumberFormat="1" applyFont="1" applyFill="1" applyBorder="1" applyAlignment="1">
      <alignment horizontal="center" vertical="center"/>
    </xf>
    <xf numFmtId="166" fontId="59" fillId="5" borderId="0" xfId="1" applyNumberFormat="1" applyFont="1" applyFill="1" applyBorder="1" applyAlignment="1">
      <alignment horizontal="center" vertical="center"/>
    </xf>
    <xf numFmtId="166" fontId="59" fillId="5" borderId="9" xfId="1" applyNumberFormat="1" applyFont="1" applyFill="1" applyBorder="1" applyAlignment="1">
      <alignment horizontal="center" vertical="center"/>
    </xf>
    <xf numFmtId="166" fontId="59" fillId="5" borderId="21" xfId="1" applyNumberFormat="1" applyFont="1" applyFill="1" applyBorder="1" applyAlignment="1">
      <alignment horizontal="center" vertical="center"/>
    </xf>
    <xf numFmtId="167" fontId="59" fillId="5" borderId="47" xfId="2" applyNumberFormat="1" applyFont="1" applyFill="1" applyBorder="1" applyAlignment="1">
      <alignment horizontal="center" vertical="center"/>
    </xf>
    <xf numFmtId="167" fontId="59" fillId="5" borderId="48" xfId="2" applyNumberFormat="1" applyFont="1" applyFill="1" applyBorder="1" applyAlignment="1">
      <alignment horizontal="center" vertical="center"/>
    </xf>
    <xf numFmtId="167" fontId="59" fillId="5" borderId="49" xfId="2" applyNumberFormat="1" applyFont="1" applyFill="1" applyBorder="1" applyAlignment="1">
      <alignment horizontal="center" vertical="center"/>
    </xf>
    <xf numFmtId="166" fontId="59" fillId="5" borderId="46" xfId="5" applyNumberFormat="1" applyFont="1" applyFill="1" applyBorder="1" applyAlignment="1">
      <alignment horizontal="center" vertical="center"/>
    </xf>
    <xf numFmtId="166" fontId="59" fillId="5" borderId="47" xfId="5" applyNumberFormat="1" applyFont="1" applyFill="1" applyBorder="1" applyAlignment="1">
      <alignment horizontal="center" vertical="center"/>
    </xf>
    <xf numFmtId="166" fontId="59" fillId="5" borderId="48" xfId="5" applyNumberFormat="1" applyFont="1" applyFill="1" applyBorder="1" applyAlignment="1">
      <alignment horizontal="center" vertical="center"/>
    </xf>
    <xf numFmtId="165" fontId="53" fillId="5" borderId="48" xfId="2" applyNumberFormat="1" applyFont="1" applyFill="1" applyBorder="1" applyAlignment="1">
      <alignment horizontal="center" vertical="center"/>
    </xf>
    <xf numFmtId="0" fontId="53" fillId="5" borderId="3" xfId="2" applyFont="1" applyFill="1" applyBorder="1" applyAlignment="1" applyProtection="1">
      <alignment horizontal="left" vertical="center"/>
      <protection locked="0"/>
    </xf>
    <xf numFmtId="0" fontId="59" fillId="5" borderId="3" xfId="2" applyFont="1" applyFill="1" applyBorder="1" applyAlignment="1" applyProtection="1">
      <alignment horizontal="left" vertical="center"/>
      <protection locked="0"/>
    </xf>
    <xf numFmtId="165" fontId="53" fillId="5" borderId="6" xfId="2" applyNumberFormat="1" applyFont="1" applyFill="1" applyBorder="1" applyAlignment="1" applyProtection="1">
      <alignment vertical="center" textRotation="180"/>
      <protection locked="0"/>
    </xf>
    <xf numFmtId="9" fontId="59" fillId="5" borderId="10" xfId="5" applyNumberFormat="1" applyFont="1" applyFill="1" applyBorder="1" applyAlignment="1">
      <alignment horizontal="center" vertical="center"/>
    </xf>
    <xf numFmtId="9" fontId="59" fillId="5" borderId="49" xfId="5" applyNumberFormat="1" applyFont="1" applyFill="1" applyBorder="1" applyAlignment="1">
      <alignment horizontal="center" vertical="center"/>
    </xf>
    <xf numFmtId="9" fontId="59" fillId="5" borderId="5" xfId="5" applyNumberFormat="1" applyFont="1" applyFill="1" applyBorder="1" applyAlignment="1">
      <alignment horizontal="center" vertical="center"/>
    </xf>
    <xf numFmtId="166" fontId="59" fillId="5" borderId="49" xfId="1" applyNumberFormat="1" applyFont="1" applyFill="1" applyBorder="1" applyAlignment="1">
      <alignment horizontal="center" vertical="center"/>
    </xf>
    <xf numFmtId="166" fontId="59" fillId="5" borderId="10" xfId="1" applyNumberFormat="1" applyFont="1" applyFill="1" applyBorder="1" applyAlignment="1">
      <alignment horizontal="center" vertical="center"/>
    </xf>
    <xf numFmtId="166" fontId="59" fillId="5" borderId="22" xfId="1" applyNumberFormat="1" applyFont="1" applyFill="1" applyBorder="1" applyAlignment="1">
      <alignment horizontal="center" vertical="center"/>
    </xf>
    <xf numFmtId="166" fontId="59" fillId="5" borderId="7" xfId="1" applyNumberFormat="1" applyFont="1" applyFill="1" applyBorder="1" applyAlignment="1">
      <alignment horizontal="center" vertical="center"/>
    </xf>
    <xf numFmtId="166" fontId="59" fillId="5" borderId="8" xfId="1" applyNumberFormat="1" applyFont="1" applyFill="1" applyBorder="1" applyAlignment="1">
      <alignment horizontal="center" vertical="center"/>
    </xf>
    <xf numFmtId="9" fontId="59" fillId="5" borderId="8" xfId="5" applyNumberFormat="1" applyFont="1" applyFill="1" applyBorder="1" applyAlignment="1">
      <alignment horizontal="center" vertical="center"/>
    </xf>
    <xf numFmtId="165" fontId="59" fillId="5" borderId="7" xfId="2" applyNumberFormat="1" applyFont="1" applyFill="1" applyBorder="1" applyAlignment="1">
      <alignment horizontal="center" vertical="center"/>
    </xf>
    <xf numFmtId="1" fontId="53" fillId="5" borderId="49" xfId="2" applyNumberFormat="1" applyFont="1" applyFill="1" applyBorder="1" applyAlignment="1" applyProtection="1">
      <alignment horizontal="left" vertical="center"/>
      <protection locked="0"/>
    </xf>
    <xf numFmtId="1" fontId="53" fillId="5" borderId="10" xfId="2" applyNumberFormat="1" applyFont="1" applyFill="1" applyBorder="1" applyAlignment="1" applyProtection="1">
      <alignment horizontal="left" vertical="center"/>
      <protection locked="0"/>
    </xf>
    <xf numFmtId="1" fontId="53" fillId="5" borderId="8" xfId="2" applyNumberFormat="1" applyFont="1" applyFill="1" applyBorder="1" applyAlignment="1" applyProtection="1">
      <alignment horizontal="left" vertical="center"/>
      <protection locked="0"/>
    </xf>
    <xf numFmtId="9" fontId="53" fillId="5" borderId="48" xfId="2" applyNumberFormat="1" applyFont="1" applyFill="1" applyBorder="1" applyAlignment="1">
      <alignment horizontal="center" vertical="center"/>
    </xf>
    <xf numFmtId="1" fontId="59" fillId="5" borderId="49" xfId="2" applyNumberFormat="1" applyFont="1" applyFill="1" applyBorder="1" applyAlignment="1" applyProtection="1">
      <alignment horizontal="left" vertical="center"/>
      <protection locked="0"/>
    </xf>
    <xf numFmtId="1" fontId="59" fillId="5" borderId="10" xfId="2" applyNumberFormat="1" applyFont="1" applyFill="1" applyBorder="1" applyAlignment="1" applyProtection="1">
      <alignment horizontal="left" vertical="center"/>
      <protection locked="0"/>
    </xf>
    <xf numFmtId="1" fontId="59" fillId="5" borderId="8" xfId="2" applyNumberFormat="1" applyFont="1" applyFill="1" applyBorder="1" applyAlignment="1" applyProtection="1">
      <alignment horizontal="left" vertical="center"/>
      <protection locked="0"/>
    </xf>
    <xf numFmtId="0" fontId="65" fillId="5" borderId="0" xfId="2" applyFont="1" applyFill="1"/>
    <xf numFmtId="0" fontId="53" fillId="5" borderId="0" xfId="2" applyFont="1" applyFill="1" applyAlignment="1">
      <alignment horizontal="center" vertical="center"/>
    </xf>
    <xf numFmtId="1" fontId="55" fillId="5" borderId="4" xfId="2" applyNumberFormat="1" applyFont="1" applyFill="1" applyBorder="1" applyAlignment="1" applyProtection="1">
      <alignment horizontal="center" vertical="center" textRotation="180" wrapText="1"/>
      <protection locked="0"/>
    </xf>
    <xf numFmtId="166" fontId="53" fillId="37" borderId="21" xfId="5" applyNumberFormat="1" applyFont="1" applyFill="1" applyBorder="1" applyAlignment="1">
      <alignment horizontal="center" vertical="center"/>
    </xf>
    <xf numFmtId="1" fontId="53" fillId="5" borderId="27" xfId="2" applyNumberFormat="1" applyFont="1" applyFill="1" applyBorder="1" applyAlignment="1" applyProtection="1">
      <alignment horizontal="left" vertical="center"/>
      <protection locked="0"/>
    </xf>
    <xf numFmtId="167" fontId="53" fillId="5" borderId="26" xfId="2" applyNumberFormat="1" applyFont="1" applyFill="1" applyBorder="1" applyAlignment="1">
      <alignment horizontal="center" vertical="center"/>
    </xf>
    <xf numFmtId="167" fontId="53" fillId="5" borderId="28" xfId="2" applyNumberFormat="1" applyFont="1" applyFill="1" applyBorder="1" applyAlignment="1">
      <alignment horizontal="center" vertical="center"/>
    </xf>
    <xf numFmtId="166" fontId="59" fillId="37" borderId="21" xfId="5" applyNumberFormat="1" applyFont="1" applyFill="1" applyBorder="1" applyAlignment="1">
      <alignment horizontal="center" vertical="center"/>
    </xf>
    <xf numFmtId="9" fontId="53" fillId="37" borderId="10" xfId="5" applyNumberFormat="1" applyFont="1" applyFill="1" applyBorder="1" applyAlignment="1">
      <alignment horizontal="center" vertical="center"/>
    </xf>
    <xf numFmtId="9" fontId="53" fillId="37" borderId="8" xfId="5" applyNumberFormat="1" applyFont="1" applyFill="1" applyBorder="1" applyAlignment="1">
      <alignment horizontal="center" vertical="center"/>
    </xf>
    <xf numFmtId="9" fontId="53" fillId="0" borderId="8" xfId="5" applyNumberFormat="1" applyFont="1" applyFill="1" applyBorder="1" applyAlignment="1">
      <alignment horizontal="center" vertical="center"/>
    </xf>
    <xf numFmtId="167" fontId="53" fillId="5" borderId="3" xfId="0" applyNumberFormat="1" applyFont="1" applyFill="1" applyBorder="1" applyAlignment="1" applyProtection="1">
      <alignment horizontal="center" vertical="center"/>
      <protection locked="0"/>
    </xf>
    <xf numFmtId="167" fontId="53" fillId="5" borderId="4" xfId="0" applyNumberFormat="1" applyFont="1" applyFill="1" applyBorder="1" applyAlignment="1" applyProtection="1">
      <alignment horizontal="center" vertical="center"/>
      <protection locked="0"/>
    </xf>
    <xf numFmtId="167" fontId="53" fillId="5" borderId="5" xfId="0" applyNumberFormat="1" applyFont="1" applyFill="1" applyBorder="1" applyAlignment="1" applyProtection="1">
      <alignment horizontal="center" vertical="center"/>
      <protection locked="0"/>
    </xf>
    <xf numFmtId="9" fontId="53" fillId="37" borderId="5" xfId="5" applyNumberFormat="1" applyFont="1" applyFill="1" applyBorder="1" applyAlignment="1">
      <alignment horizontal="center" vertical="center"/>
    </xf>
    <xf numFmtId="167" fontId="59" fillId="5" borderId="3" xfId="0" applyNumberFormat="1" applyFont="1" applyFill="1" applyBorder="1" applyAlignment="1" applyProtection="1">
      <alignment horizontal="center" vertical="center"/>
      <protection locked="0"/>
    </xf>
    <xf numFmtId="167" fontId="59" fillId="5" borderId="4" xfId="0" applyNumberFormat="1" applyFont="1" applyFill="1" applyBorder="1" applyAlignment="1" applyProtection="1">
      <alignment horizontal="center" vertical="center"/>
      <protection locked="0"/>
    </xf>
    <xf numFmtId="1" fontId="59" fillId="5" borderId="27" xfId="2" applyNumberFormat="1" applyFont="1" applyFill="1" applyBorder="1" applyAlignment="1" applyProtection="1">
      <alignment horizontal="left" vertical="center"/>
      <protection locked="0"/>
    </xf>
    <xf numFmtId="167" fontId="59" fillId="5" borderId="26" xfId="2" applyNumberFormat="1" applyFont="1" applyFill="1" applyBorder="1" applyAlignment="1">
      <alignment horizontal="center" vertical="center"/>
    </xf>
    <xf numFmtId="167" fontId="59" fillId="5" borderId="28" xfId="2" applyNumberFormat="1" applyFont="1" applyFill="1" applyBorder="1" applyAlignment="1">
      <alignment horizontal="center" vertical="center"/>
    </xf>
    <xf numFmtId="9" fontId="59" fillId="37" borderId="49" xfId="5" applyNumberFormat="1" applyFont="1" applyFill="1" applyBorder="1" applyAlignment="1">
      <alignment horizontal="center" vertical="center"/>
    </xf>
    <xf numFmtId="166" fontId="59" fillId="37" borderId="46" xfId="5" applyNumberFormat="1" applyFont="1" applyFill="1" applyBorder="1" applyAlignment="1">
      <alignment horizontal="center" vertical="center"/>
    </xf>
    <xf numFmtId="9" fontId="59" fillId="37" borderId="10" xfId="5" applyNumberFormat="1" applyFont="1" applyFill="1" applyBorder="1" applyAlignment="1">
      <alignment horizontal="center" vertical="center"/>
    </xf>
    <xf numFmtId="9" fontId="59" fillId="5" borderId="48" xfId="2" applyNumberFormat="1" applyFont="1" applyFill="1" applyBorder="1" applyAlignment="1">
      <alignment horizontal="center" vertical="center"/>
    </xf>
    <xf numFmtId="166" fontId="59" fillId="41" borderId="21" xfId="5" applyNumberFormat="1" applyFont="1" applyFill="1" applyBorder="1" applyAlignment="1">
      <alignment horizontal="center" vertical="center"/>
    </xf>
    <xf numFmtId="166" fontId="59" fillId="41" borderId="22" xfId="5" applyNumberFormat="1" applyFont="1" applyFill="1" applyBorder="1" applyAlignment="1">
      <alignment horizontal="center" vertical="center"/>
    </xf>
    <xf numFmtId="9" fontId="53" fillId="0" borderId="10" xfId="5" applyNumberFormat="1" applyFont="1" applyFill="1" applyBorder="1" applyAlignment="1">
      <alignment horizontal="center" vertical="center"/>
    </xf>
    <xf numFmtId="9" fontId="53" fillId="37" borderId="49" xfId="5" applyNumberFormat="1" applyFont="1" applyFill="1" applyBorder="1" applyAlignment="1">
      <alignment horizontal="center" vertical="center"/>
    </xf>
    <xf numFmtId="167" fontId="53" fillId="5" borderId="0" xfId="0" applyNumberFormat="1" applyFont="1" applyFill="1" applyAlignment="1">
      <alignment horizontal="center" vertical="center"/>
    </xf>
    <xf numFmtId="9" fontId="59" fillId="5" borderId="49" xfId="2" applyNumberFormat="1" applyFont="1" applyFill="1" applyBorder="1" applyAlignment="1">
      <alignment horizontal="center" vertical="center"/>
    </xf>
    <xf numFmtId="9" fontId="59" fillId="0" borderId="8" xfId="5" applyNumberFormat="1" applyFont="1" applyFill="1" applyBorder="1" applyAlignment="1">
      <alignment horizontal="center" vertical="center"/>
    </xf>
    <xf numFmtId="9" fontId="53" fillId="5" borderId="0" xfId="1" applyFont="1" applyFill="1" applyAlignment="1">
      <alignment horizontal="center" vertical="center"/>
    </xf>
    <xf numFmtId="9" fontId="61" fillId="5" borderId="0" xfId="1" applyFont="1" applyFill="1" applyAlignment="1">
      <alignment horizontal="center" vertical="center"/>
    </xf>
    <xf numFmtId="0" fontId="60" fillId="0" borderId="0" xfId="2" applyFont="1" applyBorder="1"/>
    <xf numFmtId="166" fontId="68" fillId="5" borderId="22" xfId="5" applyNumberFormat="1" applyFont="1" applyFill="1" applyBorder="1" applyAlignment="1">
      <alignment horizontal="center" vertical="center"/>
    </xf>
    <xf numFmtId="0" fontId="69" fillId="0" borderId="0" xfId="0" pivotButton="1" applyFont="1"/>
    <xf numFmtId="0" fontId="69" fillId="0" borderId="0" xfId="0" applyFont="1"/>
    <xf numFmtId="0" fontId="69" fillId="0" borderId="0" xfId="0" applyFont="1" applyAlignment="1">
      <alignment horizontal="center" vertical="center" wrapText="1"/>
    </xf>
    <xf numFmtId="0" fontId="69" fillId="0" borderId="0" xfId="0" applyFont="1" applyAlignment="1">
      <alignment horizontal="center" vertical="center"/>
    </xf>
    <xf numFmtId="0" fontId="69" fillId="0" borderId="0" xfId="0" applyFont="1" applyAlignment="1">
      <alignment horizontal="left"/>
    </xf>
    <xf numFmtId="3" fontId="69" fillId="0" borderId="0" xfId="0" applyNumberFormat="1" applyFont="1"/>
    <xf numFmtId="0" fontId="69" fillId="0" borderId="0" xfId="0" applyNumberFormat="1" applyFont="1"/>
    <xf numFmtId="0" fontId="69" fillId="0" borderId="24" xfId="0" applyFont="1" applyBorder="1" applyAlignment="1">
      <alignment horizontal="center" vertical="center" wrapText="1"/>
    </xf>
    <xf numFmtId="0" fontId="69" fillId="0" borderId="41" xfId="0" applyFont="1" applyBorder="1" applyAlignment="1">
      <alignment horizontal="center" vertical="center" wrapText="1"/>
    </xf>
    <xf numFmtId="0" fontId="69" fillId="0" borderId="45" xfId="0" applyFont="1" applyBorder="1" applyAlignment="1">
      <alignment horizontal="center" vertical="center" wrapText="1"/>
    </xf>
    <xf numFmtId="165" fontId="69" fillId="0" borderId="25" xfId="0" applyNumberFormat="1" applyFont="1" applyBorder="1" applyAlignment="1">
      <alignment horizontal="center" vertical="center" wrapText="1"/>
    </xf>
    <xf numFmtId="166" fontId="69" fillId="0" borderId="39" xfId="0" applyNumberFormat="1" applyFont="1" applyBorder="1" applyAlignment="1">
      <alignment horizontal="center" vertical="center"/>
    </xf>
    <xf numFmtId="166" fontId="69" fillId="0" borderId="16" xfId="0" applyNumberFormat="1" applyFont="1" applyBorder="1" applyAlignment="1">
      <alignment horizontal="center" vertical="center"/>
    </xf>
    <xf numFmtId="165" fontId="69" fillId="0" borderId="42" xfId="0" applyNumberFormat="1" applyFont="1" applyBorder="1" applyAlignment="1">
      <alignment horizontal="center" vertical="center"/>
    </xf>
    <xf numFmtId="165" fontId="69" fillId="0" borderId="17" xfId="0" applyNumberFormat="1" applyFont="1" applyBorder="1" applyAlignment="1">
      <alignment horizontal="center" vertical="center"/>
    </xf>
    <xf numFmtId="166" fontId="69" fillId="0" borderId="40" xfId="0" applyNumberFormat="1" applyFont="1" applyBorder="1" applyAlignment="1">
      <alignment horizontal="center" vertical="center"/>
    </xf>
    <xf numFmtId="166" fontId="69" fillId="0" borderId="0" xfId="0" applyNumberFormat="1" applyFont="1" applyBorder="1" applyAlignment="1">
      <alignment horizontal="center" vertical="center"/>
    </xf>
    <xf numFmtId="165" fontId="69" fillId="0" borderId="43" xfId="0" applyNumberFormat="1" applyFont="1" applyBorder="1" applyAlignment="1">
      <alignment horizontal="center" vertical="center"/>
    </xf>
    <xf numFmtId="165" fontId="69" fillId="0" borderId="19" xfId="0" applyNumberFormat="1" applyFont="1" applyBorder="1" applyAlignment="1">
      <alignment horizontal="center" vertical="center"/>
    </xf>
    <xf numFmtId="166" fontId="69" fillId="0" borderId="38" xfId="0" applyNumberFormat="1" applyFont="1" applyBorder="1" applyAlignment="1">
      <alignment horizontal="center" vertical="center"/>
    </xf>
    <xf numFmtId="166" fontId="69" fillId="0" borderId="13" xfId="0" applyNumberFormat="1" applyFont="1" applyBorder="1" applyAlignment="1">
      <alignment horizontal="center" vertical="center"/>
    </xf>
    <xf numFmtId="165" fontId="69" fillId="0" borderId="44" xfId="0" applyNumberFormat="1" applyFont="1" applyBorder="1" applyAlignment="1">
      <alignment horizontal="center" vertical="center"/>
    </xf>
    <xf numFmtId="165" fontId="69" fillId="0" borderId="12" xfId="0" applyNumberFormat="1" applyFont="1" applyBorder="1" applyAlignment="1">
      <alignment horizontal="center" vertical="center"/>
    </xf>
    <xf numFmtId="0" fontId="70" fillId="0" borderId="0" xfId="0" applyFont="1" applyAlignment="1">
      <alignment horizontal="center" vertical="center" wrapText="1"/>
    </xf>
    <xf numFmtId="0" fontId="71" fillId="0" borderId="23"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41" xfId="0" applyFont="1" applyBorder="1" applyAlignment="1">
      <alignment horizontal="center" vertical="center" wrapText="1"/>
    </xf>
    <xf numFmtId="166" fontId="69" fillId="0" borderId="0" xfId="0" applyNumberFormat="1" applyFont="1" applyAlignment="1">
      <alignment horizontal="center" vertical="center"/>
    </xf>
    <xf numFmtId="166" fontId="69" fillId="0" borderId="18" xfId="0" applyNumberFormat="1" applyFont="1" applyBorder="1" applyAlignment="1">
      <alignment horizontal="center" vertical="center"/>
    </xf>
    <xf numFmtId="166" fontId="69" fillId="0" borderId="19" xfId="0" applyNumberFormat="1" applyFont="1" applyBorder="1" applyAlignment="1">
      <alignment horizontal="center" vertical="center"/>
    </xf>
    <xf numFmtId="166" fontId="69" fillId="0" borderId="20" xfId="0" applyNumberFormat="1" applyFont="1" applyBorder="1" applyAlignment="1">
      <alignment horizontal="center" vertical="center"/>
    </xf>
    <xf numFmtId="166" fontId="69" fillId="0" borderId="12" xfId="0" applyNumberFormat="1" applyFont="1" applyBorder="1" applyAlignment="1">
      <alignment horizontal="center" vertical="center"/>
    </xf>
    <xf numFmtId="167" fontId="54" fillId="5" borderId="0" xfId="2" applyNumberFormat="1" applyFont="1" applyFill="1" applyBorder="1" applyAlignment="1" applyProtection="1">
      <alignment horizontal="center" vertical="center"/>
      <protection locked="0"/>
    </xf>
    <xf numFmtId="0" fontId="53" fillId="0" borderId="0" xfId="0" applyFont="1" applyBorder="1" applyAlignment="1" applyProtection="1">
      <alignment horizontal="left" vertical="center" wrapText="1"/>
      <protection locked="0"/>
    </xf>
    <xf numFmtId="167" fontId="6" fillId="0" borderId="0" xfId="0" applyNumberFormat="1" applyFont="1" applyBorder="1" applyAlignment="1">
      <alignment horizontal="center" vertical="center"/>
    </xf>
    <xf numFmtId="0" fontId="42" fillId="0" borderId="0" xfId="0" applyFont="1" applyFill="1" applyBorder="1" applyAlignment="1">
      <alignment horizontal="left"/>
    </xf>
    <xf numFmtId="0" fontId="72" fillId="0" borderId="0" xfId="0" applyFont="1" applyFill="1" applyBorder="1" applyAlignment="1">
      <alignment horizontal="left"/>
    </xf>
    <xf numFmtId="0" fontId="54" fillId="0" borderId="0" xfId="0" applyFont="1" applyBorder="1" applyAlignment="1" applyProtection="1">
      <alignment horizontal="left"/>
      <protection locked="0"/>
    </xf>
    <xf numFmtId="0" fontId="42" fillId="0" borderId="0" xfId="0" applyFont="1" applyFill="1" applyBorder="1" applyAlignment="1">
      <alignment horizontal="left" vertical="center"/>
    </xf>
    <xf numFmtId="0" fontId="54" fillId="0" borderId="0" xfId="0" applyFont="1" applyBorder="1" applyAlignment="1" applyProtection="1">
      <alignment horizontal="left" vertical="center"/>
      <protection locked="0"/>
    </xf>
    <xf numFmtId="0" fontId="72" fillId="0" borderId="0" xfId="0" applyFont="1" applyFill="1" applyBorder="1"/>
    <xf numFmtId="0" fontId="54" fillId="0" borderId="0" xfId="0" applyFont="1" applyBorder="1" applyAlignment="1" applyProtection="1">
      <protection locked="0"/>
    </xf>
    <xf numFmtId="0" fontId="53" fillId="0" borderId="0" xfId="0" applyFont="1" applyBorder="1" applyAlignment="1" applyProtection="1">
      <alignment vertical="center"/>
      <protection locked="0"/>
    </xf>
    <xf numFmtId="1" fontId="54" fillId="0" borderId="0" xfId="0" applyNumberFormat="1" applyFont="1" applyBorder="1" applyAlignment="1" applyProtection="1">
      <alignment vertical="center"/>
      <protection locked="0"/>
    </xf>
    <xf numFmtId="0" fontId="72" fillId="0" borderId="0" xfId="0" applyFont="1" applyFill="1" applyBorder="1" applyAlignment="1">
      <alignment horizontal="left" vertical="center"/>
    </xf>
    <xf numFmtId="0" fontId="52" fillId="0" borderId="0" xfId="0" applyFont="1" applyBorder="1" applyAlignment="1" applyProtection="1">
      <alignment horizontal="left"/>
      <protection locked="0"/>
    </xf>
    <xf numFmtId="0" fontId="52" fillId="0" borderId="0" xfId="0" applyFont="1" applyBorder="1" applyAlignment="1" applyProtection="1">
      <alignment horizontal="left" vertical="center"/>
      <protection locked="0"/>
    </xf>
    <xf numFmtId="165" fontId="54" fillId="5" borderId="0" xfId="0" applyNumberFormat="1" applyFont="1" applyFill="1" applyBorder="1" applyAlignment="1" applyProtection="1">
      <alignment horizontal="left" vertical="center"/>
      <protection locked="0"/>
    </xf>
    <xf numFmtId="0" fontId="55" fillId="0" borderId="0" xfId="0" applyFont="1" applyBorder="1" applyAlignment="1" applyProtection="1">
      <alignment horizontal="left" vertical="center" wrapText="1"/>
      <protection locked="0"/>
    </xf>
    <xf numFmtId="1" fontId="54" fillId="0" borderId="0" xfId="0" applyNumberFormat="1" applyFont="1" applyBorder="1" applyAlignment="1" applyProtection="1">
      <alignment horizontal="left" vertical="center" wrapText="1"/>
      <protection locked="0"/>
    </xf>
    <xf numFmtId="1" fontId="54" fillId="0" borderId="10" xfId="0" applyNumberFormat="1" applyFont="1" applyBorder="1" applyAlignment="1" applyProtection="1">
      <alignment horizontal="left" vertical="center" wrapText="1"/>
      <protection locked="0"/>
    </xf>
    <xf numFmtId="0" fontId="55" fillId="0" borderId="0" xfId="0" applyFont="1" applyBorder="1" applyAlignment="1" applyProtection="1">
      <alignment vertical="center" wrapText="1"/>
      <protection locked="0"/>
    </xf>
    <xf numFmtId="1" fontId="54" fillId="0" borderId="10" xfId="0" applyNumberFormat="1" applyFont="1" applyBorder="1" applyAlignment="1" applyProtection="1">
      <alignment vertical="center" wrapText="1"/>
      <protection locked="0"/>
    </xf>
    <xf numFmtId="0" fontId="53" fillId="0" borderId="6" xfId="0" applyFont="1" applyBorder="1" applyAlignment="1" applyProtection="1">
      <alignment horizontal="left" vertical="center" wrapText="1"/>
      <protection locked="0"/>
    </xf>
    <xf numFmtId="1" fontId="54" fillId="0" borderId="7" xfId="0" applyNumberFormat="1" applyFont="1" applyBorder="1" applyAlignment="1" applyProtection="1">
      <alignment horizontal="left" vertical="top" wrapText="1"/>
      <protection locked="0"/>
    </xf>
    <xf numFmtId="167" fontId="44" fillId="5" borderId="6" xfId="0" applyNumberFormat="1" applyFont="1" applyFill="1" applyBorder="1" applyAlignment="1">
      <alignment horizontal="center" vertical="center" wrapText="1"/>
    </xf>
    <xf numFmtId="167" fontId="44" fillId="5" borderId="7" xfId="0" applyNumberFormat="1" applyFont="1" applyFill="1" applyBorder="1" applyAlignment="1">
      <alignment horizontal="center" vertical="center" wrapText="1"/>
    </xf>
    <xf numFmtId="167" fontId="44" fillId="5" borderId="8" xfId="0" applyNumberFormat="1" applyFont="1" applyFill="1" applyBorder="1" applyAlignment="1">
      <alignment horizontal="center" vertical="center" wrapText="1"/>
    </xf>
    <xf numFmtId="0" fontId="54" fillId="0" borderId="6" xfId="0" applyFont="1" applyBorder="1" applyAlignment="1" applyProtection="1">
      <alignment horizontal="center" vertical="center"/>
      <protection locked="0"/>
    </xf>
    <xf numFmtId="0" fontId="54" fillId="0" borderId="7" xfId="0" applyFont="1" applyBorder="1" applyAlignment="1" applyProtection="1">
      <alignment horizontal="center" vertical="center" wrapText="1"/>
      <protection locked="0"/>
    </xf>
    <xf numFmtId="0" fontId="54" fillId="0" borderId="8"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1" fontId="54" fillId="0" borderId="8" xfId="0" applyNumberFormat="1" applyFont="1" applyBorder="1" applyAlignment="1" applyProtection="1">
      <alignment horizontal="left" vertical="center" wrapText="1"/>
      <protection locked="0"/>
    </xf>
    <xf numFmtId="1" fontId="54" fillId="0" borderId="7" xfId="0" applyNumberFormat="1" applyFont="1" applyBorder="1" applyAlignment="1" applyProtection="1">
      <alignment vertical="top" wrapText="1"/>
      <protection locked="0"/>
    </xf>
    <xf numFmtId="0" fontId="53" fillId="0" borderId="48" xfId="0" applyFont="1" applyBorder="1" applyAlignment="1" applyProtection="1">
      <alignment vertical="center"/>
      <protection locked="0"/>
    </xf>
    <xf numFmtId="0" fontId="53" fillId="5" borderId="48" xfId="2" applyFont="1" applyFill="1" applyBorder="1" applyAlignment="1" applyProtection="1">
      <alignment vertical="center"/>
      <protection locked="0"/>
    </xf>
    <xf numFmtId="1" fontId="53" fillId="0" borderId="48" xfId="0" applyNumberFormat="1" applyFont="1" applyFill="1" applyBorder="1" applyAlignment="1" applyProtection="1">
      <alignment vertical="center"/>
      <protection locked="0"/>
    </xf>
    <xf numFmtId="1" fontId="53" fillId="0" borderId="49" xfId="0" applyNumberFormat="1" applyFont="1" applyFill="1" applyBorder="1" applyAlignment="1" applyProtection="1">
      <alignment horizontal="left" vertical="center"/>
      <protection locked="0"/>
    </xf>
    <xf numFmtId="0" fontId="53" fillId="5" borderId="0" xfId="2" applyFont="1" applyFill="1" applyBorder="1" applyAlignment="1" applyProtection="1">
      <alignment vertical="center"/>
      <protection locked="0"/>
    </xf>
    <xf numFmtId="1" fontId="53" fillId="0" borderId="0" xfId="0" applyNumberFormat="1" applyFont="1" applyFill="1" applyBorder="1" applyAlignment="1" applyProtection="1">
      <alignment vertical="center"/>
      <protection locked="0"/>
    </xf>
    <xf numFmtId="1" fontId="53" fillId="0" borderId="10" xfId="0" applyNumberFormat="1" applyFont="1" applyFill="1" applyBorder="1" applyAlignment="1" applyProtection="1">
      <alignment horizontal="left" vertical="center"/>
      <protection locked="0"/>
    </xf>
    <xf numFmtId="0" fontId="53" fillId="0" borderId="7" xfId="0" applyFont="1" applyBorder="1" applyAlignment="1" applyProtection="1">
      <alignment vertical="center"/>
      <protection locked="0"/>
    </xf>
    <xf numFmtId="0" fontId="53" fillId="5" borderId="7" xfId="2" applyFont="1" applyFill="1" applyBorder="1" applyAlignment="1" applyProtection="1">
      <alignment vertical="center"/>
      <protection locked="0"/>
    </xf>
    <xf numFmtId="1" fontId="53" fillId="0" borderId="7" xfId="0" applyNumberFormat="1" applyFont="1" applyFill="1" applyBorder="1" applyAlignment="1" applyProtection="1">
      <alignment vertical="center"/>
      <protection locked="0"/>
    </xf>
    <xf numFmtId="1" fontId="53" fillId="0" borderId="8" xfId="0" applyNumberFormat="1" applyFont="1" applyFill="1" applyBorder="1" applyAlignment="1" applyProtection="1">
      <alignment horizontal="left" vertical="center"/>
      <protection locked="0"/>
    </xf>
    <xf numFmtId="0" fontId="59" fillId="0" borderId="0" xfId="0" applyFont="1" applyBorder="1" applyAlignment="1" applyProtection="1">
      <alignment vertical="center"/>
      <protection locked="0"/>
    </xf>
    <xf numFmtId="1" fontId="59" fillId="0" borderId="0" xfId="0" applyNumberFormat="1" applyFont="1" applyFill="1" applyBorder="1" applyAlignment="1" applyProtection="1">
      <alignment vertical="center"/>
      <protection locked="0"/>
    </xf>
    <xf numFmtId="1" fontId="59" fillId="0" borderId="10" xfId="0" applyNumberFormat="1" applyFont="1" applyFill="1" applyBorder="1" applyAlignment="1" applyProtection="1">
      <alignment horizontal="left" vertical="center"/>
      <protection locked="0"/>
    </xf>
    <xf numFmtId="0" fontId="59" fillId="0" borderId="48" xfId="0" applyFont="1" applyBorder="1" applyAlignment="1" applyProtection="1">
      <alignment vertical="center"/>
      <protection locked="0"/>
    </xf>
    <xf numFmtId="1" fontId="59" fillId="0" borderId="48" xfId="0" applyNumberFormat="1" applyFont="1" applyBorder="1" applyAlignment="1" applyProtection="1">
      <alignment vertical="center"/>
      <protection locked="0"/>
    </xf>
    <xf numFmtId="1" fontId="59" fillId="0" borderId="49" xfId="0" applyNumberFormat="1" applyFont="1" applyBorder="1" applyAlignment="1" applyProtection="1">
      <alignment horizontal="left" vertical="center"/>
      <protection locked="0"/>
    </xf>
    <xf numFmtId="1" fontId="59" fillId="0" borderId="0" xfId="0" applyNumberFormat="1" applyFont="1" applyBorder="1" applyAlignment="1" applyProtection="1">
      <alignment vertical="center"/>
      <protection locked="0"/>
    </xf>
    <xf numFmtId="1" fontId="59" fillId="0" borderId="10" xfId="0" applyNumberFormat="1" applyFont="1" applyBorder="1" applyAlignment="1" applyProtection="1">
      <alignment horizontal="left" vertical="center"/>
      <protection locked="0"/>
    </xf>
    <xf numFmtId="0" fontId="59" fillId="0" borderId="7" xfId="0" applyFont="1" applyBorder="1" applyAlignment="1" applyProtection="1">
      <alignment vertical="center"/>
      <protection locked="0"/>
    </xf>
    <xf numFmtId="1" fontId="59" fillId="0" borderId="7" xfId="0" applyNumberFormat="1" applyFont="1" applyBorder="1" applyAlignment="1" applyProtection="1">
      <alignment vertical="center"/>
      <protection locked="0"/>
    </xf>
    <xf numFmtId="1" fontId="59" fillId="0" borderId="8" xfId="0" applyNumberFormat="1" applyFont="1" applyBorder="1" applyAlignment="1" applyProtection="1">
      <alignment horizontal="left" vertical="center"/>
      <protection locked="0"/>
    </xf>
    <xf numFmtId="0" fontId="53" fillId="0" borderId="48" xfId="0" applyFont="1" applyBorder="1" applyAlignment="1" applyProtection="1">
      <protection locked="0"/>
    </xf>
    <xf numFmtId="0" fontId="53" fillId="0" borderId="49" xfId="0" applyFont="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1" fontId="53" fillId="0" borderId="0" xfId="0" applyNumberFormat="1" applyFont="1" applyBorder="1" applyAlignment="1" applyProtection="1">
      <alignment vertical="center"/>
      <protection locked="0"/>
    </xf>
    <xf numFmtId="1" fontId="53" fillId="0" borderId="10" xfId="0" applyNumberFormat="1" applyFont="1" applyBorder="1" applyAlignment="1" applyProtection="1">
      <alignment horizontal="left" vertical="center"/>
      <protection locked="0"/>
    </xf>
    <xf numFmtId="1" fontId="53" fillId="0" borderId="48" xfId="0" applyNumberFormat="1" applyFont="1" applyBorder="1" applyAlignment="1" applyProtection="1">
      <alignment vertical="center"/>
      <protection locked="0"/>
    </xf>
    <xf numFmtId="1" fontId="53" fillId="0" borderId="7" xfId="0" applyNumberFormat="1" applyFont="1" applyBorder="1" applyAlignment="1" applyProtection="1">
      <alignment vertical="center"/>
      <protection locked="0"/>
    </xf>
    <xf numFmtId="1" fontId="53" fillId="0" borderId="8" xfId="0" applyNumberFormat="1" applyFont="1" applyBorder="1" applyAlignment="1" applyProtection="1">
      <alignment horizontal="left" vertical="center"/>
      <protection locked="0"/>
    </xf>
    <xf numFmtId="0" fontId="53" fillId="0" borderId="4" xfId="0" applyFont="1" applyBorder="1" applyAlignment="1" applyProtection="1">
      <alignment vertical="center"/>
      <protection locked="0"/>
    </xf>
    <xf numFmtId="1" fontId="53" fillId="0" borderId="4" xfId="0" applyNumberFormat="1" applyFont="1" applyBorder="1" applyAlignment="1" applyProtection="1">
      <alignment vertical="center"/>
      <protection locked="0"/>
    </xf>
    <xf numFmtId="167" fontId="53" fillId="0" borderId="3" xfId="0" applyNumberFormat="1" applyFont="1" applyBorder="1" applyAlignment="1">
      <alignment horizontal="center" vertical="center"/>
    </xf>
    <xf numFmtId="167" fontId="53" fillId="0" borderId="4" xfId="0" applyNumberFormat="1" applyFont="1" applyBorder="1" applyAlignment="1">
      <alignment horizontal="center" vertical="center"/>
    </xf>
    <xf numFmtId="167" fontId="53" fillId="0" borderId="5" xfId="0" applyNumberFormat="1" applyFont="1" applyBorder="1" applyAlignment="1">
      <alignment horizontal="center" vertical="center"/>
    </xf>
    <xf numFmtId="1" fontId="53" fillId="0" borderId="5" xfId="0" applyNumberFormat="1" applyFont="1" applyBorder="1" applyAlignment="1" applyProtection="1">
      <alignment horizontal="left" vertical="center"/>
      <protection locked="0"/>
    </xf>
    <xf numFmtId="9" fontId="53" fillId="5" borderId="47" xfId="1" applyFont="1" applyFill="1" applyBorder="1" applyAlignment="1" applyProtection="1">
      <alignment horizontal="center" vertical="center"/>
      <protection locked="0"/>
    </xf>
    <xf numFmtId="9" fontId="53" fillId="5" borderId="49" xfId="1" applyFont="1" applyFill="1" applyBorder="1" applyAlignment="1" applyProtection="1">
      <alignment horizontal="center" vertical="center"/>
      <protection locked="0"/>
    </xf>
    <xf numFmtId="0" fontId="53" fillId="5" borderId="48" xfId="0" applyFont="1" applyFill="1" applyBorder="1" applyAlignment="1" applyProtection="1">
      <alignment vertical="center"/>
      <protection locked="0"/>
    </xf>
    <xf numFmtId="1" fontId="53" fillId="5" borderId="48" xfId="0" applyNumberFormat="1" applyFont="1" applyFill="1" applyBorder="1" applyAlignment="1" applyProtection="1">
      <alignment vertical="center"/>
      <protection locked="0"/>
    </xf>
    <xf numFmtId="1" fontId="53" fillId="5" borderId="49" xfId="0" applyNumberFormat="1" applyFont="1" applyFill="1" applyBorder="1" applyAlignment="1" applyProtection="1">
      <alignment horizontal="left" vertical="center"/>
      <protection locked="0"/>
    </xf>
    <xf numFmtId="0" fontId="53" fillId="5" borderId="0" xfId="0" applyFont="1" applyFill="1" applyBorder="1" applyAlignment="1" applyProtection="1">
      <alignment vertical="center"/>
      <protection locked="0"/>
    </xf>
    <xf numFmtId="1" fontId="53" fillId="5" borderId="0" xfId="0" applyNumberFormat="1" applyFont="1" applyFill="1" applyBorder="1" applyAlignment="1" applyProtection="1">
      <alignment vertical="center"/>
      <protection locked="0"/>
    </xf>
    <xf numFmtId="1" fontId="53" fillId="5" borderId="10" xfId="0" applyNumberFormat="1" applyFont="1" applyFill="1" applyBorder="1" applyAlignment="1" applyProtection="1">
      <alignment horizontal="left" vertical="center"/>
      <protection locked="0"/>
    </xf>
    <xf numFmtId="0" fontId="53" fillId="5" borderId="7" xfId="0" applyFont="1" applyFill="1" applyBorder="1" applyAlignment="1" applyProtection="1">
      <alignment vertical="center"/>
      <protection locked="0"/>
    </xf>
    <xf numFmtId="1" fontId="53" fillId="5" borderId="7" xfId="0" applyNumberFormat="1" applyFont="1" applyFill="1" applyBorder="1" applyAlignment="1" applyProtection="1">
      <alignment vertical="center"/>
      <protection locked="0"/>
    </xf>
    <xf numFmtId="1" fontId="53" fillId="5" borderId="8" xfId="0" applyNumberFormat="1" applyFont="1" applyFill="1" applyBorder="1" applyAlignment="1" applyProtection="1">
      <alignment horizontal="left" vertical="center"/>
      <protection locked="0"/>
    </xf>
    <xf numFmtId="0" fontId="59" fillId="5" borderId="48" xfId="2" applyFont="1" applyFill="1" applyBorder="1" applyAlignment="1" applyProtection="1">
      <alignment vertical="center"/>
      <protection locked="0"/>
    </xf>
    <xf numFmtId="1" fontId="59" fillId="5" borderId="48" xfId="0" applyNumberFormat="1" applyFont="1" applyFill="1" applyBorder="1" applyAlignment="1" applyProtection="1">
      <alignment vertical="center"/>
      <protection locked="0"/>
    </xf>
    <xf numFmtId="1" fontId="59" fillId="5" borderId="0" xfId="0" applyNumberFormat="1" applyFont="1" applyFill="1" applyBorder="1" applyAlignment="1" applyProtection="1">
      <alignment vertical="center"/>
      <protection locked="0"/>
    </xf>
    <xf numFmtId="0" fontId="59" fillId="5" borderId="7" xfId="2" applyFont="1" applyFill="1" applyBorder="1" applyAlignment="1" applyProtection="1">
      <alignment vertical="center"/>
      <protection locked="0"/>
    </xf>
    <xf numFmtId="1" fontId="59" fillId="5" borderId="7" xfId="0" applyNumberFormat="1" applyFont="1" applyFill="1" applyBorder="1" applyAlignment="1" applyProtection="1">
      <alignment vertical="center"/>
      <protection locked="0"/>
    </xf>
    <xf numFmtId="1" fontId="59" fillId="5" borderId="8" xfId="0" applyNumberFormat="1" applyFont="1" applyFill="1" applyBorder="1" applyAlignment="1" applyProtection="1">
      <alignment horizontal="left" vertical="center"/>
      <protection locked="0"/>
    </xf>
    <xf numFmtId="0" fontId="59" fillId="5" borderId="0" xfId="0" applyFont="1" applyFill="1" applyBorder="1" applyAlignment="1" applyProtection="1">
      <alignment vertical="center"/>
      <protection locked="0"/>
    </xf>
    <xf numFmtId="9" fontId="59" fillId="5" borderId="48" xfId="1" applyFont="1" applyFill="1" applyBorder="1" applyAlignment="1" applyProtection="1">
      <alignment horizontal="center" vertical="center"/>
      <protection locked="0"/>
    </xf>
    <xf numFmtId="9" fontId="59" fillId="5" borderId="47" xfId="1" applyFont="1" applyFill="1" applyBorder="1" applyAlignment="1" applyProtection="1">
      <alignment horizontal="center" vertical="center"/>
      <protection locked="0"/>
    </xf>
    <xf numFmtId="9" fontId="59" fillId="5" borderId="49" xfId="1" applyFont="1" applyFill="1" applyBorder="1" applyAlignment="1" applyProtection="1">
      <alignment horizontal="center" vertical="center"/>
      <protection locked="0"/>
    </xf>
    <xf numFmtId="0" fontId="59" fillId="5" borderId="48" xfId="0" applyFont="1" applyFill="1" applyBorder="1" applyAlignment="1" applyProtection="1">
      <alignment vertical="center"/>
      <protection locked="0"/>
    </xf>
    <xf numFmtId="1" fontId="59" fillId="5" borderId="49" xfId="0" applyNumberFormat="1" applyFont="1" applyFill="1" applyBorder="1" applyAlignment="1" applyProtection="1">
      <alignment vertical="center"/>
      <protection locked="0"/>
    </xf>
    <xf numFmtId="1" fontId="59" fillId="5" borderId="10" xfId="0" applyNumberFormat="1" applyFont="1" applyFill="1" applyBorder="1" applyAlignment="1" applyProtection="1">
      <alignment vertical="center"/>
      <protection locked="0"/>
    </xf>
    <xf numFmtId="0" fontId="59" fillId="0" borderId="0" xfId="0" applyFont="1" applyBorder="1" applyAlignment="1" applyProtection="1">
      <protection locked="0"/>
    </xf>
    <xf numFmtId="0" fontId="59" fillId="0" borderId="10" xfId="0" applyFont="1" applyBorder="1" applyAlignment="1" applyProtection="1">
      <alignment horizontal="left" vertical="center"/>
      <protection locked="0"/>
    </xf>
    <xf numFmtId="0" fontId="53" fillId="0" borderId="0" xfId="0" applyFont="1" applyBorder="1" applyAlignment="1" applyProtection="1">
      <protection locked="0"/>
    </xf>
    <xf numFmtId="0" fontId="53" fillId="0" borderId="10" xfId="0" applyFont="1" applyBorder="1" applyAlignment="1" applyProtection="1">
      <alignment horizontal="left" vertical="center"/>
      <protection locked="0"/>
    </xf>
    <xf numFmtId="0" fontId="73" fillId="0" borderId="0" xfId="0" applyFont="1" applyProtection="1">
      <protection locked="0"/>
    </xf>
    <xf numFmtId="167" fontId="54" fillId="0" borderId="0" xfId="0" applyNumberFormat="1" applyFont="1" applyBorder="1" applyProtection="1">
      <protection locked="0"/>
    </xf>
    <xf numFmtId="0" fontId="4" fillId="0" borderId="0" xfId="0" applyFont="1" applyBorder="1" applyAlignment="1" applyProtection="1">
      <alignment horizontal="left"/>
      <protection locked="0"/>
    </xf>
    <xf numFmtId="0" fontId="5" fillId="0" borderId="0" xfId="0" applyFont="1" applyBorder="1" applyAlignment="1" applyProtection="1">
      <alignment horizontal="left"/>
      <protection locked="0"/>
    </xf>
    <xf numFmtId="1" fontId="4" fillId="0" borderId="0" xfId="0" applyNumberFormat="1" applyFont="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4" fillId="0" borderId="0" xfId="0" applyFont="1" applyBorder="1" applyProtection="1">
      <protection locked="0"/>
    </xf>
    <xf numFmtId="0" fontId="4" fillId="0" borderId="0" xfId="0" applyFont="1" applyBorder="1" applyAlignment="1" applyProtection="1">
      <protection locked="0"/>
    </xf>
    <xf numFmtId="0" fontId="5" fillId="0" borderId="0" xfId="0" applyFont="1" applyBorder="1" applyAlignment="1" applyProtection="1">
      <alignment horizontal="left" vertical="center"/>
      <protection locked="0"/>
    </xf>
    <xf numFmtId="0" fontId="44" fillId="0" borderId="0" xfId="0" pivotButton="1" applyFont="1"/>
    <xf numFmtId="167" fontId="44" fillId="0" borderId="18" xfId="0" applyNumberFormat="1" applyFont="1" applyBorder="1" applyAlignment="1">
      <alignment horizontal="center" vertical="center"/>
    </xf>
    <xf numFmtId="167" fontId="44" fillId="0" borderId="19" xfId="0" applyNumberFormat="1" applyFont="1" applyBorder="1" applyAlignment="1">
      <alignment horizontal="center" vertical="center"/>
    </xf>
    <xf numFmtId="167" fontId="44" fillId="0" borderId="20" xfId="0" applyNumberFormat="1" applyFont="1" applyBorder="1" applyAlignment="1">
      <alignment horizontal="center" vertical="center"/>
    </xf>
    <xf numFmtId="167" fontId="44" fillId="0" borderId="13" xfId="0" applyNumberFormat="1" applyFont="1" applyBorder="1" applyAlignment="1">
      <alignment horizontal="center" vertical="center"/>
    </xf>
    <xf numFmtId="167" fontId="44" fillId="0" borderId="12" xfId="0" applyNumberFormat="1" applyFont="1" applyBorder="1" applyAlignment="1">
      <alignment horizontal="center" vertical="center"/>
    </xf>
    <xf numFmtId="1" fontId="44" fillId="0" borderId="0" xfId="0" applyNumberFormat="1" applyFont="1" applyBorder="1" applyAlignment="1">
      <alignment horizontal="center" vertical="center"/>
    </xf>
    <xf numFmtId="1" fontId="44" fillId="0" borderId="13" xfId="0" applyNumberFormat="1" applyFont="1" applyBorder="1" applyAlignment="1">
      <alignment horizontal="center" vertical="center"/>
    </xf>
    <xf numFmtId="0" fontId="44" fillId="0" borderId="0" xfId="0" applyNumberFormat="1" applyFont="1" applyBorder="1" applyAlignment="1">
      <alignment horizontal="center" vertical="center"/>
    </xf>
    <xf numFmtId="0" fontId="44" fillId="0" borderId="13" xfId="0" applyNumberFormat="1" applyFont="1" applyBorder="1" applyAlignment="1">
      <alignment horizontal="center" vertical="center"/>
    </xf>
    <xf numFmtId="0" fontId="44" fillId="0" borderId="20" xfId="0" applyFont="1" applyBorder="1" applyAlignment="1">
      <alignment horizontal="center" vertical="center"/>
    </xf>
    <xf numFmtId="0" fontId="44" fillId="0" borderId="13" xfId="0" applyFont="1" applyBorder="1" applyAlignment="1">
      <alignment horizontal="center" vertical="center"/>
    </xf>
    <xf numFmtId="0" fontId="44" fillId="0" borderId="12" xfId="0" applyFont="1" applyBorder="1" applyAlignment="1">
      <alignment horizontal="center" vertical="center"/>
    </xf>
    <xf numFmtId="0" fontId="44" fillId="0" borderId="0" xfId="0" applyFont="1" applyAlignment="1">
      <alignment horizontal="center" vertical="center" wrapText="1"/>
    </xf>
    <xf numFmtId="167" fontId="44" fillId="0" borderId="20" xfId="0" applyNumberFormat="1" applyFont="1" applyBorder="1" applyAlignment="1">
      <alignment horizontal="center" vertical="center" wrapText="1"/>
    </xf>
    <xf numFmtId="167" fontId="44" fillId="0" borderId="13" xfId="0" applyNumberFormat="1" applyFont="1" applyBorder="1" applyAlignment="1">
      <alignment horizontal="center" vertical="center" wrapText="1"/>
    </xf>
    <xf numFmtId="0" fontId="44" fillId="0" borderId="13" xfId="0" applyFont="1" applyBorder="1" applyAlignment="1">
      <alignment horizontal="center" vertical="center" wrapText="1"/>
    </xf>
    <xf numFmtId="0" fontId="44" fillId="0" borderId="12" xfId="0" applyFont="1" applyBorder="1" applyAlignment="1">
      <alignment horizontal="center" vertical="center" wrapText="1"/>
    </xf>
    <xf numFmtId="0" fontId="69" fillId="0" borderId="23" xfId="0" applyFont="1" applyBorder="1" applyAlignment="1">
      <alignment horizontal="center" vertical="center" wrapText="1"/>
    </xf>
    <xf numFmtId="0" fontId="69" fillId="0" borderId="25" xfId="0" applyFont="1" applyBorder="1" applyAlignment="1">
      <alignment horizontal="center" vertical="center" wrapText="1"/>
    </xf>
    <xf numFmtId="167" fontId="69" fillId="0" borderId="18" xfId="0" applyNumberFormat="1" applyFont="1" applyBorder="1" applyAlignment="1">
      <alignment horizontal="center" vertical="center"/>
    </xf>
    <xf numFmtId="167" fontId="69" fillId="0" borderId="0" xfId="0" applyNumberFormat="1" applyFont="1" applyBorder="1" applyAlignment="1">
      <alignment horizontal="center" vertical="center"/>
    </xf>
    <xf numFmtId="167" fontId="69" fillId="0" borderId="19" xfId="0" applyNumberFormat="1" applyFont="1" applyBorder="1" applyAlignment="1">
      <alignment horizontal="center" vertical="center"/>
    </xf>
    <xf numFmtId="167" fontId="69" fillId="0" borderId="20" xfId="0" applyNumberFormat="1" applyFont="1" applyBorder="1" applyAlignment="1">
      <alignment horizontal="center" vertical="center"/>
    </xf>
    <xf numFmtId="167" fontId="69" fillId="0" borderId="13" xfId="0" applyNumberFormat="1" applyFont="1" applyBorder="1" applyAlignment="1">
      <alignment horizontal="center" vertical="center"/>
    </xf>
    <xf numFmtId="167" fontId="69" fillId="0" borderId="12" xfId="0" applyNumberFormat="1" applyFont="1" applyBorder="1" applyAlignment="1">
      <alignment horizontal="center" vertical="center"/>
    </xf>
    <xf numFmtId="0" fontId="53" fillId="0" borderId="0" xfId="0" applyFont="1" applyBorder="1" applyAlignment="1">
      <alignment horizontal="left"/>
    </xf>
    <xf numFmtId="0" fontId="55" fillId="0" borderId="0" xfId="0" applyFont="1" applyBorder="1" applyAlignment="1">
      <alignment horizontal="left"/>
    </xf>
    <xf numFmtId="0" fontId="53" fillId="0" borderId="0" xfId="0" applyFont="1" applyAlignment="1" applyProtection="1">
      <alignment horizontal="center" vertical="center"/>
      <protection locked="0"/>
    </xf>
    <xf numFmtId="0" fontId="53" fillId="0" borderId="0" xfId="0" applyFont="1" applyBorder="1" applyAlignment="1">
      <alignment horizontal="left" vertical="center"/>
    </xf>
    <xf numFmtId="167" fontId="55" fillId="0" borderId="0" xfId="0" applyNumberFormat="1" applyFont="1" applyProtection="1">
      <protection locked="0"/>
    </xf>
    <xf numFmtId="0" fontId="55" fillId="0" borderId="0" xfId="0" applyFont="1" applyBorder="1" applyAlignment="1">
      <alignment horizontal="left" vertical="center"/>
    </xf>
    <xf numFmtId="171" fontId="53" fillId="0" borderId="0" xfId="0" applyNumberFormat="1" applyFont="1" applyAlignment="1" applyProtection="1">
      <alignment horizontal="center" vertical="center"/>
      <protection locked="0"/>
    </xf>
    <xf numFmtId="0" fontId="53" fillId="0" borderId="0" xfId="0" applyFont="1" applyAlignment="1" applyProtection="1">
      <alignment horizontal="left"/>
      <protection locked="0"/>
    </xf>
    <xf numFmtId="0" fontId="53" fillId="0" borderId="0" xfId="0" applyFont="1" applyBorder="1" applyAlignment="1" applyProtection="1">
      <alignment horizontal="center" vertical="center"/>
      <protection locked="0"/>
    </xf>
    <xf numFmtId="0" fontId="53" fillId="0" borderId="0" xfId="0" applyFont="1" applyAlignment="1">
      <alignment horizontal="left" vertical="center" wrapText="1"/>
    </xf>
    <xf numFmtId="0" fontId="55" fillId="5" borderId="0" xfId="2" applyFont="1" applyFill="1" applyAlignment="1" applyProtection="1">
      <alignment horizontal="left" vertical="center" wrapText="1"/>
      <protection locked="0"/>
    </xf>
    <xf numFmtId="0" fontId="55" fillId="5" borderId="0" xfId="2" applyFont="1" applyFill="1"/>
    <xf numFmtId="0" fontId="65" fillId="0" borderId="0" xfId="2" applyFont="1"/>
    <xf numFmtId="0" fontId="55" fillId="5" borderId="0" xfId="2" applyFont="1" applyFill="1" applyAlignment="1">
      <alignment horizontal="left" wrapText="1"/>
    </xf>
    <xf numFmtId="0" fontId="36" fillId="40" borderId="18" xfId="0" applyFont="1" applyFill="1" applyBorder="1" applyAlignment="1">
      <alignment horizontal="center" wrapText="1"/>
    </xf>
    <xf numFmtId="0" fontId="36" fillId="40" borderId="0" xfId="0" applyFont="1" applyFill="1" applyBorder="1" applyAlignment="1">
      <alignment horizontal="center" wrapText="1"/>
    </xf>
    <xf numFmtId="0" fontId="36" fillId="40" borderId="19" xfId="0" applyFont="1" applyFill="1" applyBorder="1" applyAlignment="1">
      <alignment horizontal="center" wrapText="1"/>
    </xf>
    <xf numFmtId="0" fontId="35" fillId="40" borderId="18" xfId="4" applyFont="1" applyFill="1" applyBorder="1" applyAlignment="1" applyProtection="1">
      <alignment horizontal="center" vertical="center" wrapText="1"/>
    </xf>
    <xf numFmtId="0" fontId="35" fillId="40" borderId="0" xfId="4" applyFont="1" applyFill="1" applyBorder="1" applyAlignment="1" applyProtection="1">
      <alignment horizontal="center" vertical="center" wrapText="1"/>
    </xf>
    <xf numFmtId="0" fontId="35" fillId="40" borderId="19" xfId="4" applyFont="1" applyFill="1" applyBorder="1" applyAlignment="1" applyProtection="1">
      <alignment horizontal="center" vertical="center" wrapText="1"/>
    </xf>
    <xf numFmtId="0" fontId="16" fillId="40" borderId="18" xfId="3" applyFont="1" applyFill="1" applyBorder="1" applyAlignment="1">
      <alignment horizontal="left" vertical="justify" wrapText="1"/>
    </xf>
    <xf numFmtId="0" fontId="16" fillId="40" borderId="0" xfId="3" applyFont="1" applyFill="1" applyBorder="1" applyAlignment="1">
      <alignment horizontal="left" vertical="justify" wrapText="1"/>
    </xf>
    <xf numFmtId="0" fontId="16" fillId="40" borderId="19" xfId="3" applyFont="1" applyFill="1" applyBorder="1" applyAlignment="1">
      <alignment horizontal="left" vertical="justify" wrapText="1"/>
    </xf>
    <xf numFmtId="0" fontId="10" fillId="40" borderId="18" xfId="3" applyFont="1" applyFill="1" applyBorder="1" applyAlignment="1">
      <alignment horizontal="center" vertical="center" wrapText="1"/>
    </xf>
    <xf numFmtId="0" fontId="10" fillId="40" borderId="0" xfId="3" applyFont="1" applyFill="1" applyBorder="1" applyAlignment="1">
      <alignment horizontal="center" vertical="center" wrapText="1"/>
    </xf>
    <xf numFmtId="0" fontId="10" fillId="40" borderId="19" xfId="3" applyFont="1" applyFill="1" applyBorder="1" applyAlignment="1">
      <alignment horizontal="center" vertical="center" wrapText="1"/>
    </xf>
    <xf numFmtId="0" fontId="13" fillId="40" borderId="18" xfId="3" applyFont="1" applyFill="1" applyBorder="1" applyAlignment="1">
      <alignment horizontal="center"/>
    </xf>
    <xf numFmtId="0" fontId="13" fillId="40" borderId="0" xfId="3" applyFont="1" applyFill="1" applyBorder="1" applyAlignment="1">
      <alignment horizontal="center"/>
    </xf>
    <xf numFmtId="0" fontId="13" fillId="40" borderId="19" xfId="3" applyFont="1" applyFill="1" applyBorder="1" applyAlignment="1">
      <alignment horizontal="center"/>
    </xf>
    <xf numFmtId="0" fontId="18" fillId="40" borderId="18" xfId="3" quotePrefix="1" applyNumberFormat="1" applyFont="1" applyFill="1" applyBorder="1" applyAlignment="1">
      <alignment horizontal="center"/>
    </xf>
    <xf numFmtId="0" fontId="18" fillId="40" borderId="0" xfId="3" applyNumberFormat="1" applyFont="1" applyFill="1" applyBorder="1" applyAlignment="1">
      <alignment horizontal="center"/>
    </xf>
    <xf numFmtId="0" fontId="18" fillId="40" borderId="19" xfId="3" applyNumberFormat="1" applyFont="1" applyFill="1" applyBorder="1" applyAlignment="1">
      <alignment horizontal="center"/>
    </xf>
    <xf numFmtId="0" fontId="14" fillId="40" borderId="18" xfId="3" applyFont="1" applyFill="1" applyBorder="1" applyAlignment="1">
      <alignment horizontal="center"/>
    </xf>
    <xf numFmtId="0" fontId="14" fillId="40" borderId="0" xfId="3" applyFont="1" applyFill="1" applyBorder="1" applyAlignment="1">
      <alignment horizontal="center"/>
    </xf>
    <xf numFmtId="0" fontId="14" fillId="40" borderId="19" xfId="3" applyFont="1" applyFill="1" applyBorder="1" applyAlignment="1">
      <alignment horizontal="center"/>
    </xf>
    <xf numFmtId="0" fontId="44" fillId="0" borderId="0" xfId="0" applyFont="1" applyFill="1" applyAlignment="1" applyProtection="1">
      <alignment horizontal="left" vertical="center" wrapText="1"/>
      <protection locked="0"/>
    </xf>
    <xf numFmtId="0" fontId="53" fillId="0" borderId="0" xfId="0" applyFont="1" applyAlignment="1">
      <alignment horizontal="left" wrapText="1"/>
    </xf>
    <xf numFmtId="165" fontId="54" fillId="3" borderId="3" xfId="0" applyNumberFormat="1" applyFont="1" applyFill="1" applyBorder="1" applyAlignment="1" applyProtection="1">
      <alignment horizontal="center" vertical="center"/>
      <protection locked="0"/>
    </xf>
    <xf numFmtId="165" fontId="54" fillId="3" borderId="4" xfId="0" applyNumberFormat="1" applyFont="1" applyFill="1" applyBorder="1" applyAlignment="1" applyProtection="1">
      <alignment horizontal="center" vertical="center"/>
      <protection locked="0"/>
    </xf>
    <xf numFmtId="165" fontId="54" fillId="3" borderId="5" xfId="0" applyNumberFormat="1" applyFont="1" applyFill="1" applyBorder="1" applyAlignment="1" applyProtection="1">
      <alignment horizontal="center" vertical="center"/>
      <protection locked="0"/>
    </xf>
    <xf numFmtId="165" fontId="54" fillId="4" borderId="3" xfId="0" applyNumberFormat="1" applyFont="1" applyFill="1" applyBorder="1" applyAlignment="1" applyProtection="1">
      <alignment horizontal="center" vertical="center"/>
      <protection locked="0"/>
    </xf>
    <xf numFmtId="165" fontId="54" fillId="4" borderId="4" xfId="0" applyNumberFormat="1" applyFont="1" applyFill="1" applyBorder="1" applyAlignment="1" applyProtection="1">
      <alignment horizontal="center" vertical="center"/>
      <protection locked="0"/>
    </xf>
    <xf numFmtId="165" fontId="54" fillId="4" borderId="5" xfId="0" applyNumberFormat="1" applyFont="1" applyFill="1" applyBorder="1" applyAlignment="1" applyProtection="1">
      <alignment horizontal="center" vertical="center"/>
      <protection locked="0"/>
    </xf>
    <xf numFmtId="165" fontId="54" fillId="38" borderId="3" xfId="0" applyNumberFormat="1" applyFont="1" applyFill="1" applyBorder="1" applyAlignment="1" applyProtection="1">
      <alignment horizontal="center" vertical="center"/>
      <protection locked="0"/>
    </xf>
    <xf numFmtId="165" fontId="54" fillId="38" borderId="4" xfId="0" applyNumberFormat="1" applyFont="1" applyFill="1" applyBorder="1" applyAlignment="1" applyProtection="1">
      <alignment horizontal="center" vertical="center"/>
      <protection locked="0"/>
    </xf>
    <xf numFmtId="165" fontId="54" fillId="38" borderId="5" xfId="0" applyNumberFormat="1" applyFont="1" applyFill="1" applyBorder="1" applyAlignment="1" applyProtection="1">
      <alignment horizontal="center" vertical="center"/>
      <protection locked="0"/>
    </xf>
    <xf numFmtId="165" fontId="54" fillId="40" borderId="3" xfId="0" applyNumberFormat="1" applyFont="1" applyFill="1" applyBorder="1" applyAlignment="1" applyProtection="1">
      <alignment horizontal="center" vertical="center"/>
      <protection locked="0"/>
    </xf>
    <xf numFmtId="165" fontId="54" fillId="40" borderId="4" xfId="0" applyNumberFormat="1" applyFont="1" applyFill="1" applyBorder="1" applyAlignment="1" applyProtection="1">
      <alignment horizontal="center" vertical="center"/>
      <protection locked="0"/>
    </xf>
    <xf numFmtId="165" fontId="54" fillId="40" borderId="5" xfId="0" applyNumberFormat="1" applyFont="1" applyFill="1" applyBorder="1" applyAlignment="1" applyProtection="1">
      <alignment horizontal="center" vertical="center"/>
      <protection locked="0"/>
    </xf>
    <xf numFmtId="167" fontId="54" fillId="3" borderId="47" xfId="0" applyNumberFormat="1" applyFont="1" applyFill="1" applyBorder="1" applyAlignment="1" applyProtection="1">
      <alignment horizontal="center" vertical="center"/>
      <protection locked="0"/>
    </xf>
    <xf numFmtId="167" fontId="54" fillId="3" borderId="48" xfId="0" applyNumberFormat="1" applyFont="1" applyFill="1" applyBorder="1" applyAlignment="1" applyProtection="1">
      <alignment horizontal="center" vertical="center"/>
      <protection locked="0"/>
    </xf>
    <xf numFmtId="167" fontId="54" fillId="3" borderId="49" xfId="0" applyNumberFormat="1" applyFont="1" applyFill="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54" fillId="0" borderId="4" xfId="0" applyFont="1" applyBorder="1" applyAlignment="1" applyProtection="1">
      <alignment horizontal="center" vertical="center"/>
      <protection locked="0"/>
    </xf>
    <xf numFmtId="0" fontId="54" fillId="0" borderId="5" xfId="0" applyFont="1" applyBorder="1" applyAlignment="1" applyProtection="1">
      <alignment horizontal="center" vertical="center"/>
      <protection locked="0"/>
    </xf>
    <xf numFmtId="0" fontId="54" fillId="0" borderId="3"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167" fontId="54" fillId="4" borderId="47" xfId="0" applyNumberFormat="1" applyFont="1" applyFill="1" applyBorder="1" applyAlignment="1" applyProtection="1">
      <alignment horizontal="center" vertical="center"/>
      <protection locked="0"/>
    </xf>
    <xf numFmtId="167" fontId="54" fillId="4" borderId="48" xfId="0" applyNumberFormat="1" applyFont="1" applyFill="1" applyBorder="1" applyAlignment="1" applyProtection="1">
      <alignment horizontal="center" vertical="center"/>
      <protection locked="0"/>
    </xf>
    <xf numFmtId="167" fontId="54" fillId="4" borderId="49" xfId="0" applyNumberFormat="1" applyFont="1" applyFill="1" applyBorder="1" applyAlignment="1" applyProtection="1">
      <alignment horizontal="center" vertical="center"/>
      <protection locked="0"/>
    </xf>
    <xf numFmtId="167" fontId="54" fillId="40" borderId="47" xfId="0" applyNumberFormat="1" applyFont="1" applyFill="1" applyBorder="1" applyAlignment="1" applyProtection="1">
      <alignment horizontal="center" vertical="center"/>
      <protection locked="0"/>
    </xf>
    <xf numFmtId="167" fontId="54" fillId="40" borderId="48" xfId="0" applyNumberFormat="1" applyFont="1" applyFill="1" applyBorder="1" applyAlignment="1" applyProtection="1">
      <alignment horizontal="center" vertical="center"/>
      <protection locked="0"/>
    </xf>
    <xf numFmtId="167" fontId="54" fillId="40" borderId="49" xfId="0" applyNumberFormat="1" applyFont="1" applyFill="1" applyBorder="1" applyAlignment="1" applyProtection="1">
      <alignment horizontal="center" vertical="center"/>
      <protection locked="0"/>
    </xf>
    <xf numFmtId="0" fontId="54" fillId="0" borderId="47" xfId="0" applyFont="1" applyBorder="1" applyAlignment="1" applyProtection="1">
      <alignment horizontal="center" vertical="center"/>
      <protection locked="0"/>
    </xf>
    <xf numFmtId="0" fontId="54" fillId="0" borderId="48" xfId="0" applyFont="1" applyBorder="1" applyAlignment="1" applyProtection="1">
      <alignment horizontal="center" vertical="center"/>
      <protection locked="0"/>
    </xf>
    <xf numFmtId="0" fontId="54" fillId="0" borderId="49" xfId="0" applyFont="1" applyBorder="1" applyAlignment="1" applyProtection="1">
      <alignment horizontal="center" vertical="center"/>
      <protection locked="0"/>
    </xf>
    <xf numFmtId="0" fontId="54" fillId="0" borderId="48"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55" fillId="0" borderId="0" xfId="0" applyFont="1" applyAlignment="1" applyProtection="1">
      <alignment horizontal="left" vertical="center" wrapText="1"/>
      <protection locked="0"/>
    </xf>
    <xf numFmtId="0" fontId="53" fillId="0" borderId="0" xfId="0" applyFont="1" applyAlignment="1" applyProtection="1">
      <alignment horizontal="left" vertical="center" wrapText="1"/>
      <protection locked="0"/>
    </xf>
    <xf numFmtId="0" fontId="54" fillId="0" borderId="47" xfId="0" applyFont="1" applyBorder="1" applyAlignment="1" applyProtection="1">
      <alignment horizontal="center" vertical="center" wrapText="1"/>
      <protection locked="0"/>
    </xf>
    <xf numFmtId="167" fontId="54" fillId="38" borderId="47" xfId="0" applyNumberFormat="1" applyFont="1" applyFill="1" applyBorder="1" applyAlignment="1" applyProtection="1">
      <alignment horizontal="center" vertical="center"/>
      <protection locked="0"/>
    </xf>
    <xf numFmtId="167" fontId="54" fillId="38" borderId="48" xfId="0" applyNumberFormat="1" applyFont="1" applyFill="1" applyBorder="1" applyAlignment="1" applyProtection="1">
      <alignment horizontal="center" vertical="center"/>
      <protection locked="0"/>
    </xf>
    <xf numFmtId="167" fontId="54" fillId="38" borderId="49" xfId="0" applyNumberFormat="1" applyFont="1" applyFill="1" applyBorder="1" applyAlignment="1" applyProtection="1">
      <alignment horizontal="center" vertical="center"/>
      <protection locked="0"/>
    </xf>
    <xf numFmtId="0" fontId="40" fillId="3" borderId="15" xfId="0" applyFont="1" applyFill="1" applyBorder="1" applyAlignment="1">
      <alignment horizontal="center"/>
    </xf>
    <xf numFmtId="0" fontId="40" fillId="3" borderId="16" xfId="0" applyFont="1" applyFill="1" applyBorder="1" applyAlignment="1">
      <alignment horizontal="center"/>
    </xf>
    <xf numFmtId="0" fontId="40" fillId="3" borderId="17" xfId="0" applyFont="1" applyFill="1" applyBorder="1" applyAlignment="1">
      <alignment horizontal="center"/>
    </xf>
    <xf numFmtId="0" fontId="40" fillId="4" borderId="15" xfId="0" applyFont="1" applyFill="1" applyBorder="1" applyAlignment="1">
      <alignment horizontal="center"/>
    </xf>
    <xf numFmtId="0" fontId="40" fillId="4" borderId="16" xfId="0" applyFont="1" applyFill="1" applyBorder="1" applyAlignment="1">
      <alignment horizontal="center"/>
    </xf>
    <xf numFmtId="0" fontId="40" fillId="4" borderId="17" xfId="0" applyFont="1" applyFill="1" applyBorder="1" applyAlignment="1">
      <alignment horizontal="center"/>
    </xf>
    <xf numFmtId="0" fontId="40" fillId="38" borderId="15" xfId="0" applyFont="1" applyFill="1" applyBorder="1" applyAlignment="1">
      <alignment horizontal="center"/>
    </xf>
    <xf numFmtId="0" fontId="40" fillId="38" borderId="16" xfId="0" applyFont="1" applyFill="1" applyBorder="1" applyAlignment="1">
      <alignment horizontal="center"/>
    </xf>
    <xf numFmtId="0" fontId="40" fillId="38" borderId="17" xfId="0" applyFont="1" applyFill="1" applyBorder="1" applyAlignment="1">
      <alignment horizontal="center"/>
    </xf>
    <xf numFmtId="0" fontId="40" fillId="40" borderId="15" xfId="0" applyFont="1" applyFill="1" applyBorder="1" applyAlignment="1">
      <alignment horizontal="center"/>
    </xf>
    <xf numFmtId="0" fontId="40" fillId="40" borderId="16" xfId="0" applyFont="1" applyFill="1" applyBorder="1" applyAlignment="1">
      <alignment horizontal="center"/>
    </xf>
    <xf numFmtId="0" fontId="40" fillId="40" borderId="17" xfId="0" applyFont="1" applyFill="1" applyBorder="1" applyAlignment="1">
      <alignment horizontal="center"/>
    </xf>
    <xf numFmtId="165" fontId="53" fillId="38" borderId="3" xfId="0" applyNumberFormat="1" applyFont="1" applyFill="1" applyBorder="1" applyAlignment="1" applyProtection="1">
      <alignment horizontal="center" vertical="center"/>
      <protection locked="0"/>
    </xf>
    <xf numFmtId="165" fontId="53" fillId="38" borderId="4" xfId="0" applyNumberFormat="1" applyFont="1" applyFill="1" applyBorder="1" applyAlignment="1" applyProtection="1">
      <alignment horizontal="center" vertical="center"/>
      <protection locked="0"/>
    </xf>
    <xf numFmtId="165" fontId="53" fillId="38" borderId="5" xfId="0" applyNumberFormat="1" applyFont="1" applyFill="1" applyBorder="1" applyAlignment="1" applyProtection="1">
      <alignment horizontal="center" vertical="center"/>
      <protection locked="0"/>
    </xf>
    <xf numFmtId="165" fontId="53" fillId="39" borderId="3" xfId="0" applyNumberFormat="1" applyFont="1" applyFill="1" applyBorder="1" applyAlignment="1" applyProtection="1">
      <alignment horizontal="center" vertical="center"/>
      <protection locked="0"/>
    </xf>
    <xf numFmtId="165" fontId="53" fillId="39" borderId="4" xfId="0" applyNumberFormat="1" applyFont="1" applyFill="1" applyBorder="1" applyAlignment="1" applyProtection="1">
      <alignment horizontal="center" vertical="center"/>
      <protection locked="0"/>
    </xf>
    <xf numFmtId="165" fontId="53" fillId="39" borderId="5" xfId="0" applyNumberFormat="1" applyFont="1" applyFill="1" applyBorder="1" applyAlignment="1" applyProtection="1">
      <alignment horizontal="center" vertical="center"/>
      <protection locked="0"/>
    </xf>
    <xf numFmtId="165" fontId="53" fillId="5" borderId="3" xfId="0" applyNumberFormat="1" applyFont="1" applyFill="1" applyBorder="1" applyAlignment="1" applyProtection="1">
      <alignment horizontal="center" vertical="center"/>
      <protection locked="0"/>
    </xf>
    <xf numFmtId="165" fontId="53" fillId="5" borderId="4" xfId="0" applyNumberFormat="1" applyFont="1" applyFill="1" applyBorder="1" applyAlignment="1" applyProtection="1">
      <alignment horizontal="center" vertical="center"/>
      <protection locked="0"/>
    </xf>
    <xf numFmtId="165" fontId="53" fillId="5" borderId="5" xfId="0" applyNumberFormat="1" applyFont="1" applyFill="1" applyBorder="1" applyAlignment="1" applyProtection="1">
      <alignment horizontal="center" vertical="center"/>
      <protection locked="0"/>
    </xf>
    <xf numFmtId="0" fontId="53" fillId="5" borderId="3" xfId="0" applyFont="1" applyFill="1" applyBorder="1" applyAlignment="1" applyProtection="1">
      <alignment horizontal="center" vertical="center"/>
      <protection locked="0"/>
    </xf>
    <xf numFmtId="0" fontId="53" fillId="5" borderId="4" xfId="0" applyFont="1" applyFill="1" applyBorder="1" applyAlignment="1" applyProtection="1">
      <alignment horizontal="center" vertical="center"/>
      <protection locked="0"/>
    </xf>
    <xf numFmtId="0" fontId="53" fillId="5" borderId="5" xfId="0" applyFont="1" applyFill="1" applyBorder="1" applyAlignment="1" applyProtection="1">
      <alignment horizontal="center" vertical="center"/>
      <protection locked="0"/>
    </xf>
    <xf numFmtId="0" fontId="53" fillId="5" borderId="3" xfId="0" applyFont="1" applyFill="1" applyBorder="1" applyAlignment="1" applyProtection="1">
      <alignment horizontal="center" vertical="center" wrapText="1"/>
      <protection locked="0"/>
    </xf>
    <xf numFmtId="0" fontId="53" fillId="5" borderId="5" xfId="0" applyFont="1" applyFill="1" applyBorder="1" applyAlignment="1" applyProtection="1">
      <alignment horizontal="center" vertical="center" wrapText="1"/>
      <protection locked="0"/>
    </xf>
    <xf numFmtId="165" fontId="53" fillId="5" borderId="11" xfId="0" applyNumberFormat="1" applyFont="1" applyFill="1" applyBorder="1" applyAlignment="1" applyProtection="1">
      <alignment horizontal="center" vertical="center"/>
      <protection locked="0"/>
    </xf>
    <xf numFmtId="165" fontId="53" fillId="5" borderId="1" xfId="0" applyNumberFormat="1" applyFont="1" applyFill="1" applyBorder="1" applyAlignment="1" applyProtection="1">
      <alignment horizontal="center" vertical="center"/>
      <protection locked="0"/>
    </xf>
    <xf numFmtId="165" fontId="53" fillId="5" borderId="2" xfId="0" applyNumberFormat="1" applyFont="1" applyFill="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11"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165" fontId="53" fillId="3" borderId="3" xfId="0" applyNumberFormat="1" applyFont="1" applyFill="1" applyBorder="1" applyAlignment="1" applyProtection="1">
      <alignment horizontal="center" vertical="center"/>
      <protection locked="0"/>
    </xf>
    <xf numFmtId="165" fontId="53" fillId="3" borderId="4" xfId="0" applyNumberFormat="1" applyFont="1" applyFill="1" applyBorder="1" applyAlignment="1" applyProtection="1">
      <alignment horizontal="center" vertical="center"/>
      <protection locked="0"/>
    </xf>
    <xf numFmtId="165" fontId="53" fillId="3" borderId="48" xfId="0" applyNumberFormat="1" applyFont="1" applyFill="1" applyBorder="1" applyAlignment="1" applyProtection="1">
      <alignment horizontal="center" vertical="center"/>
      <protection locked="0"/>
    </xf>
    <xf numFmtId="165" fontId="53" fillId="3" borderId="5" xfId="0" applyNumberFormat="1" applyFont="1" applyFill="1" applyBorder="1" applyAlignment="1" applyProtection="1">
      <alignment horizontal="center" vertical="center"/>
      <protection locked="0"/>
    </xf>
    <xf numFmtId="165" fontId="53" fillId="4" borderId="3" xfId="0" applyNumberFormat="1" applyFont="1" applyFill="1" applyBorder="1" applyAlignment="1" applyProtection="1">
      <alignment horizontal="center" vertical="center"/>
      <protection locked="0"/>
    </xf>
    <xf numFmtId="165" fontId="53" fillId="4" borderId="4" xfId="0" applyNumberFormat="1" applyFont="1" applyFill="1" applyBorder="1" applyAlignment="1" applyProtection="1">
      <alignment horizontal="center" vertical="center"/>
      <protection locked="0"/>
    </xf>
    <xf numFmtId="165" fontId="53" fillId="4" borderId="5" xfId="0" applyNumberFormat="1" applyFont="1" applyFill="1" applyBorder="1" applyAlignment="1" applyProtection="1">
      <alignment horizontal="center" vertical="center"/>
      <protection locked="0"/>
    </xf>
    <xf numFmtId="0" fontId="53" fillId="0" borderId="4"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165" fontId="53" fillId="0" borderId="11" xfId="0" applyNumberFormat="1" applyFont="1" applyBorder="1" applyAlignment="1" applyProtection="1">
      <alignment horizontal="center" vertical="center"/>
      <protection locked="0"/>
    </xf>
    <xf numFmtId="165" fontId="53" fillId="0" borderId="1" xfId="0" applyNumberFormat="1" applyFont="1" applyBorder="1" applyAlignment="1" applyProtection="1">
      <alignment horizontal="center" vertical="center"/>
      <protection locked="0"/>
    </xf>
    <xf numFmtId="165" fontId="53" fillId="0" borderId="2" xfId="0" applyNumberFormat="1" applyFont="1" applyBorder="1" applyAlignment="1" applyProtection="1">
      <alignment horizontal="center" vertical="center"/>
      <protection locked="0"/>
    </xf>
    <xf numFmtId="165" fontId="53" fillId="0" borderId="3" xfId="0" applyNumberFormat="1" applyFont="1" applyBorder="1" applyAlignment="1" applyProtection="1">
      <alignment horizontal="center" vertical="center"/>
      <protection locked="0"/>
    </xf>
    <xf numFmtId="165" fontId="53" fillId="0" borderId="4" xfId="0" applyNumberFormat="1" applyFont="1" applyBorder="1" applyAlignment="1" applyProtection="1">
      <alignment horizontal="center" vertical="center"/>
      <protection locked="0"/>
    </xf>
    <xf numFmtId="165" fontId="53" fillId="0" borderId="5" xfId="0" applyNumberFormat="1"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165" fontId="54" fillId="3" borderId="15" xfId="0" applyNumberFormat="1" applyFont="1" applyFill="1" applyBorder="1" applyAlignment="1" applyProtection="1">
      <alignment horizontal="center" vertical="center"/>
      <protection locked="0"/>
    </xf>
    <xf numFmtId="165" fontId="54" fillId="3" borderId="16" xfId="0" applyNumberFormat="1" applyFont="1" applyFill="1" applyBorder="1" applyAlignment="1" applyProtection="1">
      <alignment horizontal="center" vertical="center"/>
      <protection locked="0"/>
    </xf>
    <xf numFmtId="165" fontId="54" fillId="3" borderId="17" xfId="0" applyNumberFormat="1" applyFont="1" applyFill="1" applyBorder="1" applyAlignment="1" applyProtection="1">
      <alignment horizontal="center" vertical="center"/>
      <protection locked="0"/>
    </xf>
    <xf numFmtId="165" fontId="54" fillId="4" borderId="16" xfId="0" applyNumberFormat="1" applyFont="1" applyFill="1" applyBorder="1" applyAlignment="1" applyProtection="1">
      <alignment horizontal="center" vertical="center"/>
      <protection locked="0"/>
    </xf>
    <xf numFmtId="165" fontId="54" fillId="4" borderId="17" xfId="0" applyNumberFormat="1" applyFont="1" applyFill="1" applyBorder="1" applyAlignment="1" applyProtection="1">
      <alignment horizontal="center" vertical="center"/>
      <protection locked="0"/>
    </xf>
    <xf numFmtId="165" fontId="54" fillId="38" borderId="16" xfId="0" applyNumberFormat="1" applyFont="1" applyFill="1" applyBorder="1" applyAlignment="1" applyProtection="1">
      <alignment horizontal="center" vertical="center"/>
      <protection locked="0"/>
    </xf>
    <xf numFmtId="165" fontId="54" fillId="38" borderId="17" xfId="0" applyNumberFormat="1" applyFont="1" applyFill="1" applyBorder="1" applyAlignment="1" applyProtection="1">
      <alignment horizontal="center" vertical="center"/>
      <protection locked="0"/>
    </xf>
    <xf numFmtId="165" fontId="54" fillId="39" borderId="16" xfId="0" applyNumberFormat="1" applyFont="1" applyFill="1" applyBorder="1" applyAlignment="1" applyProtection="1">
      <alignment horizontal="center" vertical="center"/>
      <protection locked="0"/>
    </xf>
    <xf numFmtId="165" fontId="54" fillId="39" borderId="17" xfId="0" applyNumberFormat="1" applyFont="1" applyFill="1" applyBorder="1" applyAlignment="1" applyProtection="1">
      <alignment horizontal="center" vertical="center"/>
      <protection locked="0"/>
    </xf>
    <xf numFmtId="0" fontId="53" fillId="0" borderId="0" xfId="0" applyFont="1" applyAlignment="1">
      <alignment horizontal="left" vertical="center" wrapText="1"/>
    </xf>
    <xf numFmtId="165" fontId="53" fillId="3" borderId="47" xfId="0" applyNumberFormat="1" applyFont="1" applyFill="1" applyBorder="1" applyAlignment="1" applyProtection="1">
      <alignment horizontal="center" vertical="center"/>
      <protection locked="0"/>
    </xf>
    <xf numFmtId="0" fontId="53" fillId="0" borderId="47" xfId="0" applyFont="1" applyBorder="1" applyAlignment="1" applyProtection="1">
      <alignment horizontal="center" vertical="center"/>
      <protection locked="0"/>
    </xf>
    <xf numFmtId="0" fontId="53" fillId="0" borderId="48" xfId="0" applyFont="1" applyBorder="1" applyAlignment="1" applyProtection="1">
      <alignment horizontal="center" vertical="center"/>
      <protection locked="0"/>
    </xf>
    <xf numFmtId="0" fontId="53" fillId="0" borderId="49" xfId="0" applyFont="1" applyBorder="1" applyAlignment="1" applyProtection="1">
      <alignment horizontal="center" vertical="center"/>
      <protection locked="0"/>
    </xf>
    <xf numFmtId="165" fontId="54" fillId="39" borderId="23" xfId="0" applyNumberFormat="1" applyFont="1" applyFill="1" applyBorder="1" applyAlignment="1" applyProtection="1">
      <alignment horizontal="center" vertical="center"/>
      <protection locked="0"/>
    </xf>
    <xf numFmtId="165" fontId="54" fillId="39" borderId="24" xfId="0" applyNumberFormat="1" applyFont="1" applyFill="1" applyBorder="1" applyAlignment="1" applyProtection="1">
      <alignment horizontal="center" vertical="center"/>
      <protection locked="0"/>
    </xf>
    <xf numFmtId="165" fontId="54" fillId="39" borderId="25" xfId="0" applyNumberFormat="1" applyFont="1" applyFill="1" applyBorder="1" applyAlignment="1" applyProtection="1">
      <alignment horizontal="center" vertical="center"/>
      <protection locked="0"/>
    </xf>
    <xf numFmtId="165" fontId="54" fillId="3" borderId="23" xfId="0" applyNumberFormat="1" applyFont="1" applyFill="1" applyBorder="1" applyAlignment="1" applyProtection="1">
      <alignment horizontal="center" vertical="center"/>
      <protection locked="0"/>
    </xf>
    <xf numFmtId="165" fontId="54" fillId="3" borderId="24" xfId="0" applyNumberFormat="1" applyFont="1" applyFill="1" applyBorder="1" applyAlignment="1" applyProtection="1">
      <alignment horizontal="center" vertical="center"/>
      <protection locked="0"/>
    </xf>
    <xf numFmtId="165" fontId="54" fillId="3" borderId="25" xfId="0" applyNumberFormat="1" applyFont="1" applyFill="1" applyBorder="1" applyAlignment="1" applyProtection="1">
      <alignment horizontal="center" vertical="center"/>
      <protection locked="0"/>
    </xf>
    <xf numFmtId="165" fontId="54" fillId="4" borderId="23" xfId="0" applyNumberFormat="1" applyFont="1" applyFill="1" applyBorder="1" applyAlignment="1" applyProtection="1">
      <alignment horizontal="center" vertical="center"/>
      <protection locked="0"/>
    </xf>
    <xf numFmtId="165" fontId="54" fillId="4" borderId="24" xfId="0" applyNumberFormat="1" applyFont="1" applyFill="1" applyBorder="1" applyAlignment="1" applyProtection="1">
      <alignment horizontal="center" vertical="center"/>
      <protection locked="0"/>
    </xf>
    <xf numFmtId="165" fontId="54" fillId="4" borderId="25" xfId="0" applyNumberFormat="1" applyFont="1" applyFill="1" applyBorder="1" applyAlignment="1" applyProtection="1">
      <alignment horizontal="center" vertical="center"/>
      <protection locked="0"/>
    </xf>
    <xf numFmtId="165" fontId="54" fillId="38" borderId="23" xfId="0" applyNumberFormat="1" applyFont="1" applyFill="1" applyBorder="1" applyAlignment="1" applyProtection="1">
      <alignment horizontal="center" vertical="center"/>
      <protection locked="0"/>
    </xf>
    <xf numFmtId="165" fontId="54" fillId="38" borderId="24" xfId="0" applyNumberFormat="1" applyFont="1" applyFill="1" applyBorder="1" applyAlignment="1" applyProtection="1">
      <alignment horizontal="center" vertical="center"/>
      <protection locked="0"/>
    </xf>
    <xf numFmtId="165" fontId="54" fillId="38" borderId="25" xfId="0" applyNumberFormat="1" applyFont="1" applyFill="1" applyBorder="1" applyAlignment="1" applyProtection="1">
      <alignment horizontal="center" vertical="center"/>
      <protection locked="0"/>
    </xf>
    <xf numFmtId="165" fontId="53" fillId="3" borderId="3" xfId="0" applyNumberFormat="1" applyFont="1" applyFill="1" applyBorder="1" applyAlignment="1" applyProtection="1">
      <alignment horizontal="center" vertical="center" wrapText="1"/>
      <protection locked="0"/>
    </xf>
    <xf numFmtId="165" fontId="53" fillId="3" borderId="4" xfId="0" applyNumberFormat="1" applyFont="1" applyFill="1" applyBorder="1" applyAlignment="1" applyProtection="1">
      <alignment horizontal="center" vertical="center" wrapText="1"/>
      <protection locked="0"/>
    </xf>
    <xf numFmtId="165" fontId="53" fillId="3" borderId="5" xfId="0" applyNumberFormat="1" applyFont="1" applyFill="1" applyBorder="1" applyAlignment="1" applyProtection="1">
      <alignment horizontal="center" vertical="center" wrapText="1"/>
      <protection locked="0"/>
    </xf>
    <xf numFmtId="0" fontId="53" fillId="0" borderId="0" xfId="0" applyFont="1" applyBorder="1" applyAlignment="1" applyProtection="1">
      <alignment horizontal="left" vertical="center" wrapText="1"/>
      <protection locked="0"/>
    </xf>
    <xf numFmtId="165" fontId="54" fillId="3" borderId="15" xfId="0" applyNumberFormat="1" applyFont="1" applyFill="1" applyBorder="1" applyAlignment="1" applyProtection="1">
      <alignment horizontal="center" vertical="center" wrapText="1"/>
      <protection locked="0"/>
    </xf>
    <xf numFmtId="165" fontId="54" fillId="3" borderId="16" xfId="0" applyNumberFormat="1" applyFont="1" applyFill="1" applyBorder="1" applyAlignment="1" applyProtection="1">
      <alignment horizontal="center" vertical="center" wrapText="1"/>
      <protection locked="0"/>
    </xf>
    <xf numFmtId="165" fontId="54" fillId="3" borderId="17" xfId="0" applyNumberFormat="1" applyFont="1" applyFill="1" applyBorder="1" applyAlignment="1" applyProtection="1">
      <alignment horizontal="center" vertical="center" wrapText="1"/>
      <protection locked="0"/>
    </xf>
    <xf numFmtId="0" fontId="53" fillId="5" borderId="0" xfId="2" applyFont="1" applyFill="1" applyAlignment="1" applyProtection="1">
      <alignment horizontal="left" vertical="center" wrapText="1"/>
      <protection locked="0"/>
    </xf>
    <xf numFmtId="0" fontId="44" fillId="5" borderId="0" xfId="2" applyFont="1" applyFill="1" applyAlignment="1" applyProtection="1">
      <alignment horizontal="left" vertical="center" wrapText="1"/>
      <protection locked="0"/>
    </xf>
    <xf numFmtId="0" fontId="53" fillId="5" borderId="0" xfId="2" applyFont="1" applyFill="1" applyAlignment="1">
      <alignment horizontal="left" vertical="center" wrapText="1"/>
    </xf>
    <xf numFmtId="0" fontId="44" fillId="5" borderId="0" xfId="2" applyFont="1" applyFill="1" applyAlignment="1">
      <alignment horizontal="left" vertical="center" wrapText="1"/>
    </xf>
    <xf numFmtId="0" fontId="54" fillId="5" borderId="0" xfId="2" applyFont="1" applyFill="1" applyAlignment="1">
      <alignment horizontal="left" vertical="center" wrapText="1"/>
    </xf>
    <xf numFmtId="0" fontId="53" fillId="3" borderId="14" xfId="2" applyFont="1" applyFill="1" applyBorder="1" applyAlignment="1" applyProtection="1">
      <alignment horizontal="center" vertical="center" wrapText="1"/>
      <protection locked="0"/>
    </xf>
    <xf numFmtId="165" fontId="54" fillId="5" borderId="3" xfId="2" applyNumberFormat="1" applyFont="1" applyFill="1" applyBorder="1" applyAlignment="1" applyProtection="1">
      <alignment horizontal="center" vertical="center"/>
      <protection locked="0"/>
    </xf>
    <xf numFmtId="165" fontId="54" fillId="5" borderId="4" xfId="2" applyNumberFormat="1" applyFont="1" applyFill="1" applyBorder="1" applyAlignment="1" applyProtection="1">
      <alignment horizontal="center" vertical="center"/>
      <protection locked="0"/>
    </xf>
    <xf numFmtId="165" fontId="54" fillId="5" borderId="5" xfId="2" applyNumberFormat="1" applyFont="1" applyFill="1" applyBorder="1" applyAlignment="1" applyProtection="1">
      <alignment horizontal="center" vertical="center"/>
      <protection locked="0"/>
    </xf>
    <xf numFmtId="0" fontId="53" fillId="5" borderId="14" xfId="2" applyFont="1" applyFill="1" applyBorder="1" applyAlignment="1" applyProtection="1">
      <alignment horizontal="center" vertical="center" wrapText="1"/>
      <protection locked="0"/>
    </xf>
    <xf numFmtId="0" fontId="53" fillId="5" borderId="3" xfId="2" applyFont="1" applyFill="1" applyBorder="1" applyAlignment="1" applyProtection="1">
      <alignment horizontal="center" vertical="center" wrapText="1"/>
      <protection locked="0"/>
    </xf>
    <xf numFmtId="0" fontId="53" fillId="5" borderId="4" xfId="2" applyFont="1" applyFill="1" applyBorder="1" applyAlignment="1" applyProtection="1">
      <alignment horizontal="center" vertical="center" wrapText="1"/>
      <protection locked="0"/>
    </xf>
    <xf numFmtId="0" fontId="53" fillId="5" borderId="5" xfId="2" applyFont="1" applyFill="1" applyBorder="1" applyAlignment="1" applyProtection="1">
      <alignment horizontal="center" vertical="center" wrapText="1"/>
      <protection locked="0"/>
    </xf>
    <xf numFmtId="0" fontId="53" fillId="3" borderId="3" xfId="2" applyFont="1" applyFill="1" applyBorder="1" applyAlignment="1" applyProtection="1">
      <alignment horizontal="center" vertical="center" wrapText="1"/>
      <protection locked="0"/>
    </xf>
    <xf numFmtId="0" fontId="53" fillId="3" borderId="4" xfId="2" applyFont="1" applyFill="1" applyBorder="1" applyAlignment="1" applyProtection="1">
      <alignment horizontal="center" vertical="center" wrapText="1"/>
      <protection locked="0"/>
    </xf>
    <xf numFmtId="0" fontId="53" fillId="3" borderId="5" xfId="2" applyFont="1" applyFill="1" applyBorder="1" applyAlignment="1" applyProtection="1">
      <alignment horizontal="center" vertical="center" wrapText="1"/>
      <protection locked="0"/>
    </xf>
    <xf numFmtId="0" fontId="55" fillId="5" borderId="0" xfId="2" applyFont="1" applyFill="1" applyAlignment="1" applyProtection="1">
      <alignment horizontal="left" vertical="center" wrapText="1"/>
      <protection locked="0"/>
    </xf>
    <xf numFmtId="0" fontId="55" fillId="5" borderId="0" xfId="2" applyFont="1" applyFill="1" applyAlignment="1">
      <alignment horizontal="left" wrapText="1"/>
    </xf>
    <xf numFmtId="0" fontId="52" fillId="5" borderId="0" xfId="2" applyFont="1" applyFill="1" applyAlignment="1">
      <alignment horizontal="left" vertical="center" wrapText="1"/>
    </xf>
    <xf numFmtId="165" fontId="53" fillId="39" borderId="14" xfId="2" applyNumberFormat="1" applyFont="1" applyFill="1" applyBorder="1" applyAlignment="1">
      <alignment horizontal="center" vertical="center"/>
    </xf>
    <xf numFmtId="165" fontId="53" fillId="5" borderId="3" xfId="2" applyNumberFormat="1" applyFont="1" applyFill="1" applyBorder="1" applyAlignment="1" applyProtection="1">
      <alignment horizontal="center" vertical="center"/>
      <protection locked="0"/>
    </xf>
    <xf numFmtId="165" fontId="53" fillId="5" borderId="4" xfId="2" applyNumberFormat="1" applyFont="1" applyFill="1" applyBorder="1" applyAlignment="1" applyProtection="1">
      <alignment horizontal="center" vertical="center"/>
      <protection locked="0"/>
    </xf>
    <xf numFmtId="165" fontId="53" fillId="5" borderId="5" xfId="2" applyNumberFormat="1" applyFont="1" applyFill="1" applyBorder="1" applyAlignment="1" applyProtection="1">
      <alignment horizontal="center" vertical="center"/>
      <protection locked="0"/>
    </xf>
    <xf numFmtId="165" fontId="74" fillId="5" borderId="4" xfId="2" applyNumberFormat="1" applyFont="1" applyFill="1" applyBorder="1" applyAlignment="1">
      <alignment horizontal="center" vertical="center" wrapText="1"/>
    </xf>
    <xf numFmtId="165" fontId="53" fillId="5" borderId="3" xfId="2" applyNumberFormat="1" applyFont="1" applyFill="1" applyBorder="1" applyAlignment="1">
      <alignment horizontal="center" vertical="center"/>
    </xf>
    <xf numFmtId="165" fontId="53" fillId="5" borderId="4" xfId="2" applyNumberFormat="1" applyFont="1" applyFill="1" applyBorder="1" applyAlignment="1">
      <alignment horizontal="center" vertical="center"/>
    </xf>
    <xf numFmtId="165" fontId="53" fillId="5" borderId="5" xfId="2" applyNumberFormat="1" applyFont="1" applyFill="1" applyBorder="1" applyAlignment="1">
      <alignment horizontal="center" vertical="center"/>
    </xf>
    <xf numFmtId="165" fontId="53" fillId="38" borderId="14" xfId="2" applyNumberFormat="1" applyFont="1" applyFill="1" applyBorder="1" applyAlignment="1">
      <alignment horizontal="center" vertical="center"/>
    </xf>
    <xf numFmtId="165" fontId="53" fillId="3" borderId="14" xfId="2" applyNumberFormat="1" applyFont="1" applyFill="1" applyBorder="1" applyAlignment="1">
      <alignment horizontal="center" vertical="center"/>
    </xf>
    <xf numFmtId="165" fontId="53" fillId="4" borderId="14" xfId="2" applyNumberFormat="1" applyFont="1" applyFill="1" applyBorder="1" applyAlignment="1">
      <alignment horizontal="center" vertical="center"/>
    </xf>
    <xf numFmtId="9" fontId="61" fillId="3" borderId="23" xfId="5" applyNumberFormat="1" applyFont="1" applyFill="1" applyBorder="1" applyAlignment="1">
      <alignment horizontal="center" vertical="center" wrapText="1"/>
    </xf>
    <xf numFmtId="9" fontId="61" fillId="3" borderId="24" xfId="5" applyNumberFormat="1" applyFont="1" applyFill="1" applyBorder="1" applyAlignment="1">
      <alignment horizontal="center" vertical="center" wrapText="1"/>
    </xf>
    <xf numFmtId="9" fontId="61" fillId="3" borderId="25" xfId="5" applyNumberFormat="1" applyFont="1" applyFill="1" applyBorder="1" applyAlignment="1">
      <alignment horizontal="center" vertical="center" wrapText="1"/>
    </xf>
  </cellXfs>
  <cellStyles count="56">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Comma" xfId="52" builtinId="3"/>
    <cellStyle name="Explanatory Text" xfId="20" builtinId="53" customBuiltin="1"/>
    <cellStyle name="Followed Hyperlink" xfId="49" builtinId="9" hidden="1"/>
    <cellStyle name="Followed Hyperlink" xfId="50" builtinId="9" hidden="1"/>
    <cellStyle name="Followed Hyperlink" xfId="51" builtinId="9" hidde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4" builtinId="8"/>
    <cellStyle name="Input" xfId="14" builtinId="20" customBuiltin="1"/>
    <cellStyle name="Linked Cell" xfId="17" builtinId="24" customBuiltin="1"/>
    <cellStyle name="Neutral" xfId="13" builtinId="28" customBuiltin="1"/>
    <cellStyle name="Normal" xfId="0" builtinId="0"/>
    <cellStyle name="Normal 16" xfId="54"/>
    <cellStyle name="Normal 19" xfId="53"/>
    <cellStyle name="Normal 2" xfId="2"/>
    <cellStyle name="Normal 3" xfId="3"/>
    <cellStyle name="Normal 4" xfId="47"/>
    <cellStyle name="Note 2" xfId="46"/>
    <cellStyle name="Output" xfId="15" builtinId="21" customBuiltin="1"/>
    <cellStyle name="Percent" xfId="1" builtinId="5"/>
    <cellStyle name="Percent 2" xfId="5"/>
    <cellStyle name="Percent 3" xfId="48"/>
    <cellStyle name="Standaard 2 3" xfId="55"/>
    <cellStyle name="Title" xfId="6" builtinId="15" customBuiltin="1"/>
    <cellStyle name="Total" xfId="21" builtinId="25" customBuiltin="1"/>
    <cellStyle name="Warning Text" xfId="19" builtinId="11" customBuiltin="1"/>
  </cellStyles>
  <dxfs count="193">
    <dxf>
      <font>
        <name val="Calibri"/>
        <scheme val="none"/>
      </font>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167" formatCode="0.0"/>
    </dxf>
    <dxf>
      <numFmt numFmtId="167" formatCode="0.0"/>
    </dxf>
    <dxf>
      <numFmt numFmtId="167" formatCode="0.0"/>
    </dxf>
    <dxf>
      <numFmt numFmtId="167" formatCode="0.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67" formatCode="0.0"/>
    </dxf>
    <dxf>
      <numFmt numFmtId="13" formatCode="0%"/>
    </dxf>
    <dxf>
      <font>
        <sz val="9"/>
      </font>
    </dxf>
    <dxf>
      <font>
        <name val="Calibri"/>
        <scheme val="none"/>
      </font>
    </dxf>
    <dxf>
      <border>
        <top style="medium">
          <color indexed="64"/>
        </top>
      </border>
    </dxf>
    <dxf>
      <font>
        <sz val="8"/>
      </font>
    </dxf>
    <dxf>
      <font>
        <sz val="8"/>
      </font>
    </dxf>
    <dxf>
      <border>
        <left style="medium">
          <color indexed="64"/>
        </left>
      </border>
    </dxf>
    <dxf>
      <alignment vertical="center" readingOrder="0"/>
    </dxf>
    <dxf>
      <alignment horizontal="center" readingOrder="0"/>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font>
        <b/>
      </font>
    </dxf>
    <dxf>
      <alignment vertical="center" readingOrder="0"/>
    </dxf>
    <dxf>
      <alignment horizontal="center" readingOrder="0"/>
    </dxf>
    <dxf>
      <alignment wrapText="1" readingOrder="0"/>
    </dxf>
    <dxf>
      <font>
        <sz val="9"/>
      </font>
    </dxf>
    <dxf>
      <numFmt numFmtId="166" formatCode="0.0%"/>
    </dxf>
    <dxf>
      <font>
        <name val="Calibri"/>
        <scheme val="none"/>
      </font>
    </dxf>
    <dxf>
      <border>
        <left style="thin">
          <color indexed="64"/>
        </left>
      </border>
    </dxf>
    <dxf>
      <border>
        <left style="thin">
          <color indexed="64"/>
        </left>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alignment vertical="center" readingOrder="0"/>
    </dxf>
    <dxf>
      <alignment horizontal="center" readingOrder="0"/>
    </dxf>
    <dxf>
      <alignment vertical="center" readingOrder="0"/>
    </dxf>
    <dxf>
      <alignment wrapText="1" readingOrder="0"/>
    </dxf>
    <dxf>
      <alignment wrapText="1" readingOrder="0"/>
    </dxf>
    <dxf>
      <border>
        <left style="medium">
          <color indexed="64"/>
        </left>
        <top style="medium">
          <color indexed="64"/>
        </top>
      </border>
    </dxf>
    <dxf>
      <border>
        <left style="medium">
          <color indexed="64"/>
        </left>
        <top style="medium">
          <color indexed="64"/>
        </top>
      </border>
    </dxf>
    <dxf>
      <border>
        <bottom style="medium">
          <color indexed="64"/>
        </bottom>
      </border>
    </dxf>
    <dxf>
      <border>
        <left style="medium">
          <color indexed="64"/>
        </left>
        <right style="medium">
          <color indexed="64"/>
        </right>
        <top style="medium">
          <color indexed="64"/>
        </top>
        <bottom style="medium">
          <color indexed="64"/>
        </bottom>
      </border>
    </dxf>
    <dxf>
      <numFmt numFmtId="165" formatCode="0.000"/>
    </dxf>
    <dxf>
      <numFmt numFmtId="165" formatCode="0.000"/>
    </dxf>
    <dxf>
      <numFmt numFmtId="166" formatCode="0.0%"/>
    </dxf>
    <dxf>
      <border>
        <right style="medium">
          <color indexed="64"/>
        </right>
      </border>
    </dxf>
    <dxf>
      <border>
        <left style="medium">
          <color indexed="64"/>
        </left>
        <right style="medium">
          <color indexed="64"/>
        </right>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font>
        <sz val="9"/>
      </font>
    </dxf>
    <dxf>
      <font>
        <sz val="9"/>
      </font>
    </dxf>
    <dxf>
      <alignment vertical="center" readingOrder="0"/>
    </dxf>
    <dxf>
      <alignment horizontal="center" readingOrder="0"/>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alignment horizontal="center" readingOrder="0"/>
    </dxf>
    <dxf>
      <alignment vertical="center" readingOrder="0"/>
    </dxf>
    <dxf>
      <alignment vertical="center" readingOrder="0"/>
    </dxf>
    <dxf>
      <alignment horizontal="center" readingOrder="0"/>
    </dxf>
    <dxf>
      <numFmt numFmtId="167" formatCode="0.0"/>
    </dxf>
    <dxf>
      <numFmt numFmtId="167" formatCode="0.0"/>
    </dxf>
    <dxf>
      <numFmt numFmtId="167" formatCode="0.0"/>
    </dxf>
    <dxf>
      <numFmt numFmtId="167" formatCode="0.0"/>
    </dxf>
    <dxf>
      <numFmt numFmtId="1" formatCode="0"/>
    </dxf>
    <dxf>
      <numFmt numFmtId="167" formatCode="0.0"/>
    </dxf>
    <dxf>
      <numFmt numFmtId="167" formatCode="0.0"/>
    </dxf>
    <dxf>
      <numFmt numFmtId="1" formatCode="0"/>
    </dxf>
    <dxf>
      <numFmt numFmtId="1" formatCode="0"/>
    </dxf>
    <dxf>
      <numFmt numFmtId="167" formatCode="0.0"/>
    </dxf>
    <dxf>
      <numFmt numFmtId="167" formatCode="0.0"/>
    </dxf>
    <dxf>
      <numFmt numFmtId="167" formatCode="0.0"/>
    </dxf>
    <dxf>
      <font>
        <sz val="9"/>
      </font>
    </dxf>
    <dxf>
      <font>
        <name val="Calibri"/>
        <scheme val="none"/>
      </font>
    </dxf>
    <dxf>
      <border>
        <left style="medium">
          <color indexed="64"/>
        </left>
        <right style="medium">
          <color indexed="64"/>
        </right>
        <top style="medium">
          <color indexed="64"/>
        </top>
        <bottom style="medium">
          <color indexed="64"/>
        </bottom>
      </border>
    </dxf>
    <dxf>
      <font>
        <name val="Calibri"/>
        <scheme val="none"/>
      </font>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right/>
        <top/>
        <bottom/>
        <horizontal/>
      </border>
    </dxf>
    <dxf>
      <border>
        <right style="medium">
          <color indexed="64"/>
        </right>
      </border>
    </dxf>
    <dxf>
      <border>
        <right style="medium">
          <color indexed="64"/>
        </right>
      </border>
    </dxf>
    <dxf>
      <border>
        <right style="medium">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alignment vertical="center" readingOrder="0"/>
    </dxf>
    <dxf>
      <alignment horizontal="center" readingOrder="0"/>
    </dxf>
    <dxf>
      <alignment wrapText="1" readingOrder="0"/>
    </dxf>
    <dxf>
      <border>
        <bottom style="medium">
          <color indexed="64"/>
        </bottom>
      </border>
    </dxf>
    <dxf>
      <border>
        <left style="medium">
          <color indexed="64"/>
        </left>
        <right style="medium">
          <color indexed="64"/>
        </right>
        <top style="medium">
          <color indexed="64"/>
        </top>
        <bottom style="medium">
          <color indexed="64"/>
        </bottom>
      </border>
    </dxf>
    <dxf>
      <font>
        <sz val="9"/>
      </font>
    </dxf>
    <dxf>
      <alignment wrapText="1" readingOrder="0"/>
    </dxf>
    <dxf>
      <alignment wrapText="1" readingOrder="0"/>
    </dxf>
    <dxf>
      <alignment vertical="center" readingOrder="0"/>
    </dxf>
    <dxf>
      <alignment horizontal="center" readingOrder="0"/>
    </dxf>
    <dxf>
      <alignment vertical="center" readingOrder="0"/>
    </dxf>
    <dxf>
      <alignment horizontal="center" readingOrder="0"/>
    </dxf>
    <dxf>
      <alignment horizontal="center" readingOrder="0"/>
    </dxf>
    <dxf>
      <alignment vertical="center" readingOrder="0"/>
    </dxf>
    <dxf>
      <alignment wrapText="1" readingOrder="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top/>
        <bottom/>
        <horizontal/>
      </border>
    </dxf>
    <dxf>
      <alignment vertical="center" readingOrder="0"/>
    </dxf>
    <dxf>
      <alignment horizontal="center" readingOrder="0"/>
    </dxf>
    <dxf>
      <alignment wrapText="1" readingOrder="0"/>
    </dxf>
    <dxf>
      <numFmt numFmtId="167" formatCode="0.0"/>
    </dxf>
    <dxf>
      <alignment vertical="center" readingOrder="0"/>
    </dxf>
    <dxf>
      <alignment horizontal="center" readingOrder="0"/>
    </dxf>
    <dxf>
      <alignment wrapText="1" readingOrder="0"/>
    </dxf>
    <dxf>
      <alignment vertical="center" readingOrder="0"/>
    </dxf>
    <dxf>
      <alignment horizontal="center" readingOrder="0"/>
    </dxf>
    <dxf>
      <border>
        <left style="medium">
          <color indexed="64"/>
        </left>
        <right style="medium">
          <color indexed="64"/>
        </right>
        <bottom style="medium">
          <color indexed="64"/>
        </bottom>
      </border>
    </dxf>
    <dxf>
      <numFmt numFmtId="165" formatCode="0.000"/>
    </dxf>
    <dxf>
      <numFmt numFmtId="165" formatCode="0.000"/>
    </dxf>
    <dxf>
      <numFmt numFmtId="165" formatCode="0.000"/>
    </dxf>
    <dxf>
      <numFmt numFmtId="165" formatCode="0.000"/>
    </dxf>
    <dxf>
      <font>
        <sz val="9"/>
      </font>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alignment wrapText="1" readingOrder="0"/>
    </dxf>
    <dxf>
      <alignment vertical="center" readingOrder="0"/>
    </dxf>
    <dxf>
      <alignment horizontal="center" readingOrder="0"/>
    </dxf>
    <dxf>
      <border>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readingOrder="0"/>
    </dxf>
    <dxf>
      <alignment horizontal="center" readingOrder="0"/>
    </dxf>
    <dxf>
      <alignment wrapText="1" readingOrder="0"/>
    </dxf>
    <dxf>
      <font>
        <sz val="9"/>
      </font>
    </dxf>
    <dxf>
      <alignment vertical="center" readingOrder="0"/>
    </dxf>
    <dxf>
      <alignment horizontal="center" readingOrder="0"/>
    </dxf>
    <dxf>
      <numFmt numFmtId="167" formatCode="0.0"/>
    </dxf>
    <dxf>
      <font>
        <name val="Calibri"/>
        <scheme val="none"/>
      </font>
    </dxf>
    <dxf>
      <alignment horizontal="center" readingOrder="0"/>
    </dxf>
    <dxf>
      <alignment vertical="center" readingOrder="0"/>
    </dxf>
    <dxf>
      <alignment vertical="center" readingOrder="0"/>
    </dxf>
    <dxf>
      <alignment wrapText="0" readingOrder="0"/>
    </dxf>
    <dxf>
      <alignment wrapText="1" readingOrder="0"/>
    </dxf>
    <dxf>
      <font>
        <sz val="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market income LIS-countries</a:t>
            </a:r>
          </a:p>
        </c:rich>
      </c:tx>
      <c:layout/>
      <c:overlay val="0"/>
    </c:title>
    <c:autoTitleDeleted val="0"/>
    <c:plotArea>
      <c:layout>
        <c:manualLayout>
          <c:layoutTarget val="inner"/>
          <c:xMode val="edge"/>
          <c:yMode val="edge"/>
          <c:x val="8.7475234657536802E-2"/>
          <c:y val="0.15599725839616199"/>
          <c:w val="0.82088464987701204"/>
          <c:h val="0.736554537948006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4118525939275601"/>
                  <c:y val="-0.16455088947214899"/>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PL40'!$G$6:$G$344</c:f>
              <c:numCache>
                <c:formatCode>0.0</c:formatCode>
                <c:ptCount val="339"/>
                <c:pt idx="0">
                  <c:v>32.518689999999999</c:v>
                </c:pt>
                <c:pt idx="1">
                  <c:v>32.759529999999998</c:v>
                </c:pt>
                <c:pt idx="2">
                  <c:v>31.474499999999999</c:v>
                </c:pt>
                <c:pt idx="3">
                  <c:v>32.51867</c:v>
                </c:pt>
                <c:pt idx="4">
                  <c:v>32.655500000000004</c:v>
                </c:pt>
                <c:pt idx="5">
                  <c:v>32.952730000000003</c:v>
                </c:pt>
                <c:pt idx="6">
                  <c:v>31.288789999999999</c:v>
                </c:pt>
                <c:pt idx="7">
                  <c:v>26.496079999999999</c:v>
                </c:pt>
                <c:pt idx="8">
                  <c:v>26.725549999999998</c:v>
                </c:pt>
                <c:pt idx="9">
                  <c:v>23.8309</c:v>
                </c:pt>
                <c:pt idx="10">
                  <c:v>35.41995</c:v>
                </c:pt>
                <c:pt idx="11">
                  <c:v>35.829250000000002</c:v>
                </c:pt>
                <c:pt idx="12">
                  <c:v>34.009189999999997</c:v>
                </c:pt>
                <c:pt idx="13">
                  <c:v>31.790469999999999</c:v>
                </c:pt>
                <c:pt idx="14">
                  <c:v>38.690840000000001</c:v>
                </c:pt>
                <c:pt idx="15">
                  <c:v>39.784469999999999</c:v>
                </c:pt>
                <c:pt idx="17">
                  <c:v>39.6723</c:v>
                </c:pt>
                <c:pt idx="19">
                  <c:v>39.586060000000003</c:v>
                </c:pt>
                <c:pt idx="20">
                  <c:v>33.344009999999997</c:v>
                </c:pt>
                <c:pt idx="21">
                  <c:v>42.724930000000001</c:v>
                </c:pt>
                <c:pt idx="22">
                  <c:v>30.851980000000001</c:v>
                </c:pt>
                <c:pt idx="23">
                  <c:v>39.565100000000001</c:v>
                </c:pt>
                <c:pt idx="24">
                  <c:v>38.326140000000002</c:v>
                </c:pt>
                <c:pt idx="25">
                  <c:v>40.472929999999998</c:v>
                </c:pt>
                <c:pt idx="26">
                  <c:v>40.039589999999997</c:v>
                </c:pt>
                <c:pt idx="27">
                  <c:v>39.889679999999998</c:v>
                </c:pt>
                <c:pt idx="28">
                  <c:v>41.316540000000003</c:v>
                </c:pt>
                <c:pt idx="29">
                  <c:v>35.14255</c:v>
                </c:pt>
                <c:pt idx="30">
                  <c:v>36.14629</c:v>
                </c:pt>
                <c:pt idx="31">
                  <c:v>33.826309999999999</c:v>
                </c:pt>
                <c:pt idx="32">
                  <c:v>34.128320000000002</c:v>
                </c:pt>
                <c:pt idx="33">
                  <c:v>31.828240000000001</c:v>
                </c:pt>
                <c:pt idx="34">
                  <c:v>34.984139999999996</c:v>
                </c:pt>
                <c:pt idx="35">
                  <c:v>32.111809999999998</c:v>
                </c:pt>
                <c:pt idx="36">
                  <c:v>32.395560000000003</c:v>
                </c:pt>
                <c:pt idx="37">
                  <c:v>29.66799</c:v>
                </c:pt>
                <c:pt idx="38">
                  <c:v>27.017679999999999</c:v>
                </c:pt>
                <c:pt idx="39">
                  <c:v>25.44642</c:v>
                </c:pt>
                <c:pt idx="40">
                  <c:v>25.92653</c:v>
                </c:pt>
                <c:pt idx="41">
                  <c:v>26.226559999999999</c:v>
                </c:pt>
                <c:pt idx="42">
                  <c:v>34.043489999999998</c:v>
                </c:pt>
                <c:pt idx="43">
                  <c:v>33.152819999999998</c:v>
                </c:pt>
                <c:pt idx="44">
                  <c:v>34.401949999999999</c:v>
                </c:pt>
                <c:pt idx="45">
                  <c:v>34.692480000000003</c:v>
                </c:pt>
                <c:pt idx="46">
                  <c:v>33.39087</c:v>
                </c:pt>
                <c:pt idx="47">
                  <c:v>34.149050000000003</c:v>
                </c:pt>
                <c:pt idx="48">
                  <c:v>35.23077</c:v>
                </c:pt>
                <c:pt idx="49">
                  <c:v>34.241520000000001</c:v>
                </c:pt>
                <c:pt idx="50">
                  <c:v>34.297960000000003</c:v>
                </c:pt>
                <c:pt idx="51">
                  <c:v>35.190989999999999</c:v>
                </c:pt>
                <c:pt idx="52">
                  <c:v>33.007860000000001</c:v>
                </c:pt>
                <c:pt idx="53">
                  <c:v>35.285699999999999</c:v>
                </c:pt>
                <c:pt idx="54">
                  <c:v>35.46566</c:v>
                </c:pt>
                <c:pt idx="55">
                  <c:v>29.514859999999999</c:v>
                </c:pt>
                <c:pt idx="56">
                  <c:v>29.392579999999999</c:v>
                </c:pt>
                <c:pt idx="57">
                  <c:v>27.439679999999999</c:v>
                </c:pt>
                <c:pt idx="58">
                  <c:v>28.92032</c:v>
                </c:pt>
                <c:pt idx="59">
                  <c:v>27.464849999999998</c:v>
                </c:pt>
                <c:pt idx="60">
                  <c:v>32.855379999999997</c:v>
                </c:pt>
                <c:pt idx="61">
                  <c:v>32.85613</c:v>
                </c:pt>
                <c:pt idx="62">
                  <c:v>31.5733</c:v>
                </c:pt>
                <c:pt idx="63">
                  <c:v>32.507150000000003</c:v>
                </c:pt>
                <c:pt idx="64">
                  <c:v>33.31955</c:v>
                </c:pt>
                <c:pt idx="65">
                  <c:v>28.598980000000001</c:v>
                </c:pt>
                <c:pt idx="66">
                  <c:v>31.2378</c:v>
                </c:pt>
                <c:pt idx="67">
                  <c:v>33.380809999999997</c:v>
                </c:pt>
                <c:pt idx="68">
                  <c:v>32.458150000000003</c:v>
                </c:pt>
                <c:pt idx="69">
                  <c:v>29.088239999999999</c:v>
                </c:pt>
                <c:pt idx="70">
                  <c:v>31.220479999999998</c:v>
                </c:pt>
                <c:pt idx="71">
                  <c:v>29.759129999999999</c:v>
                </c:pt>
                <c:pt idx="72">
                  <c:v>31.381250000000001</c:v>
                </c:pt>
                <c:pt idx="73">
                  <c:v>32.061959999999999</c:v>
                </c:pt>
                <c:pt idx="74">
                  <c:v>28.79073</c:v>
                </c:pt>
                <c:pt idx="75">
                  <c:v>28.116669999999999</c:v>
                </c:pt>
                <c:pt idx="76">
                  <c:v>31.818339999999999</c:v>
                </c:pt>
                <c:pt idx="77">
                  <c:v>36.257510000000003</c:v>
                </c:pt>
                <c:pt idx="78">
                  <c:v>35.880540000000003</c:v>
                </c:pt>
                <c:pt idx="79">
                  <c:v>30.454470000000001</c:v>
                </c:pt>
                <c:pt idx="80">
                  <c:v>34.697719999999997</c:v>
                </c:pt>
                <c:pt idx="81">
                  <c:v>42.448889999999999</c:v>
                </c:pt>
                <c:pt idx="82">
                  <c:v>35.984000000000002</c:v>
                </c:pt>
                <c:pt idx="83">
                  <c:v>35.935420000000001</c:v>
                </c:pt>
                <c:pt idx="84">
                  <c:v>33.698619999999998</c:v>
                </c:pt>
                <c:pt idx="85">
                  <c:v>33.247140000000002</c:v>
                </c:pt>
                <c:pt idx="86">
                  <c:v>33.142940000000003</c:v>
                </c:pt>
                <c:pt idx="87">
                  <c:v>35.716299999999997</c:v>
                </c:pt>
                <c:pt idx="88">
                  <c:v>28.98997</c:v>
                </c:pt>
                <c:pt idx="89">
                  <c:v>25.92351</c:v>
                </c:pt>
                <c:pt idx="90">
                  <c:v>44.277920000000002</c:v>
                </c:pt>
                <c:pt idx="91">
                  <c:v>43.648299999999999</c:v>
                </c:pt>
                <c:pt idx="92">
                  <c:v>41.913069999999998</c:v>
                </c:pt>
                <c:pt idx="93">
                  <c:v>42.705440000000003</c:v>
                </c:pt>
                <c:pt idx="94">
                  <c:v>41.740769999999998</c:v>
                </c:pt>
                <c:pt idx="95">
                  <c:v>40.157859999999999</c:v>
                </c:pt>
                <c:pt idx="96">
                  <c:v>31.243880000000001</c:v>
                </c:pt>
                <c:pt idx="97">
                  <c:v>38.507759999999998</c:v>
                </c:pt>
                <c:pt idx="98">
                  <c:v>41.09872</c:v>
                </c:pt>
                <c:pt idx="99">
                  <c:v>42.925429999999999</c:v>
                </c:pt>
                <c:pt idx="100">
                  <c:v>38.389980000000001</c:v>
                </c:pt>
                <c:pt idx="101">
                  <c:v>37.921880000000002</c:v>
                </c:pt>
                <c:pt idx="102">
                  <c:v>37.671939999999999</c:v>
                </c:pt>
                <c:pt idx="103">
                  <c:v>37.160080000000001</c:v>
                </c:pt>
                <c:pt idx="104">
                  <c:v>36.038580000000003</c:v>
                </c:pt>
                <c:pt idx="105">
                  <c:v>36.894930000000002</c:v>
                </c:pt>
                <c:pt idx="106">
                  <c:v>37.101680000000002</c:v>
                </c:pt>
                <c:pt idx="107">
                  <c:v>35.407649999999997</c:v>
                </c:pt>
                <c:pt idx="108">
                  <c:v>36.476089999999999</c:v>
                </c:pt>
                <c:pt idx="109">
                  <c:v>36.785409999999999</c:v>
                </c:pt>
                <c:pt idx="110">
                  <c:v>36.798340000000003</c:v>
                </c:pt>
                <c:pt idx="111">
                  <c:v>35.556570000000001</c:v>
                </c:pt>
                <c:pt idx="112">
                  <c:v>34.912439999999997</c:v>
                </c:pt>
                <c:pt idx="113">
                  <c:v>34.280160000000002</c:v>
                </c:pt>
                <c:pt idx="114">
                  <c:v>32.72672</c:v>
                </c:pt>
                <c:pt idx="115">
                  <c:v>32.02581</c:v>
                </c:pt>
                <c:pt idx="116">
                  <c:v>30.928879999999999</c:v>
                </c:pt>
                <c:pt idx="117">
                  <c:v>29.842120000000001</c:v>
                </c:pt>
                <c:pt idx="118">
                  <c:v>30.194430000000001</c:v>
                </c:pt>
                <c:pt idx="119">
                  <c:v>28.574680000000001</c:v>
                </c:pt>
                <c:pt idx="120">
                  <c:v>26.63749</c:v>
                </c:pt>
                <c:pt idx="121">
                  <c:v>27.44276</c:v>
                </c:pt>
                <c:pt idx="122">
                  <c:v>27.762560000000001</c:v>
                </c:pt>
                <c:pt idx="123">
                  <c:v>27.585570000000001</c:v>
                </c:pt>
                <c:pt idx="124">
                  <c:v>23.805710000000001</c:v>
                </c:pt>
                <c:pt idx="125">
                  <c:v>26.19726</c:v>
                </c:pt>
                <c:pt idx="126">
                  <c:v>21.265360000000001</c:v>
                </c:pt>
                <c:pt idx="127">
                  <c:v>42.671199999999999</c:v>
                </c:pt>
                <c:pt idx="128">
                  <c:v>36.835979999999999</c:v>
                </c:pt>
                <c:pt idx="129">
                  <c:v>32.235100000000003</c:v>
                </c:pt>
                <c:pt idx="130">
                  <c:v>37.548290000000001</c:v>
                </c:pt>
                <c:pt idx="131">
                  <c:v>37.652990000000003</c:v>
                </c:pt>
                <c:pt idx="132">
                  <c:v>37.888509999999997</c:v>
                </c:pt>
                <c:pt idx="133">
                  <c:v>21.507300000000001</c:v>
                </c:pt>
                <c:pt idx="134">
                  <c:v>29.392330000000001</c:v>
                </c:pt>
                <c:pt idx="135">
                  <c:v>31.001380000000001</c:v>
                </c:pt>
                <c:pt idx="136">
                  <c:v>45.562190000000001</c:v>
                </c:pt>
                <c:pt idx="137">
                  <c:v>48.282470000000004</c:v>
                </c:pt>
                <c:pt idx="138">
                  <c:v>46.738370000000003</c:v>
                </c:pt>
                <c:pt idx="139">
                  <c:v>44.3904</c:v>
                </c:pt>
                <c:pt idx="140">
                  <c:v>45.268839999999997</c:v>
                </c:pt>
                <c:pt idx="141">
                  <c:v>47.20561</c:v>
                </c:pt>
                <c:pt idx="142">
                  <c:v>48.554220000000001</c:v>
                </c:pt>
                <c:pt idx="143">
                  <c:v>45.76943</c:v>
                </c:pt>
                <c:pt idx="144">
                  <c:v>25.182960000000001</c:v>
                </c:pt>
                <c:pt idx="145">
                  <c:v>18.70241</c:v>
                </c:pt>
                <c:pt idx="146">
                  <c:v>19.681159999999998</c:v>
                </c:pt>
                <c:pt idx="147">
                  <c:v>30.968610000000002</c:v>
                </c:pt>
                <c:pt idx="148">
                  <c:v>29.150790000000001</c:v>
                </c:pt>
                <c:pt idx="149">
                  <c:v>46.350990000000003</c:v>
                </c:pt>
                <c:pt idx="150">
                  <c:v>38.783630000000002</c:v>
                </c:pt>
                <c:pt idx="151">
                  <c:v>36.247410000000002</c:v>
                </c:pt>
                <c:pt idx="152">
                  <c:v>33.613</c:v>
                </c:pt>
                <c:pt idx="153">
                  <c:v>38.934370000000001</c:v>
                </c:pt>
                <c:pt idx="154">
                  <c:v>39.557139999999997</c:v>
                </c:pt>
                <c:pt idx="155">
                  <c:v>40.580530000000003</c:v>
                </c:pt>
                <c:pt idx="156">
                  <c:v>35.52149</c:v>
                </c:pt>
                <c:pt idx="157">
                  <c:v>33.367789999999999</c:v>
                </c:pt>
                <c:pt idx="158">
                  <c:v>33.749809999999997</c:v>
                </c:pt>
                <c:pt idx="159">
                  <c:v>36.03687</c:v>
                </c:pt>
                <c:pt idx="160">
                  <c:v>37.798499999999997</c:v>
                </c:pt>
                <c:pt idx="161">
                  <c:v>37.383600000000001</c:v>
                </c:pt>
                <c:pt idx="162">
                  <c:v>37.93676</c:v>
                </c:pt>
                <c:pt idx="163">
                  <c:v>37.370849999999997</c:v>
                </c:pt>
                <c:pt idx="164">
                  <c:v>33.73198</c:v>
                </c:pt>
                <c:pt idx="165">
                  <c:v>31.726030000000002</c:v>
                </c:pt>
                <c:pt idx="166">
                  <c:v>31.332699999999999</c:v>
                </c:pt>
                <c:pt idx="167">
                  <c:v>23.847359999999998</c:v>
                </c:pt>
                <c:pt idx="168">
                  <c:v>44.108319999999999</c:v>
                </c:pt>
                <c:pt idx="169">
                  <c:v>42.45111</c:v>
                </c:pt>
                <c:pt idx="170">
                  <c:v>42.204230000000003</c:v>
                </c:pt>
                <c:pt idx="171">
                  <c:v>41.654400000000003</c:v>
                </c:pt>
                <c:pt idx="172">
                  <c:v>39.598480000000002</c:v>
                </c:pt>
                <c:pt idx="173">
                  <c:v>40.337969999999999</c:v>
                </c:pt>
                <c:pt idx="174">
                  <c:v>40.986530000000002</c:v>
                </c:pt>
                <c:pt idx="175">
                  <c:v>40.288670000000003</c:v>
                </c:pt>
                <c:pt idx="176">
                  <c:v>35.856070000000003</c:v>
                </c:pt>
                <c:pt idx="177">
                  <c:v>34.08907</c:v>
                </c:pt>
                <c:pt idx="178">
                  <c:v>34.630130000000001</c:v>
                </c:pt>
                <c:pt idx="179">
                  <c:v>33.373089999999998</c:v>
                </c:pt>
                <c:pt idx="180">
                  <c:v>24.898099999999999</c:v>
                </c:pt>
                <c:pt idx="181">
                  <c:v>37.261290000000002</c:v>
                </c:pt>
                <c:pt idx="182">
                  <c:v>42.021210000000004</c:v>
                </c:pt>
                <c:pt idx="183">
                  <c:v>37.559379999999997</c:v>
                </c:pt>
                <c:pt idx="184">
                  <c:v>35.668509999999998</c:v>
                </c:pt>
                <c:pt idx="185">
                  <c:v>32.29768</c:v>
                </c:pt>
                <c:pt idx="186">
                  <c:v>33.512129999999999</c:v>
                </c:pt>
                <c:pt idx="187">
                  <c:v>39.67698</c:v>
                </c:pt>
                <c:pt idx="188">
                  <c:v>39.99109</c:v>
                </c:pt>
                <c:pt idx="189">
                  <c:v>38.013449999999999</c:v>
                </c:pt>
                <c:pt idx="190">
                  <c:v>34.267969999999998</c:v>
                </c:pt>
                <c:pt idx="191">
                  <c:v>32.206330000000001</c:v>
                </c:pt>
                <c:pt idx="192">
                  <c:v>33.729259999999996</c:v>
                </c:pt>
                <c:pt idx="193">
                  <c:v>33.683540000000001</c:v>
                </c:pt>
                <c:pt idx="194">
                  <c:v>33.854410000000001</c:v>
                </c:pt>
                <c:pt idx="195">
                  <c:v>29.424130000000002</c:v>
                </c:pt>
                <c:pt idx="196">
                  <c:v>30.29805</c:v>
                </c:pt>
                <c:pt idx="197">
                  <c:v>30.442270000000001</c:v>
                </c:pt>
                <c:pt idx="198">
                  <c:v>30.187919999999998</c:v>
                </c:pt>
                <c:pt idx="199">
                  <c:v>28.58154</c:v>
                </c:pt>
                <c:pt idx="200">
                  <c:v>29.52684</c:v>
                </c:pt>
                <c:pt idx="201">
                  <c:v>27.143180000000001</c:v>
                </c:pt>
                <c:pt idx="202">
                  <c:v>26.854150000000001</c:v>
                </c:pt>
                <c:pt idx="203">
                  <c:v>25.823889999999999</c:v>
                </c:pt>
                <c:pt idx="204">
                  <c:v>31.8108</c:v>
                </c:pt>
                <c:pt idx="205">
                  <c:v>30.130089999999999</c:v>
                </c:pt>
                <c:pt idx="206">
                  <c:v>29.02338</c:v>
                </c:pt>
                <c:pt idx="207">
                  <c:v>28.998010000000001</c:v>
                </c:pt>
                <c:pt idx="208">
                  <c:v>27.751300000000001</c:v>
                </c:pt>
                <c:pt idx="209">
                  <c:v>31.591539999999998</c:v>
                </c:pt>
                <c:pt idx="210">
                  <c:v>30.489439999999998</c:v>
                </c:pt>
                <c:pt idx="211">
                  <c:v>30.380520000000001</c:v>
                </c:pt>
                <c:pt idx="212">
                  <c:v>31.26868</c:v>
                </c:pt>
                <c:pt idx="213">
                  <c:v>31.680810000000001</c:v>
                </c:pt>
                <c:pt idx="214">
                  <c:v>31.981999999999999</c:v>
                </c:pt>
                <c:pt idx="215">
                  <c:v>31.140879999999999</c:v>
                </c:pt>
                <c:pt idx="216">
                  <c:v>31.82159</c:v>
                </c:pt>
                <c:pt idx="217">
                  <c:v>28.29692</c:v>
                </c:pt>
                <c:pt idx="218">
                  <c:v>29.610990000000001</c:v>
                </c:pt>
                <c:pt idx="219">
                  <c:v>25.844380000000001</c:v>
                </c:pt>
                <c:pt idx="220">
                  <c:v>22.168369999999999</c:v>
                </c:pt>
                <c:pt idx="221">
                  <c:v>22.626650000000001</c:v>
                </c:pt>
                <c:pt idx="222">
                  <c:v>34.631869999999999</c:v>
                </c:pt>
                <c:pt idx="223">
                  <c:v>34.112569999999998</c:v>
                </c:pt>
                <c:pt idx="224">
                  <c:v>34.891599999999997</c:v>
                </c:pt>
                <c:pt idx="225">
                  <c:v>31.459990000000001</c:v>
                </c:pt>
                <c:pt idx="226">
                  <c:v>30.417300000000001</c:v>
                </c:pt>
                <c:pt idx="227">
                  <c:v>31.164809999999999</c:v>
                </c:pt>
                <c:pt idx="228">
                  <c:v>28.57985</c:v>
                </c:pt>
                <c:pt idx="229">
                  <c:v>27.813420000000001</c:v>
                </c:pt>
                <c:pt idx="230">
                  <c:v>32.585470000000001</c:v>
                </c:pt>
                <c:pt idx="231">
                  <c:v>33.151310000000002</c:v>
                </c:pt>
                <c:pt idx="232">
                  <c:v>34.518329999999999</c:v>
                </c:pt>
                <c:pt idx="233">
                  <c:v>35.910530000000001</c:v>
                </c:pt>
                <c:pt idx="234">
                  <c:v>36.839440000000003</c:v>
                </c:pt>
                <c:pt idx="235">
                  <c:v>43.465629999999997</c:v>
                </c:pt>
                <c:pt idx="236">
                  <c:v>42.476370000000003</c:v>
                </c:pt>
                <c:pt idx="237">
                  <c:v>41.504370000000002</c:v>
                </c:pt>
                <c:pt idx="238">
                  <c:v>42.917940000000002</c:v>
                </c:pt>
                <c:pt idx="239">
                  <c:v>47.999000000000002</c:v>
                </c:pt>
                <c:pt idx="240">
                  <c:v>42.293669999999999</c:v>
                </c:pt>
                <c:pt idx="241">
                  <c:v>52.247909999999997</c:v>
                </c:pt>
                <c:pt idx="242">
                  <c:v>43.043729999999996</c:v>
                </c:pt>
                <c:pt idx="243">
                  <c:v>30.276620000000001</c:v>
                </c:pt>
                <c:pt idx="244">
                  <c:v>28.92671</c:v>
                </c:pt>
                <c:pt idx="245">
                  <c:v>28.88053</c:v>
                </c:pt>
                <c:pt idx="246">
                  <c:v>39.966369999999998</c:v>
                </c:pt>
                <c:pt idx="247">
                  <c:v>39.112490000000001</c:v>
                </c:pt>
                <c:pt idx="248">
                  <c:v>37.629429999999999</c:v>
                </c:pt>
                <c:pt idx="249">
                  <c:v>40.360619999999997</c:v>
                </c:pt>
                <c:pt idx="250">
                  <c:v>40.978400000000001</c:v>
                </c:pt>
                <c:pt idx="251">
                  <c:v>46.532789999999999</c:v>
                </c:pt>
                <c:pt idx="252">
                  <c:v>51.249929999999999</c:v>
                </c:pt>
                <c:pt idx="253">
                  <c:v>49.872039999999998</c:v>
                </c:pt>
                <c:pt idx="254">
                  <c:v>44.734999999999999</c:v>
                </c:pt>
                <c:pt idx="255">
                  <c:v>30.716560000000001</c:v>
                </c:pt>
                <c:pt idx="256">
                  <c:v>33.149810000000002</c:v>
                </c:pt>
                <c:pt idx="257">
                  <c:v>29.82572</c:v>
                </c:pt>
                <c:pt idx="258">
                  <c:v>32.746650000000002</c:v>
                </c:pt>
                <c:pt idx="259">
                  <c:v>40.371380000000002</c:v>
                </c:pt>
                <c:pt idx="260">
                  <c:v>35.253189999999996</c:v>
                </c:pt>
                <c:pt idx="261">
                  <c:v>42.859929999999999</c:v>
                </c:pt>
                <c:pt idx="262">
                  <c:v>38.940730000000002</c:v>
                </c:pt>
                <c:pt idx="263">
                  <c:v>37.791319999999999</c:v>
                </c:pt>
                <c:pt idx="264">
                  <c:v>37.783470000000001</c:v>
                </c:pt>
                <c:pt idx="265">
                  <c:v>37.219940000000001</c:v>
                </c:pt>
                <c:pt idx="266">
                  <c:v>36.336199999999998</c:v>
                </c:pt>
                <c:pt idx="267">
                  <c:v>42.107619999999997</c:v>
                </c:pt>
                <c:pt idx="268">
                  <c:v>42.598460000000003</c:v>
                </c:pt>
                <c:pt idx="269">
                  <c:v>44.203740000000003</c:v>
                </c:pt>
                <c:pt idx="270">
                  <c:v>21.347539999999999</c:v>
                </c:pt>
                <c:pt idx="271">
                  <c:v>21.98546</c:v>
                </c:pt>
                <c:pt idx="272">
                  <c:v>22.20279</c:v>
                </c:pt>
                <c:pt idx="273">
                  <c:v>21.014279999999999</c:v>
                </c:pt>
                <c:pt idx="274">
                  <c:v>43.252319999999997</c:v>
                </c:pt>
                <c:pt idx="275">
                  <c:v>39.246000000000002</c:v>
                </c:pt>
                <c:pt idx="276">
                  <c:v>32.878250000000001</c:v>
                </c:pt>
                <c:pt idx="277">
                  <c:v>39.5852</c:v>
                </c:pt>
                <c:pt idx="278">
                  <c:v>39.013689999999997</c:v>
                </c:pt>
                <c:pt idx="279">
                  <c:v>41.145389999999999</c:v>
                </c:pt>
                <c:pt idx="280">
                  <c:v>34.048819999999999</c:v>
                </c:pt>
                <c:pt idx="281">
                  <c:v>36.14622</c:v>
                </c:pt>
                <c:pt idx="282">
                  <c:v>31.54204</c:v>
                </c:pt>
                <c:pt idx="283">
                  <c:v>34.666539999999998</c:v>
                </c:pt>
                <c:pt idx="284">
                  <c:v>33.216949999999997</c:v>
                </c:pt>
                <c:pt idx="285">
                  <c:v>39.488959999999999</c:v>
                </c:pt>
                <c:pt idx="286">
                  <c:v>37.589700000000001</c:v>
                </c:pt>
                <c:pt idx="287">
                  <c:v>32.339370000000002</c:v>
                </c:pt>
                <c:pt idx="288">
                  <c:v>30.31174</c:v>
                </c:pt>
                <c:pt idx="289">
                  <c:v>25.72035</c:v>
                </c:pt>
                <c:pt idx="290">
                  <c:v>21.03238</c:v>
                </c:pt>
                <c:pt idx="291">
                  <c:v>23.906189999999999</c:v>
                </c:pt>
                <c:pt idx="292">
                  <c:v>23.100750000000001</c:v>
                </c:pt>
                <c:pt idx="293">
                  <c:v>22.26107</c:v>
                </c:pt>
                <c:pt idx="294">
                  <c:v>24.233470000000001</c:v>
                </c:pt>
                <c:pt idx="295">
                  <c:v>21.77205</c:v>
                </c:pt>
                <c:pt idx="296">
                  <c:v>21.750019999999999</c:v>
                </c:pt>
                <c:pt idx="297">
                  <c:v>23.805869999999999</c:v>
                </c:pt>
                <c:pt idx="298">
                  <c:v>19.96922</c:v>
                </c:pt>
                <c:pt idx="299">
                  <c:v>18.605650000000001</c:v>
                </c:pt>
                <c:pt idx="300">
                  <c:v>17.769110000000001</c:v>
                </c:pt>
                <c:pt idx="301">
                  <c:v>17.552949999999999</c:v>
                </c:pt>
                <c:pt idx="302">
                  <c:v>17.75909</c:v>
                </c:pt>
                <c:pt idx="303">
                  <c:v>19.813469999999999</c:v>
                </c:pt>
                <c:pt idx="304">
                  <c:v>17.230779999999999</c:v>
                </c:pt>
                <c:pt idx="305">
                  <c:v>15.884209999999999</c:v>
                </c:pt>
                <c:pt idx="306">
                  <c:v>21.321159999999999</c:v>
                </c:pt>
                <c:pt idx="307">
                  <c:v>14.06405</c:v>
                </c:pt>
                <c:pt idx="308">
                  <c:v>11.86337</c:v>
                </c:pt>
                <c:pt idx="309">
                  <c:v>12.15526</c:v>
                </c:pt>
                <c:pt idx="310">
                  <c:v>40.465560000000004</c:v>
                </c:pt>
                <c:pt idx="311">
                  <c:v>39.931570000000001</c:v>
                </c:pt>
                <c:pt idx="312">
                  <c:v>37.794150000000002</c:v>
                </c:pt>
                <c:pt idx="313">
                  <c:v>37.223179999999999</c:v>
                </c:pt>
                <c:pt idx="314">
                  <c:v>37.701439999999998</c:v>
                </c:pt>
                <c:pt idx="315">
                  <c:v>39.357509999999998</c:v>
                </c:pt>
                <c:pt idx="316">
                  <c:v>38.251390000000001</c:v>
                </c:pt>
                <c:pt idx="317">
                  <c:v>34.065759999999997</c:v>
                </c:pt>
                <c:pt idx="318">
                  <c:v>36.255459999999999</c:v>
                </c:pt>
                <c:pt idx="319">
                  <c:v>26.54945</c:v>
                </c:pt>
                <c:pt idx="320">
                  <c:v>21.957519999999999</c:v>
                </c:pt>
                <c:pt idx="321">
                  <c:v>19.549060000000001</c:v>
                </c:pt>
                <c:pt idx="322">
                  <c:v>33.928280000000001</c:v>
                </c:pt>
                <c:pt idx="323">
                  <c:v>34.933140000000002</c:v>
                </c:pt>
                <c:pt idx="324">
                  <c:v>35.743279999999999</c:v>
                </c:pt>
                <c:pt idx="325">
                  <c:v>31.602650000000001</c:v>
                </c:pt>
                <c:pt idx="326">
                  <c:v>32.30545</c:v>
                </c:pt>
                <c:pt idx="327">
                  <c:v>29.890049999999999</c:v>
                </c:pt>
                <c:pt idx="328">
                  <c:v>31.016089999999998</c:v>
                </c:pt>
                <c:pt idx="329">
                  <c:v>32.057189999999999</c:v>
                </c:pt>
                <c:pt idx="330">
                  <c:v>31.49372</c:v>
                </c:pt>
                <c:pt idx="331">
                  <c:v>30.121410000000001</c:v>
                </c:pt>
                <c:pt idx="332">
                  <c:v>27.804259999999999</c:v>
                </c:pt>
                <c:pt idx="333">
                  <c:v>25.57856</c:v>
                </c:pt>
                <c:pt idx="334">
                  <c:v>39.288080000000001</c:v>
                </c:pt>
                <c:pt idx="335">
                  <c:v>39.178260000000002</c:v>
                </c:pt>
                <c:pt idx="336">
                  <c:v>41.544989999999999</c:v>
                </c:pt>
                <c:pt idx="337">
                  <c:v>42.275199999999998</c:v>
                </c:pt>
                <c:pt idx="338">
                  <c:v>45.456159999999997</c:v>
                </c:pt>
              </c:numCache>
            </c:numRef>
          </c:yVal>
          <c:smooth val="0"/>
          <c:extLst>
            <c:ext xmlns:c16="http://schemas.microsoft.com/office/drawing/2014/chart" uri="{C3380CC4-5D6E-409C-BE32-E72D297353CC}">
              <c16:uniqueId val="{00000001-3909-4AFA-A743-3F5A6E664D95}"/>
            </c:ext>
          </c:extLst>
        </c:ser>
        <c:dLbls>
          <c:showLegendKey val="0"/>
          <c:showVal val="0"/>
          <c:showCatName val="0"/>
          <c:showSerName val="0"/>
          <c:showPercent val="0"/>
          <c:showBubbleSize val="0"/>
        </c:dLbls>
        <c:axId val="108892928"/>
        <c:axId val="108894464"/>
      </c:scatterChart>
      <c:valAx>
        <c:axId val="108892928"/>
        <c:scaling>
          <c:orientation val="minMax"/>
          <c:max val="2015"/>
          <c:min val="1965"/>
        </c:scaling>
        <c:delete val="0"/>
        <c:axPos val="b"/>
        <c:numFmt formatCode="General" sourceLinked="1"/>
        <c:majorTickMark val="out"/>
        <c:minorTickMark val="none"/>
        <c:tickLblPos val="nextTo"/>
        <c:crossAx val="108894464"/>
        <c:crosses val="autoZero"/>
        <c:crossBetween val="midCat"/>
        <c:majorUnit val="10"/>
      </c:valAx>
      <c:valAx>
        <c:axId val="108894464"/>
        <c:scaling>
          <c:orientation val="minMax"/>
          <c:max val="65"/>
          <c:min val="0"/>
        </c:scaling>
        <c:delete val="0"/>
        <c:axPos val="l"/>
        <c:majorGridlines/>
        <c:numFmt formatCode="#,##0" sourceLinked="0"/>
        <c:majorTickMark val="out"/>
        <c:minorTickMark val="none"/>
        <c:tickLblPos val="nextTo"/>
        <c:crossAx val="108892928"/>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gap amrket income LIS-countries</a:t>
            </a:r>
          </a:p>
        </c:rich>
      </c:tx>
      <c:layout/>
      <c:overlay val="0"/>
    </c:title>
    <c:autoTitleDeleted val="0"/>
    <c:plotArea>
      <c:layout>
        <c:manualLayout>
          <c:layoutTarget val="inner"/>
          <c:xMode val="edge"/>
          <c:yMode val="edge"/>
          <c:x val="8.7475234657536802E-2"/>
          <c:y val="0.15599725839616199"/>
          <c:w val="0.82088464987701204"/>
          <c:h val="0.736554537948006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2637942810728998"/>
                  <c:y val="-0.22107465733449999"/>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PL40'!$BE$6:$BE$344</c:f>
              <c:numCache>
                <c:formatCode>0.0</c:formatCode>
                <c:ptCount val="339"/>
                <c:pt idx="0">
                  <c:v>22.208929999999999</c:v>
                </c:pt>
                <c:pt idx="1">
                  <c:v>22.590430000000001</c:v>
                </c:pt>
                <c:pt idx="2">
                  <c:v>21.146380000000001</c:v>
                </c:pt>
                <c:pt idx="3">
                  <c:v>23.68017</c:v>
                </c:pt>
                <c:pt idx="4">
                  <c:v>23.409389999999998</c:v>
                </c:pt>
                <c:pt idx="5">
                  <c:v>24.729220000000002</c:v>
                </c:pt>
                <c:pt idx="6">
                  <c:v>23.770040000000002</c:v>
                </c:pt>
                <c:pt idx="7">
                  <c:v>18.219819999999999</c:v>
                </c:pt>
                <c:pt idx="8">
                  <c:v>19.365390000000001</c:v>
                </c:pt>
                <c:pt idx="9">
                  <c:v>16.69566</c:v>
                </c:pt>
                <c:pt idx="10">
                  <c:v>25.88625</c:v>
                </c:pt>
                <c:pt idx="11">
                  <c:v>25.341249999999999</c:v>
                </c:pt>
                <c:pt idx="12">
                  <c:v>24.04269</c:v>
                </c:pt>
                <c:pt idx="13">
                  <c:v>22.43505</c:v>
                </c:pt>
                <c:pt idx="14">
                  <c:v>24.536940000000001</c:v>
                </c:pt>
                <c:pt idx="15">
                  <c:v>24.240089999999999</c:v>
                </c:pt>
                <c:pt idx="17">
                  <c:v>24.24896</c:v>
                </c:pt>
                <c:pt idx="19">
                  <c:v>29.291620000000002</c:v>
                </c:pt>
                <c:pt idx="20">
                  <c:v>26.600429999999999</c:v>
                </c:pt>
                <c:pt idx="21">
                  <c:v>29.427060000000001</c:v>
                </c:pt>
                <c:pt idx="22">
                  <c:v>24.601680000000002</c:v>
                </c:pt>
                <c:pt idx="23">
                  <c:v>25.628399999999999</c:v>
                </c:pt>
                <c:pt idx="24">
                  <c:v>24.722280000000001</c:v>
                </c:pt>
                <c:pt idx="25">
                  <c:v>22.913959999999999</c:v>
                </c:pt>
                <c:pt idx="26">
                  <c:v>22.60209</c:v>
                </c:pt>
                <c:pt idx="27">
                  <c:v>22.240919999999999</c:v>
                </c:pt>
                <c:pt idx="28">
                  <c:v>22.464729999999999</c:v>
                </c:pt>
                <c:pt idx="29">
                  <c:v>23.31091</c:v>
                </c:pt>
                <c:pt idx="30">
                  <c:v>23.271789999999999</c:v>
                </c:pt>
                <c:pt idx="31">
                  <c:v>21.358899999999998</c:v>
                </c:pt>
                <c:pt idx="32">
                  <c:v>22.129619999999999</c:v>
                </c:pt>
                <c:pt idx="33">
                  <c:v>20.906389999999998</c:v>
                </c:pt>
                <c:pt idx="34">
                  <c:v>23.335660000000001</c:v>
                </c:pt>
                <c:pt idx="35">
                  <c:v>21.689910000000001</c:v>
                </c:pt>
                <c:pt idx="36">
                  <c:v>21.62462</c:v>
                </c:pt>
                <c:pt idx="37">
                  <c:v>18.52863</c:v>
                </c:pt>
                <c:pt idx="38">
                  <c:v>16.771450000000002</c:v>
                </c:pt>
                <c:pt idx="39">
                  <c:v>14.80317</c:v>
                </c:pt>
                <c:pt idx="40">
                  <c:v>15.530950000000001</c:v>
                </c:pt>
                <c:pt idx="41">
                  <c:v>16.344059999999999</c:v>
                </c:pt>
                <c:pt idx="42">
                  <c:v>17.146920000000001</c:v>
                </c:pt>
                <c:pt idx="43">
                  <c:v>16.242439999999998</c:v>
                </c:pt>
                <c:pt idx="44">
                  <c:v>16.441839999999999</c:v>
                </c:pt>
                <c:pt idx="45">
                  <c:v>17.038879999999999</c:v>
                </c:pt>
                <c:pt idx="46">
                  <c:v>15.57471</c:v>
                </c:pt>
                <c:pt idx="47">
                  <c:v>16.144909999999999</c:v>
                </c:pt>
                <c:pt idx="48">
                  <c:v>17.059889999999999</c:v>
                </c:pt>
                <c:pt idx="49">
                  <c:v>16.232859999999999</c:v>
                </c:pt>
                <c:pt idx="50">
                  <c:v>16.161860000000001</c:v>
                </c:pt>
                <c:pt idx="51">
                  <c:v>16.542369999999998</c:v>
                </c:pt>
                <c:pt idx="52">
                  <c:v>14.63069</c:v>
                </c:pt>
                <c:pt idx="53">
                  <c:v>16.301760000000002</c:v>
                </c:pt>
                <c:pt idx="54">
                  <c:v>18.83653</c:v>
                </c:pt>
                <c:pt idx="55">
                  <c:v>10.299060000000001</c:v>
                </c:pt>
                <c:pt idx="56">
                  <c:v>13.95336</c:v>
                </c:pt>
                <c:pt idx="57">
                  <c:v>11.91901</c:v>
                </c:pt>
                <c:pt idx="58">
                  <c:v>13.48291</c:v>
                </c:pt>
                <c:pt idx="59">
                  <c:v>12.596920000000001</c:v>
                </c:pt>
                <c:pt idx="60">
                  <c:v>23.49381</c:v>
                </c:pt>
                <c:pt idx="61">
                  <c:v>22.362390000000001</c:v>
                </c:pt>
                <c:pt idx="62">
                  <c:v>21.94314</c:v>
                </c:pt>
                <c:pt idx="63">
                  <c:v>23.34196</c:v>
                </c:pt>
                <c:pt idx="64">
                  <c:v>23.246279999999999</c:v>
                </c:pt>
                <c:pt idx="65">
                  <c:v>19.571870000000001</c:v>
                </c:pt>
                <c:pt idx="66">
                  <c:v>20.372070000000001</c:v>
                </c:pt>
                <c:pt idx="67">
                  <c:v>26.416440000000001</c:v>
                </c:pt>
                <c:pt idx="68">
                  <c:v>25.473040000000001</c:v>
                </c:pt>
                <c:pt idx="69">
                  <c:v>22.269220000000001</c:v>
                </c:pt>
                <c:pt idx="70">
                  <c:v>24.164680000000001</c:v>
                </c:pt>
                <c:pt idx="71">
                  <c:v>22.949249999999999</c:v>
                </c:pt>
                <c:pt idx="72">
                  <c:v>23.960470000000001</c:v>
                </c:pt>
                <c:pt idx="73">
                  <c:v>24.382840000000002</c:v>
                </c:pt>
                <c:pt idx="74">
                  <c:v>21.117629999999998</c:v>
                </c:pt>
                <c:pt idx="75">
                  <c:v>11.80348</c:v>
                </c:pt>
                <c:pt idx="76">
                  <c:v>14.92624</c:v>
                </c:pt>
                <c:pt idx="77">
                  <c:v>25.761900000000001</c:v>
                </c:pt>
                <c:pt idx="78">
                  <c:v>24.894839999999999</c:v>
                </c:pt>
                <c:pt idx="79">
                  <c:v>20.319109999999998</c:v>
                </c:pt>
                <c:pt idx="80">
                  <c:v>23.590450000000001</c:v>
                </c:pt>
                <c:pt idx="81">
                  <c:v>26.254480000000001</c:v>
                </c:pt>
                <c:pt idx="82">
                  <c:v>26.509370000000001</c:v>
                </c:pt>
                <c:pt idx="83">
                  <c:v>26.007180000000002</c:v>
                </c:pt>
                <c:pt idx="84">
                  <c:v>23.94781</c:v>
                </c:pt>
                <c:pt idx="85">
                  <c:v>24.40204</c:v>
                </c:pt>
                <c:pt idx="86">
                  <c:v>24.101649999999999</c:v>
                </c:pt>
                <c:pt idx="87">
                  <c:v>26.151309999999999</c:v>
                </c:pt>
                <c:pt idx="88">
                  <c:v>19.488489999999999</c:v>
                </c:pt>
                <c:pt idx="89">
                  <c:v>17.36984</c:v>
                </c:pt>
                <c:pt idx="90">
                  <c:v>29.036100000000001</c:v>
                </c:pt>
                <c:pt idx="91">
                  <c:v>28.316610000000001</c:v>
                </c:pt>
                <c:pt idx="92">
                  <c:v>27.095289999999999</c:v>
                </c:pt>
                <c:pt idx="93">
                  <c:v>27.118310000000001</c:v>
                </c:pt>
                <c:pt idx="94">
                  <c:v>26.612770000000001</c:v>
                </c:pt>
                <c:pt idx="95">
                  <c:v>26.370940000000001</c:v>
                </c:pt>
                <c:pt idx="96">
                  <c:v>18.8142</c:v>
                </c:pt>
                <c:pt idx="97">
                  <c:v>21.03464</c:v>
                </c:pt>
                <c:pt idx="98">
                  <c:v>21.447669999999999</c:v>
                </c:pt>
                <c:pt idx="99">
                  <c:v>25.048459999999999</c:v>
                </c:pt>
                <c:pt idx="100">
                  <c:v>28.951519999999999</c:v>
                </c:pt>
                <c:pt idx="101">
                  <c:v>28.57835</c:v>
                </c:pt>
                <c:pt idx="102">
                  <c:v>28.4435</c:v>
                </c:pt>
                <c:pt idx="103">
                  <c:v>28.093229999999998</c:v>
                </c:pt>
                <c:pt idx="104">
                  <c:v>27.47175</c:v>
                </c:pt>
                <c:pt idx="105">
                  <c:v>27.892410000000002</c:v>
                </c:pt>
                <c:pt idx="106">
                  <c:v>28.022020000000001</c:v>
                </c:pt>
                <c:pt idx="107">
                  <c:v>27.1509</c:v>
                </c:pt>
                <c:pt idx="108">
                  <c:v>27.706489999999999</c:v>
                </c:pt>
                <c:pt idx="109">
                  <c:v>28.0397</c:v>
                </c:pt>
                <c:pt idx="110">
                  <c:v>27.918289999999999</c:v>
                </c:pt>
                <c:pt idx="111">
                  <c:v>26.62687</c:v>
                </c:pt>
                <c:pt idx="112">
                  <c:v>26.431999999999999</c:v>
                </c:pt>
                <c:pt idx="113">
                  <c:v>25.834510000000002</c:v>
                </c:pt>
                <c:pt idx="114">
                  <c:v>24.52684</c:v>
                </c:pt>
                <c:pt idx="115">
                  <c:v>23.947520000000001</c:v>
                </c:pt>
                <c:pt idx="116">
                  <c:v>23.34909</c:v>
                </c:pt>
                <c:pt idx="117">
                  <c:v>22.85575</c:v>
                </c:pt>
                <c:pt idx="118">
                  <c:v>22.74174</c:v>
                </c:pt>
                <c:pt idx="119">
                  <c:v>20.812360000000002</c:v>
                </c:pt>
                <c:pt idx="120">
                  <c:v>21.041440000000001</c:v>
                </c:pt>
                <c:pt idx="121">
                  <c:v>21.60004</c:v>
                </c:pt>
                <c:pt idx="122">
                  <c:v>21.938079999999999</c:v>
                </c:pt>
                <c:pt idx="123">
                  <c:v>18.955690000000001</c:v>
                </c:pt>
                <c:pt idx="124">
                  <c:v>19.103770000000001</c:v>
                </c:pt>
                <c:pt idx="125">
                  <c:v>18.892109999999999</c:v>
                </c:pt>
                <c:pt idx="126">
                  <c:v>14.87242</c:v>
                </c:pt>
                <c:pt idx="127">
                  <c:v>29.872350000000001</c:v>
                </c:pt>
                <c:pt idx="128">
                  <c:v>25.130669999999999</c:v>
                </c:pt>
                <c:pt idx="129">
                  <c:v>20.357530000000001</c:v>
                </c:pt>
                <c:pt idx="130">
                  <c:v>22.878789999999999</c:v>
                </c:pt>
                <c:pt idx="131">
                  <c:v>24.3048</c:v>
                </c:pt>
                <c:pt idx="132">
                  <c:v>23.731940000000002</c:v>
                </c:pt>
                <c:pt idx="133">
                  <c:v>6.722003</c:v>
                </c:pt>
                <c:pt idx="134">
                  <c:v>12.39635</c:v>
                </c:pt>
                <c:pt idx="135">
                  <c:v>11.769030000000001</c:v>
                </c:pt>
                <c:pt idx="136">
                  <c:v>29.869859999999999</c:v>
                </c:pt>
                <c:pt idx="137">
                  <c:v>34.01802</c:v>
                </c:pt>
                <c:pt idx="138">
                  <c:v>33.826009999999997</c:v>
                </c:pt>
                <c:pt idx="139">
                  <c:v>29.962569999999999</c:v>
                </c:pt>
                <c:pt idx="140">
                  <c:v>31.292649999999998</c:v>
                </c:pt>
                <c:pt idx="141">
                  <c:v>31.284130000000001</c:v>
                </c:pt>
                <c:pt idx="142">
                  <c:v>32.693579999999997</c:v>
                </c:pt>
                <c:pt idx="143">
                  <c:v>27.47606</c:v>
                </c:pt>
                <c:pt idx="144">
                  <c:v>14.7355</c:v>
                </c:pt>
                <c:pt idx="145">
                  <c:v>10.731389999999999</c:v>
                </c:pt>
                <c:pt idx="146">
                  <c:v>11.24175</c:v>
                </c:pt>
                <c:pt idx="147">
                  <c:v>12.96406</c:v>
                </c:pt>
                <c:pt idx="148">
                  <c:v>11.39874</c:v>
                </c:pt>
                <c:pt idx="149">
                  <c:v>33.91046</c:v>
                </c:pt>
                <c:pt idx="150">
                  <c:v>26.208970000000001</c:v>
                </c:pt>
                <c:pt idx="151">
                  <c:v>25.716059999999999</c:v>
                </c:pt>
                <c:pt idx="152">
                  <c:v>22.701149999999998</c:v>
                </c:pt>
                <c:pt idx="153">
                  <c:v>26.91028</c:v>
                </c:pt>
                <c:pt idx="154">
                  <c:v>26.995629999999998</c:v>
                </c:pt>
                <c:pt idx="155">
                  <c:v>28.335560000000001</c:v>
                </c:pt>
                <c:pt idx="156">
                  <c:v>25.957460000000001</c:v>
                </c:pt>
                <c:pt idx="157">
                  <c:v>18.389620000000001</c:v>
                </c:pt>
                <c:pt idx="158">
                  <c:v>19.079129999999999</c:v>
                </c:pt>
                <c:pt idx="159">
                  <c:v>20.452999999999999</c:v>
                </c:pt>
                <c:pt idx="160">
                  <c:v>21.89404</c:v>
                </c:pt>
                <c:pt idx="161">
                  <c:v>22.277709999999999</c:v>
                </c:pt>
                <c:pt idx="162">
                  <c:v>23.251899999999999</c:v>
                </c:pt>
                <c:pt idx="163">
                  <c:v>24.42135</c:v>
                </c:pt>
                <c:pt idx="164">
                  <c:v>20.353370000000002</c:v>
                </c:pt>
                <c:pt idx="165">
                  <c:v>18.605219999999999</c:v>
                </c:pt>
                <c:pt idx="166">
                  <c:v>18.65578</c:v>
                </c:pt>
                <c:pt idx="167">
                  <c:v>13.08048</c:v>
                </c:pt>
                <c:pt idx="168">
                  <c:v>29.900459999999999</c:v>
                </c:pt>
                <c:pt idx="169">
                  <c:v>28.514220000000002</c:v>
                </c:pt>
                <c:pt idx="170">
                  <c:v>26.738130000000002</c:v>
                </c:pt>
                <c:pt idx="171">
                  <c:v>27.270409999999998</c:v>
                </c:pt>
                <c:pt idx="172">
                  <c:v>25.37893</c:v>
                </c:pt>
                <c:pt idx="173">
                  <c:v>26.190750000000001</c:v>
                </c:pt>
                <c:pt idx="174">
                  <c:v>25.953659999999999</c:v>
                </c:pt>
                <c:pt idx="175">
                  <c:v>25.2471</c:v>
                </c:pt>
                <c:pt idx="176">
                  <c:v>20.79946</c:v>
                </c:pt>
                <c:pt idx="177">
                  <c:v>20.534289999999999</c:v>
                </c:pt>
                <c:pt idx="178">
                  <c:v>21.767510000000001</c:v>
                </c:pt>
                <c:pt idx="179">
                  <c:v>21.12538</c:v>
                </c:pt>
                <c:pt idx="180">
                  <c:v>13.54317</c:v>
                </c:pt>
                <c:pt idx="181">
                  <c:v>25.03125</c:v>
                </c:pt>
                <c:pt idx="182">
                  <c:v>29.195620000000002</c:v>
                </c:pt>
                <c:pt idx="183">
                  <c:v>22.872630000000001</c:v>
                </c:pt>
                <c:pt idx="184">
                  <c:v>21.87012</c:v>
                </c:pt>
                <c:pt idx="185">
                  <c:v>20.117699999999999</c:v>
                </c:pt>
                <c:pt idx="186">
                  <c:v>20.900079999999999</c:v>
                </c:pt>
                <c:pt idx="187">
                  <c:v>23.12322</c:v>
                </c:pt>
                <c:pt idx="188">
                  <c:v>24.227910000000001</c:v>
                </c:pt>
                <c:pt idx="189">
                  <c:v>20.16056</c:v>
                </c:pt>
                <c:pt idx="190">
                  <c:v>18.331669999999999</c:v>
                </c:pt>
                <c:pt idx="191">
                  <c:v>19.114380000000001</c:v>
                </c:pt>
                <c:pt idx="192">
                  <c:v>16.410340000000001</c:v>
                </c:pt>
                <c:pt idx="193">
                  <c:v>16.66732</c:v>
                </c:pt>
                <c:pt idx="194">
                  <c:v>16.640529999999998</c:v>
                </c:pt>
                <c:pt idx="195">
                  <c:v>12.5564</c:v>
                </c:pt>
                <c:pt idx="196">
                  <c:v>12.9871</c:v>
                </c:pt>
                <c:pt idx="197">
                  <c:v>12.233359999999999</c:v>
                </c:pt>
                <c:pt idx="198">
                  <c:v>12.8392</c:v>
                </c:pt>
                <c:pt idx="199">
                  <c:v>10.79003</c:v>
                </c:pt>
                <c:pt idx="200">
                  <c:v>11.67928</c:v>
                </c:pt>
                <c:pt idx="201">
                  <c:v>10.488479999999999</c:v>
                </c:pt>
                <c:pt idx="202">
                  <c:v>9.9723620000000004</c:v>
                </c:pt>
                <c:pt idx="203">
                  <c:v>8.9723659999999992</c:v>
                </c:pt>
                <c:pt idx="204">
                  <c:v>23.950150000000001</c:v>
                </c:pt>
                <c:pt idx="205">
                  <c:v>22.566490000000002</c:v>
                </c:pt>
                <c:pt idx="206">
                  <c:v>22.181650000000001</c:v>
                </c:pt>
                <c:pt idx="207">
                  <c:v>23.077529999999999</c:v>
                </c:pt>
                <c:pt idx="208">
                  <c:v>22.022919999999999</c:v>
                </c:pt>
                <c:pt idx="209">
                  <c:v>25.666370000000001</c:v>
                </c:pt>
                <c:pt idx="210">
                  <c:v>25.007429999999999</c:v>
                </c:pt>
                <c:pt idx="211">
                  <c:v>26.27169</c:v>
                </c:pt>
                <c:pt idx="212">
                  <c:v>27.179320000000001</c:v>
                </c:pt>
                <c:pt idx="213">
                  <c:v>22.249590000000001</c:v>
                </c:pt>
                <c:pt idx="214">
                  <c:v>22.670359999999999</c:v>
                </c:pt>
                <c:pt idx="215">
                  <c:v>21.651209999999999</c:v>
                </c:pt>
                <c:pt idx="216">
                  <c:v>22.84796</c:v>
                </c:pt>
                <c:pt idx="217">
                  <c:v>20.046130000000002</c:v>
                </c:pt>
                <c:pt idx="218">
                  <c:v>21.201530000000002</c:v>
                </c:pt>
                <c:pt idx="219">
                  <c:v>17.706720000000001</c:v>
                </c:pt>
                <c:pt idx="220">
                  <c:v>15.658860000000001</c:v>
                </c:pt>
                <c:pt idx="221">
                  <c:v>16.26641</c:v>
                </c:pt>
                <c:pt idx="222">
                  <c:v>18.414339999999999</c:v>
                </c:pt>
                <c:pt idx="223">
                  <c:v>18.724869999999999</c:v>
                </c:pt>
                <c:pt idx="224">
                  <c:v>18.18337</c:v>
                </c:pt>
                <c:pt idx="225">
                  <c:v>14.07432</c:v>
                </c:pt>
                <c:pt idx="226">
                  <c:v>13.033379999999999</c:v>
                </c:pt>
                <c:pt idx="227">
                  <c:v>14.211460000000001</c:v>
                </c:pt>
                <c:pt idx="228">
                  <c:v>12.51314</c:v>
                </c:pt>
                <c:pt idx="229">
                  <c:v>11.359819999999999</c:v>
                </c:pt>
                <c:pt idx="230">
                  <c:v>15.34342</c:v>
                </c:pt>
                <c:pt idx="231">
                  <c:v>17.942450000000001</c:v>
                </c:pt>
                <c:pt idx="232">
                  <c:v>18.66132</c:v>
                </c:pt>
                <c:pt idx="233">
                  <c:v>19.769639999999999</c:v>
                </c:pt>
                <c:pt idx="234">
                  <c:v>21.349530000000001</c:v>
                </c:pt>
                <c:pt idx="235">
                  <c:v>26.77525</c:v>
                </c:pt>
                <c:pt idx="236">
                  <c:v>26.440899999999999</c:v>
                </c:pt>
                <c:pt idx="237">
                  <c:v>25.365100000000002</c:v>
                </c:pt>
                <c:pt idx="238">
                  <c:v>26.542000000000002</c:v>
                </c:pt>
                <c:pt idx="239">
                  <c:v>31.266089999999998</c:v>
                </c:pt>
                <c:pt idx="240">
                  <c:v>26.109449999999999</c:v>
                </c:pt>
                <c:pt idx="241">
                  <c:v>34.948230000000002</c:v>
                </c:pt>
                <c:pt idx="242">
                  <c:v>22.89828</c:v>
                </c:pt>
                <c:pt idx="243">
                  <c:v>16.537579999999998</c:v>
                </c:pt>
                <c:pt idx="244">
                  <c:v>13.26186</c:v>
                </c:pt>
                <c:pt idx="245">
                  <c:v>13.07335</c:v>
                </c:pt>
                <c:pt idx="246">
                  <c:v>23.200430000000001</c:v>
                </c:pt>
                <c:pt idx="247">
                  <c:v>21.51296</c:v>
                </c:pt>
                <c:pt idx="248">
                  <c:v>21.255199999999999</c:v>
                </c:pt>
                <c:pt idx="249">
                  <c:v>23.290489999999998</c:v>
                </c:pt>
                <c:pt idx="250">
                  <c:v>22.86009</c:v>
                </c:pt>
                <c:pt idx="251">
                  <c:v>30.422170000000001</c:v>
                </c:pt>
                <c:pt idx="252">
                  <c:v>34.185429999999997</c:v>
                </c:pt>
                <c:pt idx="253">
                  <c:v>33.756160000000001</c:v>
                </c:pt>
                <c:pt idx="254">
                  <c:v>28.018799999999999</c:v>
                </c:pt>
                <c:pt idx="255">
                  <c:v>20.83522</c:v>
                </c:pt>
                <c:pt idx="256">
                  <c:v>21.964849999999998</c:v>
                </c:pt>
                <c:pt idx="257">
                  <c:v>19.941269999999999</c:v>
                </c:pt>
                <c:pt idx="258">
                  <c:v>22.811779999999999</c:v>
                </c:pt>
                <c:pt idx="259">
                  <c:v>25.17163</c:v>
                </c:pt>
                <c:pt idx="260">
                  <c:v>21.394290000000002</c:v>
                </c:pt>
                <c:pt idx="261">
                  <c:v>27.19192</c:v>
                </c:pt>
                <c:pt idx="262">
                  <c:v>24.926500000000001</c:v>
                </c:pt>
                <c:pt idx="263">
                  <c:v>22.740939999999998</c:v>
                </c:pt>
                <c:pt idx="264">
                  <c:v>22.693470000000001</c:v>
                </c:pt>
                <c:pt idx="265">
                  <c:v>20.57479</c:v>
                </c:pt>
                <c:pt idx="266">
                  <c:v>20.054320000000001</c:v>
                </c:pt>
                <c:pt idx="267">
                  <c:v>30.518419999999999</c:v>
                </c:pt>
                <c:pt idx="268">
                  <c:v>32.541930000000001</c:v>
                </c:pt>
                <c:pt idx="269">
                  <c:v>31.911059999999999</c:v>
                </c:pt>
                <c:pt idx="270">
                  <c:v>10.050520000000001</c:v>
                </c:pt>
                <c:pt idx="271">
                  <c:v>10.24254</c:v>
                </c:pt>
                <c:pt idx="272">
                  <c:v>9.5915990000000004</c:v>
                </c:pt>
                <c:pt idx="273">
                  <c:v>8.771808</c:v>
                </c:pt>
                <c:pt idx="274">
                  <c:v>28.03079</c:v>
                </c:pt>
                <c:pt idx="275">
                  <c:v>27.936959999999999</c:v>
                </c:pt>
                <c:pt idx="276">
                  <c:v>20.805800000000001</c:v>
                </c:pt>
                <c:pt idx="277">
                  <c:v>23.94049</c:v>
                </c:pt>
                <c:pt idx="278">
                  <c:v>24.886949999999999</c:v>
                </c:pt>
                <c:pt idx="279">
                  <c:v>27.78323</c:v>
                </c:pt>
                <c:pt idx="280">
                  <c:v>20.451129999999999</c:v>
                </c:pt>
                <c:pt idx="281">
                  <c:v>21.100280000000001</c:v>
                </c:pt>
                <c:pt idx="282">
                  <c:v>18.94089</c:v>
                </c:pt>
                <c:pt idx="283">
                  <c:v>25.19791</c:v>
                </c:pt>
                <c:pt idx="284">
                  <c:v>24.897539999999999</c:v>
                </c:pt>
                <c:pt idx="285">
                  <c:v>29.098579999999998</c:v>
                </c:pt>
                <c:pt idx="286">
                  <c:v>26.343830000000001</c:v>
                </c:pt>
                <c:pt idx="287">
                  <c:v>22.252269999999999</c:v>
                </c:pt>
                <c:pt idx="288">
                  <c:v>21.012979999999999</c:v>
                </c:pt>
                <c:pt idx="289">
                  <c:v>18.249680000000001</c:v>
                </c:pt>
                <c:pt idx="290">
                  <c:v>14.68242</c:v>
                </c:pt>
                <c:pt idx="291">
                  <c:v>16.312919999999998</c:v>
                </c:pt>
                <c:pt idx="292">
                  <c:v>15.673069999999999</c:v>
                </c:pt>
                <c:pt idx="293">
                  <c:v>15.04541</c:v>
                </c:pt>
                <c:pt idx="294">
                  <c:v>16.486149999999999</c:v>
                </c:pt>
                <c:pt idx="295">
                  <c:v>14.64913</c:v>
                </c:pt>
                <c:pt idx="296">
                  <c:v>13.773</c:v>
                </c:pt>
                <c:pt idx="297">
                  <c:v>15.161659999999999</c:v>
                </c:pt>
                <c:pt idx="298">
                  <c:v>13.02922</c:v>
                </c:pt>
                <c:pt idx="299">
                  <c:v>7.3491330000000001</c:v>
                </c:pt>
                <c:pt idx="300">
                  <c:v>7.1545209999999999</c:v>
                </c:pt>
                <c:pt idx="301">
                  <c:v>6.5199379999999998</c:v>
                </c:pt>
                <c:pt idx="302">
                  <c:v>6.4392209999999999</c:v>
                </c:pt>
                <c:pt idx="303">
                  <c:v>6.9026800000000001</c:v>
                </c:pt>
                <c:pt idx="304">
                  <c:v>5.472601</c:v>
                </c:pt>
                <c:pt idx="305">
                  <c:v>4.8373780000000002</c:v>
                </c:pt>
                <c:pt idx="306">
                  <c:v>7.4417470000000003</c:v>
                </c:pt>
                <c:pt idx="307">
                  <c:v>3.1630950000000002</c:v>
                </c:pt>
                <c:pt idx="308">
                  <c:v>2.425055</c:v>
                </c:pt>
                <c:pt idx="309">
                  <c:v>2.2975159999999999</c:v>
                </c:pt>
                <c:pt idx="310">
                  <c:v>29.14049</c:v>
                </c:pt>
                <c:pt idx="311">
                  <c:v>29.809729999999998</c:v>
                </c:pt>
                <c:pt idx="312">
                  <c:v>27.782150000000001</c:v>
                </c:pt>
                <c:pt idx="313">
                  <c:v>27.978860000000001</c:v>
                </c:pt>
                <c:pt idx="314">
                  <c:v>29.22776</c:v>
                </c:pt>
                <c:pt idx="315">
                  <c:v>31.172619999999998</c:v>
                </c:pt>
                <c:pt idx="316">
                  <c:v>30.258240000000001</c:v>
                </c:pt>
                <c:pt idx="317">
                  <c:v>26.086500000000001</c:v>
                </c:pt>
                <c:pt idx="318">
                  <c:v>27.973510000000001</c:v>
                </c:pt>
                <c:pt idx="319">
                  <c:v>19.336880000000001</c:v>
                </c:pt>
                <c:pt idx="320">
                  <c:v>14.884729999999999</c:v>
                </c:pt>
                <c:pt idx="321">
                  <c:v>11.27617</c:v>
                </c:pt>
                <c:pt idx="322">
                  <c:v>20.862549999999999</c:v>
                </c:pt>
                <c:pt idx="323">
                  <c:v>21.94098</c:v>
                </c:pt>
                <c:pt idx="324">
                  <c:v>22.396930000000001</c:v>
                </c:pt>
                <c:pt idx="325">
                  <c:v>19.102599999999999</c:v>
                </c:pt>
                <c:pt idx="326">
                  <c:v>19.781330000000001</c:v>
                </c:pt>
                <c:pt idx="327">
                  <c:v>17.835930000000001</c:v>
                </c:pt>
                <c:pt idx="328">
                  <c:v>19.210540000000002</c:v>
                </c:pt>
                <c:pt idx="329">
                  <c:v>20.463840000000001</c:v>
                </c:pt>
                <c:pt idx="330">
                  <c:v>19.61543</c:v>
                </c:pt>
                <c:pt idx="331">
                  <c:v>18.899660000000001</c:v>
                </c:pt>
                <c:pt idx="332">
                  <c:v>17.347899999999999</c:v>
                </c:pt>
                <c:pt idx="333">
                  <c:v>16.227070000000001</c:v>
                </c:pt>
                <c:pt idx="334">
                  <c:v>20.997250000000001</c:v>
                </c:pt>
                <c:pt idx="335">
                  <c:v>20.840420000000002</c:v>
                </c:pt>
                <c:pt idx="336">
                  <c:v>21.96144</c:v>
                </c:pt>
                <c:pt idx="337">
                  <c:v>23.241520000000001</c:v>
                </c:pt>
                <c:pt idx="338">
                  <c:v>24.904309999999999</c:v>
                </c:pt>
              </c:numCache>
            </c:numRef>
          </c:yVal>
          <c:smooth val="0"/>
          <c:extLst>
            <c:ext xmlns:c16="http://schemas.microsoft.com/office/drawing/2014/chart" uri="{C3380CC4-5D6E-409C-BE32-E72D297353CC}">
              <c16:uniqueId val="{00000001-FF23-4901-B292-8F49997C4F8C}"/>
            </c:ext>
          </c:extLst>
        </c:ser>
        <c:dLbls>
          <c:showLegendKey val="0"/>
          <c:showVal val="0"/>
          <c:showCatName val="0"/>
          <c:showSerName val="0"/>
          <c:showPercent val="0"/>
          <c:showBubbleSize val="0"/>
        </c:dLbls>
        <c:axId val="130468480"/>
        <c:axId val="130478464"/>
      </c:scatterChart>
      <c:valAx>
        <c:axId val="130468480"/>
        <c:scaling>
          <c:orientation val="minMax"/>
          <c:max val="2015"/>
          <c:min val="1965"/>
        </c:scaling>
        <c:delete val="0"/>
        <c:axPos val="b"/>
        <c:numFmt formatCode="General" sourceLinked="1"/>
        <c:majorTickMark val="out"/>
        <c:minorTickMark val="none"/>
        <c:tickLblPos val="nextTo"/>
        <c:crossAx val="130478464"/>
        <c:crosses val="autoZero"/>
        <c:crossBetween val="midCat"/>
        <c:majorUnit val="10"/>
      </c:valAx>
      <c:valAx>
        <c:axId val="130478464"/>
        <c:scaling>
          <c:orientation val="minMax"/>
          <c:max val="40"/>
          <c:min val="0"/>
        </c:scaling>
        <c:delete val="0"/>
        <c:axPos val="l"/>
        <c:majorGridlines/>
        <c:numFmt formatCode="#,##0" sourceLinked="0"/>
        <c:majorTickMark val="out"/>
        <c:minorTickMark val="none"/>
        <c:tickLblPos val="nextTo"/>
        <c:crossAx val="130468480"/>
        <c:crosses val="autoZero"/>
        <c:crossBetween val="midCat"/>
        <c:majorUnit val="10"/>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gap disposable income LIS-countries</a:t>
            </a:r>
          </a:p>
        </c:rich>
      </c:tx>
      <c:layout/>
      <c:overlay val="0"/>
    </c:title>
    <c:autoTitleDeleted val="0"/>
    <c:plotArea>
      <c:layout>
        <c:manualLayout>
          <c:layoutTarget val="inner"/>
          <c:xMode val="edge"/>
          <c:yMode val="edge"/>
          <c:x val="9.0318395492877707E-2"/>
          <c:y val="0.142289239204935"/>
          <c:w val="0.82724605226911196"/>
          <c:h val="0.750262557139232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26916264562394998"/>
                  <c:y val="-0.34231193651175801"/>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PL40'!$BG$6:$BG$344</c:f>
              <c:numCache>
                <c:formatCode>0.0</c:formatCode>
                <c:ptCount val="339"/>
                <c:pt idx="0">
                  <c:v>6.4854770000000004</c:v>
                </c:pt>
                <c:pt idx="1">
                  <c:v>5.8870100000000001</c:v>
                </c:pt>
                <c:pt idx="2">
                  <c:v>5.9390489999999998</c:v>
                </c:pt>
                <c:pt idx="3">
                  <c:v>5.4195520000000004</c:v>
                </c:pt>
                <c:pt idx="4">
                  <c:v>5.594665</c:v>
                </c:pt>
                <c:pt idx="5">
                  <c:v>5.7947519999999999</c:v>
                </c:pt>
                <c:pt idx="6">
                  <c:v>5.4083310000000004</c:v>
                </c:pt>
                <c:pt idx="7">
                  <c:v>5.4279419999999998</c:v>
                </c:pt>
                <c:pt idx="8">
                  <c:v>5.3061309999999997</c:v>
                </c:pt>
                <c:pt idx="9">
                  <c:v>5.1206659999999999</c:v>
                </c:pt>
                <c:pt idx="10">
                  <c:v>3.9468510000000001</c:v>
                </c:pt>
                <c:pt idx="11">
                  <c:v>4.1267199999999997</c:v>
                </c:pt>
                <c:pt idx="12">
                  <c:v>4.3732280000000001</c:v>
                </c:pt>
                <c:pt idx="13">
                  <c:v>3.2359369999999998</c:v>
                </c:pt>
                <c:pt idx="14">
                  <c:v>3.5313129999999999</c:v>
                </c:pt>
                <c:pt idx="15">
                  <c:v>3.850806</c:v>
                </c:pt>
                <c:pt idx="16">
                  <c:v>5.5987549999999997</c:v>
                </c:pt>
                <c:pt idx="17">
                  <c:v>4.2026349999999999</c:v>
                </c:pt>
                <c:pt idx="18">
                  <c:v>2.7611059999999998</c:v>
                </c:pt>
                <c:pt idx="19">
                  <c:v>3.6103749999999999</c:v>
                </c:pt>
                <c:pt idx="20">
                  <c:v>3.5367860000000002</c:v>
                </c:pt>
                <c:pt idx="21">
                  <c:v>3.7560630000000002</c:v>
                </c:pt>
                <c:pt idx="22">
                  <c:v>2.124587</c:v>
                </c:pt>
                <c:pt idx="23">
                  <c:v>2.1106229999999999</c:v>
                </c:pt>
                <c:pt idx="24">
                  <c:v>2.1230359999999999</c:v>
                </c:pt>
                <c:pt idx="25">
                  <c:v>9.3146540000000009</c:v>
                </c:pt>
                <c:pt idx="26">
                  <c:v>9.7989429999999995</c:v>
                </c:pt>
                <c:pt idx="27">
                  <c:v>9.5142600000000002</c:v>
                </c:pt>
                <c:pt idx="28">
                  <c:v>10.048590000000001</c:v>
                </c:pt>
                <c:pt idx="29">
                  <c:v>6.4393529999999997</c:v>
                </c:pt>
                <c:pt idx="30">
                  <c:v>5.7860209999999999</c:v>
                </c:pt>
                <c:pt idx="31">
                  <c:v>5.4939730000000004</c:v>
                </c:pt>
                <c:pt idx="32">
                  <c:v>6.0040009999999997</c:v>
                </c:pt>
                <c:pt idx="33">
                  <c:v>5.7453139999999996</c:v>
                </c:pt>
                <c:pt idx="34">
                  <c:v>6.1428560000000001</c:v>
                </c:pt>
                <c:pt idx="35">
                  <c:v>5.5945960000000001</c:v>
                </c:pt>
                <c:pt idx="37">
                  <c:v>4.8533540000000004</c:v>
                </c:pt>
                <c:pt idx="38">
                  <c:v>5.1655189999999997</c:v>
                </c:pt>
                <c:pt idx="39">
                  <c:v>5.7901980000000002</c:v>
                </c:pt>
                <c:pt idx="40">
                  <c:v>6.5935180000000004</c:v>
                </c:pt>
                <c:pt idx="41">
                  <c:v>8.1019240000000003</c:v>
                </c:pt>
                <c:pt idx="42">
                  <c:v>7.5987020000000003</c:v>
                </c:pt>
                <c:pt idx="43">
                  <c:v>7.1943380000000001</c:v>
                </c:pt>
                <c:pt idx="44">
                  <c:v>7.6221019999999999</c:v>
                </c:pt>
                <c:pt idx="45">
                  <c:v>7.6235140000000001</c:v>
                </c:pt>
                <c:pt idx="46">
                  <c:v>8.5092499999999998</c:v>
                </c:pt>
                <c:pt idx="47">
                  <c:v>9.1275410000000008</c:v>
                </c:pt>
                <c:pt idx="48">
                  <c:v>9.5288740000000001</c:v>
                </c:pt>
                <c:pt idx="49">
                  <c:v>9.6858430000000002</c:v>
                </c:pt>
                <c:pt idx="50">
                  <c:v>9.4970510000000008</c:v>
                </c:pt>
                <c:pt idx="51">
                  <c:v>9.9350149999999999</c:v>
                </c:pt>
                <c:pt idx="52">
                  <c:v>8.4124230000000004</c:v>
                </c:pt>
                <c:pt idx="53">
                  <c:v>9.0415469999999996</c:v>
                </c:pt>
                <c:pt idx="54">
                  <c:v>9.7539479999999994</c:v>
                </c:pt>
                <c:pt idx="55">
                  <c:v>7.9531140000000002</c:v>
                </c:pt>
                <c:pt idx="56">
                  <c:v>10.5928</c:v>
                </c:pt>
                <c:pt idx="57">
                  <c:v>10.550319999999999</c:v>
                </c:pt>
                <c:pt idx="58">
                  <c:v>12.24966</c:v>
                </c:pt>
                <c:pt idx="59">
                  <c:v>11.09135</c:v>
                </c:pt>
                <c:pt idx="60">
                  <c:v>2.451368</c:v>
                </c:pt>
                <c:pt idx="61">
                  <c:v>2.69815</c:v>
                </c:pt>
                <c:pt idx="62">
                  <c:v>2.3496619999999999</c:v>
                </c:pt>
                <c:pt idx="63">
                  <c:v>2.5482179999999999</c:v>
                </c:pt>
                <c:pt idx="64">
                  <c:v>1.834627</c:v>
                </c:pt>
                <c:pt idx="65">
                  <c:v>2.1260780000000001</c:v>
                </c:pt>
                <c:pt idx="66">
                  <c:v>1.068395</c:v>
                </c:pt>
                <c:pt idx="67">
                  <c:v>2.8831570000000002</c:v>
                </c:pt>
                <c:pt idx="68">
                  <c:v>3.2149749999999999</c:v>
                </c:pt>
                <c:pt idx="69">
                  <c:v>2.97316</c:v>
                </c:pt>
                <c:pt idx="70">
                  <c:v>2.6376050000000002</c:v>
                </c:pt>
                <c:pt idx="71">
                  <c:v>2.4497450000000001</c:v>
                </c:pt>
                <c:pt idx="72">
                  <c:v>2.3067790000000001</c:v>
                </c:pt>
                <c:pt idx="73">
                  <c:v>3.722709</c:v>
                </c:pt>
                <c:pt idx="74">
                  <c:v>4.6296540000000004</c:v>
                </c:pt>
                <c:pt idx="75">
                  <c:v>10.83184</c:v>
                </c:pt>
                <c:pt idx="76">
                  <c:v>9.2928569999999997</c:v>
                </c:pt>
                <c:pt idx="77">
                  <c:v>6.983968</c:v>
                </c:pt>
                <c:pt idx="78">
                  <c:v>5.7346709999999996</c:v>
                </c:pt>
                <c:pt idx="79">
                  <c:v>5.6709490000000002</c:v>
                </c:pt>
                <c:pt idx="80">
                  <c:v>6.1899410000000001</c:v>
                </c:pt>
                <c:pt idx="81">
                  <c:v>5.8517229999999998</c:v>
                </c:pt>
                <c:pt idx="82">
                  <c:v>2.8931450000000001</c:v>
                </c:pt>
                <c:pt idx="83">
                  <c:v>3.0941770000000002</c:v>
                </c:pt>
                <c:pt idx="84">
                  <c:v>3.270966</c:v>
                </c:pt>
                <c:pt idx="85">
                  <c:v>2.7835390000000002</c:v>
                </c:pt>
                <c:pt idx="86">
                  <c:v>2.398212</c:v>
                </c:pt>
                <c:pt idx="87">
                  <c:v>1.7595149999999999</c:v>
                </c:pt>
                <c:pt idx="88">
                  <c:v>2.399178</c:v>
                </c:pt>
                <c:pt idx="89">
                  <c:v>2.2675679999999998</c:v>
                </c:pt>
                <c:pt idx="90">
                  <c:v>4.171729</c:v>
                </c:pt>
                <c:pt idx="91">
                  <c:v>3.6987350000000001</c:v>
                </c:pt>
                <c:pt idx="92">
                  <c:v>3.0634839999999999</c:v>
                </c:pt>
                <c:pt idx="93">
                  <c:v>3.2734510000000001</c:v>
                </c:pt>
                <c:pt idx="94">
                  <c:v>4.5992759999999997</c:v>
                </c:pt>
                <c:pt idx="95">
                  <c:v>6.732297</c:v>
                </c:pt>
                <c:pt idx="96">
                  <c:v>5.268027</c:v>
                </c:pt>
                <c:pt idx="97">
                  <c:v>7.1383729999999996</c:v>
                </c:pt>
                <c:pt idx="98">
                  <c:v>7.4254920000000002</c:v>
                </c:pt>
                <c:pt idx="99">
                  <c:v>9.4721580000000003</c:v>
                </c:pt>
                <c:pt idx="100">
                  <c:v>4.3834910000000002</c:v>
                </c:pt>
                <c:pt idx="101">
                  <c:v>4.2776829999999997</c:v>
                </c:pt>
                <c:pt idx="102">
                  <c:v>3.857615</c:v>
                </c:pt>
                <c:pt idx="103">
                  <c:v>3.9633829999999999</c:v>
                </c:pt>
                <c:pt idx="104">
                  <c:v>3.6722190000000001</c:v>
                </c:pt>
                <c:pt idx="105">
                  <c:v>4.0281640000000003</c:v>
                </c:pt>
                <c:pt idx="106">
                  <c:v>4.0301299999999998</c:v>
                </c:pt>
                <c:pt idx="107">
                  <c:v>3.7947150000000001</c:v>
                </c:pt>
                <c:pt idx="108">
                  <c:v>3.700259</c:v>
                </c:pt>
                <c:pt idx="109">
                  <c:v>3.7117399999999998</c:v>
                </c:pt>
                <c:pt idx="110">
                  <c:v>3.9029750000000001</c:v>
                </c:pt>
                <c:pt idx="111">
                  <c:v>3.5326110000000002</c:v>
                </c:pt>
                <c:pt idx="112">
                  <c:v>3.6679369999999998</c:v>
                </c:pt>
                <c:pt idx="113">
                  <c:v>3.6750259999999999</c:v>
                </c:pt>
                <c:pt idx="114">
                  <c:v>3.3225910000000001</c:v>
                </c:pt>
                <c:pt idx="115">
                  <c:v>3.2423730000000002</c:v>
                </c:pt>
                <c:pt idx="116">
                  <c:v>2.9211450000000001</c:v>
                </c:pt>
                <c:pt idx="117">
                  <c:v>3.3422999999999998</c:v>
                </c:pt>
                <c:pt idx="118">
                  <c:v>3.506529</c:v>
                </c:pt>
                <c:pt idx="119">
                  <c:v>3.4564889999999999</c:v>
                </c:pt>
                <c:pt idx="120">
                  <c:v>2.9116930000000001</c:v>
                </c:pt>
                <c:pt idx="121">
                  <c:v>3.205813</c:v>
                </c:pt>
                <c:pt idx="122">
                  <c:v>3.501004</c:v>
                </c:pt>
                <c:pt idx="123">
                  <c:v>2.410828</c:v>
                </c:pt>
                <c:pt idx="124">
                  <c:v>2.4230390000000002</c:v>
                </c:pt>
                <c:pt idx="125">
                  <c:v>2.601566</c:v>
                </c:pt>
                <c:pt idx="126">
                  <c:v>3.2163900000000001</c:v>
                </c:pt>
                <c:pt idx="127">
                  <c:v>6.6695450000000003</c:v>
                </c:pt>
                <c:pt idx="128">
                  <c:v>6.453309</c:v>
                </c:pt>
                <c:pt idx="129">
                  <c:v>5.5721480000000003</c:v>
                </c:pt>
                <c:pt idx="130">
                  <c:v>5.6042750000000003</c:v>
                </c:pt>
                <c:pt idx="131">
                  <c:v>6.5842780000000003</c:v>
                </c:pt>
                <c:pt idx="132">
                  <c:v>7.6397009999999996</c:v>
                </c:pt>
                <c:pt idx="133">
                  <c:v>6.2339419999999999</c:v>
                </c:pt>
                <c:pt idx="134">
                  <c:v>11.7578</c:v>
                </c:pt>
                <c:pt idx="135">
                  <c:v>10.55702</c:v>
                </c:pt>
                <c:pt idx="136">
                  <c:v>2.9209290000000001</c:v>
                </c:pt>
                <c:pt idx="137">
                  <c:v>4.510351</c:v>
                </c:pt>
                <c:pt idx="138">
                  <c:v>3.2366109999999999</c:v>
                </c:pt>
                <c:pt idx="139">
                  <c:v>2.7602530000000001</c:v>
                </c:pt>
                <c:pt idx="140">
                  <c:v>2.7826970000000002</c:v>
                </c:pt>
                <c:pt idx="141">
                  <c:v>2.925179</c:v>
                </c:pt>
                <c:pt idx="142">
                  <c:v>4.6565830000000004</c:v>
                </c:pt>
                <c:pt idx="143">
                  <c:v>4.2007490000000001</c:v>
                </c:pt>
                <c:pt idx="144">
                  <c:v>2.7551420000000002</c:v>
                </c:pt>
                <c:pt idx="145">
                  <c:v>2.6422590000000001</c:v>
                </c:pt>
                <c:pt idx="146">
                  <c:v>2.6024370000000001</c:v>
                </c:pt>
                <c:pt idx="147">
                  <c:v>10.039440000000001</c:v>
                </c:pt>
                <c:pt idx="148">
                  <c:v>9.6163229999999995</c:v>
                </c:pt>
                <c:pt idx="149">
                  <c:v>4.4769160000000001</c:v>
                </c:pt>
                <c:pt idx="150">
                  <c:v>4.2152190000000003</c:v>
                </c:pt>
                <c:pt idx="151">
                  <c:v>5.4037459999999999</c:v>
                </c:pt>
                <c:pt idx="152">
                  <c:v>6.3369759999999999</c:v>
                </c:pt>
                <c:pt idx="153">
                  <c:v>4.8509830000000003</c:v>
                </c:pt>
                <c:pt idx="154">
                  <c:v>4.7750050000000002</c:v>
                </c:pt>
                <c:pt idx="155">
                  <c:v>4.3207880000000003</c:v>
                </c:pt>
                <c:pt idx="156">
                  <c:v>5.22898</c:v>
                </c:pt>
                <c:pt idx="157">
                  <c:v>8.5028220000000001</c:v>
                </c:pt>
                <c:pt idx="158">
                  <c:v>9.0558420000000002</c:v>
                </c:pt>
                <c:pt idx="159">
                  <c:v>9.002872</c:v>
                </c:pt>
                <c:pt idx="160">
                  <c:v>8.9151520000000009</c:v>
                </c:pt>
                <c:pt idx="161">
                  <c:v>8.5085519999999999</c:v>
                </c:pt>
                <c:pt idx="162">
                  <c:v>8.7438020000000005</c:v>
                </c:pt>
                <c:pt idx="163">
                  <c:v>6.4921930000000003</c:v>
                </c:pt>
                <c:pt idx="164">
                  <c:v>6.0609820000000001</c:v>
                </c:pt>
                <c:pt idx="165">
                  <c:v>4.1789180000000004</c:v>
                </c:pt>
                <c:pt idx="166">
                  <c:v>4.5676300000000003</c:v>
                </c:pt>
                <c:pt idx="167">
                  <c:v>4.2721470000000004</c:v>
                </c:pt>
                <c:pt idx="168">
                  <c:v>6.3889849999999999</c:v>
                </c:pt>
                <c:pt idx="169">
                  <c:v>6.0125609999999998</c:v>
                </c:pt>
                <c:pt idx="170">
                  <c:v>5.2218559999999998</c:v>
                </c:pt>
                <c:pt idx="171">
                  <c:v>5.6139599999999996</c:v>
                </c:pt>
                <c:pt idx="172">
                  <c:v>5.9745249999999999</c:v>
                </c:pt>
                <c:pt idx="173">
                  <c:v>6.9998180000000003</c:v>
                </c:pt>
                <c:pt idx="174">
                  <c:v>6.861332</c:v>
                </c:pt>
                <c:pt idx="175">
                  <c:v>6.9219470000000003</c:v>
                </c:pt>
                <c:pt idx="176">
                  <c:v>4.3790459999999998</c:v>
                </c:pt>
                <c:pt idx="177">
                  <c:v>4.06203</c:v>
                </c:pt>
                <c:pt idx="178">
                  <c:v>5.602417</c:v>
                </c:pt>
                <c:pt idx="179">
                  <c:v>4.5062090000000001</c:v>
                </c:pt>
                <c:pt idx="180">
                  <c:v>5.1882479999999997</c:v>
                </c:pt>
                <c:pt idx="181">
                  <c:v>5.4480389999999996</c:v>
                </c:pt>
                <c:pt idx="182">
                  <c:v>5.7435070000000001</c:v>
                </c:pt>
                <c:pt idx="183">
                  <c:v>4.181826</c:v>
                </c:pt>
                <c:pt idx="184">
                  <c:v>3.035018</c:v>
                </c:pt>
                <c:pt idx="185">
                  <c:v>3.0805380000000002</c:v>
                </c:pt>
                <c:pt idx="186">
                  <c:v>3.341218</c:v>
                </c:pt>
                <c:pt idx="187">
                  <c:v>2.254051</c:v>
                </c:pt>
                <c:pt idx="188">
                  <c:v>2.5105879999999998</c:v>
                </c:pt>
                <c:pt idx="189">
                  <c:v>1.7939400000000001</c:v>
                </c:pt>
                <c:pt idx="190">
                  <c:v>1.857243</c:v>
                </c:pt>
                <c:pt idx="191">
                  <c:v>2.00949</c:v>
                </c:pt>
                <c:pt idx="192">
                  <c:v>10.18242</c:v>
                </c:pt>
                <c:pt idx="193">
                  <c:v>10.52012</c:v>
                </c:pt>
                <c:pt idx="194">
                  <c:v>10.889250000000001</c:v>
                </c:pt>
                <c:pt idx="195">
                  <c:v>9.2216660000000008</c:v>
                </c:pt>
                <c:pt idx="196">
                  <c:v>9.5955700000000004</c:v>
                </c:pt>
                <c:pt idx="197">
                  <c:v>10.51493</c:v>
                </c:pt>
                <c:pt idx="198">
                  <c:v>11.06917</c:v>
                </c:pt>
                <c:pt idx="199">
                  <c:v>9.0727899999999995</c:v>
                </c:pt>
                <c:pt idx="200">
                  <c:v>9.5499340000000004</c:v>
                </c:pt>
                <c:pt idx="201">
                  <c:v>9.1802639999999993</c:v>
                </c:pt>
                <c:pt idx="202">
                  <c:v>9.0122579999999992</c:v>
                </c:pt>
                <c:pt idx="203">
                  <c:v>8.4845210000000009</c:v>
                </c:pt>
                <c:pt idx="204">
                  <c:v>3.1377100000000002</c:v>
                </c:pt>
                <c:pt idx="205">
                  <c:v>2.6557819999999999</c:v>
                </c:pt>
                <c:pt idx="206">
                  <c:v>2.780084</c:v>
                </c:pt>
                <c:pt idx="207">
                  <c:v>3.3646590000000001</c:v>
                </c:pt>
                <c:pt idx="208">
                  <c:v>2.4746839999999999</c:v>
                </c:pt>
                <c:pt idx="209">
                  <c:v>4.5151880000000002</c:v>
                </c:pt>
                <c:pt idx="210">
                  <c:v>3.6262889999999999</c:v>
                </c:pt>
                <c:pt idx="211">
                  <c:v>2.3409879999999998</c:v>
                </c:pt>
                <c:pt idx="212">
                  <c:v>3.480531</c:v>
                </c:pt>
                <c:pt idx="213">
                  <c:v>3.8663959999999999</c:v>
                </c:pt>
                <c:pt idx="214">
                  <c:v>3.82294</c:v>
                </c:pt>
                <c:pt idx="215">
                  <c:v>3.6857700000000002</c:v>
                </c:pt>
                <c:pt idx="216">
                  <c:v>3.3575349999999999</c:v>
                </c:pt>
                <c:pt idx="217">
                  <c:v>3.0635870000000001</c:v>
                </c:pt>
                <c:pt idx="218">
                  <c:v>3.2793800000000002</c:v>
                </c:pt>
                <c:pt idx="219">
                  <c:v>2.7970999999999999</c:v>
                </c:pt>
                <c:pt idx="220">
                  <c:v>3.032994</c:v>
                </c:pt>
                <c:pt idx="221">
                  <c:v>2.8069199999999999</c:v>
                </c:pt>
                <c:pt idx="222">
                  <c:v>11.834680000000001</c:v>
                </c:pt>
                <c:pt idx="223">
                  <c:v>12.282299999999999</c:v>
                </c:pt>
                <c:pt idx="224">
                  <c:v>12.79571</c:v>
                </c:pt>
                <c:pt idx="225">
                  <c:v>11.274789999999999</c:v>
                </c:pt>
                <c:pt idx="226">
                  <c:v>10.77237</c:v>
                </c:pt>
                <c:pt idx="227">
                  <c:v>12.25398</c:v>
                </c:pt>
                <c:pt idx="228">
                  <c:v>10.96926</c:v>
                </c:pt>
                <c:pt idx="229">
                  <c:v>9.802861</c:v>
                </c:pt>
                <c:pt idx="230">
                  <c:v>13.6059</c:v>
                </c:pt>
                <c:pt idx="231">
                  <c:v>14.500640000000001</c:v>
                </c:pt>
                <c:pt idx="232">
                  <c:v>14.99338</c:v>
                </c:pt>
                <c:pt idx="233">
                  <c:v>16.086169999999999</c:v>
                </c:pt>
                <c:pt idx="234">
                  <c:v>18.63457</c:v>
                </c:pt>
                <c:pt idx="235">
                  <c:v>4.1350030000000002</c:v>
                </c:pt>
                <c:pt idx="236">
                  <c:v>5.0863959999999997</c:v>
                </c:pt>
                <c:pt idx="237">
                  <c:v>4.4434870000000002</c:v>
                </c:pt>
                <c:pt idx="238">
                  <c:v>4.3734080000000004</c:v>
                </c:pt>
                <c:pt idx="239">
                  <c:v>4.8907499999999997</c:v>
                </c:pt>
                <c:pt idx="240">
                  <c:v>4.2946759999999999</c:v>
                </c:pt>
                <c:pt idx="241">
                  <c:v>6.2035169999999997</c:v>
                </c:pt>
                <c:pt idx="242">
                  <c:v>2.4480680000000001</c:v>
                </c:pt>
                <c:pt idx="243">
                  <c:v>4.0044320000000004</c:v>
                </c:pt>
                <c:pt idx="244">
                  <c:v>3.5346150000000001</c:v>
                </c:pt>
                <c:pt idx="245">
                  <c:v>3.6839119999999999</c:v>
                </c:pt>
                <c:pt idx="246">
                  <c:v>5.7126539999999997</c:v>
                </c:pt>
                <c:pt idx="247">
                  <c:v>6.0552020000000004</c:v>
                </c:pt>
                <c:pt idx="248">
                  <c:v>7.657527</c:v>
                </c:pt>
                <c:pt idx="249">
                  <c:v>8.0714620000000004</c:v>
                </c:pt>
                <c:pt idx="250">
                  <c:v>8.343235</c:v>
                </c:pt>
                <c:pt idx="251">
                  <c:v>7.5057879999999999</c:v>
                </c:pt>
                <c:pt idx="252">
                  <c:v>7.9648440000000003</c:v>
                </c:pt>
                <c:pt idx="253">
                  <c:v>7.7236279999999997</c:v>
                </c:pt>
                <c:pt idx="254">
                  <c:v>8.9628329999999998</c:v>
                </c:pt>
                <c:pt idx="255">
                  <c:v>4.083348</c:v>
                </c:pt>
                <c:pt idx="256">
                  <c:v>3.827496</c:v>
                </c:pt>
                <c:pt idx="257">
                  <c:v>3.0397729999999998</c:v>
                </c:pt>
                <c:pt idx="258">
                  <c:v>3.7234210000000001</c:v>
                </c:pt>
                <c:pt idx="259">
                  <c:v>3.9709430000000001</c:v>
                </c:pt>
                <c:pt idx="260">
                  <c:v>0.94825530000000002</c:v>
                </c:pt>
                <c:pt idx="261">
                  <c:v>4.5275869999999996</c:v>
                </c:pt>
                <c:pt idx="262">
                  <c:v>4.7663820000000001</c:v>
                </c:pt>
                <c:pt idx="263">
                  <c:v>3.2222080000000002</c:v>
                </c:pt>
                <c:pt idx="264">
                  <c:v>2.933106</c:v>
                </c:pt>
                <c:pt idx="265">
                  <c:v>3.2062140000000001</c:v>
                </c:pt>
                <c:pt idx="266">
                  <c:v>3.0902150000000002</c:v>
                </c:pt>
                <c:pt idx="267">
                  <c:v>12.610340000000001</c:v>
                </c:pt>
                <c:pt idx="268">
                  <c:v>13.76873</c:v>
                </c:pt>
                <c:pt idx="269">
                  <c:v>13.093159999999999</c:v>
                </c:pt>
                <c:pt idx="270">
                  <c:v>7.645035</c:v>
                </c:pt>
                <c:pt idx="271">
                  <c:v>7.6864150000000002</c:v>
                </c:pt>
                <c:pt idx="272">
                  <c:v>7.5001379999999997</c:v>
                </c:pt>
                <c:pt idx="273">
                  <c:v>7.1450440000000004</c:v>
                </c:pt>
                <c:pt idx="274">
                  <c:v>7.9533659999999999</c:v>
                </c:pt>
                <c:pt idx="275">
                  <c:v>7.9866029999999997</c:v>
                </c:pt>
                <c:pt idx="276">
                  <c:v>6.2385149999999996</c:v>
                </c:pt>
                <c:pt idx="277">
                  <c:v>6.3218249999999996</c:v>
                </c:pt>
                <c:pt idx="278">
                  <c:v>6.1509450000000001</c:v>
                </c:pt>
                <c:pt idx="279">
                  <c:v>6.812119</c:v>
                </c:pt>
                <c:pt idx="280">
                  <c:v>4.4551080000000001</c:v>
                </c:pt>
                <c:pt idx="281">
                  <c:v>4.5366400000000002</c:v>
                </c:pt>
                <c:pt idx="282">
                  <c:v>5.5302639999999998</c:v>
                </c:pt>
                <c:pt idx="283">
                  <c:v>2.6652309999999999</c:v>
                </c:pt>
                <c:pt idx="284">
                  <c:v>3.2683209999999998</c:v>
                </c:pt>
                <c:pt idx="285">
                  <c:v>3.745104</c:v>
                </c:pt>
                <c:pt idx="286">
                  <c:v>3.5287280000000001</c:v>
                </c:pt>
                <c:pt idx="287">
                  <c:v>3.2856200000000002</c:v>
                </c:pt>
                <c:pt idx="288">
                  <c:v>2.5100189999999998</c:v>
                </c:pt>
                <c:pt idx="289">
                  <c:v>3.0292050000000001</c:v>
                </c:pt>
                <c:pt idx="290">
                  <c:v>5.544829</c:v>
                </c:pt>
                <c:pt idx="291">
                  <c:v>3.5392250000000001</c:v>
                </c:pt>
                <c:pt idx="292">
                  <c:v>4.1688749999999999</c:v>
                </c:pt>
                <c:pt idx="293">
                  <c:v>5.071148</c:v>
                </c:pt>
                <c:pt idx="294">
                  <c:v>3.9922040000000001</c:v>
                </c:pt>
                <c:pt idx="295">
                  <c:v>3.4024429999999999</c:v>
                </c:pt>
                <c:pt idx="296">
                  <c:v>3.5089389999999998</c:v>
                </c:pt>
                <c:pt idx="297">
                  <c:v>6.1001770000000004</c:v>
                </c:pt>
                <c:pt idx="298">
                  <c:v>3.631516</c:v>
                </c:pt>
                <c:pt idx="299">
                  <c:v>4.2877809999999998</c:v>
                </c:pt>
                <c:pt idx="300">
                  <c:v>4.8462589999999999</c:v>
                </c:pt>
                <c:pt idx="301">
                  <c:v>5.3071010000000003</c:v>
                </c:pt>
                <c:pt idx="302">
                  <c:v>4.3533739999999996</c:v>
                </c:pt>
                <c:pt idx="303">
                  <c:v>4.0744119999999997</c:v>
                </c:pt>
                <c:pt idx="304">
                  <c:v>3.5723660000000002</c:v>
                </c:pt>
                <c:pt idx="305">
                  <c:v>3.3939750000000002</c:v>
                </c:pt>
                <c:pt idx="306">
                  <c:v>3.790581</c:v>
                </c:pt>
                <c:pt idx="307">
                  <c:v>2.5387249999999999</c:v>
                </c:pt>
                <c:pt idx="308">
                  <c:v>2.1652900000000002</c:v>
                </c:pt>
                <c:pt idx="309">
                  <c:v>2.1596169999999999</c:v>
                </c:pt>
                <c:pt idx="310">
                  <c:v>4.1999269999999997</c:v>
                </c:pt>
                <c:pt idx="311">
                  <c:v>4.6417780000000004</c:v>
                </c:pt>
                <c:pt idx="312">
                  <c:v>5.3036180000000002</c:v>
                </c:pt>
                <c:pt idx="313">
                  <c:v>5.0138069999999999</c:v>
                </c:pt>
                <c:pt idx="314">
                  <c:v>5.7119479999999996</c:v>
                </c:pt>
                <c:pt idx="315">
                  <c:v>6.1592549999999999</c:v>
                </c:pt>
                <c:pt idx="316">
                  <c:v>4.7597110000000002</c:v>
                </c:pt>
                <c:pt idx="317">
                  <c:v>6.2030669999999999</c:v>
                </c:pt>
                <c:pt idx="318">
                  <c:v>5.0040519999999997</c:v>
                </c:pt>
                <c:pt idx="319">
                  <c:v>3.8666130000000001</c:v>
                </c:pt>
                <c:pt idx="320">
                  <c:v>3.4062830000000002</c:v>
                </c:pt>
                <c:pt idx="321">
                  <c:v>2.3617439999999998</c:v>
                </c:pt>
                <c:pt idx="322">
                  <c:v>8.4110010000000006</c:v>
                </c:pt>
                <c:pt idx="323">
                  <c:v>8.2197300000000002</c:v>
                </c:pt>
                <c:pt idx="324">
                  <c:v>8.2626010000000001</c:v>
                </c:pt>
                <c:pt idx="325">
                  <c:v>8.6347909999999999</c:v>
                </c:pt>
                <c:pt idx="326">
                  <c:v>8.3688889999999994</c:v>
                </c:pt>
                <c:pt idx="327">
                  <c:v>7.8678569999999999</c:v>
                </c:pt>
                <c:pt idx="328">
                  <c:v>7.9096120000000001</c:v>
                </c:pt>
                <c:pt idx="329">
                  <c:v>8.0763370000000005</c:v>
                </c:pt>
                <c:pt idx="330">
                  <c:v>8.2529190000000003</c:v>
                </c:pt>
                <c:pt idx="331">
                  <c:v>8.4973080000000003</c:v>
                </c:pt>
                <c:pt idx="332">
                  <c:v>6.9788800000000002</c:v>
                </c:pt>
                <c:pt idx="333">
                  <c:v>7.6914749999999996</c:v>
                </c:pt>
                <c:pt idx="334">
                  <c:v>5.4190240000000003</c:v>
                </c:pt>
                <c:pt idx="335">
                  <c:v>5.820983</c:v>
                </c:pt>
                <c:pt idx="336">
                  <c:v>5.4103440000000003</c:v>
                </c:pt>
                <c:pt idx="337">
                  <c:v>5.8049470000000003</c:v>
                </c:pt>
                <c:pt idx="338">
                  <c:v>7.0671929999999996</c:v>
                </c:pt>
              </c:numCache>
            </c:numRef>
          </c:yVal>
          <c:smooth val="0"/>
          <c:extLst>
            <c:ext xmlns:c16="http://schemas.microsoft.com/office/drawing/2014/chart" uri="{C3380CC4-5D6E-409C-BE32-E72D297353CC}">
              <c16:uniqueId val="{00000001-4176-45D3-B41A-D9559BFCB192}"/>
            </c:ext>
          </c:extLst>
        </c:ser>
        <c:dLbls>
          <c:showLegendKey val="0"/>
          <c:showVal val="0"/>
          <c:showCatName val="0"/>
          <c:showSerName val="0"/>
          <c:showPercent val="0"/>
          <c:showBubbleSize val="0"/>
        </c:dLbls>
        <c:axId val="130585728"/>
        <c:axId val="130587264"/>
      </c:scatterChart>
      <c:valAx>
        <c:axId val="130585728"/>
        <c:scaling>
          <c:orientation val="minMax"/>
          <c:max val="2015"/>
          <c:min val="1965"/>
        </c:scaling>
        <c:delete val="0"/>
        <c:axPos val="b"/>
        <c:numFmt formatCode="General" sourceLinked="1"/>
        <c:majorTickMark val="out"/>
        <c:minorTickMark val="none"/>
        <c:tickLblPos val="nextTo"/>
        <c:crossAx val="130587264"/>
        <c:crosses val="autoZero"/>
        <c:crossBetween val="midCat"/>
        <c:majorUnit val="10"/>
      </c:valAx>
      <c:valAx>
        <c:axId val="130587264"/>
        <c:scaling>
          <c:orientation val="minMax"/>
          <c:max val="40"/>
          <c:min val="0"/>
        </c:scaling>
        <c:delete val="0"/>
        <c:axPos val="l"/>
        <c:majorGridlines/>
        <c:numFmt formatCode="#,##0" sourceLinked="0"/>
        <c:majorTickMark val="out"/>
        <c:minorTickMark val="none"/>
        <c:tickLblPos val="nextTo"/>
        <c:crossAx val="130585728"/>
        <c:crosses val="autoZero"/>
        <c:crossBetween val="midCat"/>
        <c:majorUnit val="10"/>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alleviation (poverty gap) LIS-countries</a:t>
            </a:r>
          </a:p>
        </c:rich>
      </c:tx>
      <c:layout/>
      <c:overlay val="0"/>
    </c:title>
    <c:autoTitleDeleted val="0"/>
    <c:plotArea>
      <c:layout>
        <c:manualLayout>
          <c:layoutTarget val="inner"/>
          <c:xMode val="edge"/>
          <c:yMode val="edge"/>
          <c:x val="9.0013638698478504E-2"/>
          <c:y val="0.15215794306703401"/>
          <c:w val="0.83800237348778694"/>
          <c:h val="0.73987585229532304"/>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62513063039127"/>
                  <c:y val="-0.35903533691226502"/>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PL40'!$BH$6:$BH$344</c:f>
              <c:numCache>
                <c:formatCode>0.0</c:formatCode>
                <c:ptCount val="339"/>
                <c:pt idx="0">
                  <c:v>15.723452999999999</c:v>
                </c:pt>
                <c:pt idx="1">
                  <c:v>16.703420000000001</c:v>
                </c:pt>
                <c:pt idx="2">
                  <c:v>15.207331</c:v>
                </c:pt>
                <c:pt idx="3">
                  <c:v>18.260618000000001</c:v>
                </c:pt>
                <c:pt idx="4">
                  <c:v>17.814724999999999</c:v>
                </c:pt>
                <c:pt idx="5">
                  <c:v>18.934468000000003</c:v>
                </c:pt>
                <c:pt idx="6">
                  <c:v>18.361709000000001</c:v>
                </c:pt>
                <c:pt idx="7">
                  <c:v>12.791877999999999</c:v>
                </c:pt>
                <c:pt idx="8">
                  <c:v>14.059259000000001</c:v>
                </c:pt>
                <c:pt idx="9">
                  <c:v>11.574994</c:v>
                </c:pt>
                <c:pt idx="10">
                  <c:v>21.939399000000002</c:v>
                </c:pt>
                <c:pt idx="11">
                  <c:v>21.21453</c:v>
                </c:pt>
                <c:pt idx="12">
                  <c:v>19.669461999999999</c:v>
                </c:pt>
                <c:pt idx="13">
                  <c:v>19.199113000000001</c:v>
                </c:pt>
                <c:pt idx="14">
                  <c:v>21.005627</c:v>
                </c:pt>
                <c:pt idx="15">
                  <c:v>20.389284</c:v>
                </c:pt>
                <c:pt idx="17">
                  <c:v>20.046325</c:v>
                </c:pt>
                <c:pt idx="19">
                  <c:v>25.681245000000001</c:v>
                </c:pt>
                <c:pt idx="20">
                  <c:v>23.063644</c:v>
                </c:pt>
                <c:pt idx="21">
                  <c:v>25.670997</c:v>
                </c:pt>
                <c:pt idx="22">
                  <c:v>22.477093000000004</c:v>
                </c:pt>
                <c:pt idx="23">
                  <c:v>23.517776999999999</c:v>
                </c:pt>
                <c:pt idx="24">
                  <c:v>22.599244000000002</c:v>
                </c:pt>
                <c:pt idx="25">
                  <c:v>13.599305999999999</c:v>
                </c:pt>
                <c:pt idx="26">
                  <c:v>12.803147000000001</c:v>
                </c:pt>
                <c:pt idx="27">
                  <c:v>12.726659999999999</c:v>
                </c:pt>
                <c:pt idx="28">
                  <c:v>12.416139999999999</c:v>
                </c:pt>
                <c:pt idx="29">
                  <c:v>16.871556999999999</c:v>
                </c:pt>
                <c:pt idx="30">
                  <c:v>17.485768999999998</c:v>
                </c:pt>
                <c:pt idx="31">
                  <c:v>15.864926999999998</c:v>
                </c:pt>
                <c:pt idx="32">
                  <c:v>16.125619</c:v>
                </c:pt>
                <c:pt idx="33">
                  <c:v>15.161075999999998</c:v>
                </c:pt>
                <c:pt idx="34">
                  <c:v>17.192804000000002</c:v>
                </c:pt>
                <c:pt idx="35">
                  <c:v>16.095314000000002</c:v>
                </c:pt>
                <c:pt idx="36">
                  <c:v>21.62462</c:v>
                </c:pt>
                <c:pt idx="37">
                  <c:v>13.675276</c:v>
                </c:pt>
                <c:pt idx="38">
                  <c:v>11.605931000000002</c:v>
                </c:pt>
                <c:pt idx="39">
                  <c:v>9.0129719999999995</c:v>
                </c:pt>
                <c:pt idx="40">
                  <c:v>8.9374320000000012</c:v>
                </c:pt>
                <c:pt idx="41">
                  <c:v>8.2421359999999986</c:v>
                </c:pt>
                <c:pt idx="42">
                  <c:v>9.5482180000000021</c:v>
                </c:pt>
                <c:pt idx="43">
                  <c:v>9.0481019999999983</c:v>
                </c:pt>
                <c:pt idx="44">
                  <c:v>8.8197379999999992</c:v>
                </c:pt>
                <c:pt idx="45">
                  <c:v>9.4153659999999988</c:v>
                </c:pt>
                <c:pt idx="46">
                  <c:v>7.0654599999999999</c:v>
                </c:pt>
                <c:pt idx="47">
                  <c:v>7.0173689999999986</c:v>
                </c:pt>
                <c:pt idx="48">
                  <c:v>7.5310159999999993</c:v>
                </c:pt>
                <c:pt idx="49">
                  <c:v>6.5470169999999985</c:v>
                </c:pt>
                <c:pt idx="50">
                  <c:v>6.664809</c:v>
                </c:pt>
                <c:pt idx="51">
                  <c:v>6.6073549999999983</c:v>
                </c:pt>
                <c:pt idx="52">
                  <c:v>6.2182669999999991</c:v>
                </c:pt>
                <c:pt idx="53">
                  <c:v>7.260213000000002</c:v>
                </c:pt>
                <c:pt idx="54">
                  <c:v>9.0825820000000004</c:v>
                </c:pt>
                <c:pt idx="55">
                  <c:v>2.3459460000000005</c:v>
                </c:pt>
                <c:pt idx="56">
                  <c:v>3.3605599999999995</c:v>
                </c:pt>
                <c:pt idx="57">
                  <c:v>1.3686900000000009</c:v>
                </c:pt>
                <c:pt idx="58">
                  <c:v>1.23325</c:v>
                </c:pt>
                <c:pt idx="59">
                  <c:v>1.5055700000000005</c:v>
                </c:pt>
                <c:pt idx="60">
                  <c:v>21.042442000000001</c:v>
                </c:pt>
                <c:pt idx="61">
                  <c:v>19.664239999999999</c:v>
                </c:pt>
                <c:pt idx="62">
                  <c:v>19.593478000000001</c:v>
                </c:pt>
                <c:pt idx="63">
                  <c:v>20.793742000000002</c:v>
                </c:pt>
                <c:pt idx="64">
                  <c:v>21.411652999999998</c:v>
                </c:pt>
                <c:pt idx="65">
                  <c:v>17.445792000000001</c:v>
                </c:pt>
                <c:pt idx="66">
                  <c:v>19.303675000000002</c:v>
                </c:pt>
                <c:pt idx="67">
                  <c:v>23.533283000000001</c:v>
                </c:pt>
                <c:pt idx="68">
                  <c:v>22.258065000000002</c:v>
                </c:pt>
                <c:pt idx="69">
                  <c:v>19.296060000000001</c:v>
                </c:pt>
                <c:pt idx="70">
                  <c:v>21.527075</c:v>
                </c:pt>
                <c:pt idx="71">
                  <c:v>20.499504999999999</c:v>
                </c:pt>
                <c:pt idx="72">
                  <c:v>21.653691000000002</c:v>
                </c:pt>
                <c:pt idx="73">
                  <c:v>20.660131</c:v>
                </c:pt>
                <c:pt idx="74">
                  <c:v>16.487975999999996</c:v>
                </c:pt>
                <c:pt idx="75">
                  <c:v>0.97164000000000073</c:v>
                </c:pt>
                <c:pt idx="76">
                  <c:v>5.6333830000000003</c:v>
                </c:pt>
                <c:pt idx="77">
                  <c:v>18.777932</c:v>
                </c:pt>
                <c:pt idx="78">
                  <c:v>19.160169</c:v>
                </c:pt>
                <c:pt idx="79">
                  <c:v>14.648160999999998</c:v>
                </c:pt>
                <c:pt idx="80">
                  <c:v>17.400509</c:v>
                </c:pt>
                <c:pt idx="81">
                  <c:v>20.402757000000001</c:v>
                </c:pt>
                <c:pt idx="82">
                  <c:v>23.616225</c:v>
                </c:pt>
                <c:pt idx="83">
                  <c:v>22.913003000000003</c:v>
                </c:pt>
                <c:pt idx="84">
                  <c:v>20.676843999999999</c:v>
                </c:pt>
                <c:pt idx="85">
                  <c:v>21.618500999999998</c:v>
                </c:pt>
                <c:pt idx="86">
                  <c:v>21.703437999999998</c:v>
                </c:pt>
                <c:pt idx="87">
                  <c:v>24.391794999999998</c:v>
                </c:pt>
                <c:pt idx="88">
                  <c:v>17.089312</c:v>
                </c:pt>
                <c:pt idx="89">
                  <c:v>15.102271999999999</c:v>
                </c:pt>
                <c:pt idx="90">
                  <c:v>24.864371000000002</c:v>
                </c:pt>
                <c:pt idx="91">
                  <c:v>24.617875000000002</c:v>
                </c:pt>
                <c:pt idx="92">
                  <c:v>24.031806</c:v>
                </c:pt>
                <c:pt idx="93">
                  <c:v>23.844859</c:v>
                </c:pt>
                <c:pt idx="94">
                  <c:v>22.013494000000001</c:v>
                </c:pt>
                <c:pt idx="95">
                  <c:v>19.638643000000002</c:v>
                </c:pt>
                <c:pt idx="96">
                  <c:v>13.546173</c:v>
                </c:pt>
                <c:pt idx="97">
                  <c:v>13.896267</c:v>
                </c:pt>
                <c:pt idx="98">
                  <c:v>14.022177999999998</c:v>
                </c:pt>
                <c:pt idx="99">
                  <c:v>15.576301999999998</c:v>
                </c:pt>
                <c:pt idx="100">
                  <c:v>24.568028999999999</c:v>
                </c:pt>
                <c:pt idx="101">
                  <c:v>24.300667000000001</c:v>
                </c:pt>
                <c:pt idx="102">
                  <c:v>24.585885000000001</c:v>
                </c:pt>
                <c:pt idx="103">
                  <c:v>24.129846999999998</c:v>
                </c:pt>
                <c:pt idx="104">
                  <c:v>23.799531000000002</c:v>
                </c:pt>
                <c:pt idx="105">
                  <c:v>23.864246000000001</c:v>
                </c:pt>
                <c:pt idx="106">
                  <c:v>23.991890000000001</c:v>
                </c:pt>
                <c:pt idx="107">
                  <c:v>23.356185</c:v>
                </c:pt>
                <c:pt idx="108">
                  <c:v>24.006231</c:v>
                </c:pt>
                <c:pt idx="109">
                  <c:v>24.327960000000001</c:v>
                </c:pt>
                <c:pt idx="110">
                  <c:v>24.015314999999998</c:v>
                </c:pt>
                <c:pt idx="111">
                  <c:v>23.094259000000001</c:v>
                </c:pt>
                <c:pt idx="112">
                  <c:v>22.764063</c:v>
                </c:pt>
                <c:pt idx="113">
                  <c:v>22.159484000000003</c:v>
                </c:pt>
                <c:pt idx="114">
                  <c:v>21.204249000000001</c:v>
                </c:pt>
                <c:pt idx="115">
                  <c:v>20.705147</c:v>
                </c:pt>
                <c:pt idx="116">
                  <c:v>20.427945000000001</c:v>
                </c:pt>
                <c:pt idx="117">
                  <c:v>19.513449999999999</c:v>
                </c:pt>
                <c:pt idx="118">
                  <c:v>19.235211</c:v>
                </c:pt>
                <c:pt idx="119">
                  <c:v>17.355871</c:v>
                </c:pt>
                <c:pt idx="120">
                  <c:v>18.129747000000002</c:v>
                </c:pt>
                <c:pt idx="121">
                  <c:v>18.394227000000001</c:v>
                </c:pt>
                <c:pt idx="122">
                  <c:v>18.437075999999998</c:v>
                </c:pt>
                <c:pt idx="123">
                  <c:v>16.544862000000002</c:v>
                </c:pt>
                <c:pt idx="124">
                  <c:v>16.680731000000002</c:v>
                </c:pt>
                <c:pt idx="125">
                  <c:v>16.290543999999997</c:v>
                </c:pt>
                <c:pt idx="126">
                  <c:v>11.656029999999999</c:v>
                </c:pt>
                <c:pt idx="127">
                  <c:v>23.202805000000001</c:v>
                </c:pt>
                <c:pt idx="128">
                  <c:v>18.677360999999998</c:v>
                </c:pt>
                <c:pt idx="129">
                  <c:v>14.785382</c:v>
                </c:pt>
                <c:pt idx="130">
                  <c:v>17.274514999999997</c:v>
                </c:pt>
                <c:pt idx="131">
                  <c:v>17.720521999999999</c:v>
                </c:pt>
                <c:pt idx="132">
                  <c:v>16.092239000000003</c:v>
                </c:pt>
                <c:pt idx="133">
                  <c:v>0.48806100000000008</c:v>
                </c:pt>
                <c:pt idx="134">
                  <c:v>0.6385500000000004</c:v>
                </c:pt>
                <c:pt idx="135">
                  <c:v>1.2120100000000011</c:v>
                </c:pt>
                <c:pt idx="136">
                  <c:v>26.948930999999998</c:v>
                </c:pt>
                <c:pt idx="137">
                  <c:v>29.507669</c:v>
                </c:pt>
                <c:pt idx="138">
                  <c:v>30.589398999999997</c:v>
                </c:pt>
                <c:pt idx="139">
                  <c:v>27.202317000000001</c:v>
                </c:pt>
                <c:pt idx="140">
                  <c:v>28.509952999999999</c:v>
                </c:pt>
                <c:pt idx="141">
                  <c:v>28.358951000000001</c:v>
                </c:pt>
                <c:pt idx="142">
                  <c:v>28.036996999999996</c:v>
                </c:pt>
                <c:pt idx="143">
                  <c:v>23.275311000000002</c:v>
                </c:pt>
                <c:pt idx="144">
                  <c:v>11.980357999999999</c:v>
                </c:pt>
                <c:pt idx="145">
                  <c:v>8.0891309999999983</c:v>
                </c:pt>
                <c:pt idx="146">
                  <c:v>8.6393129999999996</c:v>
                </c:pt>
                <c:pt idx="147">
                  <c:v>2.9246199999999991</c:v>
                </c:pt>
                <c:pt idx="148">
                  <c:v>1.7824170000000006</c:v>
                </c:pt>
                <c:pt idx="149">
                  <c:v>29.433544000000001</c:v>
                </c:pt>
                <c:pt idx="150">
                  <c:v>21.993751</c:v>
                </c:pt>
                <c:pt idx="151">
                  <c:v>20.312314000000001</c:v>
                </c:pt>
                <c:pt idx="152">
                  <c:v>16.364173999999998</c:v>
                </c:pt>
                <c:pt idx="153">
                  <c:v>22.059297000000001</c:v>
                </c:pt>
                <c:pt idx="154">
                  <c:v>22.220624999999998</c:v>
                </c:pt>
                <c:pt idx="155">
                  <c:v>24.014772000000001</c:v>
                </c:pt>
                <c:pt idx="156">
                  <c:v>20.728480000000001</c:v>
                </c:pt>
                <c:pt idx="157">
                  <c:v>9.8867980000000006</c:v>
                </c:pt>
                <c:pt idx="158">
                  <c:v>10.023287999999999</c:v>
                </c:pt>
                <c:pt idx="159">
                  <c:v>11.450127999999999</c:v>
                </c:pt>
                <c:pt idx="160">
                  <c:v>12.978888</c:v>
                </c:pt>
                <c:pt idx="161">
                  <c:v>13.769157999999999</c:v>
                </c:pt>
                <c:pt idx="162">
                  <c:v>14.508097999999999</c:v>
                </c:pt>
                <c:pt idx="163">
                  <c:v>17.929157</c:v>
                </c:pt>
                <c:pt idx="164">
                  <c:v>14.292388000000003</c:v>
                </c:pt>
                <c:pt idx="165">
                  <c:v>14.426302</c:v>
                </c:pt>
                <c:pt idx="166">
                  <c:v>14.088149999999999</c:v>
                </c:pt>
                <c:pt idx="167">
                  <c:v>8.8083329999999993</c:v>
                </c:pt>
                <c:pt idx="168">
                  <c:v>23.511474999999997</c:v>
                </c:pt>
                <c:pt idx="169">
                  <c:v>22.501659000000004</c:v>
                </c:pt>
                <c:pt idx="170">
                  <c:v>21.516274000000003</c:v>
                </c:pt>
                <c:pt idx="171">
                  <c:v>21.65645</c:v>
                </c:pt>
                <c:pt idx="172">
                  <c:v>19.404405000000001</c:v>
                </c:pt>
                <c:pt idx="173">
                  <c:v>19.190932</c:v>
                </c:pt>
                <c:pt idx="174">
                  <c:v>19.092327999999998</c:v>
                </c:pt>
                <c:pt idx="175">
                  <c:v>18.325153</c:v>
                </c:pt>
                <c:pt idx="176">
                  <c:v>16.420414000000001</c:v>
                </c:pt>
                <c:pt idx="177">
                  <c:v>16.472259999999999</c:v>
                </c:pt>
                <c:pt idx="178">
                  <c:v>16.165093000000002</c:v>
                </c:pt>
                <c:pt idx="179">
                  <c:v>16.619171000000001</c:v>
                </c:pt>
                <c:pt idx="180">
                  <c:v>8.3549220000000002</c:v>
                </c:pt>
                <c:pt idx="181">
                  <c:v>19.583210999999999</c:v>
                </c:pt>
                <c:pt idx="182">
                  <c:v>23.452113000000001</c:v>
                </c:pt>
                <c:pt idx="183">
                  <c:v>18.690804</c:v>
                </c:pt>
                <c:pt idx="184">
                  <c:v>18.835101999999999</c:v>
                </c:pt>
                <c:pt idx="185">
                  <c:v>17.037161999999999</c:v>
                </c:pt>
                <c:pt idx="186">
                  <c:v>17.558861999999998</c:v>
                </c:pt>
                <c:pt idx="187">
                  <c:v>20.869168999999999</c:v>
                </c:pt>
                <c:pt idx="188">
                  <c:v>21.717322000000003</c:v>
                </c:pt>
                <c:pt idx="189">
                  <c:v>18.366620000000001</c:v>
                </c:pt>
                <c:pt idx="190">
                  <c:v>16.474426999999999</c:v>
                </c:pt>
                <c:pt idx="191">
                  <c:v>17.104890000000001</c:v>
                </c:pt>
                <c:pt idx="192">
                  <c:v>6.227920000000001</c:v>
                </c:pt>
                <c:pt idx="193">
                  <c:v>6.1471999999999998</c:v>
                </c:pt>
                <c:pt idx="194">
                  <c:v>5.7512799999999977</c:v>
                </c:pt>
                <c:pt idx="195">
                  <c:v>3.3347339999999992</c:v>
                </c:pt>
                <c:pt idx="196">
                  <c:v>3.3915299999999995</c:v>
                </c:pt>
                <c:pt idx="197">
                  <c:v>1.7184299999999997</c:v>
                </c:pt>
                <c:pt idx="198">
                  <c:v>1.7700300000000002</c:v>
                </c:pt>
                <c:pt idx="199">
                  <c:v>1.7172400000000003</c:v>
                </c:pt>
                <c:pt idx="200">
                  <c:v>2.129346</c:v>
                </c:pt>
                <c:pt idx="201">
                  <c:v>1.3082159999999998</c:v>
                </c:pt>
                <c:pt idx="202">
                  <c:v>0.96010400000000118</c:v>
                </c:pt>
                <c:pt idx="203">
                  <c:v>0.48784499999999831</c:v>
                </c:pt>
                <c:pt idx="204">
                  <c:v>20.812440000000002</c:v>
                </c:pt>
                <c:pt idx="205">
                  <c:v>19.910708000000003</c:v>
                </c:pt>
                <c:pt idx="206">
                  <c:v>19.401566000000003</c:v>
                </c:pt>
                <c:pt idx="207">
                  <c:v>19.712871</c:v>
                </c:pt>
                <c:pt idx="208">
                  <c:v>19.548235999999999</c:v>
                </c:pt>
                <c:pt idx="209">
                  <c:v>21.151181999999999</c:v>
                </c:pt>
                <c:pt idx="210">
                  <c:v>21.381141</c:v>
                </c:pt>
                <c:pt idx="211">
                  <c:v>23.930702</c:v>
                </c:pt>
                <c:pt idx="212">
                  <c:v>23.698789000000001</c:v>
                </c:pt>
                <c:pt idx="213">
                  <c:v>18.383194000000003</c:v>
                </c:pt>
                <c:pt idx="214">
                  <c:v>18.84742</c:v>
                </c:pt>
                <c:pt idx="215">
                  <c:v>17.965439999999997</c:v>
                </c:pt>
                <c:pt idx="216">
                  <c:v>19.490425000000002</c:v>
                </c:pt>
                <c:pt idx="217">
                  <c:v>16.982543</c:v>
                </c:pt>
                <c:pt idx="218">
                  <c:v>17.922150000000002</c:v>
                </c:pt>
                <c:pt idx="219">
                  <c:v>14.90962</c:v>
                </c:pt>
                <c:pt idx="220">
                  <c:v>12.625866</c:v>
                </c:pt>
                <c:pt idx="221">
                  <c:v>13.459490000000001</c:v>
                </c:pt>
                <c:pt idx="222">
                  <c:v>6.5796599999999987</c:v>
                </c:pt>
                <c:pt idx="223">
                  <c:v>6.4425699999999999</c:v>
                </c:pt>
                <c:pt idx="224">
                  <c:v>5.3876600000000003</c:v>
                </c:pt>
                <c:pt idx="225">
                  <c:v>2.7995300000000007</c:v>
                </c:pt>
                <c:pt idx="226">
                  <c:v>2.2610099999999989</c:v>
                </c:pt>
                <c:pt idx="227">
                  <c:v>1.9574800000000003</c:v>
                </c:pt>
                <c:pt idx="228">
                  <c:v>1.5438799999999997</c:v>
                </c:pt>
                <c:pt idx="229">
                  <c:v>1.5569589999999991</c:v>
                </c:pt>
                <c:pt idx="230">
                  <c:v>1.73752</c:v>
                </c:pt>
                <c:pt idx="231">
                  <c:v>3.4418100000000003</c:v>
                </c:pt>
                <c:pt idx="232">
                  <c:v>3.6679399999999998</c:v>
                </c:pt>
                <c:pt idx="233">
                  <c:v>3.6834699999999998</c:v>
                </c:pt>
                <c:pt idx="234">
                  <c:v>2.7149600000000014</c:v>
                </c:pt>
                <c:pt idx="235">
                  <c:v>22.640246999999999</c:v>
                </c:pt>
                <c:pt idx="236">
                  <c:v>21.354503999999999</c:v>
                </c:pt>
                <c:pt idx="237">
                  <c:v>20.921613000000001</c:v>
                </c:pt>
                <c:pt idx="238">
                  <c:v>22.168592</c:v>
                </c:pt>
                <c:pt idx="239">
                  <c:v>26.375339999999998</c:v>
                </c:pt>
                <c:pt idx="240">
                  <c:v>21.814774</c:v>
                </c:pt>
                <c:pt idx="241">
                  <c:v>28.744713000000004</c:v>
                </c:pt>
                <c:pt idx="242">
                  <c:v>20.450212000000001</c:v>
                </c:pt>
                <c:pt idx="243">
                  <c:v>12.533147999999997</c:v>
                </c:pt>
                <c:pt idx="244">
                  <c:v>9.7272449999999999</c:v>
                </c:pt>
                <c:pt idx="245">
                  <c:v>9.3894380000000002</c:v>
                </c:pt>
                <c:pt idx="246">
                  <c:v>17.487776</c:v>
                </c:pt>
                <c:pt idx="247">
                  <c:v>15.457757999999998</c:v>
                </c:pt>
                <c:pt idx="248">
                  <c:v>13.597672999999999</c:v>
                </c:pt>
                <c:pt idx="249">
                  <c:v>15.219027999999998</c:v>
                </c:pt>
                <c:pt idx="250">
                  <c:v>14.516855</c:v>
                </c:pt>
                <c:pt idx="251">
                  <c:v>22.916382000000002</c:v>
                </c:pt>
                <c:pt idx="252">
                  <c:v>26.220585999999997</c:v>
                </c:pt>
                <c:pt idx="253">
                  <c:v>26.032532000000003</c:v>
                </c:pt>
                <c:pt idx="254">
                  <c:v>19.055966999999999</c:v>
                </c:pt>
                <c:pt idx="255">
                  <c:v>16.751871999999999</c:v>
                </c:pt>
                <c:pt idx="256">
                  <c:v>18.137353999999998</c:v>
                </c:pt>
                <c:pt idx="257">
                  <c:v>16.901496999999999</c:v>
                </c:pt>
                <c:pt idx="258">
                  <c:v>19.088358999999997</c:v>
                </c:pt>
                <c:pt idx="259">
                  <c:v>21.200687000000002</c:v>
                </c:pt>
                <c:pt idx="260">
                  <c:v>20.446034700000002</c:v>
                </c:pt>
                <c:pt idx="261">
                  <c:v>22.664332999999999</c:v>
                </c:pt>
                <c:pt idx="262">
                  <c:v>20.160118000000001</c:v>
                </c:pt>
                <c:pt idx="263">
                  <c:v>19.518732</c:v>
                </c:pt>
                <c:pt idx="264">
                  <c:v>19.760364000000003</c:v>
                </c:pt>
                <c:pt idx="265">
                  <c:v>17.368576000000001</c:v>
                </c:pt>
                <c:pt idx="266">
                  <c:v>16.964105</c:v>
                </c:pt>
                <c:pt idx="267">
                  <c:v>17.908079999999998</c:v>
                </c:pt>
                <c:pt idx="268">
                  <c:v>18.773200000000003</c:v>
                </c:pt>
                <c:pt idx="269">
                  <c:v>18.817900000000002</c:v>
                </c:pt>
                <c:pt idx="270">
                  <c:v>2.4054850000000005</c:v>
                </c:pt>
                <c:pt idx="271">
                  <c:v>2.5561249999999998</c:v>
                </c:pt>
                <c:pt idx="272">
                  <c:v>2.0914610000000007</c:v>
                </c:pt>
                <c:pt idx="273">
                  <c:v>1.6267639999999997</c:v>
                </c:pt>
                <c:pt idx="274">
                  <c:v>20.077424000000001</c:v>
                </c:pt>
                <c:pt idx="275">
                  <c:v>19.950357</c:v>
                </c:pt>
                <c:pt idx="276">
                  <c:v>14.567285000000002</c:v>
                </c:pt>
                <c:pt idx="277">
                  <c:v>17.618665</c:v>
                </c:pt>
                <c:pt idx="278">
                  <c:v>18.736004999999999</c:v>
                </c:pt>
                <c:pt idx="279">
                  <c:v>20.971111000000001</c:v>
                </c:pt>
                <c:pt idx="280">
                  <c:v>15.996022</c:v>
                </c:pt>
                <c:pt idx="281">
                  <c:v>16.563639999999999</c:v>
                </c:pt>
                <c:pt idx="282">
                  <c:v>13.410626000000001</c:v>
                </c:pt>
                <c:pt idx="283">
                  <c:v>22.532679000000002</c:v>
                </c:pt>
                <c:pt idx="284">
                  <c:v>21.629218999999999</c:v>
                </c:pt>
                <c:pt idx="285">
                  <c:v>25.353475999999997</c:v>
                </c:pt>
                <c:pt idx="286">
                  <c:v>22.815102</c:v>
                </c:pt>
                <c:pt idx="287">
                  <c:v>18.966649999999998</c:v>
                </c:pt>
                <c:pt idx="288">
                  <c:v>18.502960999999999</c:v>
                </c:pt>
                <c:pt idx="289">
                  <c:v>15.220475</c:v>
                </c:pt>
                <c:pt idx="290">
                  <c:v>9.1375910000000005</c:v>
                </c:pt>
                <c:pt idx="291">
                  <c:v>12.773694999999998</c:v>
                </c:pt>
                <c:pt idx="292">
                  <c:v>11.504194999999999</c:v>
                </c:pt>
                <c:pt idx="293">
                  <c:v>9.9742619999999995</c:v>
                </c:pt>
                <c:pt idx="294">
                  <c:v>12.493945999999998</c:v>
                </c:pt>
                <c:pt idx="295">
                  <c:v>11.246687</c:v>
                </c:pt>
                <c:pt idx="296">
                  <c:v>10.264061</c:v>
                </c:pt>
                <c:pt idx="297">
                  <c:v>9.0614829999999991</c:v>
                </c:pt>
                <c:pt idx="298">
                  <c:v>9.3977040000000009</c:v>
                </c:pt>
                <c:pt idx="299">
                  <c:v>3.0613520000000003</c:v>
                </c:pt>
                <c:pt idx="300">
                  <c:v>2.308262</c:v>
                </c:pt>
                <c:pt idx="301">
                  <c:v>1.2128369999999995</c:v>
                </c:pt>
                <c:pt idx="302">
                  <c:v>2.0858470000000002</c:v>
                </c:pt>
                <c:pt idx="303">
                  <c:v>2.8282680000000004</c:v>
                </c:pt>
                <c:pt idx="304">
                  <c:v>1.9002349999999999</c:v>
                </c:pt>
                <c:pt idx="305">
                  <c:v>1.443403</c:v>
                </c:pt>
                <c:pt idx="306">
                  <c:v>3.6511660000000004</c:v>
                </c:pt>
                <c:pt idx="307">
                  <c:v>0.62437000000000031</c:v>
                </c:pt>
                <c:pt idx="308">
                  <c:v>0.2597649999999998</c:v>
                </c:pt>
                <c:pt idx="309">
                  <c:v>0.13789899999999999</c:v>
                </c:pt>
                <c:pt idx="310">
                  <c:v>24.940563000000001</c:v>
                </c:pt>
                <c:pt idx="311">
                  <c:v>25.167952</c:v>
                </c:pt>
                <c:pt idx="312">
                  <c:v>22.478532000000001</c:v>
                </c:pt>
                <c:pt idx="313">
                  <c:v>22.965053000000001</c:v>
                </c:pt>
                <c:pt idx="314">
                  <c:v>23.515812</c:v>
                </c:pt>
                <c:pt idx="315">
                  <c:v>25.013365</c:v>
                </c:pt>
                <c:pt idx="316">
                  <c:v>25.498529000000001</c:v>
                </c:pt>
                <c:pt idx="317">
                  <c:v>19.883433</c:v>
                </c:pt>
                <c:pt idx="318">
                  <c:v>22.969458000000003</c:v>
                </c:pt>
                <c:pt idx="319">
                  <c:v>15.470267</c:v>
                </c:pt>
                <c:pt idx="320">
                  <c:v>11.478446999999999</c:v>
                </c:pt>
                <c:pt idx="321">
                  <c:v>8.9144260000000006</c:v>
                </c:pt>
                <c:pt idx="322">
                  <c:v>12.451548999999998</c:v>
                </c:pt>
                <c:pt idx="323">
                  <c:v>13.72125</c:v>
                </c:pt>
                <c:pt idx="324">
                  <c:v>14.134329000000001</c:v>
                </c:pt>
                <c:pt idx="325">
                  <c:v>10.467808999999999</c:v>
                </c:pt>
                <c:pt idx="326">
                  <c:v>11.412441000000001</c:v>
                </c:pt>
                <c:pt idx="327">
                  <c:v>9.9680730000000004</c:v>
                </c:pt>
                <c:pt idx="328">
                  <c:v>11.300928000000003</c:v>
                </c:pt>
                <c:pt idx="329">
                  <c:v>12.387503000000001</c:v>
                </c:pt>
                <c:pt idx="330">
                  <c:v>11.362511</c:v>
                </c:pt>
                <c:pt idx="331">
                  <c:v>10.402352</c:v>
                </c:pt>
                <c:pt idx="332">
                  <c:v>10.369019999999999</c:v>
                </c:pt>
                <c:pt idx="333">
                  <c:v>8.5355950000000007</c:v>
                </c:pt>
                <c:pt idx="334">
                  <c:v>15.578226000000001</c:v>
                </c:pt>
                <c:pt idx="335">
                  <c:v>15.019437000000002</c:v>
                </c:pt>
                <c:pt idx="336">
                  <c:v>16.551096000000001</c:v>
                </c:pt>
                <c:pt idx="337">
                  <c:v>17.436573000000003</c:v>
                </c:pt>
                <c:pt idx="338">
                  <c:v>17.837116999999999</c:v>
                </c:pt>
              </c:numCache>
            </c:numRef>
          </c:yVal>
          <c:smooth val="0"/>
          <c:extLst>
            <c:ext xmlns:c16="http://schemas.microsoft.com/office/drawing/2014/chart" uri="{C3380CC4-5D6E-409C-BE32-E72D297353CC}">
              <c16:uniqueId val="{00000001-980E-4161-A2C8-45B9C5FB197D}"/>
            </c:ext>
          </c:extLst>
        </c:ser>
        <c:dLbls>
          <c:showLegendKey val="0"/>
          <c:showVal val="0"/>
          <c:showCatName val="0"/>
          <c:showSerName val="0"/>
          <c:showPercent val="0"/>
          <c:showBubbleSize val="0"/>
        </c:dLbls>
        <c:axId val="130612608"/>
        <c:axId val="130765952"/>
      </c:scatterChart>
      <c:valAx>
        <c:axId val="130612608"/>
        <c:scaling>
          <c:orientation val="minMax"/>
          <c:max val="2015"/>
          <c:min val="1965"/>
        </c:scaling>
        <c:delete val="0"/>
        <c:axPos val="b"/>
        <c:numFmt formatCode="General" sourceLinked="1"/>
        <c:majorTickMark val="out"/>
        <c:minorTickMark val="none"/>
        <c:tickLblPos val="nextTo"/>
        <c:crossAx val="130765952"/>
        <c:crosses val="autoZero"/>
        <c:crossBetween val="midCat"/>
        <c:majorUnit val="10"/>
      </c:valAx>
      <c:valAx>
        <c:axId val="130765952"/>
        <c:scaling>
          <c:orientation val="minMax"/>
          <c:max val="40"/>
          <c:min val="0"/>
        </c:scaling>
        <c:delete val="0"/>
        <c:axPos val="l"/>
        <c:majorGridlines/>
        <c:numFmt formatCode="#,##0" sourceLinked="0"/>
        <c:majorTickMark val="out"/>
        <c:minorTickMark val="none"/>
        <c:tickLblPos val="nextTo"/>
        <c:crossAx val="130612608"/>
        <c:crosses val="autoZero"/>
        <c:crossBetween val="midCat"/>
        <c:majorUnit val="10"/>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disposable income LIS-countries</a:t>
            </a:r>
          </a:p>
        </c:rich>
      </c:tx>
      <c:overlay val="0"/>
    </c:title>
    <c:autoTitleDeleted val="0"/>
    <c:plotArea>
      <c:layout>
        <c:manualLayout>
          <c:layoutTarget val="inner"/>
          <c:xMode val="edge"/>
          <c:yMode val="edge"/>
          <c:x val="9.0318395492877707E-2"/>
          <c:y val="0.142289239204935"/>
          <c:w val="0.82724605226911196"/>
          <c:h val="0.750262557139232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26916264562394998"/>
                  <c:y val="-0.34231193651175801"/>
                </c:manualLayout>
              </c:layout>
              <c:numFmt formatCode="#,##0.000" sourceLinked="0"/>
            </c:trendlineLbl>
          </c:trendline>
          <c:xVal>
            <c:numRef>
              <c:f>'A3 PL60 groups'!$A$6:$A$344</c:f>
              <c:numCache>
                <c:formatCode>General</c:formatCode>
                <c:ptCount val="339"/>
                <c:pt idx="0">
                  <c:v>2013</c:v>
                </c:pt>
                <c:pt idx="1">
                  <c:v>2010</c:v>
                </c:pt>
                <c:pt idx="2">
                  <c:v>2008</c:v>
                </c:pt>
                <c:pt idx="3">
                  <c:v>2004</c:v>
                </c:pt>
                <c:pt idx="4">
                  <c:v>2003</c:v>
                </c:pt>
                <c:pt idx="5">
                  <c:v>2001</c:v>
                </c:pt>
                <c:pt idx="6">
                  <c:v>1995</c:v>
                </c:pt>
                <c:pt idx="7">
                  <c:v>1989</c:v>
                </c:pt>
                <c:pt idx="8">
                  <c:v>1985</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'A3 PL60 groups'!$I$6:$I$344</c:f>
              <c:numCache>
                <c:formatCode>0.0</c:formatCode>
                <c:ptCount val="339"/>
                <c:pt idx="0">
                  <c:v>21.312899999999999</c:v>
                </c:pt>
                <c:pt idx="1">
                  <c:v>21.174289999999999</c:v>
                </c:pt>
                <c:pt idx="2">
                  <c:v>21.079249999999998</c:v>
                </c:pt>
                <c:pt idx="3">
                  <c:v>20.954360000000001</c:v>
                </c:pt>
                <c:pt idx="4">
                  <c:v>20.370480000000001</c:v>
                </c:pt>
                <c:pt idx="5">
                  <c:v>21.575939999999999</c:v>
                </c:pt>
                <c:pt idx="6">
                  <c:v>20.636050000000001</c:v>
                </c:pt>
                <c:pt idx="7">
                  <c:v>18.992989999999999</c:v>
                </c:pt>
                <c:pt idx="8">
                  <c:v>19.635359999999999</c:v>
                </c:pt>
                <c:pt idx="9">
                  <c:v>18.27065</c:v>
                </c:pt>
                <c:pt idx="10">
                  <c:v>14.176629999999999</c:v>
                </c:pt>
                <c:pt idx="11">
                  <c:v>15.14603</c:v>
                </c:pt>
                <c:pt idx="12">
                  <c:v>15.87782</c:v>
                </c:pt>
                <c:pt idx="13">
                  <c:v>13.39723</c:v>
                </c:pt>
                <c:pt idx="14">
                  <c:v>13.43144</c:v>
                </c:pt>
                <c:pt idx="15">
                  <c:v>14.232390000000001</c:v>
                </c:pt>
                <c:pt idx="16">
                  <c:v>17.046800000000001</c:v>
                </c:pt>
                <c:pt idx="17">
                  <c:v>14.735390000000001</c:v>
                </c:pt>
                <c:pt idx="18">
                  <c:v>11.737730000000001</c:v>
                </c:pt>
                <c:pt idx="19">
                  <c:v>16.116610000000001</c:v>
                </c:pt>
                <c:pt idx="20">
                  <c:v>14.412800000000001</c:v>
                </c:pt>
                <c:pt idx="21">
                  <c:v>16.180409999999998</c:v>
                </c:pt>
                <c:pt idx="22">
                  <c:v>10.25952</c:v>
                </c:pt>
                <c:pt idx="23">
                  <c:v>11.36974</c:v>
                </c:pt>
                <c:pt idx="24">
                  <c:v>10.523149999999999</c:v>
                </c:pt>
                <c:pt idx="25">
                  <c:v>24.884060000000002</c:v>
                </c:pt>
                <c:pt idx="26">
                  <c:v>25.41506</c:v>
                </c:pt>
                <c:pt idx="27">
                  <c:v>26.066669999999998</c:v>
                </c:pt>
                <c:pt idx="28">
                  <c:v>26.521470000000001</c:v>
                </c:pt>
                <c:pt idx="29">
                  <c:v>20.973960000000002</c:v>
                </c:pt>
                <c:pt idx="30">
                  <c:v>20.190380000000001</c:v>
                </c:pt>
                <c:pt idx="31">
                  <c:v>18.982289999999999</c:v>
                </c:pt>
                <c:pt idx="32">
                  <c:v>19.891110000000001</c:v>
                </c:pt>
                <c:pt idx="33">
                  <c:v>18.89217</c:v>
                </c:pt>
                <c:pt idx="34">
                  <c:v>19.756340000000002</c:v>
                </c:pt>
                <c:pt idx="35">
                  <c:v>18.387170000000001</c:v>
                </c:pt>
                <c:pt idx="36">
                  <c:v>17.589849999999998</c:v>
                </c:pt>
                <c:pt idx="37">
                  <c:v>16.63006</c:v>
                </c:pt>
                <c:pt idx="38">
                  <c:v>17.467199999999998</c:v>
                </c:pt>
                <c:pt idx="39">
                  <c:v>18.93112</c:v>
                </c:pt>
                <c:pt idx="40">
                  <c:v>19.631419999999999</c:v>
                </c:pt>
                <c:pt idx="41">
                  <c:v>22.155200000000001</c:v>
                </c:pt>
                <c:pt idx="42">
                  <c:v>23.244060000000001</c:v>
                </c:pt>
                <c:pt idx="43">
                  <c:v>22.860099999999999</c:v>
                </c:pt>
                <c:pt idx="44">
                  <c:v>23.823789999999999</c:v>
                </c:pt>
                <c:pt idx="45">
                  <c:v>23.695930000000001</c:v>
                </c:pt>
                <c:pt idx="46">
                  <c:v>25.27861</c:v>
                </c:pt>
                <c:pt idx="47">
                  <c:v>26.118449999999999</c:v>
                </c:pt>
                <c:pt idx="48">
                  <c:v>26.242789999999999</c:v>
                </c:pt>
                <c:pt idx="49">
                  <c:v>26.88017</c:v>
                </c:pt>
                <c:pt idx="50">
                  <c:v>26.543220000000002</c:v>
                </c:pt>
                <c:pt idx="51">
                  <c:v>27.023060000000001</c:v>
                </c:pt>
                <c:pt idx="52">
                  <c:v>25.457380000000001</c:v>
                </c:pt>
                <c:pt idx="53">
                  <c:v>26.13766</c:v>
                </c:pt>
                <c:pt idx="54">
                  <c:v>26.886189999999999</c:v>
                </c:pt>
                <c:pt idx="55">
                  <c:v>25.403790000000001</c:v>
                </c:pt>
                <c:pt idx="56">
                  <c:v>26.34309</c:v>
                </c:pt>
                <c:pt idx="57">
                  <c:v>26.493749999999999</c:v>
                </c:pt>
                <c:pt idx="58">
                  <c:v>28.378309999999999</c:v>
                </c:pt>
                <c:pt idx="59">
                  <c:v>26.495539999999998</c:v>
                </c:pt>
                <c:pt idx="60">
                  <c:v>11.348470000000001</c:v>
                </c:pt>
                <c:pt idx="61">
                  <c:v>11.335800000000001</c:v>
                </c:pt>
                <c:pt idx="62">
                  <c:v>10.82522</c:v>
                </c:pt>
                <c:pt idx="63">
                  <c:v>11.515140000000001</c:v>
                </c:pt>
                <c:pt idx="64">
                  <c:v>9.7900469999999995</c:v>
                </c:pt>
                <c:pt idx="65">
                  <c:v>10.49713</c:v>
                </c:pt>
                <c:pt idx="66">
                  <c:v>6.8219700000000003</c:v>
                </c:pt>
                <c:pt idx="67">
                  <c:v>12.400930000000001</c:v>
                </c:pt>
                <c:pt idx="68">
                  <c:v>13.50615</c:v>
                </c:pt>
                <c:pt idx="69">
                  <c:v>13.74517</c:v>
                </c:pt>
                <c:pt idx="70">
                  <c:v>13.198040000000001</c:v>
                </c:pt>
                <c:pt idx="71">
                  <c:v>13.05711</c:v>
                </c:pt>
                <c:pt idx="72">
                  <c:v>12.016959999999999</c:v>
                </c:pt>
                <c:pt idx="73">
                  <c:v>14.63766</c:v>
                </c:pt>
                <c:pt idx="74">
                  <c:v>17.34806</c:v>
                </c:pt>
                <c:pt idx="75">
                  <c:v>26.800979999999999</c:v>
                </c:pt>
                <c:pt idx="76">
                  <c:v>24.943950000000001</c:v>
                </c:pt>
                <c:pt idx="77">
                  <c:v>22.958639999999999</c:v>
                </c:pt>
                <c:pt idx="78">
                  <c:v>19.36918</c:v>
                </c:pt>
                <c:pt idx="79">
                  <c:v>20.592790000000001</c:v>
                </c:pt>
                <c:pt idx="80">
                  <c:v>20.381239999999998</c:v>
                </c:pt>
                <c:pt idx="81">
                  <c:v>19.91985</c:v>
                </c:pt>
                <c:pt idx="82">
                  <c:v>13.992889999999999</c:v>
                </c:pt>
                <c:pt idx="83">
                  <c:v>14.98502</c:v>
                </c:pt>
                <c:pt idx="84">
                  <c:v>15.43277</c:v>
                </c:pt>
                <c:pt idx="85">
                  <c:v>13.680999999999999</c:v>
                </c:pt>
                <c:pt idx="86">
                  <c:v>12.689080000000001</c:v>
                </c:pt>
                <c:pt idx="87">
                  <c:v>9.1427180000000003</c:v>
                </c:pt>
                <c:pt idx="88">
                  <c:v>10.69205</c:v>
                </c:pt>
                <c:pt idx="89">
                  <c:v>10.707330000000001</c:v>
                </c:pt>
                <c:pt idx="90">
                  <c:v>15.474159999999999</c:v>
                </c:pt>
                <c:pt idx="91">
                  <c:v>14.855460000000001</c:v>
                </c:pt>
                <c:pt idx="92">
                  <c:v>13.75278</c:v>
                </c:pt>
                <c:pt idx="93">
                  <c:v>14.07657</c:v>
                </c:pt>
                <c:pt idx="94">
                  <c:v>15.48709</c:v>
                </c:pt>
                <c:pt idx="95">
                  <c:v>17.003119999999999</c:v>
                </c:pt>
                <c:pt idx="96">
                  <c:v>16.348590000000002</c:v>
                </c:pt>
                <c:pt idx="97">
                  <c:v>22.85867</c:v>
                </c:pt>
                <c:pt idx="98">
                  <c:v>23.6629</c:v>
                </c:pt>
                <c:pt idx="99">
                  <c:v>26.310669999999998</c:v>
                </c:pt>
                <c:pt idx="100">
                  <c:v>16.695180000000001</c:v>
                </c:pt>
                <c:pt idx="101">
                  <c:v>15.761939999999999</c:v>
                </c:pt>
                <c:pt idx="102">
                  <c:v>15.71077</c:v>
                </c:pt>
                <c:pt idx="103">
                  <c:v>15.422840000000001</c:v>
                </c:pt>
                <c:pt idx="104">
                  <c:v>14.881779999999999</c:v>
                </c:pt>
                <c:pt idx="105">
                  <c:v>15.98793</c:v>
                </c:pt>
                <c:pt idx="106">
                  <c:v>16.104310000000002</c:v>
                </c:pt>
                <c:pt idx="107">
                  <c:v>15.16024</c:v>
                </c:pt>
                <c:pt idx="108">
                  <c:v>14.88339</c:v>
                </c:pt>
                <c:pt idx="109">
                  <c:v>14.802390000000001</c:v>
                </c:pt>
                <c:pt idx="110">
                  <c:v>15.12837</c:v>
                </c:pt>
                <c:pt idx="111">
                  <c:v>14.45551</c:v>
                </c:pt>
                <c:pt idx="112">
                  <c:v>14.009930000000001</c:v>
                </c:pt>
                <c:pt idx="113">
                  <c:v>14.14546</c:v>
                </c:pt>
                <c:pt idx="114">
                  <c:v>12.94755</c:v>
                </c:pt>
                <c:pt idx="115">
                  <c:v>12.36811</c:v>
                </c:pt>
                <c:pt idx="116">
                  <c:v>11.406549999999999</c:v>
                </c:pt>
                <c:pt idx="117">
                  <c:v>12.003959999999999</c:v>
                </c:pt>
                <c:pt idx="118">
                  <c:v>13.236940000000001</c:v>
                </c:pt>
                <c:pt idx="119">
                  <c:v>14.36866</c:v>
                </c:pt>
                <c:pt idx="120">
                  <c:v>12.265409999999999</c:v>
                </c:pt>
                <c:pt idx="121">
                  <c:v>12.402979999999999</c:v>
                </c:pt>
                <c:pt idx="122">
                  <c:v>13.661490000000001</c:v>
                </c:pt>
                <c:pt idx="123">
                  <c:v>11.687760000000001</c:v>
                </c:pt>
                <c:pt idx="124">
                  <c:v>10.578720000000001</c:v>
                </c:pt>
                <c:pt idx="125">
                  <c:v>11.33858</c:v>
                </c:pt>
                <c:pt idx="126">
                  <c:v>12.233969999999999</c:v>
                </c:pt>
                <c:pt idx="127">
                  <c:v>20.125109999999999</c:v>
                </c:pt>
                <c:pt idx="128">
                  <c:v>21.055710000000001</c:v>
                </c:pt>
                <c:pt idx="129">
                  <c:v>19.206949999999999</c:v>
                </c:pt>
                <c:pt idx="130">
                  <c:v>19.552890000000001</c:v>
                </c:pt>
                <c:pt idx="131">
                  <c:v>21.369689999999999</c:v>
                </c:pt>
                <c:pt idx="132">
                  <c:v>21.46285</c:v>
                </c:pt>
                <c:pt idx="133">
                  <c:v>22.346240000000002</c:v>
                </c:pt>
                <c:pt idx="134">
                  <c:v>29.0913</c:v>
                </c:pt>
                <c:pt idx="135">
                  <c:v>29.1067</c:v>
                </c:pt>
                <c:pt idx="136">
                  <c:v>13.133139999999999</c:v>
                </c:pt>
                <c:pt idx="137">
                  <c:v>16.57311</c:v>
                </c:pt>
                <c:pt idx="138">
                  <c:v>13.753209999999999</c:v>
                </c:pt>
                <c:pt idx="139">
                  <c:v>12.081189999999999</c:v>
                </c:pt>
                <c:pt idx="140">
                  <c:v>11.68047</c:v>
                </c:pt>
                <c:pt idx="141">
                  <c:v>13.804449999999999</c:v>
                </c:pt>
                <c:pt idx="142">
                  <c:v>15.95435</c:v>
                </c:pt>
                <c:pt idx="143">
                  <c:v>15.716010000000001</c:v>
                </c:pt>
                <c:pt idx="144">
                  <c:v>11.47362</c:v>
                </c:pt>
                <c:pt idx="145">
                  <c:v>11.843059999999999</c:v>
                </c:pt>
                <c:pt idx="146">
                  <c:v>11.197979999999999</c:v>
                </c:pt>
                <c:pt idx="147">
                  <c:v>26.626049999999999</c:v>
                </c:pt>
                <c:pt idx="148">
                  <c:v>26.469049999999999</c:v>
                </c:pt>
                <c:pt idx="149">
                  <c:v>16.563099999999999</c:v>
                </c:pt>
                <c:pt idx="150">
                  <c:v>18.935839999999999</c:v>
                </c:pt>
                <c:pt idx="151">
                  <c:v>22.57347</c:v>
                </c:pt>
                <c:pt idx="152">
                  <c:v>22.490639999999999</c:v>
                </c:pt>
                <c:pt idx="153">
                  <c:v>21.856850000000001</c:v>
                </c:pt>
                <c:pt idx="154">
                  <c:v>20.8245</c:v>
                </c:pt>
                <c:pt idx="155">
                  <c:v>20.400870000000001</c:v>
                </c:pt>
                <c:pt idx="156">
                  <c:v>19.993970000000001</c:v>
                </c:pt>
                <c:pt idx="157">
                  <c:v>24.9864</c:v>
                </c:pt>
                <c:pt idx="158">
                  <c:v>25.313639999999999</c:v>
                </c:pt>
                <c:pt idx="159">
                  <c:v>26.231079999999999</c:v>
                </c:pt>
                <c:pt idx="160">
                  <c:v>28.02149</c:v>
                </c:pt>
                <c:pt idx="161">
                  <c:v>26.55274</c:v>
                </c:pt>
                <c:pt idx="162">
                  <c:v>26.785599999999999</c:v>
                </c:pt>
                <c:pt idx="163">
                  <c:v>23.555569999999999</c:v>
                </c:pt>
                <c:pt idx="164">
                  <c:v>21.928170000000001</c:v>
                </c:pt>
                <c:pt idx="165">
                  <c:v>18.062560000000001</c:v>
                </c:pt>
                <c:pt idx="166">
                  <c:v>19.414840000000002</c:v>
                </c:pt>
                <c:pt idx="167">
                  <c:v>18.932880000000001</c:v>
                </c:pt>
                <c:pt idx="168">
                  <c:v>19.912559999999999</c:v>
                </c:pt>
                <c:pt idx="169">
                  <c:v>18.9542</c:v>
                </c:pt>
                <c:pt idx="170">
                  <c:v>19.431539999999998</c:v>
                </c:pt>
                <c:pt idx="171">
                  <c:v>19.805730000000001</c:v>
                </c:pt>
                <c:pt idx="172">
                  <c:v>19.67305</c:v>
                </c:pt>
                <c:pt idx="173">
                  <c:v>20.936019999999999</c:v>
                </c:pt>
                <c:pt idx="174">
                  <c:v>21.176960000000001</c:v>
                </c:pt>
                <c:pt idx="175">
                  <c:v>21.890999999999998</c:v>
                </c:pt>
                <c:pt idx="176">
                  <c:v>19.06439</c:v>
                </c:pt>
                <c:pt idx="177">
                  <c:v>17.465489999999999</c:v>
                </c:pt>
                <c:pt idx="178">
                  <c:v>19.252220000000001</c:v>
                </c:pt>
                <c:pt idx="179">
                  <c:v>17.385929999999998</c:v>
                </c:pt>
                <c:pt idx="180">
                  <c:v>17.561140000000002</c:v>
                </c:pt>
                <c:pt idx="181">
                  <c:v>20.095050000000001</c:v>
                </c:pt>
                <c:pt idx="182">
                  <c:v>19.29946</c:v>
                </c:pt>
                <c:pt idx="183">
                  <c:v>16.438590000000001</c:v>
                </c:pt>
                <c:pt idx="184">
                  <c:v>13.542199999999999</c:v>
                </c:pt>
                <c:pt idx="185">
                  <c:v>14.445209999999999</c:v>
                </c:pt>
                <c:pt idx="186">
                  <c:v>13.77215</c:v>
                </c:pt>
                <c:pt idx="187">
                  <c:v>12.336320000000001</c:v>
                </c:pt>
                <c:pt idx="188">
                  <c:v>13.157109999999999</c:v>
                </c:pt>
                <c:pt idx="189">
                  <c:v>10.419420000000001</c:v>
                </c:pt>
                <c:pt idx="190">
                  <c:v>12.1922</c:v>
                </c:pt>
                <c:pt idx="191">
                  <c:v>10.86063</c:v>
                </c:pt>
                <c:pt idx="192">
                  <c:v>25.965979999999998</c:v>
                </c:pt>
                <c:pt idx="193">
                  <c:v>26.4053</c:v>
                </c:pt>
                <c:pt idx="194">
                  <c:v>27.295529999999999</c:v>
                </c:pt>
                <c:pt idx="195">
                  <c:v>25.490790000000001</c:v>
                </c:pt>
                <c:pt idx="196">
                  <c:v>26.527819999999998</c:v>
                </c:pt>
                <c:pt idx="197">
                  <c:v>28.161549999999998</c:v>
                </c:pt>
                <c:pt idx="198">
                  <c:v>28.152460000000001</c:v>
                </c:pt>
                <c:pt idx="199">
                  <c:v>26.253620000000002</c:v>
                </c:pt>
                <c:pt idx="200">
                  <c:v>26.740919999999999</c:v>
                </c:pt>
                <c:pt idx="201">
                  <c:v>25.373139999999999</c:v>
                </c:pt>
                <c:pt idx="202">
                  <c:v>25.5242</c:v>
                </c:pt>
                <c:pt idx="203">
                  <c:v>25.104749999999999</c:v>
                </c:pt>
                <c:pt idx="204">
                  <c:v>12.355270000000001</c:v>
                </c:pt>
                <c:pt idx="205">
                  <c:v>11.10572</c:v>
                </c:pt>
                <c:pt idx="206">
                  <c:v>11.55425</c:v>
                </c:pt>
                <c:pt idx="207">
                  <c:v>11.774290000000001</c:v>
                </c:pt>
                <c:pt idx="208">
                  <c:v>11.061769999999999</c:v>
                </c:pt>
                <c:pt idx="209">
                  <c:v>13.71153</c:v>
                </c:pt>
                <c:pt idx="210">
                  <c:v>12.198320000000001</c:v>
                </c:pt>
                <c:pt idx="211">
                  <c:v>8.3071280000000005</c:v>
                </c:pt>
                <c:pt idx="212">
                  <c:v>10.252470000000001</c:v>
                </c:pt>
                <c:pt idx="213">
                  <c:v>13.590400000000001</c:v>
                </c:pt>
                <c:pt idx="214">
                  <c:v>12.87167</c:v>
                </c:pt>
                <c:pt idx="215">
                  <c:v>13.01347</c:v>
                </c:pt>
                <c:pt idx="216">
                  <c:v>12.76868</c:v>
                </c:pt>
                <c:pt idx="217">
                  <c:v>12.28068</c:v>
                </c:pt>
                <c:pt idx="218">
                  <c:v>13.286060000000001</c:v>
                </c:pt>
                <c:pt idx="219">
                  <c:v>12.143230000000001</c:v>
                </c:pt>
                <c:pt idx="220">
                  <c:v>12.80494</c:v>
                </c:pt>
                <c:pt idx="221">
                  <c:v>12.0893</c:v>
                </c:pt>
                <c:pt idx="222">
                  <c:v>29.22672</c:v>
                </c:pt>
                <c:pt idx="223">
                  <c:v>28.383520000000001</c:v>
                </c:pt>
                <c:pt idx="224">
                  <c:v>29.84638</c:v>
                </c:pt>
                <c:pt idx="225">
                  <c:v>28.452950000000001</c:v>
                </c:pt>
                <c:pt idx="226">
                  <c:v>27.280930000000001</c:v>
                </c:pt>
                <c:pt idx="227">
                  <c:v>29.02731</c:v>
                </c:pt>
                <c:pt idx="228">
                  <c:v>26.979310000000002</c:v>
                </c:pt>
                <c:pt idx="229">
                  <c:v>25.828690000000002</c:v>
                </c:pt>
                <c:pt idx="230">
                  <c:v>30.163150000000002</c:v>
                </c:pt>
                <c:pt idx="231">
                  <c:v>29.864940000000001</c:v>
                </c:pt>
                <c:pt idx="232">
                  <c:v>30.354700000000001</c:v>
                </c:pt>
                <c:pt idx="233">
                  <c:v>32.078980000000001</c:v>
                </c:pt>
                <c:pt idx="234">
                  <c:v>33.33437</c:v>
                </c:pt>
                <c:pt idx="235">
                  <c:v>14.4529</c:v>
                </c:pt>
                <c:pt idx="236">
                  <c:v>17.323689999999999</c:v>
                </c:pt>
                <c:pt idx="237">
                  <c:v>16.234030000000001</c:v>
                </c:pt>
                <c:pt idx="238">
                  <c:v>15.53647</c:v>
                </c:pt>
                <c:pt idx="239">
                  <c:v>17.229669999999999</c:v>
                </c:pt>
                <c:pt idx="240">
                  <c:v>15.22292</c:v>
                </c:pt>
                <c:pt idx="241">
                  <c:v>17.62867</c:v>
                </c:pt>
                <c:pt idx="242">
                  <c:v>12.335559999999999</c:v>
                </c:pt>
                <c:pt idx="243">
                  <c:v>16.957129999999999</c:v>
                </c:pt>
                <c:pt idx="244">
                  <c:v>14.406370000000001</c:v>
                </c:pt>
                <c:pt idx="245">
                  <c:v>15.18923</c:v>
                </c:pt>
                <c:pt idx="246">
                  <c:v>19.51022</c:v>
                </c:pt>
                <c:pt idx="247">
                  <c:v>19.168949999999999</c:v>
                </c:pt>
                <c:pt idx="248">
                  <c:v>23.77018</c:v>
                </c:pt>
                <c:pt idx="249">
                  <c:v>23.898820000000001</c:v>
                </c:pt>
                <c:pt idx="250">
                  <c:v>23.476050000000001</c:v>
                </c:pt>
                <c:pt idx="251">
                  <c:v>21.378340000000001</c:v>
                </c:pt>
                <c:pt idx="252">
                  <c:v>21.684609999999999</c:v>
                </c:pt>
                <c:pt idx="253">
                  <c:v>20.805489999999999</c:v>
                </c:pt>
                <c:pt idx="254">
                  <c:v>23.111350000000002</c:v>
                </c:pt>
                <c:pt idx="255">
                  <c:v>13.83778</c:v>
                </c:pt>
                <c:pt idx="256">
                  <c:v>13.43798</c:v>
                </c:pt>
                <c:pt idx="257">
                  <c:v>12.782349999999999</c:v>
                </c:pt>
                <c:pt idx="258">
                  <c:v>14.303419999999999</c:v>
                </c:pt>
                <c:pt idx="259">
                  <c:v>12.863110000000001</c:v>
                </c:pt>
                <c:pt idx="260">
                  <c:v>6.25</c:v>
                </c:pt>
                <c:pt idx="261">
                  <c:v>15.91756</c:v>
                </c:pt>
                <c:pt idx="262">
                  <c:v>15.64913</c:v>
                </c:pt>
                <c:pt idx="263">
                  <c:v>13.18276</c:v>
                </c:pt>
                <c:pt idx="264">
                  <c:v>11.67365</c:v>
                </c:pt>
                <c:pt idx="265">
                  <c:v>13.19739</c:v>
                </c:pt>
                <c:pt idx="266">
                  <c:v>12.529500000000001</c:v>
                </c:pt>
                <c:pt idx="267">
                  <c:v>29.815059999999999</c:v>
                </c:pt>
                <c:pt idx="268">
                  <c:v>30.84656</c:v>
                </c:pt>
                <c:pt idx="269">
                  <c:v>30.401430000000001</c:v>
                </c:pt>
                <c:pt idx="270">
                  <c:v>20.09451</c:v>
                </c:pt>
                <c:pt idx="271">
                  <c:v>20.518329999999999</c:v>
                </c:pt>
                <c:pt idx="272">
                  <c:v>20.5443</c:v>
                </c:pt>
                <c:pt idx="273">
                  <c:v>20.388670000000001</c:v>
                </c:pt>
                <c:pt idx="274">
                  <c:v>22.693000000000001</c:v>
                </c:pt>
                <c:pt idx="275">
                  <c:v>22.329560000000001</c:v>
                </c:pt>
                <c:pt idx="276">
                  <c:v>20.393889999999999</c:v>
                </c:pt>
                <c:pt idx="277">
                  <c:v>20.587879999999998</c:v>
                </c:pt>
                <c:pt idx="278">
                  <c:v>20.821339999999999</c:v>
                </c:pt>
                <c:pt idx="279">
                  <c:v>20.51925</c:v>
                </c:pt>
                <c:pt idx="280">
                  <c:v>17.14791</c:v>
                </c:pt>
                <c:pt idx="281">
                  <c:v>17.214120000000001</c:v>
                </c:pt>
                <c:pt idx="282">
                  <c:v>19.445340000000002</c:v>
                </c:pt>
                <c:pt idx="283">
                  <c:v>11.969469999999999</c:v>
                </c:pt>
                <c:pt idx="284">
                  <c:v>12.289809999999999</c:v>
                </c:pt>
                <c:pt idx="285">
                  <c:v>10.01679</c:v>
                </c:pt>
                <c:pt idx="286">
                  <c:v>12.085229999999999</c:v>
                </c:pt>
                <c:pt idx="287">
                  <c:v>11.52408</c:v>
                </c:pt>
                <c:pt idx="288">
                  <c:v>9.1262699999999999</c:v>
                </c:pt>
                <c:pt idx="289">
                  <c:v>12.5473</c:v>
                </c:pt>
                <c:pt idx="290">
                  <c:v>15.97527</c:v>
                </c:pt>
                <c:pt idx="291">
                  <c:v>14.775980000000001</c:v>
                </c:pt>
                <c:pt idx="292">
                  <c:v>16.161660000000001</c:v>
                </c:pt>
                <c:pt idx="293">
                  <c:v>16.73076</c:v>
                </c:pt>
                <c:pt idx="294">
                  <c:v>14.812379999999999</c:v>
                </c:pt>
                <c:pt idx="295">
                  <c:v>14.45382</c:v>
                </c:pt>
                <c:pt idx="296">
                  <c:v>13.826420000000001</c:v>
                </c:pt>
                <c:pt idx="297">
                  <c:v>14.642150000000001</c:v>
                </c:pt>
                <c:pt idx="298">
                  <c:v>13.50446</c:v>
                </c:pt>
                <c:pt idx="299">
                  <c:v>15.954319999999999</c:v>
                </c:pt>
                <c:pt idx="300">
                  <c:v>16.82281</c:v>
                </c:pt>
                <c:pt idx="301">
                  <c:v>18.546720000000001</c:v>
                </c:pt>
                <c:pt idx="302">
                  <c:v>16.546589999999998</c:v>
                </c:pt>
                <c:pt idx="303">
                  <c:v>15.789630000000001</c:v>
                </c:pt>
                <c:pt idx="304">
                  <c:v>15.01266</c:v>
                </c:pt>
                <c:pt idx="305">
                  <c:v>14.75759</c:v>
                </c:pt>
                <c:pt idx="306">
                  <c:v>13.909700000000001</c:v>
                </c:pt>
                <c:pt idx="307">
                  <c:v>12.51225</c:v>
                </c:pt>
                <c:pt idx="308">
                  <c:v>11.27543</c:v>
                </c:pt>
                <c:pt idx="309">
                  <c:v>11.78748</c:v>
                </c:pt>
                <c:pt idx="310">
                  <c:v>16.255510000000001</c:v>
                </c:pt>
                <c:pt idx="311">
                  <c:v>17.176449999999999</c:v>
                </c:pt>
                <c:pt idx="312">
                  <c:v>19.485230000000001</c:v>
                </c:pt>
                <c:pt idx="313">
                  <c:v>19.036200000000001</c:v>
                </c:pt>
                <c:pt idx="314">
                  <c:v>21.806349999999998</c:v>
                </c:pt>
                <c:pt idx="315">
                  <c:v>22.09412</c:v>
                </c:pt>
                <c:pt idx="316">
                  <c:v>19.966740000000001</c:v>
                </c:pt>
                <c:pt idx="317">
                  <c:v>22.76755</c:v>
                </c:pt>
                <c:pt idx="318">
                  <c:v>17.66376</c:v>
                </c:pt>
                <c:pt idx="319">
                  <c:v>16.82957</c:v>
                </c:pt>
                <c:pt idx="320">
                  <c:v>15.400829999999999</c:v>
                </c:pt>
                <c:pt idx="321">
                  <c:v>12.35655</c:v>
                </c:pt>
                <c:pt idx="322">
                  <c:v>24.276340000000001</c:v>
                </c:pt>
                <c:pt idx="323">
                  <c:v>24.133389999999999</c:v>
                </c:pt>
                <c:pt idx="324">
                  <c:v>23.948799999999999</c:v>
                </c:pt>
                <c:pt idx="325">
                  <c:v>24.336590000000001</c:v>
                </c:pt>
                <c:pt idx="326">
                  <c:v>23.93731</c:v>
                </c:pt>
                <c:pt idx="327">
                  <c:v>23.473379999999999</c:v>
                </c:pt>
                <c:pt idx="328">
                  <c:v>23.733170000000001</c:v>
                </c:pt>
                <c:pt idx="329">
                  <c:v>23.875050000000002</c:v>
                </c:pt>
                <c:pt idx="330">
                  <c:v>23.916319999999999</c:v>
                </c:pt>
                <c:pt idx="331">
                  <c:v>23.904150000000001</c:v>
                </c:pt>
                <c:pt idx="332">
                  <c:v>21.25581</c:v>
                </c:pt>
                <c:pt idx="333">
                  <c:v>20.757190000000001</c:v>
                </c:pt>
                <c:pt idx="334">
                  <c:v>20.738720000000001</c:v>
                </c:pt>
                <c:pt idx="335">
                  <c:v>21.538250000000001</c:v>
                </c:pt>
                <c:pt idx="336">
                  <c:v>21.056570000000001</c:v>
                </c:pt>
                <c:pt idx="337">
                  <c:v>22.14349</c:v>
                </c:pt>
                <c:pt idx="338">
                  <c:v>23.76023</c:v>
                </c:pt>
              </c:numCache>
            </c:numRef>
          </c:yVal>
          <c:smooth val="0"/>
          <c:extLst>
            <c:ext xmlns:c16="http://schemas.microsoft.com/office/drawing/2014/chart" uri="{C3380CC4-5D6E-409C-BE32-E72D297353CC}">
              <c16:uniqueId val="{00000001-74BD-4DD5-8C49-8D5C377367D6}"/>
            </c:ext>
          </c:extLst>
        </c:ser>
        <c:dLbls>
          <c:showLegendKey val="0"/>
          <c:showVal val="0"/>
          <c:showCatName val="0"/>
          <c:showSerName val="0"/>
          <c:showPercent val="0"/>
          <c:showBubbleSize val="0"/>
        </c:dLbls>
        <c:axId val="131582976"/>
        <c:axId val="131584768"/>
      </c:scatterChart>
      <c:valAx>
        <c:axId val="131582976"/>
        <c:scaling>
          <c:orientation val="minMax"/>
          <c:max val="2015"/>
          <c:min val="1965"/>
        </c:scaling>
        <c:delete val="0"/>
        <c:axPos val="b"/>
        <c:numFmt formatCode="General" sourceLinked="1"/>
        <c:majorTickMark val="out"/>
        <c:minorTickMark val="none"/>
        <c:tickLblPos val="nextTo"/>
        <c:crossAx val="131584768"/>
        <c:crosses val="autoZero"/>
        <c:crossBetween val="midCat"/>
        <c:majorUnit val="10"/>
      </c:valAx>
      <c:valAx>
        <c:axId val="131584768"/>
        <c:scaling>
          <c:orientation val="minMax"/>
          <c:max val="65"/>
          <c:min val="0"/>
        </c:scaling>
        <c:delete val="0"/>
        <c:axPos val="l"/>
        <c:majorGridlines/>
        <c:numFmt formatCode="#,##0" sourceLinked="0"/>
        <c:majorTickMark val="out"/>
        <c:minorTickMark val="none"/>
        <c:tickLblPos val="nextTo"/>
        <c:crossAx val="131582976"/>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fiscal redistribution LIS-countries</a:t>
            </a:r>
          </a:p>
        </c:rich>
      </c:tx>
      <c:overlay val="0"/>
    </c:title>
    <c:autoTitleDeleted val="0"/>
    <c:plotArea>
      <c:layout>
        <c:manualLayout>
          <c:layoutTarget val="inner"/>
          <c:xMode val="edge"/>
          <c:yMode val="edge"/>
          <c:x val="9.0013638698478504E-2"/>
          <c:y val="0.15215794306703401"/>
          <c:w val="0.83800237348778694"/>
          <c:h val="0.73987585229532304"/>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62513063039127"/>
                  <c:y val="-0.35903533691226502"/>
                </c:manualLayout>
              </c:layout>
              <c:numFmt formatCode="#,##0.000" sourceLinked="0"/>
            </c:trendlineLbl>
          </c:trendline>
          <c:xVal>
            <c:numRef>
              <c:f>'A3 PL60 groups'!$A$6:$A$344</c:f>
              <c:numCache>
                <c:formatCode>General</c:formatCode>
                <c:ptCount val="339"/>
                <c:pt idx="0">
                  <c:v>2013</c:v>
                </c:pt>
                <c:pt idx="1">
                  <c:v>2010</c:v>
                </c:pt>
                <c:pt idx="2">
                  <c:v>2008</c:v>
                </c:pt>
                <c:pt idx="3">
                  <c:v>2004</c:v>
                </c:pt>
                <c:pt idx="4">
                  <c:v>2003</c:v>
                </c:pt>
                <c:pt idx="5">
                  <c:v>2001</c:v>
                </c:pt>
                <c:pt idx="6">
                  <c:v>1995</c:v>
                </c:pt>
                <c:pt idx="7">
                  <c:v>1989</c:v>
                </c:pt>
                <c:pt idx="8">
                  <c:v>1985</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'A3 PL60 groups'!$J$6:$J$344</c:f>
              <c:numCache>
                <c:formatCode>0.0</c:formatCode>
                <c:ptCount val="339"/>
                <c:pt idx="0">
                  <c:v>11.20579</c:v>
                </c:pt>
                <c:pt idx="1">
                  <c:v>11.585239999999999</c:v>
                </c:pt>
                <c:pt idx="2">
                  <c:v>10.395250000000001</c:v>
                </c:pt>
                <c:pt idx="3">
                  <c:v>11.564309999999999</c:v>
                </c:pt>
                <c:pt idx="4">
                  <c:v>12.285020000000003</c:v>
                </c:pt>
                <c:pt idx="5">
                  <c:v>11.376790000000003</c:v>
                </c:pt>
                <c:pt idx="6">
                  <c:v>10.652739999999998</c:v>
                </c:pt>
                <c:pt idx="7">
                  <c:v>7.5030900000000003</c:v>
                </c:pt>
                <c:pt idx="8">
                  <c:v>7.0901899999999998</c:v>
                </c:pt>
                <c:pt idx="9">
                  <c:v>5.5602499999999999</c:v>
                </c:pt>
                <c:pt idx="10">
                  <c:v>21.243320000000001</c:v>
                </c:pt>
                <c:pt idx="11">
                  <c:v>20.683220000000002</c:v>
                </c:pt>
                <c:pt idx="12">
                  <c:v>18.131369999999997</c:v>
                </c:pt>
                <c:pt idx="13">
                  <c:v>18.393239999999999</c:v>
                </c:pt>
                <c:pt idx="14">
                  <c:v>25.259399999999999</c:v>
                </c:pt>
                <c:pt idx="15">
                  <c:v>25.552079999999997</c:v>
                </c:pt>
                <c:pt idx="17">
                  <c:v>24.936909999999997</c:v>
                </c:pt>
                <c:pt idx="19">
                  <c:v>23.469450000000002</c:v>
                </c:pt>
                <c:pt idx="20">
                  <c:v>18.931209999999997</c:v>
                </c:pt>
                <c:pt idx="21">
                  <c:v>26.544520000000002</c:v>
                </c:pt>
                <c:pt idx="22">
                  <c:v>20.592460000000003</c:v>
                </c:pt>
                <c:pt idx="23">
                  <c:v>28.195360000000001</c:v>
                </c:pt>
                <c:pt idx="24">
                  <c:v>27.802990000000001</c:v>
                </c:pt>
                <c:pt idx="25">
                  <c:v>15.588869999999996</c:v>
                </c:pt>
                <c:pt idx="26">
                  <c:v>14.624529999999996</c:v>
                </c:pt>
                <c:pt idx="27">
                  <c:v>13.82301</c:v>
                </c:pt>
                <c:pt idx="28">
                  <c:v>14.795070000000003</c:v>
                </c:pt>
                <c:pt idx="29">
                  <c:v>14.168589999999998</c:v>
                </c:pt>
                <c:pt idx="30">
                  <c:v>15.955909999999999</c:v>
                </c:pt>
                <c:pt idx="31">
                  <c:v>14.84402</c:v>
                </c:pt>
                <c:pt idx="32">
                  <c:v>14.237210000000001</c:v>
                </c:pt>
                <c:pt idx="33">
                  <c:v>12.936070000000001</c:v>
                </c:pt>
                <c:pt idx="34">
                  <c:v>15.227799999999995</c:v>
                </c:pt>
                <c:pt idx="35">
                  <c:v>13.724639999999997</c:v>
                </c:pt>
                <c:pt idx="36">
                  <c:v>14.805710000000005</c:v>
                </c:pt>
                <c:pt idx="37">
                  <c:v>13.037929999999999</c:v>
                </c:pt>
                <c:pt idx="38">
                  <c:v>9.5504800000000003</c:v>
                </c:pt>
                <c:pt idx="39">
                  <c:v>6.5152999999999999</c:v>
                </c:pt>
                <c:pt idx="40">
                  <c:v>6.2951100000000011</c:v>
                </c:pt>
                <c:pt idx="41">
                  <c:v>4.0713599999999985</c:v>
                </c:pt>
                <c:pt idx="42">
                  <c:v>10.799429999999997</c:v>
                </c:pt>
                <c:pt idx="43">
                  <c:v>10.292719999999999</c:v>
                </c:pt>
                <c:pt idx="44">
                  <c:v>10.57816</c:v>
                </c:pt>
                <c:pt idx="45">
                  <c:v>10.996550000000003</c:v>
                </c:pt>
                <c:pt idx="46">
                  <c:v>8.1122599999999991</c:v>
                </c:pt>
                <c:pt idx="47">
                  <c:v>8.0306000000000033</c:v>
                </c:pt>
                <c:pt idx="48">
                  <c:v>8.9879800000000003</c:v>
                </c:pt>
                <c:pt idx="49">
                  <c:v>7.3613500000000016</c:v>
                </c:pt>
                <c:pt idx="50">
                  <c:v>7.7547400000000017</c:v>
                </c:pt>
                <c:pt idx="51">
                  <c:v>8.1679299999999984</c:v>
                </c:pt>
                <c:pt idx="52">
                  <c:v>7.5504800000000003</c:v>
                </c:pt>
                <c:pt idx="53">
                  <c:v>9.1480399999999982</c:v>
                </c:pt>
                <c:pt idx="54">
                  <c:v>8.5794700000000006</c:v>
                </c:pt>
                <c:pt idx="55">
                  <c:v>4.111069999999998</c:v>
                </c:pt>
                <c:pt idx="56">
                  <c:v>3.0494899999999987</c:v>
                </c:pt>
                <c:pt idx="57">
                  <c:v>0.9459300000000006</c:v>
                </c:pt>
                <c:pt idx="58">
                  <c:v>0.54201000000000121</c:v>
                </c:pt>
                <c:pt idx="59">
                  <c:v>0.96931000000000012</c:v>
                </c:pt>
                <c:pt idx="60">
                  <c:v>21.506909999999998</c:v>
                </c:pt>
                <c:pt idx="61">
                  <c:v>21.520330000000001</c:v>
                </c:pt>
                <c:pt idx="62">
                  <c:v>20.748080000000002</c:v>
                </c:pt>
                <c:pt idx="63">
                  <c:v>20.992010000000001</c:v>
                </c:pt>
                <c:pt idx="64">
                  <c:v>23.529502999999998</c:v>
                </c:pt>
                <c:pt idx="65">
                  <c:v>18.101849999999999</c:v>
                </c:pt>
                <c:pt idx="66">
                  <c:v>24.41583</c:v>
                </c:pt>
                <c:pt idx="67">
                  <c:v>20.979879999999994</c:v>
                </c:pt>
                <c:pt idx="68">
                  <c:v>18.952000000000005</c:v>
                </c:pt>
                <c:pt idx="69">
                  <c:v>15.343069999999999</c:v>
                </c:pt>
                <c:pt idx="70">
                  <c:v>18.022439999999996</c:v>
                </c:pt>
                <c:pt idx="71">
                  <c:v>16.702019999999997</c:v>
                </c:pt>
                <c:pt idx="72">
                  <c:v>19.364290000000004</c:v>
                </c:pt>
                <c:pt idx="73">
                  <c:v>17.424299999999999</c:v>
                </c:pt>
                <c:pt idx="74">
                  <c:v>11.44267</c:v>
                </c:pt>
                <c:pt idx="75">
                  <c:v>1.31569</c:v>
                </c:pt>
                <c:pt idx="76">
                  <c:v>6.8743899999999982</c:v>
                </c:pt>
                <c:pt idx="77">
                  <c:v>13.298870000000004</c:v>
                </c:pt>
                <c:pt idx="78">
                  <c:v>16.511360000000003</c:v>
                </c:pt>
                <c:pt idx="79">
                  <c:v>9.8616799999999998</c:v>
                </c:pt>
                <c:pt idx="80">
                  <c:v>14.316479999999999</c:v>
                </c:pt>
                <c:pt idx="81">
                  <c:v>22.529039999999998</c:v>
                </c:pt>
                <c:pt idx="82">
                  <c:v>21.991110000000003</c:v>
                </c:pt>
                <c:pt idx="83">
                  <c:v>20.950400000000002</c:v>
                </c:pt>
                <c:pt idx="84">
                  <c:v>18.26585</c:v>
                </c:pt>
                <c:pt idx="85">
                  <c:v>19.566140000000004</c:v>
                </c:pt>
                <c:pt idx="86">
                  <c:v>20.453860000000002</c:v>
                </c:pt>
                <c:pt idx="87">
                  <c:v>26.573581999999995</c:v>
                </c:pt>
                <c:pt idx="88">
                  <c:v>18.297919999999998</c:v>
                </c:pt>
                <c:pt idx="89">
                  <c:v>15.21618</c:v>
                </c:pt>
                <c:pt idx="90">
                  <c:v>28.803760000000004</c:v>
                </c:pt>
                <c:pt idx="91">
                  <c:v>28.792839999999998</c:v>
                </c:pt>
                <c:pt idx="92">
                  <c:v>28.160289999999996</c:v>
                </c:pt>
                <c:pt idx="93">
                  <c:v>28.628870000000003</c:v>
                </c:pt>
                <c:pt idx="94">
                  <c:v>26.253679999999996</c:v>
                </c:pt>
                <c:pt idx="95">
                  <c:v>23.15474</c:v>
                </c:pt>
                <c:pt idx="96">
                  <c:v>14.895289999999999</c:v>
                </c:pt>
                <c:pt idx="97">
                  <c:v>15.649089999999998</c:v>
                </c:pt>
                <c:pt idx="98">
                  <c:v>17.43582</c:v>
                </c:pt>
                <c:pt idx="99">
                  <c:v>16.61476</c:v>
                </c:pt>
                <c:pt idx="100">
                  <c:v>21.694800000000001</c:v>
                </c:pt>
                <c:pt idx="101">
                  <c:v>22.159940000000002</c:v>
                </c:pt>
                <c:pt idx="102">
                  <c:v>21.961169999999999</c:v>
                </c:pt>
                <c:pt idx="103">
                  <c:v>21.73724</c:v>
                </c:pt>
                <c:pt idx="104">
                  <c:v>21.156800000000004</c:v>
                </c:pt>
                <c:pt idx="105">
                  <c:v>20.907000000000004</c:v>
                </c:pt>
                <c:pt idx="106">
                  <c:v>20.99737</c:v>
                </c:pt>
                <c:pt idx="107">
                  <c:v>20.247409999999995</c:v>
                </c:pt>
                <c:pt idx="108">
                  <c:v>21.592700000000001</c:v>
                </c:pt>
                <c:pt idx="109">
                  <c:v>21.983019999999996</c:v>
                </c:pt>
                <c:pt idx="110">
                  <c:v>21.669970000000003</c:v>
                </c:pt>
                <c:pt idx="111">
                  <c:v>21.10106</c:v>
                </c:pt>
                <c:pt idx="112">
                  <c:v>20.902509999999996</c:v>
                </c:pt>
                <c:pt idx="113">
                  <c:v>20.134700000000002</c:v>
                </c:pt>
                <c:pt idx="114">
                  <c:v>19.779170000000001</c:v>
                </c:pt>
                <c:pt idx="115">
                  <c:v>19.657699999999998</c:v>
                </c:pt>
                <c:pt idx="116">
                  <c:v>19.52233</c:v>
                </c:pt>
                <c:pt idx="117">
                  <c:v>17.838160000000002</c:v>
                </c:pt>
                <c:pt idx="118">
                  <c:v>16.95749</c:v>
                </c:pt>
                <c:pt idx="119">
                  <c:v>14.206020000000001</c:v>
                </c:pt>
                <c:pt idx="120">
                  <c:v>14.37208</c:v>
                </c:pt>
                <c:pt idx="121">
                  <c:v>15.03978</c:v>
                </c:pt>
                <c:pt idx="122">
                  <c:v>14.10107</c:v>
                </c:pt>
                <c:pt idx="123">
                  <c:v>15.89781</c:v>
                </c:pt>
                <c:pt idx="124">
                  <c:v>13.226990000000001</c:v>
                </c:pt>
                <c:pt idx="125">
                  <c:v>14.85868</c:v>
                </c:pt>
                <c:pt idx="126">
                  <c:v>9.0313900000000018</c:v>
                </c:pt>
                <c:pt idx="127">
                  <c:v>22.54609</c:v>
                </c:pt>
                <c:pt idx="128">
                  <c:v>15.780269999999998</c:v>
                </c:pt>
                <c:pt idx="129">
                  <c:v>13.028150000000004</c:v>
                </c:pt>
                <c:pt idx="130">
                  <c:v>17.9954</c:v>
                </c:pt>
                <c:pt idx="131">
                  <c:v>16.283300000000004</c:v>
                </c:pt>
                <c:pt idx="132">
                  <c:v>16.425659999999997</c:v>
                </c:pt>
                <c:pt idx="133">
                  <c:v>-0.83894000000000091</c:v>
                </c:pt>
                <c:pt idx="134">
                  <c:v>0.3010300000000008</c:v>
                </c:pt>
                <c:pt idx="135">
                  <c:v>1.894680000000001</c:v>
                </c:pt>
                <c:pt idx="136">
                  <c:v>32.429050000000004</c:v>
                </c:pt>
                <c:pt idx="137">
                  <c:v>31.709360000000004</c:v>
                </c:pt>
                <c:pt idx="138">
                  <c:v>32.985160000000008</c:v>
                </c:pt>
                <c:pt idx="139">
                  <c:v>32.30921</c:v>
                </c:pt>
                <c:pt idx="140">
                  <c:v>33.588369999999998</c:v>
                </c:pt>
                <c:pt idx="141">
                  <c:v>33.401160000000004</c:v>
                </c:pt>
                <c:pt idx="142">
                  <c:v>32.599870000000003</c:v>
                </c:pt>
                <c:pt idx="143">
                  <c:v>30.053419999999999</c:v>
                </c:pt>
                <c:pt idx="144">
                  <c:v>13.709340000000001</c:v>
                </c:pt>
                <c:pt idx="145">
                  <c:v>6.8593500000000009</c:v>
                </c:pt>
                <c:pt idx="146">
                  <c:v>8.4831799999999991</c:v>
                </c:pt>
                <c:pt idx="147">
                  <c:v>4.3425600000000024</c:v>
                </c:pt>
                <c:pt idx="148">
                  <c:v>2.6817400000000013</c:v>
                </c:pt>
                <c:pt idx="149">
                  <c:v>29.787890000000004</c:v>
                </c:pt>
                <c:pt idx="150">
                  <c:v>19.847790000000003</c:v>
                </c:pt>
                <c:pt idx="151">
                  <c:v>13.673940000000002</c:v>
                </c:pt>
                <c:pt idx="152">
                  <c:v>11.12236</c:v>
                </c:pt>
                <c:pt idx="153">
                  <c:v>17.07752</c:v>
                </c:pt>
                <c:pt idx="154">
                  <c:v>18.732639999999996</c:v>
                </c:pt>
                <c:pt idx="155">
                  <c:v>20.179660000000002</c:v>
                </c:pt>
                <c:pt idx="156">
                  <c:v>15.527519999999999</c:v>
                </c:pt>
                <c:pt idx="157">
                  <c:v>8.3813899999999997</c:v>
                </c:pt>
                <c:pt idx="158">
                  <c:v>8.4361699999999971</c:v>
                </c:pt>
                <c:pt idx="159">
                  <c:v>9.8057900000000018</c:v>
                </c:pt>
                <c:pt idx="160">
                  <c:v>9.7770099999999971</c:v>
                </c:pt>
                <c:pt idx="161">
                  <c:v>10.830860000000001</c:v>
                </c:pt>
                <c:pt idx="162">
                  <c:v>11.151160000000001</c:v>
                </c:pt>
                <c:pt idx="163">
                  <c:v>13.815279999999998</c:v>
                </c:pt>
                <c:pt idx="164">
                  <c:v>11.803809999999999</c:v>
                </c:pt>
                <c:pt idx="165">
                  <c:v>13.66347</c:v>
                </c:pt>
                <c:pt idx="166">
                  <c:v>11.917859999999997</c:v>
                </c:pt>
                <c:pt idx="167">
                  <c:v>4.9144799999999975</c:v>
                </c:pt>
                <c:pt idx="168">
                  <c:v>24.19576</c:v>
                </c:pt>
                <c:pt idx="169">
                  <c:v>23.49691</c:v>
                </c:pt>
                <c:pt idx="170">
                  <c:v>22.772690000000004</c:v>
                </c:pt>
                <c:pt idx="171">
                  <c:v>21.848670000000002</c:v>
                </c:pt>
                <c:pt idx="172">
                  <c:v>19.925430000000002</c:v>
                </c:pt>
                <c:pt idx="173">
                  <c:v>19.401949999999999</c:v>
                </c:pt>
                <c:pt idx="174">
                  <c:v>19.809570000000001</c:v>
                </c:pt>
                <c:pt idx="175">
                  <c:v>18.397670000000005</c:v>
                </c:pt>
                <c:pt idx="176">
                  <c:v>16.791680000000003</c:v>
                </c:pt>
                <c:pt idx="177">
                  <c:v>16.62358</c:v>
                </c:pt>
                <c:pt idx="178">
                  <c:v>15.37791</c:v>
                </c:pt>
                <c:pt idx="179">
                  <c:v>15.987159999999999</c:v>
                </c:pt>
                <c:pt idx="180">
                  <c:v>7.3369599999999977</c:v>
                </c:pt>
                <c:pt idx="181">
                  <c:v>17.166240000000002</c:v>
                </c:pt>
                <c:pt idx="182">
                  <c:v>22.721750000000004</c:v>
                </c:pt>
                <c:pt idx="183">
                  <c:v>21.120789999999996</c:v>
                </c:pt>
                <c:pt idx="184">
                  <c:v>22.126309999999997</c:v>
                </c:pt>
                <c:pt idx="185">
                  <c:v>17.85247</c:v>
                </c:pt>
                <c:pt idx="186">
                  <c:v>19.739979999999999</c:v>
                </c:pt>
                <c:pt idx="187">
                  <c:v>27.34066</c:v>
                </c:pt>
                <c:pt idx="188">
                  <c:v>26.83398</c:v>
                </c:pt>
                <c:pt idx="189">
                  <c:v>27.594029999999997</c:v>
                </c:pt>
                <c:pt idx="190">
                  <c:v>22.075769999999999</c:v>
                </c:pt>
                <c:pt idx="191">
                  <c:v>21.345700000000001</c:v>
                </c:pt>
                <c:pt idx="192">
                  <c:v>7.7632799999999982</c:v>
                </c:pt>
                <c:pt idx="193">
                  <c:v>7.2782400000000003</c:v>
                </c:pt>
                <c:pt idx="194">
                  <c:v>6.558880000000002</c:v>
                </c:pt>
                <c:pt idx="195">
                  <c:v>3.9333400000000012</c:v>
                </c:pt>
                <c:pt idx="196">
                  <c:v>3.7702300000000015</c:v>
                </c:pt>
                <c:pt idx="197">
                  <c:v>2.2807200000000023</c:v>
                </c:pt>
                <c:pt idx="198">
                  <c:v>2.0354599999999969</c:v>
                </c:pt>
                <c:pt idx="199">
                  <c:v>2.3279199999999989</c:v>
                </c:pt>
                <c:pt idx="200">
                  <c:v>2.7859200000000008</c:v>
                </c:pt>
                <c:pt idx="201">
                  <c:v>1.7700400000000016</c:v>
                </c:pt>
                <c:pt idx="202">
                  <c:v>1.3299500000000002</c:v>
                </c:pt>
                <c:pt idx="203">
                  <c:v>0.71913999999999945</c:v>
                </c:pt>
                <c:pt idx="204">
                  <c:v>19.45553</c:v>
                </c:pt>
                <c:pt idx="205">
                  <c:v>19.024369999999998</c:v>
                </c:pt>
                <c:pt idx="206">
                  <c:v>17.46913</c:v>
                </c:pt>
                <c:pt idx="207">
                  <c:v>17.22372</c:v>
                </c:pt>
                <c:pt idx="208">
                  <c:v>16.689530000000001</c:v>
                </c:pt>
                <c:pt idx="209">
                  <c:v>17.880009999999999</c:v>
                </c:pt>
                <c:pt idx="210">
                  <c:v>18.291119999999999</c:v>
                </c:pt>
                <c:pt idx="211">
                  <c:v>22.073391999999998</c:v>
                </c:pt>
                <c:pt idx="212">
                  <c:v>21.016210000000001</c:v>
                </c:pt>
                <c:pt idx="213">
                  <c:v>18.090409999999999</c:v>
                </c:pt>
                <c:pt idx="214">
                  <c:v>19.110329999999998</c:v>
                </c:pt>
                <c:pt idx="215">
                  <c:v>18.127409999999998</c:v>
                </c:pt>
                <c:pt idx="216">
                  <c:v>19.052910000000001</c:v>
                </c:pt>
                <c:pt idx="217">
                  <c:v>16.01624</c:v>
                </c:pt>
                <c:pt idx="218">
                  <c:v>16.324930000000002</c:v>
                </c:pt>
                <c:pt idx="219">
                  <c:v>13.70115</c:v>
                </c:pt>
                <c:pt idx="220">
                  <c:v>9.3634299999999993</c:v>
                </c:pt>
                <c:pt idx="221">
                  <c:v>10.537350000000002</c:v>
                </c:pt>
                <c:pt idx="222">
                  <c:v>5.405149999999999</c:v>
                </c:pt>
                <c:pt idx="223">
                  <c:v>5.7290499999999973</c:v>
                </c:pt>
                <c:pt idx="224">
                  <c:v>5.0452199999999969</c:v>
                </c:pt>
                <c:pt idx="225">
                  <c:v>3.0070399999999999</c:v>
                </c:pt>
                <c:pt idx="226">
                  <c:v>3.1363699999999994</c:v>
                </c:pt>
                <c:pt idx="227">
                  <c:v>2.1374999999999993</c:v>
                </c:pt>
                <c:pt idx="228">
                  <c:v>1.6005399999999987</c:v>
                </c:pt>
                <c:pt idx="229">
                  <c:v>1.984729999999999</c:v>
                </c:pt>
                <c:pt idx="230">
                  <c:v>2.4223199999999991</c:v>
                </c:pt>
                <c:pt idx="231">
                  <c:v>3.2863700000000016</c:v>
                </c:pt>
                <c:pt idx="232">
                  <c:v>4.1636299999999977</c:v>
                </c:pt>
                <c:pt idx="233">
                  <c:v>3.83155</c:v>
                </c:pt>
                <c:pt idx="234">
                  <c:v>3.5050700000000035</c:v>
                </c:pt>
                <c:pt idx="235">
                  <c:v>29.012729999999998</c:v>
                </c:pt>
                <c:pt idx="236">
                  <c:v>25.152680000000004</c:v>
                </c:pt>
                <c:pt idx="237">
                  <c:v>25.270340000000001</c:v>
                </c:pt>
                <c:pt idx="238">
                  <c:v>27.38147</c:v>
                </c:pt>
                <c:pt idx="239">
                  <c:v>30.769330000000004</c:v>
                </c:pt>
                <c:pt idx="240">
                  <c:v>27.070749999999997</c:v>
                </c:pt>
                <c:pt idx="241">
                  <c:v>34.619239999999998</c:v>
                </c:pt>
                <c:pt idx="242">
                  <c:v>30.708169999999996</c:v>
                </c:pt>
                <c:pt idx="243">
                  <c:v>13.319490000000002</c:v>
                </c:pt>
                <c:pt idx="244">
                  <c:v>14.520339999999999</c:v>
                </c:pt>
                <c:pt idx="245">
                  <c:v>13.6913</c:v>
                </c:pt>
                <c:pt idx="246">
                  <c:v>20.456149999999997</c:v>
                </c:pt>
                <c:pt idx="247">
                  <c:v>19.943540000000002</c:v>
                </c:pt>
                <c:pt idx="248">
                  <c:v>13.859249999999999</c:v>
                </c:pt>
                <c:pt idx="249">
                  <c:v>16.461799999999997</c:v>
                </c:pt>
                <c:pt idx="250">
                  <c:v>17.50235</c:v>
                </c:pt>
                <c:pt idx="251">
                  <c:v>25.154449999999997</c:v>
                </c:pt>
                <c:pt idx="252">
                  <c:v>29.56532</c:v>
                </c:pt>
                <c:pt idx="253">
                  <c:v>29.066549999999999</c:v>
                </c:pt>
                <c:pt idx="254">
                  <c:v>21.623649999999998</c:v>
                </c:pt>
                <c:pt idx="255">
                  <c:v>16.878779999999999</c:v>
                </c:pt>
                <c:pt idx="256">
                  <c:v>19.711830000000003</c:v>
                </c:pt>
                <c:pt idx="257">
                  <c:v>17.043370000000003</c:v>
                </c:pt>
                <c:pt idx="258">
                  <c:v>18.443230000000003</c:v>
                </c:pt>
                <c:pt idx="259">
                  <c:v>27.508270000000003</c:v>
                </c:pt>
                <c:pt idx="260">
                  <c:v>29.003189999999996</c:v>
                </c:pt>
                <c:pt idx="261">
                  <c:v>26.942369999999997</c:v>
                </c:pt>
                <c:pt idx="262">
                  <c:v>23.291600000000003</c:v>
                </c:pt>
                <c:pt idx="263">
                  <c:v>24.608559999999997</c:v>
                </c:pt>
                <c:pt idx="264">
                  <c:v>26.109819999999999</c:v>
                </c:pt>
                <c:pt idx="265">
                  <c:v>24.022550000000003</c:v>
                </c:pt>
                <c:pt idx="266">
                  <c:v>23.806699999999999</c:v>
                </c:pt>
                <c:pt idx="267">
                  <c:v>12.292559999999998</c:v>
                </c:pt>
                <c:pt idx="268">
                  <c:v>11.751900000000003</c:v>
                </c:pt>
                <c:pt idx="269">
                  <c:v>13.802310000000002</c:v>
                </c:pt>
                <c:pt idx="270">
                  <c:v>1.253029999999999</c:v>
                </c:pt>
                <c:pt idx="271">
                  <c:v>1.4671300000000009</c:v>
                </c:pt>
                <c:pt idx="272">
                  <c:v>1.6584900000000005</c:v>
                </c:pt>
                <c:pt idx="273">
                  <c:v>0.62560999999999822</c:v>
                </c:pt>
                <c:pt idx="274">
                  <c:v>20.559319999999996</c:v>
                </c:pt>
                <c:pt idx="275">
                  <c:v>16.916440000000001</c:v>
                </c:pt>
                <c:pt idx="276">
                  <c:v>12.484360000000002</c:v>
                </c:pt>
                <c:pt idx="277">
                  <c:v>18.997320000000002</c:v>
                </c:pt>
                <c:pt idx="278">
                  <c:v>18.192349999999998</c:v>
                </c:pt>
                <c:pt idx="279">
                  <c:v>20.626139999999999</c:v>
                </c:pt>
                <c:pt idx="280">
                  <c:v>16.90091</c:v>
                </c:pt>
                <c:pt idx="281">
                  <c:v>18.932099999999998</c:v>
                </c:pt>
                <c:pt idx="282">
                  <c:v>12.096699999999998</c:v>
                </c:pt>
                <c:pt idx="283">
                  <c:v>22.697069999999997</c:v>
                </c:pt>
                <c:pt idx="284">
                  <c:v>20.927139999999998</c:v>
                </c:pt>
                <c:pt idx="285">
                  <c:v>29.472169999999998</c:v>
                </c:pt>
                <c:pt idx="286">
                  <c:v>25.504470000000001</c:v>
                </c:pt>
                <c:pt idx="287">
                  <c:v>20.815290000000005</c:v>
                </c:pt>
                <c:pt idx="288">
                  <c:v>21.185470000000002</c:v>
                </c:pt>
                <c:pt idx="289">
                  <c:v>13.17305</c:v>
                </c:pt>
                <c:pt idx="290">
                  <c:v>5.0571099999999998</c:v>
                </c:pt>
                <c:pt idx="291">
                  <c:v>9.1302099999999982</c:v>
                </c:pt>
                <c:pt idx="292">
                  <c:v>6.9390900000000002</c:v>
                </c:pt>
                <c:pt idx="293">
                  <c:v>5.5303100000000001</c:v>
                </c:pt>
                <c:pt idx="294">
                  <c:v>9.4210900000000013</c:v>
                </c:pt>
                <c:pt idx="295">
                  <c:v>7.3182299999999998</c:v>
                </c:pt>
                <c:pt idx="296">
                  <c:v>7.9235999999999986</c:v>
                </c:pt>
                <c:pt idx="297">
                  <c:v>9.1637199999999979</c:v>
                </c:pt>
                <c:pt idx="298">
                  <c:v>6.4647600000000001</c:v>
                </c:pt>
                <c:pt idx="299">
                  <c:v>2.6513300000000015</c:v>
                </c:pt>
                <c:pt idx="300">
                  <c:v>0.94630000000000081</c:v>
                </c:pt>
                <c:pt idx="301">
                  <c:v>-0.99377000000000137</c:v>
                </c:pt>
                <c:pt idx="302">
                  <c:v>1.2125000000000021</c:v>
                </c:pt>
                <c:pt idx="303">
                  <c:v>4.0238399999999981</c:v>
                </c:pt>
                <c:pt idx="304">
                  <c:v>2.218119999999999</c:v>
                </c:pt>
                <c:pt idx="305">
                  <c:v>1.1266199999999991</c:v>
                </c:pt>
                <c:pt idx="306">
                  <c:v>7.4114599999999982</c:v>
                </c:pt>
                <c:pt idx="307">
                  <c:v>1.5518000000000001</c:v>
                </c:pt>
                <c:pt idx="308">
                  <c:v>0.58793999999999969</c:v>
                </c:pt>
                <c:pt idx="309">
                  <c:v>0.36777999999999977</c:v>
                </c:pt>
                <c:pt idx="310">
                  <c:v>24.210050000000003</c:v>
                </c:pt>
                <c:pt idx="311">
                  <c:v>22.755120000000002</c:v>
                </c:pt>
                <c:pt idx="312">
                  <c:v>18.308920000000001</c:v>
                </c:pt>
                <c:pt idx="313">
                  <c:v>18.186979999999998</c:v>
                </c:pt>
                <c:pt idx="314">
                  <c:v>15.89509</c:v>
                </c:pt>
                <c:pt idx="315">
                  <c:v>17.263389999999998</c:v>
                </c:pt>
                <c:pt idx="316">
                  <c:v>18.284649999999999</c:v>
                </c:pt>
                <c:pt idx="317">
                  <c:v>11.298209999999997</c:v>
                </c:pt>
                <c:pt idx="318">
                  <c:v>18.591699999999999</c:v>
                </c:pt>
                <c:pt idx="319">
                  <c:v>9.7198799999999999</c:v>
                </c:pt>
                <c:pt idx="320">
                  <c:v>6.5566899999999997</c:v>
                </c:pt>
                <c:pt idx="321">
                  <c:v>7.1925100000000004</c:v>
                </c:pt>
                <c:pt idx="322">
                  <c:v>9.6519399999999997</c:v>
                </c:pt>
                <c:pt idx="323">
                  <c:v>10.799750000000003</c:v>
                </c:pt>
                <c:pt idx="324">
                  <c:v>11.79448</c:v>
                </c:pt>
                <c:pt idx="325">
                  <c:v>7.2660599999999995</c:v>
                </c:pt>
                <c:pt idx="326">
                  <c:v>8.3681400000000004</c:v>
                </c:pt>
                <c:pt idx="327">
                  <c:v>6.4166699999999999</c:v>
                </c:pt>
                <c:pt idx="328">
                  <c:v>7.2829199999999972</c:v>
                </c:pt>
                <c:pt idx="329">
                  <c:v>8.1821399999999969</c:v>
                </c:pt>
                <c:pt idx="330">
                  <c:v>7.5774000000000008</c:v>
                </c:pt>
                <c:pt idx="331">
                  <c:v>6.2172599999999996</c:v>
                </c:pt>
                <c:pt idx="332">
                  <c:v>6.548449999999999</c:v>
                </c:pt>
                <c:pt idx="333">
                  <c:v>4.8213699999999982</c:v>
                </c:pt>
                <c:pt idx="334">
                  <c:v>18.54936</c:v>
                </c:pt>
                <c:pt idx="335">
                  <c:v>17.64001</c:v>
                </c:pt>
                <c:pt idx="336">
                  <c:v>20.488419999999998</c:v>
                </c:pt>
                <c:pt idx="337">
                  <c:v>20.131709999999998</c:v>
                </c:pt>
                <c:pt idx="338">
                  <c:v>21.695929999999997</c:v>
                </c:pt>
              </c:numCache>
            </c:numRef>
          </c:yVal>
          <c:smooth val="0"/>
          <c:extLst>
            <c:ext xmlns:c16="http://schemas.microsoft.com/office/drawing/2014/chart" uri="{C3380CC4-5D6E-409C-BE32-E72D297353CC}">
              <c16:uniqueId val="{00000001-0057-40BB-9968-D7C86751CD59}"/>
            </c:ext>
          </c:extLst>
        </c:ser>
        <c:dLbls>
          <c:showLegendKey val="0"/>
          <c:showVal val="0"/>
          <c:showCatName val="0"/>
          <c:showSerName val="0"/>
          <c:showPercent val="0"/>
          <c:showBubbleSize val="0"/>
        </c:dLbls>
        <c:axId val="126776832"/>
        <c:axId val="126778368"/>
      </c:scatterChart>
      <c:valAx>
        <c:axId val="126776832"/>
        <c:scaling>
          <c:orientation val="minMax"/>
          <c:max val="2015"/>
          <c:min val="1965"/>
        </c:scaling>
        <c:delete val="0"/>
        <c:axPos val="b"/>
        <c:numFmt formatCode="General" sourceLinked="1"/>
        <c:majorTickMark val="out"/>
        <c:minorTickMark val="none"/>
        <c:tickLblPos val="nextTo"/>
        <c:crossAx val="126778368"/>
        <c:crosses val="autoZero"/>
        <c:crossBetween val="midCat"/>
        <c:majorUnit val="10"/>
      </c:valAx>
      <c:valAx>
        <c:axId val="126778368"/>
        <c:scaling>
          <c:orientation val="minMax"/>
          <c:max val="40"/>
          <c:min val="0"/>
        </c:scaling>
        <c:delete val="0"/>
        <c:axPos val="l"/>
        <c:majorGridlines/>
        <c:numFmt formatCode="#,##0" sourceLinked="0"/>
        <c:majorTickMark val="out"/>
        <c:minorTickMark val="none"/>
        <c:tickLblPos val="nextTo"/>
        <c:crossAx val="126776832"/>
        <c:crosses val="autoZero"/>
        <c:crossBetween val="midCat"/>
        <c:majorUnit val="10"/>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disposable income LIS-countries</a:t>
            </a:r>
          </a:p>
        </c:rich>
      </c:tx>
      <c:overlay val="0"/>
    </c:title>
    <c:autoTitleDeleted val="0"/>
    <c:plotArea>
      <c:layout>
        <c:manualLayout>
          <c:layoutTarget val="inner"/>
          <c:xMode val="edge"/>
          <c:yMode val="edge"/>
          <c:x val="9.0318395492877707E-2"/>
          <c:y val="0.142289239204935"/>
          <c:w val="0.82724605226911196"/>
          <c:h val="0.750262557139232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26916264562394998"/>
                  <c:y val="-0.34231193651175801"/>
                </c:manualLayout>
              </c:layout>
              <c:numFmt formatCode="#,##0.000" sourceLinked="0"/>
            </c:trendlineLbl>
          </c:trendline>
          <c:xVal>
            <c:numRef>
              <c:f>'A3 PL60 groups'!$A$6:$A$344</c:f>
              <c:numCache>
                <c:formatCode>General</c:formatCode>
                <c:ptCount val="339"/>
                <c:pt idx="0">
                  <c:v>2013</c:v>
                </c:pt>
                <c:pt idx="1">
                  <c:v>2010</c:v>
                </c:pt>
                <c:pt idx="2">
                  <c:v>2008</c:v>
                </c:pt>
                <c:pt idx="3">
                  <c:v>2004</c:v>
                </c:pt>
                <c:pt idx="4">
                  <c:v>2003</c:v>
                </c:pt>
                <c:pt idx="5">
                  <c:v>2001</c:v>
                </c:pt>
                <c:pt idx="6">
                  <c:v>1995</c:v>
                </c:pt>
                <c:pt idx="7">
                  <c:v>1989</c:v>
                </c:pt>
                <c:pt idx="8">
                  <c:v>1985</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'A3 PL60 groups'!$AO$6:$AO$344</c:f>
              <c:numCache>
                <c:formatCode>0.0</c:formatCode>
                <c:ptCount val="339"/>
                <c:pt idx="0">
                  <c:v>20.59995</c:v>
                </c:pt>
                <c:pt idx="1">
                  <c:v>22.371490000000001</c:v>
                </c:pt>
                <c:pt idx="2">
                  <c:v>21.547830000000001</c:v>
                </c:pt>
                <c:pt idx="3">
                  <c:v>19.830660000000002</c:v>
                </c:pt>
                <c:pt idx="4">
                  <c:v>22.05866</c:v>
                </c:pt>
                <c:pt idx="5">
                  <c:v>22.982710000000001</c:v>
                </c:pt>
                <c:pt idx="6">
                  <c:v>22.30011</c:v>
                </c:pt>
                <c:pt idx="7">
                  <c:v>21.04486</c:v>
                </c:pt>
                <c:pt idx="8">
                  <c:v>20.6127</c:v>
                </c:pt>
                <c:pt idx="9">
                  <c:v>19.983509999999999</c:v>
                </c:pt>
                <c:pt idx="10">
                  <c:v>16.709669999999999</c:v>
                </c:pt>
                <c:pt idx="11">
                  <c:v>18.204709999999999</c:v>
                </c:pt>
                <c:pt idx="12">
                  <c:v>17.6752</c:v>
                </c:pt>
                <c:pt idx="13">
                  <c:v>15.357620000000001</c:v>
                </c:pt>
                <c:pt idx="14">
                  <c:v>15.881880000000001</c:v>
                </c:pt>
                <c:pt idx="15">
                  <c:v>17.280239999999999</c:v>
                </c:pt>
                <c:pt idx="16">
                  <c:v>22.307980000000001</c:v>
                </c:pt>
                <c:pt idx="17">
                  <c:v>16.707689999999999</c:v>
                </c:pt>
                <c:pt idx="18">
                  <c:v>9.7678410000000007</c:v>
                </c:pt>
                <c:pt idx="19">
                  <c:v>12.66184</c:v>
                </c:pt>
                <c:pt idx="20">
                  <c:v>13.71716</c:v>
                </c:pt>
                <c:pt idx="21">
                  <c:v>15.03167</c:v>
                </c:pt>
                <c:pt idx="22">
                  <c:v>9.2117660000000008</c:v>
                </c:pt>
                <c:pt idx="23">
                  <c:v>10.55744</c:v>
                </c:pt>
                <c:pt idx="24">
                  <c:v>10.04054</c:v>
                </c:pt>
                <c:pt idx="25">
                  <c:v>37.732900000000001</c:v>
                </c:pt>
                <c:pt idx="26">
                  <c:v>38.16798</c:v>
                </c:pt>
                <c:pt idx="27">
                  <c:v>38.897509999999997</c:v>
                </c:pt>
                <c:pt idx="28">
                  <c:v>38.774279999999997</c:v>
                </c:pt>
                <c:pt idx="29">
                  <c:v>26.614879999999999</c:v>
                </c:pt>
                <c:pt idx="30">
                  <c:v>23.58484</c:v>
                </c:pt>
                <c:pt idx="31">
                  <c:v>23.150680000000001</c:v>
                </c:pt>
                <c:pt idx="32">
                  <c:v>25.409590000000001</c:v>
                </c:pt>
                <c:pt idx="33">
                  <c:v>23.92304</c:v>
                </c:pt>
                <c:pt idx="34">
                  <c:v>23.826270000000001</c:v>
                </c:pt>
                <c:pt idx="35">
                  <c:v>23.109970000000001</c:v>
                </c:pt>
                <c:pt idx="36">
                  <c:v>22.311409999999999</c:v>
                </c:pt>
                <c:pt idx="37">
                  <c:v>19.43149</c:v>
                </c:pt>
                <c:pt idx="38">
                  <c:v>20.113510000000002</c:v>
                </c:pt>
                <c:pt idx="39">
                  <c:v>21.41245</c:v>
                </c:pt>
                <c:pt idx="40">
                  <c:v>20.450050000000001</c:v>
                </c:pt>
                <c:pt idx="41">
                  <c:v>22.984269999999999</c:v>
                </c:pt>
                <c:pt idx="42">
                  <c:v>27.752749999999999</c:v>
                </c:pt>
                <c:pt idx="43">
                  <c:v>29.178899999999999</c:v>
                </c:pt>
                <c:pt idx="44">
                  <c:v>31.496849999999998</c:v>
                </c:pt>
                <c:pt idx="45">
                  <c:v>29.572610000000001</c:v>
                </c:pt>
                <c:pt idx="46">
                  <c:v>31.428540000000002</c:v>
                </c:pt>
                <c:pt idx="47">
                  <c:v>32.731850000000001</c:v>
                </c:pt>
                <c:pt idx="48">
                  <c:v>32.642380000000003</c:v>
                </c:pt>
                <c:pt idx="49">
                  <c:v>33.12153</c:v>
                </c:pt>
                <c:pt idx="50">
                  <c:v>32.92286</c:v>
                </c:pt>
                <c:pt idx="51">
                  <c:v>33.351900000000001</c:v>
                </c:pt>
                <c:pt idx="52">
                  <c:v>31.760809999999999</c:v>
                </c:pt>
                <c:pt idx="53">
                  <c:v>33.435589999999998</c:v>
                </c:pt>
                <c:pt idx="54">
                  <c:v>28.916160000000001</c:v>
                </c:pt>
                <c:pt idx="55">
                  <c:v>30.5457</c:v>
                </c:pt>
                <c:pt idx="56">
                  <c:v>33.775620000000004</c:v>
                </c:pt>
                <c:pt idx="57">
                  <c:v>33.392800000000001</c:v>
                </c:pt>
                <c:pt idx="58">
                  <c:v>36.243029999999997</c:v>
                </c:pt>
                <c:pt idx="59">
                  <c:v>32.575760000000002</c:v>
                </c:pt>
                <c:pt idx="60">
                  <c:v>16.75676</c:v>
                </c:pt>
                <c:pt idx="61">
                  <c:v>16.845099999999999</c:v>
                </c:pt>
                <c:pt idx="62">
                  <c:v>14.34801</c:v>
                </c:pt>
                <c:pt idx="63">
                  <c:v>17.880960000000002</c:v>
                </c:pt>
                <c:pt idx="64">
                  <c:v>15.843299999999999</c:v>
                </c:pt>
                <c:pt idx="65">
                  <c:v>12.12419</c:v>
                </c:pt>
                <c:pt idx="66">
                  <c:v>5.501906</c:v>
                </c:pt>
                <c:pt idx="67">
                  <c:v>10.28815</c:v>
                </c:pt>
                <c:pt idx="68">
                  <c:v>11.123379999999999</c:v>
                </c:pt>
                <c:pt idx="69">
                  <c:v>10.86422</c:v>
                </c:pt>
                <c:pt idx="70">
                  <c:v>10.48738</c:v>
                </c:pt>
                <c:pt idx="71">
                  <c:v>8.9093169999999997</c:v>
                </c:pt>
                <c:pt idx="72">
                  <c:v>7.8001269999999998</c:v>
                </c:pt>
                <c:pt idx="73">
                  <c:v>10.995660000000001</c:v>
                </c:pt>
                <c:pt idx="74">
                  <c:v>9.4547360000000005</c:v>
                </c:pt>
                <c:pt idx="75">
                  <c:v>31.37387</c:v>
                </c:pt>
                <c:pt idx="76">
                  <c:v>29.421849999999999</c:v>
                </c:pt>
                <c:pt idx="77">
                  <c:v>19.540970000000002</c:v>
                </c:pt>
                <c:pt idx="78">
                  <c:v>18.743030000000001</c:v>
                </c:pt>
                <c:pt idx="79">
                  <c:v>17.49502</c:v>
                </c:pt>
                <c:pt idx="80">
                  <c:v>21.50609</c:v>
                </c:pt>
                <c:pt idx="81">
                  <c:v>19.983750000000001</c:v>
                </c:pt>
                <c:pt idx="82">
                  <c:v>9.6579309999999996</c:v>
                </c:pt>
                <c:pt idx="83">
                  <c:v>11.227779999999999</c:v>
                </c:pt>
                <c:pt idx="84">
                  <c:v>11.081440000000001</c:v>
                </c:pt>
                <c:pt idx="85">
                  <c:v>10.174620000000001</c:v>
                </c:pt>
                <c:pt idx="86">
                  <c:v>8.5597639999999995</c:v>
                </c:pt>
                <c:pt idx="87">
                  <c:v>4.4914750000000003</c:v>
                </c:pt>
                <c:pt idx="88">
                  <c:v>5.8701489999999996</c:v>
                </c:pt>
                <c:pt idx="89">
                  <c:v>6.8338700000000001</c:v>
                </c:pt>
                <c:pt idx="90">
                  <c:v>19.343720000000001</c:v>
                </c:pt>
                <c:pt idx="91">
                  <c:v>18.20316</c:v>
                </c:pt>
                <c:pt idx="92">
                  <c:v>16.019359999999999</c:v>
                </c:pt>
                <c:pt idx="93">
                  <c:v>14.29668</c:v>
                </c:pt>
                <c:pt idx="94">
                  <c:v>15.47458</c:v>
                </c:pt>
                <c:pt idx="95">
                  <c:v>14.627190000000001</c:v>
                </c:pt>
                <c:pt idx="96">
                  <c:v>13.579190000000001</c:v>
                </c:pt>
                <c:pt idx="97">
                  <c:v>25.043669999999999</c:v>
                </c:pt>
                <c:pt idx="98">
                  <c:v>27.595109999999998</c:v>
                </c:pt>
                <c:pt idx="99">
                  <c:v>30.378350000000001</c:v>
                </c:pt>
                <c:pt idx="100">
                  <c:v>20.27694</c:v>
                </c:pt>
                <c:pt idx="101">
                  <c:v>18.338460000000001</c:v>
                </c:pt>
                <c:pt idx="102">
                  <c:v>17.67998</c:v>
                </c:pt>
                <c:pt idx="103">
                  <c:v>17.601220000000001</c:v>
                </c:pt>
                <c:pt idx="104">
                  <c:v>15.7957</c:v>
                </c:pt>
                <c:pt idx="105">
                  <c:v>16.349119999999999</c:v>
                </c:pt>
                <c:pt idx="106">
                  <c:v>17.786110000000001</c:v>
                </c:pt>
                <c:pt idx="107">
                  <c:v>15.66807</c:v>
                </c:pt>
                <c:pt idx="108">
                  <c:v>15.963150000000001</c:v>
                </c:pt>
                <c:pt idx="109">
                  <c:v>16.00085</c:v>
                </c:pt>
                <c:pt idx="110">
                  <c:v>17.051020000000001</c:v>
                </c:pt>
                <c:pt idx="111">
                  <c:v>17.764030000000002</c:v>
                </c:pt>
                <c:pt idx="112">
                  <c:v>15.751530000000001</c:v>
                </c:pt>
                <c:pt idx="113">
                  <c:v>15.47634</c:v>
                </c:pt>
                <c:pt idx="114">
                  <c:v>14.05344</c:v>
                </c:pt>
                <c:pt idx="115">
                  <c:v>13.20166</c:v>
                </c:pt>
                <c:pt idx="116">
                  <c:v>13.06542</c:v>
                </c:pt>
                <c:pt idx="117">
                  <c:v>12.460800000000001</c:v>
                </c:pt>
                <c:pt idx="118">
                  <c:v>14.684240000000001</c:v>
                </c:pt>
                <c:pt idx="119">
                  <c:v>13.94758</c:v>
                </c:pt>
                <c:pt idx="120">
                  <c:v>12.20096</c:v>
                </c:pt>
                <c:pt idx="121">
                  <c:v>12.602650000000001</c:v>
                </c:pt>
                <c:pt idx="122">
                  <c:v>15.30705</c:v>
                </c:pt>
                <c:pt idx="123">
                  <c:v>10.30397</c:v>
                </c:pt>
                <c:pt idx="124">
                  <c:v>8.11144</c:v>
                </c:pt>
                <c:pt idx="125">
                  <c:v>7.0405730000000002</c:v>
                </c:pt>
                <c:pt idx="126">
                  <c:v>8.6268609999999999</c:v>
                </c:pt>
                <c:pt idx="127">
                  <c:v>25.22551</c:v>
                </c:pt>
                <c:pt idx="128">
                  <c:v>25.890979999999999</c:v>
                </c:pt>
                <c:pt idx="129">
                  <c:v>23.346160000000001</c:v>
                </c:pt>
                <c:pt idx="130">
                  <c:v>21.461860000000001</c:v>
                </c:pt>
                <c:pt idx="131">
                  <c:v>18.705770000000001</c:v>
                </c:pt>
                <c:pt idx="132">
                  <c:v>19.416039999999999</c:v>
                </c:pt>
                <c:pt idx="133">
                  <c:v>25.997039999999998</c:v>
                </c:pt>
                <c:pt idx="134">
                  <c:v>34.354140000000001</c:v>
                </c:pt>
                <c:pt idx="135">
                  <c:v>33.803879999999999</c:v>
                </c:pt>
                <c:pt idx="136">
                  <c:v>17.593240000000002</c:v>
                </c:pt>
                <c:pt idx="137">
                  <c:v>25.63757</c:v>
                </c:pt>
                <c:pt idx="138">
                  <c:v>21.065619999999999</c:v>
                </c:pt>
                <c:pt idx="139">
                  <c:v>14.98105</c:v>
                </c:pt>
                <c:pt idx="140">
                  <c:v>13.45701</c:v>
                </c:pt>
                <c:pt idx="141">
                  <c:v>16.46773</c:v>
                </c:pt>
                <c:pt idx="142">
                  <c:v>16.5824</c:v>
                </c:pt>
                <c:pt idx="143">
                  <c:v>14.42441</c:v>
                </c:pt>
                <c:pt idx="144">
                  <c:v>13.15859</c:v>
                </c:pt>
                <c:pt idx="145">
                  <c:v>12.21332</c:v>
                </c:pt>
                <c:pt idx="146">
                  <c:v>11.141730000000001</c:v>
                </c:pt>
                <c:pt idx="147">
                  <c:v>31.75216</c:v>
                </c:pt>
                <c:pt idx="148">
                  <c:v>30.973549999999999</c:v>
                </c:pt>
                <c:pt idx="149">
                  <c:v>17.81672</c:v>
                </c:pt>
                <c:pt idx="150">
                  <c:v>20.627559999999999</c:v>
                </c:pt>
                <c:pt idx="151">
                  <c:v>24.942609999999998</c:v>
                </c:pt>
                <c:pt idx="152">
                  <c:v>21.8431</c:v>
                </c:pt>
                <c:pt idx="153">
                  <c:v>23.646750000000001</c:v>
                </c:pt>
                <c:pt idx="154">
                  <c:v>23.66677</c:v>
                </c:pt>
                <c:pt idx="155">
                  <c:v>23.407350000000001</c:v>
                </c:pt>
                <c:pt idx="156">
                  <c:v>25.061779999999999</c:v>
                </c:pt>
                <c:pt idx="157">
                  <c:v>32.009619999999998</c:v>
                </c:pt>
                <c:pt idx="158">
                  <c:v>32.285559999999997</c:v>
                </c:pt>
                <c:pt idx="159">
                  <c:v>34.515549999999998</c:v>
                </c:pt>
                <c:pt idx="160">
                  <c:v>36.534439999999996</c:v>
                </c:pt>
                <c:pt idx="161">
                  <c:v>35.379460000000002</c:v>
                </c:pt>
                <c:pt idx="162">
                  <c:v>34.705889999999997</c:v>
                </c:pt>
                <c:pt idx="163">
                  <c:v>28.459820000000001</c:v>
                </c:pt>
                <c:pt idx="164">
                  <c:v>24.447929999999999</c:v>
                </c:pt>
                <c:pt idx="165">
                  <c:v>21.474769999999999</c:v>
                </c:pt>
                <c:pt idx="166">
                  <c:v>22.182680000000001</c:v>
                </c:pt>
                <c:pt idx="167">
                  <c:v>19.315829999999998</c:v>
                </c:pt>
                <c:pt idx="168">
                  <c:v>28.890789999999999</c:v>
                </c:pt>
                <c:pt idx="169">
                  <c:v>27.597460000000002</c:v>
                </c:pt>
                <c:pt idx="170">
                  <c:v>28.291540000000001</c:v>
                </c:pt>
                <c:pt idx="171">
                  <c:v>28.613240000000001</c:v>
                </c:pt>
                <c:pt idx="172">
                  <c:v>26.103280000000002</c:v>
                </c:pt>
                <c:pt idx="173">
                  <c:v>27.212219999999999</c:v>
                </c:pt>
                <c:pt idx="174">
                  <c:v>28.063379999999999</c:v>
                </c:pt>
                <c:pt idx="175">
                  <c:v>28.81973</c:v>
                </c:pt>
                <c:pt idx="176">
                  <c:v>25.503240000000002</c:v>
                </c:pt>
                <c:pt idx="177">
                  <c:v>21.181090000000001</c:v>
                </c:pt>
                <c:pt idx="178">
                  <c:v>22.70326</c:v>
                </c:pt>
                <c:pt idx="179">
                  <c:v>18.49699</c:v>
                </c:pt>
                <c:pt idx="180">
                  <c:v>19.44042</c:v>
                </c:pt>
                <c:pt idx="181">
                  <c:v>22.548380000000002</c:v>
                </c:pt>
                <c:pt idx="182">
                  <c:v>23.86354</c:v>
                </c:pt>
                <c:pt idx="183">
                  <c:v>24.297619999999998</c:v>
                </c:pt>
                <c:pt idx="184">
                  <c:v>19.64339</c:v>
                </c:pt>
                <c:pt idx="185">
                  <c:v>20.95298</c:v>
                </c:pt>
                <c:pt idx="186">
                  <c:v>19.605699999999999</c:v>
                </c:pt>
                <c:pt idx="187">
                  <c:v>18.259879999999999</c:v>
                </c:pt>
                <c:pt idx="188">
                  <c:v>20.50975</c:v>
                </c:pt>
                <c:pt idx="189">
                  <c:v>14.054589999999999</c:v>
                </c:pt>
                <c:pt idx="190">
                  <c:v>15.91526</c:v>
                </c:pt>
                <c:pt idx="191">
                  <c:v>12.35928</c:v>
                </c:pt>
                <c:pt idx="192">
                  <c:v>31.52684</c:v>
                </c:pt>
                <c:pt idx="193">
                  <c:v>31.984300000000001</c:v>
                </c:pt>
                <c:pt idx="194">
                  <c:v>33.225700000000003</c:v>
                </c:pt>
                <c:pt idx="195">
                  <c:v>30.37942</c:v>
                </c:pt>
                <c:pt idx="196">
                  <c:v>32.276730000000001</c:v>
                </c:pt>
                <c:pt idx="197">
                  <c:v>34.568800000000003</c:v>
                </c:pt>
                <c:pt idx="198">
                  <c:v>34.472790000000003</c:v>
                </c:pt>
                <c:pt idx="199">
                  <c:v>32.100320000000004</c:v>
                </c:pt>
                <c:pt idx="200">
                  <c:v>31.757190000000001</c:v>
                </c:pt>
                <c:pt idx="201">
                  <c:v>29.988399999999999</c:v>
                </c:pt>
                <c:pt idx="202">
                  <c:v>29.81157</c:v>
                </c:pt>
                <c:pt idx="203">
                  <c:v>28.705400000000001</c:v>
                </c:pt>
                <c:pt idx="204">
                  <c:v>13.839740000000001</c:v>
                </c:pt>
                <c:pt idx="205">
                  <c:v>13.95632</c:v>
                </c:pt>
                <c:pt idx="206">
                  <c:v>13.22109</c:v>
                </c:pt>
                <c:pt idx="207">
                  <c:v>15.481809999999999</c:v>
                </c:pt>
                <c:pt idx="208">
                  <c:v>12.194430000000001</c:v>
                </c:pt>
                <c:pt idx="209">
                  <c:v>12.888719999999999</c:v>
                </c:pt>
                <c:pt idx="210">
                  <c:v>13.89385</c:v>
                </c:pt>
                <c:pt idx="211">
                  <c:v>6.6916320000000002</c:v>
                </c:pt>
                <c:pt idx="212">
                  <c:v>7.206188</c:v>
                </c:pt>
                <c:pt idx="213">
                  <c:v>12.77176</c:v>
                </c:pt>
                <c:pt idx="214">
                  <c:v>10.456239999999999</c:v>
                </c:pt>
                <c:pt idx="215">
                  <c:v>10.263909999999999</c:v>
                </c:pt>
                <c:pt idx="216">
                  <c:v>10.29965</c:v>
                </c:pt>
                <c:pt idx="217">
                  <c:v>7.804265</c:v>
                </c:pt>
                <c:pt idx="218">
                  <c:v>10.58905</c:v>
                </c:pt>
                <c:pt idx="219">
                  <c:v>10.114280000000001</c:v>
                </c:pt>
                <c:pt idx="220">
                  <c:v>8.2955839999999998</c:v>
                </c:pt>
                <c:pt idx="221">
                  <c:v>9.1046399999999998</c:v>
                </c:pt>
                <c:pt idx="222">
                  <c:v>39.063769999999998</c:v>
                </c:pt>
                <c:pt idx="223">
                  <c:v>37.910490000000003</c:v>
                </c:pt>
                <c:pt idx="224">
                  <c:v>39.285919999999997</c:v>
                </c:pt>
                <c:pt idx="225">
                  <c:v>34.827710000000003</c:v>
                </c:pt>
                <c:pt idx="226">
                  <c:v>32.99935</c:v>
                </c:pt>
                <c:pt idx="227">
                  <c:v>34.614220000000003</c:v>
                </c:pt>
                <c:pt idx="228">
                  <c:v>32.576749999999997</c:v>
                </c:pt>
                <c:pt idx="229">
                  <c:v>30.180060000000001</c:v>
                </c:pt>
                <c:pt idx="230">
                  <c:v>36.011249999999997</c:v>
                </c:pt>
                <c:pt idx="231">
                  <c:v>35.954279999999997</c:v>
                </c:pt>
                <c:pt idx="232">
                  <c:v>36.65981</c:v>
                </c:pt>
                <c:pt idx="233">
                  <c:v>39.771949999999997</c:v>
                </c:pt>
                <c:pt idx="234">
                  <c:v>39.662030000000001</c:v>
                </c:pt>
                <c:pt idx="235">
                  <c:v>14.77675</c:v>
                </c:pt>
                <c:pt idx="236">
                  <c:v>22.259309999999999</c:v>
                </c:pt>
                <c:pt idx="237">
                  <c:v>20.02495</c:v>
                </c:pt>
                <c:pt idx="238">
                  <c:v>20.010590000000001</c:v>
                </c:pt>
                <c:pt idx="239">
                  <c:v>24.010770000000001</c:v>
                </c:pt>
                <c:pt idx="240">
                  <c:v>20.48667</c:v>
                </c:pt>
                <c:pt idx="241">
                  <c:v>22.963550000000001</c:v>
                </c:pt>
                <c:pt idx="242">
                  <c:v>13.275090000000001</c:v>
                </c:pt>
                <c:pt idx="243">
                  <c:v>19.727509999999999</c:v>
                </c:pt>
                <c:pt idx="244">
                  <c:v>17.179449999999999</c:v>
                </c:pt>
                <c:pt idx="245">
                  <c:v>19.11026</c:v>
                </c:pt>
                <c:pt idx="246">
                  <c:v>22.864260000000002</c:v>
                </c:pt>
                <c:pt idx="247">
                  <c:v>25.075569999999999</c:v>
                </c:pt>
                <c:pt idx="248">
                  <c:v>24.972989999999999</c:v>
                </c:pt>
                <c:pt idx="249">
                  <c:v>27.237960000000001</c:v>
                </c:pt>
                <c:pt idx="250">
                  <c:v>25.134899999999998</c:v>
                </c:pt>
                <c:pt idx="251">
                  <c:v>23.437190000000001</c:v>
                </c:pt>
                <c:pt idx="252">
                  <c:v>25.923960000000001</c:v>
                </c:pt>
                <c:pt idx="253">
                  <c:v>25.418769999999999</c:v>
                </c:pt>
                <c:pt idx="254">
                  <c:v>27.53276</c:v>
                </c:pt>
                <c:pt idx="255">
                  <c:v>20.175930000000001</c:v>
                </c:pt>
                <c:pt idx="256">
                  <c:v>19.629239999999999</c:v>
                </c:pt>
                <c:pt idx="257">
                  <c:v>15.82146</c:v>
                </c:pt>
                <c:pt idx="258">
                  <c:v>18.653770000000002</c:v>
                </c:pt>
                <c:pt idx="259">
                  <c:v>16.169329999999999</c:v>
                </c:pt>
                <c:pt idx="260">
                  <c:v>5.2624149999999998</c:v>
                </c:pt>
                <c:pt idx="261">
                  <c:v>16.081589999999998</c:v>
                </c:pt>
                <c:pt idx="262">
                  <c:v>12.188689999999999</c:v>
                </c:pt>
                <c:pt idx="263">
                  <c:v>11.57821</c:v>
                </c:pt>
                <c:pt idx="264">
                  <c:v>8.8376300000000008</c:v>
                </c:pt>
                <c:pt idx="265">
                  <c:v>11.61863</c:v>
                </c:pt>
                <c:pt idx="266">
                  <c:v>12.35904</c:v>
                </c:pt>
                <c:pt idx="267">
                  <c:v>37.15757</c:v>
                </c:pt>
                <c:pt idx="268">
                  <c:v>37.299619999999997</c:v>
                </c:pt>
                <c:pt idx="269">
                  <c:v>39.597499999999997</c:v>
                </c:pt>
                <c:pt idx="270">
                  <c:v>14.911619999999999</c:v>
                </c:pt>
                <c:pt idx="271">
                  <c:v>15.301589999999999</c:v>
                </c:pt>
                <c:pt idx="272">
                  <c:v>15.67048</c:v>
                </c:pt>
                <c:pt idx="273">
                  <c:v>17.337</c:v>
                </c:pt>
                <c:pt idx="274">
                  <c:v>31.2362</c:v>
                </c:pt>
                <c:pt idx="275">
                  <c:v>28.465029999999999</c:v>
                </c:pt>
                <c:pt idx="276">
                  <c:v>24.774039999999999</c:v>
                </c:pt>
                <c:pt idx="277">
                  <c:v>25.17474</c:v>
                </c:pt>
                <c:pt idx="278">
                  <c:v>24.12829</c:v>
                </c:pt>
                <c:pt idx="279">
                  <c:v>24.855440000000002</c:v>
                </c:pt>
                <c:pt idx="280">
                  <c:v>18.783860000000001</c:v>
                </c:pt>
                <c:pt idx="281">
                  <c:v>20.803319999999999</c:v>
                </c:pt>
                <c:pt idx="282">
                  <c:v>18.1005</c:v>
                </c:pt>
                <c:pt idx="283">
                  <c:v>10.97354</c:v>
                </c:pt>
                <c:pt idx="284">
                  <c:v>9.1621190000000006</c:v>
                </c:pt>
                <c:pt idx="285">
                  <c:v>5.5004249999999999</c:v>
                </c:pt>
                <c:pt idx="286">
                  <c:v>6.2254990000000001</c:v>
                </c:pt>
                <c:pt idx="287">
                  <c:v>5.3549610000000003</c:v>
                </c:pt>
                <c:pt idx="288">
                  <c:v>7.6890840000000003</c:v>
                </c:pt>
                <c:pt idx="289">
                  <c:v>4.8855490000000001</c:v>
                </c:pt>
                <c:pt idx="290">
                  <c:v>9.0512320000000006</c:v>
                </c:pt>
                <c:pt idx="291">
                  <c:v>15.9391</c:v>
                </c:pt>
                <c:pt idx="292">
                  <c:v>18.255019999999998</c:v>
                </c:pt>
                <c:pt idx="293">
                  <c:v>20.299530000000001</c:v>
                </c:pt>
                <c:pt idx="294">
                  <c:v>17.212910000000001</c:v>
                </c:pt>
                <c:pt idx="295">
                  <c:v>17.135680000000001</c:v>
                </c:pt>
                <c:pt idx="296">
                  <c:v>15.44646</c:v>
                </c:pt>
                <c:pt idx="297">
                  <c:v>16.575399999999998</c:v>
                </c:pt>
                <c:pt idx="298">
                  <c:v>9.4797460000000004</c:v>
                </c:pt>
                <c:pt idx="299">
                  <c:v>13.575760000000001</c:v>
                </c:pt>
                <c:pt idx="300">
                  <c:v>16.05443</c:v>
                </c:pt>
                <c:pt idx="301">
                  <c:v>18.948409999999999</c:v>
                </c:pt>
                <c:pt idx="302">
                  <c:v>16.110430000000001</c:v>
                </c:pt>
                <c:pt idx="303">
                  <c:v>14.973039999999999</c:v>
                </c:pt>
                <c:pt idx="304">
                  <c:v>14.98733</c:v>
                </c:pt>
                <c:pt idx="305">
                  <c:v>15.836880000000001</c:v>
                </c:pt>
                <c:pt idx="306">
                  <c:v>14.32306</c:v>
                </c:pt>
                <c:pt idx="307">
                  <c:v>12.75038</c:v>
                </c:pt>
                <c:pt idx="308">
                  <c:v>11.65207</c:v>
                </c:pt>
                <c:pt idx="309">
                  <c:v>11.62506</c:v>
                </c:pt>
                <c:pt idx="310">
                  <c:v>18.648040000000002</c:v>
                </c:pt>
                <c:pt idx="311">
                  <c:v>19.129799999999999</c:v>
                </c:pt>
                <c:pt idx="312">
                  <c:v>24.56636</c:v>
                </c:pt>
                <c:pt idx="313">
                  <c:v>23.75591</c:v>
                </c:pt>
                <c:pt idx="314">
                  <c:v>28.32987</c:v>
                </c:pt>
                <c:pt idx="315">
                  <c:v>30.166219999999999</c:v>
                </c:pt>
                <c:pt idx="316">
                  <c:v>26.720590000000001</c:v>
                </c:pt>
                <c:pt idx="317">
                  <c:v>26.889510000000001</c:v>
                </c:pt>
                <c:pt idx="318">
                  <c:v>21.202310000000001</c:v>
                </c:pt>
                <c:pt idx="319">
                  <c:v>12.69036</c:v>
                </c:pt>
                <c:pt idx="320">
                  <c:v>14.160959999999999</c:v>
                </c:pt>
                <c:pt idx="321">
                  <c:v>2.6455030000000002</c:v>
                </c:pt>
                <c:pt idx="322">
                  <c:v>30.459510000000002</c:v>
                </c:pt>
                <c:pt idx="323">
                  <c:v>29.03567</c:v>
                </c:pt>
                <c:pt idx="324">
                  <c:v>29.33043</c:v>
                </c:pt>
                <c:pt idx="325">
                  <c:v>30.093360000000001</c:v>
                </c:pt>
                <c:pt idx="326">
                  <c:v>28.795059999999999</c:v>
                </c:pt>
                <c:pt idx="327">
                  <c:v>29.496310000000001</c:v>
                </c:pt>
                <c:pt idx="328">
                  <c:v>31.016220000000001</c:v>
                </c:pt>
                <c:pt idx="329">
                  <c:v>31.645389999999999</c:v>
                </c:pt>
                <c:pt idx="330">
                  <c:v>32.444719999999997</c:v>
                </c:pt>
                <c:pt idx="331">
                  <c:v>32.187640000000002</c:v>
                </c:pt>
                <c:pt idx="332">
                  <c:v>26.4541</c:v>
                </c:pt>
                <c:pt idx="333">
                  <c:v>20.493790000000001</c:v>
                </c:pt>
                <c:pt idx="334">
                  <c:v>29.602180000000001</c:v>
                </c:pt>
                <c:pt idx="335">
                  <c:v>31.852229999999999</c:v>
                </c:pt>
                <c:pt idx="336">
                  <c:v>29.778919999999999</c:v>
                </c:pt>
                <c:pt idx="337">
                  <c:v>31.678920000000002</c:v>
                </c:pt>
                <c:pt idx="338">
                  <c:v>36.1419</c:v>
                </c:pt>
              </c:numCache>
            </c:numRef>
          </c:yVal>
          <c:smooth val="0"/>
          <c:extLst>
            <c:ext xmlns:c16="http://schemas.microsoft.com/office/drawing/2014/chart" uri="{C3380CC4-5D6E-409C-BE32-E72D297353CC}">
              <c16:uniqueId val="{00000001-4D61-4918-A7D2-EC24F3C00B4F}"/>
            </c:ext>
          </c:extLst>
        </c:ser>
        <c:dLbls>
          <c:showLegendKey val="0"/>
          <c:showVal val="0"/>
          <c:showCatName val="0"/>
          <c:showSerName val="0"/>
          <c:showPercent val="0"/>
          <c:showBubbleSize val="0"/>
        </c:dLbls>
        <c:axId val="130809856"/>
        <c:axId val="130811392"/>
      </c:scatterChart>
      <c:valAx>
        <c:axId val="130809856"/>
        <c:scaling>
          <c:orientation val="minMax"/>
          <c:max val="2015"/>
          <c:min val="1965"/>
        </c:scaling>
        <c:delete val="0"/>
        <c:axPos val="b"/>
        <c:numFmt formatCode="General" sourceLinked="1"/>
        <c:majorTickMark val="out"/>
        <c:minorTickMark val="none"/>
        <c:tickLblPos val="nextTo"/>
        <c:crossAx val="130811392"/>
        <c:crosses val="autoZero"/>
        <c:crossBetween val="midCat"/>
        <c:majorUnit val="10"/>
      </c:valAx>
      <c:valAx>
        <c:axId val="130811392"/>
        <c:scaling>
          <c:orientation val="minMax"/>
          <c:max val="65"/>
          <c:min val="0"/>
        </c:scaling>
        <c:delete val="0"/>
        <c:axPos val="l"/>
        <c:majorGridlines/>
        <c:numFmt formatCode="#,##0" sourceLinked="0"/>
        <c:majorTickMark val="out"/>
        <c:minorTickMark val="none"/>
        <c:tickLblPos val="nextTo"/>
        <c:crossAx val="130809856"/>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budget size LIS-countries</a:t>
            </a:r>
          </a:p>
        </c:rich>
      </c:tx>
      <c:overlay val="0"/>
    </c:title>
    <c:autoTitleDeleted val="0"/>
    <c:plotArea>
      <c:layout>
        <c:manualLayout>
          <c:layoutTarget val="inner"/>
          <c:xMode val="edge"/>
          <c:yMode val="edge"/>
          <c:x val="0.143348958333333"/>
          <c:y val="0.15599725839616199"/>
          <c:w val="0.74419212962962999"/>
          <c:h val="0.736554537948006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0393541666666701"/>
                  <c:y val="-0.27755323867065101"/>
                </c:manualLayout>
              </c:layout>
              <c:numFmt formatCode="#,##0.000" sourceLinked="0"/>
            </c:trendlineLbl>
          </c:trendline>
          <c:xVal>
            <c:numRef>
              <c:f>'A5 Budget size &amp; Target'!$A$6:$A$344</c:f>
              <c:numCache>
                <c:formatCode>General</c:formatCode>
                <c:ptCount val="339"/>
                <c:pt idx="0">
                  <c:v>2013</c:v>
                </c:pt>
                <c:pt idx="1">
                  <c:v>2010</c:v>
                </c:pt>
                <c:pt idx="2">
                  <c:v>2008</c:v>
                </c:pt>
                <c:pt idx="3">
                  <c:v>2004</c:v>
                </c:pt>
                <c:pt idx="4">
                  <c:v>2003</c:v>
                </c:pt>
                <c:pt idx="5">
                  <c:v>2001</c:v>
                </c:pt>
                <c:pt idx="6">
                  <c:v>1995</c:v>
                </c:pt>
                <c:pt idx="7">
                  <c:v>1989</c:v>
                </c:pt>
                <c:pt idx="8">
                  <c:v>1985</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'A5 Budget size &amp; Target'!$G$6:$G$344</c:f>
              <c:numCache>
                <c:formatCode>0.000</c:formatCode>
                <c:ptCount val="339"/>
                <c:pt idx="0">
                  <c:v>0.1265964</c:v>
                </c:pt>
                <c:pt idx="1">
                  <c:v>0.1294679</c:v>
                </c:pt>
                <c:pt idx="2">
                  <c:v>0.11872779999999999</c:v>
                </c:pt>
                <c:pt idx="3">
                  <c:v>0.13708490000000001</c:v>
                </c:pt>
                <c:pt idx="4">
                  <c:v>0.1348531</c:v>
                </c:pt>
                <c:pt idx="5">
                  <c:v>0.13974030000000001</c:v>
                </c:pt>
                <c:pt idx="6">
                  <c:v>0.1372767</c:v>
                </c:pt>
                <c:pt idx="7">
                  <c:v>9.6777000000000002E-2</c:v>
                </c:pt>
                <c:pt idx="8">
                  <c:v>0.1072415</c:v>
                </c:pt>
                <c:pt idx="9">
                  <c:v>9.6515199999999995E-2</c:v>
                </c:pt>
                <c:pt idx="10">
                  <c:v>0.2608491</c:v>
                </c:pt>
                <c:pt idx="11">
                  <c:v>0.25701689999999999</c:v>
                </c:pt>
                <c:pt idx="12">
                  <c:v>0.23798059999999999</c:v>
                </c:pt>
                <c:pt idx="13">
                  <c:v>0.2667544</c:v>
                </c:pt>
                <c:pt idx="14">
                  <c:v>0.27360230000000002</c:v>
                </c:pt>
                <c:pt idx="15">
                  <c:v>0.26875589999999999</c:v>
                </c:pt>
                <c:pt idx="17">
                  <c:v>0.25409559999999998</c:v>
                </c:pt>
                <c:pt idx="19">
                  <c:v>0.24549770000000001</c:v>
                </c:pt>
                <c:pt idx="20">
                  <c:v>0.2171797</c:v>
                </c:pt>
                <c:pt idx="21">
                  <c:v>0.28013919999999998</c:v>
                </c:pt>
                <c:pt idx="22">
                  <c:v>0.2256968</c:v>
                </c:pt>
                <c:pt idx="23">
                  <c:v>0.27779520000000002</c:v>
                </c:pt>
                <c:pt idx="24">
                  <c:v>0.26778730000000001</c:v>
                </c:pt>
                <c:pt idx="25">
                  <c:v>0.20431579999999999</c:v>
                </c:pt>
                <c:pt idx="26">
                  <c:v>0.2015699</c:v>
                </c:pt>
                <c:pt idx="27">
                  <c:v>0.2100525</c:v>
                </c:pt>
                <c:pt idx="28">
                  <c:v>0.20713290000000001</c:v>
                </c:pt>
                <c:pt idx="29">
                  <c:v>0.1815679</c:v>
                </c:pt>
                <c:pt idx="30">
                  <c:v>0.18174940000000001</c:v>
                </c:pt>
                <c:pt idx="31">
                  <c:v>0.16974310000000001</c:v>
                </c:pt>
                <c:pt idx="32">
                  <c:v>0.16996459999999999</c:v>
                </c:pt>
                <c:pt idx="33">
                  <c:v>0.15772459999999999</c:v>
                </c:pt>
                <c:pt idx="34">
                  <c:v>0.17461760000000001</c:v>
                </c:pt>
                <c:pt idx="35">
                  <c:v>0.1617468</c:v>
                </c:pt>
                <c:pt idx="36">
                  <c:v>0.17002159999999999</c:v>
                </c:pt>
                <c:pt idx="37">
                  <c:v>0.15834229999999999</c:v>
                </c:pt>
                <c:pt idx="38">
                  <c:v>0.12794649999999999</c:v>
                </c:pt>
                <c:pt idx="39">
                  <c:v>0.1014477</c:v>
                </c:pt>
                <c:pt idx="40">
                  <c:v>0.1030329</c:v>
                </c:pt>
                <c:pt idx="41">
                  <c:v>7.6648900000000006E-2</c:v>
                </c:pt>
                <c:pt idx="42">
                  <c:v>0.11024780000000001</c:v>
                </c:pt>
                <c:pt idx="43">
                  <c:v>0.1057178</c:v>
                </c:pt>
                <c:pt idx="44">
                  <c:v>0.11119320000000001</c:v>
                </c:pt>
                <c:pt idx="45">
                  <c:v>0.11358989999999999</c:v>
                </c:pt>
                <c:pt idx="46">
                  <c:v>9.4033400000000003E-2</c:v>
                </c:pt>
                <c:pt idx="47">
                  <c:v>9.3505199999999997E-2</c:v>
                </c:pt>
                <c:pt idx="48">
                  <c:v>9.6351099999999995E-2</c:v>
                </c:pt>
                <c:pt idx="49">
                  <c:v>8.9860899999999994E-2</c:v>
                </c:pt>
                <c:pt idx="50">
                  <c:v>9.1461299999999995E-2</c:v>
                </c:pt>
                <c:pt idx="51">
                  <c:v>8.8131899999999999E-2</c:v>
                </c:pt>
                <c:pt idx="52">
                  <c:v>8.6411299999999996E-2</c:v>
                </c:pt>
                <c:pt idx="53">
                  <c:v>0.107269</c:v>
                </c:pt>
                <c:pt idx="55">
                  <c:v>9.4401299999999994E-2</c:v>
                </c:pt>
                <c:pt idx="56">
                  <c:v>0.11182599999999999</c:v>
                </c:pt>
                <c:pt idx="57">
                  <c:v>0.1136006</c:v>
                </c:pt>
                <c:pt idx="58">
                  <c:v>0.1034586</c:v>
                </c:pt>
                <c:pt idx="59">
                  <c:v>8.2210800000000001E-2</c:v>
                </c:pt>
                <c:pt idx="60">
                  <c:v>0.2052271</c:v>
                </c:pt>
                <c:pt idx="61">
                  <c:v>0.20760239999999999</c:v>
                </c:pt>
                <c:pt idx="62">
                  <c:v>0.2001645</c:v>
                </c:pt>
                <c:pt idx="63">
                  <c:v>0.2068538</c:v>
                </c:pt>
                <c:pt idx="64">
                  <c:v>0.2091565</c:v>
                </c:pt>
                <c:pt idx="65">
                  <c:v>0.16970109999999999</c:v>
                </c:pt>
                <c:pt idx="66">
                  <c:v>0.24121000000000001</c:v>
                </c:pt>
                <c:pt idx="67">
                  <c:v>0.23573759999999999</c:v>
                </c:pt>
                <c:pt idx="68">
                  <c:v>0.22407060000000001</c:v>
                </c:pt>
                <c:pt idx="69">
                  <c:v>0.19991300000000001</c:v>
                </c:pt>
                <c:pt idx="70">
                  <c:v>0.22613800000000001</c:v>
                </c:pt>
                <c:pt idx="71">
                  <c:v>0.21155080000000001</c:v>
                </c:pt>
                <c:pt idx="72">
                  <c:v>0.2427706</c:v>
                </c:pt>
                <c:pt idx="73">
                  <c:v>0.2272255</c:v>
                </c:pt>
                <c:pt idx="74">
                  <c:v>0.2053652</c:v>
                </c:pt>
                <c:pt idx="75">
                  <c:v>2.7653299999999999E-2</c:v>
                </c:pt>
                <c:pt idx="76">
                  <c:v>9.6814600000000001E-2</c:v>
                </c:pt>
                <c:pt idx="77">
                  <c:v>0.19119510000000001</c:v>
                </c:pt>
                <c:pt idx="78">
                  <c:v>0.21029210000000001</c:v>
                </c:pt>
                <c:pt idx="79">
                  <c:v>0.1544259</c:v>
                </c:pt>
                <c:pt idx="80">
                  <c:v>0.17470910000000001</c:v>
                </c:pt>
                <c:pt idx="81">
                  <c:v>0.22357750000000001</c:v>
                </c:pt>
                <c:pt idx="82">
                  <c:v>0.2548937</c:v>
                </c:pt>
                <c:pt idx="83">
                  <c:v>0.24576310000000001</c:v>
                </c:pt>
                <c:pt idx="84">
                  <c:v>0.23460239999999999</c:v>
                </c:pt>
                <c:pt idx="85">
                  <c:v>0.23389270000000001</c:v>
                </c:pt>
                <c:pt idx="86">
                  <c:v>0.2364907</c:v>
                </c:pt>
                <c:pt idx="87">
                  <c:v>0.2992302</c:v>
                </c:pt>
                <c:pt idx="88">
                  <c:v>0.22516059999999999</c:v>
                </c:pt>
                <c:pt idx="89">
                  <c:v>0.1906185</c:v>
                </c:pt>
                <c:pt idx="90">
                  <c:v>0.29139749999999998</c:v>
                </c:pt>
                <c:pt idx="91">
                  <c:v>0.30313669999999998</c:v>
                </c:pt>
                <c:pt idx="92">
                  <c:v>0.27543800000000002</c:v>
                </c:pt>
                <c:pt idx="93">
                  <c:v>0.27943050000000003</c:v>
                </c:pt>
                <c:pt idx="94">
                  <c:v>0.25726890000000002</c:v>
                </c:pt>
                <c:pt idx="95">
                  <c:v>0.23041600000000001</c:v>
                </c:pt>
                <c:pt idx="96">
                  <c:v>0.20447689999999999</c:v>
                </c:pt>
                <c:pt idx="97">
                  <c:v>0.14160719999999999</c:v>
                </c:pt>
                <c:pt idx="98">
                  <c:v>0.1345644</c:v>
                </c:pt>
                <c:pt idx="99">
                  <c:v>0.14552290000000001</c:v>
                </c:pt>
                <c:pt idx="100">
                  <c:v>0.2242046</c:v>
                </c:pt>
                <c:pt idx="101">
                  <c:v>0.22567110000000001</c:v>
                </c:pt>
                <c:pt idx="102">
                  <c:v>0.22417609999999999</c:v>
                </c:pt>
                <c:pt idx="103">
                  <c:v>0.22279360000000001</c:v>
                </c:pt>
                <c:pt idx="104">
                  <c:v>0.21889359999999999</c:v>
                </c:pt>
                <c:pt idx="105">
                  <c:v>0.2242796</c:v>
                </c:pt>
                <c:pt idx="106">
                  <c:v>0.2267063</c:v>
                </c:pt>
                <c:pt idx="107">
                  <c:v>0.21710979999999999</c:v>
                </c:pt>
                <c:pt idx="108">
                  <c:v>0.221911</c:v>
                </c:pt>
                <c:pt idx="109">
                  <c:v>0.22437670000000001</c:v>
                </c:pt>
                <c:pt idx="110">
                  <c:v>0.2223165</c:v>
                </c:pt>
                <c:pt idx="111">
                  <c:v>0.21921289999999999</c:v>
                </c:pt>
                <c:pt idx="112">
                  <c:v>0.21827450000000001</c:v>
                </c:pt>
                <c:pt idx="113">
                  <c:v>0.21293719999999999</c:v>
                </c:pt>
                <c:pt idx="114">
                  <c:v>0.20438880000000001</c:v>
                </c:pt>
                <c:pt idx="115">
                  <c:v>0.20480680000000001</c:v>
                </c:pt>
                <c:pt idx="116">
                  <c:v>0.2014109</c:v>
                </c:pt>
                <c:pt idx="117">
                  <c:v>0.18642130000000001</c:v>
                </c:pt>
                <c:pt idx="118">
                  <c:v>0.1831093</c:v>
                </c:pt>
                <c:pt idx="119">
                  <c:v>0.17310639999999999</c:v>
                </c:pt>
                <c:pt idx="120">
                  <c:v>0.16832140000000001</c:v>
                </c:pt>
                <c:pt idx="121">
                  <c:v>0.1725864</c:v>
                </c:pt>
                <c:pt idx="122">
                  <c:v>0.1709907</c:v>
                </c:pt>
                <c:pt idx="123">
                  <c:v>0.1787657</c:v>
                </c:pt>
                <c:pt idx="124">
                  <c:v>0.1778487</c:v>
                </c:pt>
                <c:pt idx="125">
                  <c:v>0.16913239999999999</c:v>
                </c:pt>
                <c:pt idx="126">
                  <c:v>0.122071</c:v>
                </c:pt>
                <c:pt idx="127">
                  <c:v>0.29631429999999997</c:v>
                </c:pt>
                <c:pt idx="128">
                  <c:v>0.26207900000000001</c:v>
                </c:pt>
                <c:pt idx="129">
                  <c:v>0.20172100000000001</c:v>
                </c:pt>
                <c:pt idx="130">
                  <c:v>0.21981220000000001</c:v>
                </c:pt>
                <c:pt idx="131">
                  <c:v>0.2179055</c:v>
                </c:pt>
                <c:pt idx="132">
                  <c:v>0.20857970000000001</c:v>
                </c:pt>
                <c:pt idx="133">
                  <c:v>2.7992199999999998E-2</c:v>
                </c:pt>
                <c:pt idx="134">
                  <c:v>1.88691E-2</c:v>
                </c:pt>
                <c:pt idx="135">
                  <c:v>3.0126E-2</c:v>
                </c:pt>
                <c:pt idx="136">
                  <c:v>0.31831589999999998</c:v>
                </c:pt>
                <c:pt idx="137">
                  <c:v>0.35446</c:v>
                </c:pt>
                <c:pt idx="138">
                  <c:v>0.38257859999999999</c:v>
                </c:pt>
                <c:pt idx="139">
                  <c:v>0.35513909999999999</c:v>
                </c:pt>
                <c:pt idx="140">
                  <c:v>0.3398235</c:v>
                </c:pt>
                <c:pt idx="141">
                  <c:v>0.3336596</c:v>
                </c:pt>
                <c:pt idx="142">
                  <c:v>0.31850899999999999</c:v>
                </c:pt>
                <c:pt idx="143">
                  <c:v>0.30601440000000002</c:v>
                </c:pt>
                <c:pt idx="144">
                  <c:v>0.16388720000000001</c:v>
                </c:pt>
                <c:pt idx="145">
                  <c:v>0.10926</c:v>
                </c:pt>
                <c:pt idx="146">
                  <c:v>0.12602260000000001</c:v>
                </c:pt>
                <c:pt idx="147">
                  <c:v>6.9175799999999996E-2</c:v>
                </c:pt>
                <c:pt idx="148">
                  <c:v>4.65601E-2</c:v>
                </c:pt>
                <c:pt idx="149">
                  <c:v>0.2677968</c:v>
                </c:pt>
                <c:pt idx="150">
                  <c:v>0.21044099999999999</c:v>
                </c:pt>
                <c:pt idx="151">
                  <c:v>0.18157090000000001</c:v>
                </c:pt>
                <c:pt idx="152">
                  <c:v>0.1684147</c:v>
                </c:pt>
                <c:pt idx="153">
                  <c:v>0.20465220000000001</c:v>
                </c:pt>
                <c:pt idx="154">
                  <c:v>0.19850580000000001</c:v>
                </c:pt>
                <c:pt idx="155">
                  <c:v>0.20686099999999999</c:v>
                </c:pt>
                <c:pt idx="156">
                  <c:v>0.18859819999999999</c:v>
                </c:pt>
                <c:pt idx="157">
                  <c:v>0.1400489</c:v>
                </c:pt>
                <c:pt idx="158">
                  <c:v>0.1389242</c:v>
                </c:pt>
                <c:pt idx="159">
                  <c:v>0.1478207</c:v>
                </c:pt>
                <c:pt idx="160">
                  <c:v>0.15157770000000001</c:v>
                </c:pt>
                <c:pt idx="161">
                  <c:v>0.15552560000000001</c:v>
                </c:pt>
                <c:pt idx="162">
                  <c:v>0.1648425</c:v>
                </c:pt>
                <c:pt idx="163">
                  <c:v>0.17871119999999999</c:v>
                </c:pt>
                <c:pt idx="164">
                  <c:v>0.15960849999999999</c:v>
                </c:pt>
                <c:pt idx="165">
                  <c:v>0.15504470000000001</c:v>
                </c:pt>
                <c:pt idx="166">
                  <c:v>0.1462426</c:v>
                </c:pt>
                <c:pt idx="167">
                  <c:v>0.109696</c:v>
                </c:pt>
                <c:pt idx="168">
                  <c:v>0.29994209999999999</c:v>
                </c:pt>
                <c:pt idx="169">
                  <c:v>0.28063389999999999</c:v>
                </c:pt>
                <c:pt idx="170">
                  <c:v>0.2730168</c:v>
                </c:pt>
                <c:pt idx="171">
                  <c:v>0.25635409999999997</c:v>
                </c:pt>
                <c:pt idx="172">
                  <c:v>0.24674080000000001</c:v>
                </c:pt>
                <c:pt idx="173">
                  <c:v>0.24816289999999999</c:v>
                </c:pt>
                <c:pt idx="174">
                  <c:v>0.25385400000000002</c:v>
                </c:pt>
                <c:pt idx="175">
                  <c:v>0.22658049999999999</c:v>
                </c:pt>
                <c:pt idx="176">
                  <c:v>0.2066278</c:v>
                </c:pt>
                <c:pt idx="177">
                  <c:v>0.1901679</c:v>
                </c:pt>
                <c:pt idx="178">
                  <c:v>0.1831113</c:v>
                </c:pt>
                <c:pt idx="179">
                  <c:v>0.20231650000000001</c:v>
                </c:pt>
                <c:pt idx="180">
                  <c:v>0.1487781</c:v>
                </c:pt>
                <c:pt idx="181">
                  <c:v>0.2050651</c:v>
                </c:pt>
                <c:pt idx="182">
                  <c:v>0.25357299999999999</c:v>
                </c:pt>
                <c:pt idx="183">
                  <c:v>0.25956380000000001</c:v>
                </c:pt>
                <c:pt idx="184">
                  <c:v>0.25283870000000003</c:v>
                </c:pt>
                <c:pt idx="185">
                  <c:v>0.22115000000000001</c:v>
                </c:pt>
                <c:pt idx="186">
                  <c:v>0.23272699999999999</c:v>
                </c:pt>
                <c:pt idx="187">
                  <c:v>0.25277670000000002</c:v>
                </c:pt>
                <c:pt idx="188">
                  <c:v>0.26230409999999998</c:v>
                </c:pt>
                <c:pt idx="189">
                  <c:v>0.25018899999999999</c:v>
                </c:pt>
                <c:pt idx="190">
                  <c:v>0.2307623</c:v>
                </c:pt>
                <c:pt idx="191">
                  <c:v>0.22420409999999999</c:v>
                </c:pt>
                <c:pt idx="192">
                  <c:v>0.1130118</c:v>
                </c:pt>
                <c:pt idx="193">
                  <c:v>0.1028852</c:v>
                </c:pt>
                <c:pt idx="194">
                  <c:v>9.0519100000000005E-2</c:v>
                </c:pt>
                <c:pt idx="195">
                  <c:v>5.94265E-2</c:v>
                </c:pt>
                <c:pt idx="196">
                  <c:v>5.3944899999999997E-2</c:v>
                </c:pt>
                <c:pt idx="197">
                  <c:v>4.3616799999999997E-2</c:v>
                </c:pt>
                <c:pt idx="198">
                  <c:v>3.7097499999999999E-2</c:v>
                </c:pt>
                <c:pt idx="199">
                  <c:v>3.26252E-2</c:v>
                </c:pt>
                <c:pt idx="200">
                  <c:v>3.3896000000000003E-2</c:v>
                </c:pt>
                <c:pt idx="201">
                  <c:v>2.3624900000000001E-2</c:v>
                </c:pt>
                <c:pt idx="202">
                  <c:v>2.2273500000000002E-2</c:v>
                </c:pt>
                <c:pt idx="203">
                  <c:v>1.9356499999999999E-2</c:v>
                </c:pt>
                <c:pt idx="204">
                  <c:v>0.22156670000000001</c:v>
                </c:pt>
                <c:pt idx="205">
                  <c:v>0.21341789999999999</c:v>
                </c:pt>
                <c:pt idx="206">
                  <c:v>0.19315869999999999</c:v>
                </c:pt>
                <c:pt idx="207">
                  <c:v>0.2111828</c:v>
                </c:pt>
                <c:pt idx="208">
                  <c:v>0.21151059999999999</c:v>
                </c:pt>
                <c:pt idx="209">
                  <c:v>0.2326328</c:v>
                </c:pt>
                <c:pt idx="210">
                  <c:v>0.24104629999999999</c:v>
                </c:pt>
                <c:pt idx="211">
                  <c:v>0.293964</c:v>
                </c:pt>
                <c:pt idx="212">
                  <c:v>0.28979660000000002</c:v>
                </c:pt>
                <c:pt idx="213">
                  <c:v>0.23187840000000001</c:v>
                </c:pt>
                <c:pt idx="214">
                  <c:v>0.2330894</c:v>
                </c:pt>
                <c:pt idx="215">
                  <c:v>0.22400600000000001</c:v>
                </c:pt>
                <c:pt idx="216">
                  <c:v>0.22730829999999999</c:v>
                </c:pt>
                <c:pt idx="217">
                  <c:v>0.18387970000000001</c:v>
                </c:pt>
                <c:pt idx="218">
                  <c:v>0.19264529999999999</c:v>
                </c:pt>
                <c:pt idx="219">
                  <c:v>0.17193659999999999</c:v>
                </c:pt>
                <c:pt idx="220">
                  <c:v>0.14003660000000001</c:v>
                </c:pt>
                <c:pt idx="221">
                  <c:v>0.12656310000000001</c:v>
                </c:pt>
                <c:pt idx="222">
                  <c:v>0.116475</c:v>
                </c:pt>
                <c:pt idx="223">
                  <c:v>0.1245248</c:v>
                </c:pt>
                <c:pt idx="224">
                  <c:v>0.1274952</c:v>
                </c:pt>
                <c:pt idx="225">
                  <c:v>5.0330899999999998E-2</c:v>
                </c:pt>
                <c:pt idx="226">
                  <c:v>3.9197099999999999E-2</c:v>
                </c:pt>
                <c:pt idx="227">
                  <c:v>4.0142900000000002E-2</c:v>
                </c:pt>
                <c:pt idx="228">
                  <c:v>3.8201400000000003E-2</c:v>
                </c:pt>
                <c:pt idx="229">
                  <c:v>3.57139E-2</c:v>
                </c:pt>
                <c:pt idx="230">
                  <c:v>5.4211500000000003E-2</c:v>
                </c:pt>
                <c:pt idx="231">
                  <c:v>7.2697300000000006E-2</c:v>
                </c:pt>
                <c:pt idx="232">
                  <c:v>8.0741900000000005E-2</c:v>
                </c:pt>
                <c:pt idx="233">
                  <c:v>8.8885699999999998E-2</c:v>
                </c:pt>
                <c:pt idx="234">
                  <c:v>8.8256100000000004E-2</c:v>
                </c:pt>
                <c:pt idx="235">
                  <c:v>0.2806942</c:v>
                </c:pt>
                <c:pt idx="236">
                  <c:v>0.2554361</c:v>
                </c:pt>
                <c:pt idx="237">
                  <c:v>0.2521274</c:v>
                </c:pt>
                <c:pt idx="238">
                  <c:v>0.27668690000000001</c:v>
                </c:pt>
                <c:pt idx="239">
                  <c:v>0.32906200000000002</c:v>
                </c:pt>
                <c:pt idx="240">
                  <c:v>0.30447540000000001</c:v>
                </c:pt>
                <c:pt idx="241">
                  <c:v>0.35953380000000001</c:v>
                </c:pt>
                <c:pt idx="242">
                  <c:v>0.2233367</c:v>
                </c:pt>
                <c:pt idx="243">
                  <c:v>0.1515225</c:v>
                </c:pt>
                <c:pt idx="244">
                  <c:v>0.1527773</c:v>
                </c:pt>
                <c:pt idx="245">
                  <c:v>0.1411007</c:v>
                </c:pt>
                <c:pt idx="246">
                  <c:v>0.22154199999999999</c:v>
                </c:pt>
                <c:pt idx="247">
                  <c:v>0.21029010000000001</c:v>
                </c:pt>
                <c:pt idx="248">
                  <c:v>0.16722300000000001</c:v>
                </c:pt>
                <c:pt idx="249">
                  <c:v>0.17300309999999999</c:v>
                </c:pt>
                <c:pt idx="250">
                  <c:v>0.1632161</c:v>
                </c:pt>
                <c:pt idx="251">
                  <c:v>0.30630679999999999</c:v>
                </c:pt>
                <c:pt idx="252">
                  <c:v>0.34098390000000001</c:v>
                </c:pt>
                <c:pt idx="253">
                  <c:v>0.34559529999999999</c:v>
                </c:pt>
                <c:pt idx="254">
                  <c:v>0.27802189999999999</c:v>
                </c:pt>
                <c:pt idx="255">
                  <c:v>0.2087357</c:v>
                </c:pt>
                <c:pt idx="256">
                  <c:v>0.2216244</c:v>
                </c:pt>
                <c:pt idx="257">
                  <c:v>0.20121140000000001</c:v>
                </c:pt>
                <c:pt idx="258">
                  <c:v>0.21786040000000001</c:v>
                </c:pt>
                <c:pt idx="259">
                  <c:v>0.26547739999999997</c:v>
                </c:pt>
                <c:pt idx="260">
                  <c:v>0.29013820000000001</c:v>
                </c:pt>
                <c:pt idx="261">
                  <c:v>0.28230810000000001</c:v>
                </c:pt>
                <c:pt idx="262">
                  <c:v>0.26092149999999997</c:v>
                </c:pt>
                <c:pt idx="263">
                  <c:v>0.2583261</c:v>
                </c:pt>
                <c:pt idx="264">
                  <c:v>0.26657249999999999</c:v>
                </c:pt>
                <c:pt idx="265">
                  <c:v>0.26135740000000002</c:v>
                </c:pt>
                <c:pt idx="266">
                  <c:v>0.26062289999999999</c:v>
                </c:pt>
                <c:pt idx="267">
                  <c:v>0.1061935</c:v>
                </c:pt>
                <c:pt idx="268">
                  <c:v>0.1405711</c:v>
                </c:pt>
                <c:pt idx="269">
                  <c:v>0.10874789999999999</c:v>
                </c:pt>
                <c:pt idx="270">
                  <c:v>4.5746200000000001E-2</c:v>
                </c:pt>
                <c:pt idx="271">
                  <c:v>4.5508300000000002E-2</c:v>
                </c:pt>
                <c:pt idx="272">
                  <c:v>3.9908100000000002E-2</c:v>
                </c:pt>
                <c:pt idx="273">
                  <c:v>3.1893100000000001E-2</c:v>
                </c:pt>
                <c:pt idx="274">
                  <c:v>0.26307900000000001</c:v>
                </c:pt>
                <c:pt idx="275">
                  <c:v>0.23352619999999999</c:v>
                </c:pt>
                <c:pt idx="276">
                  <c:v>0.17889740000000001</c:v>
                </c:pt>
                <c:pt idx="277">
                  <c:v>0.20374429999999999</c:v>
                </c:pt>
                <c:pt idx="278">
                  <c:v>0.20325409999999999</c:v>
                </c:pt>
                <c:pt idx="279">
                  <c:v>0.2206062</c:v>
                </c:pt>
                <c:pt idx="280">
                  <c:v>0.21030940000000001</c:v>
                </c:pt>
                <c:pt idx="281">
                  <c:v>0.20325270000000001</c:v>
                </c:pt>
                <c:pt idx="282">
                  <c:v>0.1510011</c:v>
                </c:pt>
                <c:pt idx="283">
                  <c:v>0.28062500000000001</c:v>
                </c:pt>
                <c:pt idx="284">
                  <c:v>0.26239970000000001</c:v>
                </c:pt>
                <c:pt idx="285">
                  <c:v>0.33109739999999999</c:v>
                </c:pt>
                <c:pt idx="286">
                  <c:v>0.30671500000000002</c:v>
                </c:pt>
                <c:pt idx="287">
                  <c:v>0.27628249999999999</c:v>
                </c:pt>
                <c:pt idx="288">
                  <c:v>0.26763949999999997</c:v>
                </c:pt>
                <c:pt idx="289">
                  <c:v>0.19350200000000001</c:v>
                </c:pt>
                <c:pt idx="290">
                  <c:v>0.1187965</c:v>
                </c:pt>
                <c:pt idx="291">
                  <c:v>0.1715863</c:v>
                </c:pt>
                <c:pt idx="292">
                  <c:v>0.16102929999999999</c:v>
                </c:pt>
                <c:pt idx="293">
                  <c:v>0.15501380000000001</c:v>
                </c:pt>
                <c:pt idx="294">
                  <c:v>0.17389979999999999</c:v>
                </c:pt>
                <c:pt idx="295">
                  <c:v>0.16034000000000001</c:v>
                </c:pt>
                <c:pt idx="296">
                  <c:v>0.15342330000000001</c:v>
                </c:pt>
                <c:pt idx="297">
                  <c:v>0.1224889</c:v>
                </c:pt>
                <c:pt idx="298">
                  <c:v>8.0637899999999998E-2</c:v>
                </c:pt>
                <c:pt idx="299">
                  <c:v>0.10612340000000001</c:v>
                </c:pt>
                <c:pt idx="300">
                  <c:v>9.8782499999999995E-2</c:v>
                </c:pt>
                <c:pt idx="301">
                  <c:v>8.06418E-2</c:v>
                </c:pt>
                <c:pt idx="302">
                  <c:v>8.1286700000000003E-2</c:v>
                </c:pt>
                <c:pt idx="303">
                  <c:v>8.9370900000000003E-2</c:v>
                </c:pt>
                <c:pt idx="304">
                  <c:v>5.9023800000000001E-2</c:v>
                </c:pt>
                <c:pt idx="305">
                  <c:v>4.6392000000000003E-2</c:v>
                </c:pt>
                <c:pt idx="307">
                  <c:v>1.25743E-2</c:v>
                </c:pt>
                <c:pt idx="308">
                  <c:v>5.2801999999999997E-3</c:v>
                </c:pt>
                <c:pt idx="309">
                  <c:v>3.9842999999999996E-3</c:v>
                </c:pt>
                <c:pt idx="310">
                  <c:v>0.21740699999999999</c:v>
                </c:pt>
                <c:pt idx="311">
                  <c:v>0.2136816</c:v>
                </c:pt>
                <c:pt idx="312">
                  <c:v>0.1892674</c:v>
                </c:pt>
                <c:pt idx="313">
                  <c:v>0.19621</c:v>
                </c:pt>
                <c:pt idx="314">
                  <c:v>0.19600310000000001</c:v>
                </c:pt>
                <c:pt idx="315">
                  <c:v>0.20597579999999999</c:v>
                </c:pt>
                <c:pt idx="316">
                  <c:v>0.21059549999999999</c:v>
                </c:pt>
                <c:pt idx="317">
                  <c:v>0.1716</c:v>
                </c:pt>
                <c:pt idx="318">
                  <c:v>0.21878239999999999</c:v>
                </c:pt>
                <c:pt idx="319">
                  <c:v>0.1715235</c:v>
                </c:pt>
                <c:pt idx="320">
                  <c:v>9.6798599999999999E-2</c:v>
                </c:pt>
                <c:pt idx="321">
                  <c:v>0.1017251</c:v>
                </c:pt>
                <c:pt idx="322">
                  <c:v>0.13218820000000001</c:v>
                </c:pt>
                <c:pt idx="323">
                  <c:v>0.13771910000000001</c:v>
                </c:pt>
                <c:pt idx="324">
                  <c:v>0.1482029</c:v>
                </c:pt>
                <c:pt idx="325">
                  <c:v>0.1149665</c:v>
                </c:pt>
                <c:pt idx="326">
                  <c:v>0.11976199999999999</c:v>
                </c:pt>
                <c:pt idx="327">
                  <c:v>0.10189520000000001</c:v>
                </c:pt>
                <c:pt idx="328">
                  <c:v>0.1120328</c:v>
                </c:pt>
                <c:pt idx="329">
                  <c:v>0.1214886</c:v>
                </c:pt>
                <c:pt idx="330">
                  <c:v>0.1199161</c:v>
                </c:pt>
                <c:pt idx="331">
                  <c:v>0.1087832</c:v>
                </c:pt>
                <c:pt idx="332">
                  <c:v>0.1041531</c:v>
                </c:pt>
                <c:pt idx="333">
                  <c:v>8.4954399999999999E-2</c:v>
                </c:pt>
                <c:pt idx="334">
                  <c:v>0.20341490000000001</c:v>
                </c:pt>
                <c:pt idx="335">
                  <c:v>0.1987979</c:v>
                </c:pt>
                <c:pt idx="336">
                  <c:v>0.20708989999999999</c:v>
                </c:pt>
                <c:pt idx="337">
                  <c:v>0.20051550000000001</c:v>
                </c:pt>
                <c:pt idx="338">
                  <c:v>0.25238569999999999</c:v>
                </c:pt>
              </c:numCache>
            </c:numRef>
          </c:yVal>
          <c:smooth val="0"/>
          <c:extLst>
            <c:ext xmlns:c16="http://schemas.microsoft.com/office/drawing/2014/chart" uri="{C3380CC4-5D6E-409C-BE32-E72D297353CC}">
              <c16:uniqueId val="{00000001-F8CF-479D-8B1C-9AED17FB736E}"/>
            </c:ext>
          </c:extLst>
        </c:ser>
        <c:dLbls>
          <c:showLegendKey val="0"/>
          <c:showVal val="0"/>
          <c:showCatName val="0"/>
          <c:showSerName val="0"/>
          <c:showPercent val="0"/>
          <c:showBubbleSize val="0"/>
        </c:dLbls>
        <c:axId val="142020608"/>
        <c:axId val="142022144"/>
      </c:scatterChart>
      <c:valAx>
        <c:axId val="142020608"/>
        <c:scaling>
          <c:orientation val="minMax"/>
          <c:max val="2015"/>
          <c:min val="1965"/>
        </c:scaling>
        <c:delete val="0"/>
        <c:axPos val="b"/>
        <c:numFmt formatCode="General" sourceLinked="1"/>
        <c:majorTickMark val="out"/>
        <c:minorTickMark val="none"/>
        <c:tickLblPos val="nextTo"/>
        <c:crossAx val="142022144"/>
        <c:crosses val="autoZero"/>
        <c:crossBetween val="midCat"/>
        <c:majorUnit val="10"/>
      </c:valAx>
      <c:valAx>
        <c:axId val="142022144"/>
        <c:scaling>
          <c:orientation val="minMax"/>
          <c:max val="0.4"/>
          <c:min val="0"/>
        </c:scaling>
        <c:delete val="0"/>
        <c:axPos val="l"/>
        <c:majorGridlines/>
        <c:numFmt formatCode="#,##0.00" sourceLinked="0"/>
        <c:majorTickMark val="out"/>
        <c:minorTickMark val="none"/>
        <c:tickLblPos val="nextTo"/>
        <c:crossAx val="142020608"/>
        <c:crosses val="autoZero"/>
        <c:crossBetween val="midCat"/>
        <c:majorUnit val="0.1"/>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targeting efficiency LIS-countries</a:t>
            </a:r>
          </a:p>
        </c:rich>
      </c:tx>
      <c:overlay val="0"/>
    </c:title>
    <c:autoTitleDeleted val="0"/>
    <c:plotArea>
      <c:layout>
        <c:manualLayout>
          <c:layoutTarget val="inner"/>
          <c:xMode val="edge"/>
          <c:yMode val="edge"/>
          <c:x val="0.143348958333333"/>
          <c:y val="0.15599725839616199"/>
          <c:w val="0.72461296296296296"/>
          <c:h val="0.736554537948006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29797673611111097"/>
                  <c:y val="-0.26139400860805001"/>
                </c:manualLayout>
              </c:layout>
              <c:numFmt formatCode="#,##0.000" sourceLinked="0"/>
            </c:trendlineLbl>
          </c:trendline>
          <c:xVal>
            <c:numRef>
              <c:f>'A5 Budget size &amp; Target'!$A$6:$A$344</c:f>
              <c:numCache>
                <c:formatCode>General</c:formatCode>
                <c:ptCount val="339"/>
                <c:pt idx="0">
                  <c:v>2013</c:v>
                </c:pt>
                <c:pt idx="1">
                  <c:v>2010</c:v>
                </c:pt>
                <c:pt idx="2">
                  <c:v>2008</c:v>
                </c:pt>
                <c:pt idx="3">
                  <c:v>2004</c:v>
                </c:pt>
                <c:pt idx="4">
                  <c:v>2003</c:v>
                </c:pt>
                <c:pt idx="5">
                  <c:v>2001</c:v>
                </c:pt>
                <c:pt idx="6">
                  <c:v>1995</c:v>
                </c:pt>
                <c:pt idx="7">
                  <c:v>1989</c:v>
                </c:pt>
                <c:pt idx="8">
                  <c:v>1985</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'A5 Budget size &amp; Target'!$I$6:$I$344</c:f>
              <c:numCache>
                <c:formatCode>0.000</c:formatCode>
                <c:ptCount val="339"/>
                <c:pt idx="0">
                  <c:v>-0.27879989999999999</c:v>
                </c:pt>
                <c:pt idx="1">
                  <c:v>-0.31798890000000002</c:v>
                </c:pt>
                <c:pt idx="2">
                  <c:v>-0.32114239999999999</c:v>
                </c:pt>
                <c:pt idx="3">
                  <c:v>-0.34963939999999999</c:v>
                </c:pt>
                <c:pt idx="4">
                  <c:v>-0.33553670000000002</c:v>
                </c:pt>
                <c:pt idx="5">
                  <c:v>-0.33546870000000001</c:v>
                </c:pt>
                <c:pt idx="6">
                  <c:v>-0.33969660000000002</c:v>
                </c:pt>
                <c:pt idx="7">
                  <c:v>-0.37014910000000001</c:v>
                </c:pt>
                <c:pt idx="8">
                  <c:v>-0.33999859999999998</c:v>
                </c:pt>
                <c:pt idx="9">
                  <c:v>-0.32435380000000003</c:v>
                </c:pt>
                <c:pt idx="10">
                  <c:v>4.4714400000000001E-2</c:v>
                </c:pt>
                <c:pt idx="11">
                  <c:v>3.5393000000000001E-2</c:v>
                </c:pt>
                <c:pt idx="12">
                  <c:v>2.22738E-2</c:v>
                </c:pt>
                <c:pt idx="13">
                  <c:v>7.9164399999999996E-2</c:v>
                </c:pt>
                <c:pt idx="14">
                  <c:v>3.9528399999999998E-2</c:v>
                </c:pt>
                <c:pt idx="15">
                  <c:v>5.6307799999999998E-2</c:v>
                </c:pt>
                <c:pt idx="17">
                  <c:v>2.7855899999999999E-2</c:v>
                </c:pt>
                <c:pt idx="19">
                  <c:v>-0.16477900000000001</c:v>
                </c:pt>
                <c:pt idx="20">
                  <c:v>-0.12640419999999999</c:v>
                </c:pt>
                <c:pt idx="21">
                  <c:v>-7.9378199999999996E-2</c:v>
                </c:pt>
                <c:pt idx="22">
                  <c:v>-0.1442928</c:v>
                </c:pt>
                <c:pt idx="23">
                  <c:v>-7.30325E-2</c:v>
                </c:pt>
                <c:pt idx="24">
                  <c:v>-9.5028000000000001E-2</c:v>
                </c:pt>
                <c:pt idx="25">
                  <c:v>0.15791179999999999</c:v>
                </c:pt>
                <c:pt idx="26">
                  <c:v>0.15331110000000001</c:v>
                </c:pt>
                <c:pt idx="27">
                  <c:v>0.2007003</c:v>
                </c:pt>
                <c:pt idx="28">
                  <c:v>0.20580689999999999</c:v>
                </c:pt>
                <c:pt idx="29">
                  <c:v>-4.5455099999999998E-2</c:v>
                </c:pt>
                <c:pt idx="30">
                  <c:v>-6.5555799999999997E-2</c:v>
                </c:pt>
                <c:pt idx="31">
                  <c:v>-7.4237800000000007E-2</c:v>
                </c:pt>
                <c:pt idx="32">
                  <c:v>-7.93296E-2</c:v>
                </c:pt>
                <c:pt idx="33">
                  <c:v>-0.11668770000000001</c:v>
                </c:pt>
                <c:pt idx="34">
                  <c:v>-0.1025397</c:v>
                </c:pt>
                <c:pt idx="35">
                  <c:v>-0.14726449999999999</c:v>
                </c:pt>
                <c:pt idx="36">
                  <c:v>-0.13710900000000001</c:v>
                </c:pt>
                <c:pt idx="37">
                  <c:v>-0.1089326</c:v>
                </c:pt>
                <c:pt idx="38">
                  <c:v>-0.1842664</c:v>
                </c:pt>
                <c:pt idx="39">
                  <c:v>-0.20590149999999999</c:v>
                </c:pt>
                <c:pt idx="40">
                  <c:v>-0.1859749</c:v>
                </c:pt>
                <c:pt idx="41">
                  <c:v>-0.25992369999999998</c:v>
                </c:pt>
                <c:pt idx="42">
                  <c:v>-5.5375199999999999E-2</c:v>
                </c:pt>
                <c:pt idx="43">
                  <c:v>-6.1473899999999998E-2</c:v>
                </c:pt>
                <c:pt idx="44">
                  <c:v>-2.8946000000000002E-3</c:v>
                </c:pt>
                <c:pt idx="45">
                  <c:v>1.16729E-2</c:v>
                </c:pt>
                <c:pt idx="46">
                  <c:v>-5.6528000000000002E-2</c:v>
                </c:pt>
                <c:pt idx="47">
                  <c:v>-2.9470799999999998E-2</c:v>
                </c:pt>
                <c:pt idx="48">
                  <c:v>-2.7602E-3</c:v>
                </c:pt>
                <c:pt idx="49">
                  <c:v>-5.7723000000000002E-3</c:v>
                </c:pt>
                <c:pt idx="50">
                  <c:v>2.7438500000000001E-2</c:v>
                </c:pt>
                <c:pt idx="51">
                  <c:v>-3.23255E-2</c:v>
                </c:pt>
                <c:pt idx="52">
                  <c:v>2.6407799999999999E-2</c:v>
                </c:pt>
                <c:pt idx="53">
                  <c:v>8.2520099999999999E-2</c:v>
                </c:pt>
                <c:pt idx="55">
                  <c:v>0.2637119</c:v>
                </c:pt>
                <c:pt idx="56">
                  <c:v>0.25010080000000001</c:v>
                </c:pt>
                <c:pt idx="57">
                  <c:v>-0.19824539999999999</c:v>
                </c:pt>
                <c:pt idx="58">
                  <c:v>-0.18795129999999999</c:v>
                </c:pt>
                <c:pt idx="59">
                  <c:v>-4.7128799999999998E-2</c:v>
                </c:pt>
                <c:pt idx="60">
                  <c:v>-0.19842129999999999</c:v>
                </c:pt>
                <c:pt idx="61">
                  <c:v>-0.1763575</c:v>
                </c:pt>
                <c:pt idx="62">
                  <c:v>-0.22527659999999999</c:v>
                </c:pt>
                <c:pt idx="63">
                  <c:v>-0.21665119999999999</c:v>
                </c:pt>
                <c:pt idx="64">
                  <c:v>-0.24207339999999999</c:v>
                </c:pt>
                <c:pt idx="65">
                  <c:v>-0.29210340000000001</c:v>
                </c:pt>
                <c:pt idx="66">
                  <c:v>-0.2080099</c:v>
                </c:pt>
                <c:pt idx="67">
                  <c:v>-0.1991366</c:v>
                </c:pt>
                <c:pt idx="68">
                  <c:v>-0.20893510000000001</c:v>
                </c:pt>
                <c:pt idx="69">
                  <c:v>-0.23589170000000001</c:v>
                </c:pt>
                <c:pt idx="70">
                  <c:v>-0.2232652</c:v>
                </c:pt>
                <c:pt idx="71">
                  <c:v>-0.24703629999999999</c:v>
                </c:pt>
                <c:pt idx="72">
                  <c:v>-0.206148</c:v>
                </c:pt>
                <c:pt idx="73">
                  <c:v>-0.1633809</c:v>
                </c:pt>
                <c:pt idx="74">
                  <c:v>-0.122006</c:v>
                </c:pt>
                <c:pt idx="75">
                  <c:v>2.58216E-2</c:v>
                </c:pt>
                <c:pt idx="76">
                  <c:v>-3.9843999999999997E-2</c:v>
                </c:pt>
                <c:pt idx="77">
                  <c:v>2.24292E-2</c:v>
                </c:pt>
                <c:pt idx="78">
                  <c:v>5.5024999999999996E-3</c:v>
                </c:pt>
                <c:pt idx="79">
                  <c:v>-0.1066082</c:v>
                </c:pt>
                <c:pt idx="80">
                  <c:v>-0.1072584</c:v>
                </c:pt>
                <c:pt idx="81">
                  <c:v>-2.7700800000000001E-2</c:v>
                </c:pt>
                <c:pt idx="82">
                  <c:v>-3.3408399999999998E-2</c:v>
                </c:pt>
                <c:pt idx="83">
                  <c:v>-5.24441E-2</c:v>
                </c:pt>
                <c:pt idx="84">
                  <c:v>-3.8579500000000003E-2</c:v>
                </c:pt>
                <c:pt idx="85">
                  <c:v>-6.1514899999999997E-2</c:v>
                </c:pt>
                <c:pt idx="86">
                  <c:v>-8.5522799999999996E-2</c:v>
                </c:pt>
                <c:pt idx="87">
                  <c:v>-7.3569499999999996E-2</c:v>
                </c:pt>
                <c:pt idx="88">
                  <c:v>-9.7187300000000004E-2</c:v>
                </c:pt>
                <c:pt idx="89">
                  <c:v>-0.15032029999999999</c:v>
                </c:pt>
                <c:pt idx="90">
                  <c:v>8.1958900000000001E-2</c:v>
                </c:pt>
                <c:pt idx="91">
                  <c:v>0.1110623</c:v>
                </c:pt>
                <c:pt idx="92">
                  <c:v>4.68523E-2</c:v>
                </c:pt>
                <c:pt idx="93">
                  <c:v>6.8507799999999994E-2</c:v>
                </c:pt>
                <c:pt idx="94">
                  <c:v>2.7819400000000001E-2</c:v>
                </c:pt>
                <c:pt idx="95">
                  <c:v>2.5506899999999999E-2</c:v>
                </c:pt>
                <c:pt idx="96">
                  <c:v>0.2480329</c:v>
                </c:pt>
                <c:pt idx="97">
                  <c:v>-4.4798900000000003E-2</c:v>
                </c:pt>
                <c:pt idx="98">
                  <c:v>-3.5533500000000003E-2</c:v>
                </c:pt>
                <c:pt idx="99">
                  <c:v>-1.5844199999999999E-2</c:v>
                </c:pt>
                <c:pt idx="100">
                  <c:v>-0.1129497</c:v>
                </c:pt>
                <c:pt idx="101">
                  <c:v>-0.11323039999999999</c:v>
                </c:pt>
                <c:pt idx="102">
                  <c:v>-0.119823</c:v>
                </c:pt>
                <c:pt idx="103">
                  <c:v>-0.11813650000000001</c:v>
                </c:pt>
                <c:pt idx="104">
                  <c:v>-0.13224830000000001</c:v>
                </c:pt>
                <c:pt idx="105">
                  <c:v>-0.1197772</c:v>
                </c:pt>
                <c:pt idx="106">
                  <c:v>-0.1136837</c:v>
                </c:pt>
                <c:pt idx="107">
                  <c:v>-0.1210022</c:v>
                </c:pt>
                <c:pt idx="108">
                  <c:v>-0.11712930000000001</c:v>
                </c:pt>
                <c:pt idx="109">
                  <c:v>-0.1178669</c:v>
                </c:pt>
                <c:pt idx="110">
                  <c:v>-0.11007309999999999</c:v>
                </c:pt>
                <c:pt idx="111">
                  <c:v>-0.12361129999999999</c:v>
                </c:pt>
                <c:pt idx="112">
                  <c:v>-0.1232415</c:v>
                </c:pt>
                <c:pt idx="113">
                  <c:v>-0.132211</c:v>
                </c:pt>
                <c:pt idx="114">
                  <c:v>-0.14019380000000001</c:v>
                </c:pt>
                <c:pt idx="115">
                  <c:v>-0.1411839</c:v>
                </c:pt>
                <c:pt idx="116">
                  <c:v>-0.1500505</c:v>
                </c:pt>
                <c:pt idx="117">
                  <c:v>-0.1978752</c:v>
                </c:pt>
                <c:pt idx="118">
                  <c:v>-0.20316989999999999</c:v>
                </c:pt>
                <c:pt idx="119">
                  <c:v>-0.1944321</c:v>
                </c:pt>
                <c:pt idx="120">
                  <c:v>-0.26690370000000002</c:v>
                </c:pt>
                <c:pt idx="121">
                  <c:v>-0.26284590000000002</c:v>
                </c:pt>
                <c:pt idx="122">
                  <c:v>-0.25734010000000002</c:v>
                </c:pt>
                <c:pt idx="123">
                  <c:v>-0.16203989999999999</c:v>
                </c:pt>
                <c:pt idx="124">
                  <c:v>-0.2328327</c:v>
                </c:pt>
                <c:pt idx="125">
                  <c:v>-0.1708828</c:v>
                </c:pt>
                <c:pt idx="126">
                  <c:v>9.1817899999999994E-2</c:v>
                </c:pt>
                <c:pt idx="127">
                  <c:v>0.17165169999999999</c:v>
                </c:pt>
                <c:pt idx="128">
                  <c:v>0.13535559999999999</c:v>
                </c:pt>
                <c:pt idx="129">
                  <c:v>-8.8942400000000005E-2</c:v>
                </c:pt>
                <c:pt idx="130">
                  <c:v>3.3350600000000001E-2</c:v>
                </c:pt>
                <c:pt idx="131">
                  <c:v>-8.0992300000000003E-2</c:v>
                </c:pt>
                <c:pt idx="132">
                  <c:v>-7.5548799999999999E-2</c:v>
                </c:pt>
                <c:pt idx="133">
                  <c:v>-3.9479E-2</c:v>
                </c:pt>
                <c:pt idx="134">
                  <c:v>-4.4248500000000003E-2</c:v>
                </c:pt>
                <c:pt idx="135">
                  <c:v>-1.3128600000000001E-2</c:v>
                </c:pt>
                <c:pt idx="136">
                  <c:v>1.1924499999999999E-2</c:v>
                </c:pt>
                <c:pt idx="137">
                  <c:v>3.2082300000000001E-2</c:v>
                </c:pt>
                <c:pt idx="138">
                  <c:v>2.4221400000000001E-2</c:v>
                </c:pt>
                <c:pt idx="139">
                  <c:v>2.1350000000000002E-3</c:v>
                </c:pt>
                <c:pt idx="140">
                  <c:v>-7.2649000000000004E-3</c:v>
                </c:pt>
                <c:pt idx="141">
                  <c:v>-1.7026099999999999E-2</c:v>
                </c:pt>
                <c:pt idx="142">
                  <c:v>-1.9417799999999999E-2</c:v>
                </c:pt>
                <c:pt idx="143">
                  <c:v>-2.29433E-2</c:v>
                </c:pt>
                <c:pt idx="144">
                  <c:v>-0.1251534</c:v>
                </c:pt>
                <c:pt idx="145">
                  <c:v>-0.2231216</c:v>
                </c:pt>
                <c:pt idx="146">
                  <c:v>-0.20202980000000001</c:v>
                </c:pt>
                <c:pt idx="147">
                  <c:v>0.12975349999999999</c:v>
                </c:pt>
                <c:pt idx="148">
                  <c:v>2.8753299999999999E-2</c:v>
                </c:pt>
                <c:pt idx="149">
                  <c:v>-8.65282E-2</c:v>
                </c:pt>
                <c:pt idx="150">
                  <c:v>-0.13605829999999999</c:v>
                </c:pt>
                <c:pt idx="151">
                  <c:v>-0.15785730000000001</c:v>
                </c:pt>
                <c:pt idx="152">
                  <c:v>-0.20805899999999999</c:v>
                </c:pt>
                <c:pt idx="153">
                  <c:v>-0.17580480000000001</c:v>
                </c:pt>
                <c:pt idx="154">
                  <c:v>-0.18479039999999999</c:v>
                </c:pt>
                <c:pt idx="155">
                  <c:v>-0.2068007</c:v>
                </c:pt>
                <c:pt idx="156">
                  <c:v>-0.1486441</c:v>
                </c:pt>
                <c:pt idx="157">
                  <c:v>-3.3212800000000001E-2</c:v>
                </c:pt>
                <c:pt idx="158">
                  <c:v>-5.9251100000000001E-2</c:v>
                </c:pt>
                <c:pt idx="159">
                  <c:v>8.3812000000000001E-3</c:v>
                </c:pt>
                <c:pt idx="160">
                  <c:v>9.1161999999999997E-3</c:v>
                </c:pt>
                <c:pt idx="161">
                  <c:v>-1.4093400000000001E-2</c:v>
                </c:pt>
                <c:pt idx="162">
                  <c:v>-3.9819E-3</c:v>
                </c:pt>
                <c:pt idx="163">
                  <c:v>-3.7331700000000002E-2</c:v>
                </c:pt>
                <c:pt idx="164">
                  <c:v>-2.50656E-2</c:v>
                </c:pt>
                <c:pt idx="165">
                  <c:v>-7.8382999999999994E-2</c:v>
                </c:pt>
                <c:pt idx="166">
                  <c:v>-0.10949449999999999</c:v>
                </c:pt>
                <c:pt idx="167">
                  <c:v>-0.12915409999999999</c:v>
                </c:pt>
                <c:pt idx="168">
                  <c:v>-3.6576999999999998E-3</c:v>
                </c:pt>
                <c:pt idx="169">
                  <c:v>1.3020800000000001E-2</c:v>
                </c:pt>
                <c:pt idx="170">
                  <c:v>-8.0593000000000001E-3</c:v>
                </c:pt>
                <c:pt idx="171">
                  <c:v>1.30729E-2</c:v>
                </c:pt>
                <c:pt idx="172">
                  <c:v>-1.4736E-3</c:v>
                </c:pt>
                <c:pt idx="173">
                  <c:v>-1.27855E-2</c:v>
                </c:pt>
                <c:pt idx="174">
                  <c:v>-7.9728000000000004E-3</c:v>
                </c:pt>
                <c:pt idx="175">
                  <c:v>1.69172E-2</c:v>
                </c:pt>
                <c:pt idx="176">
                  <c:v>1.6995E-2</c:v>
                </c:pt>
                <c:pt idx="177">
                  <c:v>4.4683599999999997E-2</c:v>
                </c:pt>
                <c:pt idx="178">
                  <c:v>2.59636E-2</c:v>
                </c:pt>
                <c:pt idx="179">
                  <c:v>4.5334199999999998E-2</c:v>
                </c:pt>
                <c:pt idx="180">
                  <c:v>-3.6214700000000002E-2</c:v>
                </c:pt>
                <c:pt idx="181">
                  <c:v>-5.7530699999999997E-2</c:v>
                </c:pt>
                <c:pt idx="182">
                  <c:v>-5.5386000000000003E-3</c:v>
                </c:pt>
                <c:pt idx="183">
                  <c:v>0.1064148</c:v>
                </c:pt>
                <c:pt idx="184">
                  <c:v>5.8284299999999997E-2</c:v>
                </c:pt>
                <c:pt idx="185">
                  <c:v>2.1150000000000001E-3</c:v>
                </c:pt>
                <c:pt idx="186">
                  <c:v>2.8537E-2</c:v>
                </c:pt>
                <c:pt idx="187">
                  <c:v>-4.6941999999999999E-3</c:v>
                </c:pt>
                <c:pt idx="188">
                  <c:v>3.9823999999999997E-3</c:v>
                </c:pt>
                <c:pt idx="189">
                  <c:v>9.8790000000000011E-4</c:v>
                </c:pt>
                <c:pt idx="190">
                  <c:v>2.7089999999999999E-2</c:v>
                </c:pt>
                <c:pt idx="191">
                  <c:v>-1.0281200000000001E-2</c:v>
                </c:pt>
                <c:pt idx="192">
                  <c:v>2.2407900000000001E-2</c:v>
                </c:pt>
                <c:pt idx="193">
                  <c:v>-7.0454199999999995E-2</c:v>
                </c:pt>
                <c:pt idx="194">
                  <c:v>0.1086825</c:v>
                </c:pt>
                <c:pt idx="195">
                  <c:v>8.7157600000000002E-2</c:v>
                </c:pt>
                <c:pt idx="196">
                  <c:v>9.0823899999999999E-2</c:v>
                </c:pt>
                <c:pt idx="197">
                  <c:v>-7.9775999999999996E-3</c:v>
                </c:pt>
                <c:pt idx="198">
                  <c:v>-6.1799000000000003E-3</c:v>
                </c:pt>
                <c:pt idx="199">
                  <c:v>1.94796E-2</c:v>
                </c:pt>
                <c:pt idx="200">
                  <c:v>2.51924E-2</c:v>
                </c:pt>
                <c:pt idx="201">
                  <c:v>-1.2749399999999999E-2</c:v>
                </c:pt>
                <c:pt idx="202">
                  <c:v>-1.87995E-2</c:v>
                </c:pt>
                <c:pt idx="203">
                  <c:v>-2.1379100000000002E-2</c:v>
                </c:pt>
                <c:pt idx="204">
                  <c:v>-0.1171387</c:v>
                </c:pt>
                <c:pt idx="205">
                  <c:v>-0.1355896</c:v>
                </c:pt>
                <c:pt idx="206">
                  <c:v>-0.17509079999999999</c:v>
                </c:pt>
                <c:pt idx="207">
                  <c:v>-0.14665030000000001</c:v>
                </c:pt>
                <c:pt idx="208">
                  <c:v>-0.1263456</c:v>
                </c:pt>
                <c:pt idx="209">
                  <c:v>-8.24381E-2</c:v>
                </c:pt>
                <c:pt idx="210">
                  <c:v>-7.3958399999999994E-2</c:v>
                </c:pt>
                <c:pt idx="211">
                  <c:v>1.2803999999999999E-3</c:v>
                </c:pt>
                <c:pt idx="212">
                  <c:v>-3.2550000000000001E-3</c:v>
                </c:pt>
                <c:pt idx="213">
                  <c:v>-6.3567899999999997E-2</c:v>
                </c:pt>
                <c:pt idx="214">
                  <c:v>-9.3137399999999995E-2</c:v>
                </c:pt>
                <c:pt idx="215">
                  <c:v>-0.1027695</c:v>
                </c:pt>
                <c:pt idx="216">
                  <c:v>-0.11930540000000001</c:v>
                </c:pt>
                <c:pt idx="217">
                  <c:v>-0.19663900000000001</c:v>
                </c:pt>
                <c:pt idx="218">
                  <c:v>-0.19522429999999999</c:v>
                </c:pt>
                <c:pt idx="219">
                  <c:v>-0.19300149999999999</c:v>
                </c:pt>
                <c:pt idx="220">
                  <c:v>-0.24360670000000001</c:v>
                </c:pt>
                <c:pt idx="221">
                  <c:v>-0.32341569999999997</c:v>
                </c:pt>
                <c:pt idx="222">
                  <c:v>0.11130909999999999</c:v>
                </c:pt>
                <c:pt idx="223">
                  <c:v>6.0442200000000001E-2</c:v>
                </c:pt>
                <c:pt idx="224">
                  <c:v>0.1047643</c:v>
                </c:pt>
                <c:pt idx="225">
                  <c:v>-0.11604059999999999</c:v>
                </c:pt>
                <c:pt idx="226">
                  <c:v>0.1280134</c:v>
                </c:pt>
                <c:pt idx="227">
                  <c:v>9.7256499999999996E-2</c:v>
                </c:pt>
                <c:pt idx="228">
                  <c:v>4.1788400000000003E-2</c:v>
                </c:pt>
                <c:pt idx="229">
                  <c:v>5.3382300000000001E-2</c:v>
                </c:pt>
                <c:pt idx="230">
                  <c:v>-1.79332E-2</c:v>
                </c:pt>
                <c:pt idx="231">
                  <c:v>0.1311872</c:v>
                </c:pt>
                <c:pt idx="232">
                  <c:v>0.16884569999999999</c:v>
                </c:pt>
                <c:pt idx="233">
                  <c:v>0.20958289999999999</c:v>
                </c:pt>
                <c:pt idx="234">
                  <c:v>0.25094100000000003</c:v>
                </c:pt>
                <c:pt idx="235">
                  <c:v>1.82346E-2</c:v>
                </c:pt>
                <c:pt idx="236">
                  <c:v>6.8140900000000004E-2</c:v>
                </c:pt>
                <c:pt idx="237">
                  <c:v>4.9277099999999997E-2</c:v>
                </c:pt>
                <c:pt idx="238">
                  <c:v>7.9807100000000006E-2</c:v>
                </c:pt>
                <c:pt idx="239">
                  <c:v>0.14884649999999999</c:v>
                </c:pt>
                <c:pt idx="240">
                  <c:v>0.11971229999999999</c:v>
                </c:pt>
                <c:pt idx="241">
                  <c:v>0.1020417</c:v>
                </c:pt>
                <c:pt idx="242">
                  <c:v>-4.0193E-2</c:v>
                </c:pt>
                <c:pt idx="243">
                  <c:v>-0.1018399</c:v>
                </c:pt>
                <c:pt idx="244">
                  <c:v>-2.0809299999999999E-2</c:v>
                </c:pt>
                <c:pt idx="245">
                  <c:v>-3.77457E-2</c:v>
                </c:pt>
                <c:pt idx="246">
                  <c:v>5.4781499999999997E-2</c:v>
                </c:pt>
                <c:pt idx="247">
                  <c:v>8.8746099999999994E-2</c:v>
                </c:pt>
                <c:pt idx="248">
                  <c:v>-9.6553999999999997E-3</c:v>
                </c:pt>
                <c:pt idx="249">
                  <c:v>2.1879E-3</c:v>
                </c:pt>
                <c:pt idx="250">
                  <c:v>1.5991600000000002E-2</c:v>
                </c:pt>
                <c:pt idx="251">
                  <c:v>0.15077299999999999</c:v>
                </c:pt>
                <c:pt idx="252">
                  <c:v>0.1897131</c:v>
                </c:pt>
                <c:pt idx="253">
                  <c:v>0.1855977</c:v>
                </c:pt>
                <c:pt idx="254">
                  <c:v>0.19772700000000001</c:v>
                </c:pt>
                <c:pt idx="255">
                  <c:v>-0.1082866</c:v>
                </c:pt>
                <c:pt idx="256">
                  <c:v>-0.122598</c:v>
                </c:pt>
                <c:pt idx="257">
                  <c:v>-3.2351100000000001E-2</c:v>
                </c:pt>
                <c:pt idx="258">
                  <c:v>-0.10077179999999999</c:v>
                </c:pt>
                <c:pt idx="259">
                  <c:v>-0.10018829999999999</c:v>
                </c:pt>
                <c:pt idx="260">
                  <c:v>-0.1417118</c:v>
                </c:pt>
                <c:pt idx="261">
                  <c:v>2.1432000000000001E-3</c:v>
                </c:pt>
                <c:pt idx="262">
                  <c:v>-1.28205E-2</c:v>
                </c:pt>
                <c:pt idx="263">
                  <c:v>-4.08286E-2</c:v>
                </c:pt>
                <c:pt idx="264">
                  <c:v>4.5269999999999998E-3</c:v>
                </c:pt>
                <c:pt idx="265">
                  <c:v>6.2433799999999998E-2</c:v>
                </c:pt>
                <c:pt idx="266">
                  <c:v>6.6942399999999999E-2</c:v>
                </c:pt>
                <c:pt idx="267">
                  <c:v>0.19323670000000001</c:v>
                </c:pt>
                <c:pt idx="268">
                  <c:v>0.30101090000000003</c:v>
                </c:pt>
                <c:pt idx="269">
                  <c:v>0.1551662</c:v>
                </c:pt>
                <c:pt idx="270">
                  <c:v>5.03252E-2</c:v>
                </c:pt>
                <c:pt idx="271">
                  <c:v>6.4471799999999996E-2</c:v>
                </c:pt>
                <c:pt idx="272">
                  <c:v>-0.1881852</c:v>
                </c:pt>
                <c:pt idx="273">
                  <c:v>-0.1716985</c:v>
                </c:pt>
                <c:pt idx="274">
                  <c:v>0.15307609999999999</c:v>
                </c:pt>
                <c:pt idx="275">
                  <c:v>8.1071000000000004E-2</c:v>
                </c:pt>
                <c:pt idx="276">
                  <c:v>-0.12365660000000001</c:v>
                </c:pt>
                <c:pt idx="277">
                  <c:v>-8.3584500000000006E-2</c:v>
                </c:pt>
                <c:pt idx="278">
                  <c:v>-6.9339899999999996E-2</c:v>
                </c:pt>
                <c:pt idx="279">
                  <c:v>2.7009999999999998E-3</c:v>
                </c:pt>
                <c:pt idx="280">
                  <c:v>-7.0952699999999994E-2</c:v>
                </c:pt>
                <c:pt idx="281">
                  <c:v>-7.1516399999999994E-2</c:v>
                </c:pt>
                <c:pt idx="282">
                  <c:v>5.4584300000000002E-2</c:v>
                </c:pt>
                <c:pt idx="283">
                  <c:v>-7.4219199999999999E-2</c:v>
                </c:pt>
                <c:pt idx="284">
                  <c:v>-7.9672499999999993E-2</c:v>
                </c:pt>
                <c:pt idx="285">
                  <c:v>-4.1804399999999999E-2</c:v>
                </c:pt>
                <c:pt idx="286">
                  <c:v>-3.0317199999999999E-2</c:v>
                </c:pt>
                <c:pt idx="287">
                  <c:v>-3.0317899999999998E-2</c:v>
                </c:pt>
                <c:pt idx="288">
                  <c:v>-5.2735799999999999E-2</c:v>
                </c:pt>
                <c:pt idx="289">
                  <c:v>-0.13199350000000001</c:v>
                </c:pt>
                <c:pt idx="290">
                  <c:v>-0.14753330000000001</c:v>
                </c:pt>
                <c:pt idx="291">
                  <c:v>-0.1437918</c:v>
                </c:pt>
                <c:pt idx="292">
                  <c:v>-0.16024160000000001</c:v>
                </c:pt>
                <c:pt idx="293">
                  <c:v>-0.14681720000000001</c:v>
                </c:pt>
                <c:pt idx="294">
                  <c:v>-0.16427810000000001</c:v>
                </c:pt>
                <c:pt idx="295">
                  <c:v>-0.1485775</c:v>
                </c:pt>
                <c:pt idx="296">
                  <c:v>-0.13515969999999999</c:v>
                </c:pt>
                <c:pt idx="297">
                  <c:v>3.5316899999999998E-2</c:v>
                </c:pt>
                <c:pt idx="298">
                  <c:v>8.8607900000000003E-2</c:v>
                </c:pt>
                <c:pt idx="299">
                  <c:v>6.5789500000000001E-2</c:v>
                </c:pt>
                <c:pt idx="300">
                  <c:v>7.7305100000000002E-2</c:v>
                </c:pt>
                <c:pt idx="301">
                  <c:v>6.7873600000000006E-2</c:v>
                </c:pt>
                <c:pt idx="302">
                  <c:v>5.7081300000000001E-2</c:v>
                </c:pt>
                <c:pt idx="303">
                  <c:v>9.9118800000000007E-2</c:v>
                </c:pt>
                <c:pt idx="304">
                  <c:v>6.3235200000000005E-2</c:v>
                </c:pt>
                <c:pt idx="305">
                  <c:v>1.4312E-2</c:v>
                </c:pt>
                <c:pt idx="307">
                  <c:v>-0.12573100000000001</c:v>
                </c:pt>
                <c:pt idx="308">
                  <c:v>4.8220100000000002E-2</c:v>
                </c:pt>
                <c:pt idx="309">
                  <c:v>4.3133499999999998E-2</c:v>
                </c:pt>
                <c:pt idx="310">
                  <c:v>-0.12266299999999999</c:v>
                </c:pt>
                <c:pt idx="311">
                  <c:v>-0.14146980000000001</c:v>
                </c:pt>
                <c:pt idx="312">
                  <c:v>-0.18129410000000001</c:v>
                </c:pt>
                <c:pt idx="313">
                  <c:v>-0.17888860000000001</c:v>
                </c:pt>
                <c:pt idx="314">
                  <c:v>-0.18462139999999999</c:v>
                </c:pt>
                <c:pt idx="315">
                  <c:v>-0.14469290000000001</c:v>
                </c:pt>
                <c:pt idx="316">
                  <c:v>-0.16650110000000001</c:v>
                </c:pt>
                <c:pt idx="317">
                  <c:v>-0.20661950000000001</c:v>
                </c:pt>
                <c:pt idx="318">
                  <c:v>-0.138185</c:v>
                </c:pt>
                <c:pt idx="319">
                  <c:v>-0.17280499999999999</c:v>
                </c:pt>
                <c:pt idx="320">
                  <c:v>-0.26253130000000002</c:v>
                </c:pt>
                <c:pt idx="321">
                  <c:v>-0.2059629</c:v>
                </c:pt>
                <c:pt idx="322">
                  <c:v>-9.8462900000000006E-2</c:v>
                </c:pt>
                <c:pt idx="323">
                  <c:v>-9.1219700000000001E-2</c:v>
                </c:pt>
                <c:pt idx="324">
                  <c:v>-5.1524100000000003E-2</c:v>
                </c:pt>
                <c:pt idx="325">
                  <c:v>-0.13323850000000001</c:v>
                </c:pt>
                <c:pt idx="326">
                  <c:v>-0.1150431</c:v>
                </c:pt>
                <c:pt idx="327">
                  <c:v>-0.24259559999999999</c:v>
                </c:pt>
                <c:pt idx="328">
                  <c:v>-0.23564099999999999</c:v>
                </c:pt>
                <c:pt idx="329">
                  <c:v>-0.21513889999999999</c:v>
                </c:pt>
                <c:pt idx="330">
                  <c:v>-0.2080003</c:v>
                </c:pt>
                <c:pt idx="331">
                  <c:v>-0.2068072</c:v>
                </c:pt>
                <c:pt idx="332">
                  <c:v>-0.23097670000000001</c:v>
                </c:pt>
                <c:pt idx="333">
                  <c:v>0.1210093</c:v>
                </c:pt>
                <c:pt idx="334">
                  <c:v>6.5234700000000007E-2</c:v>
                </c:pt>
                <c:pt idx="335">
                  <c:v>6.3247399999999995E-2</c:v>
                </c:pt>
                <c:pt idx="336">
                  <c:v>0.1424347</c:v>
                </c:pt>
                <c:pt idx="337">
                  <c:v>0.11838940000000001</c:v>
                </c:pt>
                <c:pt idx="338">
                  <c:v>0.20819260000000001</c:v>
                </c:pt>
              </c:numCache>
            </c:numRef>
          </c:yVal>
          <c:smooth val="0"/>
          <c:extLst>
            <c:ext xmlns:c16="http://schemas.microsoft.com/office/drawing/2014/chart" uri="{C3380CC4-5D6E-409C-BE32-E72D297353CC}">
              <c16:uniqueId val="{00000001-9605-4A03-956A-1EB84F02B28B}"/>
            </c:ext>
          </c:extLst>
        </c:ser>
        <c:dLbls>
          <c:showLegendKey val="0"/>
          <c:showVal val="0"/>
          <c:showCatName val="0"/>
          <c:showSerName val="0"/>
          <c:showPercent val="0"/>
          <c:showBubbleSize val="0"/>
        </c:dLbls>
        <c:axId val="142080256"/>
        <c:axId val="142082048"/>
      </c:scatterChart>
      <c:valAx>
        <c:axId val="142080256"/>
        <c:scaling>
          <c:orientation val="minMax"/>
          <c:max val="2015"/>
          <c:min val="1965"/>
        </c:scaling>
        <c:delete val="0"/>
        <c:axPos val="b"/>
        <c:numFmt formatCode="General" sourceLinked="1"/>
        <c:majorTickMark val="out"/>
        <c:minorTickMark val="none"/>
        <c:tickLblPos val="low"/>
        <c:crossAx val="142082048"/>
        <c:crosses val="autoZero"/>
        <c:crossBetween val="midCat"/>
        <c:majorUnit val="10"/>
      </c:valAx>
      <c:valAx>
        <c:axId val="142082048"/>
        <c:scaling>
          <c:orientation val="minMax"/>
          <c:max val="1"/>
          <c:min val="-1"/>
        </c:scaling>
        <c:delete val="0"/>
        <c:axPos val="l"/>
        <c:majorGridlines/>
        <c:numFmt formatCode="#,##0.00" sourceLinked="0"/>
        <c:majorTickMark val="out"/>
        <c:minorTickMark val="none"/>
        <c:tickLblPos val="nextTo"/>
        <c:crossAx val="142080256"/>
        <c:crosses val="autoZero"/>
        <c:crossBetween val="midCat"/>
        <c:majorUnit val="0.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disposable income LIS-countries</a:t>
            </a:r>
          </a:p>
        </c:rich>
      </c:tx>
      <c:layout/>
      <c:overlay val="0"/>
    </c:title>
    <c:autoTitleDeleted val="0"/>
    <c:plotArea>
      <c:layout>
        <c:manualLayout>
          <c:layoutTarget val="inner"/>
          <c:xMode val="edge"/>
          <c:yMode val="edge"/>
          <c:x val="9.0318395492877707E-2"/>
          <c:y val="0.142289239204935"/>
          <c:w val="0.82724605226911196"/>
          <c:h val="0.750262557139232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26916264562394998"/>
                  <c:y val="-0.34231193651175801"/>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PL40'!$I$6:$I$344</c:f>
              <c:numCache>
                <c:formatCode>0.0</c:formatCode>
                <c:ptCount val="339"/>
                <c:pt idx="0">
                  <c:v>21.312899999999999</c:v>
                </c:pt>
                <c:pt idx="1">
                  <c:v>21.174289999999999</c:v>
                </c:pt>
                <c:pt idx="2">
                  <c:v>21.079249999999998</c:v>
                </c:pt>
                <c:pt idx="3">
                  <c:v>20.954360000000001</c:v>
                </c:pt>
                <c:pt idx="4">
                  <c:v>20.370480000000001</c:v>
                </c:pt>
                <c:pt idx="5">
                  <c:v>21.575939999999999</c:v>
                </c:pt>
                <c:pt idx="6">
                  <c:v>20.636050000000001</c:v>
                </c:pt>
                <c:pt idx="7">
                  <c:v>18.992989999999999</c:v>
                </c:pt>
                <c:pt idx="8">
                  <c:v>19.635359999999999</c:v>
                </c:pt>
                <c:pt idx="9">
                  <c:v>18.27065</c:v>
                </c:pt>
                <c:pt idx="10">
                  <c:v>14.176629999999999</c:v>
                </c:pt>
                <c:pt idx="11">
                  <c:v>15.14603</c:v>
                </c:pt>
                <c:pt idx="12">
                  <c:v>15.87782</c:v>
                </c:pt>
                <c:pt idx="13">
                  <c:v>13.39723</c:v>
                </c:pt>
                <c:pt idx="14">
                  <c:v>13.43144</c:v>
                </c:pt>
                <c:pt idx="15">
                  <c:v>14.232390000000001</c:v>
                </c:pt>
                <c:pt idx="16">
                  <c:v>17.046800000000001</c:v>
                </c:pt>
                <c:pt idx="17">
                  <c:v>14.735390000000001</c:v>
                </c:pt>
                <c:pt idx="18">
                  <c:v>11.737730000000001</c:v>
                </c:pt>
                <c:pt idx="19">
                  <c:v>16.116610000000001</c:v>
                </c:pt>
                <c:pt idx="20">
                  <c:v>14.412800000000001</c:v>
                </c:pt>
                <c:pt idx="21">
                  <c:v>16.180409999999998</c:v>
                </c:pt>
                <c:pt idx="22">
                  <c:v>10.25952</c:v>
                </c:pt>
                <c:pt idx="23">
                  <c:v>11.36974</c:v>
                </c:pt>
                <c:pt idx="24">
                  <c:v>10.523149999999999</c:v>
                </c:pt>
                <c:pt idx="25">
                  <c:v>24.884060000000002</c:v>
                </c:pt>
                <c:pt idx="26">
                  <c:v>25.41506</c:v>
                </c:pt>
                <c:pt idx="27">
                  <c:v>26.066669999999998</c:v>
                </c:pt>
                <c:pt idx="28">
                  <c:v>26.521470000000001</c:v>
                </c:pt>
                <c:pt idx="29">
                  <c:v>20.973960000000002</c:v>
                </c:pt>
                <c:pt idx="30">
                  <c:v>20.190380000000001</c:v>
                </c:pt>
                <c:pt idx="31">
                  <c:v>18.982289999999999</c:v>
                </c:pt>
                <c:pt idx="32">
                  <c:v>19.891110000000001</c:v>
                </c:pt>
                <c:pt idx="33">
                  <c:v>18.89217</c:v>
                </c:pt>
                <c:pt idx="34">
                  <c:v>19.756340000000002</c:v>
                </c:pt>
                <c:pt idx="35">
                  <c:v>18.387170000000001</c:v>
                </c:pt>
                <c:pt idx="36">
                  <c:v>17.589849999999998</c:v>
                </c:pt>
                <c:pt idx="37">
                  <c:v>16.63006</c:v>
                </c:pt>
                <c:pt idx="38">
                  <c:v>17.467199999999998</c:v>
                </c:pt>
                <c:pt idx="39">
                  <c:v>18.93112</c:v>
                </c:pt>
                <c:pt idx="40">
                  <c:v>19.631419999999999</c:v>
                </c:pt>
                <c:pt idx="41">
                  <c:v>22.155200000000001</c:v>
                </c:pt>
                <c:pt idx="42">
                  <c:v>23.244060000000001</c:v>
                </c:pt>
                <c:pt idx="43">
                  <c:v>22.860099999999999</c:v>
                </c:pt>
                <c:pt idx="44">
                  <c:v>23.823789999999999</c:v>
                </c:pt>
                <c:pt idx="45">
                  <c:v>23.695930000000001</c:v>
                </c:pt>
                <c:pt idx="46">
                  <c:v>25.27861</c:v>
                </c:pt>
                <c:pt idx="47">
                  <c:v>26.118449999999999</c:v>
                </c:pt>
                <c:pt idx="48">
                  <c:v>26.242789999999999</c:v>
                </c:pt>
                <c:pt idx="49">
                  <c:v>26.88017</c:v>
                </c:pt>
                <c:pt idx="50">
                  <c:v>26.543220000000002</c:v>
                </c:pt>
                <c:pt idx="51">
                  <c:v>27.023060000000001</c:v>
                </c:pt>
                <c:pt idx="52">
                  <c:v>25.457380000000001</c:v>
                </c:pt>
                <c:pt idx="53">
                  <c:v>26.13766</c:v>
                </c:pt>
                <c:pt idx="54">
                  <c:v>26.886189999999999</c:v>
                </c:pt>
                <c:pt idx="55">
                  <c:v>25.403790000000001</c:v>
                </c:pt>
                <c:pt idx="56">
                  <c:v>26.34309</c:v>
                </c:pt>
                <c:pt idx="57">
                  <c:v>26.493749999999999</c:v>
                </c:pt>
                <c:pt idx="58">
                  <c:v>28.378309999999999</c:v>
                </c:pt>
                <c:pt idx="59">
                  <c:v>26.495539999999998</c:v>
                </c:pt>
                <c:pt idx="60">
                  <c:v>11.348470000000001</c:v>
                </c:pt>
                <c:pt idx="61">
                  <c:v>11.335800000000001</c:v>
                </c:pt>
                <c:pt idx="62">
                  <c:v>10.82522</c:v>
                </c:pt>
                <c:pt idx="63">
                  <c:v>11.515140000000001</c:v>
                </c:pt>
                <c:pt idx="64">
                  <c:v>9.7900469999999995</c:v>
                </c:pt>
                <c:pt idx="65">
                  <c:v>10.49713</c:v>
                </c:pt>
                <c:pt idx="66">
                  <c:v>6.8219700000000003</c:v>
                </c:pt>
                <c:pt idx="67">
                  <c:v>12.400930000000001</c:v>
                </c:pt>
                <c:pt idx="68">
                  <c:v>13.50615</c:v>
                </c:pt>
                <c:pt idx="69">
                  <c:v>13.74517</c:v>
                </c:pt>
                <c:pt idx="70">
                  <c:v>13.198040000000001</c:v>
                </c:pt>
                <c:pt idx="71">
                  <c:v>13.05711</c:v>
                </c:pt>
                <c:pt idx="72">
                  <c:v>12.016959999999999</c:v>
                </c:pt>
                <c:pt idx="73">
                  <c:v>14.63766</c:v>
                </c:pt>
                <c:pt idx="74">
                  <c:v>17.34806</c:v>
                </c:pt>
                <c:pt idx="75">
                  <c:v>26.800979999999999</c:v>
                </c:pt>
                <c:pt idx="76">
                  <c:v>24.943950000000001</c:v>
                </c:pt>
                <c:pt idx="77">
                  <c:v>22.958639999999999</c:v>
                </c:pt>
                <c:pt idx="78">
                  <c:v>19.36918</c:v>
                </c:pt>
                <c:pt idx="79">
                  <c:v>20.592790000000001</c:v>
                </c:pt>
                <c:pt idx="80">
                  <c:v>20.381239999999998</c:v>
                </c:pt>
                <c:pt idx="81">
                  <c:v>19.91985</c:v>
                </c:pt>
                <c:pt idx="82">
                  <c:v>13.992889999999999</c:v>
                </c:pt>
                <c:pt idx="83">
                  <c:v>14.98502</c:v>
                </c:pt>
                <c:pt idx="84">
                  <c:v>15.43277</c:v>
                </c:pt>
                <c:pt idx="85">
                  <c:v>13.680999999999999</c:v>
                </c:pt>
                <c:pt idx="86">
                  <c:v>12.689080000000001</c:v>
                </c:pt>
                <c:pt idx="87">
                  <c:v>9.1427180000000003</c:v>
                </c:pt>
                <c:pt idx="88">
                  <c:v>10.69205</c:v>
                </c:pt>
                <c:pt idx="89">
                  <c:v>10.707330000000001</c:v>
                </c:pt>
                <c:pt idx="90">
                  <c:v>15.474159999999999</c:v>
                </c:pt>
                <c:pt idx="91">
                  <c:v>14.855460000000001</c:v>
                </c:pt>
                <c:pt idx="92">
                  <c:v>13.75278</c:v>
                </c:pt>
                <c:pt idx="93">
                  <c:v>14.07657</c:v>
                </c:pt>
                <c:pt idx="94">
                  <c:v>15.48709</c:v>
                </c:pt>
                <c:pt idx="95">
                  <c:v>17.003119999999999</c:v>
                </c:pt>
                <c:pt idx="96">
                  <c:v>16.348590000000002</c:v>
                </c:pt>
                <c:pt idx="97">
                  <c:v>22.85867</c:v>
                </c:pt>
                <c:pt idx="98">
                  <c:v>23.6629</c:v>
                </c:pt>
                <c:pt idx="99">
                  <c:v>26.310669999999998</c:v>
                </c:pt>
                <c:pt idx="100">
                  <c:v>16.695180000000001</c:v>
                </c:pt>
                <c:pt idx="101">
                  <c:v>15.761939999999999</c:v>
                </c:pt>
                <c:pt idx="102">
                  <c:v>15.71077</c:v>
                </c:pt>
                <c:pt idx="103">
                  <c:v>15.422840000000001</c:v>
                </c:pt>
                <c:pt idx="104">
                  <c:v>14.881779999999999</c:v>
                </c:pt>
                <c:pt idx="105">
                  <c:v>15.98793</c:v>
                </c:pt>
                <c:pt idx="106">
                  <c:v>16.104310000000002</c:v>
                </c:pt>
                <c:pt idx="107">
                  <c:v>15.16024</c:v>
                </c:pt>
                <c:pt idx="108">
                  <c:v>14.88339</c:v>
                </c:pt>
                <c:pt idx="109">
                  <c:v>14.802390000000001</c:v>
                </c:pt>
                <c:pt idx="110">
                  <c:v>15.12837</c:v>
                </c:pt>
                <c:pt idx="111">
                  <c:v>14.45551</c:v>
                </c:pt>
                <c:pt idx="112">
                  <c:v>14.009930000000001</c:v>
                </c:pt>
                <c:pt idx="113">
                  <c:v>14.14546</c:v>
                </c:pt>
                <c:pt idx="114">
                  <c:v>12.94755</c:v>
                </c:pt>
                <c:pt idx="115">
                  <c:v>12.36811</c:v>
                </c:pt>
                <c:pt idx="116">
                  <c:v>11.406549999999999</c:v>
                </c:pt>
                <c:pt idx="117">
                  <c:v>12.003959999999999</c:v>
                </c:pt>
                <c:pt idx="118">
                  <c:v>13.236940000000001</c:v>
                </c:pt>
                <c:pt idx="119">
                  <c:v>14.36866</c:v>
                </c:pt>
                <c:pt idx="120">
                  <c:v>12.265409999999999</c:v>
                </c:pt>
                <c:pt idx="121">
                  <c:v>12.402979999999999</c:v>
                </c:pt>
                <c:pt idx="122">
                  <c:v>13.661490000000001</c:v>
                </c:pt>
                <c:pt idx="123">
                  <c:v>11.687760000000001</c:v>
                </c:pt>
                <c:pt idx="124">
                  <c:v>10.578720000000001</c:v>
                </c:pt>
                <c:pt idx="125">
                  <c:v>11.33858</c:v>
                </c:pt>
                <c:pt idx="126">
                  <c:v>12.233969999999999</c:v>
                </c:pt>
                <c:pt idx="127">
                  <c:v>20.125109999999999</c:v>
                </c:pt>
                <c:pt idx="128">
                  <c:v>21.055710000000001</c:v>
                </c:pt>
                <c:pt idx="129">
                  <c:v>19.206949999999999</c:v>
                </c:pt>
                <c:pt idx="130">
                  <c:v>19.552890000000001</c:v>
                </c:pt>
                <c:pt idx="131">
                  <c:v>21.369689999999999</c:v>
                </c:pt>
                <c:pt idx="132">
                  <c:v>21.46285</c:v>
                </c:pt>
                <c:pt idx="133">
                  <c:v>22.346240000000002</c:v>
                </c:pt>
                <c:pt idx="134">
                  <c:v>29.0913</c:v>
                </c:pt>
                <c:pt idx="135">
                  <c:v>29.1067</c:v>
                </c:pt>
                <c:pt idx="136">
                  <c:v>13.133139999999999</c:v>
                </c:pt>
                <c:pt idx="137">
                  <c:v>16.57311</c:v>
                </c:pt>
                <c:pt idx="138">
                  <c:v>13.753209999999999</c:v>
                </c:pt>
                <c:pt idx="139">
                  <c:v>12.081189999999999</c:v>
                </c:pt>
                <c:pt idx="140">
                  <c:v>11.68047</c:v>
                </c:pt>
                <c:pt idx="141">
                  <c:v>13.804449999999999</c:v>
                </c:pt>
                <c:pt idx="142">
                  <c:v>15.95435</c:v>
                </c:pt>
                <c:pt idx="143">
                  <c:v>15.716010000000001</c:v>
                </c:pt>
                <c:pt idx="144">
                  <c:v>11.47362</c:v>
                </c:pt>
                <c:pt idx="145">
                  <c:v>11.843059999999999</c:v>
                </c:pt>
                <c:pt idx="146">
                  <c:v>11.197979999999999</c:v>
                </c:pt>
                <c:pt idx="147">
                  <c:v>26.626049999999999</c:v>
                </c:pt>
                <c:pt idx="148">
                  <c:v>26.469049999999999</c:v>
                </c:pt>
                <c:pt idx="149">
                  <c:v>16.563099999999999</c:v>
                </c:pt>
                <c:pt idx="150">
                  <c:v>18.935839999999999</c:v>
                </c:pt>
                <c:pt idx="151">
                  <c:v>22.57347</c:v>
                </c:pt>
                <c:pt idx="152">
                  <c:v>22.490639999999999</c:v>
                </c:pt>
                <c:pt idx="153">
                  <c:v>21.856850000000001</c:v>
                </c:pt>
                <c:pt idx="154">
                  <c:v>20.8245</c:v>
                </c:pt>
                <c:pt idx="155">
                  <c:v>20.400870000000001</c:v>
                </c:pt>
                <c:pt idx="156">
                  <c:v>19.993970000000001</c:v>
                </c:pt>
                <c:pt idx="157">
                  <c:v>24.9864</c:v>
                </c:pt>
                <c:pt idx="158">
                  <c:v>25.313639999999999</c:v>
                </c:pt>
                <c:pt idx="159">
                  <c:v>26.231079999999999</c:v>
                </c:pt>
                <c:pt idx="160">
                  <c:v>28.02149</c:v>
                </c:pt>
                <c:pt idx="161">
                  <c:v>26.55274</c:v>
                </c:pt>
                <c:pt idx="162">
                  <c:v>26.785599999999999</c:v>
                </c:pt>
                <c:pt idx="163">
                  <c:v>23.555569999999999</c:v>
                </c:pt>
                <c:pt idx="164">
                  <c:v>21.928170000000001</c:v>
                </c:pt>
                <c:pt idx="165">
                  <c:v>18.062560000000001</c:v>
                </c:pt>
                <c:pt idx="166">
                  <c:v>19.414840000000002</c:v>
                </c:pt>
                <c:pt idx="167">
                  <c:v>18.932880000000001</c:v>
                </c:pt>
                <c:pt idx="168">
                  <c:v>19.912559999999999</c:v>
                </c:pt>
                <c:pt idx="169">
                  <c:v>18.9542</c:v>
                </c:pt>
                <c:pt idx="170">
                  <c:v>19.431539999999998</c:v>
                </c:pt>
                <c:pt idx="171">
                  <c:v>19.805730000000001</c:v>
                </c:pt>
                <c:pt idx="172">
                  <c:v>19.67305</c:v>
                </c:pt>
                <c:pt idx="173">
                  <c:v>20.936019999999999</c:v>
                </c:pt>
                <c:pt idx="174">
                  <c:v>21.176960000000001</c:v>
                </c:pt>
                <c:pt idx="175">
                  <c:v>21.890999999999998</c:v>
                </c:pt>
                <c:pt idx="176">
                  <c:v>19.06439</c:v>
                </c:pt>
                <c:pt idx="177">
                  <c:v>17.465489999999999</c:v>
                </c:pt>
                <c:pt idx="178">
                  <c:v>19.252220000000001</c:v>
                </c:pt>
                <c:pt idx="179">
                  <c:v>17.385929999999998</c:v>
                </c:pt>
                <c:pt idx="180">
                  <c:v>17.561140000000002</c:v>
                </c:pt>
                <c:pt idx="181">
                  <c:v>20.095050000000001</c:v>
                </c:pt>
                <c:pt idx="182">
                  <c:v>19.29946</c:v>
                </c:pt>
                <c:pt idx="183">
                  <c:v>16.438590000000001</c:v>
                </c:pt>
                <c:pt idx="184">
                  <c:v>13.542199999999999</c:v>
                </c:pt>
                <c:pt idx="185">
                  <c:v>14.445209999999999</c:v>
                </c:pt>
                <c:pt idx="186">
                  <c:v>13.77215</c:v>
                </c:pt>
                <c:pt idx="187">
                  <c:v>12.336320000000001</c:v>
                </c:pt>
                <c:pt idx="188">
                  <c:v>13.157109999999999</c:v>
                </c:pt>
                <c:pt idx="189">
                  <c:v>10.419420000000001</c:v>
                </c:pt>
                <c:pt idx="190">
                  <c:v>12.1922</c:v>
                </c:pt>
                <c:pt idx="191">
                  <c:v>10.86063</c:v>
                </c:pt>
                <c:pt idx="192">
                  <c:v>25.965979999999998</c:v>
                </c:pt>
                <c:pt idx="193">
                  <c:v>26.4053</c:v>
                </c:pt>
                <c:pt idx="194">
                  <c:v>27.295529999999999</c:v>
                </c:pt>
                <c:pt idx="195">
                  <c:v>25.490790000000001</c:v>
                </c:pt>
                <c:pt idx="196">
                  <c:v>26.527819999999998</c:v>
                </c:pt>
                <c:pt idx="197">
                  <c:v>28.161549999999998</c:v>
                </c:pt>
                <c:pt idx="198">
                  <c:v>28.152460000000001</c:v>
                </c:pt>
                <c:pt idx="199">
                  <c:v>26.253620000000002</c:v>
                </c:pt>
                <c:pt idx="200">
                  <c:v>26.740919999999999</c:v>
                </c:pt>
                <c:pt idx="201">
                  <c:v>25.373139999999999</c:v>
                </c:pt>
                <c:pt idx="202">
                  <c:v>25.5242</c:v>
                </c:pt>
                <c:pt idx="203">
                  <c:v>25.104749999999999</c:v>
                </c:pt>
                <c:pt idx="204">
                  <c:v>12.355270000000001</c:v>
                </c:pt>
                <c:pt idx="205">
                  <c:v>11.10572</c:v>
                </c:pt>
                <c:pt idx="206">
                  <c:v>11.55425</c:v>
                </c:pt>
                <c:pt idx="207">
                  <c:v>11.774290000000001</c:v>
                </c:pt>
                <c:pt idx="208">
                  <c:v>11.061769999999999</c:v>
                </c:pt>
                <c:pt idx="209">
                  <c:v>13.71153</c:v>
                </c:pt>
                <c:pt idx="210">
                  <c:v>12.198320000000001</c:v>
                </c:pt>
                <c:pt idx="211">
                  <c:v>8.3071280000000005</c:v>
                </c:pt>
                <c:pt idx="212">
                  <c:v>10.252470000000001</c:v>
                </c:pt>
                <c:pt idx="213">
                  <c:v>13.590400000000001</c:v>
                </c:pt>
                <c:pt idx="214">
                  <c:v>12.87167</c:v>
                </c:pt>
                <c:pt idx="215">
                  <c:v>13.01347</c:v>
                </c:pt>
                <c:pt idx="216">
                  <c:v>12.76868</c:v>
                </c:pt>
                <c:pt idx="217">
                  <c:v>12.28068</c:v>
                </c:pt>
                <c:pt idx="218">
                  <c:v>13.286060000000001</c:v>
                </c:pt>
                <c:pt idx="219">
                  <c:v>12.143230000000001</c:v>
                </c:pt>
                <c:pt idx="220">
                  <c:v>12.80494</c:v>
                </c:pt>
                <c:pt idx="221">
                  <c:v>12.0893</c:v>
                </c:pt>
                <c:pt idx="222">
                  <c:v>29.22672</c:v>
                </c:pt>
                <c:pt idx="223">
                  <c:v>28.383520000000001</c:v>
                </c:pt>
                <c:pt idx="224">
                  <c:v>29.84638</c:v>
                </c:pt>
                <c:pt idx="225">
                  <c:v>28.452950000000001</c:v>
                </c:pt>
                <c:pt idx="226">
                  <c:v>27.280930000000001</c:v>
                </c:pt>
                <c:pt idx="227">
                  <c:v>29.02731</c:v>
                </c:pt>
                <c:pt idx="228">
                  <c:v>26.979310000000002</c:v>
                </c:pt>
                <c:pt idx="229">
                  <c:v>25.828690000000002</c:v>
                </c:pt>
                <c:pt idx="230">
                  <c:v>30.163150000000002</c:v>
                </c:pt>
                <c:pt idx="231">
                  <c:v>29.864940000000001</c:v>
                </c:pt>
                <c:pt idx="232">
                  <c:v>30.354700000000001</c:v>
                </c:pt>
                <c:pt idx="233">
                  <c:v>32.078980000000001</c:v>
                </c:pt>
                <c:pt idx="234">
                  <c:v>33.33437</c:v>
                </c:pt>
                <c:pt idx="235">
                  <c:v>14.4529</c:v>
                </c:pt>
                <c:pt idx="236">
                  <c:v>17.323689999999999</c:v>
                </c:pt>
                <c:pt idx="237">
                  <c:v>16.234030000000001</c:v>
                </c:pt>
                <c:pt idx="238">
                  <c:v>15.53647</c:v>
                </c:pt>
                <c:pt idx="239">
                  <c:v>17.229669999999999</c:v>
                </c:pt>
                <c:pt idx="240">
                  <c:v>15.22292</c:v>
                </c:pt>
                <c:pt idx="241">
                  <c:v>17.62867</c:v>
                </c:pt>
                <c:pt idx="242">
                  <c:v>12.335559999999999</c:v>
                </c:pt>
                <c:pt idx="243">
                  <c:v>16.957129999999999</c:v>
                </c:pt>
                <c:pt idx="244">
                  <c:v>14.406370000000001</c:v>
                </c:pt>
                <c:pt idx="245">
                  <c:v>15.18923</c:v>
                </c:pt>
                <c:pt idx="246">
                  <c:v>19.51022</c:v>
                </c:pt>
                <c:pt idx="247">
                  <c:v>19.168949999999999</c:v>
                </c:pt>
                <c:pt idx="248">
                  <c:v>23.77018</c:v>
                </c:pt>
                <c:pt idx="249">
                  <c:v>23.898820000000001</c:v>
                </c:pt>
                <c:pt idx="250">
                  <c:v>23.476050000000001</c:v>
                </c:pt>
                <c:pt idx="251">
                  <c:v>21.378340000000001</c:v>
                </c:pt>
                <c:pt idx="252">
                  <c:v>21.684609999999999</c:v>
                </c:pt>
                <c:pt idx="253">
                  <c:v>20.805489999999999</c:v>
                </c:pt>
                <c:pt idx="254">
                  <c:v>23.111350000000002</c:v>
                </c:pt>
                <c:pt idx="255">
                  <c:v>13.83778</c:v>
                </c:pt>
                <c:pt idx="256">
                  <c:v>13.43798</c:v>
                </c:pt>
                <c:pt idx="257">
                  <c:v>12.782349999999999</c:v>
                </c:pt>
                <c:pt idx="258">
                  <c:v>14.303419999999999</c:v>
                </c:pt>
                <c:pt idx="259">
                  <c:v>12.863110000000001</c:v>
                </c:pt>
                <c:pt idx="260">
                  <c:v>6.25</c:v>
                </c:pt>
                <c:pt idx="261">
                  <c:v>15.91756</c:v>
                </c:pt>
                <c:pt idx="262">
                  <c:v>15.64913</c:v>
                </c:pt>
                <c:pt idx="263">
                  <c:v>13.18276</c:v>
                </c:pt>
                <c:pt idx="264">
                  <c:v>11.67365</c:v>
                </c:pt>
                <c:pt idx="265">
                  <c:v>13.19739</c:v>
                </c:pt>
                <c:pt idx="266">
                  <c:v>12.529500000000001</c:v>
                </c:pt>
                <c:pt idx="267">
                  <c:v>29.815059999999999</c:v>
                </c:pt>
                <c:pt idx="268">
                  <c:v>30.84656</c:v>
                </c:pt>
                <c:pt idx="269">
                  <c:v>30.401430000000001</c:v>
                </c:pt>
                <c:pt idx="270">
                  <c:v>20.09451</c:v>
                </c:pt>
                <c:pt idx="271">
                  <c:v>20.518329999999999</c:v>
                </c:pt>
                <c:pt idx="272">
                  <c:v>20.5443</c:v>
                </c:pt>
                <c:pt idx="273">
                  <c:v>20.388670000000001</c:v>
                </c:pt>
                <c:pt idx="274">
                  <c:v>22.693000000000001</c:v>
                </c:pt>
                <c:pt idx="275">
                  <c:v>22.329560000000001</c:v>
                </c:pt>
                <c:pt idx="276">
                  <c:v>20.393889999999999</c:v>
                </c:pt>
                <c:pt idx="277">
                  <c:v>20.587879999999998</c:v>
                </c:pt>
                <c:pt idx="278">
                  <c:v>20.821339999999999</c:v>
                </c:pt>
                <c:pt idx="279">
                  <c:v>20.51925</c:v>
                </c:pt>
                <c:pt idx="280">
                  <c:v>17.14791</c:v>
                </c:pt>
                <c:pt idx="281">
                  <c:v>17.214120000000001</c:v>
                </c:pt>
                <c:pt idx="282">
                  <c:v>19.445340000000002</c:v>
                </c:pt>
                <c:pt idx="283">
                  <c:v>11.969469999999999</c:v>
                </c:pt>
                <c:pt idx="284">
                  <c:v>12.289809999999999</c:v>
                </c:pt>
                <c:pt idx="285">
                  <c:v>10.01679</c:v>
                </c:pt>
                <c:pt idx="286">
                  <c:v>12.085229999999999</c:v>
                </c:pt>
                <c:pt idx="287">
                  <c:v>11.52408</c:v>
                </c:pt>
                <c:pt idx="288">
                  <c:v>9.1262699999999999</c:v>
                </c:pt>
                <c:pt idx="289">
                  <c:v>12.5473</c:v>
                </c:pt>
                <c:pt idx="290">
                  <c:v>15.97527</c:v>
                </c:pt>
                <c:pt idx="291">
                  <c:v>14.775980000000001</c:v>
                </c:pt>
                <c:pt idx="292">
                  <c:v>16.161660000000001</c:v>
                </c:pt>
                <c:pt idx="293">
                  <c:v>16.73076</c:v>
                </c:pt>
                <c:pt idx="294">
                  <c:v>14.812379999999999</c:v>
                </c:pt>
                <c:pt idx="295">
                  <c:v>14.45382</c:v>
                </c:pt>
                <c:pt idx="296">
                  <c:v>13.826420000000001</c:v>
                </c:pt>
                <c:pt idx="297">
                  <c:v>14.642150000000001</c:v>
                </c:pt>
                <c:pt idx="298">
                  <c:v>13.50446</c:v>
                </c:pt>
                <c:pt idx="299">
                  <c:v>15.954319999999999</c:v>
                </c:pt>
                <c:pt idx="300">
                  <c:v>16.82281</c:v>
                </c:pt>
                <c:pt idx="301">
                  <c:v>18.546720000000001</c:v>
                </c:pt>
                <c:pt idx="302">
                  <c:v>16.546589999999998</c:v>
                </c:pt>
                <c:pt idx="303">
                  <c:v>15.789630000000001</c:v>
                </c:pt>
                <c:pt idx="304">
                  <c:v>15.01266</c:v>
                </c:pt>
                <c:pt idx="305">
                  <c:v>14.75759</c:v>
                </c:pt>
                <c:pt idx="306">
                  <c:v>13.909700000000001</c:v>
                </c:pt>
                <c:pt idx="307">
                  <c:v>12.51225</c:v>
                </c:pt>
                <c:pt idx="308">
                  <c:v>11.27543</c:v>
                </c:pt>
                <c:pt idx="309">
                  <c:v>11.78748</c:v>
                </c:pt>
                <c:pt idx="310">
                  <c:v>16.255510000000001</c:v>
                </c:pt>
                <c:pt idx="311">
                  <c:v>17.176449999999999</c:v>
                </c:pt>
                <c:pt idx="312">
                  <c:v>19.485230000000001</c:v>
                </c:pt>
                <c:pt idx="313">
                  <c:v>19.036200000000001</c:v>
                </c:pt>
                <c:pt idx="314">
                  <c:v>21.806349999999998</c:v>
                </c:pt>
                <c:pt idx="315">
                  <c:v>22.09412</c:v>
                </c:pt>
                <c:pt idx="316">
                  <c:v>19.966740000000001</c:v>
                </c:pt>
                <c:pt idx="317">
                  <c:v>22.76755</c:v>
                </c:pt>
                <c:pt idx="318">
                  <c:v>17.66376</c:v>
                </c:pt>
                <c:pt idx="319">
                  <c:v>16.82957</c:v>
                </c:pt>
                <c:pt idx="320">
                  <c:v>15.400829999999999</c:v>
                </c:pt>
                <c:pt idx="321">
                  <c:v>12.35655</c:v>
                </c:pt>
                <c:pt idx="322">
                  <c:v>24.276340000000001</c:v>
                </c:pt>
                <c:pt idx="323">
                  <c:v>24.133389999999999</c:v>
                </c:pt>
                <c:pt idx="324">
                  <c:v>23.948799999999999</c:v>
                </c:pt>
                <c:pt idx="325">
                  <c:v>24.336590000000001</c:v>
                </c:pt>
                <c:pt idx="326">
                  <c:v>23.93731</c:v>
                </c:pt>
                <c:pt idx="327">
                  <c:v>23.473379999999999</c:v>
                </c:pt>
                <c:pt idx="328">
                  <c:v>23.733170000000001</c:v>
                </c:pt>
                <c:pt idx="329">
                  <c:v>23.875050000000002</c:v>
                </c:pt>
                <c:pt idx="330">
                  <c:v>23.916319999999999</c:v>
                </c:pt>
                <c:pt idx="331">
                  <c:v>23.904150000000001</c:v>
                </c:pt>
                <c:pt idx="332">
                  <c:v>21.25581</c:v>
                </c:pt>
                <c:pt idx="333">
                  <c:v>20.757190000000001</c:v>
                </c:pt>
                <c:pt idx="334">
                  <c:v>20.738720000000001</c:v>
                </c:pt>
                <c:pt idx="335">
                  <c:v>21.538250000000001</c:v>
                </c:pt>
                <c:pt idx="336">
                  <c:v>21.056570000000001</c:v>
                </c:pt>
                <c:pt idx="337">
                  <c:v>22.14349</c:v>
                </c:pt>
                <c:pt idx="338">
                  <c:v>23.76023</c:v>
                </c:pt>
              </c:numCache>
            </c:numRef>
          </c:yVal>
          <c:smooth val="0"/>
          <c:extLst>
            <c:ext xmlns:c16="http://schemas.microsoft.com/office/drawing/2014/chart" uri="{C3380CC4-5D6E-409C-BE32-E72D297353CC}">
              <c16:uniqueId val="{00000001-D1C6-4FA9-BEE7-DA410536B2D8}"/>
            </c:ext>
          </c:extLst>
        </c:ser>
        <c:dLbls>
          <c:showLegendKey val="0"/>
          <c:showVal val="0"/>
          <c:showCatName val="0"/>
          <c:showSerName val="0"/>
          <c:showPercent val="0"/>
          <c:showBubbleSize val="0"/>
        </c:dLbls>
        <c:axId val="90299776"/>
        <c:axId val="117908608"/>
      </c:scatterChart>
      <c:valAx>
        <c:axId val="90299776"/>
        <c:scaling>
          <c:orientation val="minMax"/>
          <c:max val="2015"/>
          <c:min val="1965"/>
        </c:scaling>
        <c:delete val="0"/>
        <c:axPos val="b"/>
        <c:numFmt formatCode="General" sourceLinked="1"/>
        <c:majorTickMark val="out"/>
        <c:minorTickMark val="none"/>
        <c:tickLblPos val="nextTo"/>
        <c:crossAx val="117908608"/>
        <c:crosses val="autoZero"/>
        <c:crossBetween val="midCat"/>
        <c:majorUnit val="10"/>
      </c:valAx>
      <c:valAx>
        <c:axId val="117908608"/>
        <c:scaling>
          <c:orientation val="minMax"/>
          <c:max val="65"/>
          <c:min val="0"/>
        </c:scaling>
        <c:delete val="0"/>
        <c:axPos val="l"/>
        <c:majorGridlines/>
        <c:numFmt formatCode="#,##0" sourceLinked="0"/>
        <c:majorTickMark val="out"/>
        <c:minorTickMark val="none"/>
        <c:tickLblPos val="nextTo"/>
        <c:crossAx val="90299776"/>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alleviation via T/B-systems LIS-countries</a:t>
            </a:r>
          </a:p>
        </c:rich>
      </c:tx>
      <c:layout/>
      <c:overlay val="0"/>
    </c:title>
    <c:autoTitleDeleted val="0"/>
    <c:plotArea>
      <c:layout>
        <c:manualLayout>
          <c:layoutTarget val="inner"/>
          <c:xMode val="edge"/>
          <c:yMode val="edge"/>
          <c:x val="9.0013638698478504E-2"/>
          <c:y val="0.15215794306703401"/>
          <c:w val="0.83800237348778694"/>
          <c:h val="0.73987585229532304"/>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62513063039127"/>
                  <c:y val="-0.35903533691226502"/>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PL40'!$J$6:$J$344</c:f>
              <c:numCache>
                <c:formatCode>0.0</c:formatCode>
                <c:ptCount val="339"/>
                <c:pt idx="0">
                  <c:v>11.20579</c:v>
                </c:pt>
                <c:pt idx="1">
                  <c:v>11.585239999999999</c:v>
                </c:pt>
                <c:pt idx="2">
                  <c:v>10.395250000000001</c:v>
                </c:pt>
                <c:pt idx="3">
                  <c:v>11.564309999999999</c:v>
                </c:pt>
                <c:pt idx="4">
                  <c:v>12.285020000000003</c:v>
                </c:pt>
                <c:pt idx="5">
                  <c:v>11.376790000000003</c:v>
                </c:pt>
                <c:pt idx="6">
                  <c:v>10.652739999999998</c:v>
                </c:pt>
                <c:pt idx="7">
                  <c:v>7.5030900000000003</c:v>
                </c:pt>
                <c:pt idx="8">
                  <c:v>7.0901899999999998</c:v>
                </c:pt>
                <c:pt idx="9">
                  <c:v>5.5602499999999999</c:v>
                </c:pt>
                <c:pt idx="10">
                  <c:v>21.243320000000001</c:v>
                </c:pt>
                <c:pt idx="11">
                  <c:v>20.683220000000002</c:v>
                </c:pt>
                <c:pt idx="12">
                  <c:v>18.131369999999997</c:v>
                </c:pt>
                <c:pt idx="13">
                  <c:v>18.393239999999999</c:v>
                </c:pt>
                <c:pt idx="14">
                  <c:v>25.259399999999999</c:v>
                </c:pt>
                <c:pt idx="15">
                  <c:v>25.552079999999997</c:v>
                </c:pt>
                <c:pt idx="17">
                  <c:v>24.936909999999997</c:v>
                </c:pt>
                <c:pt idx="19">
                  <c:v>23.469450000000002</c:v>
                </c:pt>
                <c:pt idx="20">
                  <c:v>18.931209999999997</c:v>
                </c:pt>
                <c:pt idx="21">
                  <c:v>26.544520000000002</c:v>
                </c:pt>
                <c:pt idx="22">
                  <c:v>20.592460000000003</c:v>
                </c:pt>
                <c:pt idx="23">
                  <c:v>28.195360000000001</c:v>
                </c:pt>
                <c:pt idx="24">
                  <c:v>27.802990000000001</c:v>
                </c:pt>
                <c:pt idx="25">
                  <c:v>15.588869999999996</c:v>
                </c:pt>
                <c:pt idx="26">
                  <c:v>14.624529999999996</c:v>
                </c:pt>
                <c:pt idx="27">
                  <c:v>13.82301</c:v>
                </c:pt>
                <c:pt idx="28">
                  <c:v>14.795070000000003</c:v>
                </c:pt>
                <c:pt idx="29">
                  <c:v>14.168589999999998</c:v>
                </c:pt>
                <c:pt idx="30">
                  <c:v>15.955909999999999</c:v>
                </c:pt>
                <c:pt idx="31">
                  <c:v>14.84402</c:v>
                </c:pt>
                <c:pt idx="32">
                  <c:v>14.237210000000001</c:v>
                </c:pt>
                <c:pt idx="33">
                  <c:v>12.936070000000001</c:v>
                </c:pt>
                <c:pt idx="34">
                  <c:v>15.227799999999995</c:v>
                </c:pt>
                <c:pt idx="35">
                  <c:v>13.724639999999997</c:v>
                </c:pt>
                <c:pt idx="36">
                  <c:v>14.805710000000005</c:v>
                </c:pt>
                <c:pt idx="37">
                  <c:v>13.037929999999999</c:v>
                </c:pt>
                <c:pt idx="38">
                  <c:v>9.5504800000000003</c:v>
                </c:pt>
                <c:pt idx="39">
                  <c:v>6.5152999999999999</c:v>
                </c:pt>
                <c:pt idx="40">
                  <c:v>6.2951100000000011</c:v>
                </c:pt>
                <c:pt idx="41">
                  <c:v>4.0713599999999985</c:v>
                </c:pt>
                <c:pt idx="42">
                  <c:v>10.799429999999997</c:v>
                </c:pt>
                <c:pt idx="43">
                  <c:v>10.292719999999999</c:v>
                </c:pt>
                <c:pt idx="44">
                  <c:v>10.57816</c:v>
                </c:pt>
                <c:pt idx="45">
                  <c:v>10.996550000000003</c:v>
                </c:pt>
                <c:pt idx="46">
                  <c:v>8.1122599999999991</c:v>
                </c:pt>
                <c:pt idx="47">
                  <c:v>8.0306000000000033</c:v>
                </c:pt>
                <c:pt idx="48">
                  <c:v>8.9879800000000003</c:v>
                </c:pt>
                <c:pt idx="49">
                  <c:v>7.3613500000000016</c:v>
                </c:pt>
                <c:pt idx="50">
                  <c:v>7.7547400000000017</c:v>
                </c:pt>
                <c:pt idx="51">
                  <c:v>8.1679299999999984</c:v>
                </c:pt>
                <c:pt idx="52">
                  <c:v>7.5504800000000003</c:v>
                </c:pt>
                <c:pt idx="53">
                  <c:v>9.1480399999999982</c:v>
                </c:pt>
                <c:pt idx="54">
                  <c:v>8.5794700000000006</c:v>
                </c:pt>
                <c:pt idx="55">
                  <c:v>4.111069999999998</c:v>
                </c:pt>
                <c:pt idx="56">
                  <c:v>3.0494899999999987</c:v>
                </c:pt>
                <c:pt idx="57">
                  <c:v>0.9459300000000006</c:v>
                </c:pt>
                <c:pt idx="58">
                  <c:v>0.54201000000000121</c:v>
                </c:pt>
                <c:pt idx="59">
                  <c:v>0.96931000000000012</c:v>
                </c:pt>
                <c:pt idx="60">
                  <c:v>21.506909999999998</c:v>
                </c:pt>
                <c:pt idx="61">
                  <c:v>21.520330000000001</c:v>
                </c:pt>
                <c:pt idx="62">
                  <c:v>20.748080000000002</c:v>
                </c:pt>
                <c:pt idx="63">
                  <c:v>20.992010000000001</c:v>
                </c:pt>
                <c:pt idx="64">
                  <c:v>23.529502999999998</c:v>
                </c:pt>
                <c:pt idx="65">
                  <c:v>18.101849999999999</c:v>
                </c:pt>
                <c:pt idx="66">
                  <c:v>24.41583</c:v>
                </c:pt>
                <c:pt idx="67">
                  <c:v>20.979879999999994</c:v>
                </c:pt>
                <c:pt idx="68">
                  <c:v>18.952000000000005</c:v>
                </c:pt>
                <c:pt idx="69">
                  <c:v>15.343069999999999</c:v>
                </c:pt>
                <c:pt idx="70">
                  <c:v>18.022439999999996</c:v>
                </c:pt>
                <c:pt idx="71">
                  <c:v>16.702019999999997</c:v>
                </c:pt>
                <c:pt idx="72">
                  <c:v>19.364290000000004</c:v>
                </c:pt>
                <c:pt idx="73">
                  <c:v>17.424299999999999</c:v>
                </c:pt>
                <c:pt idx="74">
                  <c:v>11.44267</c:v>
                </c:pt>
                <c:pt idx="75">
                  <c:v>1.31569</c:v>
                </c:pt>
                <c:pt idx="76">
                  <c:v>6.8743899999999982</c:v>
                </c:pt>
                <c:pt idx="77">
                  <c:v>13.298870000000004</c:v>
                </c:pt>
                <c:pt idx="78">
                  <c:v>16.511360000000003</c:v>
                </c:pt>
                <c:pt idx="79">
                  <c:v>9.8616799999999998</c:v>
                </c:pt>
                <c:pt idx="80">
                  <c:v>14.316479999999999</c:v>
                </c:pt>
                <c:pt idx="81">
                  <c:v>22.529039999999998</c:v>
                </c:pt>
                <c:pt idx="82">
                  <c:v>21.991110000000003</c:v>
                </c:pt>
                <c:pt idx="83">
                  <c:v>20.950400000000002</c:v>
                </c:pt>
                <c:pt idx="84">
                  <c:v>18.26585</c:v>
                </c:pt>
                <c:pt idx="85">
                  <c:v>19.566140000000004</c:v>
                </c:pt>
                <c:pt idx="86">
                  <c:v>20.453860000000002</c:v>
                </c:pt>
                <c:pt idx="87">
                  <c:v>26.573581999999995</c:v>
                </c:pt>
                <c:pt idx="88">
                  <c:v>18.297919999999998</c:v>
                </c:pt>
                <c:pt idx="89">
                  <c:v>15.21618</c:v>
                </c:pt>
                <c:pt idx="90">
                  <c:v>28.803760000000004</c:v>
                </c:pt>
                <c:pt idx="91">
                  <c:v>28.792839999999998</c:v>
                </c:pt>
                <c:pt idx="92">
                  <c:v>28.160289999999996</c:v>
                </c:pt>
                <c:pt idx="93">
                  <c:v>28.628870000000003</c:v>
                </c:pt>
                <c:pt idx="94">
                  <c:v>26.253679999999996</c:v>
                </c:pt>
                <c:pt idx="95">
                  <c:v>23.15474</c:v>
                </c:pt>
                <c:pt idx="96">
                  <c:v>14.895289999999999</c:v>
                </c:pt>
                <c:pt idx="97">
                  <c:v>15.649089999999998</c:v>
                </c:pt>
                <c:pt idx="98">
                  <c:v>17.43582</c:v>
                </c:pt>
                <c:pt idx="99">
                  <c:v>16.61476</c:v>
                </c:pt>
                <c:pt idx="100">
                  <c:v>21.694800000000001</c:v>
                </c:pt>
                <c:pt idx="101">
                  <c:v>22.159940000000002</c:v>
                </c:pt>
                <c:pt idx="102">
                  <c:v>21.961169999999999</c:v>
                </c:pt>
                <c:pt idx="103">
                  <c:v>21.73724</c:v>
                </c:pt>
                <c:pt idx="104">
                  <c:v>21.156800000000004</c:v>
                </c:pt>
                <c:pt idx="105">
                  <c:v>20.907000000000004</c:v>
                </c:pt>
                <c:pt idx="106">
                  <c:v>20.99737</c:v>
                </c:pt>
                <c:pt idx="107">
                  <c:v>20.247409999999995</c:v>
                </c:pt>
                <c:pt idx="108">
                  <c:v>21.592700000000001</c:v>
                </c:pt>
                <c:pt idx="109">
                  <c:v>21.983019999999996</c:v>
                </c:pt>
                <c:pt idx="110">
                  <c:v>21.669970000000003</c:v>
                </c:pt>
                <c:pt idx="111">
                  <c:v>21.10106</c:v>
                </c:pt>
                <c:pt idx="112">
                  <c:v>20.902509999999996</c:v>
                </c:pt>
                <c:pt idx="113">
                  <c:v>20.134700000000002</c:v>
                </c:pt>
                <c:pt idx="114">
                  <c:v>19.779170000000001</c:v>
                </c:pt>
                <c:pt idx="115">
                  <c:v>19.657699999999998</c:v>
                </c:pt>
                <c:pt idx="116">
                  <c:v>19.52233</c:v>
                </c:pt>
                <c:pt idx="117">
                  <c:v>17.838160000000002</c:v>
                </c:pt>
                <c:pt idx="118">
                  <c:v>16.95749</c:v>
                </c:pt>
                <c:pt idx="119">
                  <c:v>14.206020000000001</c:v>
                </c:pt>
                <c:pt idx="120">
                  <c:v>14.37208</c:v>
                </c:pt>
                <c:pt idx="121">
                  <c:v>15.03978</c:v>
                </c:pt>
                <c:pt idx="122">
                  <c:v>14.10107</c:v>
                </c:pt>
                <c:pt idx="123">
                  <c:v>15.89781</c:v>
                </c:pt>
                <c:pt idx="124">
                  <c:v>13.226990000000001</c:v>
                </c:pt>
                <c:pt idx="125">
                  <c:v>14.85868</c:v>
                </c:pt>
                <c:pt idx="126">
                  <c:v>9.0313900000000018</c:v>
                </c:pt>
                <c:pt idx="127">
                  <c:v>22.54609</c:v>
                </c:pt>
                <c:pt idx="128">
                  <c:v>15.780269999999998</c:v>
                </c:pt>
                <c:pt idx="129">
                  <c:v>13.028150000000004</c:v>
                </c:pt>
                <c:pt idx="130">
                  <c:v>17.9954</c:v>
                </c:pt>
                <c:pt idx="131">
                  <c:v>16.283300000000004</c:v>
                </c:pt>
                <c:pt idx="132">
                  <c:v>16.425659999999997</c:v>
                </c:pt>
                <c:pt idx="133">
                  <c:v>-0.83894000000000091</c:v>
                </c:pt>
                <c:pt idx="134">
                  <c:v>0.3010300000000008</c:v>
                </c:pt>
                <c:pt idx="135">
                  <c:v>1.894680000000001</c:v>
                </c:pt>
                <c:pt idx="136">
                  <c:v>32.429050000000004</c:v>
                </c:pt>
                <c:pt idx="137">
                  <c:v>31.709360000000004</c:v>
                </c:pt>
                <c:pt idx="138">
                  <c:v>32.985160000000008</c:v>
                </c:pt>
                <c:pt idx="139">
                  <c:v>32.30921</c:v>
                </c:pt>
                <c:pt idx="140">
                  <c:v>33.588369999999998</c:v>
                </c:pt>
                <c:pt idx="141">
                  <c:v>33.401160000000004</c:v>
                </c:pt>
                <c:pt idx="142">
                  <c:v>32.599870000000003</c:v>
                </c:pt>
                <c:pt idx="143">
                  <c:v>30.053419999999999</c:v>
                </c:pt>
                <c:pt idx="144">
                  <c:v>13.709340000000001</c:v>
                </c:pt>
                <c:pt idx="145">
                  <c:v>6.8593500000000009</c:v>
                </c:pt>
                <c:pt idx="146">
                  <c:v>8.4831799999999991</c:v>
                </c:pt>
                <c:pt idx="147">
                  <c:v>4.3425600000000024</c:v>
                </c:pt>
                <c:pt idx="148">
                  <c:v>2.6817400000000013</c:v>
                </c:pt>
                <c:pt idx="149">
                  <c:v>29.787890000000004</c:v>
                </c:pt>
                <c:pt idx="150">
                  <c:v>19.847790000000003</c:v>
                </c:pt>
                <c:pt idx="151">
                  <c:v>13.673940000000002</c:v>
                </c:pt>
                <c:pt idx="152">
                  <c:v>11.12236</c:v>
                </c:pt>
                <c:pt idx="153">
                  <c:v>17.07752</c:v>
                </c:pt>
                <c:pt idx="154">
                  <c:v>18.732639999999996</c:v>
                </c:pt>
                <c:pt idx="155">
                  <c:v>20.179660000000002</c:v>
                </c:pt>
                <c:pt idx="156">
                  <c:v>15.527519999999999</c:v>
                </c:pt>
                <c:pt idx="157">
                  <c:v>8.3813899999999997</c:v>
                </c:pt>
                <c:pt idx="158">
                  <c:v>8.4361699999999971</c:v>
                </c:pt>
                <c:pt idx="159">
                  <c:v>9.8057900000000018</c:v>
                </c:pt>
                <c:pt idx="160">
                  <c:v>9.7770099999999971</c:v>
                </c:pt>
                <c:pt idx="161">
                  <c:v>10.830860000000001</c:v>
                </c:pt>
                <c:pt idx="162">
                  <c:v>11.151160000000001</c:v>
                </c:pt>
                <c:pt idx="163">
                  <c:v>13.815279999999998</c:v>
                </c:pt>
                <c:pt idx="164">
                  <c:v>11.803809999999999</c:v>
                </c:pt>
                <c:pt idx="165">
                  <c:v>13.66347</c:v>
                </c:pt>
                <c:pt idx="166">
                  <c:v>11.917859999999997</c:v>
                </c:pt>
                <c:pt idx="167">
                  <c:v>4.9144799999999975</c:v>
                </c:pt>
                <c:pt idx="168">
                  <c:v>24.19576</c:v>
                </c:pt>
                <c:pt idx="169">
                  <c:v>23.49691</c:v>
                </c:pt>
                <c:pt idx="170">
                  <c:v>22.772690000000004</c:v>
                </c:pt>
                <c:pt idx="171">
                  <c:v>21.848670000000002</c:v>
                </c:pt>
                <c:pt idx="172">
                  <c:v>19.925430000000002</c:v>
                </c:pt>
                <c:pt idx="173">
                  <c:v>19.401949999999999</c:v>
                </c:pt>
                <c:pt idx="174">
                  <c:v>19.809570000000001</c:v>
                </c:pt>
                <c:pt idx="175">
                  <c:v>18.397670000000005</c:v>
                </c:pt>
                <c:pt idx="176">
                  <c:v>16.791680000000003</c:v>
                </c:pt>
                <c:pt idx="177">
                  <c:v>16.62358</c:v>
                </c:pt>
                <c:pt idx="178">
                  <c:v>15.37791</c:v>
                </c:pt>
                <c:pt idx="179">
                  <c:v>15.987159999999999</c:v>
                </c:pt>
                <c:pt idx="180">
                  <c:v>7.3369599999999977</c:v>
                </c:pt>
                <c:pt idx="181">
                  <c:v>17.166240000000002</c:v>
                </c:pt>
                <c:pt idx="182">
                  <c:v>22.721750000000004</c:v>
                </c:pt>
                <c:pt idx="183">
                  <c:v>21.120789999999996</c:v>
                </c:pt>
                <c:pt idx="184">
                  <c:v>22.126309999999997</c:v>
                </c:pt>
                <c:pt idx="185">
                  <c:v>17.85247</c:v>
                </c:pt>
                <c:pt idx="186">
                  <c:v>19.739979999999999</c:v>
                </c:pt>
                <c:pt idx="187">
                  <c:v>27.34066</c:v>
                </c:pt>
                <c:pt idx="188">
                  <c:v>26.83398</c:v>
                </c:pt>
                <c:pt idx="189">
                  <c:v>27.594029999999997</c:v>
                </c:pt>
                <c:pt idx="190">
                  <c:v>22.075769999999999</c:v>
                </c:pt>
                <c:pt idx="191">
                  <c:v>21.345700000000001</c:v>
                </c:pt>
                <c:pt idx="192">
                  <c:v>7.7632799999999982</c:v>
                </c:pt>
                <c:pt idx="193">
                  <c:v>7.2782400000000003</c:v>
                </c:pt>
                <c:pt idx="194">
                  <c:v>6.558880000000002</c:v>
                </c:pt>
                <c:pt idx="195">
                  <c:v>3.9333400000000012</c:v>
                </c:pt>
                <c:pt idx="196">
                  <c:v>3.7702300000000015</c:v>
                </c:pt>
                <c:pt idx="197">
                  <c:v>2.2807200000000023</c:v>
                </c:pt>
                <c:pt idx="198">
                  <c:v>2.0354599999999969</c:v>
                </c:pt>
                <c:pt idx="199">
                  <c:v>2.3279199999999989</c:v>
                </c:pt>
                <c:pt idx="200">
                  <c:v>2.7859200000000008</c:v>
                </c:pt>
                <c:pt idx="201">
                  <c:v>1.7700400000000016</c:v>
                </c:pt>
                <c:pt idx="202">
                  <c:v>1.3299500000000002</c:v>
                </c:pt>
                <c:pt idx="203">
                  <c:v>0.71913999999999945</c:v>
                </c:pt>
                <c:pt idx="204">
                  <c:v>19.45553</c:v>
                </c:pt>
                <c:pt idx="205">
                  <c:v>19.024369999999998</c:v>
                </c:pt>
                <c:pt idx="206">
                  <c:v>17.46913</c:v>
                </c:pt>
                <c:pt idx="207">
                  <c:v>17.22372</c:v>
                </c:pt>
                <c:pt idx="208">
                  <c:v>16.689530000000001</c:v>
                </c:pt>
                <c:pt idx="209">
                  <c:v>17.880009999999999</c:v>
                </c:pt>
                <c:pt idx="210">
                  <c:v>18.291119999999999</c:v>
                </c:pt>
                <c:pt idx="211">
                  <c:v>22.073391999999998</c:v>
                </c:pt>
                <c:pt idx="212">
                  <c:v>21.016210000000001</c:v>
                </c:pt>
                <c:pt idx="213">
                  <c:v>18.090409999999999</c:v>
                </c:pt>
                <c:pt idx="214">
                  <c:v>19.110329999999998</c:v>
                </c:pt>
                <c:pt idx="215">
                  <c:v>18.127409999999998</c:v>
                </c:pt>
                <c:pt idx="216">
                  <c:v>19.052910000000001</c:v>
                </c:pt>
                <c:pt idx="217">
                  <c:v>16.01624</c:v>
                </c:pt>
                <c:pt idx="218">
                  <c:v>16.324930000000002</c:v>
                </c:pt>
                <c:pt idx="219">
                  <c:v>13.70115</c:v>
                </c:pt>
                <c:pt idx="220">
                  <c:v>9.3634299999999993</c:v>
                </c:pt>
                <c:pt idx="221">
                  <c:v>10.537350000000002</c:v>
                </c:pt>
                <c:pt idx="222">
                  <c:v>5.405149999999999</c:v>
                </c:pt>
                <c:pt idx="223">
                  <c:v>5.7290499999999973</c:v>
                </c:pt>
                <c:pt idx="224">
                  <c:v>5.0452199999999969</c:v>
                </c:pt>
                <c:pt idx="225">
                  <c:v>3.0070399999999999</c:v>
                </c:pt>
                <c:pt idx="226">
                  <c:v>3.1363699999999994</c:v>
                </c:pt>
                <c:pt idx="227">
                  <c:v>2.1374999999999993</c:v>
                </c:pt>
                <c:pt idx="228">
                  <c:v>1.6005399999999987</c:v>
                </c:pt>
                <c:pt idx="229">
                  <c:v>1.984729999999999</c:v>
                </c:pt>
                <c:pt idx="230">
                  <c:v>2.4223199999999991</c:v>
                </c:pt>
                <c:pt idx="231">
                  <c:v>3.2863700000000016</c:v>
                </c:pt>
                <c:pt idx="232">
                  <c:v>4.1636299999999977</c:v>
                </c:pt>
                <c:pt idx="233">
                  <c:v>3.83155</c:v>
                </c:pt>
                <c:pt idx="234">
                  <c:v>3.5050700000000035</c:v>
                </c:pt>
                <c:pt idx="235">
                  <c:v>29.012729999999998</c:v>
                </c:pt>
                <c:pt idx="236">
                  <c:v>25.152680000000004</c:v>
                </c:pt>
                <c:pt idx="237">
                  <c:v>25.270340000000001</c:v>
                </c:pt>
                <c:pt idx="238">
                  <c:v>27.38147</c:v>
                </c:pt>
                <c:pt idx="239">
                  <c:v>30.769330000000004</c:v>
                </c:pt>
                <c:pt idx="240">
                  <c:v>27.070749999999997</c:v>
                </c:pt>
                <c:pt idx="241">
                  <c:v>34.619239999999998</c:v>
                </c:pt>
                <c:pt idx="242">
                  <c:v>30.708169999999996</c:v>
                </c:pt>
                <c:pt idx="243">
                  <c:v>13.319490000000002</c:v>
                </c:pt>
                <c:pt idx="244">
                  <c:v>14.520339999999999</c:v>
                </c:pt>
                <c:pt idx="245">
                  <c:v>13.6913</c:v>
                </c:pt>
                <c:pt idx="246">
                  <c:v>20.456149999999997</c:v>
                </c:pt>
                <c:pt idx="247">
                  <c:v>19.943540000000002</c:v>
                </c:pt>
                <c:pt idx="248">
                  <c:v>13.859249999999999</c:v>
                </c:pt>
                <c:pt idx="249">
                  <c:v>16.461799999999997</c:v>
                </c:pt>
                <c:pt idx="250">
                  <c:v>17.50235</c:v>
                </c:pt>
                <c:pt idx="251">
                  <c:v>25.154449999999997</c:v>
                </c:pt>
                <c:pt idx="252">
                  <c:v>29.56532</c:v>
                </c:pt>
                <c:pt idx="253">
                  <c:v>29.066549999999999</c:v>
                </c:pt>
                <c:pt idx="254">
                  <c:v>21.623649999999998</c:v>
                </c:pt>
                <c:pt idx="255">
                  <c:v>16.878779999999999</c:v>
                </c:pt>
                <c:pt idx="256">
                  <c:v>19.711830000000003</c:v>
                </c:pt>
                <c:pt idx="257">
                  <c:v>17.043370000000003</c:v>
                </c:pt>
                <c:pt idx="258">
                  <c:v>18.443230000000003</c:v>
                </c:pt>
                <c:pt idx="259">
                  <c:v>27.508270000000003</c:v>
                </c:pt>
                <c:pt idx="260">
                  <c:v>29.003189999999996</c:v>
                </c:pt>
                <c:pt idx="261">
                  <c:v>26.942369999999997</c:v>
                </c:pt>
                <c:pt idx="262">
                  <c:v>23.291600000000003</c:v>
                </c:pt>
                <c:pt idx="263">
                  <c:v>24.608559999999997</c:v>
                </c:pt>
                <c:pt idx="264">
                  <c:v>26.109819999999999</c:v>
                </c:pt>
                <c:pt idx="265">
                  <c:v>24.022550000000003</c:v>
                </c:pt>
                <c:pt idx="266">
                  <c:v>23.806699999999999</c:v>
                </c:pt>
                <c:pt idx="267">
                  <c:v>12.292559999999998</c:v>
                </c:pt>
                <c:pt idx="268">
                  <c:v>11.751900000000003</c:v>
                </c:pt>
                <c:pt idx="269">
                  <c:v>13.802310000000002</c:v>
                </c:pt>
                <c:pt idx="270">
                  <c:v>1.253029999999999</c:v>
                </c:pt>
                <c:pt idx="271">
                  <c:v>1.4671300000000009</c:v>
                </c:pt>
                <c:pt idx="272">
                  <c:v>1.6584900000000005</c:v>
                </c:pt>
                <c:pt idx="273">
                  <c:v>0.62560999999999822</c:v>
                </c:pt>
                <c:pt idx="274">
                  <c:v>20.559319999999996</c:v>
                </c:pt>
                <c:pt idx="275">
                  <c:v>16.916440000000001</c:v>
                </c:pt>
                <c:pt idx="276">
                  <c:v>12.484360000000002</c:v>
                </c:pt>
                <c:pt idx="277">
                  <c:v>18.997320000000002</c:v>
                </c:pt>
                <c:pt idx="278">
                  <c:v>18.192349999999998</c:v>
                </c:pt>
                <c:pt idx="279">
                  <c:v>20.626139999999999</c:v>
                </c:pt>
                <c:pt idx="280">
                  <c:v>16.90091</c:v>
                </c:pt>
                <c:pt idx="281">
                  <c:v>18.932099999999998</c:v>
                </c:pt>
                <c:pt idx="282">
                  <c:v>12.096699999999998</c:v>
                </c:pt>
                <c:pt idx="283">
                  <c:v>22.697069999999997</c:v>
                </c:pt>
                <c:pt idx="284">
                  <c:v>20.927139999999998</c:v>
                </c:pt>
                <c:pt idx="285">
                  <c:v>29.472169999999998</c:v>
                </c:pt>
                <c:pt idx="286">
                  <c:v>25.504470000000001</c:v>
                </c:pt>
                <c:pt idx="287">
                  <c:v>20.815290000000005</c:v>
                </c:pt>
                <c:pt idx="288">
                  <c:v>21.185470000000002</c:v>
                </c:pt>
                <c:pt idx="289">
                  <c:v>13.17305</c:v>
                </c:pt>
                <c:pt idx="290">
                  <c:v>5.0571099999999998</c:v>
                </c:pt>
                <c:pt idx="291">
                  <c:v>9.1302099999999982</c:v>
                </c:pt>
                <c:pt idx="292">
                  <c:v>6.9390900000000002</c:v>
                </c:pt>
                <c:pt idx="293">
                  <c:v>5.5303100000000001</c:v>
                </c:pt>
                <c:pt idx="294">
                  <c:v>9.4210900000000013</c:v>
                </c:pt>
                <c:pt idx="295">
                  <c:v>7.3182299999999998</c:v>
                </c:pt>
                <c:pt idx="296">
                  <c:v>7.9235999999999986</c:v>
                </c:pt>
                <c:pt idx="297">
                  <c:v>9.1637199999999979</c:v>
                </c:pt>
                <c:pt idx="298">
                  <c:v>6.4647600000000001</c:v>
                </c:pt>
                <c:pt idx="299">
                  <c:v>2.6513300000000015</c:v>
                </c:pt>
                <c:pt idx="300">
                  <c:v>0.94630000000000081</c:v>
                </c:pt>
                <c:pt idx="301">
                  <c:v>-0.99377000000000137</c:v>
                </c:pt>
                <c:pt idx="302">
                  <c:v>1.2125000000000021</c:v>
                </c:pt>
                <c:pt idx="303">
                  <c:v>4.0238399999999981</c:v>
                </c:pt>
                <c:pt idx="304">
                  <c:v>2.218119999999999</c:v>
                </c:pt>
                <c:pt idx="305">
                  <c:v>1.1266199999999991</c:v>
                </c:pt>
                <c:pt idx="306">
                  <c:v>7.4114599999999982</c:v>
                </c:pt>
                <c:pt idx="307">
                  <c:v>1.5518000000000001</c:v>
                </c:pt>
                <c:pt idx="308">
                  <c:v>0.58793999999999969</c:v>
                </c:pt>
                <c:pt idx="309">
                  <c:v>0.36777999999999977</c:v>
                </c:pt>
                <c:pt idx="310">
                  <c:v>24.210050000000003</c:v>
                </c:pt>
                <c:pt idx="311">
                  <c:v>22.755120000000002</c:v>
                </c:pt>
                <c:pt idx="312">
                  <c:v>18.308920000000001</c:v>
                </c:pt>
                <c:pt idx="313">
                  <c:v>18.186979999999998</c:v>
                </c:pt>
                <c:pt idx="314">
                  <c:v>15.89509</c:v>
                </c:pt>
                <c:pt idx="315">
                  <c:v>17.263389999999998</c:v>
                </c:pt>
                <c:pt idx="316">
                  <c:v>18.284649999999999</c:v>
                </c:pt>
                <c:pt idx="317">
                  <c:v>11.298209999999997</c:v>
                </c:pt>
                <c:pt idx="318">
                  <c:v>18.591699999999999</c:v>
                </c:pt>
                <c:pt idx="319">
                  <c:v>9.7198799999999999</c:v>
                </c:pt>
                <c:pt idx="320">
                  <c:v>6.5566899999999997</c:v>
                </c:pt>
                <c:pt idx="321">
                  <c:v>7.1925100000000004</c:v>
                </c:pt>
                <c:pt idx="322">
                  <c:v>9.6519399999999997</c:v>
                </c:pt>
                <c:pt idx="323">
                  <c:v>10.799750000000003</c:v>
                </c:pt>
                <c:pt idx="324">
                  <c:v>11.79448</c:v>
                </c:pt>
                <c:pt idx="325">
                  <c:v>7.2660599999999995</c:v>
                </c:pt>
                <c:pt idx="326">
                  <c:v>8.3681400000000004</c:v>
                </c:pt>
                <c:pt idx="327">
                  <c:v>6.4166699999999999</c:v>
                </c:pt>
                <c:pt idx="328">
                  <c:v>7.2829199999999972</c:v>
                </c:pt>
                <c:pt idx="329">
                  <c:v>8.1821399999999969</c:v>
                </c:pt>
                <c:pt idx="330">
                  <c:v>7.5774000000000008</c:v>
                </c:pt>
                <c:pt idx="331">
                  <c:v>6.2172599999999996</c:v>
                </c:pt>
                <c:pt idx="332">
                  <c:v>6.548449999999999</c:v>
                </c:pt>
                <c:pt idx="333">
                  <c:v>4.8213699999999982</c:v>
                </c:pt>
                <c:pt idx="334">
                  <c:v>18.54936</c:v>
                </c:pt>
                <c:pt idx="335">
                  <c:v>17.64001</c:v>
                </c:pt>
                <c:pt idx="336">
                  <c:v>20.488419999999998</c:v>
                </c:pt>
                <c:pt idx="337">
                  <c:v>20.131709999999998</c:v>
                </c:pt>
                <c:pt idx="338">
                  <c:v>21.695929999999997</c:v>
                </c:pt>
              </c:numCache>
            </c:numRef>
          </c:yVal>
          <c:smooth val="0"/>
          <c:extLst>
            <c:ext xmlns:c16="http://schemas.microsoft.com/office/drawing/2014/chart" uri="{C3380CC4-5D6E-409C-BE32-E72D297353CC}">
              <c16:uniqueId val="{00000001-70DD-4B10-AE5A-71D9A5D7A670}"/>
            </c:ext>
          </c:extLst>
        </c:ser>
        <c:dLbls>
          <c:showLegendKey val="0"/>
          <c:showVal val="0"/>
          <c:showCatName val="0"/>
          <c:showSerName val="0"/>
          <c:showPercent val="0"/>
          <c:showBubbleSize val="0"/>
        </c:dLbls>
        <c:axId val="123172736"/>
        <c:axId val="123174272"/>
      </c:scatterChart>
      <c:valAx>
        <c:axId val="123172736"/>
        <c:scaling>
          <c:orientation val="minMax"/>
          <c:max val="2015"/>
          <c:min val="1965"/>
        </c:scaling>
        <c:delete val="0"/>
        <c:axPos val="b"/>
        <c:numFmt formatCode="General" sourceLinked="1"/>
        <c:majorTickMark val="out"/>
        <c:minorTickMark val="none"/>
        <c:tickLblPos val="nextTo"/>
        <c:crossAx val="123174272"/>
        <c:crosses val="autoZero"/>
        <c:crossBetween val="midCat"/>
        <c:majorUnit val="10"/>
      </c:valAx>
      <c:valAx>
        <c:axId val="123174272"/>
        <c:scaling>
          <c:orientation val="minMax"/>
          <c:max val="40"/>
          <c:min val="0"/>
        </c:scaling>
        <c:delete val="0"/>
        <c:axPos val="l"/>
        <c:majorGridlines/>
        <c:numFmt formatCode="#,##0" sourceLinked="0"/>
        <c:majorTickMark val="out"/>
        <c:minorTickMark val="none"/>
        <c:tickLblPos val="nextTo"/>
        <c:crossAx val="123172736"/>
        <c:crosses val="autoZero"/>
        <c:crossBetween val="midCat"/>
        <c:majorUnit val="10"/>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market income LIS-countries</a:t>
            </a:r>
          </a:p>
          <a:p>
            <a:pPr>
              <a:defRPr sz="1050"/>
            </a:pPr>
            <a:endParaRPr lang="en-US" sz="1050"/>
          </a:p>
        </c:rich>
      </c:tx>
      <c:layout/>
      <c:overlay val="0"/>
    </c:title>
    <c:autoTitleDeleted val="0"/>
    <c:plotArea>
      <c:layout>
        <c:manualLayout>
          <c:layoutTarget val="inner"/>
          <c:xMode val="edge"/>
          <c:yMode val="edge"/>
          <c:x val="8.98317698196789E-2"/>
          <c:y val="0.14685857893534399"/>
          <c:w val="0.83832968307251199"/>
          <c:h val="0.74569321740882499"/>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45801139447034"/>
                  <c:y val="-0.26639326334208202"/>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PL40'!$W$6:$W$344</c:f>
              <c:numCache>
                <c:formatCode>0.0</c:formatCode>
                <c:ptCount val="339"/>
                <c:pt idx="0">
                  <c:v>28.779810000000001</c:v>
                </c:pt>
                <c:pt idx="1">
                  <c:v>29.041830000000001</c:v>
                </c:pt>
                <c:pt idx="2">
                  <c:v>27.845929999999999</c:v>
                </c:pt>
                <c:pt idx="3">
                  <c:v>29.359059999999999</c:v>
                </c:pt>
                <c:pt idx="4">
                  <c:v>28.81147</c:v>
                </c:pt>
                <c:pt idx="5">
                  <c:v>29.780390000000001</c:v>
                </c:pt>
                <c:pt idx="6">
                  <c:v>28.239540000000002</c:v>
                </c:pt>
                <c:pt idx="7">
                  <c:v>23.233360000000001</c:v>
                </c:pt>
                <c:pt idx="8">
                  <c:v>23.923369999999998</c:v>
                </c:pt>
                <c:pt idx="9">
                  <c:v>20.985939999999999</c:v>
                </c:pt>
                <c:pt idx="10">
                  <c:v>31.779</c:v>
                </c:pt>
                <c:pt idx="11">
                  <c:v>31.956430000000001</c:v>
                </c:pt>
                <c:pt idx="12">
                  <c:v>30.158149999999999</c:v>
                </c:pt>
                <c:pt idx="13">
                  <c:v>27.61694</c:v>
                </c:pt>
                <c:pt idx="14">
                  <c:v>32.313029999999998</c:v>
                </c:pt>
                <c:pt idx="15">
                  <c:v>32.721530000000001</c:v>
                </c:pt>
                <c:pt idx="17">
                  <c:v>32.811810000000001</c:v>
                </c:pt>
                <c:pt idx="19">
                  <c:v>35.659590000000001</c:v>
                </c:pt>
                <c:pt idx="20">
                  <c:v>30.866040000000002</c:v>
                </c:pt>
                <c:pt idx="21">
                  <c:v>37.31353</c:v>
                </c:pt>
                <c:pt idx="22">
                  <c:v>28.061979999999998</c:v>
                </c:pt>
                <c:pt idx="23">
                  <c:v>31.781479999999998</c:v>
                </c:pt>
                <c:pt idx="24">
                  <c:v>30.323070000000001</c:v>
                </c:pt>
                <c:pt idx="25">
                  <c:v>34.560200000000002</c:v>
                </c:pt>
                <c:pt idx="26">
                  <c:v>34.33916</c:v>
                </c:pt>
                <c:pt idx="27">
                  <c:v>34.518520000000002</c:v>
                </c:pt>
                <c:pt idx="28">
                  <c:v>35.213569999999997</c:v>
                </c:pt>
                <c:pt idx="29">
                  <c:v>31.461169999999999</c:v>
                </c:pt>
                <c:pt idx="30">
                  <c:v>31.94294</c:v>
                </c:pt>
                <c:pt idx="31">
                  <c:v>29.717949999999998</c:v>
                </c:pt>
                <c:pt idx="32">
                  <c:v>30.5124</c:v>
                </c:pt>
                <c:pt idx="33">
                  <c:v>28.155429999999999</c:v>
                </c:pt>
                <c:pt idx="34">
                  <c:v>31.002859999999998</c:v>
                </c:pt>
                <c:pt idx="35">
                  <c:v>28.558219999999999</c:v>
                </c:pt>
                <c:pt idx="36">
                  <c:v>28.718710000000002</c:v>
                </c:pt>
                <c:pt idx="37">
                  <c:v>25.883929999999999</c:v>
                </c:pt>
                <c:pt idx="38">
                  <c:v>23.51661</c:v>
                </c:pt>
                <c:pt idx="39">
                  <c:v>21.25216</c:v>
                </c:pt>
                <c:pt idx="40">
                  <c:v>21.793800000000001</c:v>
                </c:pt>
                <c:pt idx="41">
                  <c:v>22.454350000000002</c:v>
                </c:pt>
                <c:pt idx="42">
                  <c:v>27.19885</c:v>
                </c:pt>
                <c:pt idx="43">
                  <c:v>26.507169999999999</c:v>
                </c:pt>
                <c:pt idx="44">
                  <c:v>27.42998</c:v>
                </c:pt>
                <c:pt idx="45">
                  <c:v>28.120979999999999</c:v>
                </c:pt>
                <c:pt idx="46">
                  <c:v>26.362210000000001</c:v>
                </c:pt>
                <c:pt idx="47">
                  <c:v>27.519819999999999</c:v>
                </c:pt>
                <c:pt idx="48">
                  <c:v>28.926580000000001</c:v>
                </c:pt>
                <c:pt idx="49">
                  <c:v>28.041609999999999</c:v>
                </c:pt>
                <c:pt idx="50">
                  <c:v>28.109719999999999</c:v>
                </c:pt>
                <c:pt idx="51">
                  <c:v>28.480799999999999</c:v>
                </c:pt>
                <c:pt idx="52">
                  <c:v>26.004280000000001</c:v>
                </c:pt>
                <c:pt idx="53">
                  <c:v>28.363130000000002</c:v>
                </c:pt>
                <c:pt idx="54">
                  <c:v>30.48189</c:v>
                </c:pt>
                <c:pt idx="55">
                  <c:v>21.401969999999999</c:v>
                </c:pt>
                <c:pt idx="56">
                  <c:v>23.686610000000002</c:v>
                </c:pt>
                <c:pt idx="57">
                  <c:v>21.268090000000001</c:v>
                </c:pt>
                <c:pt idx="58">
                  <c:v>23.738980000000002</c:v>
                </c:pt>
                <c:pt idx="59">
                  <c:v>22.969919999999998</c:v>
                </c:pt>
                <c:pt idx="60">
                  <c:v>28.80151</c:v>
                </c:pt>
                <c:pt idx="61">
                  <c:v>28.553149999999999</c:v>
                </c:pt>
                <c:pt idx="62">
                  <c:v>27.138290000000001</c:v>
                </c:pt>
                <c:pt idx="63">
                  <c:v>28.67906</c:v>
                </c:pt>
                <c:pt idx="64">
                  <c:v>28.65663</c:v>
                </c:pt>
                <c:pt idx="65">
                  <c:v>24.55443</c:v>
                </c:pt>
                <c:pt idx="66">
                  <c:v>26.066590000000001</c:v>
                </c:pt>
                <c:pt idx="67">
                  <c:v>31.312989999999999</c:v>
                </c:pt>
                <c:pt idx="68">
                  <c:v>30.371230000000001</c:v>
                </c:pt>
                <c:pt idx="69">
                  <c:v>27.113019999999999</c:v>
                </c:pt>
                <c:pt idx="70">
                  <c:v>29.210830000000001</c:v>
                </c:pt>
                <c:pt idx="71">
                  <c:v>27.82891</c:v>
                </c:pt>
                <c:pt idx="72">
                  <c:v>29.24314</c:v>
                </c:pt>
                <c:pt idx="73">
                  <c:v>30.02646</c:v>
                </c:pt>
                <c:pt idx="74">
                  <c:v>26.613409999999998</c:v>
                </c:pt>
                <c:pt idx="75">
                  <c:v>22.092780000000001</c:v>
                </c:pt>
                <c:pt idx="76">
                  <c:v>24.396059999999999</c:v>
                </c:pt>
                <c:pt idx="77">
                  <c:v>32.753749999999997</c:v>
                </c:pt>
                <c:pt idx="78">
                  <c:v>31.592300000000002</c:v>
                </c:pt>
                <c:pt idx="79">
                  <c:v>26.531639999999999</c:v>
                </c:pt>
                <c:pt idx="80">
                  <c:v>30.60717</c:v>
                </c:pt>
                <c:pt idx="81">
                  <c:v>36.930979999999998</c:v>
                </c:pt>
                <c:pt idx="82">
                  <c:v>32.661320000000003</c:v>
                </c:pt>
                <c:pt idx="83">
                  <c:v>32.438780000000001</c:v>
                </c:pt>
                <c:pt idx="84">
                  <c:v>30.2559</c:v>
                </c:pt>
                <c:pt idx="85">
                  <c:v>30.545310000000001</c:v>
                </c:pt>
                <c:pt idx="86">
                  <c:v>30.23461</c:v>
                </c:pt>
                <c:pt idx="87">
                  <c:v>32.618400000000001</c:v>
                </c:pt>
                <c:pt idx="88">
                  <c:v>25.417110000000001</c:v>
                </c:pt>
                <c:pt idx="89">
                  <c:v>22.646000000000001</c:v>
                </c:pt>
                <c:pt idx="90">
                  <c:v>39.262520000000002</c:v>
                </c:pt>
                <c:pt idx="91">
                  <c:v>37.95335</c:v>
                </c:pt>
                <c:pt idx="92">
                  <c:v>36.699629999999999</c:v>
                </c:pt>
                <c:pt idx="93">
                  <c:v>37.173810000000003</c:v>
                </c:pt>
                <c:pt idx="94">
                  <c:v>35.513570000000001</c:v>
                </c:pt>
                <c:pt idx="95">
                  <c:v>34.25461</c:v>
                </c:pt>
                <c:pt idx="96">
                  <c:v>25.218789999999998</c:v>
                </c:pt>
                <c:pt idx="97">
                  <c:v>31.494769999999999</c:v>
                </c:pt>
                <c:pt idx="98">
                  <c:v>35.882440000000003</c:v>
                </c:pt>
                <c:pt idx="99">
                  <c:v>37.80688</c:v>
                </c:pt>
                <c:pt idx="100">
                  <c:v>35.589860000000002</c:v>
                </c:pt>
                <c:pt idx="101">
                  <c:v>34.979959999999998</c:v>
                </c:pt>
                <c:pt idx="102">
                  <c:v>34.831719999999997</c:v>
                </c:pt>
                <c:pt idx="103">
                  <c:v>34.410119999999999</c:v>
                </c:pt>
                <c:pt idx="104">
                  <c:v>33.621569999999998</c:v>
                </c:pt>
                <c:pt idx="105">
                  <c:v>34.204610000000002</c:v>
                </c:pt>
                <c:pt idx="106">
                  <c:v>34.144019999999998</c:v>
                </c:pt>
                <c:pt idx="107">
                  <c:v>33.27373</c:v>
                </c:pt>
                <c:pt idx="108">
                  <c:v>33.956470000000003</c:v>
                </c:pt>
                <c:pt idx="109">
                  <c:v>34.324759999999998</c:v>
                </c:pt>
                <c:pt idx="110">
                  <c:v>34.109340000000003</c:v>
                </c:pt>
                <c:pt idx="111">
                  <c:v>32.878729999999997</c:v>
                </c:pt>
                <c:pt idx="112">
                  <c:v>32.363219999999998</c:v>
                </c:pt>
                <c:pt idx="113">
                  <c:v>31.693650000000002</c:v>
                </c:pt>
                <c:pt idx="114">
                  <c:v>30.253869999999999</c:v>
                </c:pt>
                <c:pt idx="115">
                  <c:v>28.990870000000001</c:v>
                </c:pt>
                <c:pt idx="116">
                  <c:v>28.497990000000001</c:v>
                </c:pt>
                <c:pt idx="117">
                  <c:v>27.724740000000001</c:v>
                </c:pt>
                <c:pt idx="118">
                  <c:v>27.997409999999999</c:v>
                </c:pt>
                <c:pt idx="119">
                  <c:v>25.694489999999998</c:v>
                </c:pt>
                <c:pt idx="120">
                  <c:v>24.68365</c:v>
                </c:pt>
                <c:pt idx="121">
                  <c:v>25.256080000000001</c:v>
                </c:pt>
                <c:pt idx="122">
                  <c:v>25.431519999999999</c:v>
                </c:pt>
                <c:pt idx="123">
                  <c:v>25.158619999999999</c:v>
                </c:pt>
                <c:pt idx="124">
                  <c:v>21.688479999999998</c:v>
                </c:pt>
                <c:pt idx="125">
                  <c:v>24.283069999999999</c:v>
                </c:pt>
                <c:pt idx="126">
                  <c:v>19.348980000000001</c:v>
                </c:pt>
                <c:pt idx="127">
                  <c:v>38.253860000000003</c:v>
                </c:pt>
                <c:pt idx="128">
                  <c:v>32.12359</c:v>
                </c:pt>
                <c:pt idx="129">
                  <c:v>27.29017</c:v>
                </c:pt>
                <c:pt idx="130">
                  <c:v>31.19229</c:v>
                </c:pt>
                <c:pt idx="131">
                  <c:v>32.532710000000002</c:v>
                </c:pt>
                <c:pt idx="132">
                  <c:v>32.548250000000003</c:v>
                </c:pt>
                <c:pt idx="133">
                  <c:v>14.778359999999999</c:v>
                </c:pt>
                <c:pt idx="134">
                  <c:v>23.602360000000001</c:v>
                </c:pt>
                <c:pt idx="135">
                  <c:v>24.459530000000001</c:v>
                </c:pt>
                <c:pt idx="136">
                  <c:v>39.50985</c:v>
                </c:pt>
                <c:pt idx="137">
                  <c:v>43.361789999999999</c:v>
                </c:pt>
                <c:pt idx="138">
                  <c:v>42.306019999999997</c:v>
                </c:pt>
                <c:pt idx="139">
                  <c:v>38.951070000000001</c:v>
                </c:pt>
                <c:pt idx="140">
                  <c:v>40.499699999999997</c:v>
                </c:pt>
                <c:pt idx="141">
                  <c:v>42.259860000000003</c:v>
                </c:pt>
                <c:pt idx="142">
                  <c:v>42.709679999999999</c:v>
                </c:pt>
                <c:pt idx="143">
                  <c:v>39.066000000000003</c:v>
                </c:pt>
                <c:pt idx="144">
                  <c:v>21.664480000000001</c:v>
                </c:pt>
                <c:pt idx="145">
                  <c:v>15.638479999999999</c:v>
                </c:pt>
                <c:pt idx="146">
                  <c:v>16.157800000000002</c:v>
                </c:pt>
                <c:pt idx="147">
                  <c:v>23.715440000000001</c:v>
                </c:pt>
                <c:pt idx="148">
                  <c:v>22.026209999999999</c:v>
                </c:pt>
                <c:pt idx="149">
                  <c:v>43.023490000000002</c:v>
                </c:pt>
                <c:pt idx="150">
                  <c:v>35.505809999999997</c:v>
                </c:pt>
                <c:pt idx="151">
                  <c:v>33.216239999999999</c:v>
                </c:pt>
                <c:pt idx="152">
                  <c:v>29.38381</c:v>
                </c:pt>
                <c:pt idx="153">
                  <c:v>34.190019999999997</c:v>
                </c:pt>
                <c:pt idx="154">
                  <c:v>34.663899999999998</c:v>
                </c:pt>
                <c:pt idx="155">
                  <c:v>35.370579999999997</c:v>
                </c:pt>
                <c:pt idx="156">
                  <c:v>31.972850000000001</c:v>
                </c:pt>
                <c:pt idx="157">
                  <c:v>28.13025</c:v>
                </c:pt>
                <c:pt idx="158">
                  <c:v>28.80996</c:v>
                </c:pt>
                <c:pt idx="159">
                  <c:v>30.80472</c:v>
                </c:pt>
                <c:pt idx="160">
                  <c:v>32.362430000000003</c:v>
                </c:pt>
                <c:pt idx="161">
                  <c:v>31.878150000000002</c:v>
                </c:pt>
                <c:pt idx="162">
                  <c:v>32.753140000000002</c:v>
                </c:pt>
                <c:pt idx="163">
                  <c:v>32.817329999999998</c:v>
                </c:pt>
                <c:pt idx="164">
                  <c:v>28.626339999999999</c:v>
                </c:pt>
                <c:pt idx="165">
                  <c:v>26.111789999999999</c:v>
                </c:pt>
                <c:pt idx="166">
                  <c:v>26.13589</c:v>
                </c:pt>
                <c:pt idx="167">
                  <c:v>18.945989999999998</c:v>
                </c:pt>
                <c:pt idx="168">
                  <c:v>38.256590000000003</c:v>
                </c:pt>
                <c:pt idx="169">
                  <c:v>36.335169999999998</c:v>
                </c:pt>
                <c:pt idx="170">
                  <c:v>35.118769999999998</c:v>
                </c:pt>
                <c:pt idx="171">
                  <c:v>34.667290000000001</c:v>
                </c:pt>
                <c:pt idx="172">
                  <c:v>33.09281</c:v>
                </c:pt>
                <c:pt idx="173">
                  <c:v>34.553199999999997</c:v>
                </c:pt>
                <c:pt idx="174">
                  <c:v>34.544370000000001</c:v>
                </c:pt>
                <c:pt idx="175">
                  <c:v>33.544150000000002</c:v>
                </c:pt>
                <c:pt idx="176">
                  <c:v>27.57582</c:v>
                </c:pt>
                <c:pt idx="177">
                  <c:v>26.589590000000001</c:v>
                </c:pt>
                <c:pt idx="178">
                  <c:v>27.74634</c:v>
                </c:pt>
                <c:pt idx="179">
                  <c:v>27.14385</c:v>
                </c:pt>
                <c:pt idx="180">
                  <c:v>19.938859999999998</c:v>
                </c:pt>
                <c:pt idx="181">
                  <c:v>32.615090000000002</c:v>
                </c:pt>
                <c:pt idx="182">
                  <c:v>38.239170000000001</c:v>
                </c:pt>
                <c:pt idx="183">
                  <c:v>31.278169999999999</c:v>
                </c:pt>
                <c:pt idx="184">
                  <c:v>31.025189999999998</c:v>
                </c:pt>
                <c:pt idx="185">
                  <c:v>26.96885</c:v>
                </c:pt>
                <c:pt idx="186">
                  <c:v>28.31982</c:v>
                </c:pt>
                <c:pt idx="187">
                  <c:v>32.960140000000003</c:v>
                </c:pt>
                <c:pt idx="188">
                  <c:v>33.507930000000002</c:v>
                </c:pt>
                <c:pt idx="189">
                  <c:v>28.877880000000001</c:v>
                </c:pt>
                <c:pt idx="190">
                  <c:v>25.416039999999999</c:v>
                </c:pt>
                <c:pt idx="191">
                  <c:v>23.989190000000001</c:v>
                </c:pt>
                <c:pt idx="192">
                  <c:v>27.267769999999999</c:v>
                </c:pt>
                <c:pt idx="193">
                  <c:v>27.302330000000001</c:v>
                </c:pt>
                <c:pt idx="194">
                  <c:v>27.54344</c:v>
                </c:pt>
                <c:pt idx="195">
                  <c:v>22.722380000000001</c:v>
                </c:pt>
                <c:pt idx="196">
                  <c:v>23.600960000000001</c:v>
                </c:pt>
                <c:pt idx="197">
                  <c:v>23.40691</c:v>
                </c:pt>
                <c:pt idx="198">
                  <c:v>24.049469999999999</c:v>
                </c:pt>
                <c:pt idx="199">
                  <c:v>21.603110000000001</c:v>
                </c:pt>
                <c:pt idx="200">
                  <c:v>23.428979999999999</c:v>
                </c:pt>
                <c:pt idx="201">
                  <c:v>20.6082</c:v>
                </c:pt>
                <c:pt idx="202">
                  <c:v>19.975629999999999</c:v>
                </c:pt>
                <c:pt idx="203">
                  <c:v>19.130379999999999</c:v>
                </c:pt>
                <c:pt idx="204">
                  <c:v>29.547350000000002</c:v>
                </c:pt>
                <c:pt idx="205">
                  <c:v>27.553519999999999</c:v>
                </c:pt>
                <c:pt idx="206">
                  <c:v>27.232620000000001</c:v>
                </c:pt>
                <c:pt idx="207">
                  <c:v>27.157530000000001</c:v>
                </c:pt>
                <c:pt idx="208">
                  <c:v>26.103629999999999</c:v>
                </c:pt>
                <c:pt idx="209">
                  <c:v>29.72899</c:v>
                </c:pt>
                <c:pt idx="210">
                  <c:v>28.792490000000001</c:v>
                </c:pt>
                <c:pt idx="211">
                  <c:v>28.707560000000001</c:v>
                </c:pt>
                <c:pt idx="212">
                  <c:v>29.995699999999999</c:v>
                </c:pt>
                <c:pt idx="213">
                  <c:v>28.348970000000001</c:v>
                </c:pt>
                <c:pt idx="214">
                  <c:v>28.759319999999999</c:v>
                </c:pt>
                <c:pt idx="215">
                  <c:v>27.791509999999999</c:v>
                </c:pt>
                <c:pt idx="216">
                  <c:v>28.837160000000001</c:v>
                </c:pt>
                <c:pt idx="217">
                  <c:v>25.42343</c:v>
                </c:pt>
                <c:pt idx="218">
                  <c:v>26.84515</c:v>
                </c:pt>
                <c:pt idx="219">
                  <c:v>23.185700000000001</c:v>
                </c:pt>
                <c:pt idx="220">
                  <c:v>20.20645</c:v>
                </c:pt>
                <c:pt idx="221">
                  <c:v>20.754930000000002</c:v>
                </c:pt>
                <c:pt idx="222">
                  <c:v>29.075140000000001</c:v>
                </c:pt>
                <c:pt idx="223">
                  <c:v>29.209019999999999</c:v>
                </c:pt>
                <c:pt idx="224">
                  <c:v>29.367940000000001</c:v>
                </c:pt>
                <c:pt idx="225">
                  <c:v>25.455349999999999</c:v>
                </c:pt>
                <c:pt idx="226">
                  <c:v>24.69293</c:v>
                </c:pt>
                <c:pt idx="227">
                  <c:v>25.373239999999999</c:v>
                </c:pt>
                <c:pt idx="228">
                  <c:v>22.83417</c:v>
                </c:pt>
                <c:pt idx="229">
                  <c:v>21.73066</c:v>
                </c:pt>
                <c:pt idx="230">
                  <c:v>27.0794</c:v>
                </c:pt>
                <c:pt idx="231">
                  <c:v>27.942779999999999</c:v>
                </c:pt>
                <c:pt idx="232">
                  <c:v>29.378599999999999</c:v>
                </c:pt>
                <c:pt idx="233">
                  <c:v>31.172820000000002</c:v>
                </c:pt>
                <c:pt idx="234">
                  <c:v>32.601990000000001</c:v>
                </c:pt>
                <c:pt idx="235">
                  <c:v>37.136490000000002</c:v>
                </c:pt>
                <c:pt idx="236">
                  <c:v>36.090110000000003</c:v>
                </c:pt>
                <c:pt idx="237">
                  <c:v>35.249690000000001</c:v>
                </c:pt>
                <c:pt idx="238">
                  <c:v>36.712020000000003</c:v>
                </c:pt>
                <c:pt idx="239">
                  <c:v>41.950020000000002</c:v>
                </c:pt>
                <c:pt idx="240">
                  <c:v>36.101219999999998</c:v>
                </c:pt>
                <c:pt idx="241">
                  <c:v>46.318689999999997</c:v>
                </c:pt>
                <c:pt idx="242">
                  <c:v>34.645180000000003</c:v>
                </c:pt>
                <c:pt idx="243">
                  <c:v>23.901979999999998</c:v>
                </c:pt>
                <c:pt idx="244">
                  <c:v>22.98997</c:v>
                </c:pt>
                <c:pt idx="245">
                  <c:v>22.867100000000001</c:v>
                </c:pt>
                <c:pt idx="246">
                  <c:v>33.7896</c:v>
                </c:pt>
                <c:pt idx="247">
                  <c:v>32.75262</c:v>
                </c:pt>
                <c:pt idx="248">
                  <c:v>31.369620000000001</c:v>
                </c:pt>
                <c:pt idx="249">
                  <c:v>34.35557</c:v>
                </c:pt>
                <c:pt idx="250">
                  <c:v>34.796990000000001</c:v>
                </c:pt>
                <c:pt idx="251">
                  <c:v>39.855339999999998</c:v>
                </c:pt>
                <c:pt idx="252">
                  <c:v>44.425040000000003</c:v>
                </c:pt>
                <c:pt idx="253">
                  <c:v>44.031779999999998</c:v>
                </c:pt>
                <c:pt idx="254">
                  <c:v>39.243639999999999</c:v>
                </c:pt>
                <c:pt idx="255">
                  <c:v>26.133649999999999</c:v>
                </c:pt>
                <c:pt idx="256">
                  <c:v>28.372669999999999</c:v>
                </c:pt>
                <c:pt idx="257">
                  <c:v>24.959510000000002</c:v>
                </c:pt>
                <c:pt idx="258">
                  <c:v>28.17427</c:v>
                </c:pt>
                <c:pt idx="259">
                  <c:v>33.908360000000002</c:v>
                </c:pt>
                <c:pt idx="260">
                  <c:v>28.841799999999999</c:v>
                </c:pt>
                <c:pt idx="261">
                  <c:v>37.081299999999999</c:v>
                </c:pt>
                <c:pt idx="262">
                  <c:v>32.763710000000003</c:v>
                </c:pt>
                <c:pt idx="263">
                  <c:v>31.555150000000001</c:v>
                </c:pt>
                <c:pt idx="264">
                  <c:v>30.358889999999999</c:v>
                </c:pt>
                <c:pt idx="265">
                  <c:v>29.44604</c:v>
                </c:pt>
                <c:pt idx="266">
                  <c:v>29.501899999999999</c:v>
                </c:pt>
                <c:pt idx="267">
                  <c:v>38.323999999999998</c:v>
                </c:pt>
                <c:pt idx="268">
                  <c:v>39.939300000000003</c:v>
                </c:pt>
                <c:pt idx="269">
                  <c:v>41.526739999999997</c:v>
                </c:pt>
                <c:pt idx="270">
                  <c:v>16.52055</c:v>
                </c:pt>
                <c:pt idx="271">
                  <c:v>17.254960000000001</c:v>
                </c:pt>
                <c:pt idx="272">
                  <c:v>16.771329999999999</c:v>
                </c:pt>
                <c:pt idx="273">
                  <c:v>15.821809999999999</c:v>
                </c:pt>
                <c:pt idx="274">
                  <c:v>38.100099999999998</c:v>
                </c:pt>
                <c:pt idx="275">
                  <c:v>34.745350000000002</c:v>
                </c:pt>
                <c:pt idx="276">
                  <c:v>27.74971</c:v>
                </c:pt>
                <c:pt idx="277">
                  <c:v>32.973930000000003</c:v>
                </c:pt>
                <c:pt idx="278">
                  <c:v>32.635219999999997</c:v>
                </c:pt>
                <c:pt idx="279">
                  <c:v>35.732100000000003</c:v>
                </c:pt>
                <c:pt idx="280">
                  <c:v>28.184889999999999</c:v>
                </c:pt>
                <c:pt idx="281">
                  <c:v>29.460809999999999</c:v>
                </c:pt>
                <c:pt idx="282">
                  <c:v>25.695599999999999</c:v>
                </c:pt>
                <c:pt idx="283">
                  <c:v>31.483170000000001</c:v>
                </c:pt>
                <c:pt idx="284">
                  <c:v>30.881830000000001</c:v>
                </c:pt>
                <c:pt idx="285">
                  <c:v>36.403880000000001</c:v>
                </c:pt>
                <c:pt idx="286">
                  <c:v>34.060009999999998</c:v>
                </c:pt>
                <c:pt idx="287">
                  <c:v>29.29243</c:v>
                </c:pt>
                <c:pt idx="288">
                  <c:v>27.820409999999999</c:v>
                </c:pt>
                <c:pt idx="289">
                  <c:v>23.456099999999999</c:v>
                </c:pt>
                <c:pt idx="290">
                  <c:v>18.368099999999998</c:v>
                </c:pt>
                <c:pt idx="291">
                  <c:v>21.361419999999999</c:v>
                </c:pt>
                <c:pt idx="292">
                  <c:v>20.637810000000002</c:v>
                </c:pt>
                <c:pt idx="293">
                  <c:v>19.806319999999999</c:v>
                </c:pt>
                <c:pt idx="294">
                  <c:v>21.680440000000001</c:v>
                </c:pt>
                <c:pt idx="295">
                  <c:v>19.014199999999999</c:v>
                </c:pt>
                <c:pt idx="296">
                  <c:v>19.065200000000001</c:v>
                </c:pt>
                <c:pt idx="297">
                  <c:v>20.872969999999999</c:v>
                </c:pt>
                <c:pt idx="298">
                  <c:v>18.037240000000001</c:v>
                </c:pt>
                <c:pt idx="299">
                  <c:v>13.64518</c:v>
                </c:pt>
                <c:pt idx="300">
                  <c:v>13.37379</c:v>
                </c:pt>
                <c:pt idx="301">
                  <c:v>12.28318</c:v>
                </c:pt>
                <c:pt idx="302">
                  <c:v>12.46828</c:v>
                </c:pt>
                <c:pt idx="303">
                  <c:v>13.15396</c:v>
                </c:pt>
                <c:pt idx="304">
                  <c:v>10.920669999999999</c:v>
                </c:pt>
                <c:pt idx="305">
                  <c:v>10.01107</c:v>
                </c:pt>
                <c:pt idx="306">
                  <c:v>13.529920000000001</c:v>
                </c:pt>
                <c:pt idx="307">
                  <c:v>7.5912389999999998</c:v>
                </c:pt>
                <c:pt idx="308">
                  <c:v>5.7231569999999996</c:v>
                </c:pt>
                <c:pt idx="309">
                  <c:v>5.7496809999999998</c:v>
                </c:pt>
                <c:pt idx="310">
                  <c:v>37.091880000000003</c:v>
                </c:pt>
                <c:pt idx="311">
                  <c:v>36.956580000000002</c:v>
                </c:pt>
                <c:pt idx="312">
                  <c:v>34.493139999999997</c:v>
                </c:pt>
                <c:pt idx="313">
                  <c:v>34.198909999999998</c:v>
                </c:pt>
                <c:pt idx="314">
                  <c:v>35.297620000000002</c:v>
                </c:pt>
                <c:pt idx="315">
                  <c:v>36.97878</c:v>
                </c:pt>
                <c:pt idx="316">
                  <c:v>35.830410000000001</c:v>
                </c:pt>
                <c:pt idx="317">
                  <c:v>31.496079999999999</c:v>
                </c:pt>
                <c:pt idx="318">
                  <c:v>33.668120000000002</c:v>
                </c:pt>
                <c:pt idx="319">
                  <c:v>23.70993</c:v>
                </c:pt>
                <c:pt idx="320">
                  <c:v>18.752960000000002</c:v>
                </c:pt>
                <c:pt idx="321">
                  <c:v>15.237590000000001</c:v>
                </c:pt>
                <c:pt idx="322">
                  <c:v>29.541139999999999</c:v>
                </c:pt>
                <c:pt idx="323">
                  <c:v>30.532979999999998</c:v>
                </c:pt>
                <c:pt idx="324">
                  <c:v>31.459330000000001</c:v>
                </c:pt>
                <c:pt idx="325">
                  <c:v>27.239599999999999</c:v>
                </c:pt>
                <c:pt idx="326">
                  <c:v>27.76371</c:v>
                </c:pt>
                <c:pt idx="327">
                  <c:v>25.596340000000001</c:v>
                </c:pt>
                <c:pt idx="328">
                  <c:v>26.84665</c:v>
                </c:pt>
                <c:pt idx="329">
                  <c:v>28.237110000000001</c:v>
                </c:pt>
                <c:pt idx="330">
                  <c:v>27.28912</c:v>
                </c:pt>
                <c:pt idx="331">
                  <c:v>26.204139999999999</c:v>
                </c:pt>
                <c:pt idx="332">
                  <c:v>24.033550000000002</c:v>
                </c:pt>
                <c:pt idx="333">
                  <c:v>22.28905</c:v>
                </c:pt>
                <c:pt idx="334">
                  <c:v>32.688090000000003</c:v>
                </c:pt>
                <c:pt idx="335">
                  <c:v>32.551110000000001</c:v>
                </c:pt>
                <c:pt idx="336">
                  <c:v>34.816600000000001</c:v>
                </c:pt>
                <c:pt idx="337">
                  <c:v>35.776510000000002</c:v>
                </c:pt>
                <c:pt idx="338">
                  <c:v>38.710410000000003</c:v>
                </c:pt>
              </c:numCache>
            </c:numRef>
          </c:yVal>
          <c:smooth val="0"/>
          <c:extLst>
            <c:ext xmlns:c16="http://schemas.microsoft.com/office/drawing/2014/chart" uri="{C3380CC4-5D6E-409C-BE32-E72D297353CC}">
              <c16:uniqueId val="{00000001-2F28-4402-A56F-74DBF8322645}"/>
            </c:ext>
          </c:extLst>
        </c:ser>
        <c:dLbls>
          <c:showLegendKey val="0"/>
          <c:showVal val="0"/>
          <c:showCatName val="0"/>
          <c:showSerName val="0"/>
          <c:showPercent val="0"/>
          <c:showBubbleSize val="0"/>
        </c:dLbls>
        <c:axId val="130183552"/>
        <c:axId val="130185088"/>
      </c:scatterChart>
      <c:valAx>
        <c:axId val="130183552"/>
        <c:scaling>
          <c:orientation val="minMax"/>
          <c:max val="2015"/>
          <c:min val="1965"/>
        </c:scaling>
        <c:delete val="0"/>
        <c:axPos val="b"/>
        <c:numFmt formatCode="General" sourceLinked="1"/>
        <c:majorTickMark val="out"/>
        <c:minorTickMark val="none"/>
        <c:tickLblPos val="nextTo"/>
        <c:crossAx val="130185088"/>
        <c:crosses val="autoZero"/>
        <c:crossBetween val="midCat"/>
        <c:majorUnit val="10"/>
      </c:valAx>
      <c:valAx>
        <c:axId val="130185088"/>
        <c:scaling>
          <c:orientation val="minMax"/>
          <c:max val="65"/>
          <c:min val="0"/>
        </c:scaling>
        <c:delete val="0"/>
        <c:axPos val="l"/>
        <c:majorGridlines/>
        <c:numFmt formatCode="#,##0" sourceLinked="0"/>
        <c:majorTickMark val="out"/>
        <c:minorTickMark val="none"/>
        <c:tickLblPos val="nextTo"/>
        <c:crossAx val="130183552"/>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disposable income LIS-countries</a:t>
            </a:r>
          </a:p>
        </c:rich>
      </c:tx>
      <c:layout/>
      <c:overlay val="0"/>
    </c:title>
    <c:autoTitleDeleted val="0"/>
    <c:plotArea>
      <c:layout>
        <c:manualLayout>
          <c:layoutTarget val="inner"/>
          <c:xMode val="edge"/>
          <c:yMode val="edge"/>
          <c:x val="9.0318395492877707E-2"/>
          <c:y val="0.151427918665753"/>
          <c:w val="0.83745390241084805"/>
          <c:h val="0.74112387767841603"/>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6042227613233502"/>
                  <c:y val="-0.23159266550014601"/>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PL40'!$Y$6:$Y$344</c:f>
              <c:numCache>
                <c:formatCode>0.0</c:formatCode>
                <c:ptCount val="339"/>
                <c:pt idx="0">
                  <c:v>13.907819999999999</c:v>
                </c:pt>
                <c:pt idx="1">
                  <c:v>13.93927</c:v>
                </c:pt>
                <c:pt idx="2">
                  <c:v>14.11124</c:v>
                </c:pt>
                <c:pt idx="3">
                  <c:v>13.1311</c:v>
                </c:pt>
                <c:pt idx="4">
                  <c:v>12.18707</c:v>
                </c:pt>
                <c:pt idx="5">
                  <c:v>13.010429999999999</c:v>
                </c:pt>
                <c:pt idx="6">
                  <c:v>11.370100000000001</c:v>
                </c:pt>
                <c:pt idx="7">
                  <c:v>12.17184</c:v>
                </c:pt>
                <c:pt idx="8">
                  <c:v>11.761150000000001</c:v>
                </c:pt>
                <c:pt idx="9">
                  <c:v>11.28518</c:v>
                </c:pt>
                <c:pt idx="10">
                  <c:v>8.7775990000000004</c:v>
                </c:pt>
                <c:pt idx="11">
                  <c:v>8.9584229999999998</c:v>
                </c:pt>
                <c:pt idx="12">
                  <c:v>9.7097709999999999</c:v>
                </c:pt>
                <c:pt idx="13">
                  <c:v>7.0701470000000004</c:v>
                </c:pt>
                <c:pt idx="14">
                  <c:v>7.7356439999999997</c:v>
                </c:pt>
                <c:pt idx="15">
                  <c:v>8.0292150000000007</c:v>
                </c:pt>
                <c:pt idx="16">
                  <c:v>10.60371</c:v>
                </c:pt>
                <c:pt idx="17">
                  <c:v>8.6891409999999993</c:v>
                </c:pt>
                <c:pt idx="18">
                  <c:v>6.6524140000000003</c:v>
                </c:pt>
                <c:pt idx="19">
                  <c:v>8.0778060000000007</c:v>
                </c:pt>
                <c:pt idx="20">
                  <c:v>7.9758120000000003</c:v>
                </c:pt>
                <c:pt idx="21">
                  <c:v>8.73888</c:v>
                </c:pt>
                <c:pt idx="22">
                  <c:v>5.1416259999999996</c:v>
                </c:pt>
                <c:pt idx="23">
                  <c:v>4.5596079999999999</c:v>
                </c:pt>
                <c:pt idx="24">
                  <c:v>4.4607219999999996</c:v>
                </c:pt>
                <c:pt idx="25">
                  <c:v>19.038080000000001</c:v>
                </c:pt>
                <c:pt idx="26">
                  <c:v>19.749300000000002</c:v>
                </c:pt>
                <c:pt idx="27">
                  <c:v>20.193529999999999</c:v>
                </c:pt>
                <c:pt idx="28">
                  <c:v>20.489439999999998</c:v>
                </c:pt>
                <c:pt idx="29">
                  <c:v>13.687670000000001</c:v>
                </c:pt>
                <c:pt idx="30">
                  <c:v>12.54818</c:v>
                </c:pt>
                <c:pt idx="31">
                  <c:v>12.148350000000001</c:v>
                </c:pt>
                <c:pt idx="32">
                  <c:v>12.976710000000001</c:v>
                </c:pt>
                <c:pt idx="33">
                  <c:v>12.37041</c:v>
                </c:pt>
                <c:pt idx="34">
                  <c:v>12.94356</c:v>
                </c:pt>
                <c:pt idx="35">
                  <c:v>11.92441</c:v>
                </c:pt>
                <c:pt idx="36">
                  <c:v>11.26055</c:v>
                </c:pt>
                <c:pt idx="37">
                  <c:v>10.96053</c:v>
                </c:pt>
                <c:pt idx="38">
                  <c:v>11.361840000000001</c:v>
                </c:pt>
                <c:pt idx="39">
                  <c:v>12.41677</c:v>
                </c:pt>
                <c:pt idx="40">
                  <c:v>13.92854</c:v>
                </c:pt>
                <c:pt idx="41">
                  <c:v>16.117809999999999</c:v>
                </c:pt>
                <c:pt idx="42">
                  <c:v>16.19237</c:v>
                </c:pt>
                <c:pt idx="43">
                  <c:v>15.83235</c:v>
                </c:pt>
                <c:pt idx="44">
                  <c:v>16.810569999999998</c:v>
                </c:pt>
                <c:pt idx="45">
                  <c:v>16.382850000000001</c:v>
                </c:pt>
                <c:pt idx="46">
                  <c:v>18.18863</c:v>
                </c:pt>
                <c:pt idx="47">
                  <c:v>19.19595</c:v>
                </c:pt>
                <c:pt idx="48">
                  <c:v>19.509399999999999</c:v>
                </c:pt>
                <c:pt idx="49">
                  <c:v>20.511060000000001</c:v>
                </c:pt>
                <c:pt idx="50">
                  <c:v>20.064889999999998</c:v>
                </c:pt>
                <c:pt idx="51">
                  <c:v>20.753550000000001</c:v>
                </c:pt>
                <c:pt idx="52">
                  <c:v>18.49118</c:v>
                </c:pt>
                <c:pt idx="53">
                  <c:v>19.334959999999999</c:v>
                </c:pt>
                <c:pt idx="54">
                  <c:v>19.908069999999999</c:v>
                </c:pt>
                <c:pt idx="55">
                  <c:v>17.915890000000001</c:v>
                </c:pt>
                <c:pt idx="56">
                  <c:v>19.59198</c:v>
                </c:pt>
                <c:pt idx="57">
                  <c:v>19.590199999999999</c:v>
                </c:pt>
                <c:pt idx="58">
                  <c:v>22.281580000000002</c:v>
                </c:pt>
                <c:pt idx="59">
                  <c:v>21.263629999999999</c:v>
                </c:pt>
                <c:pt idx="60">
                  <c:v>5.9717070000000003</c:v>
                </c:pt>
                <c:pt idx="61">
                  <c:v>6.3158560000000001</c:v>
                </c:pt>
                <c:pt idx="62">
                  <c:v>5.3693280000000003</c:v>
                </c:pt>
                <c:pt idx="63">
                  <c:v>5.831423</c:v>
                </c:pt>
                <c:pt idx="64">
                  <c:v>4.2304789999999999</c:v>
                </c:pt>
                <c:pt idx="65">
                  <c:v>5.1481490000000001</c:v>
                </c:pt>
                <c:pt idx="66">
                  <c:v>2.425027</c:v>
                </c:pt>
                <c:pt idx="67">
                  <c:v>5.671824</c:v>
                </c:pt>
                <c:pt idx="68">
                  <c:v>6.3195499999999996</c:v>
                </c:pt>
                <c:pt idx="69">
                  <c:v>6.2333150000000002</c:v>
                </c:pt>
                <c:pt idx="70">
                  <c:v>5.5860019999999997</c:v>
                </c:pt>
                <c:pt idx="71">
                  <c:v>5.3846769999999999</c:v>
                </c:pt>
                <c:pt idx="72">
                  <c:v>5.1699339999999996</c:v>
                </c:pt>
                <c:pt idx="73">
                  <c:v>7.1573130000000003</c:v>
                </c:pt>
                <c:pt idx="74">
                  <c:v>10.087719999999999</c:v>
                </c:pt>
                <c:pt idx="75">
                  <c:v>20.767040000000001</c:v>
                </c:pt>
                <c:pt idx="76">
                  <c:v>17.676860000000001</c:v>
                </c:pt>
                <c:pt idx="77">
                  <c:v>14.865819999999999</c:v>
                </c:pt>
                <c:pt idx="78">
                  <c:v>11.739380000000001</c:v>
                </c:pt>
                <c:pt idx="79">
                  <c:v>13.730320000000001</c:v>
                </c:pt>
                <c:pt idx="80">
                  <c:v>12.839399999999999</c:v>
                </c:pt>
                <c:pt idx="81">
                  <c:v>12.49579</c:v>
                </c:pt>
                <c:pt idx="82">
                  <c:v>6.8019379999999998</c:v>
                </c:pt>
                <c:pt idx="83">
                  <c:v>7.1973099999999999</c:v>
                </c:pt>
                <c:pt idx="84">
                  <c:v>7.814743</c:v>
                </c:pt>
                <c:pt idx="85">
                  <c:v>6.6171889999999998</c:v>
                </c:pt>
                <c:pt idx="86">
                  <c:v>5.4673889999999998</c:v>
                </c:pt>
                <c:pt idx="87">
                  <c:v>4.1241490000000001</c:v>
                </c:pt>
                <c:pt idx="88">
                  <c:v>5.5123100000000003</c:v>
                </c:pt>
                <c:pt idx="89">
                  <c:v>5.143249</c:v>
                </c:pt>
                <c:pt idx="90">
                  <c:v>9.1243230000000004</c:v>
                </c:pt>
                <c:pt idx="91">
                  <c:v>8.4889220000000005</c:v>
                </c:pt>
                <c:pt idx="92">
                  <c:v>7.3322609999999999</c:v>
                </c:pt>
                <c:pt idx="93">
                  <c:v>7.9850380000000003</c:v>
                </c:pt>
                <c:pt idx="94">
                  <c:v>8.9357240000000004</c:v>
                </c:pt>
                <c:pt idx="95">
                  <c:v>11.61214</c:v>
                </c:pt>
                <c:pt idx="96">
                  <c:v>10.28515</c:v>
                </c:pt>
                <c:pt idx="97">
                  <c:v>15.7676</c:v>
                </c:pt>
                <c:pt idx="98">
                  <c:v>16.893170000000001</c:v>
                </c:pt>
                <c:pt idx="99">
                  <c:v>19.480530000000002</c:v>
                </c:pt>
                <c:pt idx="100">
                  <c:v>10.043480000000001</c:v>
                </c:pt>
                <c:pt idx="101">
                  <c:v>9.5061660000000003</c:v>
                </c:pt>
                <c:pt idx="102">
                  <c:v>9.3202730000000003</c:v>
                </c:pt>
                <c:pt idx="103">
                  <c:v>9.4434149999999999</c:v>
                </c:pt>
                <c:pt idx="104">
                  <c:v>8.5254080000000005</c:v>
                </c:pt>
                <c:pt idx="105">
                  <c:v>9.316808</c:v>
                </c:pt>
                <c:pt idx="106">
                  <c:v>9.4689460000000008</c:v>
                </c:pt>
                <c:pt idx="107">
                  <c:v>9.1008929999999992</c:v>
                </c:pt>
                <c:pt idx="108">
                  <c:v>8.5417290000000001</c:v>
                </c:pt>
                <c:pt idx="109">
                  <c:v>8.6237250000000003</c:v>
                </c:pt>
                <c:pt idx="110">
                  <c:v>9.1480709999999998</c:v>
                </c:pt>
                <c:pt idx="111">
                  <c:v>8.2814999999999994</c:v>
                </c:pt>
                <c:pt idx="112">
                  <c:v>8.2202940000000009</c:v>
                </c:pt>
                <c:pt idx="113">
                  <c:v>8.1655560000000005</c:v>
                </c:pt>
                <c:pt idx="114">
                  <c:v>7.6123589999999997</c:v>
                </c:pt>
                <c:pt idx="115">
                  <c:v>7.3967599999999996</c:v>
                </c:pt>
                <c:pt idx="116">
                  <c:v>6.6823249999999996</c:v>
                </c:pt>
                <c:pt idx="117">
                  <c:v>7.1204850000000004</c:v>
                </c:pt>
                <c:pt idx="118">
                  <c:v>7.889195</c:v>
                </c:pt>
                <c:pt idx="119">
                  <c:v>7.8975609999999996</c:v>
                </c:pt>
                <c:pt idx="120">
                  <c:v>5.773911</c:v>
                </c:pt>
                <c:pt idx="121">
                  <c:v>6.913341</c:v>
                </c:pt>
                <c:pt idx="122">
                  <c:v>7.5064710000000003</c:v>
                </c:pt>
                <c:pt idx="123">
                  <c:v>5.8331059999999999</c:v>
                </c:pt>
                <c:pt idx="124">
                  <c:v>5.3001310000000004</c:v>
                </c:pt>
                <c:pt idx="125">
                  <c:v>6.0157280000000002</c:v>
                </c:pt>
                <c:pt idx="126">
                  <c:v>6.7500020000000003</c:v>
                </c:pt>
                <c:pt idx="127">
                  <c:v>14.16784</c:v>
                </c:pt>
                <c:pt idx="128">
                  <c:v>13.679119999999999</c:v>
                </c:pt>
                <c:pt idx="129">
                  <c:v>11.661619999999999</c:v>
                </c:pt>
                <c:pt idx="130">
                  <c:v>11.867290000000001</c:v>
                </c:pt>
                <c:pt idx="131">
                  <c:v>14.25258</c:v>
                </c:pt>
                <c:pt idx="132">
                  <c:v>15.44103</c:v>
                </c:pt>
                <c:pt idx="133">
                  <c:v>14.60558</c:v>
                </c:pt>
                <c:pt idx="134">
                  <c:v>22.71255</c:v>
                </c:pt>
                <c:pt idx="135">
                  <c:v>22.47484</c:v>
                </c:pt>
                <c:pt idx="136">
                  <c:v>6.5762799999999997</c:v>
                </c:pt>
                <c:pt idx="137">
                  <c:v>10.298450000000001</c:v>
                </c:pt>
                <c:pt idx="138">
                  <c:v>6.7259570000000002</c:v>
                </c:pt>
                <c:pt idx="139">
                  <c:v>6.1813640000000003</c:v>
                </c:pt>
                <c:pt idx="140">
                  <c:v>6.7212880000000004</c:v>
                </c:pt>
                <c:pt idx="141">
                  <c:v>6.6362139999999998</c:v>
                </c:pt>
                <c:pt idx="142">
                  <c:v>10.128439999999999</c:v>
                </c:pt>
                <c:pt idx="143">
                  <c:v>8.9436499999999999</c:v>
                </c:pt>
                <c:pt idx="144">
                  <c:v>6.0681919999999998</c:v>
                </c:pt>
                <c:pt idx="145">
                  <c:v>5.963438</c:v>
                </c:pt>
                <c:pt idx="146">
                  <c:v>5.2708899999999996</c:v>
                </c:pt>
                <c:pt idx="147">
                  <c:v>19.656479999999998</c:v>
                </c:pt>
                <c:pt idx="148">
                  <c:v>19.11947</c:v>
                </c:pt>
                <c:pt idx="149">
                  <c:v>9.4029349999999994</c:v>
                </c:pt>
                <c:pt idx="150">
                  <c:v>10.746460000000001</c:v>
                </c:pt>
                <c:pt idx="151">
                  <c:v>13.860749999999999</c:v>
                </c:pt>
                <c:pt idx="152">
                  <c:v>16.152560000000001</c:v>
                </c:pt>
                <c:pt idx="153">
                  <c:v>12.31779</c:v>
                </c:pt>
                <c:pt idx="154">
                  <c:v>12.89725</c:v>
                </c:pt>
                <c:pt idx="155">
                  <c:v>11.884499999999999</c:v>
                </c:pt>
                <c:pt idx="156">
                  <c:v>11.120480000000001</c:v>
                </c:pt>
                <c:pt idx="157">
                  <c:v>18.669840000000001</c:v>
                </c:pt>
                <c:pt idx="158">
                  <c:v>19.282119999999999</c:v>
                </c:pt>
                <c:pt idx="159">
                  <c:v>19.181940000000001</c:v>
                </c:pt>
                <c:pt idx="160">
                  <c:v>20.132819999999999</c:v>
                </c:pt>
                <c:pt idx="161">
                  <c:v>18.855599999999999</c:v>
                </c:pt>
                <c:pt idx="162">
                  <c:v>19.370940000000001</c:v>
                </c:pt>
                <c:pt idx="163">
                  <c:v>15.58924</c:v>
                </c:pt>
                <c:pt idx="164">
                  <c:v>13.49006</c:v>
                </c:pt>
                <c:pt idx="165">
                  <c:v>10.2004</c:v>
                </c:pt>
                <c:pt idx="166">
                  <c:v>11.69139</c:v>
                </c:pt>
                <c:pt idx="167">
                  <c:v>11.00943</c:v>
                </c:pt>
                <c:pt idx="168">
                  <c:v>12.8782</c:v>
                </c:pt>
                <c:pt idx="169">
                  <c:v>12.26473</c:v>
                </c:pt>
                <c:pt idx="170">
                  <c:v>11.79912</c:v>
                </c:pt>
                <c:pt idx="171">
                  <c:v>11.93755</c:v>
                </c:pt>
                <c:pt idx="172">
                  <c:v>12.2995</c:v>
                </c:pt>
                <c:pt idx="173">
                  <c:v>14.451420000000001</c:v>
                </c:pt>
                <c:pt idx="174">
                  <c:v>14.107620000000001</c:v>
                </c:pt>
                <c:pt idx="175">
                  <c:v>13.96313</c:v>
                </c:pt>
                <c:pt idx="176">
                  <c:v>10.421419999999999</c:v>
                </c:pt>
                <c:pt idx="177">
                  <c:v>9.6503619999999994</c:v>
                </c:pt>
                <c:pt idx="178">
                  <c:v>11.120889999999999</c:v>
                </c:pt>
                <c:pt idx="179">
                  <c:v>10.361219999999999</c:v>
                </c:pt>
                <c:pt idx="180">
                  <c:v>10.9375</c:v>
                </c:pt>
                <c:pt idx="181">
                  <c:v>12.38973</c:v>
                </c:pt>
                <c:pt idx="182">
                  <c:v>11.81414</c:v>
                </c:pt>
                <c:pt idx="183">
                  <c:v>8.7363590000000002</c:v>
                </c:pt>
                <c:pt idx="184">
                  <c:v>6.7797510000000001</c:v>
                </c:pt>
                <c:pt idx="185">
                  <c:v>7.2446250000000001</c:v>
                </c:pt>
                <c:pt idx="186">
                  <c:v>8.8815000000000008</c:v>
                </c:pt>
                <c:pt idx="187">
                  <c:v>5.8800189999999999</c:v>
                </c:pt>
                <c:pt idx="188">
                  <c:v>6.205959</c:v>
                </c:pt>
                <c:pt idx="189">
                  <c:v>3.7349679999999998</c:v>
                </c:pt>
                <c:pt idx="190">
                  <c:v>4.5208219999999999</c:v>
                </c:pt>
                <c:pt idx="191">
                  <c:v>4.7789679999999999</c:v>
                </c:pt>
                <c:pt idx="192">
                  <c:v>19.664449999999999</c:v>
                </c:pt>
                <c:pt idx="193">
                  <c:v>20.08924</c:v>
                </c:pt>
                <c:pt idx="194">
                  <c:v>20.798220000000001</c:v>
                </c:pt>
                <c:pt idx="195">
                  <c:v>18.350829999999998</c:v>
                </c:pt>
                <c:pt idx="196">
                  <c:v>19.728560000000002</c:v>
                </c:pt>
                <c:pt idx="197">
                  <c:v>21.341239999999999</c:v>
                </c:pt>
                <c:pt idx="198">
                  <c:v>21.937539999999998</c:v>
                </c:pt>
                <c:pt idx="199">
                  <c:v>19.2879</c:v>
                </c:pt>
                <c:pt idx="200">
                  <c:v>20.78247</c:v>
                </c:pt>
                <c:pt idx="201">
                  <c:v>18.854590000000002</c:v>
                </c:pt>
                <c:pt idx="202">
                  <c:v>18.762530000000002</c:v>
                </c:pt>
                <c:pt idx="203">
                  <c:v>18.571629999999999</c:v>
                </c:pt>
                <c:pt idx="204">
                  <c:v>6.1838059999999997</c:v>
                </c:pt>
                <c:pt idx="205">
                  <c:v>5.1926220000000001</c:v>
                </c:pt>
                <c:pt idx="206">
                  <c:v>5.1832469999999997</c:v>
                </c:pt>
                <c:pt idx="207">
                  <c:v>6.3379050000000001</c:v>
                </c:pt>
                <c:pt idx="208">
                  <c:v>4.9063100000000004</c:v>
                </c:pt>
                <c:pt idx="209">
                  <c:v>8.0687560000000005</c:v>
                </c:pt>
                <c:pt idx="210">
                  <c:v>6.3307909999999996</c:v>
                </c:pt>
                <c:pt idx="211">
                  <c:v>3.8922690000000002</c:v>
                </c:pt>
                <c:pt idx="212">
                  <c:v>6.2639440000000004</c:v>
                </c:pt>
                <c:pt idx="213">
                  <c:v>7.6622659999999998</c:v>
                </c:pt>
                <c:pt idx="214">
                  <c:v>7.4281370000000004</c:v>
                </c:pt>
                <c:pt idx="215">
                  <c:v>7.54549</c:v>
                </c:pt>
                <c:pt idx="216">
                  <c:v>7.0731849999999996</c:v>
                </c:pt>
                <c:pt idx="217">
                  <c:v>6.4466669999999997</c:v>
                </c:pt>
                <c:pt idx="218">
                  <c:v>6.8942909999999999</c:v>
                </c:pt>
                <c:pt idx="219">
                  <c:v>6.4431760000000002</c:v>
                </c:pt>
                <c:pt idx="220">
                  <c:v>7.2488729999999997</c:v>
                </c:pt>
                <c:pt idx="221">
                  <c:v>4.969557</c:v>
                </c:pt>
                <c:pt idx="222">
                  <c:v>22.666039999999999</c:v>
                </c:pt>
                <c:pt idx="223">
                  <c:v>23.148520000000001</c:v>
                </c:pt>
                <c:pt idx="224">
                  <c:v>23.9483</c:v>
                </c:pt>
                <c:pt idx="225">
                  <c:v>21.924990000000001</c:v>
                </c:pt>
                <c:pt idx="226">
                  <c:v>21.731159999999999</c:v>
                </c:pt>
                <c:pt idx="227">
                  <c:v>23.50048</c:v>
                </c:pt>
                <c:pt idx="228">
                  <c:v>21.09667</c:v>
                </c:pt>
                <c:pt idx="229">
                  <c:v>19.721489999999999</c:v>
                </c:pt>
                <c:pt idx="230">
                  <c:v>24.695499999999999</c:v>
                </c:pt>
                <c:pt idx="231">
                  <c:v>24.442350000000001</c:v>
                </c:pt>
                <c:pt idx="232">
                  <c:v>25.31579</c:v>
                </c:pt>
                <c:pt idx="233">
                  <c:v>27.08278</c:v>
                </c:pt>
                <c:pt idx="234">
                  <c:v>29.392299999999999</c:v>
                </c:pt>
                <c:pt idx="235">
                  <c:v>8.4341600000000003</c:v>
                </c:pt>
                <c:pt idx="236">
                  <c:v>10.58691</c:v>
                </c:pt>
                <c:pt idx="237">
                  <c:v>9.5621519999999993</c:v>
                </c:pt>
                <c:pt idx="238">
                  <c:v>9.1232579999999999</c:v>
                </c:pt>
                <c:pt idx="239">
                  <c:v>10.747</c:v>
                </c:pt>
                <c:pt idx="240">
                  <c:v>9.0885440000000006</c:v>
                </c:pt>
                <c:pt idx="241">
                  <c:v>11.542759999999999</c:v>
                </c:pt>
                <c:pt idx="242">
                  <c:v>5.6986480000000004</c:v>
                </c:pt>
                <c:pt idx="243">
                  <c:v>9.7344880000000007</c:v>
                </c:pt>
                <c:pt idx="244">
                  <c:v>8.4621420000000001</c:v>
                </c:pt>
                <c:pt idx="245">
                  <c:v>8.7429620000000003</c:v>
                </c:pt>
                <c:pt idx="246">
                  <c:v>12.506030000000001</c:v>
                </c:pt>
                <c:pt idx="247">
                  <c:v>12.46899</c:v>
                </c:pt>
                <c:pt idx="248">
                  <c:v>16.468959999999999</c:v>
                </c:pt>
                <c:pt idx="249">
                  <c:v>16.541889999999999</c:v>
                </c:pt>
                <c:pt idx="250">
                  <c:v>16.448830000000001</c:v>
                </c:pt>
                <c:pt idx="251">
                  <c:v>14.50642</c:v>
                </c:pt>
                <c:pt idx="252">
                  <c:v>15.191050000000001</c:v>
                </c:pt>
                <c:pt idx="253">
                  <c:v>15.1707</c:v>
                </c:pt>
                <c:pt idx="254">
                  <c:v>16.930199999999999</c:v>
                </c:pt>
                <c:pt idx="255">
                  <c:v>8.4206629999999993</c:v>
                </c:pt>
                <c:pt idx="256">
                  <c:v>8.0284449999999996</c:v>
                </c:pt>
                <c:pt idx="257">
                  <c:v>6.6269039999999997</c:v>
                </c:pt>
                <c:pt idx="258">
                  <c:v>8.0624690000000001</c:v>
                </c:pt>
                <c:pt idx="259">
                  <c:v>7.665546</c:v>
                </c:pt>
                <c:pt idx="260">
                  <c:v>2.045607</c:v>
                </c:pt>
                <c:pt idx="261">
                  <c:v>9.9888429999999993</c:v>
                </c:pt>
                <c:pt idx="262">
                  <c:v>9.8119069999999997</c:v>
                </c:pt>
                <c:pt idx="263">
                  <c:v>7.7461060000000002</c:v>
                </c:pt>
                <c:pt idx="264">
                  <c:v>7.1404370000000004</c:v>
                </c:pt>
                <c:pt idx="265">
                  <c:v>7.4958470000000004</c:v>
                </c:pt>
                <c:pt idx="266">
                  <c:v>7.3228140000000002</c:v>
                </c:pt>
                <c:pt idx="267">
                  <c:v>23.745740000000001</c:v>
                </c:pt>
                <c:pt idx="268">
                  <c:v>25.703040000000001</c:v>
                </c:pt>
                <c:pt idx="269">
                  <c:v>24.10097</c:v>
                </c:pt>
                <c:pt idx="270">
                  <c:v>14.6198</c:v>
                </c:pt>
                <c:pt idx="271">
                  <c:v>14.866339999999999</c:v>
                </c:pt>
                <c:pt idx="272">
                  <c:v>15.14968</c:v>
                </c:pt>
                <c:pt idx="273">
                  <c:v>14.327870000000001</c:v>
                </c:pt>
                <c:pt idx="274">
                  <c:v>15.56199</c:v>
                </c:pt>
                <c:pt idx="275">
                  <c:v>15.21007</c:v>
                </c:pt>
                <c:pt idx="276">
                  <c:v>13.717269999999999</c:v>
                </c:pt>
                <c:pt idx="277">
                  <c:v>14.092169999999999</c:v>
                </c:pt>
                <c:pt idx="278">
                  <c:v>14.15719</c:v>
                </c:pt>
                <c:pt idx="279">
                  <c:v>13.71977</c:v>
                </c:pt>
                <c:pt idx="280">
                  <c:v>9.9872399999999999</c:v>
                </c:pt>
                <c:pt idx="281">
                  <c:v>10.22321</c:v>
                </c:pt>
                <c:pt idx="282">
                  <c:v>12.1343</c:v>
                </c:pt>
                <c:pt idx="283">
                  <c:v>5.5962129999999997</c:v>
                </c:pt>
                <c:pt idx="284">
                  <c:v>6.6108989999999999</c:v>
                </c:pt>
                <c:pt idx="285">
                  <c:v>6.5754729999999997</c:v>
                </c:pt>
                <c:pt idx="286">
                  <c:v>6.6716040000000003</c:v>
                </c:pt>
                <c:pt idx="287">
                  <c:v>6.6983280000000001</c:v>
                </c:pt>
                <c:pt idx="288">
                  <c:v>5.3186600000000004</c:v>
                </c:pt>
                <c:pt idx="289">
                  <c:v>6.4822559999999996</c:v>
                </c:pt>
                <c:pt idx="290">
                  <c:v>10.634980000000001</c:v>
                </c:pt>
                <c:pt idx="291">
                  <c:v>8.7446210000000004</c:v>
                </c:pt>
                <c:pt idx="292">
                  <c:v>9.1513150000000003</c:v>
                </c:pt>
                <c:pt idx="293">
                  <c:v>9.8784150000000004</c:v>
                </c:pt>
                <c:pt idx="294">
                  <c:v>8.0005950000000006</c:v>
                </c:pt>
                <c:pt idx="295">
                  <c:v>7.400569</c:v>
                </c:pt>
                <c:pt idx="296">
                  <c:v>7.4766810000000001</c:v>
                </c:pt>
                <c:pt idx="297">
                  <c:v>9.3340049999999994</c:v>
                </c:pt>
                <c:pt idx="298">
                  <c:v>7.6141589999999999</c:v>
                </c:pt>
                <c:pt idx="299">
                  <c:v>9.9575999999999993</c:v>
                </c:pt>
                <c:pt idx="300">
                  <c:v>10.72292</c:v>
                </c:pt>
                <c:pt idx="301">
                  <c:v>11.79555</c:v>
                </c:pt>
                <c:pt idx="302">
                  <c:v>10.18571</c:v>
                </c:pt>
                <c:pt idx="303">
                  <c:v>9.5450160000000004</c:v>
                </c:pt>
                <c:pt idx="304">
                  <c:v>8.4302390000000003</c:v>
                </c:pt>
                <c:pt idx="305">
                  <c:v>8.2076809999999991</c:v>
                </c:pt>
                <c:pt idx="306">
                  <c:v>7.7309789999999996</c:v>
                </c:pt>
                <c:pt idx="307">
                  <c:v>6.4573510000000001</c:v>
                </c:pt>
                <c:pt idx="308">
                  <c:v>5.1954969999999996</c:v>
                </c:pt>
                <c:pt idx="309">
                  <c:v>5.448086</c:v>
                </c:pt>
                <c:pt idx="310">
                  <c:v>9.1382370000000002</c:v>
                </c:pt>
                <c:pt idx="311">
                  <c:v>9.5919399999999992</c:v>
                </c:pt>
                <c:pt idx="312">
                  <c:v>11.81212</c:v>
                </c:pt>
                <c:pt idx="313">
                  <c:v>11.22073</c:v>
                </c:pt>
                <c:pt idx="314">
                  <c:v>13.18501</c:v>
                </c:pt>
                <c:pt idx="315">
                  <c:v>13.503769999999999</c:v>
                </c:pt>
                <c:pt idx="316">
                  <c:v>10.83724</c:v>
                </c:pt>
                <c:pt idx="317">
                  <c:v>14.599489999999999</c:v>
                </c:pt>
                <c:pt idx="318">
                  <c:v>9.1211789999999997</c:v>
                </c:pt>
                <c:pt idx="319">
                  <c:v>8.9499259999999996</c:v>
                </c:pt>
                <c:pt idx="320">
                  <c:v>9.0760559999999995</c:v>
                </c:pt>
                <c:pt idx="321">
                  <c:v>5.4671079999999996</c:v>
                </c:pt>
                <c:pt idx="322">
                  <c:v>17.24343</c:v>
                </c:pt>
                <c:pt idx="323">
                  <c:v>17.049140000000001</c:v>
                </c:pt>
                <c:pt idx="324">
                  <c:v>16.937760000000001</c:v>
                </c:pt>
                <c:pt idx="325">
                  <c:v>17.638639999999999</c:v>
                </c:pt>
                <c:pt idx="326">
                  <c:v>17.090589999999999</c:v>
                </c:pt>
                <c:pt idx="327">
                  <c:v>16.574200000000001</c:v>
                </c:pt>
                <c:pt idx="328">
                  <c:v>16.638570000000001</c:v>
                </c:pt>
                <c:pt idx="329">
                  <c:v>16.946439999999999</c:v>
                </c:pt>
                <c:pt idx="330">
                  <c:v>17.54495</c:v>
                </c:pt>
                <c:pt idx="331">
                  <c:v>17.777519999999999</c:v>
                </c:pt>
                <c:pt idx="332">
                  <c:v>14.978120000000001</c:v>
                </c:pt>
                <c:pt idx="333">
                  <c:v>15.49094</c:v>
                </c:pt>
                <c:pt idx="334">
                  <c:v>13.00849</c:v>
                </c:pt>
                <c:pt idx="335">
                  <c:v>13.87332</c:v>
                </c:pt>
                <c:pt idx="336">
                  <c:v>13.471170000000001</c:v>
                </c:pt>
                <c:pt idx="337">
                  <c:v>14.176970000000001</c:v>
                </c:pt>
                <c:pt idx="338">
                  <c:v>16.31062</c:v>
                </c:pt>
              </c:numCache>
            </c:numRef>
          </c:yVal>
          <c:smooth val="0"/>
          <c:extLst>
            <c:ext xmlns:c16="http://schemas.microsoft.com/office/drawing/2014/chart" uri="{C3380CC4-5D6E-409C-BE32-E72D297353CC}">
              <c16:uniqueId val="{00000001-5C57-436C-936B-B1A76A496C67}"/>
            </c:ext>
          </c:extLst>
        </c:ser>
        <c:dLbls>
          <c:showLegendKey val="0"/>
          <c:showVal val="0"/>
          <c:showCatName val="0"/>
          <c:showSerName val="0"/>
          <c:showPercent val="0"/>
          <c:showBubbleSize val="0"/>
        </c:dLbls>
        <c:axId val="130224512"/>
        <c:axId val="130226048"/>
      </c:scatterChart>
      <c:valAx>
        <c:axId val="130224512"/>
        <c:scaling>
          <c:orientation val="minMax"/>
          <c:max val="2015"/>
          <c:min val="1965"/>
        </c:scaling>
        <c:delete val="0"/>
        <c:axPos val="b"/>
        <c:numFmt formatCode="General" sourceLinked="1"/>
        <c:majorTickMark val="out"/>
        <c:minorTickMark val="none"/>
        <c:tickLblPos val="nextTo"/>
        <c:crossAx val="130226048"/>
        <c:crosses val="autoZero"/>
        <c:crossBetween val="midCat"/>
        <c:majorUnit val="10"/>
      </c:valAx>
      <c:valAx>
        <c:axId val="130226048"/>
        <c:scaling>
          <c:orientation val="minMax"/>
          <c:max val="65"/>
          <c:min val="0"/>
        </c:scaling>
        <c:delete val="0"/>
        <c:axPos val="l"/>
        <c:majorGridlines/>
        <c:numFmt formatCode="#,##0" sourceLinked="0"/>
        <c:majorTickMark val="out"/>
        <c:minorTickMark val="none"/>
        <c:tickLblPos val="nextTo"/>
        <c:crossAx val="130224512"/>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alleviation via T/B-systems LIS-countries</a:t>
            </a:r>
          </a:p>
          <a:p>
            <a:pPr>
              <a:defRPr sz="1050"/>
            </a:pPr>
            <a:endParaRPr lang="en-US" sz="1050"/>
          </a:p>
        </c:rich>
      </c:tx>
      <c:layout>
        <c:manualLayout>
          <c:xMode val="edge"/>
          <c:yMode val="edge"/>
          <c:x val="0.14714301852688658"/>
          <c:y val="0"/>
        </c:manualLayout>
      </c:layout>
      <c:overlay val="0"/>
    </c:title>
    <c:autoTitleDeleted val="0"/>
    <c:plotArea>
      <c:layout>
        <c:manualLayout>
          <c:layoutTarget val="inner"/>
          <c:xMode val="edge"/>
          <c:yMode val="edge"/>
          <c:x val="9.0013638698478504E-2"/>
          <c:y val="0.143172413793103"/>
          <c:w val="0.83800237348778694"/>
          <c:h val="0.74871246266630498"/>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42256659544159503"/>
                  <c:y val="-0.33910687788764399"/>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PL40'!$Z$6:$Z$344</c:f>
              <c:numCache>
                <c:formatCode>0.0</c:formatCode>
                <c:ptCount val="339"/>
                <c:pt idx="0">
                  <c:v>14.871990000000002</c:v>
                </c:pt>
                <c:pt idx="1">
                  <c:v>15.10256</c:v>
                </c:pt>
                <c:pt idx="2">
                  <c:v>13.734689999999999</c:v>
                </c:pt>
                <c:pt idx="3">
                  <c:v>16.227959999999999</c:v>
                </c:pt>
                <c:pt idx="4">
                  <c:v>16.624400000000001</c:v>
                </c:pt>
                <c:pt idx="5">
                  <c:v>16.769960000000001</c:v>
                </c:pt>
                <c:pt idx="6">
                  <c:v>16.869440000000001</c:v>
                </c:pt>
                <c:pt idx="7">
                  <c:v>11.061520000000002</c:v>
                </c:pt>
                <c:pt idx="8">
                  <c:v>12.162219999999998</c:v>
                </c:pt>
                <c:pt idx="9">
                  <c:v>9.7007599999999989</c:v>
                </c:pt>
                <c:pt idx="10">
                  <c:v>23.001401000000001</c:v>
                </c:pt>
                <c:pt idx="11">
                  <c:v>22.998007000000001</c:v>
                </c:pt>
                <c:pt idx="12">
                  <c:v>20.448378999999999</c:v>
                </c:pt>
                <c:pt idx="13">
                  <c:v>20.546793000000001</c:v>
                </c:pt>
                <c:pt idx="14">
                  <c:v>24.577385999999997</c:v>
                </c:pt>
                <c:pt idx="15">
                  <c:v>24.692315000000001</c:v>
                </c:pt>
                <c:pt idx="17">
                  <c:v>24.122669000000002</c:v>
                </c:pt>
                <c:pt idx="19">
                  <c:v>27.581783999999999</c:v>
                </c:pt>
                <c:pt idx="20">
                  <c:v>22.890228</c:v>
                </c:pt>
                <c:pt idx="21">
                  <c:v>28.574649999999998</c:v>
                </c:pt>
                <c:pt idx="22">
                  <c:v>22.920354</c:v>
                </c:pt>
                <c:pt idx="23">
                  <c:v>27.221871999999998</c:v>
                </c:pt>
                <c:pt idx="24">
                  <c:v>25.862348000000001</c:v>
                </c:pt>
                <c:pt idx="25">
                  <c:v>15.522120000000001</c:v>
                </c:pt>
                <c:pt idx="26">
                  <c:v>14.589859999999998</c:v>
                </c:pt>
                <c:pt idx="27">
                  <c:v>14.324990000000003</c:v>
                </c:pt>
                <c:pt idx="28">
                  <c:v>14.724129999999999</c:v>
                </c:pt>
                <c:pt idx="29">
                  <c:v>17.773499999999999</c:v>
                </c:pt>
                <c:pt idx="30">
                  <c:v>19.394759999999998</c:v>
                </c:pt>
                <c:pt idx="31">
                  <c:v>17.569599999999998</c:v>
                </c:pt>
                <c:pt idx="32">
                  <c:v>17.535689999999999</c:v>
                </c:pt>
                <c:pt idx="33">
                  <c:v>15.785019999999999</c:v>
                </c:pt>
                <c:pt idx="34">
                  <c:v>18.0593</c:v>
                </c:pt>
                <c:pt idx="35">
                  <c:v>16.633809999999997</c:v>
                </c:pt>
                <c:pt idx="36">
                  <c:v>17.458159999999999</c:v>
                </c:pt>
                <c:pt idx="37">
                  <c:v>14.923399999999999</c:v>
                </c:pt>
                <c:pt idx="38">
                  <c:v>12.154769999999999</c:v>
                </c:pt>
                <c:pt idx="39">
                  <c:v>8.8353900000000003</c:v>
                </c:pt>
                <c:pt idx="40">
                  <c:v>7.865260000000001</c:v>
                </c:pt>
                <c:pt idx="41">
                  <c:v>6.3365400000000029</c:v>
                </c:pt>
                <c:pt idx="42">
                  <c:v>11.00648</c:v>
                </c:pt>
                <c:pt idx="43">
                  <c:v>10.674819999999999</c:v>
                </c:pt>
                <c:pt idx="44">
                  <c:v>10.619410000000002</c:v>
                </c:pt>
                <c:pt idx="45">
                  <c:v>11.738129999999998</c:v>
                </c:pt>
                <c:pt idx="46">
                  <c:v>8.1735800000000012</c:v>
                </c:pt>
                <c:pt idx="47">
                  <c:v>8.3238699999999994</c:v>
                </c:pt>
                <c:pt idx="48">
                  <c:v>9.4171800000000019</c:v>
                </c:pt>
                <c:pt idx="49">
                  <c:v>7.5305499999999981</c:v>
                </c:pt>
                <c:pt idx="50">
                  <c:v>8.044830000000001</c:v>
                </c:pt>
                <c:pt idx="51">
                  <c:v>7.727249999999998</c:v>
                </c:pt>
                <c:pt idx="52">
                  <c:v>7.5131000000000014</c:v>
                </c:pt>
                <c:pt idx="53">
                  <c:v>9.0281700000000029</c:v>
                </c:pt>
                <c:pt idx="54">
                  <c:v>10.573820000000001</c:v>
                </c:pt>
                <c:pt idx="55">
                  <c:v>3.4860799999999976</c:v>
                </c:pt>
                <c:pt idx="56">
                  <c:v>4.0946300000000022</c:v>
                </c:pt>
                <c:pt idx="57">
                  <c:v>1.6778900000000014</c:v>
                </c:pt>
                <c:pt idx="58">
                  <c:v>1.4573999999999998</c:v>
                </c:pt>
                <c:pt idx="59">
                  <c:v>1.7062899999999992</c:v>
                </c:pt>
                <c:pt idx="60">
                  <c:v>22.829802999999998</c:v>
                </c:pt>
                <c:pt idx="61">
                  <c:v>22.237293999999999</c:v>
                </c:pt>
                <c:pt idx="62">
                  <c:v>21.768962000000002</c:v>
                </c:pt>
                <c:pt idx="63">
                  <c:v>22.847636999999999</c:v>
                </c:pt>
                <c:pt idx="64">
                  <c:v>24.426151000000001</c:v>
                </c:pt>
                <c:pt idx="65">
                  <c:v>19.406281</c:v>
                </c:pt>
                <c:pt idx="66">
                  <c:v>23.641563000000001</c:v>
                </c:pt>
                <c:pt idx="67">
                  <c:v>25.641165999999998</c:v>
                </c:pt>
                <c:pt idx="68">
                  <c:v>24.051680000000001</c:v>
                </c:pt>
                <c:pt idx="69">
                  <c:v>20.879704999999998</c:v>
                </c:pt>
                <c:pt idx="70">
                  <c:v>23.624828000000001</c:v>
                </c:pt>
                <c:pt idx="71">
                  <c:v>22.444233000000001</c:v>
                </c:pt>
                <c:pt idx="72">
                  <c:v>24.073205999999999</c:v>
                </c:pt>
                <c:pt idx="73">
                  <c:v>22.869146999999998</c:v>
                </c:pt>
                <c:pt idx="74">
                  <c:v>16.525689999999997</c:v>
                </c:pt>
                <c:pt idx="75">
                  <c:v>1.3257399999999997</c:v>
                </c:pt>
                <c:pt idx="76">
                  <c:v>6.7191999999999972</c:v>
                </c:pt>
                <c:pt idx="77">
                  <c:v>17.887929999999997</c:v>
                </c:pt>
                <c:pt idx="78">
                  <c:v>19.852920000000001</c:v>
                </c:pt>
                <c:pt idx="79">
                  <c:v>12.801319999999999</c:v>
                </c:pt>
                <c:pt idx="80">
                  <c:v>17.767769999999999</c:v>
                </c:pt>
                <c:pt idx="81">
                  <c:v>24.435189999999999</c:v>
                </c:pt>
                <c:pt idx="82">
                  <c:v>25.859382000000004</c:v>
                </c:pt>
                <c:pt idx="83">
                  <c:v>25.24147</c:v>
                </c:pt>
                <c:pt idx="84">
                  <c:v>22.441157</c:v>
                </c:pt>
                <c:pt idx="85">
                  <c:v>23.928121000000001</c:v>
                </c:pt>
                <c:pt idx="86">
                  <c:v>24.767220999999999</c:v>
                </c:pt>
                <c:pt idx="87">
                  <c:v>28.494251000000002</c:v>
                </c:pt>
                <c:pt idx="88">
                  <c:v>19.904800000000002</c:v>
                </c:pt>
                <c:pt idx="89">
                  <c:v>17.502751</c:v>
                </c:pt>
                <c:pt idx="90">
                  <c:v>30.138197000000002</c:v>
                </c:pt>
                <c:pt idx="91">
                  <c:v>29.464427999999998</c:v>
                </c:pt>
                <c:pt idx="92">
                  <c:v>29.367369</c:v>
                </c:pt>
                <c:pt idx="93">
                  <c:v>29.188772000000004</c:v>
                </c:pt>
                <c:pt idx="94">
                  <c:v>26.577846000000001</c:v>
                </c:pt>
                <c:pt idx="95">
                  <c:v>22.642469999999999</c:v>
                </c:pt>
                <c:pt idx="96">
                  <c:v>14.933639999999999</c:v>
                </c:pt>
                <c:pt idx="97">
                  <c:v>15.727169999999999</c:v>
                </c:pt>
                <c:pt idx="98">
                  <c:v>18.989270000000001</c:v>
                </c:pt>
                <c:pt idx="99">
                  <c:v>18.326349999999998</c:v>
                </c:pt>
                <c:pt idx="100">
                  <c:v>25.546379999999999</c:v>
                </c:pt>
                <c:pt idx="101">
                  <c:v>25.473793999999998</c:v>
                </c:pt>
                <c:pt idx="102">
                  <c:v>25.511446999999997</c:v>
                </c:pt>
                <c:pt idx="103">
                  <c:v>24.966704999999997</c:v>
                </c:pt>
                <c:pt idx="104">
                  <c:v>25.096162</c:v>
                </c:pt>
                <c:pt idx="105">
                  <c:v>24.887802000000001</c:v>
                </c:pt>
                <c:pt idx="106">
                  <c:v>24.675073999999995</c:v>
                </c:pt>
                <c:pt idx="107">
                  <c:v>24.172837000000001</c:v>
                </c:pt>
                <c:pt idx="108">
                  <c:v>25.414741000000003</c:v>
                </c:pt>
                <c:pt idx="109">
                  <c:v>25.701034999999997</c:v>
                </c:pt>
                <c:pt idx="110">
                  <c:v>24.961269000000001</c:v>
                </c:pt>
                <c:pt idx="111">
                  <c:v>24.597229999999996</c:v>
                </c:pt>
                <c:pt idx="112">
                  <c:v>24.142925999999996</c:v>
                </c:pt>
                <c:pt idx="113">
                  <c:v>23.528094000000003</c:v>
                </c:pt>
                <c:pt idx="114">
                  <c:v>22.641511000000001</c:v>
                </c:pt>
                <c:pt idx="115">
                  <c:v>21.594110000000001</c:v>
                </c:pt>
                <c:pt idx="116">
                  <c:v>21.815665000000003</c:v>
                </c:pt>
                <c:pt idx="117">
                  <c:v>20.604255000000002</c:v>
                </c:pt>
                <c:pt idx="118">
                  <c:v>20.108214999999998</c:v>
                </c:pt>
                <c:pt idx="119">
                  <c:v>17.796928999999999</c:v>
                </c:pt>
                <c:pt idx="120">
                  <c:v>18.909739000000002</c:v>
                </c:pt>
                <c:pt idx="121">
                  <c:v>18.342739000000002</c:v>
                </c:pt>
                <c:pt idx="122">
                  <c:v>17.925048999999998</c:v>
                </c:pt>
                <c:pt idx="123">
                  <c:v>19.325513999999998</c:v>
                </c:pt>
                <c:pt idx="124">
                  <c:v>16.388348999999998</c:v>
                </c:pt>
                <c:pt idx="125">
                  <c:v>18.267341999999999</c:v>
                </c:pt>
                <c:pt idx="126">
                  <c:v>12.598978000000001</c:v>
                </c:pt>
                <c:pt idx="127">
                  <c:v>24.086020000000005</c:v>
                </c:pt>
                <c:pt idx="128">
                  <c:v>18.444470000000003</c:v>
                </c:pt>
                <c:pt idx="129">
                  <c:v>15.628550000000001</c:v>
                </c:pt>
                <c:pt idx="130">
                  <c:v>19.324999999999999</c:v>
                </c:pt>
                <c:pt idx="131">
                  <c:v>18.28013</c:v>
                </c:pt>
                <c:pt idx="132">
                  <c:v>17.107220000000005</c:v>
                </c:pt>
                <c:pt idx="133">
                  <c:v>0.17277999999999949</c:v>
                </c:pt>
                <c:pt idx="134">
                  <c:v>0.88981000000000066</c:v>
                </c:pt>
                <c:pt idx="135">
                  <c:v>1.9846900000000005</c:v>
                </c:pt>
                <c:pt idx="136">
                  <c:v>32.933570000000003</c:v>
                </c:pt>
                <c:pt idx="137">
                  <c:v>33.063339999999997</c:v>
                </c:pt>
                <c:pt idx="138">
                  <c:v>35.580062999999996</c:v>
                </c:pt>
                <c:pt idx="139">
                  <c:v>32.769705999999999</c:v>
                </c:pt>
                <c:pt idx="140">
                  <c:v>33.778411999999996</c:v>
                </c:pt>
                <c:pt idx="141">
                  <c:v>35.623646000000001</c:v>
                </c:pt>
                <c:pt idx="142">
                  <c:v>32.581240000000001</c:v>
                </c:pt>
                <c:pt idx="143">
                  <c:v>30.122350000000004</c:v>
                </c:pt>
                <c:pt idx="144">
                  <c:v>15.596288000000001</c:v>
                </c:pt>
                <c:pt idx="145">
                  <c:v>9.6750419999999995</c:v>
                </c:pt>
                <c:pt idx="146">
                  <c:v>10.886910000000002</c:v>
                </c:pt>
                <c:pt idx="147">
                  <c:v>4.0589600000000026</c:v>
                </c:pt>
                <c:pt idx="148">
                  <c:v>2.9067399999999992</c:v>
                </c:pt>
                <c:pt idx="149">
                  <c:v>33.620555000000003</c:v>
                </c:pt>
                <c:pt idx="150">
                  <c:v>24.759349999999998</c:v>
                </c:pt>
                <c:pt idx="151">
                  <c:v>19.35549</c:v>
                </c:pt>
                <c:pt idx="152">
                  <c:v>13.231249999999999</c:v>
                </c:pt>
                <c:pt idx="153">
                  <c:v>21.872229999999995</c:v>
                </c:pt>
                <c:pt idx="154">
                  <c:v>21.766649999999998</c:v>
                </c:pt>
                <c:pt idx="155">
                  <c:v>23.486079999999998</c:v>
                </c:pt>
                <c:pt idx="156">
                  <c:v>20.852370000000001</c:v>
                </c:pt>
                <c:pt idx="157">
                  <c:v>9.4604099999999995</c:v>
                </c:pt>
                <c:pt idx="158">
                  <c:v>9.5278400000000012</c:v>
                </c:pt>
                <c:pt idx="159">
                  <c:v>11.622779999999999</c:v>
                </c:pt>
                <c:pt idx="160">
                  <c:v>12.229610000000005</c:v>
                </c:pt>
                <c:pt idx="161">
                  <c:v>13.022550000000003</c:v>
                </c:pt>
                <c:pt idx="162">
                  <c:v>13.382200000000001</c:v>
                </c:pt>
                <c:pt idx="163">
                  <c:v>17.228089999999998</c:v>
                </c:pt>
                <c:pt idx="164">
                  <c:v>15.136279999999999</c:v>
                </c:pt>
                <c:pt idx="165">
                  <c:v>15.911389999999999</c:v>
                </c:pt>
                <c:pt idx="166">
                  <c:v>14.4445</c:v>
                </c:pt>
                <c:pt idx="167">
                  <c:v>7.9365599999999983</c:v>
                </c:pt>
                <c:pt idx="168">
                  <c:v>25.378390000000003</c:v>
                </c:pt>
                <c:pt idx="169">
                  <c:v>24.070439999999998</c:v>
                </c:pt>
                <c:pt idx="170">
                  <c:v>23.319649999999996</c:v>
                </c:pt>
                <c:pt idx="171">
                  <c:v>22.72974</c:v>
                </c:pt>
                <c:pt idx="172">
                  <c:v>20.793309999999998</c:v>
                </c:pt>
                <c:pt idx="173">
                  <c:v>20.101779999999998</c:v>
                </c:pt>
                <c:pt idx="174">
                  <c:v>20.43675</c:v>
                </c:pt>
                <c:pt idx="175">
                  <c:v>19.581020000000002</c:v>
                </c:pt>
                <c:pt idx="176">
                  <c:v>17.154400000000003</c:v>
                </c:pt>
                <c:pt idx="177">
                  <c:v>16.939228</c:v>
                </c:pt>
                <c:pt idx="178">
                  <c:v>16.625450000000001</c:v>
                </c:pt>
                <c:pt idx="179">
                  <c:v>16.782630000000001</c:v>
                </c:pt>
                <c:pt idx="180">
                  <c:v>9.0013599999999983</c:v>
                </c:pt>
                <c:pt idx="181">
                  <c:v>20.225360000000002</c:v>
                </c:pt>
                <c:pt idx="182">
                  <c:v>26.42503</c:v>
                </c:pt>
                <c:pt idx="183">
                  <c:v>22.541810999999999</c:v>
                </c:pt>
                <c:pt idx="184">
                  <c:v>24.245438999999998</c:v>
                </c:pt>
                <c:pt idx="185">
                  <c:v>19.724225000000001</c:v>
                </c:pt>
                <c:pt idx="186">
                  <c:v>19.438319999999997</c:v>
                </c:pt>
                <c:pt idx="187">
                  <c:v>27.080121000000002</c:v>
                </c:pt>
                <c:pt idx="188">
                  <c:v>27.301971000000002</c:v>
                </c:pt>
                <c:pt idx="189">
                  <c:v>25.142912000000003</c:v>
                </c:pt>
                <c:pt idx="190">
                  <c:v>20.895218</c:v>
                </c:pt>
                <c:pt idx="191">
                  <c:v>19.210222000000002</c:v>
                </c:pt>
                <c:pt idx="192">
                  <c:v>7.6033200000000001</c:v>
                </c:pt>
                <c:pt idx="193">
                  <c:v>7.2130900000000011</c:v>
                </c:pt>
                <c:pt idx="194">
                  <c:v>6.7452199999999998</c:v>
                </c:pt>
                <c:pt idx="195">
                  <c:v>4.3715500000000027</c:v>
                </c:pt>
                <c:pt idx="196">
                  <c:v>3.872399999999999</c:v>
                </c:pt>
                <c:pt idx="197">
                  <c:v>2.0656700000000008</c:v>
                </c:pt>
                <c:pt idx="198">
                  <c:v>2.111930000000001</c:v>
                </c:pt>
                <c:pt idx="199">
                  <c:v>2.3152100000000004</c:v>
                </c:pt>
                <c:pt idx="200">
                  <c:v>2.6465099999999993</c:v>
                </c:pt>
                <c:pt idx="201">
                  <c:v>1.7536099999999983</c:v>
                </c:pt>
                <c:pt idx="202">
                  <c:v>1.2130999999999972</c:v>
                </c:pt>
                <c:pt idx="203">
                  <c:v>0.55874999999999986</c:v>
                </c:pt>
                <c:pt idx="204">
                  <c:v>23.363544000000001</c:v>
                </c:pt>
                <c:pt idx="205">
                  <c:v>22.360897999999999</c:v>
                </c:pt>
                <c:pt idx="206">
                  <c:v>22.049373000000003</c:v>
                </c:pt>
                <c:pt idx="207">
                  <c:v>20.819625000000002</c:v>
                </c:pt>
                <c:pt idx="208">
                  <c:v>21.197319999999998</c:v>
                </c:pt>
                <c:pt idx="209">
                  <c:v>21.660233999999999</c:v>
                </c:pt>
                <c:pt idx="210">
                  <c:v>22.461699000000003</c:v>
                </c:pt>
                <c:pt idx="211">
                  <c:v>24.815291000000002</c:v>
                </c:pt>
                <c:pt idx="212">
                  <c:v>23.731755999999997</c:v>
                </c:pt>
                <c:pt idx="213">
                  <c:v>20.686704000000002</c:v>
                </c:pt>
                <c:pt idx="214">
                  <c:v>21.331182999999999</c:v>
                </c:pt>
                <c:pt idx="215">
                  <c:v>20.246019999999998</c:v>
                </c:pt>
                <c:pt idx="216">
                  <c:v>21.763975000000002</c:v>
                </c:pt>
                <c:pt idx="217">
                  <c:v>18.976762999999998</c:v>
                </c:pt>
                <c:pt idx="218">
                  <c:v>19.950859000000001</c:v>
                </c:pt>
                <c:pt idx="219">
                  <c:v>16.742524</c:v>
                </c:pt>
                <c:pt idx="220">
                  <c:v>12.957577000000001</c:v>
                </c:pt>
                <c:pt idx="221">
                  <c:v>15.785373000000002</c:v>
                </c:pt>
                <c:pt idx="222">
                  <c:v>6.4091000000000022</c:v>
                </c:pt>
                <c:pt idx="223">
                  <c:v>6.0604999999999976</c:v>
                </c:pt>
                <c:pt idx="224">
                  <c:v>5.4196400000000011</c:v>
                </c:pt>
                <c:pt idx="225">
                  <c:v>3.5303599999999982</c:v>
                </c:pt>
                <c:pt idx="226">
                  <c:v>2.9617700000000013</c:v>
                </c:pt>
                <c:pt idx="227">
                  <c:v>1.8727599999999995</c:v>
                </c:pt>
                <c:pt idx="228">
                  <c:v>1.7375000000000007</c:v>
                </c:pt>
                <c:pt idx="229">
                  <c:v>2.009170000000001</c:v>
                </c:pt>
                <c:pt idx="230">
                  <c:v>2.3839000000000006</c:v>
                </c:pt>
                <c:pt idx="231">
                  <c:v>3.5004299999999979</c:v>
                </c:pt>
                <c:pt idx="232">
                  <c:v>4.0628099999999989</c:v>
                </c:pt>
                <c:pt idx="233">
                  <c:v>4.0900400000000019</c:v>
                </c:pt>
                <c:pt idx="234">
                  <c:v>3.2096900000000019</c:v>
                </c:pt>
                <c:pt idx="235">
                  <c:v>28.702330000000003</c:v>
                </c:pt>
                <c:pt idx="236">
                  <c:v>25.503200000000003</c:v>
                </c:pt>
                <c:pt idx="237">
                  <c:v>25.687538000000004</c:v>
                </c:pt>
                <c:pt idx="238">
                  <c:v>27.588762000000003</c:v>
                </c:pt>
                <c:pt idx="239">
                  <c:v>31.203020000000002</c:v>
                </c:pt>
                <c:pt idx="240">
                  <c:v>27.012675999999999</c:v>
                </c:pt>
                <c:pt idx="241">
                  <c:v>34.775929999999995</c:v>
                </c:pt>
                <c:pt idx="242">
                  <c:v>28.946532000000005</c:v>
                </c:pt>
                <c:pt idx="243">
                  <c:v>14.167491999999998</c:v>
                </c:pt>
                <c:pt idx="244">
                  <c:v>14.527828</c:v>
                </c:pt>
                <c:pt idx="245">
                  <c:v>14.124138</c:v>
                </c:pt>
                <c:pt idx="246">
                  <c:v>21.283569999999997</c:v>
                </c:pt>
                <c:pt idx="247">
                  <c:v>20.283630000000002</c:v>
                </c:pt>
                <c:pt idx="248">
                  <c:v>14.900660000000002</c:v>
                </c:pt>
                <c:pt idx="249">
                  <c:v>17.813680000000002</c:v>
                </c:pt>
                <c:pt idx="250">
                  <c:v>18.34816</c:v>
                </c:pt>
                <c:pt idx="251">
                  <c:v>25.34892</c:v>
                </c:pt>
                <c:pt idx="252">
                  <c:v>29.233990000000002</c:v>
                </c:pt>
                <c:pt idx="253">
                  <c:v>28.861079999999998</c:v>
                </c:pt>
                <c:pt idx="254">
                  <c:v>22.31344</c:v>
                </c:pt>
                <c:pt idx="255">
                  <c:v>17.712986999999998</c:v>
                </c:pt>
                <c:pt idx="256">
                  <c:v>20.344225000000002</c:v>
                </c:pt>
                <c:pt idx="257">
                  <c:v>18.332606000000002</c:v>
                </c:pt>
                <c:pt idx="258">
                  <c:v>20.111801</c:v>
                </c:pt>
                <c:pt idx="259">
                  <c:v>26.242814000000003</c:v>
                </c:pt>
                <c:pt idx="260">
                  <c:v>26.796192999999999</c:v>
                </c:pt>
                <c:pt idx="261">
                  <c:v>27.092457</c:v>
                </c:pt>
                <c:pt idx="262">
                  <c:v>22.951803000000005</c:v>
                </c:pt>
                <c:pt idx="263">
                  <c:v>23.809044</c:v>
                </c:pt>
                <c:pt idx="264">
                  <c:v>23.218452999999997</c:v>
                </c:pt>
                <c:pt idx="265">
                  <c:v>21.950192999999999</c:v>
                </c:pt>
                <c:pt idx="266">
                  <c:v>22.179085999999998</c:v>
                </c:pt>
                <c:pt idx="267">
                  <c:v>14.578259999999997</c:v>
                </c:pt>
                <c:pt idx="268">
                  <c:v>14.236260000000001</c:v>
                </c:pt>
                <c:pt idx="269">
                  <c:v>17.425769999999996</c:v>
                </c:pt>
                <c:pt idx="270">
                  <c:v>1.9007500000000004</c:v>
                </c:pt>
                <c:pt idx="271">
                  <c:v>2.3886200000000013</c:v>
                </c:pt>
                <c:pt idx="272">
                  <c:v>1.6216499999999989</c:v>
                </c:pt>
                <c:pt idx="273">
                  <c:v>1.4939399999999985</c:v>
                </c:pt>
                <c:pt idx="274">
                  <c:v>22.538109999999996</c:v>
                </c:pt>
                <c:pt idx="275">
                  <c:v>19.53528</c:v>
                </c:pt>
                <c:pt idx="276">
                  <c:v>14.032440000000001</c:v>
                </c:pt>
                <c:pt idx="277">
                  <c:v>18.881760000000003</c:v>
                </c:pt>
                <c:pt idx="278">
                  <c:v>18.478029999999997</c:v>
                </c:pt>
                <c:pt idx="279">
                  <c:v>22.012330000000002</c:v>
                </c:pt>
                <c:pt idx="280">
                  <c:v>18.197649999999999</c:v>
                </c:pt>
                <c:pt idx="281">
                  <c:v>19.2376</c:v>
                </c:pt>
                <c:pt idx="282">
                  <c:v>13.561299999999999</c:v>
                </c:pt>
                <c:pt idx="283">
                  <c:v>25.886957000000002</c:v>
                </c:pt>
                <c:pt idx="284">
                  <c:v>24.270931000000001</c:v>
                </c:pt>
                <c:pt idx="285">
                  <c:v>29.828407000000002</c:v>
                </c:pt>
                <c:pt idx="286">
                  <c:v>27.388405999999996</c:v>
                </c:pt>
                <c:pt idx="287">
                  <c:v>22.594101999999999</c:v>
                </c:pt>
                <c:pt idx="288">
                  <c:v>22.501749999999998</c:v>
                </c:pt>
                <c:pt idx="289">
                  <c:v>16.973844</c:v>
                </c:pt>
                <c:pt idx="290">
                  <c:v>7.7331199999999978</c:v>
                </c:pt>
                <c:pt idx="291">
                  <c:v>12.616798999999999</c:v>
                </c:pt>
                <c:pt idx="292">
                  <c:v>11.486495000000001</c:v>
                </c:pt>
                <c:pt idx="293">
                  <c:v>9.9279049999999991</c:v>
                </c:pt>
                <c:pt idx="294">
                  <c:v>13.679845</c:v>
                </c:pt>
                <c:pt idx="295">
                  <c:v>11.613630999999998</c:v>
                </c:pt>
                <c:pt idx="296">
                  <c:v>11.588519000000002</c:v>
                </c:pt>
                <c:pt idx="297">
                  <c:v>11.538964999999999</c:v>
                </c:pt>
                <c:pt idx="298">
                  <c:v>10.423081</c:v>
                </c:pt>
                <c:pt idx="299">
                  <c:v>3.6875800000000005</c:v>
                </c:pt>
                <c:pt idx="300">
                  <c:v>2.6508699999999994</c:v>
                </c:pt>
                <c:pt idx="301">
                  <c:v>0.48762999999999934</c:v>
                </c:pt>
                <c:pt idx="302">
                  <c:v>2.2825699999999998</c:v>
                </c:pt>
                <c:pt idx="303">
                  <c:v>3.6089439999999993</c:v>
                </c:pt>
                <c:pt idx="304">
                  <c:v>2.4904309999999992</c:v>
                </c:pt>
                <c:pt idx="305">
                  <c:v>1.803389000000001</c:v>
                </c:pt>
                <c:pt idx="306">
                  <c:v>5.798941000000001</c:v>
                </c:pt>
                <c:pt idx="307">
                  <c:v>1.1338879999999998</c:v>
                </c:pt>
                <c:pt idx="308">
                  <c:v>0.52766000000000002</c:v>
                </c:pt>
                <c:pt idx="309">
                  <c:v>0.30159499999999984</c:v>
                </c:pt>
                <c:pt idx="310">
                  <c:v>27.953643000000003</c:v>
                </c:pt>
                <c:pt idx="311">
                  <c:v>27.364640000000001</c:v>
                </c:pt>
                <c:pt idx="312">
                  <c:v>22.681019999999997</c:v>
                </c:pt>
                <c:pt idx="313">
                  <c:v>22.978179999999998</c:v>
                </c:pt>
                <c:pt idx="314">
                  <c:v>22.112610000000004</c:v>
                </c:pt>
                <c:pt idx="315">
                  <c:v>23.475010000000001</c:v>
                </c:pt>
                <c:pt idx="316">
                  <c:v>24.993169999999999</c:v>
                </c:pt>
                <c:pt idx="317">
                  <c:v>16.89659</c:v>
                </c:pt>
                <c:pt idx="318">
                  <c:v>24.546941000000004</c:v>
                </c:pt>
                <c:pt idx="319">
                  <c:v>14.760004</c:v>
                </c:pt>
                <c:pt idx="320">
                  <c:v>9.6769040000000022</c:v>
                </c:pt>
                <c:pt idx="321">
                  <c:v>9.7704820000000012</c:v>
                </c:pt>
                <c:pt idx="322">
                  <c:v>12.297709999999999</c:v>
                </c:pt>
                <c:pt idx="323">
                  <c:v>13.483839999999997</c:v>
                </c:pt>
                <c:pt idx="324">
                  <c:v>14.521570000000001</c:v>
                </c:pt>
                <c:pt idx="325">
                  <c:v>9.6009600000000006</c:v>
                </c:pt>
                <c:pt idx="326">
                  <c:v>10.673120000000001</c:v>
                </c:pt>
                <c:pt idx="327">
                  <c:v>9.0221400000000003</c:v>
                </c:pt>
                <c:pt idx="328">
                  <c:v>10.208079999999999</c:v>
                </c:pt>
                <c:pt idx="329">
                  <c:v>11.290670000000002</c:v>
                </c:pt>
                <c:pt idx="330">
                  <c:v>9.7441700000000004</c:v>
                </c:pt>
                <c:pt idx="331">
                  <c:v>8.4266199999999998</c:v>
                </c:pt>
                <c:pt idx="332">
                  <c:v>9.0554300000000012</c:v>
                </c:pt>
                <c:pt idx="333">
                  <c:v>6.7981099999999994</c:v>
                </c:pt>
                <c:pt idx="334">
                  <c:v>19.679600000000001</c:v>
                </c:pt>
                <c:pt idx="335">
                  <c:v>18.677790000000002</c:v>
                </c:pt>
                <c:pt idx="336">
                  <c:v>21.34543</c:v>
                </c:pt>
                <c:pt idx="337">
                  <c:v>21.599540000000001</c:v>
                </c:pt>
                <c:pt idx="338">
                  <c:v>22.399790000000003</c:v>
                </c:pt>
              </c:numCache>
            </c:numRef>
          </c:yVal>
          <c:smooth val="0"/>
          <c:extLst>
            <c:ext xmlns:c16="http://schemas.microsoft.com/office/drawing/2014/chart" uri="{C3380CC4-5D6E-409C-BE32-E72D297353CC}">
              <c16:uniqueId val="{00000001-2A4A-4C4F-8B3E-0BF9F65C9B48}"/>
            </c:ext>
          </c:extLst>
        </c:ser>
        <c:dLbls>
          <c:showLegendKey val="0"/>
          <c:showVal val="0"/>
          <c:showCatName val="0"/>
          <c:showSerName val="0"/>
          <c:showPercent val="0"/>
          <c:showBubbleSize val="0"/>
        </c:dLbls>
        <c:axId val="130251776"/>
        <c:axId val="130278144"/>
      </c:scatterChart>
      <c:valAx>
        <c:axId val="130251776"/>
        <c:scaling>
          <c:orientation val="minMax"/>
          <c:max val="2015"/>
          <c:min val="1965"/>
        </c:scaling>
        <c:delete val="0"/>
        <c:axPos val="b"/>
        <c:numFmt formatCode="General" sourceLinked="1"/>
        <c:majorTickMark val="out"/>
        <c:minorTickMark val="none"/>
        <c:tickLblPos val="nextTo"/>
        <c:crossAx val="130278144"/>
        <c:crosses val="autoZero"/>
        <c:crossBetween val="midCat"/>
        <c:majorUnit val="10"/>
      </c:valAx>
      <c:valAx>
        <c:axId val="130278144"/>
        <c:scaling>
          <c:orientation val="minMax"/>
          <c:max val="40"/>
          <c:min val="0"/>
        </c:scaling>
        <c:delete val="0"/>
        <c:axPos val="l"/>
        <c:majorGridlines/>
        <c:numFmt formatCode="#,##0" sourceLinked="0"/>
        <c:majorTickMark val="out"/>
        <c:minorTickMark val="none"/>
        <c:tickLblPos val="nextTo"/>
        <c:crossAx val="130251776"/>
        <c:crosses val="autoZero"/>
        <c:crossBetween val="midCat"/>
        <c:majorUnit val="10"/>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market income LIS-countries</a:t>
            </a:r>
          </a:p>
        </c:rich>
      </c:tx>
      <c:overlay val="0"/>
    </c:title>
    <c:autoTitleDeleted val="0"/>
    <c:plotArea>
      <c:layout>
        <c:manualLayout>
          <c:layoutTarget val="inner"/>
          <c:xMode val="edge"/>
          <c:yMode val="edge"/>
          <c:x val="8.7475234657536802E-2"/>
          <c:y val="0.15599725839616199"/>
          <c:w val="0.82088464987701204"/>
          <c:h val="0.736554537948006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4161145833333301"/>
                  <c:y val="-0.206857319918344"/>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PL40'!$AN$6:$AN$344</c:f>
              <c:numCache>
                <c:formatCode>0.0</c:formatCode>
                <c:ptCount val="339"/>
                <c:pt idx="0">
                  <c:v>25.284849999999999</c:v>
                </c:pt>
                <c:pt idx="1">
                  <c:v>25.423480000000001</c:v>
                </c:pt>
                <c:pt idx="2">
                  <c:v>24.175820000000002</c:v>
                </c:pt>
                <c:pt idx="3">
                  <c:v>26.42482</c:v>
                </c:pt>
                <c:pt idx="4">
                  <c:v>25.84676</c:v>
                </c:pt>
                <c:pt idx="5">
                  <c:v>27.421980000000001</c:v>
                </c:pt>
                <c:pt idx="6">
                  <c:v>26.198910000000001</c:v>
                </c:pt>
                <c:pt idx="7">
                  <c:v>20.852630000000001</c:v>
                </c:pt>
                <c:pt idx="8">
                  <c:v>22.15232</c:v>
                </c:pt>
                <c:pt idx="9">
                  <c:v>18.83737</c:v>
                </c:pt>
                <c:pt idx="10">
                  <c:v>29.318449999999999</c:v>
                </c:pt>
                <c:pt idx="11">
                  <c:v>28.58418</c:v>
                </c:pt>
                <c:pt idx="12">
                  <c:v>27.026209999999999</c:v>
                </c:pt>
                <c:pt idx="13">
                  <c:v>24.48179</c:v>
                </c:pt>
                <c:pt idx="14">
                  <c:v>26.75037</c:v>
                </c:pt>
                <c:pt idx="15">
                  <c:v>27.115839999999999</c:v>
                </c:pt>
                <c:pt idx="17">
                  <c:v>26.991630000000001</c:v>
                </c:pt>
                <c:pt idx="19">
                  <c:v>31.59947</c:v>
                </c:pt>
                <c:pt idx="20">
                  <c:v>29.32264</c:v>
                </c:pt>
                <c:pt idx="21">
                  <c:v>32.725340000000003</c:v>
                </c:pt>
                <c:pt idx="22">
                  <c:v>25.396260000000002</c:v>
                </c:pt>
                <c:pt idx="23">
                  <c:v>26.650960000000001</c:v>
                </c:pt>
                <c:pt idx="24">
                  <c:v>25.1189</c:v>
                </c:pt>
                <c:pt idx="25">
                  <c:v>28.034050000000001</c:v>
                </c:pt>
                <c:pt idx="26">
                  <c:v>28.020779999999998</c:v>
                </c:pt>
                <c:pt idx="27">
                  <c:v>27.475110000000001</c:v>
                </c:pt>
                <c:pt idx="28">
                  <c:v>28.563770000000002</c:v>
                </c:pt>
                <c:pt idx="29">
                  <c:v>27.458069999999999</c:v>
                </c:pt>
                <c:pt idx="30">
                  <c:v>27.270700000000001</c:v>
                </c:pt>
                <c:pt idx="31">
                  <c:v>25.77392</c:v>
                </c:pt>
                <c:pt idx="32">
                  <c:v>26.413360000000001</c:v>
                </c:pt>
                <c:pt idx="33">
                  <c:v>24.912389999999998</c:v>
                </c:pt>
                <c:pt idx="34">
                  <c:v>27.337969999999999</c:v>
                </c:pt>
                <c:pt idx="35">
                  <c:v>25.13776</c:v>
                </c:pt>
                <c:pt idx="36">
                  <c:v>25.344660000000001</c:v>
                </c:pt>
                <c:pt idx="37">
                  <c:v>22.202079999999999</c:v>
                </c:pt>
                <c:pt idx="38">
                  <c:v>20.095890000000001</c:v>
                </c:pt>
                <c:pt idx="39">
                  <c:v>17.71923</c:v>
                </c:pt>
                <c:pt idx="40">
                  <c:v>18.412680000000002</c:v>
                </c:pt>
                <c:pt idx="41">
                  <c:v>19.22786</c:v>
                </c:pt>
                <c:pt idx="42">
                  <c:v>20.27928</c:v>
                </c:pt>
                <c:pt idx="43">
                  <c:v>19.920960000000001</c:v>
                </c:pt>
                <c:pt idx="44">
                  <c:v>20.267700000000001</c:v>
                </c:pt>
                <c:pt idx="45">
                  <c:v>20.767499999999998</c:v>
                </c:pt>
                <c:pt idx="46">
                  <c:v>19.46895</c:v>
                </c:pt>
                <c:pt idx="47">
                  <c:v>20.48986</c:v>
                </c:pt>
                <c:pt idx="48">
                  <c:v>21.608809999999998</c:v>
                </c:pt>
                <c:pt idx="49">
                  <c:v>21.292459999999998</c:v>
                </c:pt>
                <c:pt idx="50">
                  <c:v>21.082609999999999</c:v>
                </c:pt>
                <c:pt idx="51">
                  <c:v>21.225670000000001</c:v>
                </c:pt>
                <c:pt idx="52">
                  <c:v>18.93205</c:v>
                </c:pt>
                <c:pt idx="53">
                  <c:v>20.714410000000001</c:v>
                </c:pt>
                <c:pt idx="54">
                  <c:v>25.04965</c:v>
                </c:pt>
                <c:pt idx="55">
                  <c:v>13.679309999999999</c:v>
                </c:pt>
                <c:pt idx="56">
                  <c:v>18.280349999999999</c:v>
                </c:pt>
                <c:pt idx="57">
                  <c:v>15.8819</c:v>
                </c:pt>
                <c:pt idx="58">
                  <c:v>18.017849999999999</c:v>
                </c:pt>
                <c:pt idx="59">
                  <c:v>16.874890000000001</c:v>
                </c:pt>
                <c:pt idx="60">
                  <c:v>25.788640000000001</c:v>
                </c:pt>
                <c:pt idx="61">
                  <c:v>24.772169999999999</c:v>
                </c:pt>
                <c:pt idx="62">
                  <c:v>24.14068</c:v>
                </c:pt>
                <c:pt idx="63">
                  <c:v>25.7331</c:v>
                </c:pt>
                <c:pt idx="64">
                  <c:v>25.285119999999999</c:v>
                </c:pt>
                <c:pt idx="65">
                  <c:v>21.476220000000001</c:v>
                </c:pt>
                <c:pt idx="66">
                  <c:v>22.069120000000002</c:v>
                </c:pt>
                <c:pt idx="67">
                  <c:v>29.47946</c:v>
                </c:pt>
                <c:pt idx="68">
                  <c:v>28.547260000000001</c:v>
                </c:pt>
                <c:pt idx="69">
                  <c:v>25.234220000000001</c:v>
                </c:pt>
                <c:pt idx="70">
                  <c:v>27.216999999999999</c:v>
                </c:pt>
                <c:pt idx="71">
                  <c:v>25.94829</c:v>
                </c:pt>
                <c:pt idx="72">
                  <c:v>27.291060000000002</c:v>
                </c:pt>
                <c:pt idx="73">
                  <c:v>27.80416</c:v>
                </c:pt>
                <c:pt idx="74">
                  <c:v>24.369520000000001</c:v>
                </c:pt>
                <c:pt idx="75">
                  <c:v>15.97906</c:v>
                </c:pt>
                <c:pt idx="76">
                  <c:v>18.608730000000001</c:v>
                </c:pt>
                <c:pt idx="77">
                  <c:v>29.04814</c:v>
                </c:pt>
                <c:pt idx="78">
                  <c:v>28.359259999999999</c:v>
                </c:pt>
                <c:pt idx="79">
                  <c:v>23.14865</c:v>
                </c:pt>
                <c:pt idx="80">
                  <c:v>26.647780000000001</c:v>
                </c:pt>
                <c:pt idx="81">
                  <c:v>31.285889999999998</c:v>
                </c:pt>
                <c:pt idx="82">
                  <c:v>29.71255</c:v>
                </c:pt>
                <c:pt idx="83">
                  <c:v>29.682179999999999</c:v>
                </c:pt>
                <c:pt idx="84">
                  <c:v>27.421589999999998</c:v>
                </c:pt>
                <c:pt idx="85">
                  <c:v>27.633050000000001</c:v>
                </c:pt>
                <c:pt idx="86">
                  <c:v>27.394400000000001</c:v>
                </c:pt>
                <c:pt idx="87">
                  <c:v>29.9238</c:v>
                </c:pt>
                <c:pt idx="88">
                  <c:v>22.458970000000001</c:v>
                </c:pt>
                <c:pt idx="89">
                  <c:v>19.835380000000001</c:v>
                </c:pt>
                <c:pt idx="90">
                  <c:v>34.319310000000002</c:v>
                </c:pt>
                <c:pt idx="91">
                  <c:v>32.529850000000003</c:v>
                </c:pt>
                <c:pt idx="92">
                  <c:v>31.097280000000001</c:v>
                </c:pt>
                <c:pt idx="93">
                  <c:v>31.325199999999999</c:v>
                </c:pt>
                <c:pt idx="94">
                  <c:v>28.898779999999999</c:v>
                </c:pt>
                <c:pt idx="95">
                  <c:v>28.57949</c:v>
                </c:pt>
                <c:pt idx="96">
                  <c:v>20.405830000000002</c:v>
                </c:pt>
                <c:pt idx="97">
                  <c:v>26.79663</c:v>
                </c:pt>
                <c:pt idx="98">
                  <c:v>28.796189999999999</c:v>
                </c:pt>
                <c:pt idx="99">
                  <c:v>32.162860000000002</c:v>
                </c:pt>
                <c:pt idx="100">
                  <c:v>32.801479999999998</c:v>
                </c:pt>
                <c:pt idx="101">
                  <c:v>32.304659999999998</c:v>
                </c:pt>
                <c:pt idx="102">
                  <c:v>32.337290000000003</c:v>
                </c:pt>
                <c:pt idx="103">
                  <c:v>31.711919999999999</c:v>
                </c:pt>
                <c:pt idx="104">
                  <c:v>31.164819999999999</c:v>
                </c:pt>
                <c:pt idx="105">
                  <c:v>31.582899999999999</c:v>
                </c:pt>
                <c:pt idx="106">
                  <c:v>31.778960000000001</c:v>
                </c:pt>
                <c:pt idx="107">
                  <c:v>30.745429999999999</c:v>
                </c:pt>
                <c:pt idx="108">
                  <c:v>31.503070000000001</c:v>
                </c:pt>
                <c:pt idx="109">
                  <c:v>31.86149</c:v>
                </c:pt>
                <c:pt idx="110">
                  <c:v>31.370930000000001</c:v>
                </c:pt>
                <c:pt idx="111">
                  <c:v>30.394670000000001</c:v>
                </c:pt>
                <c:pt idx="112">
                  <c:v>30.33297</c:v>
                </c:pt>
                <c:pt idx="113">
                  <c:v>29.213139999999999</c:v>
                </c:pt>
                <c:pt idx="114">
                  <c:v>27.905249999999999</c:v>
                </c:pt>
                <c:pt idx="115">
                  <c:v>26.7622</c:v>
                </c:pt>
                <c:pt idx="116">
                  <c:v>26.190670000000001</c:v>
                </c:pt>
                <c:pt idx="117">
                  <c:v>25.546430000000001</c:v>
                </c:pt>
                <c:pt idx="118">
                  <c:v>25.601520000000001</c:v>
                </c:pt>
                <c:pt idx="119">
                  <c:v>23.041450000000001</c:v>
                </c:pt>
                <c:pt idx="120">
                  <c:v>23.106549999999999</c:v>
                </c:pt>
                <c:pt idx="121">
                  <c:v>23.881430000000002</c:v>
                </c:pt>
                <c:pt idx="122">
                  <c:v>23.829699999999999</c:v>
                </c:pt>
                <c:pt idx="123">
                  <c:v>23.051110000000001</c:v>
                </c:pt>
                <c:pt idx="124">
                  <c:v>20.069769999999998</c:v>
                </c:pt>
                <c:pt idx="125">
                  <c:v>22.555119999999999</c:v>
                </c:pt>
                <c:pt idx="126">
                  <c:v>17.823399999999999</c:v>
                </c:pt>
                <c:pt idx="127">
                  <c:v>33.944870000000002</c:v>
                </c:pt>
                <c:pt idx="128">
                  <c:v>28.217310000000001</c:v>
                </c:pt>
                <c:pt idx="129">
                  <c:v>23.191800000000001</c:v>
                </c:pt>
                <c:pt idx="130">
                  <c:v>26.33887</c:v>
                </c:pt>
                <c:pt idx="131">
                  <c:v>27.732939999999999</c:v>
                </c:pt>
                <c:pt idx="132">
                  <c:v>27.501999999999999</c:v>
                </c:pt>
                <c:pt idx="133">
                  <c:v>8.8329240000000002</c:v>
                </c:pt>
                <c:pt idx="134">
                  <c:v>16.854800000000001</c:v>
                </c:pt>
                <c:pt idx="135">
                  <c:v>16.682870000000001</c:v>
                </c:pt>
                <c:pt idx="136">
                  <c:v>33.373109999999997</c:v>
                </c:pt>
                <c:pt idx="137">
                  <c:v>37.704689999999999</c:v>
                </c:pt>
                <c:pt idx="138">
                  <c:v>37.201349999999998</c:v>
                </c:pt>
                <c:pt idx="139">
                  <c:v>33.622059999999998</c:v>
                </c:pt>
                <c:pt idx="140">
                  <c:v>35.267910000000001</c:v>
                </c:pt>
                <c:pt idx="141">
                  <c:v>36.274500000000003</c:v>
                </c:pt>
                <c:pt idx="142">
                  <c:v>37.67568</c:v>
                </c:pt>
                <c:pt idx="143">
                  <c:v>32.552129999999998</c:v>
                </c:pt>
                <c:pt idx="144">
                  <c:v>18.309809999999999</c:v>
                </c:pt>
                <c:pt idx="145">
                  <c:v>12.908099999999999</c:v>
                </c:pt>
                <c:pt idx="146">
                  <c:v>13.107849999999999</c:v>
                </c:pt>
                <c:pt idx="147">
                  <c:v>17.058859999999999</c:v>
                </c:pt>
                <c:pt idx="148">
                  <c:v>14.91283</c:v>
                </c:pt>
                <c:pt idx="149">
                  <c:v>38.328510000000001</c:v>
                </c:pt>
                <c:pt idx="150">
                  <c:v>31.07883</c:v>
                </c:pt>
                <c:pt idx="151">
                  <c:v>28.923190000000002</c:v>
                </c:pt>
                <c:pt idx="152">
                  <c:v>26.23208</c:v>
                </c:pt>
                <c:pt idx="153">
                  <c:v>29.651800000000001</c:v>
                </c:pt>
                <c:pt idx="154">
                  <c:v>30.64771</c:v>
                </c:pt>
                <c:pt idx="155">
                  <c:v>31.936199999999999</c:v>
                </c:pt>
                <c:pt idx="156">
                  <c:v>29.071870000000001</c:v>
                </c:pt>
                <c:pt idx="157">
                  <c:v>22.76342</c:v>
                </c:pt>
                <c:pt idx="158">
                  <c:v>23.387370000000001</c:v>
                </c:pt>
                <c:pt idx="159">
                  <c:v>25.06184</c:v>
                </c:pt>
                <c:pt idx="160">
                  <c:v>26.784030000000001</c:v>
                </c:pt>
                <c:pt idx="161">
                  <c:v>26.527280000000001</c:v>
                </c:pt>
                <c:pt idx="162">
                  <c:v>27.677910000000001</c:v>
                </c:pt>
                <c:pt idx="163">
                  <c:v>28.067080000000001</c:v>
                </c:pt>
                <c:pt idx="164">
                  <c:v>24.013639999999999</c:v>
                </c:pt>
                <c:pt idx="165">
                  <c:v>21.600059999999999</c:v>
                </c:pt>
                <c:pt idx="166">
                  <c:v>21.85014</c:v>
                </c:pt>
                <c:pt idx="167">
                  <c:v>15.053000000000001</c:v>
                </c:pt>
                <c:pt idx="168">
                  <c:v>33.02581</c:v>
                </c:pt>
                <c:pt idx="169">
                  <c:v>31.452210000000001</c:v>
                </c:pt>
                <c:pt idx="170">
                  <c:v>29.087430000000001</c:v>
                </c:pt>
                <c:pt idx="171">
                  <c:v>29.95627</c:v>
                </c:pt>
                <c:pt idx="172">
                  <c:v>28.755559999999999</c:v>
                </c:pt>
                <c:pt idx="173">
                  <c:v>29.918769999999999</c:v>
                </c:pt>
                <c:pt idx="174">
                  <c:v>30.03736</c:v>
                </c:pt>
                <c:pt idx="175">
                  <c:v>28.642250000000001</c:v>
                </c:pt>
                <c:pt idx="176">
                  <c:v>22.27675</c:v>
                </c:pt>
                <c:pt idx="177">
                  <c:v>21.752549999999999</c:v>
                </c:pt>
                <c:pt idx="178">
                  <c:v>23.763000000000002</c:v>
                </c:pt>
                <c:pt idx="179">
                  <c:v>23.644020000000001</c:v>
                </c:pt>
                <c:pt idx="180">
                  <c:v>15.55707</c:v>
                </c:pt>
                <c:pt idx="181">
                  <c:v>28.37565</c:v>
                </c:pt>
                <c:pt idx="182">
                  <c:v>33.203029999999998</c:v>
                </c:pt>
                <c:pt idx="183">
                  <c:v>26.24765</c:v>
                </c:pt>
                <c:pt idx="184">
                  <c:v>25.659230000000001</c:v>
                </c:pt>
                <c:pt idx="185">
                  <c:v>23.453230000000001</c:v>
                </c:pt>
                <c:pt idx="186">
                  <c:v>23.986599999999999</c:v>
                </c:pt>
                <c:pt idx="187">
                  <c:v>26.84883</c:v>
                </c:pt>
                <c:pt idx="188">
                  <c:v>28.02036</c:v>
                </c:pt>
                <c:pt idx="189">
                  <c:v>21.23359</c:v>
                </c:pt>
                <c:pt idx="190">
                  <c:v>20.340330000000002</c:v>
                </c:pt>
                <c:pt idx="191">
                  <c:v>19.671060000000001</c:v>
                </c:pt>
                <c:pt idx="192">
                  <c:v>21.162569999999999</c:v>
                </c:pt>
                <c:pt idx="193">
                  <c:v>21.140999999999998</c:v>
                </c:pt>
                <c:pt idx="194">
                  <c:v>21.9618</c:v>
                </c:pt>
                <c:pt idx="195">
                  <c:v>16.61852</c:v>
                </c:pt>
                <c:pt idx="196">
                  <c:v>17.49991</c:v>
                </c:pt>
                <c:pt idx="197">
                  <c:v>17.42277</c:v>
                </c:pt>
                <c:pt idx="198">
                  <c:v>17.68966</c:v>
                </c:pt>
                <c:pt idx="199">
                  <c:v>14.8765</c:v>
                </c:pt>
                <c:pt idx="200">
                  <c:v>15.628069999999999</c:v>
                </c:pt>
                <c:pt idx="201">
                  <c:v>15.108029999999999</c:v>
                </c:pt>
                <c:pt idx="202">
                  <c:v>13.79383</c:v>
                </c:pt>
                <c:pt idx="203">
                  <c:v>12.13599</c:v>
                </c:pt>
                <c:pt idx="204">
                  <c:v>27.315529999999999</c:v>
                </c:pt>
                <c:pt idx="205">
                  <c:v>25.508959999999998</c:v>
                </c:pt>
                <c:pt idx="206">
                  <c:v>25.174779999999998</c:v>
                </c:pt>
                <c:pt idx="207">
                  <c:v>25.798249999999999</c:v>
                </c:pt>
                <c:pt idx="208">
                  <c:v>24.239370000000001</c:v>
                </c:pt>
                <c:pt idx="209">
                  <c:v>28.318919999999999</c:v>
                </c:pt>
                <c:pt idx="210">
                  <c:v>27.750540000000001</c:v>
                </c:pt>
                <c:pt idx="211">
                  <c:v>27.767389999999999</c:v>
                </c:pt>
                <c:pt idx="212">
                  <c:v>28.584769999999999</c:v>
                </c:pt>
                <c:pt idx="213">
                  <c:v>25.56466</c:v>
                </c:pt>
                <c:pt idx="214">
                  <c:v>25.990410000000001</c:v>
                </c:pt>
                <c:pt idx="215">
                  <c:v>25.057310000000001</c:v>
                </c:pt>
                <c:pt idx="216">
                  <c:v>26.344470000000001</c:v>
                </c:pt>
                <c:pt idx="217">
                  <c:v>23.238900000000001</c:v>
                </c:pt>
                <c:pt idx="218">
                  <c:v>24.489249999999998</c:v>
                </c:pt>
                <c:pt idx="219">
                  <c:v>21.14875</c:v>
                </c:pt>
                <c:pt idx="220">
                  <c:v>18.218900000000001</c:v>
                </c:pt>
                <c:pt idx="221">
                  <c:v>18.88738</c:v>
                </c:pt>
                <c:pt idx="222">
                  <c:v>24.10726</c:v>
                </c:pt>
                <c:pt idx="223">
                  <c:v>24.555800000000001</c:v>
                </c:pt>
                <c:pt idx="224">
                  <c:v>24.29457</c:v>
                </c:pt>
                <c:pt idx="225">
                  <c:v>19.233840000000001</c:v>
                </c:pt>
                <c:pt idx="226">
                  <c:v>18.366379999999999</c:v>
                </c:pt>
                <c:pt idx="227">
                  <c:v>19.48441</c:v>
                </c:pt>
                <c:pt idx="228">
                  <c:v>17.607600000000001</c:v>
                </c:pt>
                <c:pt idx="229">
                  <c:v>15.89729</c:v>
                </c:pt>
                <c:pt idx="230">
                  <c:v>20.950510000000001</c:v>
                </c:pt>
                <c:pt idx="231">
                  <c:v>22.94848</c:v>
                </c:pt>
                <c:pt idx="232">
                  <c:v>23.599799999999998</c:v>
                </c:pt>
                <c:pt idx="233">
                  <c:v>25.657160000000001</c:v>
                </c:pt>
                <c:pt idx="234">
                  <c:v>27.595459999999999</c:v>
                </c:pt>
                <c:pt idx="235">
                  <c:v>30.77073</c:v>
                </c:pt>
                <c:pt idx="236">
                  <c:v>30.222740000000002</c:v>
                </c:pt>
                <c:pt idx="237">
                  <c:v>29.342559999999999</c:v>
                </c:pt>
                <c:pt idx="238">
                  <c:v>30.955310000000001</c:v>
                </c:pt>
                <c:pt idx="239">
                  <c:v>35.982309999999998</c:v>
                </c:pt>
                <c:pt idx="240">
                  <c:v>29.953869999999998</c:v>
                </c:pt>
                <c:pt idx="241">
                  <c:v>39.864359999999998</c:v>
                </c:pt>
                <c:pt idx="242">
                  <c:v>27.172689999999999</c:v>
                </c:pt>
                <c:pt idx="243">
                  <c:v>18.54494</c:v>
                </c:pt>
                <c:pt idx="244">
                  <c:v>17.379380000000001</c:v>
                </c:pt>
                <c:pt idx="245">
                  <c:v>17.210260000000002</c:v>
                </c:pt>
                <c:pt idx="246">
                  <c:v>27.35622</c:v>
                </c:pt>
                <c:pt idx="247">
                  <c:v>26.085979999999999</c:v>
                </c:pt>
                <c:pt idx="248">
                  <c:v>25.59524</c:v>
                </c:pt>
                <c:pt idx="249">
                  <c:v>28.080390000000001</c:v>
                </c:pt>
                <c:pt idx="250">
                  <c:v>28.88937</c:v>
                </c:pt>
                <c:pt idx="251">
                  <c:v>34.387909999999998</c:v>
                </c:pt>
                <c:pt idx="252">
                  <c:v>38.714959999999998</c:v>
                </c:pt>
                <c:pt idx="253">
                  <c:v>38.406230000000001</c:v>
                </c:pt>
                <c:pt idx="254">
                  <c:v>33.358220000000003</c:v>
                </c:pt>
                <c:pt idx="255">
                  <c:v>22.55443</c:v>
                </c:pt>
                <c:pt idx="256">
                  <c:v>24.368870000000001</c:v>
                </c:pt>
                <c:pt idx="257">
                  <c:v>21.28669</c:v>
                </c:pt>
                <c:pt idx="258">
                  <c:v>24.553999999999998</c:v>
                </c:pt>
                <c:pt idx="259">
                  <c:v>27.948180000000001</c:v>
                </c:pt>
                <c:pt idx="260">
                  <c:v>23.01727</c:v>
                </c:pt>
                <c:pt idx="261">
                  <c:v>31.532119999999999</c:v>
                </c:pt>
                <c:pt idx="262">
                  <c:v>27.778110000000002</c:v>
                </c:pt>
                <c:pt idx="263">
                  <c:v>25.679729999999999</c:v>
                </c:pt>
                <c:pt idx="264">
                  <c:v>25.473130000000001</c:v>
                </c:pt>
                <c:pt idx="265">
                  <c:v>23.868220000000001</c:v>
                </c:pt>
                <c:pt idx="266">
                  <c:v>23.434699999999999</c:v>
                </c:pt>
                <c:pt idx="267">
                  <c:v>35.529359999999997</c:v>
                </c:pt>
                <c:pt idx="268">
                  <c:v>36.940170000000002</c:v>
                </c:pt>
                <c:pt idx="269">
                  <c:v>38.051630000000003</c:v>
                </c:pt>
                <c:pt idx="270">
                  <c:v>12.597630000000001</c:v>
                </c:pt>
                <c:pt idx="271">
                  <c:v>13.166919999999999</c:v>
                </c:pt>
                <c:pt idx="272">
                  <c:v>12.356960000000001</c:v>
                </c:pt>
                <c:pt idx="273">
                  <c:v>11.549950000000001</c:v>
                </c:pt>
                <c:pt idx="274">
                  <c:v>33.44294</c:v>
                </c:pt>
                <c:pt idx="275">
                  <c:v>31.169740000000001</c:v>
                </c:pt>
                <c:pt idx="276">
                  <c:v>23.386600000000001</c:v>
                </c:pt>
                <c:pt idx="277">
                  <c:v>27.30799</c:v>
                </c:pt>
                <c:pt idx="278">
                  <c:v>27.755780000000001</c:v>
                </c:pt>
                <c:pt idx="279">
                  <c:v>31.4085</c:v>
                </c:pt>
                <c:pt idx="280">
                  <c:v>23.320820000000001</c:v>
                </c:pt>
                <c:pt idx="281">
                  <c:v>25.22644</c:v>
                </c:pt>
                <c:pt idx="282">
                  <c:v>21.415109999999999</c:v>
                </c:pt>
                <c:pt idx="283">
                  <c:v>28.95187</c:v>
                </c:pt>
                <c:pt idx="284">
                  <c:v>28.570879999999999</c:v>
                </c:pt>
                <c:pt idx="285">
                  <c:v>33.860529999999997</c:v>
                </c:pt>
                <c:pt idx="286">
                  <c:v>31.448049999999999</c:v>
                </c:pt>
                <c:pt idx="287">
                  <c:v>26.545449999999999</c:v>
                </c:pt>
                <c:pt idx="288">
                  <c:v>25.08942</c:v>
                </c:pt>
                <c:pt idx="289">
                  <c:v>21.247990000000001</c:v>
                </c:pt>
                <c:pt idx="290">
                  <c:v>15.87941</c:v>
                </c:pt>
                <c:pt idx="291">
                  <c:v>18.484470000000002</c:v>
                </c:pt>
                <c:pt idx="292">
                  <c:v>18.38814</c:v>
                </c:pt>
                <c:pt idx="293">
                  <c:v>17.634119999999999</c:v>
                </c:pt>
                <c:pt idx="294">
                  <c:v>19.858139999999999</c:v>
                </c:pt>
                <c:pt idx="295">
                  <c:v>17.281759999999998</c:v>
                </c:pt>
                <c:pt idx="296">
                  <c:v>16.246790000000001</c:v>
                </c:pt>
                <c:pt idx="297">
                  <c:v>18.100639999999999</c:v>
                </c:pt>
                <c:pt idx="298">
                  <c:v>15.97174</c:v>
                </c:pt>
                <c:pt idx="299">
                  <c:v>9.7648209999999995</c:v>
                </c:pt>
                <c:pt idx="300">
                  <c:v>9.5136230000000008</c:v>
                </c:pt>
                <c:pt idx="301">
                  <c:v>8.4753600000000002</c:v>
                </c:pt>
                <c:pt idx="302">
                  <c:v>8.4662819999999996</c:v>
                </c:pt>
                <c:pt idx="303">
                  <c:v>8.5412420000000004</c:v>
                </c:pt>
                <c:pt idx="304">
                  <c:v>6.659961</c:v>
                </c:pt>
                <c:pt idx="305">
                  <c:v>5.8513710000000003</c:v>
                </c:pt>
                <c:pt idx="306">
                  <c:v>8.4038439999999994</c:v>
                </c:pt>
                <c:pt idx="307">
                  <c:v>3.2330999999999999</c:v>
                </c:pt>
                <c:pt idx="308">
                  <c:v>2.149292</c:v>
                </c:pt>
                <c:pt idx="309">
                  <c:v>1.961163</c:v>
                </c:pt>
                <c:pt idx="310">
                  <c:v>33.250410000000002</c:v>
                </c:pt>
                <c:pt idx="311">
                  <c:v>33.689430000000002</c:v>
                </c:pt>
                <c:pt idx="312">
                  <c:v>31.219750000000001</c:v>
                </c:pt>
                <c:pt idx="313">
                  <c:v>31.394950000000001</c:v>
                </c:pt>
                <c:pt idx="314">
                  <c:v>32.597949999999997</c:v>
                </c:pt>
                <c:pt idx="315">
                  <c:v>34.7761</c:v>
                </c:pt>
                <c:pt idx="316">
                  <c:v>33.58343</c:v>
                </c:pt>
                <c:pt idx="317">
                  <c:v>29.245249999999999</c:v>
                </c:pt>
                <c:pt idx="318">
                  <c:v>31.277290000000001</c:v>
                </c:pt>
                <c:pt idx="319">
                  <c:v>21.427399999999999</c:v>
                </c:pt>
                <c:pt idx="320">
                  <c:v>16.502400000000002</c:v>
                </c:pt>
                <c:pt idx="321">
                  <c:v>12.453530000000001</c:v>
                </c:pt>
                <c:pt idx="322">
                  <c:v>24.83868</c:v>
                </c:pt>
                <c:pt idx="323">
                  <c:v>26.23216</c:v>
                </c:pt>
                <c:pt idx="324">
                  <c:v>26.901789999999998</c:v>
                </c:pt>
                <c:pt idx="325">
                  <c:v>22.90842</c:v>
                </c:pt>
                <c:pt idx="326">
                  <c:v>23.742059999999999</c:v>
                </c:pt>
                <c:pt idx="327">
                  <c:v>21.46123</c:v>
                </c:pt>
                <c:pt idx="328">
                  <c:v>22.82367</c:v>
                </c:pt>
                <c:pt idx="329">
                  <c:v>24.370480000000001</c:v>
                </c:pt>
                <c:pt idx="330">
                  <c:v>23.381039999999999</c:v>
                </c:pt>
                <c:pt idx="331">
                  <c:v>22.418569999999999</c:v>
                </c:pt>
                <c:pt idx="332">
                  <c:v>20.659210000000002</c:v>
                </c:pt>
                <c:pt idx="333">
                  <c:v>19.14433</c:v>
                </c:pt>
                <c:pt idx="334">
                  <c:v>26.181539999999998</c:v>
                </c:pt>
                <c:pt idx="335">
                  <c:v>25.757850000000001</c:v>
                </c:pt>
                <c:pt idx="336">
                  <c:v>27.726310000000002</c:v>
                </c:pt>
                <c:pt idx="337">
                  <c:v>29.334219999999998</c:v>
                </c:pt>
                <c:pt idx="338">
                  <c:v>31.624839999999999</c:v>
                </c:pt>
              </c:numCache>
            </c:numRef>
          </c:yVal>
          <c:smooth val="0"/>
          <c:extLst>
            <c:ext xmlns:c16="http://schemas.microsoft.com/office/drawing/2014/chart" uri="{C3380CC4-5D6E-409C-BE32-E72D297353CC}">
              <c16:uniqueId val="{00000001-673C-4C46-BB71-371B16F3A4DD}"/>
            </c:ext>
          </c:extLst>
        </c:ser>
        <c:dLbls>
          <c:showLegendKey val="0"/>
          <c:showVal val="0"/>
          <c:showCatName val="0"/>
          <c:showSerName val="0"/>
          <c:showPercent val="0"/>
          <c:showBubbleSize val="0"/>
        </c:dLbls>
        <c:axId val="130369024"/>
        <c:axId val="130370560"/>
      </c:scatterChart>
      <c:valAx>
        <c:axId val="130369024"/>
        <c:scaling>
          <c:orientation val="minMax"/>
          <c:max val="2015"/>
          <c:min val="1965"/>
        </c:scaling>
        <c:delete val="0"/>
        <c:axPos val="b"/>
        <c:numFmt formatCode="General" sourceLinked="1"/>
        <c:majorTickMark val="out"/>
        <c:minorTickMark val="none"/>
        <c:tickLblPos val="nextTo"/>
        <c:crossAx val="130370560"/>
        <c:crosses val="autoZero"/>
        <c:crossBetween val="midCat"/>
        <c:majorUnit val="10"/>
      </c:valAx>
      <c:valAx>
        <c:axId val="130370560"/>
        <c:scaling>
          <c:orientation val="minMax"/>
          <c:max val="65"/>
          <c:min val="0"/>
        </c:scaling>
        <c:delete val="0"/>
        <c:axPos val="l"/>
        <c:majorGridlines/>
        <c:numFmt formatCode="#,##0" sourceLinked="0"/>
        <c:majorTickMark val="out"/>
        <c:minorTickMark val="none"/>
        <c:tickLblPos val="nextTo"/>
        <c:crossAx val="130369024"/>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disposable income LIS-countries</a:t>
            </a:r>
          </a:p>
        </c:rich>
      </c:tx>
      <c:layout/>
      <c:overlay val="0"/>
    </c:title>
    <c:autoTitleDeleted val="0"/>
    <c:plotArea>
      <c:layout>
        <c:manualLayout>
          <c:layoutTarget val="inner"/>
          <c:xMode val="edge"/>
          <c:yMode val="edge"/>
          <c:x val="9.0318395492877707E-2"/>
          <c:y val="0.142289239204935"/>
          <c:w val="0.82724605226911196"/>
          <c:h val="0.75026255713923296"/>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26916264562394998"/>
                  <c:y val="-0.34231193651175801"/>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PL40'!$AO$6:$AO$344</c:f>
              <c:numCache>
                <c:formatCode>0.0</c:formatCode>
                <c:ptCount val="339"/>
                <c:pt idx="0">
                  <c:v>6.9291369999999999</c:v>
                </c:pt>
                <c:pt idx="1">
                  <c:v>5.8521900000000002</c:v>
                </c:pt>
                <c:pt idx="2">
                  <c:v>7.00875</c:v>
                </c:pt>
                <c:pt idx="3">
                  <c:v>4.7523590000000002</c:v>
                </c:pt>
                <c:pt idx="4">
                  <c:v>5.2061349999999997</c:v>
                </c:pt>
                <c:pt idx="5">
                  <c:v>5.4888219999999999</c:v>
                </c:pt>
                <c:pt idx="6">
                  <c:v>4.831359</c:v>
                </c:pt>
                <c:pt idx="7">
                  <c:v>6.0117240000000001</c:v>
                </c:pt>
                <c:pt idx="8">
                  <c:v>5.3597939999999999</c:v>
                </c:pt>
                <c:pt idx="9">
                  <c:v>5.1571980000000002</c:v>
                </c:pt>
                <c:pt idx="10">
                  <c:v>3.5797289999999999</c:v>
                </c:pt>
                <c:pt idx="11">
                  <c:v>3.7363550000000001</c:v>
                </c:pt>
                <c:pt idx="12">
                  <c:v>3.8364069999999999</c:v>
                </c:pt>
                <c:pt idx="13">
                  <c:v>2.7792479999999999</c:v>
                </c:pt>
                <c:pt idx="14">
                  <c:v>3.6395230000000001</c:v>
                </c:pt>
                <c:pt idx="15">
                  <c:v>4.4384810000000003</c:v>
                </c:pt>
                <c:pt idx="17">
                  <c:v>4.6108339999999997</c:v>
                </c:pt>
                <c:pt idx="19">
                  <c:v>3.670083</c:v>
                </c:pt>
                <c:pt idx="20">
                  <c:v>2.8081740000000002</c:v>
                </c:pt>
                <c:pt idx="21">
                  <c:v>2.9958969999999998</c:v>
                </c:pt>
                <c:pt idx="22">
                  <c:v>1.419038</c:v>
                </c:pt>
                <c:pt idx="23">
                  <c:v>1.883097</c:v>
                </c:pt>
                <c:pt idx="24">
                  <c:v>2.0335649999999998</c:v>
                </c:pt>
                <c:pt idx="25">
                  <c:v>11.836880000000001</c:v>
                </c:pt>
                <c:pt idx="26">
                  <c:v>12.60806</c:v>
                </c:pt>
                <c:pt idx="27">
                  <c:v>12.04124</c:v>
                </c:pt>
                <c:pt idx="28">
                  <c:v>13.3195</c:v>
                </c:pt>
                <c:pt idx="29">
                  <c:v>8.0014959999999995</c:v>
                </c:pt>
                <c:pt idx="30">
                  <c:v>6.8847009999999997</c:v>
                </c:pt>
                <c:pt idx="31">
                  <c:v>6.763172</c:v>
                </c:pt>
                <c:pt idx="32">
                  <c:v>7.8549860000000002</c:v>
                </c:pt>
                <c:pt idx="33">
                  <c:v>7.1660320000000004</c:v>
                </c:pt>
                <c:pt idx="34">
                  <c:v>8.2215810000000005</c:v>
                </c:pt>
                <c:pt idx="35">
                  <c:v>7.9001130000000002</c:v>
                </c:pt>
                <c:pt idx="36">
                  <c:v>7.018904</c:v>
                </c:pt>
                <c:pt idx="37">
                  <c:v>6.5018250000000002</c:v>
                </c:pt>
                <c:pt idx="38">
                  <c:v>7.0157540000000003</c:v>
                </c:pt>
                <c:pt idx="39">
                  <c:v>7.7134080000000003</c:v>
                </c:pt>
                <c:pt idx="40">
                  <c:v>8.9098129999999998</c:v>
                </c:pt>
                <c:pt idx="41">
                  <c:v>10.59369</c:v>
                </c:pt>
                <c:pt idx="42">
                  <c:v>9.5085219999999993</c:v>
                </c:pt>
                <c:pt idx="43">
                  <c:v>9.3050429999999995</c:v>
                </c:pt>
                <c:pt idx="44">
                  <c:v>9.6050559999999994</c:v>
                </c:pt>
                <c:pt idx="45">
                  <c:v>9.7584429999999998</c:v>
                </c:pt>
                <c:pt idx="46">
                  <c:v>11.28307</c:v>
                </c:pt>
                <c:pt idx="47">
                  <c:v>12.33554</c:v>
                </c:pt>
                <c:pt idx="48">
                  <c:v>12.754339999999999</c:v>
                </c:pt>
                <c:pt idx="49">
                  <c:v>13.43576</c:v>
                </c:pt>
                <c:pt idx="50">
                  <c:v>13.055949999999999</c:v>
                </c:pt>
                <c:pt idx="51">
                  <c:v>13.627610000000001</c:v>
                </c:pt>
                <c:pt idx="52">
                  <c:v>11.207129999999999</c:v>
                </c:pt>
                <c:pt idx="53">
                  <c:v>11.593260000000001</c:v>
                </c:pt>
                <c:pt idx="55">
                  <c:v>10.655799999999999</c:v>
                </c:pt>
                <c:pt idx="56">
                  <c:v>13.96733</c:v>
                </c:pt>
                <c:pt idx="57">
                  <c:v>14.01282</c:v>
                </c:pt>
                <c:pt idx="58">
                  <c:v>16.027930000000001</c:v>
                </c:pt>
                <c:pt idx="59">
                  <c:v>14.80593</c:v>
                </c:pt>
                <c:pt idx="60">
                  <c:v>2.5954109999999999</c:v>
                </c:pt>
                <c:pt idx="61">
                  <c:v>2.586605</c:v>
                </c:pt>
                <c:pt idx="62">
                  <c:v>2.2777829999999999</c:v>
                </c:pt>
                <c:pt idx="63">
                  <c:v>2.6685370000000002</c:v>
                </c:pt>
                <c:pt idx="64">
                  <c:v>1.4568479999999999</c:v>
                </c:pt>
                <c:pt idx="65">
                  <c:v>1.635383</c:v>
                </c:pt>
                <c:pt idx="66">
                  <c:v>0.95839819999999998</c:v>
                </c:pt>
                <c:pt idx="67">
                  <c:v>2.1711010000000002</c:v>
                </c:pt>
                <c:pt idx="68">
                  <c:v>2.3709410000000002</c:v>
                </c:pt>
                <c:pt idx="69">
                  <c:v>1.735006</c:v>
                </c:pt>
                <c:pt idx="70">
                  <c:v>1.606816</c:v>
                </c:pt>
                <c:pt idx="71">
                  <c:v>1.305825</c:v>
                </c:pt>
                <c:pt idx="72">
                  <c:v>1.2807850000000001</c:v>
                </c:pt>
                <c:pt idx="73">
                  <c:v>3.0162680000000002</c:v>
                </c:pt>
                <c:pt idx="74">
                  <c:v>3.2503129999999998</c:v>
                </c:pt>
                <c:pt idx="75">
                  <c:v>14.87989</c:v>
                </c:pt>
                <c:pt idx="76">
                  <c:v>12.449170000000001</c:v>
                </c:pt>
                <c:pt idx="77">
                  <c:v>7.5132500000000002</c:v>
                </c:pt>
                <c:pt idx="78">
                  <c:v>6.3966079999999996</c:v>
                </c:pt>
                <c:pt idx="79">
                  <c:v>5.185136</c:v>
                </c:pt>
                <c:pt idx="80">
                  <c:v>6.4371739999999997</c:v>
                </c:pt>
                <c:pt idx="81">
                  <c:v>7.7927549999999997</c:v>
                </c:pt>
                <c:pt idx="82">
                  <c:v>1.930148</c:v>
                </c:pt>
                <c:pt idx="83">
                  <c:v>2.3280639999999999</c:v>
                </c:pt>
                <c:pt idx="84">
                  <c:v>2.3684500000000002</c:v>
                </c:pt>
                <c:pt idx="85">
                  <c:v>1.9537310000000001</c:v>
                </c:pt>
                <c:pt idx="86">
                  <c:v>1.5977209999999999</c:v>
                </c:pt>
                <c:pt idx="87">
                  <c:v>1.1380729999999999</c:v>
                </c:pt>
                <c:pt idx="88">
                  <c:v>2.1204179999999999</c:v>
                </c:pt>
                <c:pt idx="89">
                  <c:v>1.96608</c:v>
                </c:pt>
                <c:pt idx="90">
                  <c:v>4.5496259999999999</c:v>
                </c:pt>
                <c:pt idx="91">
                  <c:v>3.9185379999999999</c:v>
                </c:pt>
                <c:pt idx="92">
                  <c:v>2.7211979999999998</c:v>
                </c:pt>
                <c:pt idx="93">
                  <c:v>3.287242</c:v>
                </c:pt>
                <c:pt idx="94">
                  <c:v>4.7960630000000002</c:v>
                </c:pt>
                <c:pt idx="95">
                  <c:v>7.5326420000000001</c:v>
                </c:pt>
                <c:pt idx="96">
                  <c:v>4.5828340000000001</c:v>
                </c:pt>
                <c:pt idx="97">
                  <c:v>9.620711</c:v>
                </c:pt>
                <c:pt idx="98">
                  <c:v>9.5043830000000007</c:v>
                </c:pt>
                <c:pt idx="99">
                  <c:v>12.87232</c:v>
                </c:pt>
                <c:pt idx="100">
                  <c:v>4.0976400000000002</c:v>
                </c:pt>
                <c:pt idx="101">
                  <c:v>4.0689539999999997</c:v>
                </c:pt>
                <c:pt idx="102">
                  <c:v>3.3540969999999999</c:v>
                </c:pt>
                <c:pt idx="103">
                  <c:v>3.4454790000000002</c:v>
                </c:pt>
                <c:pt idx="104">
                  <c:v>3.283846</c:v>
                </c:pt>
                <c:pt idx="105">
                  <c:v>3.4755099999999999</c:v>
                </c:pt>
                <c:pt idx="106">
                  <c:v>3.6216940000000002</c:v>
                </c:pt>
                <c:pt idx="107">
                  <c:v>3.5970049999999998</c:v>
                </c:pt>
                <c:pt idx="108">
                  <c:v>3.186296</c:v>
                </c:pt>
                <c:pt idx="109">
                  <c:v>3.5897380000000001</c:v>
                </c:pt>
                <c:pt idx="110">
                  <c:v>3.7213370000000001</c:v>
                </c:pt>
                <c:pt idx="111">
                  <c:v>3.2045539999999999</c:v>
                </c:pt>
                <c:pt idx="112">
                  <c:v>3.5359259999999999</c:v>
                </c:pt>
                <c:pt idx="113">
                  <c:v>3.5225849999999999</c:v>
                </c:pt>
                <c:pt idx="114">
                  <c:v>3.1350600000000002</c:v>
                </c:pt>
                <c:pt idx="115">
                  <c:v>3.0477509999999999</c:v>
                </c:pt>
                <c:pt idx="116">
                  <c:v>2.5921789999999998</c:v>
                </c:pt>
                <c:pt idx="117">
                  <c:v>3.1955469999999999</c:v>
                </c:pt>
                <c:pt idx="118">
                  <c:v>3.2461720000000001</c:v>
                </c:pt>
                <c:pt idx="119">
                  <c:v>2.8688530000000001</c:v>
                </c:pt>
                <c:pt idx="120">
                  <c:v>2.8145790000000002</c:v>
                </c:pt>
                <c:pt idx="121">
                  <c:v>2.939228</c:v>
                </c:pt>
                <c:pt idx="122">
                  <c:v>3.407098</c:v>
                </c:pt>
                <c:pt idx="123">
                  <c:v>2.1863630000000001</c:v>
                </c:pt>
                <c:pt idx="124">
                  <c:v>2.1564510000000001</c:v>
                </c:pt>
                <c:pt idx="125">
                  <c:v>2.4163929999999998</c:v>
                </c:pt>
                <c:pt idx="126">
                  <c:v>3.257946</c:v>
                </c:pt>
                <c:pt idx="127">
                  <c:v>6.988416</c:v>
                </c:pt>
                <c:pt idx="128">
                  <c:v>4.9060499999999996</c:v>
                </c:pt>
                <c:pt idx="129">
                  <c:v>4.0344360000000004</c:v>
                </c:pt>
                <c:pt idx="130">
                  <c:v>6.8120430000000001</c:v>
                </c:pt>
                <c:pt idx="131">
                  <c:v>8.634271</c:v>
                </c:pt>
                <c:pt idx="132">
                  <c:v>10.162229999999999</c:v>
                </c:pt>
                <c:pt idx="133">
                  <c:v>7.0606989999999996</c:v>
                </c:pt>
                <c:pt idx="134">
                  <c:v>15.97587</c:v>
                </c:pt>
                <c:pt idx="135">
                  <c:v>14.81067</c:v>
                </c:pt>
                <c:pt idx="136">
                  <c:v>2.8589060000000002</c:v>
                </c:pt>
                <c:pt idx="137">
                  <c:v>5.8370600000000001</c:v>
                </c:pt>
                <c:pt idx="138">
                  <c:v>4.1763190000000003</c:v>
                </c:pt>
                <c:pt idx="139">
                  <c:v>2.8638499999999998</c:v>
                </c:pt>
                <c:pt idx="140">
                  <c:v>3.3795099999999998</c:v>
                </c:pt>
                <c:pt idx="141">
                  <c:v>2.9671240000000001</c:v>
                </c:pt>
                <c:pt idx="142">
                  <c:v>5.8738359999999998</c:v>
                </c:pt>
                <c:pt idx="143">
                  <c:v>4.6527659999999997</c:v>
                </c:pt>
                <c:pt idx="144">
                  <c:v>2.754934</c:v>
                </c:pt>
                <c:pt idx="145">
                  <c:v>1.7677149999999999</c:v>
                </c:pt>
                <c:pt idx="146">
                  <c:v>2.0829360000000001</c:v>
                </c:pt>
                <c:pt idx="147">
                  <c:v>13.252660000000001</c:v>
                </c:pt>
                <c:pt idx="148">
                  <c:v>12.55593</c:v>
                </c:pt>
                <c:pt idx="149">
                  <c:v>4.5951529999999998</c:v>
                </c:pt>
                <c:pt idx="150">
                  <c:v>3.5481340000000001</c:v>
                </c:pt>
                <c:pt idx="151">
                  <c:v>5.5703060000000004</c:v>
                </c:pt>
                <c:pt idx="152">
                  <c:v>7.3620599999999996</c:v>
                </c:pt>
                <c:pt idx="153">
                  <c:v>3.9798559999999998</c:v>
                </c:pt>
                <c:pt idx="154">
                  <c:v>4.2332219999999996</c:v>
                </c:pt>
                <c:pt idx="155">
                  <c:v>2.5780479999999999</c:v>
                </c:pt>
                <c:pt idx="156">
                  <c:v>4.0663679999999998</c:v>
                </c:pt>
                <c:pt idx="157">
                  <c:v>10.646599999999999</c:v>
                </c:pt>
                <c:pt idx="158">
                  <c:v>11.827640000000001</c:v>
                </c:pt>
                <c:pt idx="159">
                  <c:v>10.88808</c:v>
                </c:pt>
                <c:pt idx="160">
                  <c:v>10.19753</c:v>
                </c:pt>
                <c:pt idx="161">
                  <c:v>9.8834689999999998</c:v>
                </c:pt>
                <c:pt idx="162">
                  <c:v>10.13866</c:v>
                </c:pt>
                <c:pt idx="163">
                  <c:v>5.9510490000000003</c:v>
                </c:pt>
                <c:pt idx="164">
                  <c:v>5.8787440000000002</c:v>
                </c:pt>
                <c:pt idx="165">
                  <c:v>4.623456</c:v>
                </c:pt>
                <c:pt idx="166">
                  <c:v>4.209695</c:v>
                </c:pt>
                <c:pt idx="167">
                  <c:v>4.3592829999999996</c:v>
                </c:pt>
                <c:pt idx="168">
                  <c:v>7.6524270000000003</c:v>
                </c:pt>
                <c:pt idx="169">
                  <c:v>7.1961209999999998</c:v>
                </c:pt>
                <c:pt idx="170">
                  <c:v>5.943848</c:v>
                </c:pt>
                <c:pt idx="171">
                  <c:v>6.7412099999999997</c:v>
                </c:pt>
                <c:pt idx="172">
                  <c:v>7.2344549999999996</c:v>
                </c:pt>
                <c:pt idx="173">
                  <c:v>8.525976</c:v>
                </c:pt>
                <c:pt idx="174">
                  <c:v>8.640269</c:v>
                </c:pt>
                <c:pt idx="175">
                  <c:v>8.1602999999999994</c:v>
                </c:pt>
                <c:pt idx="176">
                  <c:v>4.5398110000000003</c:v>
                </c:pt>
                <c:pt idx="177">
                  <c:v>4.3460369999999999</c:v>
                </c:pt>
                <c:pt idx="178">
                  <c:v>6.7509730000000001</c:v>
                </c:pt>
                <c:pt idx="179">
                  <c:v>5.4702960000000003</c:v>
                </c:pt>
                <c:pt idx="180">
                  <c:v>5.163043</c:v>
                </c:pt>
                <c:pt idx="181">
                  <c:v>5.9529059999999996</c:v>
                </c:pt>
                <c:pt idx="182">
                  <c:v>6.2267890000000001</c:v>
                </c:pt>
                <c:pt idx="183">
                  <c:v>2.4215409999999999</c:v>
                </c:pt>
                <c:pt idx="184">
                  <c:v>1.7797970000000001</c:v>
                </c:pt>
                <c:pt idx="185">
                  <c:v>1.5766800000000001</c:v>
                </c:pt>
                <c:pt idx="186">
                  <c:v>1.949301</c:v>
                </c:pt>
                <c:pt idx="187">
                  <c:v>1.379705</c:v>
                </c:pt>
                <c:pt idx="188">
                  <c:v>1.896776</c:v>
                </c:pt>
                <c:pt idx="189">
                  <c:v>1.307933</c:v>
                </c:pt>
                <c:pt idx="190">
                  <c:v>0.78714470000000003</c:v>
                </c:pt>
                <c:pt idx="191">
                  <c:v>1.398855</c:v>
                </c:pt>
                <c:pt idx="192">
                  <c:v>13.593719999999999</c:v>
                </c:pt>
                <c:pt idx="193">
                  <c:v>14.15076</c:v>
                </c:pt>
                <c:pt idx="194">
                  <c:v>14.928319999999999</c:v>
                </c:pt>
                <c:pt idx="195">
                  <c:v>12.596299999999999</c:v>
                </c:pt>
                <c:pt idx="196">
                  <c:v>13.256220000000001</c:v>
                </c:pt>
                <c:pt idx="197">
                  <c:v>15.21992</c:v>
                </c:pt>
                <c:pt idx="198">
                  <c:v>15.56814</c:v>
                </c:pt>
                <c:pt idx="199">
                  <c:v>12.332129999999999</c:v>
                </c:pt>
                <c:pt idx="200">
                  <c:v>12.928599999999999</c:v>
                </c:pt>
                <c:pt idx="201">
                  <c:v>13.3325</c:v>
                </c:pt>
                <c:pt idx="202">
                  <c:v>12.67656</c:v>
                </c:pt>
                <c:pt idx="203">
                  <c:v>11.5426</c:v>
                </c:pt>
                <c:pt idx="204">
                  <c:v>2.1518950000000001</c:v>
                </c:pt>
                <c:pt idx="205">
                  <c:v>1.8379749999999999</c:v>
                </c:pt>
                <c:pt idx="206">
                  <c:v>2.2289819999999998</c:v>
                </c:pt>
                <c:pt idx="207">
                  <c:v>2.2130800000000002</c:v>
                </c:pt>
                <c:pt idx="208">
                  <c:v>2.0922160000000001</c:v>
                </c:pt>
                <c:pt idx="209">
                  <c:v>4.132333</c:v>
                </c:pt>
                <c:pt idx="210">
                  <c:v>2.8465479999999999</c:v>
                </c:pt>
                <c:pt idx="211">
                  <c:v>1.354833</c:v>
                </c:pt>
                <c:pt idx="212">
                  <c:v>3.8011200000000001</c:v>
                </c:pt>
                <c:pt idx="213">
                  <c:v>3.4597549999999999</c:v>
                </c:pt>
                <c:pt idx="214">
                  <c:v>3.5942859999999999</c:v>
                </c:pt>
                <c:pt idx="215">
                  <c:v>3.3343820000000002</c:v>
                </c:pt>
                <c:pt idx="216">
                  <c:v>3.0127290000000002</c:v>
                </c:pt>
                <c:pt idx="217">
                  <c:v>2.4139729999999999</c:v>
                </c:pt>
                <c:pt idx="218">
                  <c:v>2.527374</c:v>
                </c:pt>
                <c:pt idx="219">
                  <c:v>2.2405219999999999</c:v>
                </c:pt>
                <c:pt idx="220">
                  <c:v>2.2122670000000002</c:v>
                </c:pt>
                <c:pt idx="221">
                  <c:v>2.436102</c:v>
                </c:pt>
                <c:pt idx="222">
                  <c:v>16.6599</c:v>
                </c:pt>
                <c:pt idx="223">
                  <c:v>17.300439999999998</c:v>
                </c:pt>
                <c:pt idx="224">
                  <c:v>17.963149999999999</c:v>
                </c:pt>
                <c:pt idx="225">
                  <c:v>15.85188</c:v>
                </c:pt>
                <c:pt idx="226">
                  <c:v>15.584849999999999</c:v>
                </c:pt>
                <c:pt idx="227">
                  <c:v>16.981030000000001</c:v>
                </c:pt>
                <c:pt idx="228">
                  <c:v>15.37689</c:v>
                </c:pt>
                <c:pt idx="229">
                  <c:v>13.980449999999999</c:v>
                </c:pt>
                <c:pt idx="230">
                  <c:v>18.782240000000002</c:v>
                </c:pt>
                <c:pt idx="231">
                  <c:v>19.39181</c:v>
                </c:pt>
                <c:pt idx="232">
                  <c:v>19.829640000000001</c:v>
                </c:pt>
                <c:pt idx="233">
                  <c:v>21.844010000000001</c:v>
                </c:pt>
                <c:pt idx="234">
                  <c:v>24.56373</c:v>
                </c:pt>
                <c:pt idx="235">
                  <c:v>4.3841679999999998</c:v>
                </c:pt>
                <c:pt idx="236">
                  <c:v>5.5442559999999999</c:v>
                </c:pt>
                <c:pt idx="237">
                  <c:v>4.5788330000000004</c:v>
                </c:pt>
                <c:pt idx="238">
                  <c:v>4.4006119999999997</c:v>
                </c:pt>
                <c:pt idx="239">
                  <c:v>5.6916159999999998</c:v>
                </c:pt>
                <c:pt idx="240">
                  <c:v>4.1934560000000003</c:v>
                </c:pt>
                <c:pt idx="241">
                  <c:v>8.4318589999999993</c:v>
                </c:pt>
                <c:pt idx="242">
                  <c:v>2.3674460000000002</c:v>
                </c:pt>
                <c:pt idx="243">
                  <c:v>4.4710219999999996</c:v>
                </c:pt>
                <c:pt idx="244">
                  <c:v>4.4650020000000001</c:v>
                </c:pt>
                <c:pt idx="245">
                  <c:v>4.5369830000000002</c:v>
                </c:pt>
                <c:pt idx="246">
                  <c:v>7.0731729999999997</c:v>
                </c:pt>
                <c:pt idx="247">
                  <c:v>7.4739370000000003</c:v>
                </c:pt>
                <c:pt idx="248">
                  <c:v>10.152850000000001</c:v>
                </c:pt>
                <c:pt idx="249">
                  <c:v>10.466609999999999</c:v>
                </c:pt>
                <c:pt idx="250">
                  <c:v>10.3635</c:v>
                </c:pt>
                <c:pt idx="251">
                  <c:v>9.7742740000000001</c:v>
                </c:pt>
                <c:pt idx="252">
                  <c:v>10.117800000000001</c:v>
                </c:pt>
                <c:pt idx="253">
                  <c:v>10.166980000000001</c:v>
                </c:pt>
                <c:pt idx="254">
                  <c:v>11.499409999999999</c:v>
                </c:pt>
                <c:pt idx="255">
                  <c:v>4.410056</c:v>
                </c:pt>
                <c:pt idx="256">
                  <c:v>3.5020539999999998</c:v>
                </c:pt>
                <c:pt idx="257">
                  <c:v>2.5507399999999998</c:v>
                </c:pt>
                <c:pt idx="258">
                  <c:v>3.845539</c:v>
                </c:pt>
                <c:pt idx="259">
                  <c:v>4.529852</c:v>
                </c:pt>
                <c:pt idx="260">
                  <c:v>0.66859489999999999</c:v>
                </c:pt>
                <c:pt idx="261">
                  <c:v>5.2364319999999998</c:v>
                </c:pt>
                <c:pt idx="262">
                  <c:v>5.7027390000000002</c:v>
                </c:pt>
                <c:pt idx="263">
                  <c:v>3.3295319999999999</c:v>
                </c:pt>
                <c:pt idx="264">
                  <c:v>3.016391</c:v>
                </c:pt>
                <c:pt idx="265">
                  <c:v>3.382879</c:v>
                </c:pt>
                <c:pt idx="266">
                  <c:v>3.3061419999999999</c:v>
                </c:pt>
                <c:pt idx="267">
                  <c:v>15.97878</c:v>
                </c:pt>
                <c:pt idx="268">
                  <c:v>16.323799999999999</c:v>
                </c:pt>
                <c:pt idx="269">
                  <c:v>16.285789999999999</c:v>
                </c:pt>
                <c:pt idx="270">
                  <c:v>9.26708</c:v>
                </c:pt>
                <c:pt idx="271">
                  <c:v>9.3843080000000008</c:v>
                </c:pt>
                <c:pt idx="272">
                  <c:v>9.0521080000000005</c:v>
                </c:pt>
                <c:pt idx="273">
                  <c:v>8.6523690000000002</c:v>
                </c:pt>
                <c:pt idx="274">
                  <c:v>9.3772699999999993</c:v>
                </c:pt>
                <c:pt idx="275">
                  <c:v>9.1371970000000005</c:v>
                </c:pt>
                <c:pt idx="276">
                  <c:v>6.4025379999999998</c:v>
                </c:pt>
                <c:pt idx="277">
                  <c:v>7.7522320000000002</c:v>
                </c:pt>
                <c:pt idx="278">
                  <c:v>7.5940770000000004</c:v>
                </c:pt>
                <c:pt idx="279">
                  <c:v>8.4068579999999997</c:v>
                </c:pt>
                <c:pt idx="280">
                  <c:v>5.0540120000000002</c:v>
                </c:pt>
                <c:pt idx="281">
                  <c:v>5.7757759999999996</c:v>
                </c:pt>
                <c:pt idx="282">
                  <c:v>6.7004060000000001</c:v>
                </c:pt>
                <c:pt idx="283">
                  <c:v>2.012705</c:v>
                </c:pt>
                <c:pt idx="284">
                  <c:v>2.9178999999999999</c:v>
                </c:pt>
                <c:pt idx="285">
                  <c:v>3.7321469999999999</c:v>
                </c:pt>
                <c:pt idx="286">
                  <c:v>3.2944179999999998</c:v>
                </c:pt>
                <c:pt idx="287">
                  <c:v>2.4226779999999999</c:v>
                </c:pt>
                <c:pt idx="288">
                  <c:v>1.8494360000000001</c:v>
                </c:pt>
                <c:pt idx="289">
                  <c:v>2.017096</c:v>
                </c:pt>
                <c:pt idx="290">
                  <c:v>5.4944740000000003</c:v>
                </c:pt>
                <c:pt idx="291">
                  <c:v>0.72406700000000002</c:v>
                </c:pt>
                <c:pt idx="292">
                  <c:v>1.0271600000000001</c:v>
                </c:pt>
                <c:pt idx="293">
                  <c:v>1.86006</c:v>
                </c:pt>
                <c:pt idx="294">
                  <c:v>1.3065659999999999</c:v>
                </c:pt>
                <c:pt idx="295">
                  <c:v>0.78483899999999995</c:v>
                </c:pt>
                <c:pt idx="296">
                  <c:v>1.0176879999999999</c:v>
                </c:pt>
                <c:pt idx="297">
                  <c:v>5.6429410000000004</c:v>
                </c:pt>
                <c:pt idx="298">
                  <c:v>3.8693819999999999</c:v>
                </c:pt>
                <c:pt idx="299">
                  <c:v>3.342597</c:v>
                </c:pt>
                <c:pt idx="300">
                  <c:v>3.9455100000000001</c:v>
                </c:pt>
                <c:pt idx="301">
                  <c:v>4.0817680000000003</c:v>
                </c:pt>
                <c:pt idx="302">
                  <c:v>3.7873969999999999</c:v>
                </c:pt>
                <c:pt idx="303">
                  <c:v>4.6316369999999996</c:v>
                </c:pt>
                <c:pt idx="304">
                  <c:v>3.6183130000000001</c:v>
                </c:pt>
                <c:pt idx="305">
                  <c:v>3.1395650000000002</c:v>
                </c:pt>
                <c:pt idx="307">
                  <c:v>2.4095550000000001</c:v>
                </c:pt>
                <c:pt idx="308">
                  <c:v>1.8851450000000001</c:v>
                </c:pt>
                <c:pt idx="309">
                  <c:v>1.847615</c:v>
                </c:pt>
                <c:pt idx="310">
                  <c:v>3.7463860000000002</c:v>
                </c:pt>
                <c:pt idx="311">
                  <c:v>4.4117129999999998</c:v>
                </c:pt>
                <c:pt idx="312">
                  <c:v>5.1117059999999999</c:v>
                </c:pt>
                <c:pt idx="313">
                  <c:v>3.5585830000000001</c:v>
                </c:pt>
                <c:pt idx="314">
                  <c:v>3.694868</c:v>
                </c:pt>
                <c:pt idx="315">
                  <c:v>5.3658429999999999</c:v>
                </c:pt>
                <c:pt idx="316">
                  <c:v>2.906142</c:v>
                </c:pt>
                <c:pt idx="317">
                  <c:v>4.4981210000000003</c:v>
                </c:pt>
                <c:pt idx="318">
                  <c:v>3.5698690000000002</c:v>
                </c:pt>
                <c:pt idx="319">
                  <c:v>2.7794460000000001</c:v>
                </c:pt>
                <c:pt idx="320">
                  <c:v>6.5092499999999998</c:v>
                </c:pt>
                <c:pt idx="321">
                  <c:v>1.8870210000000001</c:v>
                </c:pt>
                <c:pt idx="322">
                  <c:v>9.9957940000000001</c:v>
                </c:pt>
                <c:pt idx="323">
                  <c:v>9.9398389999999992</c:v>
                </c:pt>
                <c:pt idx="324">
                  <c:v>10.223879999999999</c:v>
                </c:pt>
                <c:pt idx="325">
                  <c:v>9.8343389999999999</c:v>
                </c:pt>
                <c:pt idx="326">
                  <c:v>10.23854</c:v>
                </c:pt>
                <c:pt idx="327">
                  <c:v>9.4030100000000001</c:v>
                </c:pt>
                <c:pt idx="328">
                  <c:v>9.5849919999999997</c:v>
                </c:pt>
                <c:pt idx="329">
                  <c:v>10.07962</c:v>
                </c:pt>
                <c:pt idx="330">
                  <c:v>10.380750000000001</c:v>
                </c:pt>
                <c:pt idx="331">
                  <c:v>11.1928</c:v>
                </c:pt>
                <c:pt idx="332">
                  <c:v>8.9153739999999999</c:v>
                </c:pt>
                <c:pt idx="333">
                  <c:v>9.9595040000000008</c:v>
                </c:pt>
                <c:pt idx="334">
                  <c:v>6.7389520000000003</c:v>
                </c:pt>
                <c:pt idx="335">
                  <c:v>7.2547040000000003</c:v>
                </c:pt>
                <c:pt idx="336">
                  <c:v>6.6070320000000002</c:v>
                </c:pt>
                <c:pt idx="337">
                  <c:v>7.1543049999999999</c:v>
                </c:pt>
                <c:pt idx="338">
                  <c:v>9.5977720000000009</c:v>
                </c:pt>
              </c:numCache>
            </c:numRef>
          </c:yVal>
          <c:smooth val="0"/>
          <c:extLst>
            <c:ext xmlns:c16="http://schemas.microsoft.com/office/drawing/2014/chart" uri="{C3380CC4-5D6E-409C-BE32-E72D297353CC}">
              <c16:uniqueId val="{00000001-0D1F-41CF-A4D6-1B191E5C5BEC}"/>
            </c:ext>
          </c:extLst>
        </c:ser>
        <c:dLbls>
          <c:showLegendKey val="0"/>
          <c:showVal val="0"/>
          <c:showCatName val="0"/>
          <c:showSerName val="0"/>
          <c:showPercent val="0"/>
          <c:showBubbleSize val="0"/>
        </c:dLbls>
        <c:axId val="130390272"/>
        <c:axId val="130404352"/>
      </c:scatterChart>
      <c:valAx>
        <c:axId val="130390272"/>
        <c:scaling>
          <c:orientation val="minMax"/>
          <c:max val="2015"/>
          <c:min val="1965"/>
        </c:scaling>
        <c:delete val="0"/>
        <c:axPos val="b"/>
        <c:numFmt formatCode="General" sourceLinked="1"/>
        <c:majorTickMark val="out"/>
        <c:minorTickMark val="none"/>
        <c:tickLblPos val="nextTo"/>
        <c:crossAx val="130404352"/>
        <c:crosses val="autoZero"/>
        <c:crossBetween val="midCat"/>
        <c:majorUnit val="10"/>
      </c:valAx>
      <c:valAx>
        <c:axId val="130404352"/>
        <c:scaling>
          <c:orientation val="minMax"/>
          <c:max val="65"/>
          <c:min val="0"/>
        </c:scaling>
        <c:delete val="0"/>
        <c:axPos val="l"/>
        <c:majorGridlines/>
        <c:numFmt formatCode="#,##0" sourceLinked="0"/>
        <c:majorTickMark val="out"/>
        <c:minorTickMark val="none"/>
        <c:tickLblPos val="nextTo"/>
        <c:crossAx val="130390272"/>
        <c:crosses val="autoZero"/>
        <c:crossBetween val="midCat"/>
        <c:majorUnit val="15"/>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Trend poverty alleviation via T/B-systems LIS-countries</a:t>
            </a:r>
          </a:p>
        </c:rich>
      </c:tx>
      <c:layout/>
      <c:overlay val="0"/>
    </c:title>
    <c:autoTitleDeleted val="0"/>
    <c:plotArea>
      <c:layout>
        <c:manualLayout>
          <c:layoutTarget val="inner"/>
          <c:xMode val="edge"/>
          <c:yMode val="edge"/>
          <c:x val="9.0013638698478504E-2"/>
          <c:y val="0.15215794306703401"/>
          <c:w val="0.83800237348778694"/>
          <c:h val="0.73987585229532304"/>
        </c:manualLayout>
      </c:layout>
      <c:scatterChart>
        <c:scatterStyle val="lineMarker"/>
        <c:varyColors val="0"/>
        <c:ser>
          <c:idx val="0"/>
          <c:order val="0"/>
          <c:spPr>
            <a:ln w="28575">
              <a:noFill/>
            </a:ln>
          </c:spPr>
          <c:marker>
            <c:symbol val="circle"/>
            <c:size val="3"/>
            <c:spPr>
              <a:solidFill>
                <a:schemeClr val="accent3">
                  <a:lumMod val="60000"/>
                  <a:lumOff val="40000"/>
                </a:schemeClr>
              </a:solidFill>
              <a:ln>
                <a:solidFill>
                  <a:schemeClr val="tx1">
                    <a:shade val="95000"/>
                    <a:satMod val="105000"/>
                  </a:schemeClr>
                </a:solidFill>
              </a:ln>
            </c:spPr>
          </c:marker>
          <c:trendline>
            <c:trendlineType val="linear"/>
            <c:dispRSqr val="1"/>
            <c:dispEq val="1"/>
            <c:trendlineLbl>
              <c:layout>
                <c:manualLayout>
                  <c:x val="-0.362513063039127"/>
                  <c:y val="-0.35903533691226502"/>
                </c:manualLayout>
              </c:layout>
              <c:numFmt formatCode="#,##0.000" sourceLinked="0"/>
            </c:trendlineLbl>
          </c:trendline>
          <c:xVal>
            <c:numRef>
              <c:f>'A2 PL60 PL50 PL40'!$A$6:$A$344</c:f>
              <c:numCache>
                <c:formatCode>General</c:formatCode>
                <c:ptCount val="339"/>
                <c:pt idx="0">
                  <c:v>2014</c:v>
                </c:pt>
                <c:pt idx="1">
                  <c:v>2010</c:v>
                </c:pt>
                <c:pt idx="2">
                  <c:v>2008</c:v>
                </c:pt>
                <c:pt idx="3">
                  <c:v>2004</c:v>
                </c:pt>
                <c:pt idx="4">
                  <c:v>2003</c:v>
                </c:pt>
                <c:pt idx="5">
                  <c:v>2001</c:v>
                </c:pt>
                <c:pt idx="6">
                  <c:v>1995</c:v>
                </c:pt>
                <c:pt idx="7">
                  <c:v>1989</c:v>
                </c:pt>
                <c:pt idx="8">
                  <c:v>1989</c:v>
                </c:pt>
                <c:pt idx="9">
                  <c:v>1981</c:v>
                </c:pt>
                <c:pt idx="10">
                  <c:v>2013</c:v>
                </c:pt>
                <c:pt idx="11">
                  <c:v>2010</c:v>
                </c:pt>
                <c:pt idx="12">
                  <c:v>2007</c:v>
                </c:pt>
                <c:pt idx="13">
                  <c:v>2004</c:v>
                </c:pt>
                <c:pt idx="14">
                  <c:v>2000</c:v>
                </c:pt>
                <c:pt idx="15">
                  <c:v>1997</c:v>
                </c:pt>
                <c:pt idx="16">
                  <c:v>1995</c:v>
                </c:pt>
                <c:pt idx="17">
                  <c:v>1994</c:v>
                </c:pt>
                <c:pt idx="18">
                  <c:v>1987</c:v>
                </c:pt>
                <c:pt idx="19">
                  <c:v>2000</c:v>
                </c:pt>
                <c:pt idx="20">
                  <c:v>1997</c:v>
                </c:pt>
                <c:pt idx="21">
                  <c:v>1995</c:v>
                </c:pt>
                <c:pt idx="22">
                  <c:v>1992</c:v>
                </c:pt>
                <c:pt idx="23">
                  <c:v>1988</c:v>
                </c:pt>
                <c:pt idx="24">
                  <c:v>1985</c:v>
                </c:pt>
                <c:pt idx="25">
                  <c:v>2013</c:v>
                </c:pt>
                <c:pt idx="26">
                  <c:v>2011</c:v>
                </c:pt>
                <c:pt idx="27">
                  <c:v>2009</c:v>
                </c:pt>
                <c:pt idx="28">
                  <c:v>2006</c:v>
                </c:pt>
                <c:pt idx="29">
                  <c:v>2013</c:v>
                </c:pt>
                <c:pt idx="30">
                  <c:v>2010</c:v>
                </c:pt>
                <c:pt idx="31">
                  <c:v>2007</c:v>
                </c:pt>
                <c:pt idx="32">
                  <c:v>2004</c:v>
                </c:pt>
                <c:pt idx="33">
                  <c:v>2000</c:v>
                </c:pt>
                <c:pt idx="34">
                  <c:v>1998</c:v>
                </c:pt>
                <c:pt idx="35">
                  <c:v>1997</c:v>
                </c:pt>
                <c:pt idx="36">
                  <c:v>1994</c:v>
                </c:pt>
                <c:pt idx="37">
                  <c:v>1991</c:v>
                </c:pt>
                <c:pt idx="38">
                  <c:v>1987</c:v>
                </c:pt>
                <c:pt idx="39">
                  <c:v>1981</c:v>
                </c:pt>
                <c:pt idx="40">
                  <c:v>1975</c:v>
                </c:pt>
                <c:pt idx="41">
                  <c:v>1971</c:v>
                </c:pt>
                <c:pt idx="42">
                  <c:v>2015</c:v>
                </c:pt>
                <c:pt idx="43">
                  <c:v>2013</c:v>
                </c:pt>
                <c:pt idx="44">
                  <c:v>2011</c:v>
                </c:pt>
                <c:pt idx="45">
                  <c:v>2009</c:v>
                </c:pt>
                <c:pt idx="46">
                  <c:v>2006</c:v>
                </c:pt>
                <c:pt idx="47">
                  <c:v>2003</c:v>
                </c:pt>
                <c:pt idx="48">
                  <c:v>2000</c:v>
                </c:pt>
                <c:pt idx="49">
                  <c:v>1998</c:v>
                </c:pt>
                <c:pt idx="50">
                  <c:v>1996</c:v>
                </c:pt>
                <c:pt idx="51">
                  <c:v>1994</c:v>
                </c:pt>
                <c:pt idx="52">
                  <c:v>1992</c:v>
                </c:pt>
                <c:pt idx="53">
                  <c:v>1990</c:v>
                </c:pt>
                <c:pt idx="54">
                  <c:v>2013</c:v>
                </c:pt>
                <c:pt idx="55">
                  <c:v>2002</c:v>
                </c:pt>
                <c:pt idx="56">
                  <c:v>2013</c:v>
                </c:pt>
                <c:pt idx="57">
                  <c:v>2010</c:v>
                </c:pt>
                <c:pt idx="58">
                  <c:v>2007</c:v>
                </c:pt>
                <c:pt idx="59">
                  <c:v>2004</c:v>
                </c:pt>
                <c:pt idx="60">
                  <c:v>2013</c:v>
                </c:pt>
                <c:pt idx="61">
                  <c:v>2010</c:v>
                </c:pt>
                <c:pt idx="62">
                  <c:v>2007</c:v>
                </c:pt>
                <c:pt idx="63">
                  <c:v>2004</c:v>
                </c:pt>
                <c:pt idx="64">
                  <c:v>2002</c:v>
                </c:pt>
                <c:pt idx="65">
                  <c:v>1996</c:v>
                </c:pt>
                <c:pt idx="66">
                  <c:v>1992</c:v>
                </c:pt>
                <c:pt idx="67">
                  <c:v>2013</c:v>
                </c:pt>
                <c:pt idx="68">
                  <c:v>2010</c:v>
                </c:pt>
                <c:pt idx="69">
                  <c:v>2007</c:v>
                </c:pt>
                <c:pt idx="70">
                  <c:v>2004</c:v>
                </c:pt>
                <c:pt idx="71">
                  <c:v>2000</c:v>
                </c:pt>
                <c:pt idx="72">
                  <c:v>1995</c:v>
                </c:pt>
                <c:pt idx="73">
                  <c:v>1992</c:v>
                </c:pt>
                <c:pt idx="74">
                  <c:v>1987</c:v>
                </c:pt>
                <c:pt idx="75">
                  <c:v>2007</c:v>
                </c:pt>
                <c:pt idx="76">
                  <c:v>2012</c:v>
                </c:pt>
                <c:pt idx="77">
                  <c:v>2013</c:v>
                </c:pt>
                <c:pt idx="78">
                  <c:v>2010</c:v>
                </c:pt>
                <c:pt idx="79">
                  <c:v>2007</c:v>
                </c:pt>
                <c:pt idx="80">
                  <c:v>2004</c:v>
                </c:pt>
                <c:pt idx="81">
                  <c:v>2000</c:v>
                </c:pt>
                <c:pt idx="82">
                  <c:v>2013</c:v>
                </c:pt>
                <c:pt idx="83">
                  <c:v>2010</c:v>
                </c:pt>
                <c:pt idx="84">
                  <c:v>2007</c:v>
                </c:pt>
                <c:pt idx="85">
                  <c:v>2004</c:v>
                </c:pt>
                <c:pt idx="86">
                  <c:v>2000</c:v>
                </c:pt>
                <c:pt idx="87">
                  <c:v>1995</c:v>
                </c:pt>
                <c:pt idx="88">
                  <c:v>1991</c:v>
                </c:pt>
                <c:pt idx="89">
                  <c:v>1987</c:v>
                </c:pt>
                <c:pt idx="90">
                  <c:v>2010</c:v>
                </c:pt>
                <c:pt idx="91">
                  <c:v>2005</c:v>
                </c:pt>
                <c:pt idx="92">
                  <c:v>2000</c:v>
                </c:pt>
                <c:pt idx="93">
                  <c:v>1994</c:v>
                </c:pt>
                <c:pt idx="94">
                  <c:v>1989</c:v>
                </c:pt>
                <c:pt idx="95">
                  <c:v>1984</c:v>
                </c:pt>
                <c:pt idx="96">
                  <c:v>1978</c:v>
                </c:pt>
                <c:pt idx="97">
                  <c:v>2016</c:v>
                </c:pt>
                <c:pt idx="98">
                  <c:v>2013</c:v>
                </c:pt>
                <c:pt idx="99">
                  <c:v>2010</c:v>
                </c:pt>
                <c:pt idx="100">
                  <c:v>2015</c:v>
                </c:pt>
                <c:pt idx="101">
                  <c:v>2014</c:v>
                </c:pt>
                <c:pt idx="102">
                  <c:v>2013</c:v>
                </c:pt>
                <c:pt idx="103">
                  <c:v>2012</c:v>
                </c:pt>
                <c:pt idx="104">
                  <c:v>2011</c:v>
                </c:pt>
                <c:pt idx="105">
                  <c:v>2010</c:v>
                </c:pt>
                <c:pt idx="106">
                  <c:v>2009</c:v>
                </c:pt>
                <c:pt idx="107">
                  <c:v>2008</c:v>
                </c:pt>
                <c:pt idx="108">
                  <c:v>2007</c:v>
                </c:pt>
                <c:pt idx="109">
                  <c:v>2006</c:v>
                </c:pt>
                <c:pt idx="110">
                  <c:v>2005</c:v>
                </c:pt>
                <c:pt idx="111">
                  <c:v>2004</c:v>
                </c:pt>
                <c:pt idx="112">
                  <c:v>2003</c:v>
                </c:pt>
                <c:pt idx="113">
                  <c:v>2002</c:v>
                </c:pt>
                <c:pt idx="114">
                  <c:v>2001</c:v>
                </c:pt>
                <c:pt idx="115">
                  <c:v>2000</c:v>
                </c:pt>
                <c:pt idx="116">
                  <c:v>1998</c:v>
                </c:pt>
                <c:pt idx="117">
                  <c:v>1995</c:v>
                </c:pt>
                <c:pt idx="118">
                  <c:v>1994</c:v>
                </c:pt>
                <c:pt idx="119">
                  <c:v>1991</c:v>
                </c:pt>
                <c:pt idx="120">
                  <c:v>1989</c:v>
                </c:pt>
                <c:pt idx="121">
                  <c:v>1987</c:v>
                </c:pt>
                <c:pt idx="122">
                  <c:v>1984</c:v>
                </c:pt>
                <c:pt idx="123">
                  <c:v>1983</c:v>
                </c:pt>
                <c:pt idx="124">
                  <c:v>1981</c:v>
                </c:pt>
                <c:pt idx="125">
                  <c:v>1978</c:v>
                </c:pt>
                <c:pt idx="126">
                  <c:v>1973</c:v>
                </c:pt>
                <c:pt idx="127">
                  <c:v>2013</c:v>
                </c:pt>
                <c:pt idx="128">
                  <c:v>2010</c:v>
                </c:pt>
                <c:pt idx="129">
                  <c:v>2007</c:v>
                </c:pt>
                <c:pt idx="130">
                  <c:v>2004</c:v>
                </c:pt>
                <c:pt idx="131">
                  <c:v>2000</c:v>
                </c:pt>
                <c:pt idx="132">
                  <c:v>1995</c:v>
                </c:pt>
                <c:pt idx="133">
                  <c:v>2014</c:v>
                </c:pt>
                <c:pt idx="134">
                  <c:v>2011</c:v>
                </c:pt>
                <c:pt idx="135">
                  <c:v>2006</c:v>
                </c:pt>
                <c:pt idx="136">
                  <c:v>2015</c:v>
                </c:pt>
                <c:pt idx="137">
                  <c:v>2012</c:v>
                </c:pt>
                <c:pt idx="138">
                  <c:v>2009</c:v>
                </c:pt>
                <c:pt idx="139">
                  <c:v>2007</c:v>
                </c:pt>
                <c:pt idx="140">
                  <c:v>2005</c:v>
                </c:pt>
                <c:pt idx="141">
                  <c:v>1999</c:v>
                </c:pt>
                <c:pt idx="142">
                  <c:v>1994</c:v>
                </c:pt>
                <c:pt idx="143">
                  <c:v>1991</c:v>
                </c:pt>
                <c:pt idx="144">
                  <c:v>2010</c:v>
                </c:pt>
                <c:pt idx="145">
                  <c:v>2007</c:v>
                </c:pt>
                <c:pt idx="146">
                  <c:v>2004</c:v>
                </c:pt>
                <c:pt idx="147">
                  <c:v>2011</c:v>
                </c:pt>
                <c:pt idx="148">
                  <c:v>2004</c:v>
                </c:pt>
                <c:pt idx="149">
                  <c:v>2010</c:v>
                </c:pt>
                <c:pt idx="150">
                  <c:v>2007</c:v>
                </c:pt>
                <c:pt idx="151">
                  <c:v>2004</c:v>
                </c:pt>
                <c:pt idx="152">
                  <c:v>2000</c:v>
                </c:pt>
                <c:pt idx="153">
                  <c:v>1996</c:v>
                </c:pt>
                <c:pt idx="154">
                  <c:v>1995</c:v>
                </c:pt>
                <c:pt idx="155">
                  <c:v>1994</c:v>
                </c:pt>
                <c:pt idx="156">
                  <c:v>1987</c:v>
                </c:pt>
                <c:pt idx="157">
                  <c:v>2016</c:v>
                </c:pt>
                <c:pt idx="158">
                  <c:v>2014</c:v>
                </c:pt>
                <c:pt idx="159">
                  <c:v>2012</c:v>
                </c:pt>
                <c:pt idx="160">
                  <c:v>2010</c:v>
                </c:pt>
                <c:pt idx="161">
                  <c:v>2007</c:v>
                </c:pt>
                <c:pt idx="162">
                  <c:v>2005</c:v>
                </c:pt>
                <c:pt idx="163">
                  <c:v>2001</c:v>
                </c:pt>
                <c:pt idx="164">
                  <c:v>1997</c:v>
                </c:pt>
                <c:pt idx="165">
                  <c:v>1992</c:v>
                </c:pt>
                <c:pt idx="166">
                  <c:v>1986</c:v>
                </c:pt>
                <c:pt idx="167">
                  <c:v>1979</c:v>
                </c:pt>
                <c:pt idx="168">
                  <c:v>2014</c:v>
                </c:pt>
                <c:pt idx="169">
                  <c:v>2010</c:v>
                </c:pt>
                <c:pt idx="170">
                  <c:v>2008</c:v>
                </c:pt>
                <c:pt idx="171">
                  <c:v>2004</c:v>
                </c:pt>
                <c:pt idx="172">
                  <c:v>2000</c:v>
                </c:pt>
                <c:pt idx="173">
                  <c:v>1998</c:v>
                </c:pt>
                <c:pt idx="174">
                  <c:v>1995</c:v>
                </c:pt>
                <c:pt idx="175">
                  <c:v>1993</c:v>
                </c:pt>
                <c:pt idx="176">
                  <c:v>1991</c:v>
                </c:pt>
                <c:pt idx="177">
                  <c:v>1989</c:v>
                </c:pt>
                <c:pt idx="178">
                  <c:v>1987</c:v>
                </c:pt>
                <c:pt idx="179">
                  <c:v>1986</c:v>
                </c:pt>
                <c:pt idx="180">
                  <c:v>2008</c:v>
                </c:pt>
                <c:pt idx="181">
                  <c:v>2013</c:v>
                </c:pt>
                <c:pt idx="182">
                  <c:v>2010</c:v>
                </c:pt>
                <c:pt idx="183">
                  <c:v>2013</c:v>
                </c:pt>
                <c:pt idx="184">
                  <c:v>2010</c:v>
                </c:pt>
                <c:pt idx="185">
                  <c:v>2007</c:v>
                </c:pt>
                <c:pt idx="186">
                  <c:v>2004</c:v>
                </c:pt>
                <c:pt idx="187">
                  <c:v>2000</c:v>
                </c:pt>
                <c:pt idx="188">
                  <c:v>1997</c:v>
                </c:pt>
                <c:pt idx="189">
                  <c:v>1994</c:v>
                </c:pt>
                <c:pt idx="190">
                  <c:v>1991</c:v>
                </c:pt>
                <c:pt idx="191">
                  <c:v>1985</c:v>
                </c:pt>
                <c:pt idx="192">
                  <c:v>2012</c:v>
                </c:pt>
                <c:pt idx="193">
                  <c:v>2010</c:v>
                </c:pt>
                <c:pt idx="194">
                  <c:v>2008</c:v>
                </c:pt>
                <c:pt idx="195">
                  <c:v>2004</c:v>
                </c:pt>
                <c:pt idx="196">
                  <c:v>2002</c:v>
                </c:pt>
                <c:pt idx="197">
                  <c:v>2000</c:v>
                </c:pt>
                <c:pt idx="198">
                  <c:v>1998</c:v>
                </c:pt>
                <c:pt idx="199">
                  <c:v>1996</c:v>
                </c:pt>
                <c:pt idx="200">
                  <c:v>1994</c:v>
                </c:pt>
                <c:pt idx="201">
                  <c:v>1992</c:v>
                </c:pt>
                <c:pt idx="202">
                  <c:v>1989</c:v>
                </c:pt>
                <c:pt idx="203">
                  <c:v>1984</c:v>
                </c:pt>
                <c:pt idx="204">
                  <c:v>2013</c:v>
                </c:pt>
                <c:pt idx="205">
                  <c:v>2010</c:v>
                </c:pt>
                <c:pt idx="206">
                  <c:v>2007</c:v>
                </c:pt>
                <c:pt idx="207">
                  <c:v>2004</c:v>
                </c:pt>
                <c:pt idx="208">
                  <c:v>1999</c:v>
                </c:pt>
                <c:pt idx="209">
                  <c:v>1993</c:v>
                </c:pt>
                <c:pt idx="210">
                  <c:v>1990</c:v>
                </c:pt>
                <c:pt idx="211">
                  <c:v>1987</c:v>
                </c:pt>
                <c:pt idx="212">
                  <c:v>1983</c:v>
                </c:pt>
                <c:pt idx="213">
                  <c:v>2013</c:v>
                </c:pt>
                <c:pt idx="214">
                  <c:v>2010</c:v>
                </c:pt>
                <c:pt idx="215">
                  <c:v>2007</c:v>
                </c:pt>
                <c:pt idx="216">
                  <c:v>2004</c:v>
                </c:pt>
                <c:pt idx="217">
                  <c:v>2000</c:v>
                </c:pt>
                <c:pt idx="218">
                  <c:v>1995</c:v>
                </c:pt>
                <c:pt idx="219">
                  <c:v>1991</c:v>
                </c:pt>
                <c:pt idx="220">
                  <c:v>1986</c:v>
                </c:pt>
                <c:pt idx="221">
                  <c:v>1979</c:v>
                </c:pt>
                <c:pt idx="222">
                  <c:v>2013</c:v>
                </c:pt>
                <c:pt idx="223">
                  <c:v>2010</c:v>
                </c:pt>
                <c:pt idx="224">
                  <c:v>2007</c:v>
                </c:pt>
                <c:pt idx="225">
                  <c:v>2016</c:v>
                </c:pt>
                <c:pt idx="226">
                  <c:v>2013</c:v>
                </c:pt>
                <c:pt idx="227">
                  <c:v>2010</c:v>
                </c:pt>
                <c:pt idx="228">
                  <c:v>2007</c:v>
                </c:pt>
                <c:pt idx="229">
                  <c:v>2004</c:v>
                </c:pt>
                <c:pt idx="230">
                  <c:v>2000</c:v>
                </c:pt>
                <c:pt idx="231">
                  <c:v>2013</c:v>
                </c:pt>
                <c:pt idx="232">
                  <c:v>2010</c:v>
                </c:pt>
                <c:pt idx="233">
                  <c:v>2007</c:v>
                </c:pt>
                <c:pt idx="234">
                  <c:v>2004</c:v>
                </c:pt>
                <c:pt idx="235">
                  <c:v>2016</c:v>
                </c:pt>
                <c:pt idx="236">
                  <c:v>2013</c:v>
                </c:pt>
                <c:pt idx="237">
                  <c:v>2010</c:v>
                </c:pt>
                <c:pt idx="238">
                  <c:v>2007</c:v>
                </c:pt>
                <c:pt idx="239">
                  <c:v>2004</c:v>
                </c:pt>
                <c:pt idx="240">
                  <c:v>1999</c:v>
                </c:pt>
                <c:pt idx="241">
                  <c:v>1995</c:v>
                </c:pt>
                <c:pt idx="242">
                  <c:v>1992</c:v>
                </c:pt>
                <c:pt idx="243">
                  <c:v>1986</c:v>
                </c:pt>
                <c:pt idx="244">
                  <c:v>1997</c:v>
                </c:pt>
                <c:pt idx="245">
                  <c:v>1995</c:v>
                </c:pt>
                <c:pt idx="246">
                  <c:v>2013</c:v>
                </c:pt>
                <c:pt idx="247">
                  <c:v>2010</c:v>
                </c:pt>
                <c:pt idx="248">
                  <c:v>2007</c:v>
                </c:pt>
                <c:pt idx="249">
                  <c:v>2004</c:v>
                </c:pt>
                <c:pt idx="250">
                  <c:v>2000</c:v>
                </c:pt>
                <c:pt idx="251">
                  <c:v>2016</c:v>
                </c:pt>
                <c:pt idx="252">
                  <c:v>2013</c:v>
                </c:pt>
                <c:pt idx="253">
                  <c:v>2010</c:v>
                </c:pt>
                <c:pt idx="254">
                  <c:v>2006</c:v>
                </c:pt>
                <c:pt idx="255">
                  <c:v>2013</c:v>
                </c:pt>
                <c:pt idx="256">
                  <c:v>2010</c:v>
                </c:pt>
                <c:pt idx="257">
                  <c:v>2007</c:v>
                </c:pt>
                <c:pt idx="258">
                  <c:v>2004</c:v>
                </c:pt>
                <c:pt idx="259">
                  <c:v>1996</c:v>
                </c:pt>
                <c:pt idx="260">
                  <c:v>1992</c:v>
                </c:pt>
                <c:pt idx="261">
                  <c:v>2012</c:v>
                </c:pt>
                <c:pt idx="262">
                  <c:v>2010</c:v>
                </c:pt>
                <c:pt idx="263">
                  <c:v>2007</c:v>
                </c:pt>
                <c:pt idx="264">
                  <c:v>2004</c:v>
                </c:pt>
                <c:pt idx="265">
                  <c:v>1999</c:v>
                </c:pt>
                <c:pt idx="266">
                  <c:v>1997</c:v>
                </c:pt>
                <c:pt idx="267">
                  <c:v>2012</c:v>
                </c:pt>
                <c:pt idx="268">
                  <c:v>2010</c:v>
                </c:pt>
                <c:pt idx="269">
                  <c:v>2008</c:v>
                </c:pt>
                <c:pt idx="270">
                  <c:v>2012</c:v>
                </c:pt>
                <c:pt idx="271">
                  <c:v>2010</c:v>
                </c:pt>
                <c:pt idx="272">
                  <c:v>2008</c:v>
                </c:pt>
                <c:pt idx="273">
                  <c:v>2006</c:v>
                </c:pt>
                <c:pt idx="274">
                  <c:v>2013</c:v>
                </c:pt>
                <c:pt idx="275">
                  <c:v>2010</c:v>
                </c:pt>
                <c:pt idx="276">
                  <c:v>2007</c:v>
                </c:pt>
                <c:pt idx="277">
                  <c:v>2004</c:v>
                </c:pt>
                <c:pt idx="278">
                  <c:v>2000</c:v>
                </c:pt>
                <c:pt idx="279">
                  <c:v>1995</c:v>
                </c:pt>
                <c:pt idx="280">
                  <c:v>1990</c:v>
                </c:pt>
                <c:pt idx="281">
                  <c:v>1985</c:v>
                </c:pt>
                <c:pt idx="282">
                  <c:v>1980</c:v>
                </c:pt>
                <c:pt idx="283">
                  <c:v>2005</c:v>
                </c:pt>
                <c:pt idx="284">
                  <c:v>2000</c:v>
                </c:pt>
                <c:pt idx="285">
                  <c:v>1995</c:v>
                </c:pt>
                <c:pt idx="286">
                  <c:v>1992</c:v>
                </c:pt>
                <c:pt idx="287">
                  <c:v>1987</c:v>
                </c:pt>
                <c:pt idx="288">
                  <c:v>1981</c:v>
                </c:pt>
                <c:pt idx="289">
                  <c:v>1975</c:v>
                </c:pt>
                <c:pt idx="290">
                  <c:v>1967</c:v>
                </c:pt>
                <c:pt idx="291">
                  <c:v>2013</c:v>
                </c:pt>
                <c:pt idx="292">
                  <c:v>2010</c:v>
                </c:pt>
                <c:pt idx="293">
                  <c:v>2007</c:v>
                </c:pt>
                <c:pt idx="294">
                  <c:v>2004</c:v>
                </c:pt>
                <c:pt idx="295">
                  <c:v>2002</c:v>
                </c:pt>
                <c:pt idx="296">
                  <c:v>2000</c:v>
                </c:pt>
                <c:pt idx="297">
                  <c:v>1992</c:v>
                </c:pt>
                <c:pt idx="298">
                  <c:v>1982</c:v>
                </c:pt>
                <c:pt idx="299">
                  <c:v>2016</c:v>
                </c:pt>
                <c:pt idx="300">
                  <c:v>2013</c:v>
                </c:pt>
                <c:pt idx="301">
                  <c:v>2010</c:v>
                </c:pt>
                <c:pt idx="302">
                  <c:v>2007</c:v>
                </c:pt>
                <c:pt idx="303">
                  <c:v>2005</c:v>
                </c:pt>
                <c:pt idx="304">
                  <c:v>2000</c:v>
                </c:pt>
                <c:pt idx="305">
                  <c:v>1997</c:v>
                </c:pt>
                <c:pt idx="306">
                  <c:v>1995</c:v>
                </c:pt>
                <c:pt idx="307">
                  <c:v>1991</c:v>
                </c:pt>
                <c:pt idx="308">
                  <c:v>1986</c:v>
                </c:pt>
                <c:pt idx="309">
                  <c:v>1981</c:v>
                </c:pt>
                <c:pt idx="310">
                  <c:v>2013</c:v>
                </c:pt>
                <c:pt idx="311">
                  <c:v>2010</c:v>
                </c:pt>
                <c:pt idx="312">
                  <c:v>2007</c:v>
                </c:pt>
                <c:pt idx="313">
                  <c:v>2004</c:v>
                </c:pt>
                <c:pt idx="314">
                  <c:v>1999</c:v>
                </c:pt>
                <c:pt idx="315">
                  <c:v>1995</c:v>
                </c:pt>
                <c:pt idx="316">
                  <c:v>1994</c:v>
                </c:pt>
                <c:pt idx="317">
                  <c:v>1991</c:v>
                </c:pt>
                <c:pt idx="318">
                  <c:v>1986</c:v>
                </c:pt>
                <c:pt idx="319">
                  <c:v>1979</c:v>
                </c:pt>
                <c:pt idx="320">
                  <c:v>1974</c:v>
                </c:pt>
                <c:pt idx="321">
                  <c:v>1969</c:v>
                </c:pt>
                <c:pt idx="322">
                  <c:v>2016</c:v>
                </c:pt>
                <c:pt idx="323">
                  <c:v>2013</c:v>
                </c:pt>
                <c:pt idx="324">
                  <c:v>2010</c:v>
                </c:pt>
                <c:pt idx="325">
                  <c:v>2007</c:v>
                </c:pt>
                <c:pt idx="326">
                  <c:v>2004</c:v>
                </c:pt>
                <c:pt idx="327">
                  <c:v>2000</c:v>
                </c:pt>
                <c:pt idx="328">
                  <c:v>1997</c:v>
                </c:pt>
                <c:pt idx="329">
                  <c:v>1994</c:v>
                </c:pt>
                <c:pt idx="330">
                  <c:v>1991</c:v>
                </c:pt>
                <c:pt idx="331">
                  <c:v>1986</c:v>
                </c:pt>
                <c:pt idx="332">
                  <c:v>1979</c:v>
                </c:pt>
                <c:pt idx="333">
                  <c:v>1974</c:v>
                </c:pt>
                <c:pt idx="334">
                  <c:v>2016</c:v>
                </c:pt>
                <c:pt idx="335">
                  <c:v>2013</c:v>
                </c:pt>
                <c:pt idx="336">
                  <c:v>2010</c:v>
                </c:pt>
                <c:pt idx="337">
                  <c:v>2007</c:v>
                </c:pt>
                <c:pt idx="338">
                  <c:v>2004</c:v>
                </c:pt>
              </c:numCache>
            </c:numRef>
          </c:xVal>
          <c:yVal>
            <c:numRef>
              <c:f>'A2 PL60 PL50 PL40'!$AQ$6:$AQ$344</c:f>
              <c:numCache>
                <c:formatCode>0.0</c:formatCode>
                <c:ptCount val="339"/>
                <c:pt idx="0">
                  <c:v>18.244951</c:v>
                </c:pt>
                <c:pt idx="1">
                  <c:v>19.486539</c:v>
                </c:pt>
                <c:pt idx="2">
                  <c:v>17.256171000000002</c:v>
                </c:pt>
                <c:pt idx="3">
                  <c:v>21.396751999999999</c:v>
                </c:pt>
                <c:pt idx="4">
                  <c:v>20.441074</c:v>
                </c:pt>
                <c:pt idx="5">
                  <c:v>21.890802000000001</c:v>
                </c:pt>
                <c:pt idx="6">
                  <c:v>21.369107</c:v>
                </c:pt>
                <c:pt idx="7">
                  <c:v>14.823880000000003</c:v>
                </c:pt>
                <c:pt idx="8">
                  <c:v>16.896896999999999</c:v>
                </c:pt>
                <c:pt idx="9">
                  <c:v>13.684578</c:v>
                </c:pt>
                <c:pt idx="10">
                  <c:v>24.843329999999998</c:v>
                </c:pt>
                <c:pt idx="11">
                  <c:v>24.188378</c:v>
                </c:pt>
                <c:pt idx="12">
                  <c:v>22.2927</c:v>
                </c:pt>
                <c:pt idx="13">
                  <c:v>21.041084999999999</c:v>
                </c:pt>
                <c:pt idx="14">
                  <c:v>23.110847</c:v>
                </c:pt>
                <c:pt idx="15">
                  <c:v>22.677358999999999</c:v>
                </c:pt>
                <c:pt idx="17">
                  <c:v>22.380796</c:v>
                </c:pt>
                <c:pt idx="19">
                  <c:v>27.929386999999998</c:v>
                </c:pt>
                <c:pt idx="20">
                  <c:v>26.035240000000002</c:v>
                </c:pt>
                <c:pt idx="21">
                  <c:v>29.729443000000003</c:v>
                </c:pt>
                <c:pt idx="22">
                  <c:v>23.595277000000003</c:v>
                </c:pt>
                <c:pt idx="23">
                  <c:v>24.767863000000002</c:v>
                </c:pt>
                <c:pt idx="24">
                  <c:v>23.085335000000001</c:v>
                </c:pt>
                <c:pt idx="25">
                  <c:v>15.634070000000001</c:v>
                </c:pt>
                <c:pt idx="26">
                  <c:v>14.831049999999998</c:v>
                </c:pt>
                <c:pt idx="27">
                  <c:v>14.93548</c:v>
                </c:pt>
                <c:pt idx="28">
                  <c:v>14.711470000000002</c:v>
                </c:pt>
                <c:pt idx="29">
                  <c:v>19.376325999999999</c:v>
                </c:pt>
                <c:pt idx="30">
                  <c:v>20.245749000000004</c:v>
                </c:pt>
                <c:pt idx="31">
                  <c:v>19.153541000000001</c:v>
                </c:pt>
                <c:pt idx="32">
                  <c:v>18.702392</c:v>
                </c:pt>
                <c:pt idx="33">
                  <c:v>17.675279999999997</c:v>
                </c:pt>
                <c:pt idx="34">
                  <c:v>19.381763999999997</c:v>
                </c:pt>
                <c:pt idx="35">
                  <c:v>17.791398999999998</c:v>
                </c:pt>
                <c:pt idx="36">
                  <c:v>18.866564</c:v>
                </c:pt>
                <c:pt idx="37">
                  <c:v>15.907135999999998</c:v>
                </c:pt>
                <c:pt idx="38">
                  <c:v>13.241662000000002</c:v>
                </c:pt>
                <c:pt idx="39">
                  <c:v>10.231279000000001</c:v>
                </c:pt>
                <c:pt idx="40">
                  <c:v>9.527705000000001</c:v>
                </c:pt>
                <c:pt idx="41">
                  <c:v>8.8666599999999995</c:v>
                </c:pt>
                <c:pt idx="42">
                  <c:v>10.770758000000001</c:v>
                </c:pt>
                <c:pt idx="43">
                  <c:v>10.615917000000001</c:v>
                </c:pt>
                <c:pt idx="44">
                  <c:v>10.662644000000002</c:v>
                </c:pt>
                <c:pt idx="45">
                  <c:v>11.009056999999999</c:v>
                </c:pt>
                <c:pt idx="46">
                  <c:v>8.1858799999999992</c:v>
                </c:pt>
                <c:pt idx="47">
                  <c:v>8.1543200000000002</c:v>
                </c:pt>
                <c:pt idx="48">
                  <c:v>8.8544699999999992</c:v>
                </c:pt>
                <c:pt idx="49">
                  <c:v>7.8566999999999982</c:v>
                </c:pt>
                <c:pt idx="50">
                  <c:v>8.0266599999999997</c:v>
                </c:pt>
                <c:pt idx="51">
                  <c:v>7.5980600000000003</c:v>
                </c:pt>
                <c:pt idx="52">
                  <c:v>7.7249200000000009</c:v>
                </c:pt>
                <c:pt idx="53">
                  <c:v>9.1211500000000001</c:v>
                </c:pt>
                <c:pt idx="54">
                  <c:v>11.36422</c:v>
                </c:pt>
                <c:pt idx="55">
                  <c:v>2.8532699999999984</c:v>
                </c:pt>
                <c:pt idx="56">
                  <c:v>4.1802899999999994</c:v>
                </c:pt>
                <c:pt idx="57">
                  <c:v>1.4745699999999999</c:v>
                </c:pt>
                <c:pt idx="58">
                  <c:v>1.4109999999999978</c:v>
                </c:pt>
                <c:pt idx="59">
                  <c:v>1.7633600000000005</c:v>
                </c:pt>
                <c:pt idx="60">
                  <c:v>23.012194000000001</c:v>
                </c:pt>
                <c:pt idx="61">
                  <c:v>21.916308999999998</c:v>
                </c:pt>
                <c:pt idx="62">
                  <c:v>21.681083999999998</c:v>
                </c:pt>
                <c:pt idx="63">
                  <c:v>22.72419</c:v>
                </c:pt>
                <c:pt idx="64">
                  <c:v>23.741986999999998</c:v>
                </c:pt>
                <c:pt idx="65">
                  <c:v>19.488668000000001</c:v>
                </c:pt>
                <c:pt idx="66">
                  <c:v>21.335653000000001</c:v>
                </c:pt>
                <c:pt idx="67">
                  <c:v>26.535916999999998</c:v>
                </c:pt>
                <c:pt idx="68">
                  <c:v>25.390813000000001</c:v>
                </c:pt>
                <c:pt idx="69">
                  <c:v>22.582943</c:v>
                </c:pt>
                <c:pt idx="70">
                  <c:v>24.867228999999998</c:v>
                </c:pt>
                <c:pt idx="71">
                  <c:v>23.971875000000001</c:v>
                </c:pt>
                <c:pt idx="72">
                  <c:v>25.436608000000003</c:v>
                </c:pt>
                <c:pt idx="73">
                  <c:v>24.040634999999998</c:v>
                </c:pt>
                <c:pt idx="74">
                  <c:v>20.386907000000001</c:v>
                </c:pt>
                <c:pt idx="75">
                  <c:v>1.0884400000000003</c:v>
                </c:pt>
                <c:pt idx="76">
                  <c:v>6.1595600000000008</c:v>
                </c:pt>
                <c:pt idx="77">
                  <c:v>20.727744999999999</c:v>
                </c:pt>
                <c:pt idx="78">
                  <c:v>21.374321999999999</c:v>
                </c:pt>
                <c:pt idx="79">
                  <c:v>16.927139</c:v>
                </c:pt>
                <c:pt idx="80">
                  <c:v>19.319504000000002</c:v>
                </c:pt>
                <c:pt idx="81">
                  <c:v>24.318539999999999</c:v>
                </c:pt>
                <c:pt idx="82">
                  <c:v>27.132559000000001</c:v>
                </c:pt>
                <c:pt idx="83">
                  <c:v>26.878619</c:v>
                </c:pt>
                <c:pt idx="84">
                  <c:v>24.256919999999997</c:v>
                </c:pt>
                <c:pt idx="85">
                  <c:v>25.113538999999999</c:v>
                </c:pt>
                <c:pt idx="86">
                  <c:v>25.237681000000002</c:v>
                </c:pt>
                <c:pt idx="87">
                  <c:v>28.258531999999999</c:v>
                </c:pt>
                <c:pt idx="88">
                  <c:v>20.001645</c:v>
                </c:pt>
                <c:pt idx="89">
                  <c:v>17.520960000000002</c:v>
                </c:pt>
                <c:pt idx="90">
                  <c:v>29.621742000000001</c:v>
                </c:pt>
                <c:pt idx="91">
                  <c:v>28.447866000000005</c:v>
                </c:pt>
                <c:pt idx="92">
                  <c:v>28.256382000000002</c:v>
                </c:pt>
                <c:pt idx="93">
                  <c:v>27.967001</c:v>
                </c:pt>
                <c:pt idx="94">
                  <c:v>24.066046999999998</c:v>
                </c:pt>
                <c:pt idx="95">
                  <c:v>20.549225</c:v>
                </c:pt>
                <c:pt idx="96">
                  <c:v>13.952282000000002</c:v>
                </c:pt>
                <c:pt idx="97">
                  <c:v>17.175919</c:v>
                </c:pt>
                <c:pt idx="98">
                  <c:v>19.291806999999999</c:v>
                </c:pt>
                <c:pt idx="99">
                  <c:v>19.29054</c:v>
                </c:pt>
                <c:pt idx="100">
                  <c:v>27.768398999999999</c:v>
                </c:pt>
                <c:pt idx="101">
                  <c:v>27.463367999999999</c:v>
                </c:pt>
                <c:pt idx="102">
                  <c:v>28.127274000000003</c:v>
                </c:pt>
                <c:pt idx="103">
                  <c:v>27.306891</c:v>
                </c:pt>
                <c:pt idx="104">
                  <c:v>27.157225999999998</c:v>
                </c:pt>
                <c:pt idx="105">
                  <c:v>27.081534999999999</c:v>
                </c:pt>
                <c:pt idx="106">
                  <c:v>27.220567000000003</c:v>
                </c:pt>
                <c:pt idx="107">
                  <c:v>26.245217</c:v>
                </c:pt>
                <c:pt idx="108">
                  <c:v>27.558843</c:v>
                </c:pt>
                <c:pt idx="109">
                  <c:v>27.563406999999998</c:v>
                </c:pt>
                <c:pt idx="110">
                  <c:v>26.884648000000002</c:v>
                </c:pt>
                <c:pt idx="111">
                  <c:v>26.664470000000001</c:v>
                </c:pt>
                <c:pt idx="112">
                  <c:v>26.040115999999998</c:v>
                </c:pt>
                <c:pt idx="113">
                  <c:v>24.964549999999999</c:v>
                </c:pt>
                <c:pt idx="114">
                  <c:v>24.092382999999998</c:v>
                </c:pt>
                <c:pt idx="115">
                  <c:v>22.832201000000001</c:v>
                </c:pt>
                <c:pt idx="116">
                  <c:v>22.967528000000001</c:v>
                </c:pt>
                <c:pt idx="117">
                  <c:v>21.629949</c:v>
                </c:pt>
                <c:pt idx="118">
                  <c:v>21.649440000000002</c:v>
                </c:pt>
                <c:pt idx="119">
                  <c:v>19.285721000000002</c:v>
                </c:pt>
                <c:pt idx="120">
                  <c:v>19.936285999999999</c:v>
                </c:pt>
                <c:pt idx="121">
                  <c:v>20.391149000000002</c:v>
                </c:pt>
                <c:pt idx="122">
                  <c:v>19.933257999999999</c:v>
                </c:pt>
                <c:pt idx="123">
                  <c:v>20.682856000000001</c:v>
                </c:pt>
                <c:pt idx="124">
                  <c:v>17.503096999999997</c:v>
                </c:pt>
                <c:pt idx="125">
                  <c:v>19.831423999999998</c:v>
                </c:pt>
                <c:pt idx="126">
                  <c:v>14.230392999999999</c:v>
                </c:pt>
                <c:pt idx="127">
                  <c:v>25.097564000000002</c:v>
                </c:pt>
                <c:pt idx="128">
                  <c:v>20.428052000000001</c:v>
                </c:pt>
                <c:pt idx="129">
                  <c:v>16.32591</c:v>
                </c:pt>
                <c:pt idx="130">
                  <c:v>19.526827000000001</c:v>
                </c:pt>
                <c:pt idx="131">
                  <c:v>19.098669000000001</c:v>
                </c:pt>
                <c:pt idx="132">
                  <c:v>17.339770000000001</c:v>
                </c:pt>
                <c:pt idx="133">
                  <c:v>1.3670850000000003</c:v>
                </c:pt>
                <c:pt idx="134">
                  <c:v>0.80606000000000222</c:v>
                </c:pt>
                <c:pt idx="135">
                  <c:v>1.763460000000002</c:v>
                </c:pt>
                <c:pt idx="136">
                  <c:v>30.514203999999996</c:v>
                </c:pt>
                <c:pt idx="137">
                  <c:v>31.867629999999998</c:v>
                </c:pt>
                <c:pt idx="138">
                  <c:v>33.025030999999998</c:v>
                </c:pt>
                <c:pt idx="139">
                  <c:v>30.758209999999998</c:v>
                </c:pt>
                <c:pt idx="140">
                  <c:v>31.888400000000001</c:v>
                </c:pt>
                <c:pt idx="141">
                  <c:v>33.307376000000005</c:v>
                </c:pt>
                <c:pt idx="142">
                  <c:v>31.801843999999999</c:v>
                </c:pt>
                <c:pt idx="143">
                  <c:v>27.899363999999998</c:v>
                </c:pt>
                <c:pt idx="144">
                  <c:v>15.106070999999998</c:v>
                </c:pt>
                <c:pt idx="145">
                  <c:v>10.397464999999999</c:v>
                </c:pt>
                <c:pt idx="146">
                  <c:v>10.234354999999999</c:v>
                </c:pt>
                <c:pt idx="147">
                  <c:v>3.8061999999999987</c:v>
                </c:pt>
                <c:pt idx="148">
                  <c:v>2.3568999999999996</c:v>
                </c:pt>
                <c:pt idx="149">
                  <c:v>33.699772000000003</c:v>
                </c:pt>
                <c:pt idx="150">
                  <c:v>27.289712999999999</c:v>
                </c:pt>
                <c:pt idx="151">
                  <c:v>22.894198000000003</c:v>
                </c:pt>
                <c:pt idx="152">
                  <c:v>18.87002</c:v>
                </c:pt>
                <c:pt idx="153">
                  <c:v>25.671944000000003</c:v>
                </c:pt>
                <c:pt idx="154">
                  <c:v>26.414487999999999</c:v>
                </c:pt>
                <c:pt idx="155">
                  <c:v>29.358152</c:v>
                </c:pt>
                <c:pt idx="156">
                  <c:v>24.642158000000002</c:v>
                </c:pt>
                <c:pt idx="157">
                  <c:v>10.804209999999999</c:v>
                </c:pt>
                <c:pt idx="158">
                  <c:v>10.249080000000001</c:v>
                </c:pt>
                <c:pt idx="159">
                  <c:v>12.534000000000001</c:v>
                </c:pt>
                <c:pt idx="160">
                  <c:v>14.871350000000001</c:v>
                </c:pt>
                <c:pt idx="161">
                  <c:v>14.94655</c:v>
                </c:pt>
                <c:pt idx="162">
                  <c:v>15.50018</c:v>
                </c:pt>
                <c:pt idx="163">
                  <c:v>20.465580000000003</c:v>
                </c:pt>
                <c:pt idx="164">
                  <c:v>15.852884</c:v>
                </c:pt>
                <c:pt idx="165">
                  <c:v>16.615642999999999</c:v>
                </c:pt>
                <c:pt idx="166">
                  <c:v>16.964157</c:v>
                </c:pt>
                <c:pt idx="167">
                  <c:v>10.040178000000001</c:v>
                </c:pt>
                <c:pt idx="168">
                  <c:v>25.373383</c:v>
                </c:pt>
                <c:pt idx="169">
                  <c:v>24.256089000000003</c:v>
                </c:pt>
                <c:pt idx="170">
                  <c:v>23.143582000000002</c:v>
                </c:pt>
                <c:pt idx="171">
                  <c:v>23.215060000000001</c:v>
                </c:pt>
                <c:pt idx="172">
                  <c:v>21.521104999999999</c:v>
                </c:pt>
                <c:pt idx="173">
                  <c:v>21.392793999999999</c:v>
                </c:pt>
                <c:pt idx="174">
                  <c:v>21.397091</c:v>
                </c:pt>
                <c:pt idx="175">
                  <c:v>20.481950000000001</c:v>
                </c:pt>
                <c:pt idx="176">
                  <c:v>17.736939</c:v>
                </c:pt>
                <c:pt idx="177">
                  <c:v>17.406513</c:v>
                </c:pt>
                <c:pt idx="178">
                  <c:v>17.012027000000003</c:v>
                </c:pt>
                <c:pt idx="179">
                  <c:v>18.173724</c:v>
                </c:pt>
                <c:pt idx="180">
                  <c:v>8.950412</c:v>
                </c:pt>
                <c:pt idx="181">
                  <c:v>21.542653999999999</c:v>
                </c:pt>
                <c:pt idx="182">
                  <c:v>26.290786999999998</c:v>
                </c:pt>
                <c:pt idx="183">
                  <c:v>21.829951000000001</c:v>
                </c:pt>
                <c:pt idx="184">
                  <c:v>22.727221</c:v>
                </c:pt>
                <c:pt idx="185">
                  <c:v>20.301227000000001</c:v>
                </c:pt>
                <c:pt idx="186">
                  <c:v>20.701029999999999</c:v>
                </c:pt>
                <c:pt idx="187">
                  <c:v>25.469124999999998</c:v>
                </c:pt>
                <c:pt idx="188">
                  <c:v>26.123584000000001</c:v>
                </c:pt>
                <c:pt idx="189">
                  <c:v>19.925657000000001</c:v>
                </c:pt>
                <c:pt idx="190">
                  <c:v>19.553185300000003</c:v>
                </c:pt>
                <c:pt idx="191">
                  <c:v>18.272205</c:v>
                </c:pt>
                <c:pt idx="192">
                  <c:v>7.5688499999999994</c:v>
                </c:pt>
                <c:pt idx="193">
                  <c:v>6.9902399999999982</c:v>
                </c:pt>
                <c:pt idx="194">
                  <c:v>7.0334800000000008</c:v>
                </c:pt>
                <c:pt idx="195">
                  <c:v>4.0222200000000008</c:v>
                </c:pt>
                <c:pt idx="196">
                  <c:v>4.2436899999999991</c:v>
                </c:pt>
                <c:pt idx="197">
                  <c:v>2.2028499999999998</c:v>
                </c:pt>
                <c:pt idx="198">
                  <c:v>2.1215200000000003</c:v>
                </c:pt>
                <c:pt idx="199">
                  <c:v>2.5443700000000007</c:v>
                </c:pt>
                <c:pt idx="200">
                  <c:v>2.6994699999999998</c:v>
                </c:pt>
                <c:pt idx="201">
                  <c:v>1.7755299999999998</c:v>
                </c:pt>
                <c:pt idx="202">
                  <c:v>1.1172699999999995</c:v>
                </c:pt>
                <c:pt idx="203">
                  <c:v>0.59338999999999942</c:v>
                </c:pt>
                <c:pt idx="204">
                  <c:v>24.390834999999999</c:v>
                </c:pt>
                <c:pt idx="205">
                  <c:v>22.778893999999998</c:v>
                </c:pt>
                <c:pt idx="206">
                  <c:v>22.545860999999999</c:v>
                </c:pt>
                <c:pt idx="207">
                  <c:v>22.086834</c:v>
                </c:pt>
                <c:pt idx="208">
                  <c:v>21.785281000000001</c:v>
                </c:pt>
                <c:pt idx="209">
                  <c:v>23.423030999999998</c:v>
                </c:pt>
                <c:pt idx="210">
                  <c:v>23.933022000000001</c:v>
                </c:pt>
                <c:pt idx="211">
                  <c:v>25.56148</c:v>
                </c:pt>
                <c:pt idx="212">
                  <c:v>24.568542999999998</c:v>
                </c:pt>
                <c:pt idx="213">
                  <c:v>21.341374000000002</c:v>
                </c:pt>
                <c:pt idx="214">
                  <c:v>21.674756000000002</c:v>
                </c:pt>
                <c:pt idx="215">
                  <c:v>21.003739000000003</c:v>
                </c:pt>
                <c:pt idx="216">
                  <c:v>22.627919000000002</c:v>
                </c:pt>
                <c:pt idx="217">
                  <c:v>20.272375</c:v>
                </c:pt>
                <c:pt idx="218">
                  <c:v>21.419134</c:v>
                </c:pt>
                <c:pt idx="219">
                  <c:v>18.842547</c:v>
                </c:pt>
                <c:pt idx="220">
                  <c:v>15.822233000000001</c:v>
                </c:pt>
                <c:pt idx="221">
                  <c:v>16.239011000000001</c:v>
                </c:pt>
                <c:pt idx="222">
                  <c:v>7.2443600000000004</c:v>
                </c:pt>
                <c:pt idx="223">
                  <c:v>6.9786800000000007</c:v>
                </c:pt>
                <c:pt idx="224">
                  <c:v>6.055060000000001</c:v>
                </c:pt>
                <c:pt idx="225">
                  <c:v>3.3819600000000012</c:v>
                </c:pt>
                <c:pt idx="226">
                  <c:v>2.7815300000000001</c:v>
                </c:pt>
                <c:pt idx="227">
                  <c:v>2.5033799999999999</c:v>
                </c:pt>
                <c:pt idx="228">
                  <c:v>2.230710000000002</c:v>
                </c:pt>
                <c:pt idx="229">
                  <c:v>2.0614000000000008</c:v>
                </c:pt>
                <c:pt idx="230">
                  <c:v>2.1682699999999997</c:v>
                </c:pt>
                <c:pt idx="231">
                  <c:v>3.4980399999999996</c:v>
                </c:pt>
                <c:pt idx="232">
                  <c:v>3.7073899999999966</c:v>
                </c:pt>
                <c:pt idx="233">
                  <c:v>3.7551200000000016</c:v>
                </c:pt>
                <c:pt idx="234">
                  <c:v>2.9968299999999992</c:v>
                </c:pt>
                <c:pt idx="235">
                  <c:v>26.216080999999999</c:v>
                </c:pt>
                <c:pt idx="236">
                  <c:v>24.343343000000001</c:v>
                </c:pt>
                <c:pt idx="237">
                  <c:v>24.392645999999999</c:v>
                </c:pt>
                <c:pt idx="238">
                  <c:v>26.085868000000001</c:v>
                </c:pt>
                <c:pt idx="239">
                  <c:v>30.253401999999998</c:v>
                </c:pt>
                <c:pt idx="240">
                  <c:v>25.241410999999999</c:v>
                </c:pt>
                <c:pt idx="241">
                  <c:v>32.695277999999995</c:v>
                </c:pt>
                <c:pt idx="242">
                  <c:v>24.805243999999998</c:v>
                </c:pt>
                <c:pt idx="243">
                  <c:v>14.073918000000001</c:v>
                </c:pt>
                <c:pt idx="244">
                  <c:v>13.558514000000001</c:v>
                </c:pt>
                <c:pt idx="245">
                  <c:v>13.122513000000001</c:v>
                </c:pt>
                <c:pt idx="246">
                  <c:v>20.283047</c:v>
                </c:pt>
                <c:pt idx="247">
                  <c:v>18.612043</c:v>
                </c:pt>
                <c:pt idx="248">
                  <c:v>15.44239</c:v>
                </c:pt>
                <c:pt idx="249">
                  <c:v>17.613780000000002</c:v>
                </c:pt>
                <c:pt idx="250">
                  <c:v>18.525869999999998</c:v>
                </c:pt>
                <c:pt idx="251">
                  <c:v>24.613636</c:v>
                </c:pt>
                <c:pt idx="252">
                  <c:v>28.597159999999995</c:v>
                </c:pt>
                <c:pt idx="253">
                  <c:v>28.239249999999998</c:v>
                </c:pt>
                <c:pt idx="254">
                  <c:v>21.858810000000005</c:v>
                </c:pt>
                <c:pt idx="255">
                  <c:v>17.42238</c:v>
                </c:pt>
                <c:pt idx="256">
                  <c:v>19.814196000000003</c:v>
                </c:pt>
                <c:pt idx="257">
                  <c:v>18.129387999999999</c:v>
                </c:pt>
                <c:pt idx="258">
                  <c:v>19.973357</c:v>
                </c:pt>
                <c:pt idx="259">
                  <c:v>23.418328000000002</c:v>
                </c:pt>
                <c:pt idx="260">
                  <c:v>22.365442399999999</c:v>
                </c:pt>
                <c:pt idx="261">
                  <c:v>26.295687999999998</c:v>
                </c:pt>
                <c:pt idx="262">
                  <c:v>22.075371000000001</c:v>
                </c:pt>
                <c:pt idx="263">
                  <c:v>22.350197999999999</c:v>
                </c:pt>
                <c:pt idx="264">
                  <c:v>22.456739000000002</c:v>
                </c:pt>
                <c:pt idx="265">
                  <c:v>20.485341000000002</c:v>
                </c:pt>
                <c:pt idx="266">
                  <c:v>20.128557999999998</c:v>
                </c:pt>
                <c:pt idx="267">
                  <c:v>18.012079999999997</c:v>
                </c:pt>
                <c:pt idx="268">
                  <c:v>17.248250000000002</c:v>
                </c:pt>
                <c:pt idx="269">
                  <c:v>20.131120000000003</c:v>
                </c:pt>
                <c:pt idx="270">
                  <c:v>2.328380000000001</c:v>
                </c:pt>
                <c:pt idx="271">
                  <c:v>2.9160699999999995</c:v>
                </c:pt>
                <c:pt idx="272">
                  <c:v>2.4799400000000009</c:v>
                </c:pt>
                <c:pt idx="273">
                  <c:v>2.0798520000000007</c:v>
                </c:pt>
                <c:pt idx="274">
                  <c:v>23.23057</c:v>
                </c:pt>
                <c:pt idx="275">
                  <c:v>21.326902</c:v>
                </c:pt>
                <c:pt idx="276">
                  <c:v>16.235432000000003</c:v>
                </c:pt>
                <c:pt idx="277">
                  <c:v>19.555758000000001</c:v>
                </c:pt>
                <c:pt idx="278">
                  <c:v>20.161703000000003</c:v>
                </c:pt>
                <c:pt idx="279">
                  <c:v>23.001642</c:v>
                </c:pt>
                <c:pt idx="280">
                  <c:v>18.266808000000001</c:v>
                </c:pt>
                <c:pt idx="281">
                  <c:v>19.450664</c:v>
                </c:pt>
                <c:pt idx="282">
                  <c:v>14.714703999999998</c:v>
                </c:pt>
                <c:pt idx="283">
                  <c:v>26.310411999999999</c:v>
                </c:pt>
                <c:pt idx="284">
                  <c:v>24.775248999999999</c:v>
                </c:pt>
                <c:pt idx="285">
                  <c:v>29.168011999999997</c:v>
                </c:pt>
                <c:pt idx="286">
                  <c:v>27.307685999999997</c:v>
                </c:pt>
                <c:pt idx="287">
                  <c:v>22.845541999999998</c:v>
                </c:pt>
                <c:pt idx="288">
                  <c:v>22.077334</c:v>
                </c:pt>
                <c:pt idx="289">
                  <c:v>18.474064000000002</c:v>
                </c:pt>
                <c:pt idx="290">
                  <c:v>9.4591019999999997</c:v>
                </c:pt>
                <c:pt idx="291">
                  <c:v>14.674213000000002</c:v>
                </c:pt>
                <c:pt idx="292">
                  <c:v>13.278618</c:v>
                </c:pt>
                <c:pt idx="293">
                  <c:v>11.477266</c:v>
                </c:pt>
                <c:pt idx="294">
                  <c:v>15.565124999999998</c:v>
                </c:pt>
                <c:pt idx="295">
                  <c:v>13.875383999999999</c:v>
                </c:pt>
                <c:pt idx="296">
                  <c:v>12.581836000000001</c:v>
                </c:pt>
                <c:pt idx="297">
                  <c:v>11.415432999999998</c:v>
                </c:pt>
                <c:pt idx="298">
                  <c:v>11.763863000000001</c:v>
                </c:pt>
                <c:pt idx="299">
                  <c:v>4.4783499999999998</c:v>
                </c:pt>
                <c:pt idx="300">
                  <c:v>3.4368950000000007</c:v>
                </c:pt>
                <c:pt idx="301">
                  <c:v>1.6343060000000005</c:v>
                </c:pt>
                <c:pt idx="302">
                  <c:v>3.0795279999999998</c:v>
                </c:pt>
                <c:pt idx="303">
                  <c:v>3.5504710000000008</c:v>
                </c:pt>
                <c:pt idx="304">
                  <c:v>2.5468469999999996</c:v>
                </c:pt>
                <c:pt idx="305">
                  <c:v>2.0985830000000005</c:v>
                </c:pt>
                <c:pt idx="306">
                  <c:v>4.079248999999999</c:v>
                </c:pt>
                <c:pt idx="307">
                  <c:v>0.94315299999999969</c:v>
                </c:pt>
                <c:pt idx="308">
                  <c:v>0.32932099999999997</c:v>
                </c:pt>
                <c:pt idx="309">
                  <c:v>0.14990600000000009</c:v>
                </c:pt>
                <c:pt idx="310">
                  <c:v>28.872777000000003</c:v>
                </c:pt>
                <c:pt idx="311">
                  <c:v>28.687420000000003</c:v>
                </c:pt>
                <c:pt idx="312">
                  <c:v>25.385046000000003</c:v>
                </c:pt>
                <c:pt idx="313">
                  <c:v>26.174182000000002</c:v>
                </c:pt>
                <c:pt idx="314">
                  <c:v>26.708181999999997</c:v>
                </c:pt>
                <c:pt idx="315">
                  <c:v>28.650786</c:v>
                </c:pt>
                <c:pt idx="316">
                  <c:v>29.330491000000002</c:v>
                </c:pt>
                <c:pt idx="317">
                  <c:v>22.512219999999999</c:v>
                </c:pt>
                <c:pt idx="318">
                  <c:v>26.61026</c:v>
                </c:pt>
                <c:pt idx="319">
                  <c:v>17.976299999999998</c:v>
                </c:pt>
                <c:pt idx="320">
                  <c:v>13.218787000000003</c:v>
                </c:pt>
                <c:pt idx="321">
                  <c:v>10.453368000000001</c:v>
                </c:pt>
                <c:pt idx="322">
                  <c:v>13.99751</c:v>
                </c:pt>
                <c:pt idx="323">
                  <c:v>15.573790000000001</c:v>
                </c:pt>
                <c:pt idx="324">
                  <c:v>15.982449999999998</c:v>
                </c:pt>
                <c:pt idx="325">
                  <c:v>11.601049999999999</c:v>
                </c:pt>
                <c:pt idx="326">
                  <c:v>12.641239999999998</c:v>
                </c:pt>
                <c:pt idx="327">
                  <c:v>11.063000000000001</c:v>
                </c:pt>
                <c:pt idx="328">
                  <c:v>12.42473</c:v>
                </c:pt>
                <c:pt idx="329">
                  <c:v>13.539870000000001</c:v>
                </c:pt>
                <c:pt idx="330">
                  <c:v>12.208379999999998</c:v>
                </c:pt>
                <c:pt idx="331">
                  <c:v>10.532249999999999</c:v>
                </c:pt>
                <c:pt idx="332">
                  <c:v>11.562521000000002</c:v>
                </c:pt>
                <c:pt idx="333">
                  <c:v>8.8269800000000007</c:v>
                </c:pt>
                <c:pt idx="334">
                  <c:v>19.442587999999997</c:v>
                </c:pt>
                <c:pt idx="335">
                  <c:v>18.503146000000001</c:v>
                </c:pt>
                <c:pt idx="336">
                  <c:v>21.119278000000001</c:v>
                </c:pt>
                <c:pt idx="337">
                  <c:v>22.179914999999998</c:v>
                </c:pt>
                <c:pt idx="338">
                  <c:v>22.027068</c:v>
                </c:pt>
              </c:numCache>
            </c:numRef>
          </c:yVal>
          <c:smooth val="0"/>
          <c:extLst>
            <c:ext xmlns:c16="http://schemas.microsoft.com/office/drawing/2014/chart" uri="{C3380CC4-5D6E-409C-BE32-E72D297353CC}">
              <c16:uniqueId val="{00000001-B2F1-443F-87E2-4A9DAC9618E2}"/>
            </c:ext>
          </c:extLst>
        </c:ser>
        <c:dLbls>
          <c:showLegendKey val="0"/>
          <c:showVal val="0"/>
          <c:showCatName val="0"/>
          <c:showSerName val="0"/>
          <c:showPercent val="0"/>
          <c:showBubbleSize val="0"/>
        </c:dLbls>
        <c:axId val="130433408"/>
        <c:axId val="130434944"/>
      </c:scatterChart>
      <c:valAx>
        <c:axId val="130433408"/>
        <c:scaling>
          <c:orientation val="minMax"/>
          <c:max val="2015"/>
          <c:min val="1965"/>
        </c:scaling>
        <c:delete val="0"/>
        <c:axPos val="b"/>
        <c:numFmt formatCode="General" sourceLinked="1"/>
        <c:majorTickMark val="out"/>
        <c:minorTickMark val="none"/>
        <c:tickLblPos val="nextTo"/>
        <c:crossAx val="130434944"/>
        <c:crosses val="autoZero"/>
        <c:crossBetween val="midCat"/>
        <c:majorUnit val="10"/>
      </c:valAx>
      <c:valAx>
        <c:axId val="130434944"/>
        <c:scaling>
          <c:orientation val="minMax"/>
          <c:max val="40"/>
          <c:min val="0"/>
        </c:scaling>
        <c:delete val="0"/>
        <c:axPos val="l"/>
        <c:majorGridlines/>
        <c:numFmt formatCode="#,##0" sourceLinked="0"/>
        <c:majorTickMark val="out"/>
        <c:minorTickMark val="none"/>
        <c:tickLblPos val="nextTo"/>
        <c:crossAx val="130433408"/>
        <c:crosses val="autoZero"/>
        <c:crossBetween val="midCat"/>
        <c:majorUnit val="10"/>
      </c:valAx>
      <c:spPr>
        <a:noFill/>
        <a:ln>
          <a:noFill/>
        </a:ln>
      </c:spPr>
    </c:plotArea>
    <c:plotVisOnly val="1"/>
    <c:dispBlanksAs val="gap"/>
    <c:showDLblsOverMax val="0"/>
  </c:chart>
  <c:spPr>
    <a:noFill/>
    <a:ln>
      <a:noFill/>
    </a:ln>
  </c:spPr>
  <c:txPr>
    <a:bodyPr/>
    <a:lstStyle/>
    <a:p>
      <a:pPr>
        <a:defRPr>
          <a:latin typeface="Times New Roman" panose="02020603050405020304" pitchFamily="18" charset="0"/>
          <a:cs typeface="Times New Roman" panose="02020603050405020304" pitchFamily="18" charset="0"/>
        </a:defRPr>
      </a:pPr>
      <a:endParaRPr lang="nl-N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0</xdr:col>
      <xdr:colOff>22860</xdr:colOff>
      <xdr:row>353</xdr:row>
      <xdr:rowOff>11430</xdr:rowOff>
    </xdr:from>
    <xdr:to>
      <xdr:col>4</xdr:col>
      <xdr:colOff>1074060</xdr:colOff>
      <xdr:row>372</xdr:row>
      <xdr:rowOff>40005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259080</xdr:colOff>
      <xdr:row>352</xdr:row>
      <xdr:rowOff>129540</xdr:rowOff>
    </xdr:from>
    <xdr:to>
      <xdr:col>11</xdr:col>
      <xdr:colOff>81555</xdr:colOff>
      <xdr:row>372</xdr:row>
      <xdr:rowOff>13335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314324</xdr:colOff>
      <xdr:row>352</xdr:row>
      <xdr:rowOff>99060</xdr:rowOff>
    </xdr:from>
    <xdr:to>
      <xdr:col>16</xdr:col>
      <xdr:colOff>289199</xdr:colOff>
      <xdr:row>371</xdr:row>
      <xdr:rowOff>114300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22859</xdr:colOff>
      <xdr:row>353</xdr:row>
      <xdr:rowOff>38100</xdr:rowOff>
    </xdr:from>
    <xdr:to>
      <xdr:col>21</xdr:col>
      <xdr:colOff>121559</xdr:colOff>
      <xdr:row>372</xdr:row>
      <xdr:rowOff>66675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219075</xdr:colOff>
      <xdr:row>353</xdr:row>
      <xdr:rowOff>64770</xdr:rowOff>
    </xdr:from>
    <xdr:to>
      <xdr:col>27</xdr:col>
      <xdr:colOff>41550</xdr:colOff>
      <xdr:row>372</xdr:row>
      <xdr:rowOff>93345</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331470</xdr:colOff>
      <xdr:row>353</xdr:row>
      <xdr:rowOff>76200</xdr:rowOff>
    </xdr:from>
    <xdr:to>
      <xdr:col>32</xdr:col>
      <xdr:colOff>306345</xdr:colOff>
      <xdr:row>372</xdr:row>
      <xdr:rowOff>87630</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22860</xdr:colOff>
      <xdr:row>353</xdr:row>
      <xdr:rowOff>11430</xdr:rowOff>
    </xdr:from>
    <xdr:to>
      <xdr:col>37</xdr:col>
      <xdr:colOff>969285</xdr:colOff>
      <xdr:row>372</xdr:row>
      <xdr:rowOff>40005</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39</xdr:col>
      <xdr:colOff>163830</xdr:colOff>
      <xdr:row>352</xdr:row>
      <xdr:rowOff>120015</xdr:rowOff>
    </xdr:from>
    <xdr:to>
      <xdr:col>43</xdr:col>
      <xdr:colOff>567330</xdr:colOff>
      <xdr:row>372</xdr:row>
      <xdr:rowOff>3810</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44</xdr:col>
      <xdr:colOff>485774</xdr:colOff>
      <xdr:row>352</xdr:row>
      <xdr:rowOff>89535</xdr:rowOff>
    </xdr:from>
    <xdr:to>
      <xdr:col>49</xdr:col>
      <xdr:colOff>460649</xdr:colOff>
      <xdr:row>371</xdr:row>
      <xdr:rowOff>104775</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50</xdr:col>
      <xdr:colOff>22860</xdr:colOff>
      <xdr:row>353</xdr:row>
      <xdr:rowOff>11430</xdr:rowOff>
    </xdr:from>
    <xdr:to>
      <xdr:col>54</xdr:col>
      <xdr:colOff>854985</xdr:colOff>
      <xdr:row>372</xdr:row>
      <xdr:rowOff>40005</xdr:rowOff>
    </xdr:to>
    <xdr:graphicFrame macro="">
      <xdr:nvGraphicFramePr>
        <xdr:cNvPr id="11" name="Chart 10">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56</xdr:col>
      <xdr:colOff>259080</xdr:colOff>
      <xdr:row>352</xdr:row>
      <xdr:rowOff>129540</xdr:rowOff>
    </xdr:from>
    <xdr:to>
      <xdr:col>61</xdr:col>
      <xdr:colOff>81555</xdr:colOff>
      <xdr:row>372</xdr:row>
      <xdr:rowOff>13335</xdr:rowOff>
    </xdr:to>
    <xdr:graphicFrame macro="">
      <xdr:nvGraphicFramePr>
        <xdr:cNvPr id="12" name="Chart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314324</xdr:colOff>
      <xdr:row>352</xdr:row>
      <xdr:rowOff>99060</xdr:rowOff>
    </xdr:from>
    <xdr:to>
      <xdr:col>66</xdr:col>
      <xdr:colOff>289199</xdr:colOff>
      <xdr:row>371</xdr:row>
      <xdr:rowOff>114300</xdr:rowOff>
    </xdr:to>
    <xdr:graphicFrame macro="">
      <xdr:nvGraphicFramePr>
        <xdr:cNvPr id="13" name="Chart 12">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259080</xdr:colOff>
      <xdr:row>352</xdr:row>
      <xdr:rowOff>129540</xdr:rowOff>
    </xdr:from>
    <xdr:to>
      <xdr:col>11</xdr:col>
      <xdr:colOff>167280</xdr:colOff>
      <xdr:row>353</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314324</xdr:colOff>
      <xdr:row>352</xdr:row>
      <xdr:rowOff>99060</xdr:rowOff>
    </xdr:from>
    <xdr:to>
      <xdr:col>16</xdr:col>
      <xdr:colOff>289199</xdr:colOff>
      <xdr:row>353</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163830</xdr:colOff>
      <xdr:row>352</xdr:row>
      <xdr:rowOff>120015</xdr:rowOff>
    </xdr:from>
    <xdr:to>
      <xdr:col>43</xdr:col>
      <xdr:colOff>72030</xdr:colOff>
      <xdr:row>353</xdr:row>
      <xdr:rowOff>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356</xdr:row>
      <xdr:rowOff>129539</xdr:rowOff>
    </xdr:from>
    <xdr:to>
      <xdr:col>5</xdr:col>
      <xdr:colOff>412875</xdr:colOff>
      <xdr:row>374</xdr:row>
      <xdr:rowOff>143489</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397508</xdr:colOff>
      <xdr:row>357</xdr:row>
      <xdr:rowOff>57785</xdr:rowOff>
    </xdr:from>
    <xdr:to>
      <xdr:col>9</xdr:col>
      <xdr:colOff>667658</xdr:colOff>
      <xdr:row>375</xdr:row>
      <xdr:rowOff>52685</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Caminada, C.L.J." refreshedDate="43442.835906712964" createdVersion="4" refreshedVersion="4" minRefreshableVersion="3" recordCount="339">
  <cacheSource type="worksheet">
    <worksheetSource ref="A3:K342" sheet="A1 Descriptives"/>
  </cacheSource>
  <cacheFields count="11">
    <cacheField name="Year" numFmtId="0">
      <sharedItems containsSemiMixedTypes="0" containsString="0" containsNumber="1" containsInteger="1" minValue="1967" maxValue="2016" count="45">
        <n v="2014"/>
        <n v="2010"/>
        <n v="2008"/>
        <n v="2004"/>
        <n v="2003"/>
        <n v="2001"/>
        <n v="1995"/>
        <n v="1989"/>
        <n v="1981"/>
        <n v="2013"/>
        <n v="2007"/>
        <n v="2000"/>
        <n v="1997"/>
        <n v="1994"/>
        <n v="1987"/>
        <n v="1992"/>
        <n v="1988"/>
        <n v="1985"/>
        <n v="2011"/>
        <n v="2009"/>
        <n v="2006"/>
        <n v="1998"/>
        <n v="1991"/>
        <n v="1975"/>
        <n v="1971"/>
        <n v="2015"/>
        <n v="1996"/>
        <n v="1990"/>
        <n v="2002"/>
        <n v="2012"/>
        <n v="2005"/>
        <n v="1984"/>
        <n v="1978"/>
        <n v="2016"/>
        <n v="1983"/>
        <n v="1973"/>
        <n v="1999"/>
        <n v="1986"/>
        <n v="1979"/>
        <n v="1993"/>
        <n v="1980"/>
        <n v="1967"/>
        <n v="1982"/>
        <n v="1974"/>
        <n v="1969"/>
      </sharedItems>
    </cacheField>
    <cacheField name="Code" numFmtId="0">
      <sharedItems count="49">
        <s v="AU"/>
        <s v="AT"/>
        <s v="BE"/>
        <s v="BR"/>
        <s v="CA"/>
        <s v="CL"/>
        <s v="CN"/>
        <s v="CO"/>
        <s v="CZ"/>
        <s v="DK"/>
        <s v="DO"/>
        <s v="EG"/>
        <s v="EE"/>
        <s v="FI"/>
        <s v="FR"/>
        <s v="GE"/>
        <s v="DE"/>
        <s v="GR"/>
        <s v="GT"/>
        <s v="HU"/>
        <s v="IS"/>
        <s v="IN"/>
        <s v="IE"/>
        <s v="IL"/>
        <s v="IT"/>
        <s v="JP"/>
        <s v="LT"/>
        <s v="LU"/>
        <s v="MX"/>
        <s v="NL"/>
        <s v="NO"/>
        <s v="PA"/>
        <s v="PY"/>
        <s v="PE"/>
        <s v="PL"/>
        <s v="RO"/>
        <s v="RU"/>
        <s v="RS"/>
        <s v="SK"/>
        <s v="SI"/>
        <s v="ZA"/>
        <s v="KR"/>
        <s v="ES"/>
        <s v="SE"/>
        <s v="CH"/>
        <s v="TW"/>
        <s v="UK"/>
        <s v="US"/>
        <s v="UY"/>
      </sharedItems>
    </cacheField>
    <cacheField name="Region" numFmtId="0">
      <sharedItems count="11">
        <s v="Anglo-Saxon"/>
        <s v="EU15"/>
        <s v="BRICS"/>
        <s v="Latin America"/>
        <s v="CEE"/>
        <s v="Middle East"/>
        <s v="Europe - other"/>
        <s v="South-East Asia"/>
        <s v="EU NMS" u="1"/>
        <s v="Middle Income" u="1"/>
        <s v="Asia" u="1"/>
      </sharedItems>
    </cacheField>
    <cacheField name="Wave" numFmtId="0">
      <sharedItems count="11">
        <s v="Wave IX"/>
        <s v="Wave VIII"/>
        <s v="Wave VII"/>
        <s v="Wave VI"/>
        <s v="Wave V"/>
        <s v="Wave IV"/>
        <s v="Wave III"/>
        <s v="Wave II"/>
        <s v="Wave I"/>
        <s v="Historical wave"/>
        <s v="Wave X"/>
      </sharedItems>
    </cacheField>
    <cacheField name="Country / year" numFmtId="0">
      <sharedItems count="339">
        <s v="Australia 2013"/>
        <s v="Australia 2010"/>
        <s v="Australia 2008"/>
        <s v="Australia 2004"/>
        <s v="Australia 2003"/>
        <s v="Australia 2001"/>
        <s v="Australia 1995"/>
        <s v="Australia 1989"/>
        <s v="Australia 1985"/>
        <s v="Australia 1981"/>
        <s v="Austria 2013"/>
        <s v="Austria 2010"/>
        <s v="Austria 2007"/>
        <s v="Austria 2004"/>
        <s v="Austria 2000"/>
        <s v="Austria 1997"/>
        <s v="Austria 1995"/>
        <s v="Austria 1994"/>
        <s v="Austria 1987"/>
        <s v="Belgium 2000"/>
        <s v="Belgium 1997"/>
        <s v="Belgium 1995"/>
        <s v="Belgium 1992"/>
        <s v="Belgium 1988"/>
        <s v="Belgium 1985"/>
        <s v="Brazil 2013"/>
        <s v="Brazil 2011"/>
        <s v="Brazil 2009"/>
        <s v="Brazil 2006"/>
        <s v="Canada 2013"/>
        <s v="Canada 2010"/>
        <s v="Canada 2007"/>
        <s v="Canada 2004"/>
        <s v="Canada 2000"/>
        <s v="Canada 1998"/>
        <s v="Canada 1997"/>
        <s v="Canada 1994"/>
        <s v="Canada 1991"/>
        <s v="Canada 1987"/>
        <s v="Canada 1981"/>
        <s v="Canada 1975"/>
        <s v="Canada 1971"/>
        <s v="Chile 2015"/>
        <s v="Chile 2013"/>
        <s v="Chile 2011"/>
        <s v="Chile 2009"/>
        <s v="Chile 2006"/>
        <s v="Chile 2003"/>
        <s v="Chile 2000"/>
        <s v="Chile 1998"/>
        <s v="Chile 1996"/>
        <s v="Chile 1994"/>
        <s v="Chile 1992"/>
        <s v="Chile 1990"/>
        <s v="China 2013"/>
        <s v="China 2002"/>
        <s v="Colombia 2013"/>
        <s v="Colombia 2010"/>
        <s v="Colombia 2007"/>
        <s v="Colombia 2004"/>
        <s v="Czech Republic 2013"/>
        <s v="Czech Republic 2010"/>
        <s v="Czech Republic 2007"/>
        <s v="Czech Republic 2004"/>
        <s v="Czech Republic 2002"/>
        <s v="Czech Republic 1996"/>
        <s v="Czech Republic 1992"/>
        <s v="Denmark 2013"/>
        <s v="Denmark 2010"/>
        <s v="Denmark 2007"/>
        <s v="Denmark 2004"/>
        <s v="Denmark 2000"/>
        <s v="Denmark 1995"/>
        <s v="Denmark 1992"/>
        <s v="Denmark 1987"/>
        <s v="Dominican Rep 2007"/>
        <s v="Egypt 2012"/>
        <s v="Estonia 2013"/>
        <s v="Estonia 2010"/>
        <s v="Estonia 2007"/>
        <s v="Estonia 2004"/>
        <s v="Estonia 2000"/>
        <s v="Finland 2013"/>
        <s v="Finland 2010"/>
        <s v="Finland 2007"/>
        <s v="Finland 2004"/>
        <s v="Finland 2000"/>
        <s v="Finland 1995"/>
        <s v="Finland 1991"/>
        <s v="Finland 1987"/>
        <s v="France 2010"/>
        <s v="France 2005"/>
        <s v="France 2000"/>
        <s v="France 1994"/>
        <s v="France 1989"/>
        <s v="France 1984"/>
        <s v="France 1978"/>
        <s v="Georgia 2016"/>
        <s v="Georgia 2013"/>
        <s v="Georgia 2010"/>
        <s v="Germany 2015"/>
        <s v="Germany 2014"/>
        <s v="Germany 2013"/>
        <s v="Germany 2012"/>
        <s v="Germany 2011"/>
        <s v="Germany 2010"/>
        <s v="Germany 2009"/>
        <s v="Germany 2008"/>
        <s v="Germany 2007"/>
        <s v="Germany 2006"/>
        <s v="Germany 2005"/>
        <s v="Germany 2004"/>
        <s v="Germany 2003"/>
        <s v="Germany 2002"/>
        <s v="Germany 2001"/>
        <s v="Germany 2000"/>
        <s v="Germany 1998"/>
        <s v="Germany 1995"/>
        <s v="Germany 1994"/>
        <s v="Germany 1991"/>
        <s v="Germany 1989"/>
        <s v="Germany 1987"/>
        <s v="Germany 1984"/>
        <s v="Germany 1983"/>
        <s v="Germany 1981"/>
        <s v="Germany 1978"/>
        <s v="Germany 1973"/>
        <s v="Greece 2013"/>
        <s v="Greece 2010"/>
        <s v="Greece 2007"/>
        <s v="Greece 2004"/>
        <s v="Greece 2000"/>
        <s v="Greece 1995"/>
        <s v="Guatemala 2014"/>
        <s v="Guatemala 2011"/>
        <s v="Guatemala 2006"/>
        <s v="Hungary 2015"/>
        <s v="Hungary 2012"/>
        <s v="Hungary 2009"/>
        <s v="Hungary 2007"/>
        <s v="Hungary 2005"/>
        <s v="Hungary 1999"/>
        <s v="Hungary 1994"/>
        <s v="Hungary 1991"/>
        <s v="Iceland 2010"/>
        <s v="Iceland 2007"/>
        <s v="Iceland 2004"/>
        <s v="India 2011"/>
        <s v="India 2004"/>
        <s v="Ireland 2010"/>
        <s v="Ireland 2007"/>
        <s v="Ireland 2004"/>
        <s v="Ireland 2000"/>
        <s v="Ireland 1996"/>
        <s v="Ireland 1995"/>
        <s v="Ireland 1994"/>
        <s v="Ireland 1987"/>
        <s v="Israel 2016"/>
        <s v="Israel 2014"/>
        <s v="Israel 2012"/>
        <s v="Israel 2010"/>
        <s v="Israel 2007"/>
        <s v="Israel 2005"/>
        <s v="Israel 2001"/>
        <s v="Israel 1997"/>
        <s v="Israel 1992"/>
        <s v="Israel 1986"/>
        <s v="Israel 1979"/>
        <s v="Italy 2014"/>
        <s v="Italy 2010"/>
        <s v="Italy 2008"/>
        <s v="Italy 2004"/>
        <s v="Italy 2000"/>
        <s v="Italy 1998"/>
        <s v="Italy 1995"/>
        <s v="Italy 1993"/>
        <s v="Italy 1991"/>
        <s v="Italy 1989"/>
        <s v="Italy 1987"/>
        <s v="Italy 1986"/>
        <s v="Japan 2008"/>
        <s v="Lithuania 2013"/>
        <s v="Lithuania 2010"/>
        <s v="Luxembourg 2013"/>
        <s v="Luxembourg 2010"/>
        <s v="Luxembourg 2007"/>
        <s v="Luxembourg 2004"/>
        <s v="Luxembourg 2000"/>
        <s v="Luxembourg 1997"/>
        <s v="Luxembourg 1994"/>
        <s v="Luxembourg 1991"/>
        <s v="Luxembourg 1985"/>
        <s v="Mexico 2012"/>
        <s v="Mexico 2010"/>
        <s v="Mexico 2008"/>
        <s v="Mexico 2004"/>
        <s v="Mexico 2002"/>
        <s v="Mexico 2000"/>
        <s v="Mexico 1998"/>
        <s v="Mexico 1996"/>
        <s v="Mexico 1994"/>
        <s v="Mexico 1992"/>
        <s v="Mexico 1989"/>
        <s v="Mexico 1984"/>
        <s v="Netherlands 2013"/>
        <s v="Netherlands 2010"/>
        <s v="Netherlands 2007"/>
        <s v="Netherlands 2004"/>
        <s v="Netherlands 1999"/>
        <s v="Netherlands 1993"/>
        <s v="Netherlands 1990"/>
        <s v="Netherlands 1987"/>
        <s v="Netherlands 1983"/>
        <s v="Norway 2013"/>
        <s v="Norway 2010"/>
        <s v="Norway 2007"/>
        <s v="Norway 2004"/>
        <s v="Norway 2000"/>
        <s v="Norway 1995"/>
        <s v="Norway 1991"/>
        <s v="Norway 1986"/>
        <s v="Norway 1979"/>
        <s v="Panama 2013"/>
        <s v="Panama 2010"/>
        <s v="Panama 2007"/>
        <s v="Paraguay 2016"/>
        <s v="Paraguay 2013"/>
        <s v="Paraguay 2010"/>
        <s v="Paraguay 2007"/>
        <s v="Paraguay 2004"/>
        <s v="Paraguay 2000"/>
        <s v="Peru 2013"/>
        <s v="Peru 2010"/>
        <s v="Peru 2007"/>
        <s v="Peru 2004"/>
        <s v="Poland 2016"/>
        <s v="Poland 2013"/>
        <s v="Poland 2010"/>
        <s v="Poland 2007"/>
        <s v="Poland 2004"/>
        <s v="Poland 1999"/>
        <s v="Poland 1995"/>
        <s v="Poland 1992"/>
        <s v="Poland 1986"/>
        <s v="Romania 1997"/>
        <s v="Romania 1995"/>
        <s v="Russia 2013"/>
        <s v="Russia 2010"/>
        <s v="Russia 2007"/>
        <s v="Russia 2004"/>
        <s v="Russia 2000"/>
        <s v="Serbia 2016"/>
        <s v="Serbia 2013"/>
        <s v="Serbia 2010"/>
        <s v="Serbia 2006"/>
        <s v="Slovakia 2013"/>
        <s v="Slovakia 2010"/>
        <s v="Slovakia 2007"/>
        <s v="Slovakia 2004"/>
        <s v="Slovakia 1996"/>
        <s v="Slovakia 1992"/>
        <s v="Slovenia 2012"/>
        <s v="Slovenia 2010"/>
        <s v="Slovenia 2007"/>
        <s v="Slovenia 2004"/>
        <s v="Slovenia 1999"/>
        <s v="Slovenia 1997"/>
        <s v="South Africa 2012"/>
        <s v="South Africa 2010"/>
        <s v="South Africa 2008"/>
        <s v="South Korea 2012"/>
        <s v="South Korea 2010"/>
        <s v="South Korea 2008"/>
        <s v="South Korea 2006"/>
        <s v="Spain 2013"/>
        <s v="Spain 2010"/>
        <s v="Spain 2007"/>
        <s v="Spain 2004"/>
        <s v="Spain 2000"/>
        <s v="Spain 1995"/>
        <s v="Spain 1990"/>
        <s v="Spain 1985"/>
        <s v="Spain 1980"/>
        <s v="Sweden 2005"/>
        <s v="Sweden 2000"/>
        <s v="Sweden 1995"/>
        <s v="Sweden 1992"/>
        <s v="Sweden 1987"/>
        <s v="Sweden 1981"/>
        <s v="Sweden 1975"/>
        <s v="Sweden 1967"/>
        <s v="Switzerland 2013"/>
        <s v="Switzerland 2010"/>
        <s v="Switzerland 2007"/>
        <s v="Switzerland 2004"/>
        <s v="Switzerland 2002"/>
        <s v="Switzerland 2000"/>
        <s v="Switzerland 1992"/>
        <s v="Switzerland 1982"/>
        <s v="Taiwan 2016"/>
        <s v="Taiwan 2013"/>
        <s v="Taiwan 2010"/>
        <s v="Taiwan 2007"/>
        <s v="Taiwan 2005"/>
        <s v="Taiwan 2000"/>
        <s v="Taiwan 1997"/>
        <s v="Taiwan 1995"/>
        <s v="Taiwan 1991"/>
        <s v="Taiwan 1986"/>
        <s v="Taiwan 1981"/>
        <s v="United Kingdom 2013"/>
        <s v="United Kingdom 2010"/>
        <s v="United Kingdom 2007"/>
        <s v="United Kingdom 2004"/>
        <s v="United Kingdom 1999"/>
        <s v="United Kingdom 1995"/>
        <s v="United Kingdom 1994"/>
        <s v="United Kingdom 1991"/>
        <s v="United Kingdom 1986"/>
        <s v="United Kingdom 1979"/>
        <s v="United Kingdom 1974"/>
        <s v="United Kingdom 1969"/>
        <s v="United States 2016"/>
        <s v="United States 2013"/>
        <s v="United States 2010"/>
        <s v="United States 2007"/>
        <s v="United States 2004"/>
        <s v="United States 2000"/>
        <s v="United States 1997"/>
        <s v="United States 1994"/>
        <s v="United States 1991"/>
        <s v="United States 1986"/>
        <s v="United States 1979"/>
        <s v="United States 1974"/>
        <s v="Uruguay 2016"/>
        <s v="Uruguay 2013"/>
        <s v="Uruguay 2010"/>
        <s v="Uruguay 2007"/>
        <s v="Uruguay 2004"/>
      </sharedItems>
    </cacheField>
    <cacheField name="Median equivalized income" numFmtId="3">
      <sharedItems containsSemiMixedTypes="0" containsString="0" containsNumber="1" minValue="648.70650000000001" maxValue="29235552"/>
    </cacheField>
    <cacheField name="Mean equivalized income" numFmtId="3">
      <sharedItems containsSemiMixedTypes="0" containsString="0" containsNumber="1" minValue="741.08370000000002" maxValue="33038602"/>
    </cacheField>
    <cacheField name="Gross, net or mixed" numFmtId="1">
      <sharedItems count="3">
        <s v="Gross"/>
        <s v="Net"/>
        <s v="Mix"/>
      </sharedItems>
    </cacheField>
    <cacheField name="# Observations _x000a_Primary_x000a_Income" numFmtId="3">
      <sharedItems containsSemiMixedTypes="0" containsString="0" containsNumber="1" containsInteger="1" minValue="0" maxValue="234519"/>
    </cacheField>
    <cacheField name=" # Obervations_x000a_Gross_x000a_Income" numFmtId="3">
      <sharedItems containsSemiMixedTypes="0" containsString="0" containsNumber="1" containsInteger="1" minValue="0" maxValue="234497"/>
    </cacheField>
    <cacheField name="# Observations_x000a_Disposable_x000a_Income" numFmtId="3">
      <sharedItems containsSemiMixedTypes="0" containsString="0" containsNumber="1" containsInteger="1" minValue="1813" maxValue="23451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aminada, C.L.J." refreshedDate="43442.997731944444" createdVersion="4" refreshedVersion="4" minRefreshableVersion="3" recordCount="339">
  <cacheSource type="worksheet">
    <worksheetSource ref="A5:J344" sheet="A5 Budget size &amp; Target"/>
  </cacheSource>
  <cacheFields count="10">
    <cacheField name="Year" numFmtId="0">
      <sharedItems containsSemiMixedTypes="0" containsString="0" containsNumber="1" containsInteger="1" minValue="1967" maxValue="2016" count="45">
        <n v="2013"/>
        <n v="2010"/>
        <n v="2008"/>
        <n v="2004"/>
        <n v="2003"/>
        <n v="2001"/>
        <n v="1995"/>
        <n v="1989"/>
        <n v="1985"/>
        <n v="1981"/>
        <n v="2007"/>
        <n v="2000"/>
        <n v="1997"/>
        <n v="1994"/>
        <n v="1987"/>
        <n v="1992"/>
        <n v="1988"/>
        <n v="2011"/>
        <n v="2009"/>
        <n v="2006"/>
        <n v="1998"/>
        <n v="1991"/>
        <n v="1975"/>
        <n v="1971"/>
        <n v="2015"/>
        <n v="1996"/>
        <n v="1990"/>
        <n v="2002"/>
        <n v="2012"/>
        <n v="2005"/>
        <n v="1984"/>
        <n v="1978"/>
        <n v="2016"/>
        <n v="2014"/>
        <n v="1983"/>
        <n v="1973"/>
        <n v="1999"/>
        <n v="1986"/>
        <n v="1979"/>
        <n v="1993"/>
        <n v="1980"/>
        <n v="1967"/>
        <n v="1982"/>
        <n v="1974"/>
        <n v="1969"/>
      </sharedItems>
    </cacheField>
    <cacheField name="Code" numFmtId="0">
      <sharedItems count="49">
        <s v="AU"/>
        <s v="AT"/>
        <s v="BE"/>
        <s v="BR"/>
        <s v="CA"/>
        <s v="CL"/>
        <s v="CN"/>
        <s v="CO"/>
        <s v="CZ"/>
        <s v="DK"/>
        <s v="DO"/>
        <s v="EG"/>
        <s v="EE"/>
        <s v="FI"/>
        <s v="FR"/>
        <s v="GE"/>
        <s v="DE"/>
        <s v="GR"/>
        <s v="GT"/>
        <s v="HU"/>
        <s v="IS"/>
        <s v="IN"/>
        <s v="IE"/>
        <s v="IL"/>
        <s v="IT"/>
        <s v="JP"/>
        <s v="LT"/>
        <s v="LU"/>
        <s v="MX"/>
        <s v="NL"/>
        <s v="NO"/>
        <s v="PA"/>
        <s v="PY"/>
        <s v="PE"/>
        <s v="PL"/>
        <s v="RO"/>
        <s v="RU"/>
        <s v="RS"/>
        <s v="SK"/>
        <s v="SI"/>
        <s v="ZA"/>
        <s v="KR"/>
        <s v="ES"/>
        <s v="SE"/>
        <s v="CH"/>
        <s v="TW"/>
        <s v="UK"/>
        <s v="US"/>
        <s v="UY"/>
      </sharedItems>
    </cacheField>
    <cacheField name="Region" numFmtId="0">
      <sharedItems count="8">
        <s v="Anglo-Saxon"/>
        <s v="EU15"/>
        <s v="BRICS"/>
        <s v="Latin America"/>
        <s v="CEE"/>
        <s v="Middle East"/>
        <s v="Europe - other"/>
        <s v="South-East Asia"/>
      </sharedItems>
    </cacheField>
    <cacheField name="Wave" numFmtId="0">
      <sharedItems count="11">
        <s v="Wave IX"/>
        <s v="Wave VIII"/>
        <s v="Wave VII"/>
        <s v="Wave VI"/>
        <s v="Wave V"/>
        <s v="Wave IV"/>
        <s v="Wave III"/>
        <s v="Wave II"/>
        <s v="Wave I"/>
        <s v="Historical wave"/>
        <s v="Wave X"/>
      </sharedItems>
    </cacheField>
    <cacheField name="LIS Dataset" numFmtId="0">
      <sharedItems count="339">
        <s v="Australia 2013"/>
        <s v="Australia 2010"/>
        <s v="Australia 2008"/>
        <s v="Australia 2004"/>
        <s v="Australia 2003"/>
        <s v="Australia 2001"/>
        <s v="Australia 1995"/>
        <s v="Australia 1989"/>
        <s v="Australia 1985"/>
        <s v="Australia 1981"/>
        <s v="Austria 2013"/>
        <s v="Austria 2010"/>
        <s v="Austria 2007"/>
        <s v="Austria 2004"/>
        <s v="Austria 2000"/>
        <s v="Austria 1997"/>
        <s v="Austria 1995"/>
        <s v="Austria 1994"/>
        <s v="Austria 1987"/>
        <s v="Belgium 2000"/>
        <s v="Belgium 1997"/>
        <s v="Belgium 1995"/>
        <s v="Belgium 1992"/>
        <s v="Belgium 1988"/>
        <s v="Belgium 1985"/>
        <s v="Brazil 2013"/>
        <s v="Brazil 2011"/>
        <s v="Brazil 2009"/>
        <s v="Brazil 2006"/>
        <s v="Canada 2013"/>
        <s v="Canada 2010"/>
        <s v="Canada 2007"/>
        <s v="Canada 2004"/>
        <s v="Canada 2000"/>
        <s v="Canada 1998"/>
        <s v="Canada 1997"/>
        <s v="Canada 1994"/>
        <s v="Canada 1991"/>
        <s v="Canada 1987"/>
        <s v="Canada 1981"/>
        <s v="Canada 1975"/>
        <s v="Canada 1971"/>
        <s v="Chile 2015"/>
        <s v="Chile 2013"/>
        <s v="Chile 2011"/>
        <s v="Chile 2009"/>
        <s v="Chile 2006"/>
        <s v="Chile 2003"/>
        <s v="Chile 2000"/>
        <s v="Chile 1998"/>
        <s v="Chile 1996"/>
        <s v="Chile 1994"/>
        <s v="Chile 1992"/>
        <s v="Chile 1990"/>
        <s v="China 2013"/>
        <s v="China 2002"/>
        <s v="Colombia 2013"/>
        <s v="Colombia 2010"/>
        <s v="Colombia 2007"/>
        <s v="Colombia 2004"/>
        <s v="Czech Republic 2013"/>
        <s v="Czech Republic 2010"/>
        <s v="Czech Republic 2007"/>
        <s v="Czech Republic 2004"/>
        <s v="Czech Republic 2002"/>
        <s v="Czech Republic 1996"/>
        <s v="Czech Republic 1992"/>
        <s v="Denmark 2013"/>
        <s v="Denmark 2010"/>
        <s v="Denmark 2007"/>
        <s v="Denmark 2004"/>
        <s v="Denmark 2000"/>
        <s v="Denmark 1995"/>
        <s v="Denmark 1992"/>
        <s v="Denmark 1987"/>
        <s v="Dominican Rep. 2007"/>
        <s v="Egypt 2012"/>
        <s v="Estonia 2013"/>
        <s v="Estonia 2010"/>
        <s v="Estonia 2007"/>
        <s v="Estonia 2004"/>
        <s v="Estonia 2000"/>
        <s v="Finland 2013"/>
        <s v="Finland 2010"/>
        <s v="Finland 2007"/>
        <s v="Finland 2004"/>
        <s v="Finland 2000"/>
        <s v="Finland 1995"/>
        <s v="Finland 1991"/>
        <s v="Finland 1987"/>
        <s v="France 2010"/>
        <s v="France 2005"/>
        <s v="France 2000"/>
        <s v="France 1994"/>
        <s v="France 1989"/>
        <s v="France 1984"/>
        <s v="France 1978"/>
        <s v="Georgia 2016"/>
        <s v="Georgia 2013"/>
        <s v="Georgia 2010"/>
        <s v="Germany 2015"/>
        <s v="Germany 2014"/>
        <s v="Germany 2013"/>
        <s v="Germany 2012"/>
        <s v="Germany 2011"/>
        <s v="Germany 2010"/>
        <s v="Germany 2009"/>
        <s v="Germany 2008"/>
        <s v="Germany 2007"/>
        <s v="Germany 2006"/>
        <s v="Germany 2005"/>
        <s v="Germany 2004"/>
        <s v="Germany 2003"/>
        <s v="Germany 2002"/>
        <s v="Germany 2001"/>
        <s v="Germany 2000"/>
        <s v="Germany 1998"/>
        <s v="Germany 1995"/>
        <s v="Germany 1994"/>
        <s v="Germany 1991"/>
        <s v="Germany 1989"/>
        <s v="Germany 1987"/>
        <s v="Germany 1984"/>
        <s v="Germany 1983"/>
        <s v="Germany 1981"/>
        <s v="Germany 1978"/>
        <s v="Germany 1973"/>
        <s v="Greece 2013"/>
        <s v="Greece 2010"/>
        <s v="Greece 2007"/>
        <s v="Greece 2004"/>
        <s v="Greece 2000"/>
        <s v="Greece 1995"/>
        <s v="Guatemala 2014"/>
        <s v="Guatemala 2011"/>
        <s v="Guatemala 2006"/>
        <s v="Hungary 2015"/>
        <s v="Hungary 2012"/>
        <s v="Hungary 2009"/>
        <s v="Hungary 2007"/>
        <s v="Hungary 2005"/>
        <s v="Hungary 1999"/>
        <s v="Hungary 1994"/>
        <s v="Hungary 1991"/>
        <s v="Iceland 2010"/>
        <s v="Iceland 2007"/>
        <s v="Iceland 2004"/>
        <s v="India 2011"/>
        <s v="India 2004"/>
        <s v="Ireland 2010"/>
        <s v="Ireland 2007"/>
        <s v="Ireland 2004"/>
        <s v="Ireland 2000"/>
        <s v="Ireland 1996"/>
        <s v="Ireland 1995"/>
        <s v="Ireland 1994"/>
        <s v="Ireland 1987"/>
        <s v="Israel 2016"/>
        <s v="Israel 2014"/>
        <s v="Israel 2012"/>
        <s v="Israel 2010"/>
        <s v="Israel 2007"/>
        <s v="Israel 2005"/>
        <s v="Israel 2001"/>
        <s v="Israel 1997"/>
        <s v="Israel 1992"/>
        <s v="Israel 1986"/>
        <s v="Israel 1979"/>
        <s v="Italy 2014"/>
        <s v="Italy 2010"/>
        <s v="Italy 2008"/>
        <s v="Italy 2004"/>
        <s v="Italy 2000"/>
        <s v="Italy 1998"/>
        <s v="Italy 1995"/>
        <s v="Italy 1993"/>
        <s v="Italy 1991"/>
        <s v="Italy 1989"/>
        <s v="Italy 1987"/>
        <s v="Italy 1986"/>
        <s v="Japan 2008"/>
        <s v="Lithuania 2013"/>
        <s v="Lithuania 2010"/>
        <s v="Luxembourg 2013"/>
        <s v="Luxembourg 2010"/>
        <s v="Luxembourg 2007"/>
        <s v="Luxembourg 2004"/>
        <s v="Luxembourg 2000"/>
        <s v="Luxembourg 1997"/>
        <s v="Luxembourg 1994"/>
        <s v="Luxembourg 1991"/>
        <s v="Luxembourg 1985"/>
        <s v="Mexico 2012"/>
        <s v="Mexico 2010"/>
        <s v="Mexico 2008"/>
        <s v="Mexico 2004"/>
        <s v="Mexico 2002"/>
        <s v="Mexico 2000"/>
        <s v="Mexico 1998"/>
        <s v="Mexico 1996"/>
        <s v="Mexico 1994"/>
        <s v="Mexico 1992"/>
        <s v="Mexico 1989"/>
        <s v="Mexico 1984"/>
        <s v="Netherlands 2013"/>
        <s v="Netherlands 2010"/>
        <s v="Netherlands 2007"/>
        <s v="Netherlands 2004"/>
        <s v="Netherlands 1999"/>
        <s v="Netherlands 1993"/>
        <s v="Netherlands 1990"/>
        <s v="Netherlands 1987"/>
        <s v="Netherlands 1983"/>
        <s v="Norway 2013"/>
        <s v="Norway 2010"/>
        <s v="Norway 2007"/>
        <s v="Norway 2004"/>
        <s v="Norway 2000"/>
        <s v="Norway 1995"/>
        <s v="Norway 1991"/>
        <s v="Norway 1986"/>
        <s v="Norway 1979"/>
        <s v="Panama 2013"/>
        <s v="Panama 2010"/>
        <s v="Panama 2007"/>
        <s v="Paraguay 2016"/>
        <s v="Paraguay 2013"/>
        <s v="Paraguay 2010"/>
        <s v="Paraguay 2007"/>
        <s v="Paraguay 2004"/>
        <s v="Paraguay 2000"/>
        <s v="Peru 2013"/>
        <s v="Peru 2010"/>
        <s v="Peru 2007"/>
        <s v="Peru 2004"/>
        <s v="Poland 2016"/>
        <s v="Poland 2013"/>
        <s v="Poland 2010"/>
        <s v="Poland 2007"/>
        <s v="Poland 2004"/>
        <s v="Poland 1999"/>
        <s v="Poland 1995"/>
        <s v="Poland 1992"/>
        <s v="Poland 1986"/>
        <s v="Romania 1997"/>
        <s v="Romania 1995"/>
        <s v="Russia 2013"/>
        <s v="Russia 2010"/>
        <s v="Russia 2007"/>
        <s v="Russia 2004"/>
        <s v="Russia 2000"/>
        <s v="Serbia 2016"/>
        <s v="Serbia 2013"/>
        <s v="Serbia 2010"/>
        <s v="Serbia 2006"/>
        <s v="Slovakia 2013"/>
        <s v="Slovakia 2010"/>
        <s v="Slovakia 2007"/>
        <s v="Slovakia 2004"/>
        <s v="Slovakia 1996"/>
        <s v="Slovakia 1992"/>
        <s v="Slovenia 2012"/>
        <s v="Slovenia 2010"/>
        <s v="Slovenia 2007"/>
        <s v="Slovenia 2004"/>
        <s v="Slovenia 1999"/>
        <s v="Slovenia 1997"/>
        <s v="South Africa 2012"/>
        <s v="South Africa 2010"/>
        <s v="South Africa 2008"/>
        <s v="South Korea 2012"/>
        <s v="South Korea 2010"/>
        <s v="South Korea 2008"/>
        <s v="South Korea 2006"/>
        <s v="Spain 2013"/>
        <s v="Spain 2010"/>
        <s v="Spain 2007"/>
        <s v="Spain 2004"/>
        <s v="Spain 2000"/>
        <s v="Spain 1995"/>
        <s v="Spain 1990"/>
        <s v="Spain 1985"/>
        <s v="Spain 1980"/>
        <s v="Sweden 2005"/>
        <s v="Sweden 2000"/>
        <s v="Sweden 1995"/>
        <s v="Sweden 1992"/>
        <s v="Sweden 1987"/>
        <s v="Sweden 1981"/>
        <s v="Sweden 1975"/>
        <s v="Sweden 1967"/>
        <s v="Switzerland 2013"/>
        <s v="Switzerland 2010"/>
        <s v="Switzerland 2007"/>
        <s v="Switzerland 2004"/>
        <s v="Switzerland 2002"/>
        <s v="Switzerland 2000"/>
        <s v="Switzerland 1992"/>
        <s v="Switzerland 1982"/>
        <s v="Taiwan 2016"/>
        <s v="Taiwan 2013"/>
        <s v="Taiwan 2010"/>
        <s v="Taiwan 2007"/>
        <s v="Taiwan 2005"/>
        <s v="Taiwan 2000"/>
        <s v="Taiwan 1997"/>
        <s v="Taiwan 1995"/>
        <s v="Taiwan 1991"/>
        <s v="Taiwan 1986"/>
        <s v="Taiwan 1981"/>
        <s v="United Kingdom 2013"/>
        <s v="United Kingdom 2010"/>
        <s v="United Kingdom 2007"/>
        <s v="United Kingdom 2004"/>
        <s v="United Kingdom 1999"/>
        <s v="United Kingdom 1995"/>
        <s v="United Kingdom 1994"/>
        <s v="United Kingdom 1991"/>
        <s v="United Kingdom 1986"/>
        <s v="United Kingdom 1979"/>
        <s v="United Kingdom 1974"/>
        <s v="United Kingdom 1969"/>
        <s v="United States 2016"/>
        <s v="United States 2013"/>
        <s v="United States 2010"/>
        <s v="United States 2007"/>
        <s v="United States 2004"/>
        <s v="United States 2000"/>
        <s v="United States 1997"/>
        <s v="United States 1994"/>
        <s v="United States 1991"/>
        <s v="United States 1986"/>
        <s v="United States 1979"/>
        <s v="United States 1974"/>
        <s v="Uruguay 2016"/>
        <s v="Uruguay 2013"/>
        <s v="Uruguay 2010"/>
        <s v="Uruguay 2007"/>
        <s v="Uruguay 2004"/>
      </sharedItems>
    </cacheField>
    <cacheField name="Gross / net" numFmtId="1">
      <sharedItems count="3">
        <s v="Gross"/>
        <s v="Net"/>
        <s v="Mix"/>
      </sharedItems>
    </cacheField>
    <cacheField name="Budget size (transfers)" numFmtId="165">
      <sharedItems containsString="0" containsBlank="1" containsNumber="1" minValue="3.9842999999999996E-3" maxValue="0.38257859999999999"/>
    </cacheField>
    <cacheField name="Budget size (income taxes)" numFmtId="165">
      <sharedItems containsString="0" containsBlank="1" containsNumber="1" minValue="1.0479199999999999E-2" maxValue="0.34434999999999999"/>
    </cacheField>
    <cacheField name="Efficiency (transfers)" numFmtId="165">
      <sharedItems containsString="0" containsBlank="1" containsNumber="1" minValue="-0.37014910000000001" maxValue="0.30101090000000003"/>
    </cacheField>
    <cacheField name="Efficiency_x000a_(income taxes)" numFmtId="165">
      <sharedItems containsString="0" containsBlank="1" containsNumber="1" minValue="-0.60249490000000006" maxValue="0.3792704000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aminada, C.L.J." refreshedDate="43442.997932523147" createdVersion="4" refreshedVersion="4" minRefreshableVersion="3" recordCount="339">
  <cacheSource type="worksheet">
    <worksheetSource ref="A5:T344" sheet="A6 Budget size programs"/>
  </cacheSource>
  <cacheFields count="20">
    <cacheField name="Year" numFmtId="0">
      <sharedItems containsSemiMixedTypes="0" containsString="0" containsNumber="1" containsInteger="1" minValue="1967" maxValue="2016" count="45">
        <n v="2013"/>
        <n v="2010"/>
        <n v="2008"/>
        <n v="2004"/>
        <n v="2003"/>
        <n v="2001"/>
        <n v="1995"/>
        <n v="1989"/>
        <n v="1985"/>
        <n v="1981"/>
        <n v="2007"/>
        <n v="2000"/>
        <n v="1997"/>
        <n v="1994"/>
        <n v="1987"/>
        <n v="1992"/>
        <n v="1988"/>
        <n v="2011"/>
        <n v="2009"/>
        <n v="2006"/>
        <n v="1998"/>
        <n v="1991"/>
        <n v="1975"/>
        <n v="1971"/>
        <n v="2015"/>
        <n v="1996"/>
        <n v="1990"/>
        <n v="2002"/>
        <n v="2012"/>
        <n v="2005"/>
        <n v="1984"/>
        <n v="1978"/>
        <n v="2016"/>
        <n v="2014"/>
        <n v="1983"/>
        <n v="1973"/>
        <n v="1999"/>
        <n v="1986"/>
        <n v="1979"/>
        <n v="1993"/>
        <n v="1980"/>
        <n v="1967"/>
        <n v="1982"/>
        <n v="1974"/>
        <n v="1969"/>
      </sharedItems>
    </cacheField>
    <cacheField name="Country" numFmtId="0">
      <sharedItems count="49">
        <s v="AU"/>
        <s v="AT"/>
        <s v="BE"/>
        <s v="BR"/>
        <s v="CA"/>
        <s v="CL"/>
        <s v="CN"/>
        <s v="CO"/>
        <s v="CZ"/>
        <s v="DK"/>
        <s v="DO"/>
        <s v="EG"/>
        <s v="EE"/>
        <s v="FI"/>
        <s v="FR"/>
        <s v="GE"/>
        <s v="DE"/>
        <s v="GR"/>
        <s v="GT"/>
        <s v="HU"/>
        <s v="IS"/>
        <s v="IN"/>
        <s v="IE"/>
        <s v="IL"/>
        <s v="IT"/>
        <s v="JP"/>
        <s v="LT"/>
        <s v="LU"/>
        <s v="MX"/>
        <s v="NL"/>
        <s v="NO"/>
        <s v="PA"/>
        <s v="PY"/>
        <s v="PE"/>
        <s v="PL"/>
        <s v="RO"/>
        <s v="RU"/>
        <s v="RS"/>
        <s v="SK"/>
        <s v="SI"/>
        <s v="ZA"/>
        <s v="KR"/>
        <s v="ES"/>
        <s v="SE"/>
        <s v="CH"/>
        <s v="TW"/>
        <s v="UK"/>
        <s v="US"/>
        <s v="UY"/>
      </sharedItems>
    </cacheField>
    <cacheField name="Region" numFmtId="0">
      <sharedItems count="8">
        <s v="Anglo-Saxon"/>
        <s v="EU15"/>
        <s v="BRICS"/>
        <s v="Latin America"/>
        <s v="CEE"/>
        <s v="Middle East"/>
        <s v="Europe - other"/>
        <s v="South-East Asia"/>
      </sharedItems>
    </cacheField>
    <cacheField name="Wave" numFmtId="0">
      <sharedItems count="11">
        <s v="Wave IX"/>
        <s v="Wave VIII"/>
        <s v="Wave VII"/>
        <s v="Wave VI"/>
        <s v="Wave V"/>
        <s v="Wave IV"/>
        <s v="Wave III"/>
        <s v="Wave II"/>
        <s v="Wave I"/>
        <s v="Historical wave"/>
        <s v="Wave X"/>
      </sharedItems>
    </cacheField>
    <cacheField name="LIS Dataset" numFmtId="0">
      <sharedItems count="339">
        <s v="Australia 2013"/>
        <s v="Australia 2010"/>
        <s v="Australia 2008"/>
        <s v="Australia 2004"/>
        <s v="Australia 2003"/>
        <s v="Australia 2001"/>
        <s v="Australia 1995"/>
        <s v="Australia 1989"/>
        <s v="Australia 1985"/>
        <s v="Australia 1981"/>
        <s v="Austria 2013"/>
        <s v="Austria 2010"/>
        <s v="Austria 2007"/>
        <s v="Austria 2004"/>
        <s v="Austria 2000"/>
        <s v="Austria 1997"/>
        <s v="Austria 1995"/>
        <s v="Austria 1994"/>
        <s v="Austria 1987"/>
        <s v="Belgium 2000"/>
        <s v="Belgium 1997"/>
        <s v="Belgium 1995"/>
        <s v="Belgium 1992"/>
        <s v="Belgium 1988"/>
        <s v="Belgium 1985"/>
        <s v="Brazil 2013"/>
        <s v="Brazil 2011"/>
        <s v="Brazil 2009"/>
        <s v="Brazil 2006"/>
        <s v="Canada 2013"/>
        <s v="Canada 2010"/>
        <s v="Canada 2007"/>
        <s v="Canada 2004"/>
        <s v="Canada 2000"/>
        <s v="Canada 1998"/>
        <s v="Canada 1997"/>
        <s v="Canada 1994"/>
        <s v="Canada 1991"/>
        <s v="Canada 1987"/>
        <s v="Canada 1981"/>
        <s v="Canada 1975"/>
        <s v="Canada 1971"/>
        <s v="Chile 2015"/>
        <s v="Chile 2013"/>
        <s v="Chile 2011"/>
        <s v="Chile 2009"/>
        <s v="Chile 2006"/>
        <s v="Chile 2003"/>
        <s v="Chile 2000"/>
        <s v="Chile 1998"/>
        <s v="Chile 1996"/>
        <s v="Chile 1994"/>
        <s v="Chile 1992"/>
        <s v="Chile 1990"/>
        <s v="China 2013"/>
        <s v="China 2002"/>
        <s v="Colombia 2013"/>
        <s v="Colombia 2010"/>
        <s v="Colombia 2007"/>
        <s v="Colombia 2004"/>
        <s v="Czech Republic 2013"/>
        <s v="Czech Republic 2010"/>
        <s v="Czech Republic 2007"/>
        <s v="Czech Republic 2004"/>
        <s v="Czech Republic 2002"/>
        <s v="Czech Republic 1996"/>
        <s v="Czech Republic 1992"/>
        <s v="Denmark 2013"/>
        <s v="Denmark 2010"/>
        <s v="Denmark 2007"/>
        <s v="Denmark 2004"/>
        <s v="Denmark 2000"/>
        <s v="Denmark 1995"/>
        <s v="Denmark 1992"/>
        <s v="Denmark 1987"/>
        <s v="Dominican Rep. 2007"/>
        <s v="Egypt 2012"/>
        <s v="Estonia 2013"/>
        <s v="Estonia 2010"/>
        <s v="Estonia 2007"/>
        <s v="Estonia 2004"/>
        <s v="Estonia 2000"/>
        <s v="Finland 2013"/>
        <s v="Finland 2010"/>
        <s v="Finland 2007"/>
        <s v="Finland 2004"/>
        <s v="Finland 2000"/>
        <s v="Finland 1995"/>
        <s v="Finland 1991"/>
        <s v="Finland 1987"/>
        <s v="France 2010"/>
        <s v="France 2005"/>
        <s v="France 2000"/>
        <s v="France 1994"/>
        <s v="France 1989"/>
        <s v="France 1984"/>
        <s v="France 1978"/>
        <s v="Georgia 2016"/>
        <s v="Georgia 2013"/>
        <s v="Georgia 2010"/>
        <s v="Germany 2015"/>
        <s v="Germany 2014"/>
        <s v="Germany 2013"/>
        <s v="Germany 2012"/>
        <s v="Germany 2011"/>
        <s v="Germany 2010"/>
        <s v="Germany 2009"/>
        <s v="Germany 2008"/>
        <s v="Germany 2007"/>
        <s v="Germany 2006"/>
        <s v="Germany 2005"/>
        <s v="Germany 2004"/>
        <s v="Germany 2003"/>
        <s v="Germany 2002"/>
        <s v="Germany 2001"/>
        <s v="Germany 2000"/>
        <s v="Germany 1998"/>
        <s v="Germany 1995"/>
        <s v="Germany 1994"/>
        <s v="Germany 1991"/>
        <s v="Germany 1989"/>
        <s v="Germany 1987"/>
        <s v="Germany 1984"/>
        <s v="Germany 1983"/>
        <s v="Germany 1981"/>
        <s v="Germany 1978"/>
        <s v="Germany 1973"/>
        <s v="Greece 2013"/>
        <s v="Greece 2010"/>
        <s v="Greece 2007"/>
        <s v="Greece 2004"/>
        <s v="Greece 2000"/>
        <s v="Greece 1995"/>
        <s v="Guatemala 2014"/>
        <s v="Guatemala 2011"/>
        <s v="Guatemala 2006"/>
        <s v="Hungary 2015"/>
        <s v="Hungary 2012"/>
        <s v="Hungary 2009"/>
        <s v="Hungary 2007"/>
        <s v="Hungary 2005"/>
        <s v="Hungary 1999"/>
        <s v="Hungary 1994"/>
        <s v="Hungary 1991"/>
        <s v="Iceland 2010"/>
        <s v="Iceland 2007"/>
        <s v="Iceland 2004"/>
        <s v="India 2011"/>
        <s v="India 2004"/>
        <s v="Ireland 2010"/>
        <s v="Ireland 2007"/>
        <s v="Ireland 2004"/>
        <s v="Ireland 2000"/>
        <s v="Ireland 1996"/>
        <s v="Ireland 1995"/>
        <s v="Ireland 1994"/>
        <s v="Ireland 1987"/>
        <s v="Israel 2016"/>
        <s v="Israel 2014"/>
        <s v="Israel 2012"/>
        <s v="Israel 2010"/>
        <s v="Israel 2007"/>
        <s v="Israel 2005"/>
        <s v="Israel 2001"/>
        <s v="Israel 1997"/>
        <s v="Israel 1992"/>
        <s v="Israel 1986"/>
        <s v="Israel 1979"/>
        <s v="Italy 2014"/>
        <s v="Italy 2010"/>
        <s v="Italy 2008"/>
        <s v="Italy 2004"/>
        <s v="Italy 2000"/>
        <s v="Italy 1998"/>
        <s v="Italy 1995"/>
        <s v="Italy 1993"/>
        <s v="Italy 1991"/>
        <s v="Italy 1989"/>
        <s v="Italy 1987"/>
        <s v="Italy 1986"/>
        <s v="Japan 2008"/>
        <s v="Lithuania 2013"/>
        <s v="Lithuania 2010"/>
        <s v="Luxembourg 2013"/>
        <s v="Luxembourg 2010"/>
        <s v="Luxembourg 2007"/>
        <s v="Luxembourg 2004"/>
        <s v="Luxembourg 2000"/>
        <s v="Luxembourg 1997"/>
        <s v="Luxembourg 1994"/>
        <s v="Luxembourg 1991"/>
        <s v="Luxembourg 1985"/>
        <s v="Mexico 2012"/>
        <s v="Mexico 2010"/>
        <s v="Mexico 2008"/>
        <s v="Mexico 2004"/>
        <s v="Mexico 2002"/>
        <s v="Mexico 2000"/>
        <s v="Mexico 1998"/>
        <s v="Mexico 1996"/>
        <s v="Mexico 1994"/>
        <s v="Mexico 1992"/>
        <s v="Mexico 1989"/>
        <s v="Mexico 1984"/>
        <s v="Netherlands 2013"/>
        <s v="Netherlands 2010"/>
        <s v="Netherlands 2007"/>
        <s v="Netherlands 2004"/>
        <s v="Netherlands 1999"/>
        <s v="Netherlands 1993"/>
        <s v="Netherlands 1990"/>
        <s v="Netherlands 1987"/>
        <s v="Netherlands 1983"/>
        <s v="Norway 2013"/>
        <s v="Norway 2010"/>
        <s v="Norway 2007"/>
        <s v="Norway 2004"/>
        <s v="Norway 2000"/>
        <s v="Norway 1995"/>
        <s v="Norway 1991"/>
        <s v="Norway 1986"/>
        <s v="Norway 1979"/>
        <s v="Panama 2013"/>
        <s v="Panama 2010"/>
        <s v="Panama 2007"/>
        <s v="Paraguay 2016"/>
        <s v="Paraguay 2013"/>
        <s v="Paraguay 2010"/>
        <s v="Paraguay 2007"/>
        <s v="Paraguay 2004"/>
        <s v="Paraguay 2000"/>
        <s v="Peru 2013"/>
        <s v="Peru 2010"/>
        <s v="Peru 2007"/>
        <s v="Peru 2004"/>
        <s v="Poland 2016"/>
        <s v="Poland 2013"/>
        <s v="Poland 2010"/>
        <s v="Poland 2007"/>
        <s v="Poland 2004"/>
        <s v="Poland 1999"/>
        <s v="Poland 1995"/>
        <s v="Poland 1992"/>
        <s v="Poland 1986"/>
        <s v="Romania 1997"/>
        <s v="Romania 1995"/>
        <s v="Russia 2013"/>
        <s v="Russia 2010"/>
        <s v="Russia 2007"/>
        <s v="Russia 2004"/>
        <s v="Russia 2000"/>
        <s v="Serbia 2016"/>
        <s v="Serbia 2013"/>
        <s v="Serbia 2010"/>
        <s v="Serbia 2006"/>
        <s v="Slovakia 2013"/>
        <s v="Slovakia 2010"/>
        <s v="Slovakia 2007"/>
        <s v="Slovakia 2004"/>
        <s v="Slovakia 1996"/>
        <s v="Slovakia 1992"/>
        <s v="Slovenia 2012"/>
        <s v="Slovenia 2010"/>
        <s v="Slovenia 2007"/>
        <s v="Slovenia 2004"/>
        <s v="Slovenia 1999"/>
        <s v="Slovenia 1997"/>
        <s v="South Africa 2012"/>
        <s v="South Africa 2010"/>
        <s v="South Africa 2008"/>
        <s v="South Korea 2012"/>
        <s v="South Korea 2010"/>
        <s v="South Korea 2008"/>
        <s v="South Korea 2006"/>
        <s v="Spain 2013"/>
        <s v="Spain 2010"/>
        <s v="Spain 2007"/>
        <s v="Spain 2004"/>
        <s v="Spain 2000"/>
        <s v="Spain 1995"/>
        <s v="Spain 1990"/>
        <s v="Spain 1985"/>
        <s v="Spain 1980"/>
        <s v="Sweden 2005"/>
        <s v="Sweden 2000"/>
        <s v="Sweden 1995"/>
        <s v="Sweden 1992"/>
        <s v="Sweden 1987"/>
        <s v="Sweden 1981"/>
        <s v="Sweden 1975"/>
        <s v="Sweden 1967"/>
        <s v="Switzerland 2013"/>
        <s v="Switzerland 2010"/>
        <s v="Switzerland 2007"/>
        <s v="Switzerland 2004"/>
        <s v="Switzerland 2002"/>
        <s v="Switzerland 2000"/>
        <s v="Switzerland 1992"/>
        <s v="Switzerland 1982"/>
        <s v="Taiwan 2016"/>
        <s v="Taiwan 2013"/>
        <s v="Taiwan 2010"/>
        <s v="Taiwan 2007"/>
        <s v="Taiwan 2005"/>
        <s v="Taiwan 2000"/>
        <s v="Taiwan 1997"/>
        <s v="Taiwan 1995"/>
        <s v="Taiwan 1991"/>
        <s v="Taiwan 1986"/>
        <s v="Taiwan 1981"/>
        <s v="United Kingdom 2013"/>
        <s v="United Kingdom 2010"/>
        <s v="United Kingdom 2007"/>
        <s v="United Kingdom 2004"/>
        <s v="United Kingdom 1999"/>
        <s v="United Kingdom 1995"/>
        <s v="United Kingdom 1994"/>
        <s v="United Kingdom 1991"/>
        <s v="United Kingdom 1986"/>
        <s v="United Kingdom 1979"/>
        <s v="United Kingdom 1974"/>
        <s v="United Kingdom 1969"/>
        <s v="United States 2016"/>
        <s v="United States 2013"/>
        <s v="United States 2010"/>
        <s v="United States 2007"/>
        <s v="United States 2004"/>
        <s v="United States 2000"/>
        <s v="United States 1997"/>
        <s v="United States 1994"/>
        <s v="United States 1991"/>
        <s v="United States 1986"/>
        <s v="United States 1979"/>
        <s v="United States 1974"/>
        <s v="Uruguay 2016"/>
        <s v="Uruguay 2013"/>
        <s v="Uruguay 2010"/>
        <s v="Uruguay 2007"/>
        <s v="Uruguay 2004"/>
      </sharedItems>
    </cacheField>
    <cacheField name="Gross / net" numFmtId="1">
      <sharedItems count="3">
        <s v="Gross"/>
        <s v="Net"/>
        <s v="Mix"/>
      </sharedItems>
    </cacheField>
    <cacheField name="Primary_x000a_income (a)" numFmtId="167">
      <sharedItems containsString="0" containsBlank="1" containsNumber="1" minValue="11.86337" maxValue="52.247909999999997"/>
    </cacheField>
    <cacheField name="Gross_x000a_income (b)" numFmtId="167">
      <sharedItems containsString="0" containsBlank="1" containsNumber="1" minValue="2.7925520000000001" maxValue="33.248959999999997"/>
    </cacheField>
    <cacheField name="Disposable_x000a_income (c)" numFmtId="167">
      <sharedItems containsSemiMixedTypes="0" containsString="0" containsNumber="1" minValue="6.25" maxValue="33.33437"/>
    </cacheField>
    <cacheField name="All social_x000a_benefits" numFmtId="166">
      <sharedItems containsString="0" containsBlank="1" containsNumber="1" minValue="3.9842999999999996E-3" maxValue="0.38257859999999999"/>
    </cacheField>
    <cacheField name="Old-age/ _x000a_Disability/ _x000a_Survivor" numFmtId="166">
      <sharedItems containsString="0" containsBlank="1" containsNumber="1" minValue="0" maxValue="0.32589449999999998"/>
    </cacheField>
    <cacheField name="Sickness" numFmtId="166">
      <sharedItems containsString="0" containsBlank="1" containsNumber="1" minValue="8.8499999999999996E-5" maxValue="4.1999000000000002E-2"/>
    </cacheField>
    <cacheField name="Family/_x000a_ Children" numFmtId="166">
      <sharedItems containsString="0" containsBlank="1" containsNumber="1" minValue="3.0199999999999999E-5" maxValue="8.96734E-2"/>
    </cacheField>
    <cacheField name="Education" numFmtId="166">
      <sharedItems containsString="0" containsBlank="1" containsNumber="1" minValue="1.9800000000000001E-6" maxValue="7.0911000000000002E-2"/>
    </cacheField>
    <cacheField name="Unemployment" numFmtId="166">
      <sharedItems containsString="0" containsBlank="1" containsNumber="1" minValue="1.5099999999999999E-5" maxValue="6.1293399999999998E-2"/>
    </cacheField>
    <cacheField name="Housing" numFmtId="166">
      <sharedItems containsString="0" containsBlank="1" containsNumber="1" minValue="1.0100000000000001E-6" maxValue="2.0155599999999999E-2"/>
    </cacheField>
    <cacheField name="General/food/ medical_x000a_assistance" numFmtId="166">
      <sharedItems containsString="0" containsBlank="1" containsNumber="1" minValue="0" maxValue="3.09562E-2"/>
    </cacheField>
    <cacheField name="Other transfers" numFmtId="166">
      <sharedItems containsString="0" containsBlank="1" containsNumber="1" minValue="0" maxValue="0.2445784"/>
    </cacheField>
    <cacheField name="Residual" numFmtId="166">
      <sharedItems containsString="0" containsBlank="1" containsNumber="1" minValue="-7.4205000000000243E-3" maxValue="1.8923999999999996E-2"/>
    </cacheField>
    <cacheField name="Income taxes" numFmtId="166">
      <sharedItems containsString="0" containsBlank="1" containsNumber="1" minValue="1.0479199999999999E-2" maxValue="0.3443499999999999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Caminada, C.L.J." refreshedDate="43444.921709837959" createdVersion="4" refreshedVersion="4" minRefreshableVersion="3" recordCount="339">
  <cacheSource type="worksheet">
    <worksheetSource ref="A5:BM344" sheet="A3 PL60 groups"/>
  </cacheSource>
  <cacheFields count="65">
    <cacheField name="Year" numFmtId="0">
      <sharedItems containsSemiMixedTypes="0" containsString="0" containsNumber="1" containsInteger="1" minValue="1967" maxValue="2016" count="45">
        <n v="2013"/>
        <n v="2010"/>
        <n v="2008"/>
        <n v="2004"/>
        <n v="2003"/>
        <n v="2001"/>
        <n v="1995"/>
        <n v="1989"/>
        <n v="1985"/>
        <n v="1981"/>
        <n v="2007"/>
        <n v="2000"/>
        <n v="1997"/>
        <n v="1994"/>
        <n v="1987"/>
        <n v="1992"/>
        <n v="1988"/>
        <n v="2011"/>
        <n v="2009"/>
        <n v="2006"/>
        <n v="1998"/>
        <n v="1991"/>
        <n v="1975"/>
        <n v="1971"/>
        <n v="2015"/>
        <n v="1996"/>
        <n v="1990"/>
        <n v="2002"/>
        <n v="2012"/>
        <n v="2005"/>
        <n v="1984"/>
        <n v="1978"/>
        <n v="2016"/>
        <n v="2014"/>
        <n v="1983"/>
        <n v="1973"/>
        <n v="1999"/>
        <n v="1986"/>
        <n v="1979"/>
        <n v="1993"/>
        <n v="1980"/>
        <n v="1967"/>
        <n v="1982"/>
        <n v="1974"/>
        <n v="1969"/>
      </sharedItems>
    </cacheField>
    <cacheField name="Region" numFmtId="0">
      <sharedItems count="8">
        <s v="Anglo-Saxon"/>
        <s v="EU15"/>
        <s v="BRICS"/>
        <s v="Latin America"/>
        <s v="CEE"/>
        <s v="Middle East"/>
        <s v="Europe - other"/>
        <s v="South-East Asia"/>
      </sharedItems>
    </cacheField>
    <cacheField name="Code" numFmtId="0">
      <sharedItems count="49">
        <s v="AU"/>
        <s v="AT"/>
        <s v="BE"/>
        <s v="BR"/>
        <s v="CA"/>
        <s v="CL"/>
        <s v="CN"/>
        <s v="CO"/>
        <s v="CZ"/>
        <s v="DK"/>
        <s v="DO"/>
        <s v="EG"/>
        <s v="EE"/>
        <s v="FI"/>
        <s v="FR"/>
        <s v="GE"/>
        <s v="DE"/>
        <s v="GR"/>
        <s v="GT"/>
        <s v="HU"/>
        <s v="IS"/>
        <s v="IN"/>
        <s v="IE"/>
        <s v="IL"/>
        <s v="IT"/>
        <s v="JP"/>
        <s v="LT"/>
        <s v="LU"/>
        <s v="MX"/>
        <s v="NL"/>
        <s v="NO"/>
        <s v="PA"/>
        <s v="PY"/>
        <s v="PE"/>
        <s v="PL"/>
        <s v="RO"/>
        <s v="RU"/>
        <s v="RS"/>
        <s v="SK"/>
        <s v="SI"/>
        <s v="ZA"/>
        <s v="KR"/>
        <s v="ES"/>
        <s v="SE"/>
        <s v="CH"/>
        <s v="TW"/>
        <s v="UK"/>
        <s v="US"/>
        <s v="UY"/>
      </sharedItems>
    </cacheField>
    <cacheField name="Wave" numFmtId="0">
      <sharedItems count="11">
        <s v="Wave IX"/>
        <s v="Wave VIII"/>
        <s v="Wave VII"/>
        <s v="Wave VI"/>
        <s v="Wave V"/>
        <s v="Wave IV"/>
        <s v="Wave III"/>
        <s v="Wave II"/>
        <s v="Wave I"/>
        <s v="Historical wave"/>
        <s v="Wave X"/>
      </sharedItems>
    </cacheField>
    <cacheField name="LIS Dataset" numFmtId="0">
      <sharedItems count="339">
        <s v="Australia 2013"/>
        <s v="Australia 2010"/>
        <s v="Australia 2008"/>
        <s v="Australia 2004"/>
        <s v="Australia 2003"/>
        <s v="Australia 2001"/>
        <s v="Australia 1995"/>
        <s v="Australia 1989"/>
        <s v="Australia 1985"/>
        <s v="Australia 1981"/>
        <s v="Austria 2013"/>
        <s v="Austria 2010"/>
        <s v="Austria 2007"/>
        <s v="Austria 2004"/>
        <s v="Austria 2000"/>
        <s v="Austria 1997"/>
        <s v="Austria 1995"/>
        <s v="Austria 1994"/>
        <s v="Austria 1987"/>
        <s v="Belgium 2000"/>
        <s v="Belgium 1997"/>
        <s v="Belgium 1995"/>
        <s v="Belgium 1992"/>
        <s v="Belgium 1988"/>
        <s v="Belgium 1985"/>
        <s v="Brazil 2013"/>
        <s v="Brazil 2011"/>
        <s v="Brazil 2009"/>
        <s v="Brazil 2006"/>
        <s v="Canada 2013"/>
        <s v="Canada 2010"/>
        <s v="Canada 2007"/>
        <s v="Canada 2004"/>
        <s v="Canada 2000"/>
        <s v="Canada 1998"/>
        <s v="Canada 1997"/>
        <s v="Canada 1994"/>
        <s v="Canada 1991"/>
        <s v="Canada 1987"/>
        <s v="Canada 1981"/>
        <s v="Canada 1975"/>
        <s v="Canada 1971"/>
        <s v="Chile 2015"/>
        <s v="Chile 2013"/>
        <s v="Chile 2011"/>
        <s v="Chile 2009"/>
        <s v="Chile 2006"/>
        <s v="Chile 2003"/>
        <s v="Chile 2000"/>
        <s v="Chile 1998"/>
        <s v="Chile 1996"/>
        <s v="Chile 1994"/>
        <s v="Chile 1992"/>
        <s v="Chile 1990"/>
        <s v="China 2013"/>
        <s v="China 2002"/>
        <s v="Colombia 2013"/>
        <s v="Colombia 2010"/>
        <s v="Colombia 2007"/>
        <s v="Colombia 2004"/>
        <s v="Czech Republic 2013"/>
        <s v="Czech Republic 2010"/>
        <s v="Czech Republic 2007"/>
        <s v="Czech Republic 2004"/>
        <s v="Czech Republic 2002"/>
        <s v="Czech Republic 1996"/>
        <s v="Czech Republic 1992"/>
        <s v="Denmark 2013"/>
        <s v="Denmark 2010"/>
        <s v="Denmark 2007"/>
        <s v="Denmark 2004"/>
        <s v="Denmark 2000"/>
        <s v="Denmark 1995"/>
        <s v="Denmark 1992"/>
        <s v="Denmark 1987"/>
        <s v="Dominican Rep 2007"/>
        <s v="Egypt 2012"/>
        <s v="Estonia 2013"/>
        <s v="Estonia 2010"/>
        <s v="Estonia 2007"/>
        <s v="Estonia 2004"/>
        <s v="Estonia 2000"/>
        <s v="Finland 2013"/>
        <s v="Finland 2010"/>
        <s v="Finland 2007"/>
        <s v="Finland 2004"/>
        <s v="Finland 2000"/>
        <s v="Finland 1995"/>
        <s v="Finland 1991"/>
        <s v="Finland 1987"/>
        <s v="France 2010"/>
        <s v="France 2005"/>
        <s v="France 2000"/>
        <s v="France 1994"/>
        <s v="France 1989"/>
        <s v="France 1984"/>
        <s v="France 1978"/>
        <s v="Georgia 2016"/>
        <s v="Georgia 2013"/>
        <s v="Georgia 2010"/>
        <s v="Germany 2015"/>
        <s v="Germany 2014"/>
        <s v="Germany 2013"/>
        <s v="Germany 2012"/>
        <s v="Germany 2011"/>
        <s v="Germany 2010"/>
        <s v="Germany 2009"/>
        <s v="Germany 2008"/>
        <s v="Germany 2007"/>
        <s v="Germany 2006"/>
        <s v="Germany 2005"/>
        <s v="Germany 2004"/>
        <s v="Germany 2003"/>
        <s v="Germany 2002"/>
        <s v="Germany 2001"/>
        <s v="Germany 2000"/>
        <s v="Germany 1998"/>
        <s v="Germany 1995"/>
        <s v="Germany 1994"/>
        <s v="Germany 1991"/>
        <s v="Germany 1989"/>
        <s v="Germany 1987"/>
        <s v="Germany 1984"/>
        <s v="Germany 1983"/>
        <s v="Germany 1981"/>
        <s v="Germany 1978"/>
        <s v="Germany 1973"/>
        <s v="Greece 2013"/>
        <s v="Greece 2010"/>
        <s v="Greece 2007"/>
        <s v="Greece 2004"/>
        <s v="Greece 2000"/>
        <s v="Greece 1995"/>
        <s v="Guatemala 2014"/>
        <s v="Guatemala 2011"/>
        <s v="Guatemala 2006"/>
        <s v="Hungary 2015"/>
        <s v="Hungary 2012"/>
        <s v="Hungary 2009"/>
        <s v="Hungary 2007"/>
        <s v="Hungary 2005"/>
        <s v="Hungary 1999"/>
        <s v="Hungary 1994"/>
        <s v="Hungary 1991"/>
        <s v="Iceland 2010"/>
        <s v="Iceland 2007"/>
        <s v="Iceland 2004"/>
        <s v="India 2011"/>
        <s v="India 2004"/>
        <s v="Ireland 2010"/>
        <s v="Ireland 2007"/>
        <s v="Ireland 2004"/>
        <s v="Ireland 2000"/>
        <s v="Ireland 1996"/>
        <s v="Ireland 1995"/>
        <s v="Ireland 1994"/>
        <s v="Ireland 1987"/>
        <s v="Israel 2016"/>
        <s v="Israel 2014"/>
        <s v="Israel 2012"/>
        <s v="Israel 2010"/>
        <s v="Israel 2007"/>
        <s v="Israel 2005"/>
        <s v="Israel 2001"/>
        <s v="Israel 1997"/>
        <s v="Israel 1992"/>
        <s v="Israel 1986"/>
        <s v="Israel 1979"/>
        <s v="Italy 2014"/>
        <s v="Italy 2010"/>
        <s v="Italy 2008"/>
        <s v="Italy 2004"/>
        <s v="Italy 2000"/>
        <s v="Italy 1998"/>
        <s v="Italy 1995"/>
        <s v="Italy 1993"/>
        <s v="Italy 1991"/>
        <s v="Italy 1989"/>
        <s v="Italy 1987"/>
        <s v="Italy 1986"/>
        <s v="Japan 2008"/>
        <s v="Lithuania 2013"/>
        <s v="Lithuania 2010"/>
        <s v="Luxembourg 2013"/>
        <s v="Luxembourg 2010"/>
        <s v="Luxembourg 2007"/>
        <s v="Luxembourg 2004"/>
        <s v="Luxembourg 2000"/>
        <s v="Luxembourg 1997"/>
        <s v="Luxembourg 1994"/>
        <s v="Luxembourg 1991"/>
        <s v="Luxembourg 1985"/>
        <s v="Mexico 2012"/>
        <s v="Mexico 2010"/>
        <s v="Mexico 2008"/>
        <s v="Mexico 2004"/>
        <s v="Mexico 2002"/>
        <s v="Mexico 2000"/>
        <s v="Mexico 1998"/>
        <s v="Mexico 1996"/>
        <s v="Mexico 1994"/>
        <s v="Mexico 1992"/>
        <s v="Mexico 1989"/>
        <s v="Mexico 1984"/>
        <s v="Netherlands 2013"/>
        <s v="Netherlands 2010"/>
        <s v="Netherlands 2007"/>
        <s v="Netherlands 2004"/>
        <s v="Netherlands 1999"/>
        <s v="Netherlands 1993"/>
        <s v="Netherlands 1990"/>
        <s v="Netherlands 1987"/>
        <s v="Netherlands 1983"/>
        <s v="Norway 2013"/>
        <s v="Norway 2010"/>
        <s v="Norway 2007"/>
        <s v="Norway 2004"/>
        <s v="Norway 2000"/>
        <s v="Norway 1995"/>
        <s v="Norway 1991"/>
        <s v="Norway 1986"/>
        <s v="Norway 1979"/>
        <s v="Panama 2013"/>
        <s v="Panama 2010"/>
        <s v="Panama 2007"/>
        <s v="Paraguay 2016"/>
        <s v="Paraguay 2013"/>
        <s v="Paraguay 2010"/>
        <s v="Paraguay 2007"/>
        <s v="Paraguay 2004"/>
        <s v="Paraguay 2000"/>
        <s v="Peru 2013"/>
        <s v="Peru 2010"/>
        <s v="Peru 2007"/>
        <s v="Peru 2004"/>
        <s v="Poland 2016"/>
        <s v="Poland 2013"/>
        <s v="Poland 2010"/>
        <s v="Poland 2007"/>
        <s v="Poland 2004"/>
        <s v="Poland 1999"/>
        <s v="Poland 1995"/>
        <s v="Poland 1992"/>
        <s v="Poland 1986"/>
        <s v="Romania 1997"/>
        <s v="Romania 1995"/>
        <s v="Russia 2013"/>
        <s v="Russia 2010"/>
        <s v="Russia 2007"/>
        <s v="Russia 2004"/>
        <s v="Russia 2000"/>
        <s v="Serbia 2016"/>
        <s v="Serbia 2013"/>
        <s v="Serbia 2010"/>
        <s v="Serbia 2006"/>
        <s v="Slovakia 2013"/>
        <s v="Slovakia 2010"/>
        <s v="Slovakia 2007"/>
        <s v="Slovakia 2004"/>
        <s v="Slovakia 1996"/>
        <s v="Slovakia 1992"/>
        <s v="Slovenia 2012"/>
        <s v="Slovenia 2010"/>
        <s v="Slovenia 2007"/>
        <s v="Slovenia 2004"/>
        <s v="Slovenia 1999"/>
        <s v="Slovenia 1997"/>
        <s v="South Africa 2012"/>
        <s v="South Africa 2010"/>
        <s v="South Africa 2008"/>
        <s v="South Korea 2012"/>
        <s v="South Korea 2010"/>
        <s v="South Korea 2008"/>
        <s v="South Korea 2006"/>
        <s v="Spain 2013"/>
        <s v="Spain 2010"/>
        <s v="Spain 2007"/>
        <s v="Spain 2004"/>
        <s v="Spain 2000"/>
        <s v="Spain 1995"/>
        <s v="Spain 1990"/>
        <s v="Spain 1985"/>
        <s v="Spain 1980"/>
        <s v="Sweden 2005"/>
        <s v="Sweden 2000"/>
        <s v="Sweden 1995"/>
        <s v="Sweden 1992"/>
        <s v="Sweden 1987"/>
        <s v="Sweden 1981"/>
        <s v="Sweden 1975"/>
        <s v="Sweden 1967"/>
        <s v="Switzerland 2013"/>
        <s v="Switzerland 2010"/>
        <s v="Switzerland 2007"/>
        <s v="Switzerland 2004"/>
        <s v="Switzerland 2002"/>
        <s v="Switzerland 2000"/>
        <s v="Switzerland 1992"/>
        <s v="Switzerland 1982"/>
        <s v="Taiwan 2016"/>
        <s v="Taiwan 2013"/>
        <s v="Taiwan 2010"/>
        <s v="Taiwan 2007"/>
        <s v="Taiwan 2005"/>
        <s v="Taiwan 2000"/>
        <s v="Taiwan 1997"/>
        <s v="Taiwan 1995"/>
        <s v="Taiwan 1991"/>
        <s v="Taiwan 1986"/>
        <s v="Taiwan 1981"/>
        <s v="United Kingdom 2013"/>
        <s v="United Kingdom 2010"/>
        <s v="United Kingdom 2007"/>
        <s v="United Kingdom 2004"/>
        <s v="United Kingdom 1999"/>
        <s v="United Kingdom 1995"/>
        <s v="United Kingdom 1994"/>
        <s v="United Kingdom 1991"/>
        <s v="United Kingdom 1986"/>
        <s v="United Kingdom 1979"/>
        <s v="United Kingdom 1974"/>
        <s v="United Kingdom 1969"/>
        <s v="United States 2016"/>
        <s v="United States 2013"/>
        <s v="United States 2010"/>
        <s v="United States 2007"/>
        <s v="United States 2004"/>
        <s v="United States 2000"/>
        <s v="United States 1997"/>
        <s v="United States 1994"/>
        <s v="United States 1991"/>
        <s v="United States 1986"/>
        <s v="United States 1979"/>
        <s v="United States 1974"/>
        <s v="Uruguay 2016"/>
        <s v="Uruguay 2013"/>
        <s v="Uruguay 2010"/>
        <s v="Uruguay 2007"/>
        <s v="Uruguay 2004"/>
      </sharedItems>
    </cacheField>
    <cacheField name="Gross / net" numFmtId="0">
      <sharedItems count="3">
        <s v="Gross"/>
        <s v="Net"/>
        <s v="Mix"/>
      </sharedItems>
    </cacheField>
    <cacheField name="Primary_x000a_Income" numFmtId="167">
      <sharedItems containsString="0" containsBlank="1" containsNumber="1" minValue="11.86337" maxValue="52.247909999999997"/>
    </cacheField>
    <cacheField name="Gross_x000a_Income" numFmtId="167">
      <sharedItems containsString="0" containsBlank="1" containsNumber="1" minValue="2.7925520000000001" maxValue="33.248959999999997"/>
    </cacheField>
    <cacheField name="Disposable_x000a_Income" numFmtId="167">
      <sharedItems containsSemiMixedTypes="0" containsString="0" containsNumber="1" minValue="6.25" maxValue="33.33437"/>
    </cacheField>
    <cacheField name="Total" numFmtId="167">
      <sharedItems containsString="0" containsBlank="1" containsNumber="1" minValue="-0.99377000000000137" maxValue="34.619239999999998"/>
    </cacheField>
    <cacheField name="From_x000a_Transfers" numFmtId="167">
      <sharedItems containsString="0" containsBlank="1" containsNumber="1" minValue="0.21428000000000047" maxValue="33.588369999999998"/>
    </cacheField>
    <cacheField name="From_x000a_Taxes" numFmtId="167">
      <sharedItems containsString="0" containsBlank="1" containsNumber="1" minValue="-10.533795000000001" maxValue="1.6168699999999987"/>
    </cacheField>
    <cacheField name="Total2" numFmtId="0">
      <sharedItems containsString="0" containsBlank="1" containsNumber="1" minValue="-5.6615554650357995E-2" maxValue="0.82271107947961586"/>
    </cacheField>
    <cacheField name="From_x000a_Transfers2" numFmtId="0">
      <sharedItems containsString="0" containsBlank="1" containsNumber="1" minValue="1.7628582194046071E-2" maxValue="0.90808083600939016"/>
    </cacheField>
    <cacheField name="From_x000a_Taxes2" numFmtId="0">
      <sharedItems containsString="0" containsBlank="1" containsNumber="1" minValue="-0.45599363657024128" maxValue="3.2027692596908873E-2"/>
    </cacheField>
    <cacheField name="From_x000a_Transfers3" numFmtId="0">
      <sharedItems containsString="0" containsBlank="1" containsNumber="1" minValue="-5.2424102156434511" maxValue="6.832970516749441"/>
    </cacheField>
    <cacheField name="From_x000a_Taxes3" numFmtId="0">
      <sharedItems containsString="0" containsBlank="1" containsNumber="1" minValue="-5.832970516749441" maxValue="6.2424102156434511"/>
    </cacheField>
    <cacheField name="Year2" numFmtId="0">
      <sharedItems containsSemiMixedTypes="0" containsString="0" containsNumber="1" containsInteger="1" minValue="1967" maxValue="2016"/>
    </cacheField>
    <cacheField name="Code2" numFmtId="0">
      <sharedItems/>
    </cacheField>
    <cacheField name="Wave2" numFmtId="0">
      <sharedItems/>
    </cacheField>
    <cacheField name="LIS Dataset2" numFmtId="0">
      <sharedItems/>
    </cacheField>
    <cacheField name="Gross / net2" numFmtId="0">
      <sharedItems/>
    </cacheField>
    <cacheField name="Primary_x000a_Income2" numFmtId="167">
      <sharedItems containsString="0" containsBlank="1" containsNumber="1" minValue="9.7461190000000002" maxValue="48.075789999999998"/>
    </cacheField>
    <cacheField name="Gross_x000a_Income2" numFmtId="167">
      <sharedItems containsString="0" containsBlank="1" containsNumber="1" minValue="3.3100010000000002" maxValue="27.888030000000001"/>
    </cacheField>
    <cacheField name="Disposable_x000a_Income2" numFmtId="167">
      <sharedItems containsSemiMixedTypes="0" containsString="0" containsNumber="1" minValue="4.6795999999999998" maxValue="27.96407"/>
    </cacheField>
    <cacheField name="Total3" numFmtId="167">
      <sharedItems containsString="0" containsBlank="1" containsNumber="1" minValue="-2.09145" maxValue="32.313539999999996"/>
    </cacheField>
    <cacheField name="From_x000a_Transfers4" numFmtId="167">
      <sharedItems containsString="0" containsBlank="1" containsNumber="1" minValue="0.19355300000000142" maxValue="30.74607"/>
    </cacheField>
    <cacheField name="From_x000a_Taxes4" numFmtId="167">
      <sharedItems containsString="0" containsBlank="1" containsNumber="1" minValue="-7.9420509999999993" maxValue="1.5674699999999984"/>
    </cacheField>
    <cacheField name="Total4" numFmtId="0">
      <sharedItems containsString="0" containsBlank="1" containsNumber="1" minValue="-0.1738394288720822" maxValue="0.82081136199571725"/>
    </cacheField>
    <cacheField name="From_x000a_Transfers5" numFmtId="0">
      <sharedItems containsString="0" containsBlank="1" containsNumber="1" minValue="1.9610099911176022E-2" maxValue="0.8535088068861082"/>
    </cacheField>
    <cacheField name="From_x000a_Taxes5" numFmtId="0">
      <sharedItems containsString="0" containsBlank="1" containsNumber="1" minValue="-0.70852116587600045" maxValue="3.899745193528819E-2"/>
    </cacheField>
    <cacheField name="From_x000a_Transfers6" numFmtId="0">
      <sharedItems containsString="0" containsBlank="1" containsNumber="1" minValue="-45.493683409437082" maxValue="43.698910384701598"/>
    </cacheField>
    <cacheField name="From_x000a_Taxes6" numFmtId="0">
      <sharedItems containsString="0" containsBlank="1" containsNumber="1" minValue="-42.698910384701598" maxValue="46.493683409437082"/>
    </cacheField>
    <cacheField name="Year3" numFmtId="0">
      <sharedItems containsSemiMixedTypes="0" containsString="0" containsNumber="1" containsInteger="1" minValue="1967" maxValue="2016"/>
    </cacheField>
    <cacheField name="Code3" numFmtId="0">
      <sharedItems/>
    </cacheField>
    <cacheField name="Wave3" numFmtId="0">
      <sharedItems/>
    </cacheField>
    <cacheField name="LIS Dataset3" numFmtId="0">
      <sharedItems/>
    </cacheField>
    <cacheField name="Gross / net3" numFmtId="0">
      <sharedItems/>
    </cacheField>
    <cacheField name="Primary_x000a_Income3" numFmtId="167">
      <sharedItems containsString="0" containsBlank="1" containsNumber="1" minValue="6.6975069999999999" maxValue="53.969839999999998"/>
    </cacheField>
    <cacheField name="Gross_x000a_Income3" numFmtId="167">
      <sharedItems containsString="0" containsBlank="1" containsNumber="1" minValue="1.1793130000000001" maxValue="39.553240000000002"/>
    </cacheField>
    <cacheField name="Disposable_x000a_Income3" numFmtId="167">
      <sharedItems containsSemiMixedTypes="0" containsString="0" containsNumber="1" minValue="2.6455030000000002" maxValue="39.771949999999997"/>
    </cacheField>
    <cacheField name="Total5" numFmtId="167">
      <sharedItems containsSemiMixedTypes="0" containsString="0" containsNumber="1" minValue="-22.307980000000001" maxValue="27.8188"/>
    </cacheField>
    <cacheField name="From_x000a_Transfers7" numFmtId="167">
      <sharedItems containsString="0" containsBlank="1" containsNumber="1" minValue="0" maxValue="33.516019999999997"/>
    </cacheField>
    <cacheField name="From_x000a_Taxes7" numFmtId="167">
      <sharedItems containsString="0" containsBlank="1" containsNumber="1" minValue="-28.916160000000001" maxValue="2.1285399999999974"/>
    </cacheField>
    <cacheField name="Total6" numFmtId="0">
      <sharedItems containsString="0" containsBlank="1" containsNumber="1" minValue="-0.6139364736110432" maxValue="0.82639049030096867"/>
    </cacheField>
    <cacheField name="From_x000a_Transfers8" numFmtId="0">
      <sharedItems containsString="0" containsBlank="1" containsNumber="1" minValue="1.3759258639292083E-2" maxValue="1"/>
    </cacheField>
    <cacheField name="From_x000a_Taxes8" numFmtId="0">
      <sharedItems containsString="0" containsBlank="1" containsNumber="1" minValue="-1.2270043664502908" maxValue="4.514744898995917E-2"/>
    </cacheField>
    <cacheField name="From_x000a_Transfers9" numFmtId="0">
      <sharedItems containsString="0" containsBlank="1" containsNumber="1" minValue="-3335.7555555542767" maxValue="144.28911238058481"/>
    </cacheField>
    <cacheField name="From_x000a_Taxes9" numFmtId="0">
      <sharedItems containsString="0" containsBlank="1" containsNumber="1" minValue="-143.28911238058481" maxValue="3336.7555555542767"/>
    </cacheField>
    <cacheField name="Year4" numFmtId="0">
      <sharedItems containsSemiMixedTypes="0" containsString="0" containsNumber="1" containsInteger="1" minValue="1967" maxValue="2016"/>
    </cacheField>
    <cacheField name="Code4" numFmtId="0">
      <sharedItems/>
    </cacheField>
    <cacheField name="Wave4" numFmtId="0">
      <sharedItems/>
    </cacheField>
    <cacheField name="LIS Dataset4" numFmtId="0">
      <sharedItems/>
    </cacheField>
    <cacheField name="Gross / net4" numFmtId="0">
      <sharedItems/>
    </cacheField>
    <cacheField name="Primary_x000a_Income4" numFmtId="167">
      <sharedItems containsString="0" containsBlank="1" containsNumber="1" minValue="26.011679999999998" maxValue="95.959190000000007"/>
    </cacheField>
    <cacheField name="Gross_x000a_Income4" numFmtId="167">
      <sharedItems containsString="0" containsBlank="1" containsNumber="1" minValue="1.3715310000000001" maxValue="54.898470000000003"/>
    </cacheField>
    <cacheField name="Disposable_x000a_Income4" numFmtId="167">
      <sharedItems containsString="0" containsBlank="1" containsNumber="1" minValue="6.3565620000000003" maxValue="56.231960000000001"/>
    </cacheField>
    <cacheField name="Total7" numFmtId="167">
      <sharedItems containsString="0" containsBlank="1" containsNumber="1" minValue="0" maxValue="85.562704000000011"/>
    </cacheField>
    <cacheField name="From_x000a_Transfers10" numFmtId="167">
      <sharedItems containsString="0" containsBlank="1" containsNumber="1" minValue="0" maxValue="91.917778999999996"/>
    </cacheField>
    <cacheField name="From_x000a_Taxes10" numFmtId="167">
      <sharedItems containsString="0" containsBlank="1" containsNumber="1" minValue="-33.715008000000005" maxValue="2.0779199999999989"/>
    </cacheField>
    <cacheField name="Total8" numFmtId="0">
      <sharedItems containsString="0" containsBlank="1" containsNumber="1" minValue="3.3335024881130215E-2" maxValue="0.92748591741540498"/>
    </cacheField>
    <cacheField name="From_x000a_Transfers11" numFmtId="0">
      <sharedItems containsString="0" containsBlank="1" containsNumber="1" minValue="2.9496749152688205E-2" maxValue="0.98529809042429406"/>
    </cacheField>
    <cacheField name="From_x000a_Taxes11" numFmtId="0">
      <sharedItems containsString="0" containsBlank="1" containsNumber="1" minValue="-0.37933561433452867" maxValue="2.6666639288889606E-2"/>
    </cacheField>
    <cacheField name="From_x000a_Transfers12" numFmtId="0">
      <sharedItems containsString="0" containsBlank="1" containsNumber="1" minValue="0.81524788764372913" maxValue="1.6278705166117013"/>
    </cacheField>
    <cacheField name="From_x000a_Taxes12" numFmtId="0">
      <sharedItems containsString="0" containsBlank="1" containsNumber="1" minValue="-0.62787051661170146" maxValue="0.184752112356270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Caminada, C.L.J." refreshedDate="43444.921850694445" createdVersion="4" refreshedVersion="4" minRefreshableVersion="3" recordCount="339">
  <cacheSource type="worksheet">
    <worksheetSource ref="A5:AP344" sheet="A4 PL60 gender"/>
  </cacheSource>
  <cacheFields count="42">
    <cacheField name="Year" numFmtId="0">
      <sharedItems containsSemiMixedTypes="0" containsString="0" containsNumber="1" containsInteger="1" minValue="1967" maxValue="2016" count="45">
        <n v="2013"/>
        <n v="2010"/>
        <n v="2008"/>
        <n v="2004"/>
        <n v="2003"/>
        <n v="2001"/>
        <n v="1995"/>
        <n v="1989"/>
        <n v="1985"/>
        <n v="1981"/>
        <n v="2007"/>
        <n v="2000"/>
        <n v="1997"/>
        <n v="1994"/>
        <n v="1987"/>
        <n v="1992"/>
        <n v="1988"/>
        <n v="2011"/>
        <n v="2009"/>
        <n v="2006"/>
        <n v="1998"/>
        <n v="1991"/>
        <n v="1975"/>
        <n v="1971"/>
        <n v="2015"/>
        <n v="1996"/>
        <n v="1990"/>
        <n v="2002"/>
        <n v="2012"/>
        <n v="2005"/>
        <n v="1984"/>
        <n v="1978"/>
        <n v="2016"/>
        <n v="2014"/>
        <n v="1983"/>
        <n v="1973"/>
        <n v="1999"/>
        <n v="1986"/>
        <n v="1979"/>
        <n v="1993"/>
        <n v="1980"/>
        <n v="1967"/>
        <n v="1982"/>
        <n v="1974"/>
        <n v="1969"/>
      </sharedItems>
    </cacheField>
    <cacheField name="Region" numFmtId="0">
      <sharedItems count="8">
        <s v="Anglo-Saxon"/>
        <s v="EU15"/>
        <s v="BRICS"/>
        <s v="Latin America"/>
        <s v="CEE"/>
        <s v="Middle East"/>
        <s v="Europe - other"/>
        <s v="South-East Asia"/>
      </sharedItems>
    </cacheField>
    <cacheField name="Code" numFmtId="0">
      <sharedItems count="49">
        <s v="AU"/>
        <s v="AT"/>
        <s v="BE"/>
        <s v="BR"/>
        <s v="CA"/>
        <s v="CL"/>
        <s v="CN"/>
        <s v="CO"/>
        <s v="CZ"/>
        <s v="DK"/>
        <s v="DO"/>
        <s v="EG"/>
        <s v="EE"/>
        <s v="FI"/>
        <s v="FR"/>
        <s v="GE"/>
        <s v="DE"/>
        <s v="GR"/>
        <s v="GT"/>
        <s v="HU"/>
        <s v="IS"/>
        <s v="IN"/>
        <s v="IE"/>
        <s v="IL"/>
        <s v="IT"/>
        <s v="JP"/>
        <s v="LT"/>
        <s v="LU"/>
        <s v="MX"/>
        <s v="NL"/>
        <s v="NO"/>
        <s v="PA"/>
        <s v="PY"/>
        <s v="PE"/>
        <s v="PL"/>
        <s v="RO"/>
        <s v="RU"/>
        <s v="RS"/>
        <s v="SK"/>
        <s v="SI"/>
        <s v="ZA"/>
        <s v="KR"/>
        <s v="ES"/>
        <s v="SE"/>
        <s v="CH"/>
        <s v="TW"/>
        <s v="UK"/>
        <s v="US"/>
        <s v="UY"/>
      </sharedItems>
    </cacheField>
    <cacheField name="Wave" numFmtId="0">
      <sharedItems count="11">
        <s v="Wave IX"/>
        <s v="Wave VIII"/>
        <s v="Wave VII"/>
        <s v="Wave VI"/>
        <s v="Wave V"/>
        <s v="Wave IV"/>
        <s v="Wave III"/>
        <s v="Wave II"/>
        <s v="Wave I"/>
        <s v="Historical wave"/>
        <s v="Wave X"/>
      </sharedItems>
    </cacheField>
    <cacheField name="LIS Dataset" numFmtId="0">
      <sharedItems count="339">
        <s v="Australia 2013"/>
        <s v="Australia 2010"/>
        <s v="Australia 2008"/>
        <s v="Australia 2004"/>
        <s v="Australia 2003"/>
        <s v="Australia 2001"/>
        <s v="Australia 1995"/>
        <s v="Australia 1989"/>
        <s v="Australia 1985"/>
        <s v="Australia 1981"/>
        <s v="Austria 2013"/>
        <s v="Austria 2010"/>
        <s v="Austria 2007"/>
        <s v="Austria 2004"/>
        <s v="Austria 2000"/>
        <s v="Austria 1997"/>
        <s v="Austria 1995"/>
        <s v="Austria 1994"/>
        <s v="Austria 1987"/>
        <s v="Belgium 2000"/>
        <s v="Belgium 1997"/>
        <s v="Belgium 1995"/>
        <s v="Belgium 1992"/>
        <s v="Belgium 1988"/>
        <s v="Belgium 1985"/>
        <s v="Brazil 2013"/>
        <s v="Brazil 2011"/>
        <s v="Brazil 2009"/>
        <s v="Brazil 2006"/>
        <s v="Canada 2013"/>
        <s v="Canada 2010"/>
        <s v="Canada 2007"/>
        <s v="Canada 2004"/>
        <s v="Canada 2000"/>
        <s v="Canada 1998"/>
        <s v="Canada 1997"/>
        <s v="Canada 1994"/>
        <s v="Canada 1991"/>
        <s v="Canada 1987"/>
        <s v="Canada 1981"/>
        <s v="Canada 1975"/>
        <s v="Canada 1971"/>
        <s v="Chile 2015"/>
        <s v="Chile 2013"/>
        <s v="Chile 2011"/>
        <s v="Chile 2009"/>
        <s v="Chile 2006"/>
        <s v="Chile 2003"/>
        <s v="Chile 2000"/>
        <s v="Chile 1998"/>
        <s v="Chile 1996"/>
        <s v="Chile 1994"/>
        <s v="Chile 1992"/>
        <s v="Chile 1990"/>
        <s v="China 2013"/>
        <s v="China 2002"/>
        <s v="Colombia 2013"/>
        <s v="Colombia 2010"/>
        <s v="Colombia 2007"/>
        <s v="Colombia 2004"/>
        <s v="Czech Republic 2013"/>
        <s v="Czech Republic 2010"/>
        <s v="Czech Republic 2007"/>
        <s v="Czech Republic 2004"/>
        <s v="Czech Republic 2002"/>
        <s v="Czech Republic 1996"/>
        <s v="Czech Republic 1992"/>
        <s v="Denmark 2013"/>
        <s v="Denmark 2010"/>
        <s v="Denmark 2007"/>
        <s v="Denmark 2004"/>
        <s v="Denmark 2000"/>
        <s v="Denmark 1995"/>
        <s v="Denmark 1992"/>
        <s v="Denmark 1987"/>
        <s v="Dominican Rep 2007"/>
        <s v="Egypt 2012"/>
        <s v="Estonia 2013"/>
        <s v="Estonia 2010"/>
        <s v="Estonia 2007"/>
        <s v="Estonia 2004"/>
        <s v="Estonia 2000"/>
        <s v="Finland 2013"/>
        <s v="Finland 2010"/>
        <s v="Finland 2007"/>
        <s v="Finland 2004"/>
        <s v="Finland 2000"/>
        <s v="Finland 1995"/>
        <s v="Finland 1991"/>
        <s v="Finland 1987"/>
        <s v="France 2010"/>
        <s v="France 2005"/>
        <s v="France 2000"/>
        <s v="France 1994"/>
        <s v="France 1989"/>
        <s v="France 1984"/>
        <s v="France 1978"/>
        <s v="Georgia 2016"/>
        <s v="Georgia 2013"/>
        <s v="Georgia 2010"/>
        <s v="Germany 2015"/>
        <s v="Germany 2014"/>
        <s v="Germany 2013"/>
        <s v="Germany 2012"/>
        <s v="Germany 2011"/>
        <s v="Germany 2010"/>
        <s v="Germany 2009"/>
        <s v="Germany 2008"/>
        <s v="Germany 2007"/>
        <s v="Germany 2006"/>
        <s v="Germany 2005"/>
        <s v="Germany 2004"/>
        <s v="Germany 2003"/>
        <s v="Germany 2002"/>
        <s v="Germany 2001"/>
        <s v="Germany 2000"/>
        <s v="Germany 1998"/>
        <s v="Germany 1995"/>
        <s v="Germany 1994"/>
        <s v="Germany 1991"/>
        <s v="Germany 1989"/>
        <s v="Germany 1987"/>
        <s v="Germany 1984"/>
        <s v="Germany 1983"/>
        <s v="Germany 1981"/>
        <s v="Germany 1978"/>
        <s v="Germany 1973"/>
        <s v="Greece 2013"/>
        <s v="Greece 2010"/>
        <s v="Greece 2007"/>
        <s v="Greece 2004"/>
        <s v="Greece 2000"/>
        <s v="Greece 1995"/>
        <s v="Guatemala 2014"/>
        <s v="Guatemala 2011"/>
        <s v="Guatemala 2006"/>
        <s v="Hungary 2015"/>
        <s v="Hungary 2012"/>
        <s v="Hungary 2009"/>
        <s v="Hungary 2007"/>
        <s v="Hungary 2005"/>
        <s v="Hungary 1999"/>
        <s v="Hungary 1994"/>
        <s v="Hungary 1991"/>
        <s v="Iceland 2010"/>
        <s v="Iceland 2007"/>
        <s v="Iceland 2004"/>
        <s v="India 2011"/>
        <s v="India 2004"/>
        <s v="Ireland 2010"/>
        <s v="Ireland 2007"/>
        <s v="Ireland 2004"/>
        <s v="Ireland 2000"/>
        <s v="Ireland 1996"/>
        <s v="Ireland 1995"/>
        <s v="Ireland 1994"/>
        <s v="Ireland 1987"/>
        <s v="Israel 2016"/>
        <s v="Israel 2014"/>
        <s v="Israel 2012"/>
        <s v="Israel 2010"/>
        <s v="Israel 2007"/>
        <s v="Israel 2005"/>
        <s v="Israel 2001"/>
        <s v="Israel 1997"/>
        <s v="Israel 1992"/>
        <s v="Israel 1986"/>
        <s v="Israel 1979"/>
        <s v="Italy 2014"/>
        <s v="Italy 2010"/>
        <s v="Italy 2008"/>
        <s v="Italy 2004"/>
        <s v="Italy 2000"/>
        <s v="Italy 1998"/>
        <s v="Italy 1995"/>
        <s v="Italy 1993"/>
        <s v="Italy 1991"/>
        <s v="Italy 1989"/>
        <s v="Italy 1987"/>
        <s v="Italy 1986"/>
        <s v="Japan 2008"/>
        <s v="Lithuania 2013"/>
        <s v="Lithuania 2010"/>
        <s v="Luxembourg 2013"/>
        <s v="Luxembourg 2010"/>
        <s v="Luxembourg 2007"/>
        <s v="Luxembourg 2004"/>
        <s v="Luxembourg 2000"/>
        <s v="Luxembourg 1997"/>
        <s v="Luxembourg 1994"/>
        <s v="Luxembourg 1991"/>
        <s v="Luxembourg 1985"/>
        <s v="Mexico 2012"/>
        <s v="Mexico 2010"/>
        <s v="Mexico 2008"/>
        <s v="Mexico 2004"/>
        <s v="Mexico 2002"/>
        <s v="Mexico 2000"/>
        <s v="Mexico 1998"/>
        <s v="Mexico 1996"/>
        <s v="Mexico 1994"/>
        <s v="Mexico 1992"/>
        <s v="Mexico 1989"/>
        <s v="Mexico 1984"/>
        <s v="Netherlands 2013"/>
        <s v="Netherlands 2010"/>
        <s v="Netherlands 2007"/>
        <s v="Netherlands 2004"/>
        <s v="Netherlands 1999"/>
        <s v="Netherlands 1993"/>
        <s v="Netherlands 1990"/>
        <s v="Netherlands 1987"/>
        <s v="Netherlands 1983"/>
        <s v="Norway 2013"/>
        <s v="Norway 2010"/>
        <s v="Norway 2007"/>
        <s v="Norway 2004"/>
        <s v="Norway 2000"/>
        <s v="Norway 1995"/>
        <s v="Norway 1991"/>
        <s v="Norway 1986"/>
        <s v="Norway 1979"/>
        <s v="Panama 2013"/>
        <s v="Panama 2010"/>
        <s v="Panama 2007"/>
        <s v="Paraguay 2016"/>
        <s v="Paraguay 2013"/>
        <s v="Paraguay 2010"/>
        <s v="Paraguay 2007"/>
        <s v="Paraguay 2004"/>
        <s v="Paraguay 2000"/>
        <s v="Peru 2013"/>
        <s v="Peru 2010"/>
        <s v="Peru 2007"/>
        <s v="Peru 2004"/>
        <s v="Poland 2016"/>
        <s v="Poland 2013"/>
        <s v="Poland 2010"/>
        <s v="Poland 2007"/>
        <s v="Poland 2004"/>
        <s v="Poland 1999"/>
        <s v="Poland 1995"/>
        <s v="Poland 1992"/>
        <s v="Poland 1986"/>
        <s v="Romania 1997"/>
        <s v="Romania 1995"/>
        <s v="Russia 2013"/>
        <s v="Russia 2010"/>
        <s v="Russia 2007"/>
        <s v="Russia 2004"/>
        <s v="Russia 2000"/>
        <s v="Serbia 2016"/>
        <s v="Serbia 2013"/>
        <s v="Serbia 2010"/>
        <s v="Serbia 2006"/>
        <s v="Slovakia 2013"/>
        <s v="Slovakia 2010"/>
        <s v="Slovakia 2007"/>
        <s v="Slovakia 2004"/>
        <s v="Slovakia 1996"/>
        <s v="Slovakia 1992"/>
        <s v="Slovenia 2012"/>
        <s v="Slovenia 2010"/>
        <s v="Slovenia 2007"/>
        <s v="Slovenia 2004"/>
        <s v="Slovenia 1999"/>
        <s v="Slovenia 1997"/>
        <s v="South Africa 2012"/>
        <s v="South Africa 2010"/>
        <s v="South Africa 2008"/>
        <s v="South Korea 2012"/>
        <s v="South Korea 2010"/>
        <s v="South Korea 2008"/>
        <s v="South Korea 2006"/>
        <s v="Spain 2013"/>
        <s v="Spain 2010"/>
        <s v="Spain 2007"/>
        <s v="Spain 2004"/>
        <s v="Spain 2000"/>
        <s v="Spain 1995"/>
        <s v="Spain 1990"/>
        <s v="Spain 1985"/>
        <s v="Spain 1980"/>
        <s v="Sweden 2005"/>
        <s v="Sweden 2000"/>
        <s v="Sweden 1995"/>
        <s v="Sweden 1992"/>
        <s v="Sweden 1987"/>
        <s v="Sweden 1981"/>
        <s v="Sweden 1975"/>
        <s v="Sweden 1967"/>
        <s v="Switzerland 2013"/>
        <s v="Switzerland 2010"/>
        <s v="Switzerland 2007"/>
        <s v="Switzerland 2004"/>
        <s v="Switzerland 2002"/>
        <s v="Switzerland 2000"/>
        <s v="Switzerland 1992"/>
        <s v="Switzerland 1982"/>
        <s v="Taiwan 2016"/>
        <s v="Taiwan 2013"/>
        <s v="Taiwan 2010"/>
        <s v="Taiwan 2007"/>
        <s v="Taiwan 2005"/>
        <s v="Taiwan 2000"/>
        <s v="Taiwan 1997"/>
        <s v="Taiwan 1995"/>
        <s v="Taiwan 1991"/>
        <s v="Taiwan 1986"/>
        <s v="Taiwan 1981"/>
        <s v="United Kingdom 2013"/>
        <s v="United Kingdom 2010"/>
        <s v="United Kingdom 2007"/>
        <s v="United Kingdom 2004"/>
        <s v="United Kingdom 1999"/>
        <s v="United Kingdom 1995"/>
        <s v="United Kingdom 1994"/>
        <s v="United Kingdom 1991"/>
        <s v="United Kingdom 1986"/>
        <s v="United Kingdom 1979"/>
        <s v="United Kingdom 1974"/>
        <s v="United Kingdom 1969"/>
        <s v="United States 2016"/>
        <s v="United States 2013"/>
        <s v="United States 2010"/>
        <s v="United States 2007"/>
        <s v="United States 2004"/>
        <s v="United States 2000"/>
        <s v="United States 1997"/>
        <s v="United States 1994"/>
        <s v="United States 1991"/>
        <s v="United States 1986"/>
        <s v="United States 1979"/>
        <s v="United States 1974"/>
        <s v="Uruguay 2016"/>
        <s v="Uruguay 2013"/>
        <s v="Uruguay 2010"/>
        <s v="Uruguay 2007"/>
        <s v="Uruguay 2004"/>
      </sharedItems>
    </cacheField>
    <cacheField name="Gross / net" numFmtId="0">
      <sharedItems count="3">
        <s v="Gross"/>
        <s v="Net"/>
        <s v="Mix"/>
      </sharedItems>
    </cacheField>
    <cacheField name="rate _x000a_total" numFmtId="167">
      <sharedItems containsSemiMixedTypes="0" containsString="0" containsNumber="1" minValue="6.25" maxValue="33.33437"/>
    </cacheField>
    <cacheField name="in merged _x000a_H&amp;P file" numFmtId="167">
      <sharedItems containsString="0" containsBlank="1" containsNumber="1" minValue="20.736820000000002" maxValue="31.470490000000002"/>
    </cacheField>
    <cacheField name="Male" numFmtId="169">
      <sharedItems containsSemiMixedTypes="0" containsString="0" containsNumber="1" minValue="4.5929099999999998" maxValue="33.290010000000002"/>
    </cacheField>
    <cacheField name="Female" numFmtId="169">
      <sharedItems containsSemiMixedTypes="0" containsString="0" containsNumber="1" minValue="5.1089320000000003" maxValue="35.674639999999997"/>
    </cacheField>
    <cacheField name="Male2" numFmtId="9">
      <sharedItems containsSemiMixedTypes="0" containsString="0" containsNumber="1" minValue="0.20918137215650026" maxValue="0.51758095884913413"/>
    </cacheField>
    <cacheField name="Female2" numFmtId="9">
      <sharedItems containsSemiMixedTypes="0" containsString="0" containsNumber="1" minValue="0" maxValue="0.73408052493966036"/>
    </cacheField>
    <cacheField name="Unknown" numFmtId="9">
      <sharedItems containsString="0" containsBlank="1" containsNumber="1" minValue="-1.3834191518546035E-2" maxValue="0.68285067947986322"/>
    </cacheField>
    <cacheField name="H-G ≠ 0" numFmtId="171">
      <sharedItems containsString="0" containsBlank="1" containsNumber="1" minValue="-0.28837000000000046" maxValue="6.0667000000000009"/>
    </cacheField>
    <cacheField name="rate _x000a_total2" numFmtId="167">
      <sharedItems containsSemiMixedTypes="0" containsString="0" containsNumber="1" minValue="4.6795999999999998" maxValue="27.96407"/>
    </cacheField>
    <cacheField name="Male3" numFmtId="170">
      <sharedItems containsSemiMixedTypes="0" containsString="0" containsNumber="1" minValue="3.316271" maxValue="27.963159999999998"/>
    </cacheField>
    <cacheField name="Female3" numFmtId="170">
      <sharedItems containsSemiMixedTypes="0" containsString="0" containsNumber="1" minValue="5.8638820000000003" maxValue="30.761880000000001"/>
    </cacheField>
    <cacheField name="Male4" numFmtId="9">
      <sharedItems containsSemiMixedTypes="0" containsString="0" containsNumber="1" minValue="0.29451069936076141" maxValue="0.83367078638375802"/>
    </cacheField>
    <cacheField name="Female4" numFmtId="9">
      <sharedItems containsSemiMixedTypes="0" containsString="0" containsNumber="1" minValue="0.1663291678805677" maxValue="0.70548930063923865"/>
    </cacheField>
    <cacheField name="Unknown2" numFmtId="9">
      <sharedItems containsNonDate="0" containsString="0" containsBlank="1"/>
    </cacheField>
    <cacheField name="Year2" numFmtId="0">
      <sharedItems containsSemiMixedTypes="0" containsString="0" containsNumber="1" containsInteger="1" minValue="1967" maxValue="2016"/>
    </cacheField>
    <cacheField name="Region2" numFmtId="0">
      <sharedItems/>
    </cacheField>
    <cacheField name="Code2" numFmtId="0">
      <sharedItems/>
    </cacheField>
    <cacheField name="Wave2" numFmtId="0">
      <sharedItems/>
    </cacheField>
    <cacheField name="LIS Dataset2" numFmtId="0">
      <sharedItems/>
    </cacheField>
    <cacheField name="Gross / net2" numFmtId="0">
      <sharedItems/>
    </cacheField>
    <cacheField name="rate _x000a_total3" numFmtId="167">
      <sharedItems containsSemiMixedTypes="0" containsString="0" containsNumber="1" minValue="2.6455030000000002" maxValue="39.771949999999997"/>
    </cacheField>
    <cacheField name="in merged _x000a_H&amp;P file2" numFmtId="167">
      <sharedItems containsString="0" containsBlank="1" containsNumber="1" minValue="0" maxValue="81.683359999999993"/>
    </cacheField>
    <cacheField name="Male5" numFmtId="171">
      <sharedItems containsString="0" containsBlank="1" containsNumber="1" minValue="0" maxValue="91.862560000000002"/>
    </cacheField>
    <cacheField name="Female5" numFmtId="171">
      <sharedItems containsString="0" containsBlank="1" containsNumber="1" minValue="0" maxValue="79.920479999999998"/>
    </cacheField>
    <cacheField name="Male6" numFmtId="9">
      <sharedItems containsString="0" containsBlank="1" containsNumber="1" minValue="0" maxValue="0.63919780552219851"/>
    </cacheField>
    <cacheField name="Female6" numFmtId="9">
      <sharedItems containsString="0" containsBlank="1" containsNumber="1" minValue="0" maxValue="1"/>
    </cacheField>
    <cacheField name="Unknown3" numFmtId="9">
      <sharedItems containsString="0" containsBlank="1" containsNumber="1" minValue="-1.0000000005838672E-7" maxValue="0.87286890000000006"/>
    </cacheField>
    <cacheField name="AA-AB≠0" numFmtId="171">
      <sharedItems containsString="0" containsBlank="1" containsNumber="1" minValue="-6.667419999999999" maxValue="76.797810999999996"/>
    </cacheField>
    <cacheField name="rate _x000a_total4" numFmtId="167">
      <sharedItems containsString="0" containsBlank="1" containsNumber="1" minValue="6.3565620000000003" maxValue="56.231960000000001"/>
    </cacheField>
    <cacheField name="in merged _x000a_H&amp;P file3" numFmtId="167">
      <sharedItems containsString="0" containsBlank="1" containsNumber="1" minValue="7.6214560000000002" maxValue="51.406080000000003"/>
    </cacheField>
    <cacheField name="Male7" numFmtId="171">
      <sharedItems containsString="0" containsBlank="1" containsNumber="1" minValue="3.143837" maxValue="51.977400000000003"/>
    </cacheField>
    <cacheField name="Female7" numFmtId="171">
      <sharedItems containsString="0" containsBlank="1" containsNumber="1" minValue="7.3238440000000002" maxValue="62.925170000000001"/>
    </cacheField>
    <cacheField name="Male8" numFmtId="9">
      <sharedItems containsString="0" containsBlank="1" containsNumber="1" minValue="4.321054922537243E-2" maxValue="0.55013240951308151"/>
    </cacheField>
    <cacheField name="Female8" numFmtId="9">
      <sharedItems containsString="0" containsBlank="1" containsNumber="1" minValue="6.4050936215776719E-2" maxValue="0.86972574820857618"/>
    </cacheField>
    <cacheField name="Unknown4" numFmtId="9">
      <sharedItems containsString="0" containsBlank="1" containsNumber="1" minValue="6.3996556293628437E-3" maxValue="0.89273851455885089"/>
    </cacheField>
    <cacheField name="AI-AJ≠ 0" numFmtId="171">
      <sharedItems containsString="0" containsBlank="1" containsNumber="1" minValue="-21.685490000000001" maxValue="0.91958999999999946"/>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Caminada, C.L.J." refreshedDate="43444.923138310187" createdVersion="4" refreshedVersion="4" minRefreshableVersion="3" recordCount="339">
  <cacheSource type="worksheet">
    <worksheetSource ref="A5:BO344" sheet="A2 PL60 PL50 PL40"/>
  </cacheSource>
  <cacheFields count="67">
    <cacheField name="Year" numFmtId="0">
      <sharedItems containsSemiMixedTypes="0" containsString="0" containsNumber="1" containsInteger="1" minValue="1967" maxValue="2016" count="45">
        <n v="2014"/>
        <n v="2010"/>
        <n v="2008"/>
        <n v="2004"/>
        <n v="2003"/>
        <n v="2001"/>
        <n v="1995"/>
        <n v="1989"/>
        <n v="1981"/>
        <n v="2013"/>
        <n v="2007"/>
        <n v="2000"/>
        <n v="1997"/>
        <n v="1994"/>
        <n v="1987"/>
        <n v="1992"/>
        <n v="1988"/>
        <n v="1985"/>
        <n v="2011"/>
        <n v="2009"/>
        <n v="2006"/>
        <n v="1998"/>
        <n v="1991"/>
        <n v="1975"/>
        <n v="1971"/>
        <n v="2015"/>
        <n v="1996"/>
        <n v="1990"/>
        <n v="2002"/>
        <n v="2012"/>
        <n v="2005"/>
        <n v="1984"/>
        <n v="1978"/>
        <n v="2016"/>
        <n v="1983"/>
        <n v="1973"/>
        <n v="1999"/>
        <n v="1986"/>
        <n v="1979"/>
        <n v="1993"/>
        <n v="1980"/>
        <n v="1967"/>
        <n v="1982"/>
        <n v="1974"/>
        <n v="1969"/>
      </sharedItems>
    </cacheField>
    <cacheField name="Region" numFmtId="0">
      <sharedItems count="8">
        <s v="Anglo-Saxon"/>
        <s v="EU15"/>
        <s v="BRICS"/>
        <s v="Latin America"/>
        <s v="CEE"/>
        <s v="Middle East"/>
        <s v="Europe - other"/>
        <s v="South-East Asia"/>
      </sharedItems>
    </cacheField>
    <cacheField name="Code" numFmtId="0">
      <sharedItems count="49">
        <s v="AU"/>
        <s v="AT"/>
        <s v="BE"/>
        <s v="BR"/>
        <s v="CA"/>
        <s v="CL"/>
        <s v="CN"/>
        <s v="CO"/>
        <s v="CZ"/>
        <s v="DK"/>
        <s v="DO"/>
        <s v="EG"/>
        <s v="EE"/>
        <s v="FI"/>
        <s v="FR"/>
        <s v="GE"/>
        <s v="DE"/>
        <s v="GR"/>
        <s v="GT"/>
        <s v="HU"/>
        <s v="IS"/>
        <s v="IN"/>
        <s v="IE"/>
        <s v="IL"/>
        <s v="IT"/>
        <s v="JP"/>
        <s v="LT"/>
        <s v="LU"/>
        <s v="MX"/>
        <s v="NL"/>
        <s v="NO"/>
        <s v="PA"/>
        <s v="PY"/>
        <s v="PE"/>
        <s v="PL"/>
        <s v="RO"/>
        <s v="RU"/>
        <s v="RS"/>
        <s v="SK"/>
        <s v="SI"/>
        <s v="ZA"/>
        <s v="KR"/>
        <s v="ES"/>
        <s v="SE"/>
        <s v="CH"/>
        <s v="TW"/>
        <s v="UK"/>
        <s v="US"/>
        <s v="UY"/>
      </sharedItems>
    </cacheField>
    <cacheField name="Wave" numFmtId="0">
      <sharedItems count="11">
        <s v="Wave IX"/>
        <s v="Wave VIII"/>
        <s v="Wave VII"/>
        <s v="Wave VI"/>
        <s v="Wave V"/>
        <s v="Wave IV"/>
        <s v="Wave III"/>
        <s v="Wave II"/>
        <s v="Wave I"/>
        <s v="Historical wave"/>
        <s v="Wave X"/>
      </sharedItems>
    </cacheField>
    <cacheField name="LIS Dataset" numFmtId="0">
      <sharedItems count="339">
        <s v="Australia 2013"/>
        <s v="Australia 2010"/>
        <s v="Australia 2008"/>
        <s v="Australia 2004"/>
        <s v="Australia 2003"/>
        <s v="Australia 2001"/>
        <s v="Australia 1995"/>
        <s v="Australia 1989"/>
        <s v="Australia 1985"/>
        <s v="Australia 1981"/>
        <s v="Austria 2013"/>
        <s v="Austria 2010"/>
        <s v="Austria 2007"/>
        <s v="Austria 2004"/>
        <s v="Austria 2000"/>
        <s v="Austria 1997"/>
        <s v="Austria 1995"/>
        <s v="Austria 1994"/>
        <s v="Austria 1987"/>
        <s v="Belgium 2000"/>
        <s v="Belgium 1997"/>
        <s v="Belgium 1995"/>
        <s v="Belgium 1992"/>
        <s v="Belgium 1988"/>
        <s v="Belgium 1985"/>
        <s v="Brazil 2013"/>
        <s v="Brazil 2011"/>
        <s v="Brazil 2009"/>
        <s v="Brazil 2006"/>
        <s v="Canada 2013"/>
        <s v="Canada 2010"/>
        <s v="Canada 2007"/>
        <s v="Canada 2004"/>
        <s v="Canada 2000"/>
        <s v="Canada 1998"/>
        <s v="Canada 1997"/>
        <s v="Canada 1994"/>
        <s v="Canada 1991"/>
        <s v="Canada 1987"/>
        <s v="Canada 1981"/>
        <s v="Canada 1975"/>
        <s v="Canada 1971"/>
        <s v="Chile 2015"/>
        <s v="Chile 2013"/>
        <s v="Chile 2011"/>
        <s v="Chile 2009"/>
        <s v="Chile 2006"/>
        <s v="Chile 2003"/>
        <s v="Chile 2000"/>
        <s v="Chile 1998"/>
        <s v="Chile 1996"/>
        <s v="Chile 1994"/>
        <s v="Chile 1992"/>
        <s v="Chile 1990"/>
        <s v="China 2013"/>
        <s v="China 2002"/>
        <s v="Colombia 2013"/>
        <s v="Colombia 2010"/>
        <s v="Colombia 2007"/>
        <s v="Colombia 2004"/>
        <s v="Czech Republic 2013"/>
        <s v="Czech Republic 2010"/>
        <s v="Czech Republic 2007"/>
        <s v="Czech Republic 2004"/>
        <s v="Czech Republic 2002"/>
        <s v="Czech Republic 1996"/>
        <s v="Czech Republic 1992"/>
        <s v="Denmark 2013"/>
        <s v="Denmark 2010"/>
        <s v="Denmark 2007"/>
        <s v="Denmark 2004"/>
        <s v="Denmark 2000"/>
        <s v="Denmark 1995"/>
        <s v="Denmark 1992"/>
        <s v="Denmark 1987"/>
        <s v="Dominican Rep 2007"/>
        <s v="Egypt 2012"/>
        <s v="Estonia 2013"/>
        <s v="Estonia 2010"/>
        <s v="Estonia 2007"/>
        <s v="Estonia 2004"/>
        <s v="Estonia 2000"/>
        <s v="Finland 2013"/>
        <s v="Finland 2010"/>
        <s v="Finland 2007"/>
        <s v="Finland 2004"/>
        <s v="Finland 2000"/>
        <s v="Finland 1995"/>
        <s v="Finland 1991"/>
        <s v="Finland 1987"/>
        <s v="France 2010"/>
        <s v="France 2005"/>
        <s v="France 2000"/>
        <s v="France 1994"/>
        <s v="France 1989"/>
        <s v="France 1984"/>
        <s v="France 1978"/>
        <s v="Georgia 2016"/>
        <s v="Georgia 2013"/>
        <s v="Georgia 2010"/>
        <s v="Germany 2015"/>
        <s v="Germany 2014"/>
        <s v="Germany 2013"/>
        <s v="Germany 2012"/>
        <s v="Germany 2011"/>
        <s v="Germany 2010"/>
        <s v="Germany 2009"/>
        <s v="Germany 2008"/>
        <s v="Germany 2007"/>
        <s v="Germany 2006"/>
        <s v="Germany 2005"/>
        <s v="Germany 2004"/>
        <s v="Germany 2003"/>
        <s v="Germany 2002"/>
        <s v="Germany 2001"/>
        <s v="Germany 2000"/>
        <s v="Germany 1998"/>
        <s v="Germany 1995"/>
        <s v="Germany 1994"/>
        <s v="Germany 1991"/>
        <s v="Germany 1989"/>
        <s v="Germany 1987"/>
        <s v="Germany 1984"/>
        <s v="Germany 1983"/>
        <s v="Germany 1981"/>
        <s v="Germany 1978"/>
        <s v="Germany 1973"/>
        <s v="Greece 2013"/>
        <s v="Greece 2010"/>
        <s v="Greece 2007"/>
        <s v="Greece 2004"/>
        <s v="Greece 2000"/>
        <s v="Greece 1995"/>
        <s v="Guatemala 2014"/>
        <s v="Guatemala 2011"/>
        <s v="Guatemala 2006"/>
        <s v="Hungary 2015"/>
        <s v="Hungary 2012"/>
        <s v="Hungary 2009"/>
        <s v="Hungary 2007"/>
        <s v="Hungary 2005"/>
        <s v="Hungary 1999"/>
        <s v="Hungary 1994"/>
        <s v="Hungary 1991"/>
        <s v="Iceland 2010"/>
        <s v="Iceland 2007"/>
        <s v="Iceland 2004"/>
        <s v="India 2011"/>
        <s v="India 2004"/>
        <s v="Ireland 2010"/>
        <s v="Ireland 2007"/>
        <s v="Ireland 2004"/>
        <s v="Ireland 2000"/>
        <s v="Ireland 1996"/>
        <s v="Ireland 1995"/>
        <s v="Ireland 1994"/>
        <s v="Ireland 1987"/>
        <s v="Israel 2016"/>
        <s v="Israel 2014"/>
        <s v="Israel 2012"/>
        <s v="Israel 2010"/>
        <s v="Israel 2007"/>
        <s v="Israel 2005"/>
        <s v="Israel 2001"/>
        <s v="Israel 1997"/>
        <s v="Israel 1992"/>
        <s v="Israel 1986"/>
        <s v="Israel 1979"/>
        <s v="Italy 2014"/>
        <s v="Italy 2010"/>
        <s v="Italy 2008"/>
        <s v="Italy 2004"/>
        <s v="Italy 2000"/>
        <s v="Italy 1998"/>
        <s v="Italy 1995"/>
        <s v="Italy 1993"/>
        <s v="Italy 1991"/>
        <s v="Italy 1989"/>
        <s v="Italy 1987"/>
        <s v="Italy 1986"/>
        <s v="Japan 2008"/>
        <s v="Lithuania 2013"/>
        <s v="Lithuania 2010"/>
        <s v="Luxembourg 2013"/>
        <s v="Luxembourg 2010"/>
        <s v="Luxembourg 2007"/>
        <s v="Luxembourg 2004"/>
        <s v="Luxembourg 2000"/>
        <s v="Luxembourg 1997"/>
        <s v="Luxembourg 1994"/>
        <s v="Luxembourg 1991"/>
        <s v="Luxembourg 1985"/>
        <s v="Mexico 2012"/>
        <s v="Mexico 2010"/>
        <s v="Mexico 2008"/>
        <s v="Mexico 2004"/>
        <s v="Mexico 2002"/>
        <s v="Mexico 2000"/>
        <s v="Mexico 1998"/>
        <s v="Mexico 1996"/>
        <s v="Mexico 1994"/>
        <s v="Mexico 1992"/>
        <s v="Mexico 1989"/>
        <s v="Mexico 1984"/>
        <s v="Netherlands 2013"/>
        <s v="Netherlands 2010"/>
        <s v="Netherlands 2007"/>
        <s v="Netherlands 2004"/>
        <s v="Netherlands 1999"/>
        <s v="Netherlands 1993"/>
        <s v="Netherlands 1990"/>
        <s v="Netherlands 1987"/>
        <s v="Netherlands 1983"/>
        <s v="Norway 2013"/>
        <s v="Norway 2010"/>
        <s v="Norway 2007"/>
        <s v="Norway 2004"/>
        <s v="Norway 2000"/>
        <s v="Norway 1995"/>
        <s v="Norway 1991"/>
        <s v="Norway 1986"/>
        <s v="Norway 1979"/>
        <s v="Panama 2013"/>
        <s v="Panama 2010"/>
        <s v="Panama 2007"/>
        <s v="Paraguay 2016"/>
        <s v="Paraguay 2013"/>
        <s v="Paraguay 2010"/>
        <s v="Paraguay 2007"/>
        <s v="Paraguay 2004"/>
        <s v="Paraguay 2000"/>
        <s v="Peru 2013"/>
        <s v="Peru 2010"/>
        <s v="Peru 2007"/>
        <s v="Peru 2004"/>
        <s v="Poland 2016"/>
        <s v="Poland 2013"/>
        <s v="Poland 2010"/>
        <s v="Poland 2007"/>
        <s v="Poland 2004"/>
        <s v="Poland 1999"/>
        <s v="Poland 1995"/>
        <s v="Poland 1992"/>
        <s v="Poland 1986"/>
        <s v="Romania 1997"/>
        <s v="Romania 1995"/>
        <s v="Russia 2013"/>
        <s v="Russia 2010"/>
        <s v="Russia 2007"/>
        <s v="Russia 2004"/>
        <s v="Russia 2000"/>
        <s v="Serbia 2016"/>
        <s v="Serbia 2013"/>
        <s v="Serbia 2010"/>
        <s v="Serbia 2006"/>
        <s v="Slovakia 2013"/>
        <s v="Slovakia 2010"/>
        <s v="Slovakia 2007"/>
        <s v="Slovakia 2004"/>
        <s v="Slovakia 1996"/>
        <s v="Slovakia 1992"/>
        <s v="Slovenia 2012"/>
        <s v="Slovenia 2010"/>
        <s v="Slovenia 2007"/>
        <s v="Slovenia 2004"/>
        <s v="Slovenia 1999"/>
        <s v="Slovenia 1997"/>
        <s v="South Africa 2012"/>
        <s v="South Africa 2010"/>
        <s v="South Africa 2008"/>
        <s v="South Korea 2012"/>
        <s v="South Korea 2010"/>
        <s v="South Korea 2008"/>
        <s v="South Korea 2006"/>
        <s v="Spain 2013"/>
        <s v="Spain 2010"/>
        <s v="Spain 2007"/>
        <s v="Spain 2004"/>
        <s v="Spain 2000"/>
        <s v="Spain 1995"/>
        <s v="Spain 1990"/>
        <s v="Spain 1985"/>
        <s v="Spain 1980"/>
        <s v="Sweden 2005"/>
        <s v="Sweden 2000"/>
        <s v="Sweden 1995"/>
        <s v="Sweden 1992"/>
        <s v="Sweden 1987"/>
        <s v="Sweden 1981"/>
        <s v="Sweden 1975"/>
        <s v="Sweden 1967"/>
        <s v="Switzerland 2013"/>
        <s v="Switzerland 2010"/>
        <s v="Switzerland 2007"/>
        <s v="Switzerland 2004"/>
        <s v="Switzerland 2002"/>
        <s v="Switzerland 2000"/>
        <s v="Switzerland 1992"/>
        <s v="Switzerland 1982"/>
        <s v="Taiwan 2016"/>
        <s v="Taiwan 2013"/>
        <s v="Taiwan 2010"/>
        <s v="Taiwan 2007"/>
        <s v="Taiwan 2005"/>
        <s v="Taiwan 2000"/>
        <s v="Taiwan 1997"/>
        <s v="Taiwan 1995"/>
        <s v="Taiwan 1991"/>
        <s v="Taiwan 1986"/>
        <s v="Taiwan 1981"/>
        <s v="United Kingdom 2013"/>
        <s v="United Kingdom 2010"/>
        <s v="United Kingdom 2007"/>
        <s v="United Kingdom 2004"/>
        <s v="United Kingdom 1999"/>
        <s v="United Kingdom 1995"/>
        <s v="United Kingdom 1994"/>
        <s v="United Kingdom 1991"/>
        <s v="United Kingdom 1986"/>
        <s v="United Kingdom 1979"/>
        <s v="United Kingdom 1974"/>
        <s v="United Kingdom 1969"/>
        <s v="United States 2016"/>
        <s v="United States 2013"/>
        <s v="United States 2010"/>
        <s v="United States 2007"/>
        <s v="United States 2004"/>
        <s v="United States 2000"/>
        <s v="United States 1997"/>
        <s v="United States 1994"/>
        <s v="United States 1991"/>
        <s v="United States 1986"/>
        <s v="United States 1979"/>
        <s v="United States 1974"/>
        <s v="Uruguay 2016"/>
        <s v="Uruguay 2013"/>
        <s v="Uruguay 2010"/>
        <s v="Uruguay 2007"/>
        <s v="Uruguay 2004"/>
      </sharedItems>
    </cacheField>
    <cacheField name="Gross / net" numFmtId="0">
      <sharedItems count="3">
        <s v="Gross"/>
        <s v="Net"/>
        <s v="Mix"/>
      </sharedItems>
    </cacheField>
    <cacheField name="Primary_x000a_Income" numFmtId="167">
      <sharedItems containsString="0" containsBlank="1" containsNumber="1" minValue="11.86337" maxValue="52.247909999999997"/>
    </cacheField>
    <cacheField name="Gross_x000a_Income" numFmtId="167">
      <sharedItems containsString="0" containsBlank="1" containsNumber="1" minValue="2.7925520000000001" maxValue="33.248959999999997"/>
    </cacheField>
    <cacheField name="Disposable_x000a_Income" numFmtId="167">
      <sharedItems containsSemiMixedTypes="0" containsString="0" containsNumber="1" minValue="6.25" maxValue="33.33437"/>
    </cacheField>
    <cacheField name="Total" numFmtId="167">
      <sharedItems containsString="0" containsBlank="1" containsNumber="1" minValue="-0.99377000000000137" maxValue="34.619239999999998"/>
    </cacheField>
    <cacheField name="From_x000a_Transfers" numFmtId="167">
      <sharedItems containsString="0" containsBlank="1" containsNumber="1" minValue="0.21428000000000047" maxValue="33.588369999999998"/>
    </cacheField>
    <cacheField name="From_x000a_Taxes" numFmtId="167">
      <sharedItems containsString="0" containsBlank="1" containsNumber="1" minValue="-10.533795000000001" maxValue="1.6168699999999987"/>
    </cacheField>
    <cacheField name="Total2" numFmtId="0">
      <sharedItems containsString="0" containsBlank="1" containsNumber="1" minValue="-5.6615554650357995E-2" maxValue="0.82271107947961586"/>
    </cacheField>
    <cacheField name="From_x000a_Transfers2" numFmtId="0">
      <sharedItems containsString="0" containsBlank="1" containsNumber="1" minValue="1.7628582194046071E-2" maxValue="0.90808083600939016"/>
    </cacheField>
    <cacheField name="From_x000a_Taxes2" numFmtId="0">
      <sharedItems containsString="0" containsBlank="1" containsNumber="1" minValue="-0.45599363657024128" maxValue="3.2027692596908873E-2"/>
    </cacheField>
    <cacheField name="From_x000a_Transfers3" numFmtId="0">
      <sharedItems containsString="0" containsBlank="1" containsNumber="1" minValue="-5.2424102156434511" maxValue="6.832970516749441"/>
    </cacheField>
    <cacheField name="From_x000a_Taxes3" numFmtId="0">
      <sharedItems containsString="0" containsBlank="1" containsNumber="1" minValue="-5.832970516749441" maxValue="6.2424102156434511"/>
    </cacheField>
    <cacheField name="Year2" numFmtId="0">
      <sharedItems containsSemiMixedTypes="0" containsString="0" containsNumber="1" containsInteger="1" minValue="1967" maxValue="2016"/>
    </cacheField>
    <cacheField name="Code2" numFmtId="0">
      <sharedItems/>
    </cacheField>
    <cacheField name="Wave2" numFmtId="0">
      <sharedItems/>
    </cacheField>
    <cacheField name="LIS Dataset2" numFmtId="0">
      <sharedItems/>
    </cacheField>
    <cacheField name="Gross / net2" numFmtId="0">
      <sharedItems/>
    </cacheField>
    <cacheField name="Primary_x000a_Income2" numFmtId="167">
      <sharedItems containsString="0" containsBlank="1" containsNumber="1" minValue="5.7231569999999996" maxValue="46.318689999999997"/>
    </cacheField>
    <cacheField name="Gross_x000a_Income2" numFmtId="167">
      <sharedItems containsString="0" containsBlank="1" containsNumber="1" minValue="1.597612" maxValue="29.354479999999999"/>
    </cacheField>
    <cacheField name="Disposable_x000a_Income2" numFmtId="167">
      <sharedItems containsSemiMixedTypes="0" containsString="0" containsNumber="1" minValue="2.045607" maxValue="29.392299999999999"/>
    </cacheField>
    <cacheField name="Total3" numFmtId="167">
      <sharedItems containsString="0" containsBlank="1" containsNumber="1" minValue="0.17277999999999949" maxValue="35.623646000000001"/>
    </cacheField>
    <cacheField name="From_x000a_Transfers4" numFmtId="167">
      <sharedItems containsString="0" containsBlank="1" containsNumber="1" minValue="0.16427499999999995" maxValue="35.623646000000001"/>
    </cacheField>
    <cacheField name="From_x000a_Taxes4" numFmtId="167">
      <sharedItems containsString="0" containsBlank="1" containsNumber="1" minValue="-7.1470090000000006" maxValue="1.6128140000000002"/>
    </cacheField>
    <cacheField name="Total4" numFmtId="0">
      <sharedItems containsString="0" containsBlank="1" containsNumber="1" minValue="1.1691419074917615E-2" maxValue="0.92907491904111394"/>
    </cacheField>
    <cacheField name="From_x000a_Transfers5" numFmtId="0">
      <sharedItems containsString="0" containsBlank="1" containsNumber="1" minValue="2.8571150295120713E-2" maxValue="0.93328973919796965"/>
    </cacheField>
    <cacheField name="From_x000a_Taxes5" numFmtId="0">
      <sharedItems containsString="0" containsBlank="1" containsNumber="1" minValue="-0.35479411683293743" maxValue="8.6003169632953944E-2"/>
    </cacheField>
    <cacheField name="From_x000a_Transfers6" numFmtId="0">
      <sharedItems containsString="0" containsBlank="1" containsNumber="1" minValue="0.54468741192659043" maxValue="9.937103951766721"/>
    </cacheField>
    <cacheField name="From_x000a_Taxes6" numFmtId="0">
      <sharedItems containsString="0" containsBlank="1" containsNumber="1" minValue="-8.937103951766721" maxValue="0.45531258807340957"/>
    </cacheField>
    <cacheField name="Year3" numFmtId="0">
      <sharedItems containsSemiMixedTypes="0" containsString="0" containsNumber="1" containsInteger="1" minValue="1967" maxValue="2016"/>
    </cacheField>
    <cacheField name="Region2" numFmtId="0">
      <sharedItems/>
    </cacheField>
    <cacheField name="Code3" numFmtId="0">
      <sharedItems/>
    </cacheField>
    <cacheField name="Wave3" numFmtId="0">
      <sharedItems/>
    </cacheField>
    <cacheField name="LIS Dataset3" numFmtId="0">
      <sharedItems/>
    </cacheField>
    <cacheField name="Gross / net3" numFmtId="0">
      <sharedItems/>
    </cacheField>
    <cacheField name="Primary_x000a_Income3" numFmtId="167">
      <sharedItems containsString="0" containsBlank="1" containsNumber="1" minValue="1.961163" maxValue="39.864359999999998"/>
    </cacheField>
    <cacheField name="Gross_x000a_Income3" numFmtId="167">
      <sharedItems containsString="0" containsBlank="1" containsNumber="1" minValue="0.66859489999999999" maxValue="24.56373"/>
    </cacheField>
    <cacheField name="Disposable_x000a_Income3" numFmtId="167">
      <sharedItems containsSemiMixedTypes="0" containsString="0" containsNumber="1" minValue="0.65182759999999995" maxValue="24.59863"/>
    </cacheField>
    <cacheField name="Total5" numFmtId="167">
      <sharedItems containsString="0" containsBlank="1" containsNumber="1" minValue="0.14990600000000009" maxValue="33.699772000000003"/>
    </cacheField>
    <cacheField name="From_x000a_Transfers7" numFmtId="167">
      <sharedItems containsString="0" containsBlank="1" containsNumber="1" minValue="0.11354799999999998" maxValue="33.733356999999998"/>
    </cacheField>
    <cacheField name="From_x000a_Taxes7" numFmtId="167">
      <sharedItems containsString="0" containsBlank="1" containsNumber="1" minValue="-4.2967940000000002" maxValue="3.2256369999999999"/>
    </cacheField>
    <cacheField name="Total6" numFmtId="0">
      <sharedItems containsString="0" containsBlank="1" containsNumber="1" minValue="4.7823765336877461E-2" maxValue="0.97168093349037477"/>
    </cacheField>
    <cacheField name="From_x000a_Transfers8" numFmtId="0">
      <sharedItems containsString="0" containsBlank="1" containsNumber="1" minValue="4.8895063361126652E-2" maxValue="0.97095246742989072"/>
    </cacheField>
    <cacheField name="From_x000a_Taxes8" numFmtId="0">
      <sharedItems containsString="0" containsBlank="1" containsNumber="1" minValue="-0.32556563968964142" maxValue="0.19546472028311032"/>
    </cacheField>
    <cacheField name="From_x000a_Transfers9" numFmtId="0">
      <sharedItems containsString="0" containsBlank="1" containsNumber="1" minValue="0.75598086269186426" maxValue="2.688353343865836"/>
    </cacheField>
    <cacheField name="From_x000a_Taxes9" numFmtId="0">
      <sharedItems containsString="0" containsBlank="1" containsNumber="1" minValue="-1.6883533438658358" maxValue="0.24401913730813571"/>
    </cacheField>
    <cacheField name="Year4" numFmtId="0">
      <sharedItems containsSemiMixedTypes="0" containsString="0" containsNumber="1" containsInteger="1" minValue="1967" maxValue="2016"/>
    </cacheField>
    <cacheField name="Region3" numFmtId="0">
      <sharedItems/>
    </cacheField>
    <cacheField name="Code4" numFmtId="0">
      <sharedItems/>
    </cacheField>
    <cacheField name="Wave4" numFmtId="0">
      <sharedItems/>
    </cacheField>
    <cacheField name="LIS Dataset4" numFmtId="0">
      <sharedItems/>
    </cacheField>
    <cacheField name="Gross / net4" numFmtId="0">
      <sharedItems/>
    </cacheField>
    <cacheField name="Primary_x000a_Income4" numFmtId="167">
      <sharedItems containsString="0" containsBlank="1" containsNumber="1" minValue="2.2975159999999999" maxValue="34.948230000000002"/>
    </cacheField>
    <cacheField name="Gross_x000a_Income4" numFmtId="167">
      <sharedItems containsString="0" containsBlank="1" containsNumber="1" minValue="0.84757800000000005" maxValue="18.614930000000001"/>
    </cacheField>
    <cacheField name="Disposable_x000a_Income4" numFmtId="167">
      <sharedItems containsString="0" containsBlank="1" containsNumber="1" minValue="0.94825530000000002" maxValue="18.63457"/>
    </cacheField>
    <cacheField name="Total7" numFmtId="167">
      <sharedItems containsString="0" containsBlank="1" containsNumber="1" minValue="0.13789899999999999" maxValue="30.589398999999997"/>
    </cacheField>
    <cacheField name="From_x000a_Transfers10" numFmtId="167">
      <sharedItems containsString="0" containsBlank="1" containsNumber="1" minValue="9.8158999999999885E-2" maxValue="30.589398999999997"/>
    </cacheField>
    <cacheField name="From_x000a_Taxes10" numFmtId="167">
      <sharedItems containsString="0" containsBlank="1" containsNumber="1" minValue="-3.4324589999999997" maxValue="5.186985"/>
    </cacheField>
    <cacheField name="Total8" numFmtId="0">
      <sharedItems containsString="0" containsBlank="1" containsNumber="1" minValue="5.1511130292384487E-2" maxValue="1"/>
    </cacheField>
    <cacheField name="From_x000a_Transfers11" numFmtId="0">
      <sharedItems containsString="0" containsBlank="1" containsNumber="1" minValue="4.2723967972366633E-2" maxValue="0.95718974548816538"/>
    </cacheField>
    <cacheField name="From_x000a_Taxes11" numFmtId="0">
      <sharedItems containsString="0" containsBlank="1" containsNumber="1" minValue="-0.31425099441129661" maxValue="0.23986479299983074"/>
    </cacheField>
    <cacheField name="From_x000a_Transfers12" numFmtId="0">
      <sharedItems containsString="0" containsBlank="1" containsNumber="1" minValue="0.71181806974669792" maxValue="2.6893424260638494"/>
    </cacheField>
    <cacheField name="From_x000a_Taxes12" numFmtId="0">
      <sharedItems containsString="0" containsBlank="1" containsNumber="1" minValue="-1.6893424260638494" maxValue="0.28818193025330213"/>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Caminada, C.L.J." refreshedDate="43460.573090393518" createdVersion="4" refreshedVersion="6" minRefreshableVersion="3" recordCount="339">
  <cacheSource type="worksheet">
    <worksheetSource ref="A5:CK344" sheet="A7 Decomposition"/>
  </cacheSource>
  <cacheFields count="89">
    <cacheField name="Year" numFmtId="0">
      <sharedItems containsSemiMixedTypes="0" containsString="0" containsNumber="1" containsInteger="1" minValue="1967" maxValue="2016" count="45">
        <n v="2013"/>
        <n v="2010"/>
        <n v="2008"/>
        <n v="2004"/>
        <n v="2003"/>
        <n v="2001"/>
        <n v="1995"/>
        <n v="1989"/>
        <n v="1985"/>
        <n v="1981"/>
        <n v="2007"/>
        <n v="2000"/>
        <n v="1997"/>
        <n v="1994"/>
        <n v="1987"/>
        <n v="1992"/>
        <n v="1988"/>
        <n v="2011"/>
        <n v="2009"/>
        <n v="2006"/>
        <n v="1998"/>
        <n v="1991"/>
        <n v="1975"/>
        <n v="1971"/>
        <n v="2015"/>
        <n v="1996"/>
        <n v="1990"/>
        <n v="2002"/>
        <n v="2012"/>
        <n v="2005"/>
        <n v="1984"/>
        <n v="1978"/>
        <n v="2016"/>
        <n v="2014"/>
        <n v="1983"/>
        <n v="1973"/>
        <n v="1999"/>
        <n v="1986"/>
        <n v="1979"/>
        <n v="1993"/>
        <n v="1980"/>
        <n v="1967"/>
        <n v="1982"/>
        <n v="1974"/>
        <n v="1969"/>
      </sharedItems>
    </cacheField>
    <cacheField name="Country" numFmtId="0">
      <sharedItems count="49">
        <s v="AU"/>
        <s v="AT"/>
        <s v="BE"/>
        <s v="BR"/>
        <s v="CA"/>
        <s v="CL"/>
        <s v="CN"/>
        <s v="CO"/>
        <s v="CZ"/>
        <s v="DK"/>
        <s v="DO"/>
        <s v="EG"/>
        <s v="EE"/>
        <s v="FI"/>
        <s v="FR"/>
        <s v="GE"/>
        <s v="DE"/>
        <s v="GR"/>
        <s v="GT"/>
        <s v="HU"/>
        <s v="IS"/>
        <s v="IN"/>
        <s v="IE"/>
        <s v="IL"/>
        <s v="IT"/>
        <s v="JP"/>
        <s v="LT"/>
        <s v="LU"/>
        <s v="MX"/>
        <s v="NL"/>
        <s v="NO"/>
        <s v="PA"/>
        <s v="PY"/>
        <s v="PE"/>
        <s v="PL"/>
        <s v="RO"/>
        <s v="RU"/>
        <s v="RS"/>
        <s v="SK"/>
        <s v="SI"/>
        <s v="ZA"/>
        <s v="KR"/>
        <s v="ES"/>
        <s v="SE"/>
        <s v="CH"/>
        <s v="TW"/>
        <s v="UK"/>
        <s v="US"/>
        <s v="UY"/>
      </sharedItems>
    </cacheField>
    <cacheField name="Region" numFmtId="0">
      <sharedItems count="8">
        <s v="Anglo-Saxon"/>
        <s v="EU15"/>
        <s v="BRICS"/>
        <s v="Latin America"/>
        <s v="CEE"/>
        <s v="Middle East"/>
        <s v="Europe - other"/>
        <s v="South-East Asia"/>
      </sharedItems>
    </cacheField>
    <cacheField name="Wave" numFmtId="0">
      <sharedItems count="11">
        <s v="Wave IX"/>
        <s v="Wave VIII"/>
        <s v="Wave VII"/>
        <s v="Wave VI"/>
        <s v="Wave V"/>
        <s v="Wave IV"/>
        <s v="Wave III"/>
        <s v="Wave II"/>
        <s v="Wave I"/>
        <s v="Historical wave"/>
        <s v="Wave X"/>
      </sharedItems>
    </cacheField>
    <cacheField name="LIS Dataset" numFmtId="0">
      <sharedItems count="339">
        <s v="Australia 2013"/>
        <s v="Australia 2010"/>
        <s v="Australia 2008"/>
        <s v="Australia 2004"/>
        <s v="Australia 2003"/>
        <s v="Australia 2001"/>
        <s v="Australia 1995"/>
        <s v="Australia 1989"/>
        <s v="Australia 1985"/>
        <s v="Australia 1981"/>
        <s v="Austria 2013"/>
        <s v="Austria 2010"/>
        <s v="Austria 2007"/>
        <s v="Austria 2004"/>
        <s v="Austria 2000"/>
        <s v="Austria 1997"/>
        <s v="Austria 1995"/>
        <s v="Austria 1994"/>
        <s v="Austria 1987"/>
        <s v="Belgium 2000"/>
        <s v="Belgium 1997"/>
        <s v="Belgium 1995"/>
        <s v="Belgium 1992"/>
        <s v="Belgium 1988"/>
        <s v="Belgium 1985"/>
        <s v="Brazil 2013"/>
        <s v="Brazil 2011"/>
        <s v="Brazil 2009"/>
        <s v="Brazil 2006"/>
        <s v="Canada 2013"/>
        <s v="Canada 2010"/>
        <s v="Canada 2007"/>
        <s v="Canada 2004"/>
        <s v="Canada 2000"/>
        <s v="Canada 1998"/>
        <s v="Canada 1997"/>
        <s v="Canada 1994"/>
        <s v="Canada 1991"/>
        <s v="Canada 1987"/>
        <s v="Canada 1981"/>
        <s v="Canada 1975"/>
        <s v="Canada 1971"/>
        <s v="Chile 2015"/>
        <s v="Chile 2013"/>
        <s v="Chile 2011"/>
        <s v="Chile 2009"/>
        <s v="Chile 2006"/>
        <s v="Chile 2003"/>
        <s v="Chile 2000"/>
        <s v="Chile 1998"/>
        <s v="Chile 1996"/>
        <s v="Chile 1994"/>
        <s v="Chile 1992"/>
        <s v="Chile 1990"/>
        <s v="China 2013"/>
        <s v="China 2002"/>
        <s v="Colombia 2013"/>
        <s v="Colombia 2010"/>
        <s v="Colombia 2007"/>
        <s v="Colombia 2004"/>
        <s v="Czech Republic 2013"/>
        <s v="Czech Republic 2010"/>
        <s v="Czech Republic 2007"/>
        <s v="Czech Republic 2004"/>
        <s v="Czech Republic 2002"/>
        <s v="Czech Republic 1996"/>
        <s v="Czech Republic 1992"/>
        <s v="Denmark 2013"/>
        <s v="Denmark 2010"/>
        <s v="Denmark 2007"/>
        <s v="Denmark 2004"/>
        <s v="Denmark 2000"/>
        <s v="Denmark 1995"/>
        <s v="Denmark 1992"/>
        <s v="Denmark 1987"/>
        <s v="Dominican Rep. 2007"/>
        <s v="Egypt 2012"/>
        <s v="Estonia 2013"/>
        <s v="Estonia 2010"/>
        <s v="Estonia 2007"/>
        <s v="Estonia 2004"/>
        <s v="Estonia 2000"/>
        <s v="Finland 2013"/>
        <s v="Finland 2010"/>
        <s v="Finland 2007"/>
        <s v="Finland 2004"/>
        <s v="Finland 2000"/>
        <s v="Finland 1995"/>
        <s v="Finland 1991"/>
        <s v="Finland 1987"/>
        <s v="France 2010"/>
        <s v="France 2005"/>
        <s v="France 2000"/>
        <s v="France 1994"/>
        <s v="France 1989"/>
        <s v="France 1984"/>
        <s v="France 1978"/>
        <s v="Georgia 2016"/>
        <s v="Georgia 2013"/>
        <s v="Georgia 2010"/>
        <s v="Germany 2015"/>
        <s v="Germany 2014"/>
        <s v="Germany 2013"/>
        <s v="Germany 2012"/>
        <s v="Germany 2011"/>
        <s v="Germany 2010"/>
        <s v="Germany 2009"/>
        <s v="Germany 2008"/>
        <s v="Germany 2007"/>
        <s v="Germany 2006"/>
        <s v="Germany 2005"/>
        <s v="Germany 2004"/>
        <s v="Germany 2003"/>
        <s v="Germany 2002"/>
        <s v="Germany 2001"/>
        <s v="Germany 2000"/>
        <s v="Germany 1998"/>
        <s v="Germany 1995"/>
        <s v="Germany 1994"/>
        <s v="Germany 1991"/>
        <s v="Germany 1989"/>
        <s v="Germany 1987"/>
        <s v="Germany 1984"/>
        <s v="Germany 1983"/>
        <s v="Germany 1981"/>
        <s v="Germany 1978"/>
        <s v="Germany 1973"/>
        <s v="Greece 2013"/>
        <s v="Greece 2010"/>
        <s v="Greece 2007"/>
        <s v="Greece 2004"/>
        <s v="Greece 2000"/>
        <s v="Greece 1995"/>
        <s v="Guatemala 2014"/>
        <s v="Guatemala 2011"/>
        <s v="Guatemala 2006"/>
        <s v="Hungary 2015"/>
        <s v="Hungary 2012"/>
        <s v="Hungary 2009"/>
        <s v="Hungary 2007"/>
        <s v="Hungary 2005"/>
        <s v="Hungary 1999"/>
        <s v="Hungary 1994"/>
        <s v="Hungary 1991"/>
        <s v="Iceland 2010"/>
        <s v="Iceland 2007"/>
        <s v="Iceland 2004"/>
        <s v="India 2011"/>
        <s v="India 2004"/>
        <s v="Ireland 2010"/>
        <s v="Ireland 2007"/>
        <s v="Ireland 2004"/>
        <s v="Ireland 2000"/>
        <s v="Ireland 1996"/>
        <s v="Ireland 1995"/>
        <s v="Ireland 1994"/>
        <s v="Ireland 1987"/>
        <s v="Israel 2016"/>
        <s v="Israel 2014"/>
        <s v="Israel 2012"/>
        <s v="Israel 2010"/>
        <s v="Israel 2007"/>
        <s v="Israel 2005"/>
        <s v="Israel 2001"/>
        <s v="Israel 1997"/>
        <s v="Israel 1992"/>
        <s v="Israel 1986"/>
        <s v="Israel 1979"/>
        <s v="Italy 2014"/>
        <s v="Italy 2010"/>
        <s v="Italy 2008"/>
        <s v="Italy 2004"/>
        <s v="Italy 2000"/>
        <s v="Italy 1998"/>
        <s v="Italy 1995"/>
        <s v="Italy 1993"/>
        <s v="Italy 1991"/>
        <s v="Italy 1989"/>
        <s v="Italy 1987"/>
        <s v="Italy 1986"/>
        <s v="Japan 2008"/>
        <s v="Lithuania 2013"/>
        <s v="Lithuania 2010"/>
        <s v="Luxembourg 2013"/>
        <s v="Luxembourg 2010"/>
        <s v="Luxembourg 2007"/>
        <s v="Luxembourg 2004"/>
        <s v="Luxembourg 2000"/>
        <s v="Luxembourg 1997"/>
        <s v="Luxembourg 1994"/>
        <s v="Luxembourg 1991"/>
        <s v="Luxembourg 1985"/>
        <s v="Mexico 2012"/>
        <s v="Mexico 2010"/>
        <s v="Mexico 2008"/>
        <s v="Mexico 2004"/>
        <s v="Mexico 2002"/>
        <s v="Mexico 2000"/>
        <s v="Mexico 1998"/>
        <s v="Mexico 1996"/>
        <s v="Mexico 1994"/>
        <s v="Mexico 1992"/>
        <s v="Mexico 1989"/>
        <s v="Mexico 1984"/>
        <s v="Netherlands 2013"/>
        <s v="Netherlands 2010"/>
        <s v="Netherlands 2007"/>
        <s v="Netherlands 2004"/>
        <s v="Netherlands 1999"/>
        <s v="Netherlands 1993"/>
        <s v="Netherlands 1990"/>
        <s v="Netherlands 1987"/>
        <s v="Netherlands 1983"/>
        <s v="Norway 2013"/>
        <s v="Norway 2010"/>
        <s v="Norway 2007"/>
        <s v="Norway 2004"/>
        <s v="Norway 2000"/>
        <s v="Norway 1995"/>
        <s v="Norway 1991"/>
        <s v="Norway 1986"/>
        <s v="Norway 1979"/>
        <s v="Panama 2013"/>
        <s v="Panama 2010"/>
        <s v="Panama 2007"/>
        <s v="Paraguay 2016"/>
        <s v="Paraguay 2013"/>
        <s v="Paraguay 2010"/>
        <s v="Paraguay 2007"/>
        <s v="Paraguay 2004"/>
        <s v="Paraguay 2000"/>
        <s v="Peru 2013"/>
        <s v="Peru 2010"/>
        <s v="Peru 2007"/>
        <s v="Peru 2004"/>
        <s v="Poland 2016"/>
        <s v="Poland 2013"/>
        <s v="Poland 2010"/>
        <s v="Poland 2007"/>
        <s v="Poland 2004"/>
        <s v="Poland 1999"/>
        <s v="Poland 1995"/>
        <s v="Poland 1992"/>
        <s v="Poland 1986"/>
        <s v="Romania 1997"/>
        <s v="Romania 1995"/>
        <s v="Russia 2013"/>
        <s v="Russia 2010"/>
        <s v="Russia 2007"/>
        <s v="Russia 2004"/>
        <s v="Russia 2000"/>
        <s v="Serbia 2016"/>
        <s v="Serbia 2013"/>
        <s v="Serbia 2010"/>
        <s v="Serbia 2006"/>
        <s v="Slovakia 2013"/>
        <s v="Slovakia 2010"/>
        <s v="Slovakia 2007"/>
        <s v="Slovakia 2004"/>
        <s v="Slovakia 1996"/>
        <s v="Slovakia 1992"/>
        <s v="Slovenia 2012"/>
        <s v="Slovenia 2010"/>
        <s v="Slovenia 2007"/>
        <s v="Slovenia 2004"/>
        <s v="Slovenia 1999"/>
        <s v="Slovenia 1997"/>
        <s v="South Africa 2012"/>
        <s v="South Africa 2010"/>
        <s v="South Africa 2008"/>
        <s v="South Korea 2012"/>
        <s v="South Korea 2010"/>
        <s v="South Korea 2008"/>
        <s v="South Korea 2006"/>
        <s v="Spain 2013"/>
        <s v="Spain 2010"/>
        <s v="Spain 2007"/>
        <s v="Spain 2004"/>
        <s v="Spain 2000"/>
        <s v="Spain 1995"/>
        <s v="Spain 1990"/>
        <s v="Spain 1985"/>
        <s v="Spain 1980"/>
        <s v="Sweden 2005"/>
        <s v="Sweden 2000"/>
        <s v="Sweden 1995"/>
        <s v="Sweden 1992"/>
        <s v="Sweden 1987"/>
        <s v="Sweden 1981"/>
        <s v="Sweden 1975"/>
        <s v="Sweden 1967"/>
        <s v="Switzerland 2013"/>
        <s v="Switzerland 2010"/>
        <s v="Switzerland 2007"/>
        <s v="Switzerland 2004"/>
        <s v="Switzerland 2002"/>
        <s v="Switzerland 2000"/>
        <s v="Switzerland 1992"/>
        <s v="Switzerland 1982"/>
        <s v="Taiwan 2016"/>
        <s v="Taiwan 2013"/>
        <s v="Taiwan 2010"/>
        <s v="Taiwan 2007"/>
        <s v="Taiwan 2005"/>
        <s v="Taiwan 2000"/>
        <s v="Taiwan 1997"/>
        <s v="Taiwan 1995"/>
        <s v="Taiwan 1991"/>
        <s v="Taiwan 1986"/>
        <s v="Taiwan 1981"/>
        <s v="United Kingdom 2013"/>
        <s v="United Kingdom 2010"/>
        <s v="United Kingdom 2007"/>
        <s v="United Kingdom 2004"/>
        <s v="United Kingdom 1999"/>
        <s v="United Kingdom 1995"/>
        <s v="United Kingdom 1994"/>
        <s v="United Kingdom 1991"/>
        <s v="United Kingdom 1986"/>
        <s v="United Kingdom 1979"/>
        <s v="United Kingdom 1974"/>
        <s v="United Kingdom 1969"/>
        <s v="United States 2016"/>
        <s v="United States 2013"/>
        <s v="United States 2010"/>
        <s v="United States 2007"/>
        <s v="United States 2004"/>
        <s v="United States 2000"/>
        <s v="United States 1997"/>
        <s v="United States 1994"/>
        <s v="United States 1991"/>
        <s v="United States 1986"/>
        <s v="United States 1979"/>
        <s v="United States 1974"/>
        <s v="Uruguay 2016"/>
        <s v="Uruguay 2013"/>
        <s v="Uruguay 2010"/>
        <s v="Uruguay 2007"/>
        <s v="Uruguay 2004"/>
      </sharedItems>
    </cacheField>
    <cacheField name="Gross / net" numFmtId="1">
      <sharedItems count="3">
        <s v="Gross"/>
        <s v="Net"/>
        <s v="Mix"/>
      </sharedItems>
    </cacheField>
    <cacheField name="Primary_x000a_income (a)" numFmtId="167">
      <sharedItems containsString="0" containsBlank="1" containsNumber="1" minValue="11.86337" maxValue="52.247909999999997"/>
    </cacheField>
    <cacheField name="Gross_x000a_income (b)" numFmtId="167">
      <sharedItems containsString="0" containsBlank="1" containsNumber="1" minValue="2.7925520000000001" maxValue="33.248959999999997"/>
    </cacheField>
    <cacheField name="Disposable_x000a_income (c)" numFmtId="167">
      <sharedItems containsSemiMixedTypes="0" containsString="0" containsNumber="1" minValue="6.25" maxValue="33.33437"/>
    </cacheField>
    <cacheField name="Absolute (a-c)" numFmtId="167">
      <sharedItems containsString="0" containsBlank="1" containsNumber="1" minValue="-0.99377000000000137" maxValue="34.619239999999998"/>
    </cacheField>
    <cacheField name="Relative _x000a_(a-c)/a*100" numFmtId="9">
      <sharedItems containsString="0" containsBlank="1" containsNumber="1" minValue="-5.6615554650357995E-2" maxValue="0.82271107947961586"/>
    </cacheField>
    <cacheField name="Old-age/ _x000a_Disability/ _x000a_Survivor" numFmtId="167">
      <sharedItems containsString="0" containsBlank="1" containsNumber="1" minValue="0" maxValue="28.22354"/>
    </cacheField>
    <cacheField name="Sickness" numFmtId="167">
      <sharedItems containsString="0" containsBlank="1" containsNumber="1" minValue="0" maxValue="3.3137590000000001"/>
    </cacheField>
    <cacheField name="Family/ _x000a_Children" numFmtId="167">
      <sharedItems containsString="0" containsBlank="1" containsNumber="1" minValue="2.2315999999999998E-3" maxValue="8.5473029999999994"/>
    </cacheField>
    <cacheField name="Education" numFmtId="167">
      <sharedItems containsString="0" containsBlank="1" containsNumber="1" minValue="0" maxValue="1.989744"/>
    </cacheField>
    <cacheField name="Unemployment " numFmtId="167">
      <sharedItems containsString="0" containsBlank="1" containsNumber="1" minValue="1.3045999999999999E-3" maxValue="11.199389999999999"/>
    </cacheField>
    <cacheField name="Housing" numFmtId="167">
      <sharedItems containsString="0" containsBlank="1" containsNumber="1" minValue="0" maxValue="3.099472"/>
    </cacheField>
    <cacheField name="General/food/ medical_x000a_assistance" numFmtId="167">
      <sharedItems containsString="0" containsBlank="1" containsNumber="1" minValue="4.1142000000000001E-3" maxValue="2.6407620000000001"/>
    </cacheField>
    <cacheField name="Other transfers" numFmtId="167">
      <sharedItems containsString="0" containsBlank="1" containsNumber="1" minValue="-0.3606586" maxValue="22.6326"/>
    </cacheField>
    <cacheField name="Income_x000a_taxes" numFmtId="167">
      <sharedItems containsString="0" containsBlank="1" containsNumber="1" minValue="-10.533795000000001" maxValue="1.6168699999999987"/>
    </cacheField>
    <cacheField name="Residual" numFmtId="167">
      <sharedItems containsString="0" containsBlank="1" containsNumber="1" minValue="-3.095460199999998" maxValue="6.2073579999999957"/>
    </cacheField>
    <cacheField name="Residual / total _x000a_redistribution" numFmtId="166">
      <sharedItems containsString="0" containsBlank="1" containsNumber="1" minValue="-9.5807362668415538E-2" maxValue="0.41943256877704005"/>
    </cacheField>
    <cacheField name="Ratio other transfers / _x000a_total transfers" numFmtId="9">
      <sharedItems containsString="0" containsBlank="1" containsNumber="1" minValue="-3.4457922859414105" maxValue="5.0932188523723934"/>
    </cacheField>
    <cacheField name="Year2" numFmtId="0">
      <sharedItems containsSemiMixedTypes="0" containsString="0" containsNumber="1" containsInteger="1" minValue="1967" maxValue="2016"/>
    </cacheField>
    <cacheField name="Country2" numFmtId="0">
      <sharedItems/>
    </cacheField>
    <cacheField name="Region2" numFmtId="0">
      <sharedItems/>
    </cacheField>
    <cacheField name="Wave2" numFmtId="0">
      <sharedItems/>
    </cacheField>
    <cacheField name="LIS Dataset2" numFmtId="0">
      <sharedItems/>
    </cacheField>
    <cacheField name="Gross / net2" numFmtId="1">
      <sharedItems/>
    </cacheField>
    <cacheField name="Primary_x000a_income (a)2" numFmtId="167">
      <sharedItems containsString="0" containsBlank="1" containsNumber="1" minValue="9.7461190000000002" maxValue="48.075789999999998"/>
    </cacheField>
    <cacheField name="Gross_x000a_income (b)2" numFmtId="167">
      <sharedItems containsString="0" containsBlank="1" containsNumber="1" minValue="3.3100010000000002" maxValue="27.888030000000001"/>
    </cacheField>
    <cacheField name="Disposable_x000a_income (c)2" numFmtId="167">
      <sharedItems containsSemiMixedTypes="0" containsString="0" containsNumber="1" minValue="4.6795999999999998" maxValue="27.96407"/>
    </cacheField>
    <cacheField name="Absolute (a-c)2" numFmtId="167">
      <sharedItems containsString="0" containsBlank="1" containsNumber="1" minValue="-2.09145" maxValue="32.313539999999996"/>
    </cacheField>
    <cacheField name="Relative _x000a_(a-c)/a*1002" numFmtId="9">
      <sharedItems containsString="0" containsBlank="1" containsNumber="1" minValue="-0.1738394288720822" maxValue="0.82081136199571725"/>
    </cacheField>
    <cacheField name="Old-age/ _x000a_Disability/ _x000a_Survivor2" numFmtId="167">
      <sharedItems containsString="0" containsBlank="1" containsNumber="1" minValue="0" maxValue="23.982500000000002"/>
    </cacheField>
    <cacheField name="Sickness2" numFmtId="167">
      <sharedItems containsString="0" containsBlank="1" containsNumber="1" minValue="0" maxValue="3.5972689999999998"/>
    </cacheField>
    <cacheField name="Family/ _x000a_Children2" numFmtId="167">
      <sharedItems containsString="0" containsBlank="1" containsNumber="1" minValue="5.7220000000000003E-4" maxValue="7.1204799999999997"/>
    </cacheField>
    <cacheField name="Education2" numFmtId="167">
      <sharedItems containsString="0" containsBlank="1" containsNumber="1" minValue="0" maxValue="2.5405899999999999"/>
    </cacheField>
    <cacheField name="Unemployment 2" numFmtId="167">
      <sharedItems containsString="0" containsBlank="1" containsNumber="1" minValue="9.2119999999999995E-4" maxValue="8.3133470000000003"/>
    </cacheField>
    <cacheField name="Housing2" numFmtId="167">
      <sharedItems containsString="0" containsBlank="1" containsNumber="1" minValue="0" maxValue="2.4978799999999999"/>
    </cacheField>
    <cacheField name="General/food/ medical_x000a_assistance2" numFmtId="167">
      <sharedItems containsString="0" containsBlank="1" containsNumber="1" minValue="4.2791000000000001E-3" maxValue="2.8961510000000001"/>
    </cacheField>
    <cacheField name="Other transfers2" numFmtId="167">
      <sharedItems containsString="0" containsBlank="1" containsNumber="1" minValue="-0.46223639999999999" maxValue="16.489450000000001"/>
    </cacheField>
    <cacheField name="Income_x000a_taxes2" numFmtId="167">
      <sharedItems containsString="0" containsBlank="1" containsNumber="1" minValue="-7.9420509999999993" maxValue="1.5674699999999984"/>
    </cacheField>
    <cacheField name="Residual2" numFmtId="167">
      <sharedItems containsString="0" containsBlank="1" containsNumber="1" minValue="-3.1314178999999989" maxValue="5.434394999999995"/>
    </cacheField>
    <cacheField name="Residual / total _x000a_redistribution2" numFmtId="166">
      <sharedItems containsString="0" containsBlank="1" containsNumber="1" minValue="-0.50359735393983118" maxValue="0.43278548459902594"/>
    </cacheField>
    <cacheField name="Year3" numFmtId="0">
      <sharedItems containsSemiMixedTypes="0" containsString="0" containsNumber="1" containsInteger="1" minValue="1967" maxValue="2016"/>
    </cacheField>
    <cacheField name="Country3" numFmtId="0">
      <sharedItems/>
    </cacheField>
    <cacheField name="Region3" numFmtId="0">
      <sharedItems/>
    </cacheField>
    <cacheField name="Wave3" numFmtId="0">
      <sharedItems/>
    </cacheField>
    <cacheField name="LIS Dataset3" numFmtId="0">
      <sharedItems/>
    </cacheField>
    <cacheField name="Gross / net3" numFmtId="1">
      <sharedItems/>
    </cacheField>
    <cacheField name="Primary_x000a_income (a)3" numFmtId="167">
      <sharedItems containsString="0" containsBlank="1" containsNumber="1" minValue="6.6975069999999999" maxValue="53.969839999999998"/>
    </cacheField>
    <cacheField name="Gross_x000a_income (b)3" numFmtId="167">
      <sharedItems containsString="0" containsBlank="1" containsNumber="1" minValue="1.1793130000000001" maxValue="39.553240000000002"/>
    </cacheField>
    <cacheField name="Disposable_x000a_income (c)3" numFmtId="167">
      <sharedItems containsSemiMixedTypes="0" containsString="0" containsNumber="1" minValue="2.6455030000000002" maxValue="39.771949999999997"/>
    </cacheField>
    <cacheField name="Absolute (a-c)3" numFmtId="167">
      <sharedItems containsString="0" containsBlank="1" containsNumber="1" minValue="-7.6897100000000016" maxValue="27.8188"/>
    </cacheField>
    <cacheField name="Relative _x000a_(a-c)/a*1003" numFmtId="9">
      <sharedItems containsString="0" containsBlank="1" containsNumber="1" minValue="-0.6139364736110432" maxValue="0.82639049030096867"/>
    </cacheField>
    <cacheField name="Old-age/ _x000a_Disability/ _x000a_Survivor3" numFmtId="167">
      <sharedItems containsString="0" containsBlank="1" containsNumber="1" minValue="0" maxValue="12.29072"/>
    </cacheField>
    <cacheField name="Sickness3" numFmtId="167">
      <sharedItems containsString="0" containsBlank="1" containsNumber="1" minValue="0" maxValue="4.2360519999999999"/>
    </cacheField>
    <cacheField name="Family/ _x000a_Children3" numFmtId="167">
      <sharedItems containsString="0" containsBlank="1" containsNumber="1" minValue="0" maxValue="16.366160000000001"/>
    </cacheField>
    <cacheField name="Education3" numFmtId="167">
      <sharedItems containsString="0" containsBlank="1" containsNumber="1" minValue="0" maxValue="3.2306499999999998"/>
    </cacheField>
    <cacheField name="Unemployment 3" numFmtId="167">
      <sharedItems containsString="0" containsBlank="1" containsNumber="1" minValue="0" maxValue="8.2762189999999993"/>
    </cacheField>
    <cacheField name="Housing3" numFmtId="167">
      <sharedItems containsString="0" containsBlank="1" containsNumber="1" minValue="0" maxValue="4.5541400000000003"/>
    </cacheField>
    <cacheField name="General/food/ medical_x000a_assistance3" numFmtId="167">
      <sharedItems containsString="0" containsBlank="1" containsNumber="1" minValue="0" maxValue="4.9161960000000002"/>
    </cacheField>
    <cacheField name="Other transfers3" numFmtId="167">
      <sharedItems containsString="0" containsBlank="1" containsNumber="1" minValue="-0.38723750000000001" maxValue="12.99652"/>
    </cacheField>
    <cacheField name="Income_x000a_taxes3" numFmtId="167">
      <sharedItems containsString="0" containsBlank="1" containsNumber="1" minValue="-13.027498000000001" maxValue="2.1285399999999974"/>
    </cacheField>
    <cacheField name="Residual3" numFmtId="167">
      <sharedItems containsString="0" containsBlank="1" containsNumber="1" minValue="-4.8161961999999967" maxValue="7.7521300000000011"/>
    </cacheField>
    <cacheField name="Residual / total _x000a_redistribution3" numFmtId="166">
      <sharedItems containsString="0" containsBlank="1" containsNumber="1" minValue="-1.7636262480961229" maxValue="123.35055555550845"/>
    </cacheField>
    <cacheField name="Year4" numFmtId="0">
      <sharedItems containsSemiMixedTypes="0" containsString="0" containsNumber="1" containsInteger="1" minValue="1967" maxValue="2016"/>
    </cacheField>
    <cacheField name="Country4" numFmtId="0">
      <sharedItems/>
    </cacheField>
    <cacheField name="Region4" numFmtId="0">
      <sharedItems/>
    </cacheField>
    <cacheField name="Wave4" numFmtId="0">
      <sharedItems/>
    </cacheField>
    <cacheField name="LIS Dataset4" numFmtId="0">
      <sharedItems/>
    </cacheField>
    <cacheField name="Gross / net4" numFmtId="1">
      <sharedItems/>
    </cacheField>
    <cacheField name="Primary_x000a_income (a)4" numFmtId="167">
      <sharedItems containsString="0" containsBlank="1" containsNumber="1" minValue="26.011679999999998" maxValue="95.959190000000007"/>
    </cacheField>
    <cacheField name="Gross_x000a_income (b)4" numFmtId="167">
      <sharedItems containsString="0" containsBlank="1" containsNumber="1" minValue="1.3715310000000001" maxValue="54.898470000000003"/>
    </cacheField>
    <cacheField name="Disposable_x000a_income (c)4" numFmtId="167">
      <sharedItems containsString="0" containsBlank="1" containsNumber="1" minValue="6.3565620000000003" maxValue="56.231960000000001"/>
    </cacheField>
    <cacheField name="Absolute (a-c)4" numFmtId="167">
      <sharedItems containsString="0" containsBlank="1" containsNumber="1" minValue="0.8670999999999971" maxValue="85.562704000000011"/>
    </cacheField>
    <cacheField name="Relative _x000a_(a-c)/a*1004" numFmtId="9">
      <sharedItems containsString="0" containsBlank="1" containsNumber="1" minValue="3.3335024881130215E-2" maxValue="0.92748591741540498"/>
    </cacheField>
    <cacheField name="Old-age/ _x000a_Disability/ _x000a_Survivor4" numFmtId="167">
      <sharedItems containsString="0" containsBlank="1" containsNumber="1" minValue="0" maxValue="90.603729999999999"/>
    </cacheField>
    <cacheField name="Sickness4" numFmtId="167">
      <sharedItems containsString="0" containsBlank="1" containsNumber="1" minValue="0" maxValue="1.6102030000000001"/>
    </cacheField>
    <cacheField name="Family/ _x000a_Children4" numFmtId="167">
      <sharedItems containsString="0" containsBlank="1" containsNumber="1" minValue="0" maxValue="4.9694760000000002"/>
    </cacheField>
    <cacheField name="Education4" numFmtId="167">
      <sharedItems containsString="0" containsBlank="1" containsNumber="1" minValue="0" maxValue="0.886652"/>
    </cacheField>
    <cacheField name="Unemployment 4" numFmtId="167">
      <sharedItems containsString="0" containsBlank="1" containsNumber="1" minValue="0" maxValue="2.9181590000000002"/>
    </cacheField>
    <cacheField name="Housing4" numFmtId="167">
      <sharedItems containsString="0" containsBlank="1" containsNumber="1" minValue="0" maxValue="5.8005370000000003"/>
    </cacheField>
    <cacheField name="General/food/ medical_x000a_assistance4" numFmtId="167">
      <sharedItems containsString="0" containsBlank="1" containsNumber="1" minValue="0" maxValue="2.329602"/>
    </cacheField>
    <cacheField name="Other transfers4" numFmtId="167">
      <sharedItems containsString="0" containsBlank="1" containsNumber="1" minValue="-0.9830489" maxValue="80.087320000000005"/>
    </cacheField>
    <cacheField name="Income_x000a_taxes4" numFmtId="167">
      <sharedItems containsString="0" containsBlank="1" containsNumber="1" minValue="-33.715008000000005" maxValue="2.0779199999999989"/>
    </cacheField>
    <cacheField name="Residual4" numFmtId="167">
      <sharedItems containsString="0" containsBlank="1" containsNumber="1" minValue="-2.0074603999999994" maxValue="5.6043696999999995"/>
    </cacheField>
    <cacheField name="Residual / total _x000a_redistribution4" numFmtId="166">
      <sharedItems containsString="0" containsBlank="1" containsNumber="1" minValue="-2.5666936702231569E-2" maxValue="0.105802099265555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39">
  <r>
    <x v="0"/>
    <x v="0"/>
    <x v="0"/>
    <x v="0"/>
    <x v="0"/>
    <n v="49461.38"/>
    <n v="57544.47"/>
    <x v="0"/>
    <n v="14081"/>
    <n v="14081"/>
    <n v="14081"/>
  </r>
  <r>
    <x v="1"/>
    <x v="0"/>
    <x v="0"/>
    <x v="1"/>
    <x v="1"/>
    <n v="41996.49"/>
    <n v="49438.67"/>
    <x v="0"/>
    <n v="17968"/>
    <n v="17968"/>
    <n v="17968"/>
  </r>
  <r>
    <x v="2"/>
    <x v="0"/>
    <x v="0"/>
    <x v="2"/>
    <x v="2"/>
    <n v="40349.86"/>
    <n v="47266.79"/>
    <x v="0"/>
    <n v="9307"/>
    <n v="9307"/>
    <n v="9307"/>
  </r>
  <r>
    <x v="3"/>
    <x v="0"/>
    <x v="0"/>
    <x v="3"/>
    <x v="3"/>
    <n v="28872.560000000001"/>
    <n v="33006.199999999997"/>
    <x v="0"/>
    <n v="11324"/>
    <n v="11324"/>
    <n v="11324"/>
  </r>
  <r>
    <x v="4"/>
    <x v="0"/>
    <x v="0"/>
    <x v="3"/>
    <x v="4"/>
    <n v="25580.84"/>
    <n v="29416.880000000001"/>
    <x v="0"/>
    <n v="10131"/>
    <n v="10131"/>
    <n v="10131"/>
  </r>
  <r>
    <x v="5"/>
    <x v="0"/>
    <x v="0"/>
    <x v="4"/>
    <x v="5"/>
    <n v="23842"/>
    <n v="27281.22"/>
    <x v="0"/>
    <n v="6739"/>
    <n v="6739"/>
    <n v="6739"/>
  </r>
  <r>
    <x v="6"/>
    <x v="0"/>
    <x v="0"/>
    <x v="5"/>
    <x v="6"/>
    <n v="18538"/>
    <n v="21085.599999999999"/>
    <x v="0"/>
    <n v="6777"/>
    <n v="6777"/>
    <n v="6777"/>
  </r>
  <r>
    <x v="7"/>
    <x v="0"/>
    <x v="0"/>
    <x v="6"/>
    <x v="7"/>
    <n v="16586.599999999999"/>
    <n v="18798.5"/>
    <x v="0"/>
    <n v="14407"/>
    <n v="14407"/>
    <n v="14407"/>
  </r>
  <r>
    <x v="7"/>
    <x v="0"/>
    <x v="0"/>
    <x v="7"/>
    <x v="8"/>
    <n v="12034.52"/>
    <n v="13353.74"/>
    <x v="0"/>
    <n v="7534"/>
    <n v="7534"/>
    <n v="7534"/>
  </r>
  <r>
    <x v="8"/>
    <x v="0"/>
    <x v="0"/>
    <x v="8"/>
    <x v="9"/>
    <n v="8881.6620000000003"/>
    <n v="9810.9580000000005"/>
    <x v="0"/>
    <n v="14709"/>
    <n v="14709"/>
    <n v="14709"/>
  </r>
  <r>
    <x v="9"/>
    <x v="1"/>
    <x v="1"/>
    <x v="0"/>
    <x v="10"/>
    <n v="25702.5"/>
    <n v="29038.93"/>
    <x v="0"/>
    <n v="5906"/>
    <n v="5906"/>
    <n v="5906"/>
  </r>
  <r>
    <x v="1"/>
    <x v="1"/>
    <x v="1"/>
    <x v="1"/>
    <x v="11"/>
    <n v="24421.439999999999"/>
    <n v="27362.94"/>
    <x v="0"/>
    <n v="6183"/>
    <n v="6183"/>
    <n v="6183"/>
  </r>
  <r>
    <x v="10"/>
    <x v="1"/>
    <x v="1"/>
    <x v="2"/>
    <x v="12"/>
    <n v="21916.79"/>
    <n v="24566.799999999999"/>
    <x v="0"/>
    <n v="5705"/>
    <n v="5705"/>
    <n v="5705"/>
  </r>
  <r>
    <x v="3"/>
    <x v="1"/>
    <x v="1"/>
    <x v="3"/>
    <x v="13"/>
    <n v="20154.14"/>
    <n v="22556.06"/>
    <x v="0"/>
    <n v="5147"/>
    <n v="5147"/>
    <n v="5147"/>
  </r>
  <r>
    <x v="11"/>
    <x v="1"/>
    <x v="1"/>
    <x v="4"/>
    <x v="14"/>
    <n v="241389"/>
    <n v="263196.5"/>
    <x v="1"/>
    <n v="2333"/>
    <n v="2333"/>
    <n v="2333"/>
  </r>
  <r>
    <x v="12"/>
    <x v="1"/>
    <x v="1"/>
    <x v="5"/>
    <x v="15"/>
    <n v="218708.1"/>
    <n v="241845.2"/>
    <x v="1"/>
    <n v="2676"/>
    <n v="2676"/>
    <n v="2676"/>
  </r>
  <r>
    <x v="6"/>
    <x v="1"/>
    <x v="1"/>
    <x v="5"/>
    <x v="16"/>
    <n v="192430"/>
    <n v="208665.8"/>
    <x v="2"/>
    <n v="0"/>
    <n v="0"/>
    <n v="19248"/>
  </r>
  <r>
    <x v="13"/>
    <x v="1"/>
    <x v="1"/>
    <x v="5"/>
    <x v="17"/>
    <n v="214407.1"/>
    <n v="241434.4"/>
    <x v="1"/>
    <n v="2859"/>
    <n v="2859"/>
    <n v="2859"/>
  </r>
  <r>
    <x v="14"/>
    <x v="1"/>
    <x v="1"/>
    <x v="7"/>
    <x v="18"/>
    <n v="161658.1"/>
    <n v="172301.5"/>
    <x v="2"/>
    <n v="0"/>
    <n v="0"/>
    <n v="11147"/>
  </r>
  <r>
    <x v="11"/>
    <x v="2"/>
    <x v="1"/>
    <x v="4"/>
    <x v="19"/>
    <n v="672691"/>
    <n v="748510.6"/>
    <x v="1"/>
    <n v="2080"/>
    <n v="2080"/>
    <n v="2080"/>
  </r>
  <r>
    <x v="12"/>
    <x v="2"/>
    <x v="1"/>
    <x v="5"/>
    <x v="20"/>
    <n v="597664.30000000005"/>
    <n v="645907.6"/>
    <x v="0"/>
    <n v="4619"/>
    <n v="4619"/>
    <n v="4619"/>
  </r>
  <r>
    <x v="6"/>
    <x v="2"/>
    <x v="1"/>
    <x v="5"/>
    <x v="21"/>
    <n v="590350"/>
    <n v="639358.5"/>
    <x v="1"/>
    <n v="2627"/>
    <n v="2627"/>
    <n v="2627"/>
  </r>
  <r>
    <x v="15"/>
    <x v="2"/>
    <x v="1"/>
    <x v="6"/>
    <x v="22"/>
    <n v="482990.7"/>
    <n v="515854"/>
    <x v="0"/>
    <n v="3779"/>
    <n v="3779"/>
    <n v="3779"/>
  </r>
  <r>
    <x v="16"/>
    <x v="2"/>
    <x v="1"/>
    <x v="6"/>
    <x v="23"/>
    <n v="401353.8"/>
    <n v="432328.4"/>
    <x v="1"/>
    <n v="3751"/>
    <n v="3751"/>
    <n v="3751"/>
  </r>
  <r>
    <x v="17"/>
    <x v="2"/>
    <x v="1"/>
    <x v="7"/>
    <x v="24"/>
    <n v="369958.3"/>
    <n v="395298.4"/>
    <x v="1"/>
    <n v="6447"/>
    <n v="6447"/>
    <n v="6447"/>
  </r>
  <r>
    <x v="9"/>
    <x v="3"/>
    <x v="2"/>
    <x v="0"/>
    <x v="25"/>
    <n v="13443.62"/>
    <n v="19145.13"/>
    <x v="0"/>
    <n v="110888"/>
    <n v="110888"/>
    <n v="110888"/>
  </r>
  <r>
    <x v="18"/>
    <x v="3"/>
    <x v="2"/>
    <x v="1"/>
    <x v="26"/>
    <n v="10740"/>
    <n v="15589.82"/>
    <x v="0"/>
    <n v="106408"/>
    <n v="106408"/>
    <n v="106408"/>
  </r>
  <r>
    <x v="19"/>
    <x v="3"/>
    <x v="2"/>
    <x v="2"/>
    <x v="27"/>
    <n v="8835"/>
    <n v="13180.44"/>
    <x v="0"/>
    <n v="117824"/>
    <n v="117824"/>
    <n v="117824"/>
  </r>
  <r>
    <x v="20"/>
    <x v="3"/>
    <x v="2"/>
    <x v="3"/>
    <x v="28"/>
    <n v="6598.0129999999999"/>
    <n v="10275.19"/>
    <x v="0"/>
    <n v="115254"/>
    <n v="115254"/>
    <n v="115254"/>
  </r>
  <r>
    <x v="9"/>
    <x v="4"/>
    <x v="0"/>
    <x v="0"/>
    <x v="29"/>
    <n v="40253.279999999999"/>
    <n v="46127.92"/>
    <x v="0"/>
    <n v="23014"/>
    <n v="23014"/>
    <n v="23014"/>
  </r>
  <r>
    <x v="1"/>
    <x v="4"/>
    <x v="0"/>
    <x v="1"/>
    <x v="30"/>
    <n v="36711.69"/>
    <n v="41988.33"/>
    <x v="0"/>
    <n v="25019"/>
    <n v="25019"/>
    <n v="25019"/>
  </r>
  <r>
    <x v="10"/>
    <x v="4"/>
    <x v="0"/>
    <x v="2"/>
    <x v="31"/>
    <n v="34002.5"/>
    <n v="39120.15"/>
    <x v="0"/>
    <n v="26745"/>
    <n v="26745"/>
    <n v="26745"/>
  </r>
  <r>
    <x v="3"/>
    <x v="4"/>
    <x v="0"/>
    <x v="3"/>
    <x v="32"/>
    <n v="29394.43"/>
    <n v="33784.78"/>
    <x v="0"/>
    <n v="27819"/>
    <n v="27819"/>
    <n v="27819"/>
  </r>
  <r>
    <x v="11"/>
    <x v="4"/>
    <x v="0"/>
    <x v="4"/>
    <x v="33"/>
    <n v="25090"/>
    <n v="28803.83"/>
    <x v="0"/>
    <n v="28970"/>
    <n v="28970"/>
    <n v="28970"/>
  </r>
  <r>
    <x v="21"/>
    <x v="4"/>
    <x v="0"/>
    <x v="4"/>
    <x v="34"/>
    <n v="24235"/>
    <n v="27289.200000000001"/>
    <x v="0"/>
    <n v="31217"/>
    <n v="31217"/>
    <n v="31217"/>
  </r>
  <r>
    <x v="12"/>
    <x v="4"/>
    <x v="0"/>
    <x v="5"/>
    <x v="35"/>
    <n v="23530.39"/>
    <n v="26017.32"/>
    <x v="0"/>
    <n v="33836"/>
    <n v="33836"/>
    <n v="33836"/>
  </r>
  <r>
    <x v="13"/>
    <x v="4"/>
    <x v="0"/>
    <x v="5"/>
    <x v="36"/>
    <n v="22377.81"/>
    <n v="24765.03"/>
    <x v="0"/>
    <n v="37432"/>
    <n v="37432"/>
    <n v="37432"/>
  </r>
  <r>
    <x v="22"/>
    <x v="4"/>
    <x v="0"/>
    <x v="6"/>
    <x v="37"/>
    <n v="21595.75"/>
    <n v="23887.43"/>
    <x v="0"/>
    <n v="20003"/>
    <n v="20003"/>
    <n v="20003"/>
  </r>
  <r>
    <x v="14"/>
    <x v="4"/>
    <x v="0"/>
    <x v="7"/>
    <x v="38"/>
    <n v="17990"/>
    <n v="19765.490000000002"/>
    <x v="0"/>
    <n v="10987"/>
    <n v="10987"/>
    <n v="10987"/>
  </r>
  <r>
    <x v="8"/>
    <x v="4"/>
    <x v="0"/>
    <x v="8"/>
    <x v="39"/>
    <n v="12674.03"/>
    <n v="13831.46"/>
    <x v="0"/>
    <n v="15071"/>
    <n v="15071"/>
    <n v="15071"/>
  </r>
  <r>
    <x v="23"/>
    <x v="4"/>
    <x v="0"/>
    <x v="9"/>
    <x v="40"/>
    <n v="6853.1469999999999"/>
    <n v="7420.97"/>
    <x v="0"/>
    <n v="26293"/>
    <n v="26293"/>
    <n v="26293"/>
  </r>
  <r>
    <x v="24"/>
    <x v="4"/>
    <x v="0"/>
    <x v="9"/>
    <x v="41"/>
    <n v="3931.7550000000001"/>
    <n v="4322.0929999999998"/>
    <x v="0"/>
    <n v="25370"/>
    <n v="25370"/>
    <n v="25370"/>
  </r>
  <r>
    <x v="25"/>
    <x v="5"/>
    <x v="3"/>
    <x v="10"/>
    <x v="42"/>
    <n v="3733854"/>
    <n v="5453134"/>
    <x v="1"/>
    <n v="82920"/>
    <n v="82920"/>
    <n v="82920"/>
  </r>
  <r>
    <x v="9"/>
    <x v="5"/>
    <x v="3"/>
    <x v="0"/>
    <x v="43"/>
    <n v="3414366"/>
    <n v="4982381"/>
    <x v="1"/>
    <n v="66408"/>
    <n v="66408"/>
    <n v="66408"/>
  </r>
  <r>
    <x v="18"/>
    <x v="5"/>
    <x v="3"/>
    <x v="1"/>
    <x v="44"/>
    <n v="2760648"/>
    <n v="4063254"/>
    <x v="1"/>
    <n v="58732"/>
    <n v="58732"/>
    <n v="58732"/>
  </r>
  <r>
    <x v="19"/>
    <x v="5"/>
    <x v="3"/>
    <x v="1"/>
    <x v="45"/>
    <n v="2460732"/>
    <n v="3690860"/>
    <x v="1"/>
    <n v="70702"/>
    <n v="70702"/>
    <n v="70702"/>
  </r>
  <r>
    <x v="20"/>
    <x v="5"/>
    <x v="3"/>
    <x v="2"/>
    <x v="46"/>
    <n v="2077024"/>
    <n v="3065204"/>
    <x v="1"/>
    <n v="73317"/>
    <n v="73317"/>
    <n v="73317"/>
  </r>
  <r>
    <x v="4"/>
    <x v="5"/>
    <x v="3"/>
    <x v="3"/>
    <x v="47"/>
    <n v="1664716"/>
    <n v="2559234"/>
    <x v="1"/>
    <n v="67683"/>
    <n v="67683"/>
    <n v="67683"/>
  </r>
  <r>
    <x v="11"/>
    <x v="5"/>
    <x v="3"/>
    <x v="4"/>
    <x v="48"/>
    <n v="1491905"/>
    <n v="2345058"/>
    <x v="1"/>
    <n v="64547"/>
    <n v="64547"/>
    <n v="64547"/>
  </r>
  <r>
    <x v="21"/>
    <x v="5"/>
    <x v="3"/>
    <x v="4"/>
    <x v="49"/>
    <n v="1357859"/>
    <n v="2115151"/>
    <x v="1"/>
    <n v="47800"/>
    <n v="47800"/>
    <n v="47800"/>
  </r>
  <r>
    <x v="26"/>
    <x v="5"/>
    <x v="3"/>
    <x v="5"/>
    <x v="50"/>
    <n v="1151260"/>
    <n v="1787326"/>
    <x v="1"/>
    <n v="33462"/>
    <n v="33462"/>
    <n v="33462"/>
  </r>
  <r>
    <x v="13"/>
    <x v="5"/>
    <x v="3"/>
    <x v="5"/>
    <x v="51"/>
    <n v="893875.6"/>
    <n v="1384109"/>
    <x v="1"/>
    <n v="44848"/>
    <n v="44848"/>
    <n v="44848"/>
  </r>
  <r>
    <x v="15"/>
    <x v="5"/>
    <x v="3"/>
    <x v="6"/>
    <x v="52"/>
    <n v="622325.9"/>
    <n v="962427.9"/>
    <x v="1"/>
    <n v="35644"/>
    <n v="35644"/>
    <n v="35644"/>
  </r>
  <r>
    <x v="27"/>
    <x v="5"/>
    <x v="3"/>
    <x v="6"/>
    <x v="53"/>
    <n v="375659.4"/>
    <n v="581972"/>
    <x v="1"/>
    <n v="25534"/>
    <n v="25534"/>
    <n v="25534"/>
  </r>
  <r>
    <x v="9"/>
    <x v="6"/>
    <x v="2"/>
    <x v="0"/>
    <x v="54"/>
    <n v="26097.96"/>
    <n v="32692.31"/>
    <x v="0"/>
    <n v="17128"/>
    <n v="0"/>
    <n v="17884"/>
  </r>
  <r>
    <x v="28"/>
    <x v="6"/>
    <x v="2"/>
    <x v="4"/>
    <x v="55"/>
    <n v="6752.1109999999999"/>
    <n v="9187.9809999999998"/>
    <x v="2"/>
    <n v="16957"/>
    <n v="16957"/>
    <n v="17112"/>
  </r>
  <r>
    <x v="9"/>
    <x v="7"/>
    <x v="3"/>
    <x v="0"/>
    <x v="56"/>
    <n v="5295826"/>
    <n v="8326084"/>
    <x v="2"/>
    <n v="13891"/>
    <n v="13891"/>
    <n v="13891"/>
  </r>
  <r>
    <x v="1"/>
    <x v="7"/>
    <x v="3"/>
    <x v="1"/>
    <x v="57"/>
    <n v="4620000"/>
    <n v="7069855"/>
    <x v="2"/>
    <n v="16003"/>
    <n v="16003"/>
    <n v="16003"/>
  </r>
  <r>
    <x v="10"/>
    <x v="7"/>
    <x v="3"/>
    <x v="2"/>
    <x v="58"/>
    <n v="3665878"/>
    <n v="6104666"/>
    <x v="2"/>
    <n v="15549"/>
    <n v="15549"/>
    <n v="15549"/>
  </r>
  <r>
    <x v="3"/>
    <x v="7"/>
    <x v="3"/>
    <x v="3"/>
    <x v="59"/>
    <n v="2640349"/>
    <n v="4253801"/>
    <x v="0"/>
    <n v="8806"/>
    <n v="8806"/>
    <n v="8806"/>
  </r>
  <r>
    <x v="9"/>
    <x v="8"/>
    <x v="4"/>
    <x v="0"/>
    <x v="60"/>
    <n v="228172.79999999999"/>
    <n v="257535.4"/>
    <x v="0"/>
    <n v="8053"/>
    <n v="8053"/>
    <n v="8053"/>
  </r>
  <r>
    <x v="1"/>
    <x v="8"/>
    <x v="4"/>
    <x v="1"/>
    <x v="61"/>
    <n v="219928"/>
    <n v="245798.6"/>
    <x v="0"/>
    <n v="8864"/>
    <n v="8864"/>
    <n v="8864"/>
  </r>
  <r>
    <x v="10"/>
    <x v="8"/>
    <x v="4"/>
    <x v="2"/>
    <x v="62"/>
    <n v="195397"/>
    <n v="217960.5"/>
    <x v="0"/>
    <n v="11292"/>
    <n v="11292"/>
    <n v="11292"/>
  </r>
  <r>
    <x v="3"/>
    <x v="8"/>
    <x v="4"/>
    <x v="3"/>
    <x v="63"/>
    <n v="151465"/>
    <n v="174141.2"/>
    <x v="0"/>
    <n v="4351"/>
    <n v="4351"/>
    <n v="4351"/>
  </r>
  <r>
    <x v="28"/>
    <x v="8"/>
    <x v="4"/>
    <x v="4"/>
    <x v="64"/>
    <n v="136236.5"/>
    <n v="155250.70000000001"/>
    <x v="0"/>
    <n v="7970"/>
    <n v="7970"/>
    <n v="7970"/>
  </r>
  <r>
    <x v="26"/>
    <x v="8"/>
    <x v="4"/>
    <x v="5"/>
    <x v="65"/>
    <n v="94600"/>
    <n v="107053.8"/>
    <x v="0"/>
    <n v="28136"/>
    <n v="28136"/>
    <n v="28136"/>
  </r>
  <r>
    <x v="15"/>
    <x v="8"/>
    <x v="4"/>
    <x v="6"/>
    <x v="66"/>
    <n v="51384.18"/>
    <n v="55467.35"/>
    <x v="0"/>
    <n v="16234"/>
    <n v="16234"/>
    <n v="16234"/>
  </r>
  <r>
    <x v="9"/>
    <x v="9"/>
    <x v="1"/>
    <x v="0"/>
    <x v="67"/>
    <n v="236619.3"/>
    <n v="256940.9"/>
    <x v="0"/>
    <n v="87517"/>
    <n v="87472"/>
    <n v="87517"/>
  </r>
  <r>
    <x v="1"/>
    <x v="9"/>
    <x v="1"/>
    <x v="1"/>
    <x v="68"/>
    <n v="230667.5"/>
    <n v="247152.4"/>
    <x v="0"/>
    <n v="85645"/>
    <n v="85611"/>
    <n v="85645"/>
  </r>
  <r>
    <x v="10"/>
    <x v="9"/>
    <x v="1"/>
    <x v="2"/>
    <x v="69"/>
    <n v="212684"/>
    <n v="224782.6"/>
    <x v="0"/>
    <n v="84451"/>
    <n v="84384"/>
    <n v="84451"/>
  </r>
  <r>
    <x v="3"/>
    <x v="9"/>
    <x v="1"/>
    <x v="3"/>
    <x v="70"/>
    <n v="192935.5"/>
    <n v="202696.9"/>
    <x v="0"/>
    <n v="83244"/>
    <n v="83244"/>
    <n v="83244"/>
  </r>
  <r>
    <x v="11"/>
    <x v="9"/>
    <x v="1"/>
    <x v="4"/>
    <x v="71"/>
    <n v="169678.3"/>
    <n v="178171.1"/>
    <x v="0"/>
    <n v="81994"/>
    <n v="81994"/>
    <n v="81994"/>
  </r>
  <r>
    <x v="6"/>
    <x v="9"/>
    <x v="1"/>
    <x v="5"/>
    <x v="72"/>
    <n v="143094"/>
    <n v="149425.79999999999"/>
    <x v="0"/>
    <n v="80000"/>
    <n v="79995"/>
    <n v="80000"/>
  </r>
  <r>
    <x v="15"/>
    <x v="9"/>
    <x v="1"/>
    <x v="6"/>
    <x v="73"/>
    <n v="126979.9"/>
    <n v="132628.79999999999"/>
    <x v="0"/>
    <n v="12829"/>
    <n v="12822"/>
    <n v="12829"/>
  </r>
  <r>
    <x v="14"/>
    <x v="9"/>
    <x v="1"/>
    <x v="7"/>
    <x v="74"/>
    <n v="111500.3"/>
    <n v="116772.8"/>
    <x v="0"/>
    <n v="12383"/>
    <n v="12383"/>
    <n v="12383"/>
  </r>
  <r>
    <x v="10"/>
    <x v="10"/>
    <x v="3"/>
    <x v="2"/>
    <x v="75"/>
    <n v="71580"/>
    <n v="110550"/>
    <x v="0"/>
    <n v="8316"/>
    <n v="8316"/>
    <n v="8316"/>
  </r>
  <r>
    <x v="29"/>
    <x v="11"/>
    <x v="5"/>
    <x v="0"/>
    <x v="76"/>
    <n v="7200"/>
    <n v="10624.12"/>
    <x v="1"/>
    <n v="11849"/>
    <n v="11849"/>
    <n v="11849"/>
  </r>
  <r>
    <x v="9"/>
    <x v="12"/>
    <x v="4"/>
    <x v="0"/>
    <x v="77"/>
    <n v="8100.2240000000002"/>
    <n v="9773.6270000000004"/>
    <x v="0"/>
    <n v="5681"/>
    <n v="5681"/>
    <n v="5750"/>
  </r>
  <r>
    <x v="1"/>
    <x v="12"/>
    <x v="4"/>
    <x v="1"/>
    <x v="78"/>
    <n v="99253.75"/>
    <n v="115365.1"/>
    <x v="0"/>
    <n v="4919"/>
    <n v="4919"/>
    <n v="4985"/>
  </r>
  <r>
    <x v="10"/>
    <x v="12"/>
    <x v="4"/>
    <x v="2"/>
    <x v="79"/>
    <n v="98663.39"/>
    <n v="112643.4"/>
    <x v="0"/>
    <n v="4667"/>
    <n v="4667"/>
    <n v="4739"/>
  </r>
  <r>
    <x v="3"/>
    <x v="12"/>
    <x v="4"/>
    <x v="3"/>
    <x v="80"/>
    <n v="55108.08"/>
    <n v="66740.429999999993"/>
    <x v="0"/>
    <n v="4145"/>
    <n v="4145"/>
    <n v="4145"/>
  </r>
  <r>
    <x v="11"/>
    <x v="12"/>
    <x v="4"/>
    <x v="4"/>
    <x v="81"/>
    <n v="36391.25"/>
    <n v="45700.77"/>
    <x v="2"/>
    <n v="6062"/>
    <n v="6062"/>
    <n v="6062"/>
  </r>
  <r>
    <x v="9"/>
    <x v="13"/>
    <x v="1"/>
    <x v="0"/>
    <x v="82"/>
    <n v="25894.25"/>
    <n v="28550.82"/>
    <x v="0"/>
    <n v="11026"/>
    <n v="10953"/>
    <n v="11026"/>
  </r>
  <r>
    <x v="1"/>
    <x v="13"/>
    <x v="1"/>
    <x v="1"/>
    <x v="83"/>
    <n v="24050"/>
    <n v="26454.57"/>
    <x v="0"/>
    <n v="9348"/>
    <n v="9302"/>
    <n v="9348"/>
  </r>
  <r>
    <x v="10"/>
    <x v="13"/>
    <x v="1"/>
    <x v="2"/>
    <x v="84"/>
    <n v="22297"/>
    <n v="24537.3"/>
    <x v="0"/>
    <n v="10471"/>
    <n v="10400"/>
    <n v="10471"/>
  </r>
  <r>
    <x v="3"/>
    <x v="13"/>
    <x v="1"/>
    <x v="3"/>
    <x v="85"/>
    <n v="19439"/>
    <n v="21405.98"/>
    <x v="0"/>
    <n v="11226"/>
    <n v="11144"/>
    <n v="11226"/>
  </r>
  <r>
    <x v="11"/>
    <x v="13"/>
    <x v="1"/>
    <x v="4"/>
    <x v="86"/>
    <n v="97252.64"/>
    <n v="106740.2"/>
    <x v="0"/>
    <n v="10421"/>
    <n v="10378"/>
    <n v="10421"/>
  </r>
  <r>
    <x v="6"/>
    <x v="13"/>
    <x v="1"/>
    <x v="5"/>
    <x v="87"/>
    <n v="81104.5"/>
    <n v="86953.33"/>
    <x v="0"/>
    <n v="9261"/>
    <n v="9261"/>
    <n v="9261"/>
  </r>
  <r>
    <x v="22"/>
    <x v="13"/>
    <x v="1"/>
    <x v="6"/>
    <x v="88"/>
    <n v="84550"/>
    <n v="88844.75"/>
    <x v="0"/>
    <n v="11748"/>
    <n v="11748"/>
    <n v="11748"/>
  </r>
  <r>
    <x v="14"/>
    <x v="13"/>
    <x v="1"/>
    <x v="7"/>
    <x v="89"/>
    <n v="62210"/>
    <n v="64692.05"/>
    <x v="0"/>
    <n v="11863"/>
    <n v="11863"/>
    <n v="11863"/>
  </r>
  <r>
    <x v="1"/>
    <x v="14"/>
    <x v="1"/>
    <x v="1"/>
    <x v="90"/>
    <n v="21020.87"/>
    <n v="23881.78"/>
    <x v="2"/>
    <n v="15680"/>
    <n v="15680"/>
    <n v="15680"/>
  </r>
  <r>
    <x v="30"/>
    <x v="14"/>
    <x v="1"/>
    <x v="3"/>
    <x v="91"/>
    <n v="17300.78"/>
    <n v="19541.669999999998"/>
    <x v="2"/>
    <n v="10240"/>
    <n v="10240"/>
    <n v="10240"/>
  </r>
  <r>
    <x v="11"/>
    <x v="14"/>
    <x v="1"/>
    <x v="4"/>
    <x v="92"/>
    <n v="98986.46"/>
    <n v="113345.2"/>
    <x v="2"/>
    <n v="10301"/>
    <n v="10301"/>
    <n v="10301"/>
  </r>
  <r>
    <x v="13"/>
    <x v="14"/>
    <x v="1"/>
    <x v="5"/>
    <x v="93"/>
    <n v="90856.15"/>
    <n v="105348.3"/>
    <x v="2"/>
    <n v="11289"/>
    <n v="11289"/>
    <n v="11289"/>
  </r>
  <r>
    <x v="7"/>
    <x v="14"/>
    <x v="1"/>
    <x v="6"/>
    <x v="94"/>
    <n v="73025"/>
    <n v="81893.31"/>
    <x v="2"/>
    <n v="8603"/>
    <n v="8603"/>
    <n v="8603"/>
  </r>
  <r>
    <x v="31"/>
    <x v="14"/>
    <x v="1"/>
    <x v="7"/>
    <x v="95"/>
    <n v="58495.54"/>
    <n v="68554.929999999993"/>
    <x v="2"/>
    <n v="11463"/>
    <n v="11463"/>
    <n v="11463"/>
  </r>
  <r>
    <x v="32"/>
    <x v="14"/>
    <x v="1"/>
    <x v="8"/>
    <x v="96"/>
    <n v="32364.28"/>
    <n v="37340.129999999997"/>
    <x v="2"/>
    <n v="9356"/>
    <n v="9356"/>
    <n v="10468"/>
  </r>
  <r>
    <x v="33"/>
    <x v="15"/>
    <x v="6"/>
    <x v="10"/>
    <x v="97"/>
    <n v="4499.4160000000002"/>
    <n v="5894.7749999999996"/>
    <x v="1"/>
    <n v="2694"/>
    <n v="2694"/>
    <n v="2694"/>
  </r>
  <r>
    <x v="9"/>
    <x v="15"/>
    <x v="6"/>
    <x v="0"/>
    <x v="98"/>
    <n v="3446.2040000000002"/>
    <n v="4485.0389999999998"/>
    <x v="1"/>
    <n v="2758"/>
    <n v="2758"/>
    <n v="2758"/>
  </r>
  <r>
    <x v="1"/>
    <x v="15"/>
    <x v="6"/>
    <x v="1"/>
    <x v="99"/>
    <n v="2227.1239999999998"/>
    <n v="3125.7840000000001"/>
    <x v="1"/>
    <n v="5532"/>
    <n v="5532"/>
    <n v="5532"/>
  </r>
  <r>
    <x v="25"/>
    <x v="16"/>
    <x v="1"/>
    <x v="10"/>
    <x v="100"/>
    <n v="22002.33"/>
    <n v="24988.18"/>
    <x v="0"/>
    <n v="14419"/>
    <n v="14419"/>
    <n v="14419"/>
  </r>
  <r>
    <x v="0"/>
    <x v="16"/>
    <x v="1"/>
    <x v="0"/>
    <x v="101"/>
    <n v="21471"/>
    <n v="24404.81"/>
    <x v="0"/>
    <n v="15901"/>
    <n v="15901"/>
    <n v="15901"/>
  </r>
  <r>
    <x v="9"/>
    <x v="16"/>
    <x v="1"/>
    <x v="0"/>
    <x v="102"/>
    <n v="21176.43"/>
    <n v="24185.96"/>
    <x v="0"/>
    <n v="15941"/>
    <n v="15941"/>
    <n v="15941"/>
  </r>
  <r>
    <x v="29"/>
    <x v="16"/>
    <x v="1"/>
    <x v="0"/>
    <x v="103"/>
    <n v="20745.099999999999"/>
    <n v="23606.400000000001"/>
    <x v="0"/>
    <n v="17984"/>
    <n v="17984"/>
    <n v="17984"/>
  </r>
  <r>
    <x v="18"/>
    <x v="16"/>
    <x v="1"/>
    <x v="1"/>
    <x v="104"/>
    <n v="20528.27"/>
    <n v="23452.11"/>
    <x v="0"/>
    <n v="16392"/>
    <n v="16392"/>
    <n v="16392"/>
  </r>
  <r>
    <x v="1"/>
    <x v="16"/>
    <x v="1"/>
    <x v="1"/>
    <x v="105"/>
    <n v="20427.5"/>
    <n v="23000.34"/>
    <x v="0"/>
    <n v="16700"/>
    <n v="16700"/>
    <n v="16700"/>
  </r>
  <r>
    <x v="19"/>
    <x v="16"/>
    <x v="1"/>
    <x v="1"/>
    <x v="106"/>
    <n v="20122.38"/>
    <n v="22562.84"/>
    <x v="0"/>
    <n v="13884"/>
    <n v="13884"/>
    <n v="13884"/>
  </r>
  <r>
    <x v="2"/>
    <x v="16"/>
    <x v="1"/>
    <x v="2"/>
    <x v="107"/>
    <n v="19703"/>
    <n v="22482.97"/>
    <x v="0"/>
    <n v="10266"/>
    <n v="10266"/>
    <n v="10266"/>
  </r>
  <r>
    <x v="10"/>
    <x v="16"/>
    <x v="1"/>
    <x v="2"/>
    <x v="108"/>
    <n v="19276.439999999999"/>
    <n v="21934.03"/>
    <x v="0"/>
    <n v="10919"/>
    <n v="10919"/>
    <n v="10919"/>
  </r>
  <r>
    <x v="20"/>
    <x v="16"/>
    <x v="1"/>
    <x v="2"/>
    <x v="109"/>
    <n v="18573.23"/>
    <n v="21297.24"/>
    <x v="0"/>
    <n v="11547"/>
    <n v="11547"/>
    <n v="11547"/>
  </r>
  <r>
    <x v="30"/>
    <x v="16"/>
    <x v="1"/>
    <x v="3"/>
    <x v="110"/>
    <n v="18282"/>
    <n v="20801.419999999998"/>
    <x v="0"/>
    <n v="12355"/>
    <n v="12355"/>
    <n v="12355"/>
  </r>
  <r>
    <x v="3"/>
    <x v="16"/>
    <x v="1"/>
    <x v="3"/>
    <x v="111"/>
    <n v="18273.759999999998"/>
    <n v="20462.04"/>
    <x v="0"/>
    <n v="11290"/>
    <n v="11290"/>
    <n v="11290"/>
  </r>
  <r>
    <x v="4"/>
    <x v="16"/>
    <x v="1"/>
    <x v="3"/>
    <x v="112"/>
    <n v="18073"/>
    <n v="20012.689999999999"/>
    <x v="0"/>
    <n v="11641"/>
    <n v="11641"/>
    <n v="11641"/>
  </r>
  <r>
    <x v="28"/>
    <x v="16"/>
    <x v="1"/>
    <x v="4"/>
    <x v="113"/>
    <n v="17972.53"/>
    <n v="20029.13"/>
    <x v="0"/>
    <n v="11904"/>
    <n v="11904"/>
    <n v="11904"/>
  </r>
  <r>
    <x v="5"/>
    <x v="16"/>
    <x v="1"/>
    <x v="4"/>
    <x v="114"/>
    <n v="33788.78"/>
    <n v="38107.32"/>
    <x v="0"/>
    <n v="12315"/>
    <n v="12315"/>
    <n v="12315"/>
  </r>
  <r>
    <x v="11"/>
    <x v="16"/>
    <x v="1"/>
    <x v="4"/>
    <x v="115"/>
    <n v="33735.360000000001"/>
    <n v="37465.550000000003"/>
    <x v="0"/>
    <n v="11793"/>
    <n v="11793"/>
    <n v="11793"/>
  </r>
  <r>
    <x v="21"/>
    <x v="16"/>
    <x v="1"/>
    <x v="4"/>
    <x v="116"/>
    <n v="31493"/>
    <n v="35234.699999999997"/>
    <x v="0"/>
    <n v="7220"/>
    <n v="7220"/>
    <n v="7220"/>
  </r>
  <r>
    <x v="6"/>
    <x v="16"/>
    <x v="1"/>
    <x v="5"/>
    <x v="117"/>
    <n v="29633.66"/>
    <n v="33076.92"/>
    <x v="0"/>
    <n v="6694"/>
    <n v="6694"/>
    <n v="6694"/>
  </r>
  <r>
    <x v="13"/>
    <x v="16"/>
    <x v="1"/>
    <x v="5"/>
    <x v="118"/>
    <n v="29198.5"/>
    <n v="32268.25"/>
    <x v="0"/>
    <n v="6763"/>
    <n v="6763"/>
    <n v="6763"/>
  </r>
  <r>
    <x v="22"/>
    <x v="16"/>
    <x v="1"/>
    <x v="6"/>
    <x v="119"/>
    <n v="25994"/>
    <n v="28963.07"/>
    <x v="0"/>
    <n v="6663"/>
    <n v="6663"/>
    <n v="6663"/>
  </r>
  <r>
    <x v="7"/>
    <x v="16"/>
    <x v="1"/>
    <x v="6"/>
    <x v="120"/>
    <n v="25190.68"/>
    <n v="27980.720000000001"/>
    <x v="0"/>
    <n v="4636"/>
    <n v="4636"/>
    <n v="4636"/>
  </r>
  <r>
    <x v="14"/>
    <x v="16"/>
    <x v="1"/>
    <x v="7"/>
    <x v="121"/>
    <n v="23276"/>
    <n v="25490.240000000002"/>
    <x v="0"/>
    <n v="4812"/>
    <n v="4812"/>
    <n v="4812"/>
  </r>
  <r>
    <x v="31"/>
    <x v="16"/>
    <x v="1"/>
    <x v="7"/>
    <x v="122"/>
    <n v="21242.45"/>
    <n v="23135.39"/>
    <x v="0"/>
    <n v="5315"/>
    <n v="5315"/>
    <n v="5315"/>
  </r>
  <r>
    <x v="34"/>
    <x v="16"/>
    <x v="1"/>
    <x v="7"/>
    <x v="123"/>
    <n v="24800"/>
    <n v="27950.21"/>
    <x v="0"/>
    <n v="42751"/>
    <n v="42751"/>
    <n v="42751"/>
  </r>
  <r>
    <x v="8"/>
    <x v="16"/>
    <x v="1"/>
    <x v="8"/>
    <x v="124"/>
    <n v="19525.349999999999"/>
    <n v="21560.98"/>
    <x v="0"/>
    <n v="2727"/>
    <n v="2727"/>
    <n v="2727"/>
  </r>
  <r>
    <x v="32"/>
    <x v="16"/>
    <x v="1"/>
    <x v="9"/>
    <x v="125"/>
    <n v="19555"/>
    <n v="22044.34"/>
    <x v="0"/>
    <n v="46062"/>
    <n v="46062"/>
    <n v="46062"/>
  </r>
  <r>
    <x v="35"/>
    <x v="16"/>
    <x v="1"/>
    <x v="9"/>
    <x v="126"/>
    <n v="13573.5"/>
    <n v="15367.57"/>
    <x v="0"/>
    <n v="46730"/>
    <n v="46730"/>
    <n v="46730"/>
  </r>
  <r>
    <x v="9"/>
    <x v="17"/>
    <x v="1"/>
    <x v="0"/>
    <x v="127"/>
    <n v="9004.9330000000009"/>
    <n v="10513.92"/>
    <x v="0"/>
    <n v="8499"/>
    <n v="8499"/>
    <n v="8610"/>
  </r>
  <r>
    <x v="1"/>
    <x v="17"/>
    <x v="1"/>
    <x v="1"/>
    <x v="128"/>
    <n v="12907.24"/>
    <n v="14708.87"/>
    <x v="0"/>
    <n v="5890"/>
    <n v="5890"/>
    <n v="5994"/>
  </r>
  <r>
    <x v="10"/>
    <x v="17"/>
    <x v="1"/>
    <x v="2"/>
    <x v="129"/>
    <n v="12778.49"/>
    <n v="14727.92"/>
    <x v="0"/>
    <n v="6411"/>
    <n v="6411"/>
    <n v="6477"/>
  </r>
  <r>
    <x v="3"/>
    <x v="17"/>
    <x v="1"/>
    <x v="3"/>
    <x v="130"/>
    <n v="10908.81"/>
    <n v="12920.42"/>
    <x v="1"/>
    <n v="5547"/>
    <n v="5547"/>
    <n v="5547"/>
  </r>
  <r>
    <x v="11"/>
    <x v="17"/>
    <x v="1"/>
    <x v="4"/>
    <x v="131"/>
    <n v="2690452"/>
    <n v="3168262"/>
    <x v="1"/>
    <n v="3877"/>
    <n v="3877"/>
    <n v="3877"/>
  </r>
  <r>
    <x v="6"/>
    <x v="17"/>
    <x v="1"/>
    <x v="5"/>
    <x v="132"/>
    <n v="1888000"/>
    <n v="2231588"/>
    <x v="1"/>
    <n v="4792"/>
    <n v="4792"/>
    <n v="4792"/>
  </r>
  <r>
    <x v="0"/>
    <x v="18"/>
    <x v="3"/>
    <x v="0"/>
    <x v="133"/>
    <n v="17591.43"/>
    <n v="23115.3"/>
    <x v="0"/>
    <n v="11512"/>
    <n v="11512"/>
    <n v="11512"/>
  </r>
  <r>
    <x v="18"/>
    <x v="18"/>
    <x v="3"/>
    <x v="1"/>
    <x v="134"/>
    <n v="13856.41"/>
    <n v="20597.11"/>
    <x v="0"/>
    <n v="13257"/>
    <n v="13257"/>
    <n v="13257"/>
  </r>
  <r>
    <x v="20"/>
    <x v="18"/>
    <x v="3"/>
    <x v="3"/>
    <x v="135"/>
    <n v="14007"/>
    <n v="20749.490000000002"/>
    <x v="0"/>
    <n v="13661"/>
    <n v="13661"/>
    <n v="13661"/>
  </r>
  <r>
    <x v="25"/>
    <x v="19"/>
    <x v="4"/>
    <x v="10"/>
    <x v="136"/>
    <n v="1885797"/>
    <n v="2139113"/>
    <x v="1"/>
    <n v="2771"/>
    <n v="2771"/>
    <n v="2771"/>
  </r>
  <r>
    <x v="29"/>
    <x v="19"/>
    <x v="4"/>
    <x v="0"/>
    <x v="137"/>
    <n v="1489795"/>
    <n v="1669837"/>
    <x v="1"/>
    <n v="1935"/>
    <n v="2018"/>
    <n v="2018"/>
  </r>
  <r>
    <x v="19"/>
    <x v="19"/>
    <x v="4"/>
    <x v="1"/>
    <x v="138"/>
    <n v="1293265"/>
    <n v="1473862"/>
    <x v="1"/>
    <n v="1899"/>
    <n v="1992"/>
    <n v="1992"/>
  </r>
  <r>
    <x v="10"/>
    <x v="19"/>
    <x v="4"/>
    <x v="2"/>
    <x v="139"/>
    <n v="1238263"/>
    <n v="1400150"/>
    <x v="1"/>
    <n v="1810"/>
    <n v="1952"/>
    <n v="1952"/>
  </r>
  <r>
    <x v="30"/>
    <x v="19"/>
    <x v="4"/>
    <x v="3"/>
    <x v="140"/>
    <n v="1086116"/>
    <n v="1267104"/>
    <x v="1"/>
    <n v="1895"/>
    <n v="2018"/>
    <n v="2018"/>
  </r>
  <r>
    <x v="36"/>
    <x v="19"/>
    <x v="4"/>
    <x v="4"/>
    <x v="141"/>
    <n v="573402.4"/>
    <n v="662895.9"/>
    <x v="1"/>
    <n v="1892"/>
    <n v="1986"/>
    <n v="1986"/>
  </r>
  <r>
    <x v="13"/>
    <x v="19"/>
    <x v="4"/>
    <x v="5"/>
    <x v="142"/>
    <n v="259013.2"/>
    <n v="310637.3"/>
    <x v="1"/>
    <n v="1932"/>
    <n v="1932"/>
    <n v="1932"/>
  </r>
  <r>
    <x v="22"/>
    <x v="19"/>
    <x v="4"/>
    <x v="6"/>
    <x v="143"/>
    <n v="180940"/>
    <n v="203560.6"/>
    <x v="1"/>
    <n v="1998"/>
    <n v="1998"/>
    <n v="1998"/>
  </r>
  <r>
    <x v="1"/>
    <x v="20"/>
    <x v="6"/>
    <x v="1"/>
    <x v="144"/>
    <n v="3563843"/>
    <n v="3884131"/>
    <x v="0"/>
    <n v="3015"/>
    <n v="3015"/>
    <n v="3015"/>
  </r>
  <r>
    <x v="10"/>
    <x v="20"/>
    <x v="6"/>
    <x v="2"/>
    <x v="145"/>
    <n v="3216346"/>
    <n v="3690562"/>
    <x v="0"/>
    <n v="2886"/>
    <n v="2886"/>
    <n v="2886"/>
  </r>
  <r>
    <x v="3"/>
    <x v="20"/>
    <x v="6"/>
    <x v="3"/>
    <x v="146"/>
    <n v="2324189"/>
    <n v="2586852"/>
    <x v="0"/>
    <n v="2924"/>
    <n v="2924"/>
    <n v="2924"/>
  </r>
  <r>
    <x v="18"/>
    <x v="21"/>
    <x v="2"/>
    <x v="1"/>
    <x v="147"/>
    <n v="35362.519999999997"/>
    <n v="54486.85"/>
    <x v="1"/>
    <n v="42047"/>
    <n v="42047"/>
    <n v="42047"/>
  </r>
  <r>
    <x v="3"/>
    <x v="21"/>
    <x v="2"/>
    <x v="3"/>
    <x v="148"/>
    <n v="14623"/>
    <n v="22327.63"/>
    <x v="1"/>
    <n v="41355"/>
    <n v="41355"/>
    <n v="41355"/>
  </r>
  <r>
    <x v="1"/>
    <x v="22"/>
    <x v="1"/>
    <x v="1"/>
    <x v="149"/>
    <n v="22320"/>
    <n v="25380.32"/>
    <x v="0"/>
    <n v="4303"/>
    <n v="4303"/>
    <n v="4303"/>
  </r>
  <r>
    <x v="10"/>
    <x v="22"/>
    <x v="1"/>
    <x v="2"/>
    <x v="150"/>
    <n v="26593"/>
    <n v="30129.86"/>
    <x v="0"/>
    <n v="5228"/>
    <n v="5228"/>
    <n v="5228"/>
  </r>
  <r>
    <x v="3"/>
    <x v="22"/>
    <x v="1"/>
    <x v="3"/>
    <x v="151"/>
    <n v="21505"/>
    <n v="24652.73"/>
    <x v="0"/>
    <n v="6078"/>
    <n v="6078"/>
    <n v="6078"/>
  </r>
  <r>
    <x v="11"/>
    <x v="22"/>
    <x v="1"/>
    <x v="4"/>
    <x v="152"/>
    <n v="12885.95"/>
    <n v="14486.13"/>
    <x v="1"/>
    <n v="2417"/>
    <n v="2417"/>
    <n v="2417"/>
  </r>
  <r>
    <x v="26"/>
    <x v="22"/>
    <x v="1"/>
    <x v="5"/>
    <x v="153"/>
    <n v="8799.384"/>
    <n v="10384.98"/>
    <x v="1"/>
    <n v="2637"/>
    <n v="2637"/>
    <n v="2637"/>
  </r>
  <r>
    <x v="6"/>
    <x v="22"/>
    <x v="1"/>
    <x v="5"/>
    <x v="154"/>
    <n v="8129.0919999999996"/>
    <n v="9772.0609999999997"/>
    <x v="1"/>
    <n v="2825"/>
    <n v="2825"/>
    <n v="2825"/>
  </r>
  <r>
    <x v="13"/>
    <x v="22"/>
    <x v="1"/>
    <x v="5"/>
    <x v="155"/>
    <n v="7627.9520000000002"/>
    <n v="9246.4539999999997"/>
    <x v="1"/>
    <n v="3184"/>
    <n v="3184"/>
    <n v="3184"/>
  </r>
  <r>
    <x v="14"/>
    <x v="22"/>
    <x v="1"/>
    <x v="7"/>
    <x v="156"/>
    <n v="4737.0290000000005"/>
    <n v="5642.7290000000003"/>
    <x v="0"/>
    <n v="3292"/>
    <n v="3292"/>
    <n v="3292"/>
  </r>
  <r>
    <x v="33"/>
    <x v="23"/>
    <x v="5"/>
    <x v="10"/>
    <x v="157"/>
    <n v="92837.46"/>
    <n v="107118.1"/>
    <x v="0"/>
    <n v="8903"/>
    <n v="8903"/>
    <n v="8903"/>
  </r>
  <r>
    <x v="0"/>
    <x v="23"/>
    <x v="5"/>
    <x v="0"/>
    <x v="158"/>
    <n v="87585.08"/>
    <n v="103324.5"/>
    <x v="0"/>
    <n v="8465"/>
    <n v="8465"/>
    <n v="8465"/>
  </r>
  <r>
    <x v="29"/>
    <x v="23"/>
    <x v="5"/>
    <x v="0"/>
    <x v="159"/>
    <n v="79118.52"/>
    <n v="94701.84"/>
    <x v="0"/>
    <n v="8742"/>
    <n v="8742"/>
    <n v="8742"/>
  </r>
  <r>
    <x v="1"/>
    <x v="23"/>
    <x v="5"/>
    <x v="1"/>
    <x v="160"/>
    <n v="70833.94"/>
    <n v="85717.04"/>
    <x v="0"/>
    <n v="6168"/>
    <n v="6168"/>
    <n v="6168"/>
  </r>
  <r>
    <x v="10"/>
    <x v="23"/>
    <x v="5"/>
    <x v="2"/>
    <x v="161"/>
    <n v="61192"/>
    <n v="74062.960000000006"/>
    <x v="0"/>
    <n v="6172"/>
    <n v="6172"/>
    <n v="6172"/>
  </r>
  <r>
    <x v="30"/>
    <x v="23"/>
    <x v="5"/>
    <x v="3"/>
    <x v="162"/>
    <n v="55068"/>
    <n v="66314.95"/>
    <x v="0"/>
    <n v="6272"/>
    <n v="6272"/>
    <n v="6272"/>
  </r>
  <r>
    <x v="5"/>
    <x v="23"/>
    <x v="5"/>
    <x v="4"/>
    <x v="163"/>
    <n v="52116"/>
    <n v="62590.46"/>
    <x v="0"/>
    <n v="5787"/>
    <n v="5787"/>
    <n v="5787"/>
  </r>
  <r>
    <x v="12"/>
    <x v="23"/>
    <x v="5"/>
    <x v="5"/>
    <x v="164"/>
    <n v="41344.050000000003"/>
    <n v="48916.45"/>
    <x v="0"/>
    <n v="5230"/>
    <n v="5230"/>
    <n v="5230"/>
  </r>
  <r>
    <x v="15"/>
    <x v="23"/>
    <x v="5"/>
    <x v="6"/>
    <x v="165"/>
    <n v="24550.959999999999"/>
    <n v="28804.53"/>
    <x v="0"/>
    <n v="5212"/>
    <n v="5212"/>
    <n v="5212"/>
  </r>
  <r>
    <x v="37"/>
    <x v="23"/>
    <x v="5"/>
    <x v="7"/>
    <x v="166"/>
    <n v="7990.3069999999998"/>
    <n v="9296.0020000000004"/>
    <x v="0"/>
    <n v="4997"/>
    <n v="4997"/>
    <n v="4997"/>
  </r>
  <r>
    <x v="38"/>
    <x v="23"/>
    <x v="5"/>
    <x v="8"/>
    <x v="167"/>
    <n v="10259.280000000001"/>
    <n v="11872.05"/>
    <x v="0"/>
    <n v="2271"/>
    <n v="2271"/>
    <n v="2271"/>
  </r>
  <r>
    <x v="0"/>
    <x v="24"/>
    <x v="1"/>
    <x v="0"/>
    <x v="168"/>
    <n v="14707.82"/>
    <n v="16764.349999999999"/>
    <x v="1"/>
    <n v="8029"/>
    <n v="8029"/>
    <n v="8029"/>
  </r>
  <r>
    <x v="1"/>
    <x v="24"/>
    <x v="1"/>
    <x v="1"/>
    <x v="169"/>
    <n v="15023.81"/>
    <n v="17257.11"/>
    <x v="1"/>
    <n v="7894"/>
    <n v="7894"/>
    <n v="7894"/>
  </r>
  <r>
    <x v="2"/>
    <x v="24"/>
    <x v="1"/>
    <x v="2"/>
    <x v="170"/>
    <n v="15061.37"/>
    <n v="17394.22"/>
    <x v="1"/>
    <n v="7938"/>
    <n v="7938"/>
    <n v="7938"/>
  </r>
  <r>
    <x v="3"/>
    <x v="24"/>
    <x v="1"/>
    <x v="3"/>
    <x v="171"/>
    <n v="13202.85"/>
    <n v="15432.32"/>
    <x v="1"/>
    <n v="7996"/>
    <n v="7996"/>
    <n v="7996"/>
  </r>
  <r>
    <x v="11"/>
    <x v="24"/>
    <x v="1"/>
    <x v="4"/>
    <x v="172"/>
    <n v="22957842"/>
    <n v="26758022"/>
    <x v="1"/>
    <n v="7925"/>
    <n v="7925"/>
    <n v="7925"/>
  </r>
  <r>
    <x v="21"/>
    <x v="24"/>
    <x v="1"/>
    <x v="4"/>
    <x v="173"/>
    <n v="21654000"/>
    <n v="25255276"/>
    <x v="1"/>
    <n v="7086"/>
    <n v="7086"/>
    <n v="7086"/>
  </r>
  <r>
    <x v="6"/>
    <x v="24"/>
    <x v="1"/>
    <x v="5"/>
    <x v="174"/>
    <n v="18906544"/>
    <n v="21921932"/>
    <x v="1"/>
    <n v="8118"/>
    <n v="8118"/>
    <n v="8118"/>
  </r>
  <r>
    <x v="39"/>
    <x v="24"/>
    <x v="1"/>
    <x v="5"/>
    <x v="175"/>
    <n v="17710310"/>
    <n v="20730188"/>
    <x v="1"/>
    <n v="8053"/>
    <n v="8053"/>
    <n v="8053"/>
  </r>
  <r>
    <x v="22"/>
    <x v="24"/>
    <x v="1"/>
    <x v="6"/>
    <x v="176"/>
    <n v="17498028"/>
    <n v="19666862"/>
    <x v="1"/>
    <n v="8175"/>
    <n v="8175"/>
    <n v="8175"/>
  </r>
  <r>
    <x v="7"/>
    <x v="24"/>
    <x v="1"/>
    <x v="6"/>
    <x v="177"/>
    <n v="14927024"/>
    <n v="17361806"/>
    <x v="1"/>
    <n v="8272"/>
    <n v="8272"/>
    <n v="8272"/>
  </r>
  <r>
    <x v="14"/>
    <x v="24"/>
    <x v="1"/>
    <x v="7"/>
    <x v="178"/>
    <n v="11927263"/>
    <n v="14243927"/>
    <x v="1"/>
    <n v="8009"/>
    <n v="8009"/>
    <n v="8009"/>
  </r>
  <r>
    <x v="37"/>
    <x v="24"/>
    <x v="1"/>
    <x v="7"/>
    <x v="179"/>
    <n v="10733126"/>
    <n v="12433571"/>
    <x v="1"/>
    <n v="8020"/>
    <n v="8020"/>
    <n v="8020"/>
  </r>
  <r>
    <x v="2"/>
    <x v="25"/>
    <x v="7"/>
    <x v="2"/>
    <x v="180"/>
    <n v="2945654"/>
    <n v="3328014"/>
    <x v="0"/>
    <n v="3360"/>
    <n v="3360"/>
    <n v="3360"/>
  </r>
  <r>
    <x v="9"/>
    <x v="26"/>
    <x v="4"/>
    <x v="0"/>
    <x v="181"/>
    <n v="19016.22"/>
    <n v="23618.51"/>
    <x v="0"/>
    <n v="5158"/>
    <n v="5158"/>
    <n v="5158"/>
  </r>
  <r>
    <x v="1"/>
    <x v="26"/>
    <x v="4"/>
    <x v="1"/>
    <x v="182"/>
    <n v="15397.12"/>
    <n v="18078.330000000002"/>
    <x v="0"/>
    <n v="5096"/>
    <n v="5096"/>
    <n v="5096"/>
  </r>
  <r>
    <x v="9"/>
    <x v="27"/>
    <x v="1"/>
    <x v="0"/>
    <x v="183"/>
    <n v="38501.760000000002"/>
    <n v="43208.37"/>
    <x v="0"/>
    <n v="3873"/>
    <n v="3873"/>
    <n v="3873"/>
  </r>
  <r>
    <x v="1"/>
    <x v="27"/>
    <x v="1"/>
    <x v="1"/>
    <x v="184"/>
    <n v="36375.949999999997"/>
    <n v="41069.57"/>
    <x v="0"/>
    <n v="5452"/>
    <n v="5452"/>
    <n v="5452"/>
  </r>
  <r>
    <x v="10"/>
    <x v="27"/>
    <x v="1"/>
    <x v="1"/>
    <x v="185"/>
    <n v="34661.5"/>
    <n v="39293.5"/>
    <x v="0"/>
    <n v="3755"/>
    <n v="3755"/>
    <n v="3755"/>
  </r>
  <r>
    <x v="3"/>
    <x v="27"/>
    <x v="1"/>
    <x v="3"/>
    <x v="186"/>
    <n v="32398.5"/>
    <n v="36417.35"/>
    <x v="0"/>
    <n v="3622"/>
    <n v="3622"/>
    <n v="3622"/>
  </r>
  <r>
    <x v="11"/>
    <x v="27"/>
    <x v="1"/>
    <x v="4"/>
    <x v="187"/>
    <n v="1043876"/>
    <n v="1187265"/>
    <x v="1"/>
    <n v="2415"/>
    <n v="2415"/>
    <n v="2415"/>
  </r>
  <r>
    <x v="12"/>
    <x v="27"/>
    <x v="1"/>
    <x v="5"/>
    <x v="188"/>
    <n v="929616.6"/>
    <n v="1046103"/>
    <x v="1"/>
    <n v="2514"/>
    <n v="2514"/>
    <n v="2514"/>
  </r>
  <r>
    <x v="13"/>
    <x v="27"/>
    <x v="1"/>
    <x v="5"/>
    <x v="189"/>
    <n v="894652.8"/>
    <n v="974809.8"/>
    <x v="1"/>
    <n v="1813"/>
    <n v="1813"/>
    <n v="1813"/>
  </r>
  <r>
    <x v="22"/>
    <x v="27"/>
    <x v="1"/>
    <x v="6"/>
    <x v="190"/>
    <n v="765930"/>
    <n v="834732.9"/>
    <x v="1"/>
    <n v="1957"/>
    <n v="1957"/>
    <n v="1957"/>
  </r>
  <r>
    <x v="17"/>
    <x v="27"/>
    <x v="1"/>
    <x v="7"/>
    <x v="191"/>
    <n v="475175.8"/>
    <n v="518813.8"/>
    <x v="1"/>
    <n v="2010"/>
    <n v="2010"/>
    <n v="2010"/>
  </r>
  <r>
    <x v="29"/>
    <x v="28"/>
    <x v="3"/>
    <x v="0"/>
    <x v="192"/>
    <n v="47677.89"/>
    <n v="68322.899999999994"/>
    <x v="1"/>
    <n v="8998"/>
    <n v="8998"/>
    <n v="8998"/>
  </r>
  <r>
    <x v="1"/>
    <x v="28"/>
    <x v="3"/>
    <x v="1"/>
    <x v="193"/>
    <n v="42318.22"/>
    <n v="59911.65"/>
    <x v="1"/>
    <n v="27604"/>
    <n v="27604"/>
    <n v="27604"/>
  </r>
  <r>
    <x v="2"/>
    <x v="28"/>
    <x v="3"/>
    <x v="2"/>
    <x v="194"/>
    <n v="41885"/>
    <n v="61333.49"/>
    <x v="1"/>
    <n v="29435"/>
    <n v="29435"/>
    <n v="29435"/>
  </r>
  <r>
    <x v="3"/>
    <x v="28"/>
    <x v="3"/>
    <x v="3"/>
    <x v="195"/>
    <n v="31176.91"/>
    <n v="45328.99"/>
    <x v="1"/>
    <n v="22540"/>
    <n v="22540"/>
    <n v="22540"/>
  </r>
  <r>
    <x v="28"/>
    <x v="28"/>
    <x v="3"/>
    <x v="4"/>
    <x v="196"/>
    <n v="26904.52"/>
    <n v="39879.379999999997"/>
    <x v="1"/>
    <n v="17126"/>
    <n v="17126"/>
    <n v="17126"/>
  </r>
  <r>
    <x v="11"/>
    <x v="28"/>
    <x v="3"/>
    <x v="4"/>
    <x v="197"/>
    <n v="23158.26"/>
    <n v="35550.71"/>
    <x v="1"/>
    <n v="10074"/>
    <n v="10074"/>
    <n v="10074"/>
  </r>
  <r>
    <x v="21"/>
    <x v="28"/>
    <x v="3"/>
    <x v="4"/>
    <x v="198"/>
    <n v="15290"/>
    <n v="23334.49"/>
    <x v="1"/>
    <n v="10893"/>
    <n v="10893"/>
    <n v="10893"/>
  </r>
  <r>
    <x v="26"/>
    <x v="28"/>
    <x v="3"/>
    <x v="5"/>
    <x v="199"/>
    <n v="10182.34"/>
    <n v="15327.61"/>
    <x v="1"/>
    <n v="13998"/>
    <n v="13998"/>
    <n v="13998"/>
  </r>
  <r>
    <x v="13"/>
    <x v="28"/>
    <x v="3"/>
    <x v="5"/>
    <x v="200"/>
    <n v="7305.12"/>
    <n v="11358.21"/>
    <x v="1"/>
    <n v="12776"/>
    <n v="12776"/>
    <n v="12776"/>
  </r>
  <r>
    <x v="15"/>
    <x v="28"/>
    <x v="3"/>
    <x v="6"/>
    <x v="201"/>
    <n v="6131667"/>
    <n v="9390231"/>
    <x v="1"/>
    <n v="10497"/>
    <n v="10497"/>
    <n v="10497"/>
  </r>
  <r>
    <x v="7"/>
    <x v="28"/>
    <x v="3"/>
    <x v="6"/>
    <x v="202"/>
    <n v="3292114"/>
    <n v="4725597"/>
    <x v="1"/>
    <n v="11493"/>
    <n v="11493"/>
    <n v="11493"/>
  </r>
  <r>
    <x v="31"/>
    <x v="28"/>
    <x v="3"/>
    <x v="7"/>
    <x v="203"/>
    <n v="180540"/>
    <n v="251375.5"/>
    <x v="1"/>
    <n v="4720"/>
    <n v="4720"/>
    <n v="4720"/>
  </r>
  <r>
    <x v="9"/>
    <x v="29"/>
    <x v="1"/>
    <x v="1"/>
    <x v="204"/>
    <n v="23013"/>
    <n v="25661.78"/>
    <x v="0"/>
    <n v="10174"/>
    <n v="10159"/>
    <n v="10174"/>
  </r>
  <r>
    <x v="1"/>
    <x v="29"/>
    <x v="1"/>
    <x v="1"/>
    <x v="205"/>
    <n v="22244.85"/>
    <n v="24939.84"/>
    <x v="0"/>
    <n v="10492"/>
    <n v="10477"/>
    <n v="10492"/>
  </r>
  <r>
    <x v="10"/>
    <x v="29"/>
    <x v="1"/>
    <x v="2"/>
    <x v="206"/>
    <n v="21471.66"/>
    <n v="24538.53"/>
    <x v="0"/>
    <n v="10337"/>
    <n v="10324"/>
    <n v="10337"/>
  </r>
  <r>
    <x v="3"/>
    <x v="29"/>
    <x v="1"/>
    <x v="3"/>
    <x v="207"/>
    <n v="18673.240000000002"/>
    <n v="20869.22"/>
    <x v="0"/>
    <n v="9356"/>
    <n v="9351"/>
    <n v="9356"/>
  </r>
  <r>
    <x v="36"/>
    <x v="29"/>
    <x v="1"/>
    <x v="4"/>
    <x v="208"/>
    <n v="36521.5"/>
    <n v="39257.61"/>
    <x v="0"/>
    <n v="4333"/>
    <n v="4333"/>
    <n v="4333"/>
  </r>
  <r>
    <x v="39"/>
    <x v="29"/>
    <x v="1"/>
    <x v="5"/>
    <x v="209"/>
    <n v="27728"/>
    <n v="29942.46"/>
    <x v="0"/>
    <n v="5146"/>
    <n v="5146"/>
    <n v="5146"/>
  </r>
  <r>
    <x v="27"/>
    <x v="29"/>
    <x v="1"/>
    <x v="6"/>
    <x v="210"/>
    <n v="26746.95"/>
    <n v="29653.79"/>
    <x v="0"/>
    <n v="4348"/>
    <n v="4348"/>
    <n v="4348"/>
  </r>
  <r>
    <x v="14"/>
    <x v="29"/>
    <x v="1"/>
    <x v="7"/>
    <x v="211"/>
    <n v="21686.15"/>
    <n v="23682.91"/>
    <x v="0"/>
    <n v="4170"/>
    <n v="4170"/>
    <n v="4170"/>
  </r>
  <r>
    <x v="34"/>
    <x v="29"/>
    <x v="1"/>
    <x v="7"/>
    <x v="212"/>
    <n v="19840"/>
    <n v="21864.13"/>
    <x v="0"/>
    <n v="4821"/>
    <n v="4821"/>
    <n v="4821"/>
  </r>
  <r>
    <x v="9"/>
    <x v="30"/>
    <x v="6"/>
    <x v="0"/>
    <x v="213"/>
    <n v="359843"/>
    <n v="386268.5"/>
    <x v="0"/>
    <n v="234519"/>
    <n v="234497"/>
    <n v="234519"/>
  </r>
  <r>
    <x v="1"/>
    <x v="30"/>
    <x v="6"/>
    <x v="1"/>
    <x v="214"/>
    <n v="318178"/>
    <n v="339428.5"/>
    <x v="0"/>
    <n v="227190"/>
    <n v="227157"/>
    <n v="227190"/>
  </r>
  <r>
    <x v="10"/>
    <x v="30"/>
    <x v="6"/>
    <x v="2"/>
    <x v="215"/>
    <n v="281153"/>
    <n v="300327.7"/>
    <x v="0"/>
    <n v="217162"/>
    <n v="217155"/>
    <n v="217162"/>
  </r>
  <r>
    <x v="3"/>
    <x v="30"/>
    <x v="6"/>
    <x v="3"/>
    <x v="216"/>
    <n v="233186"/>
    <n v="254422.9"/>
    <x v="0"/>
    <n v="13123"/>
    <n v="13122"/>
    <n v="13123"/>
  </r>
  <r>
    <x v="11"/>
    <x v="30"/>
    <x v="6"/>
    <x v="4"/>
    <x v="217"/>
    <n v="200741.2"/>
    <n v="218342"/>
    <x v="0"/>
    <n v="12904"/>
    <n v="12904"/>
    <n v="12904"/>
  </r>
  <r>
    <x v="6"/>
    <x v="30"/>
    <x v="6"/>
    <x v="5"/>
    <x v="218"/>
    <n v="152838.29999999999"/>
    <n v="162191.6"/>
    <x v="0"/>
    <n v="10114"/>
    <n v="10114"/>
    <n v="10114"/>
  </r>
  <r>
    <x v="22"/>
    <x v="30"/>
    <x v="6"/>
    <x v="6"/>
    <x v="219"/>
    <n v="141463"/>
    <n v="151021"/>
    <x v="0"/>
    <n v="8059"/>
    <n v="8059"/>
    <n v="8059"/>
  </r>
  <r>
    <x v="37"/>
    <x v="30"/>
    <x v="6"/>
    <x v="7"/>
    <x v="220"/>
    <n v="104644.4"/>
    <n v="111824.3"/>
    <x v="0"/>
    <n v="4969"/>
    <n v="4969"/>
    <n v="4969"/>
  </r>
  <r>
    <x v="38"/>
    <x v="30"/>
    <x v="6"/>
    <x v="8"/>
    <x v="221"/>
    <n v="43050"/>
    <n v="45516.27"/>
    <x v="0"/>
    <n v="10395"/>
    <n v="10395"/>
    <n v="10395"/>
  </r>
  <r>
    <x v="9"/>
    <x v="31"/>
    <x v="3"/>
    <x v="0"/>
    <x v="222"/>
    <n v="4946.6289999999999"/>
    <n v="6983.3590000000004"/>
    <x v="0"/>
    <n v="11790"/>
    <n v="11790"/>
    <n v="11790"/>
  </r>
  <r>
    <x v="1"/>
    <x v="31"/>
    <x v="3"/>
    <x v="1"/>
    <x v="223"/>
    <n v="3691.9569999999999"/>
    <n v="5288.15"/>
    <x v="0"/>
    <n v="13320"/>
    <n v="13320"/>
    <n v="13320"/>
  </r>
  <r>
    <x v="10"/>
    <x v="31"/>
    <x v="3"/>
    <x v="2"/>
    <x v="224"/>
    <n v="3000"/>
    <n v="4369.9759999999997"/>
    <x v="0"/>
    <n v="12984"/>
    <n v="12984"/>
    <n v="12984"/>
  </r>
  <r>
    <x v="33"/>
    <x v="32"/>
    <x v="3"/>
    <x v="10"/>
    <x v="225"/>
    <n v="19600000"/>
    <n v="27698950"/>
    <x v="1"/>
    <n v="10219"/>
    <n v="10219"/>
    <n v="10219"/>
  </r>
  <r>
    <x v="9"/>
    <x v="32"/>
    <x v="3"/>
    <x v="0"/>
    <x v="226"/>
    <n v="18291348"/>
    <n v="26299068"/>
    <x v="1"/>
    <n v="5364"/>
    <n v="5364"/>
    <n v="5364"/>
  </r>
  <r>
    <x v="1"/>
    <x v="32"/>
    <x v="3"/>
    <x v="1"/>
    <x v="227"/>
    <n v="13210000"/>
    <n v="18864008"/>
    <x v="1"/>
    <n v="4974"/>
    <n v="4974"/>
    <n v="4974"/>
  </r>
  <r>
    <x v="10"/>
    <x v="32"/>
    <x v="3"/>
    <x v="2"/>
    <x v="228"/>
    <n v="9876486"/>
    <n v="14628222"/>
    <x v="1"/>
    <n v="4790"/>
    <n v="4790"/>
    <n v="4790"/>
  </r>
  <r>
    <x v="3"/>
    <x v="32"/>
    <x v="3"/>
    <x v="3"/>
    <x v="229"/>
    <n v="6792075"/>
    <n v="10279340"/>
    <x v="2"/>
    <n v="7762"/>
    <n v="7762"/>
    <n v="7762"/>
  </r>
  <r>
    <x v="11"/>
    <x v="32"/>
    <x v="3"/>
    <x v="4"/>
    <x v="230"/>
    <n v="5730013"/>
    <n v="8876694"/>
    <x v="1"/>
    <n v="8078"/>
    <n v="8078"/>
    <n v="8078"/>
  </r>
  <r>
    <x v="9"/>
    <x v="33"/>
    <x v="3"/>
    <x v="0"/>
    <x v="231"/>
    <n v="10461.299999999999"/>
    <n v="13715.61"/>
    <x v="0"/>
    <n v="29970"/>
    <n v="29970"/>
    <n v="29970"/>
  </r>
  <r>
    <x v="1"/>
    <x v="33"/>
    <x v="3"/>
    <x v="1"/>
    <x v="232"/>
    <n v="8350"/>
    <n v="11365.35"/>
    <x v="0"/>
    <n v="21107"/>
    <n v="21107"/>
    <n v="21107"/>
  </r>
  <r>
    <x v="10"/>
    <x v="33"/>
    <x v="3"/>
    <x v="2"/>
    <x v="233"/>
    <n v="6227.3"/>
    <n v="9075.9609999999993"/>
    <x v="0"/>
    <n v="21858"/>
    <n v="21858"/>
    <n v="21858"/>
  </r>
  <r>
    <x v="3"/>
    <x v="33"/>
    <x v="3"/>
    <x v="3"/>
    <x v="234"/>
    <n v="4629.1270000000004"/>
    <n v="6808.7"/>
    <x v="0"/>
    <n v="18797"/>
    <n v="18797"/>
    <n v="18797"/>
  </r>
  <r>
    <x v="33"/>
    <x v="34"/>
    <x v="4"/>
    <x v="10"/>
    <x v="235"/>
    <n v="27712.81"/>
    <n v="31565.58"/>
    <x v="2"/>
    <n v="36803"/>
    <n v="36803"/>
    <n v="36803"/>
  </r>
  <r>
    <x v="9"/>
    <x v="34"/>
    <x v="4"/>
    <x v="0"/>
    <x v="236"/>
    <n v="23520"/>
    <n v="27367.7"/>
    <x v="2"/>
    <n v="37086"/>
    <n v="37086"/>
    <n v="37086"/>
  </r>
  <r>
    <x v="1"/>
    <x v="34"/>
    <x v="4"/>
    <x v="1"/>
    <x v="237"/>
    <n v="21399.88"/>
    <n v="25019.21"/>
    <x v="2"/>
    <n v="37365"/>
    <n v="37365"/>
    <n v="37365"/>
  </r>
  <r>
    <x v="10"/>
    <x v="34"/>
    <x v="4"/>
    <x v="2"/>
    <x v="238"/>
    <n v="16412.5"/>
    <n v="19268.54"/>
    <x v="2"/>
    <n v="37316"/>
    <n v="37316"/>
    <n v="37316"/>
  </r>
  <r>
    <x v="3"/>
    <x v="34"/>
    <x v="4"/>
    <x v="3"/>
    <x v="239"/>
    <n v="12897"/>
    <n v="15055.08"/>
    <x v="2"/>
    <n v="32163"/>
    <n v="32163"/>
    <n v="32163"/>
  </r>
  <r>
    <x v="36"/>
    <x v="34"/>
    <x v="4"/>
    <x v="4"/>
    <x v="240"/>
    <n v="10680.4"/>
    <n v="12017.38"/>
    <x v="2"/>
    <n v="31404"/>
    <n v="31404"/>
    <n v="31404"/>
  </r>
  <r>
    <x v="6"/>
    <x v="34"/>
    <x v="4"/>
    <x v="5"/>
    <x v="241"/>
    <n v="5273.6030000000001"/>
    <n v="6045.7780000000002"/>
    <x v="2"/>
    <n v="31985"/>
    <n v="31985"/>
    <n v="31985"/>
  </r>
  <r>
    <x v="15"/>
    <x v="34"/>
    <x v="4"/>
    <x v="6"/>
    <x v="242"/>
    <n v="29235552"/>
    <n v="33038602"/>
    <x v="1"/>
    <n v="6601"/>
    <n v="6601"/>
    <n v="6601"/>
  </r>
  <r>
    <x v="37"/>
    <x v="34"/>
    <x v="4"/>
    <x v="7"/>
    <x v="243"/>
    <n v="267370.90000000002"/>
    <n v="293916.3"/>
    <x v="1"/>
    <n v="10645"/>
    <n v="10645"/>
    <n v="10645"/>
  </r>
  <r>
    <x v="12"/>
    <x v="35"/>
    <x v="4"/>
    <x v="5"/>
    <x v="244"/>
    <n v="7205843"/>
    <n v="8164784"/>
    <x v="0"/>
    <n v="32187"/>
    <n v="32187"/>
    <n v="32187"/>
  </r>
  <r>
    <x v="6"/>
    <x v="35"/>
    <x v="4"/>
    <x v="5"/>
    <x v="245"/>
    <n v="2241034"/>
    <n v="2516987"/>
    <x v="0"/>
    <n v="31570"/>
    <n v="31570"/>
    <n v="31570"/>
  </r>
  <r>
    <x v="9"/>
    <x v="36"/>
    <x v="2"/>
    <x v="0"/>
    <x v="246"/>
    <n v="256343.5"/>
    <n v="304486.09999999998"/>
    <x v="1"/>
    <n v="5658"/>
    <n v="5658"/>
    <n v="5658"/>
  </r>
  <r>
    <x v="1"/>
    <x v="36"/>
    <x v="2"/>
    <x v="1"/>
    <x v="247"/>
    <n v="187567.8"/>
    <n v="225440.3"/>
    <x v="1"/>
    <n v="5731"/>
    <n v="5731"/>
    <n v="5731"/>
  </r>
  <r>
    <x v="10"/>
    <x v="36"/>
    <x v="2"/>
    <x v="2"/>
    <x v="248"/>
    <n v="114000"/>
    <n v="136085.70000000001"/>
    <x v="1"/>
    <n v="3378"/>
    <n v="3378"/>
    <n v="3378"/>
  </r>
  <r>
    <x v="3"/>
    <x v="36"/>
    <x v="2"/>
    <x v="3"/>
    <x v="249"/>
    <n v="58504.84"/>
    <n v="74363.33"/>
    <x v="1"/>
    <n v="3107"/>
    <n v="3107"/>
    <n v="3107"/>
  </r>
  <r>
    <x v="11"/>
    <x v="36"/>
    <x v="2"/>
    <x v="4"/>
    <x v="250"/>
    <n v="19999.990000000002"/>
    <n v="26555.29"/>
    <x v="1"/>
    <n v="3073"/>
    <n v="3073"/>
    <n v="3073"/>
  </r>
  <r>
    <x v="33"/>
    <x v="37"/>
    <x v="6"/>
    <x v="10"/>
    <x v="251"/>
    <n v="404570.9"/>
    <n v="456628.3"/>
    <x v="1"/>
    <n v="6400"/>
    <n v="6400"/>
    <n v="6400"/>
  </r>
  <r>
    <x v="9"/>
    <x v="37"/>
    <x v="6"/>
    <x v="0"/>
    <x v="252"/>
    <n v="336710.7"/>
    <n v="386398.2"/>
    <x v="1"/>
    <n v="4471"/>
    <n v="4471"/>
    <n v="4471"/>
  </r>
  <r>
    <x v="1"/>
    <x v="37"/>
    <x v="6"/>
    <x v="1"/>
    <x v="253"/>
    <n v="284056.3"/>
    <n v="323814.8"/>
    <x v="1"/>
    <n v="4564"/>
    <n v="4564"/>
    <n v="4564"/>
  </r>
  <r>
    <x v="20"/>
    <x v="37"/>
    <x v="6"/>
    <x v="2"/>
    <x v="254"/>
    <n v="185958.5"/>
    <n v="214308.8"/>
    <x v="1"/>
    <n v="4527"/>
    <n v="4527"/>
    <n v="4527"/>
  </r>
  <r>
    <x v="9"/>
    <x v="38"/>
    <x v="4"/>
    <x v="0"/>
    <x v="255"/>
    <n v="8107.152"/>
    <n v="8995.7900000000009"/>
    <x v="0"/>
    <n v="5485"/>
    <n v="5485"/>
    <n v="5485"/>
  </r>
  <r>
    <x v="1"/>
    <x v="38"/>
    <x v="4"/>
    <x v="1"/>
    <x v="256"/>
    <n v="7593.6869999999999"/>
    <n v="8365.9619999999995"/>
    <x v="0"/>
    <n v="5198"/>
    <n v="5198"/>
    <n v="5198"/>
  </r>
  <r>
    <x v="10"/>
    <x v="38"/>
    <x v="4"/>
    <x v="2"/>
    <x v="257"/>
    <n v="197278.5"/>
    <n v="214106.3"/>
    <x v="0"/>
    <n v="5327"/>
    <n v="5327"/>
    <n v="5447"/>
  </r>
  <r>
    <x v="3"/>
    <x v="38"/>
    <x v="4"/>
    <x v="3"/>
    <x v="258"/>
    <n v="136616.70000000001"/>
    <n v="152019.29999999999"/>
    <x v="0"/>
    <n v="5116"/>
    <n v="5116"/>
    <n v="5147"/>
  </r>
  <r>
    <x v="26"/>
    <x v="38"/>
    <x v="4"/>
    <x v="5"/>
    <x v="259"/>
    <n v="70828.05"/>
    <n v="76554.64"/>
    <x v="1"/>
    <n v="16336"/>
    <n v="16336"/>
    <n v="16336"/>
  </r>
  <r>
    <x v="15"/>
    <x v="38"/>
    <x v="4"/>
    <x v="6"/>
    <x v="260"/>
    <n v="44150"/>
    <n v="46891.88"/>
    <x v="0"/>
    <n v="15988"/>
    <n v="15988"/>
    <n v="15988"/>
  </r>
  <r>
    <x v="29"/>
    <x v="39"/>
    <x v="4"/>
    <x v="0"/>
    <x v="261"/>
    <n v="13336.5"/>
    <n v="14565.18"/>
    <x v="1"/>
    <n v="3663"/>
    <n v="3663"/>
    <n v="3663"/>
  </r>
  <r>
    <x v="1"/>
    <x v="39"/>
    <x v="4"/>
    <x v="1"/>
    <x v="262"/>
    <n v="12903.28"/>
    <n v="13645.44"/>
    <x v="1"/>
    <n v="3923"/>
    <n v="3923"/>
    <n v="3923"/>
  </r>
  <r>
    <x v="10"/>
    <x v="39"/>
    <x v="4"/>
    <x v="2"/>
    <x v="263"/>
    <n v="11223.5"/>
    <n v="11880.78"/>
    <x v="1"/>
    <n v="3697"/>
    <n v="3697"/>
    <n v="3697"/>
  </r>
  <r>
    <x v="3"/>
    <x v="39"/>
    <x v="4"/>
    <x v="3"/>
    <x v="264"/>
    <n v="2270224"/>
    <n v="2426519"/>
    <x v="1"/>
    <n v="3724"/>
    <n v="3724"/>
    <n v="3724"/>
  </r>
  <r>
    <x v="36"/>
    <x v="39"/>
    <x v="4"/>
    <x v="4"/>
    <x v="265"/>
    <n v="1477095"/>
    <n v="1561185"/>
    <x v="1"/>
    <n v="3859"/>
    <n v="3859"/>
    <n v="3859"/>
  </r>
  <r>
    <x v="12"/>
    <x v="39"/>
    <x v="4"/>
    <x v="5"/>
    <x v="266"/>
    <n v="1280555"/>
    <n v="1352170"/>
    <x v="1"/>
    <n v="2577"/>
    <n v="2577"/>
    <n v="2577"/>
  </r>
  <r>
    <x v="29"/>
    <x v="40"/>
    <x v="2"/>
    <x v="0"/>
    <x v="267"/>
    <n v="19516.150000000001"/>
    <n v="38907.42"/>
    <x v="0"/>
    <n v="7551"/>
    <n v="7549"/>
    <n v="7990"/>
  </r>
  <r>
    <x v="1"/>
    <x v="40"/>
    <x v="2"/>
    <x v="1"/>
    <x v="268"/>
    <n v="15000"/>
    <n v="31313.3"/>
    <x v="0"/>
    <n v="6132"/>
    <n v="6128"/>
    <n v="6751"/>
  </r>
  <r>
    <x v="2"/>
    <x v="40"/>
    <x v="2"/>
    <x v="2"/>
    <x v="269"/>
    <n v="12345.43"/>
    <n v="27305.7"/>
    <x v="0"/>
    <n v="6787"/>
    <n v="6778"/>
    <n v="7021"/>
  </r>
  <r>
    <x v="29"/>
    <x v="41"/>
    <x v="7"/>
    <x v="0"/>
    <x v="270"/>
    <n v="21255420"/>
    <n v="23232270"/>
    <x v="0"/>
    <n v="13060"/>
    <n v="13060"/>
    <n v="13060"/>
  </r>
  <r>
    <x v="1"/>
    <x v="41"/>
    <x v="7"/>
    <x v="1"/>
    <x v="271"/>
    <n v="18838478"/>
    <n v="20732260"/>
    <x v="0"/>
    <n v="13289"/>
    <n v="13289"/>
    <n v="13289"/>
  </r>
  <r>
    <x v="2"/>
    <x v="41"/>
    <x v="7"/>
    <x v="2"/>
    <x v="272"/>
    <n v="17410208"/>
    <n v="19373308"/>
    <x v="0"/>
    <n v="13644"/>
    <n v="13644"/>
    <n v="13644"/>
  </r>
  <r>
    <x v="20"/>
    <x v="41"/>
    <x v="7"/>
    <x v="3"/>
    <x v="273"/>
    <n v="15995150"/>
    <n v="17606330"/>
    <x v="0"/>
    <n v="15505"/>
    <n v="15505"/>
    <n v="15505"/>
  </r>
  <r>
    <x v="9"/>
    <x v="42"/>
    <x v="1"/>
    <x v="0"/>
    <x v="274"/>
    <n v="15025.31"/>
    <n v="17457.79"/>
    <x v="0"/>
    <n v="11920"/>
    <n v="11920"/>
    <n v="11920"/>
  </r>
  <r>
    <x v="1"/>
    <x v="42"/>
    <x v="1"/>
    <x v="1"/>
    <x v="275"/>
    <n v="14247.27"/>
    <n v="16255.34"/>
    <x v="0"/>
    <n v="12803"/>
    <n v="12803"/>
    <n v="13016"/>
  </r>
  <r>
    <x v="10"/>
    <x v="42"/>
    <x v="1"/>
    <x v="2"/>
    <x v="276"/>
    <n v="15027.85"/>
    <n v="16788.009999999998"/>
    <x v="0"/>
    <n v="12882"/>
    <n v="12882"/>
    <n v="12984"/>
  </r>
  <r>
    <x v="3"/>
    <x v="42"/>
    <x v="1"/>
    <x v="3"/>
    <x v="277"/>
    <n v="12324.87"/>
    <n v="14030.83"/>
    <x v="1"/>
    <n v="12884"/>
    <n v="12884"/>
    <n v="12884"/>
  </r>
  <r>
    <x v="11"/>
    <x v="42"/>
    <x v="1"/>
    <x v="4"/>
    <x v="278"/>
    <n v="1843427"/>
    <n v="2173476"/>
    <x v="1"/>
    <n v="4772"/>
    <n v="4772"/>
    <n v="4772"/>
  </r>
  <r>
    <x v="6"/>
    <x v="42"/>
    <x v="1"/>
    <x v="5"/>
    <x v="279"/>
    <n v="1280267"/>
    <n v="1580679"/>
    <x v="1"/>
    <n v="5899"/>
    <n v="5899"/>
    <n v="5899"/>
  </r>
  <r>
    <x v="27"/>
    <x v="42"/>
    <x v="1"/>
    <x v="6"/>
    <x v="280"/>
    <n v="897719.6"/>
    <n v="1039602"/>
    <x v="1"/>
    <n v="21108"/>
    <n v="21108"/>
    <n v="21108"/>
  </r>
  <r>
    <x v="17"/>
    <x v="42"/>
    <x v="1"/>
    <x v="7"/>
    <x v="281"/>
    <n v="508706.3"/>
    <n v="598792.9"/>
    <x v="1"/>
    <n v="3165"/>
    <n v="3165"/>
    <n v="3165"/>
  </r>
  <r>
    <x v="40"/>
    <x v="42"/>
    <x v="1"/>
    <x v="8"/>
    <x v="282"/>
    <n v="300000"/>
    <n v="347522"/>
    <x v="1"/>
    <n v="23921"/>
    <n v="23921"/>
    <n v="23921"/>
  </r>
  <r>
    <x v="30"/>
    <x v="43"/>
    <x v="1"/>
    <x v="3"/>
    <x v="283"/>
    <n v="189475.6"/>
    <n v="203459.6"/>
    <x v="0"/>
    <n v="16268"/>
    <n v="16268"/>
    <n v="16268"/>
  </r>
  <r>
    <x v="11"/>
    <x v="43"/>
    <x v="1"/>
    <x v="4"/>
    <x v="284"/>
    <n v="153208.1"/>
    <n v="167366.5"/>
    <x v="0"/>
    <n v="14491"/>
    <n v="14491"/>
    <n v="14491"/>
  </r>
  <r>
    <x v="6"/>
    <x v="43"/>
    <x v="1"/>
    <x v="5"/>
    <x v="285"/>
    <n v="128529"/>
    <n v="135552.6"/>
    <x v="0"/>
    <n v="16256"/>
    <n v="16256"/>
    <n v="16256"/>
  </r>
  <r>
    <x v="15"/>
    <x v="43"/>
    <x v="1"/>
    <x v="6"/>
    <x v="286"/>
    <n v="125208.5"/>
    <n v="132327.79999999999"/>
    <x v="0"/>
    <n v="12483"/>
    <n v="12483"/>
    <n v="12483"/>
  </r>
  <r>
    <x v="14"/>
    <x v="43"/>
    <x v="1"/>
    <x v="7"/>
    <x v="287"/>
    <n v="77498.91"/>
    <n v="79696.039999999994"/>
    <x v="0"/>
    <n v="9529"/>
    <n v="9529"/>
    <n v="9529"/>
  </r>
  <r>
    <x v="8"/>
    <x v="43"/>
    <x v="1"/>
    <x v="8"/>
    <x v="288"/>
    <n v="48350"/>
    <n v="50134.97"/>
    <x v="0"/>
    <n v="9592"/>
    <n v="9592"/>
    <n v="9592"/>
  </r>
  <r>
    <x v="23"/>
    <x v="43"/>
    <x v="1"/>
    <x v="9"/>
    <x v="289"/>
    <n v="25901"/>
    <n v="26705.99"/>
    <x v="0"/>
    <n v="10297"/>
    <n v="10297"/>
    <n v="10297"/>
  </r>
  <r>
    <x v="41"/>
    <x v="43"/>
    <x v="1"/>
    <x v="9"/>
    <x v="290"/>
    <n v="11345.5"/>
    <n v="12023.73"/>
    <x v="0"/>
    <n v="5377"/>
    <n v="5377"/>
    <n v="5377"/>
  </r>
  <r>
    <x v="9"/>
    <x v="44"/>
    <x v="6"/>
    <x v="0"/>
    <x v="291"/>
    <n v="52587.37"/>
    <n v="60832.83"/>
    <x v="0"/>
    <n v="6792"/>
    <n v="6792"/>
    <n v="6792"/>
  </r>
  <r>
    <x v="1"/>
    <x v="44"/>
    <x v="6"/>
    <x v="1"/>
    <x v="292"/>
    <n v="52395.91"/>
    <n v="59796.800000000003"/>
    <x v="0"/>
    <n v="7502"/>
    <n v="7502"/>
    <n v="7502"/>
  </r>
  <r>
    <x v="10"/>
    <x v="44"/>
    <x v="6"/>
    <x v="2"/>
    <x v="293"/>
    <n v="49753.74"/>
    <n v="57385.55"/>
    <x v="0"/>
    <n v="6778"/>
    <n v="6778"/>
    <n v="6778"/>
  </r>
  <r>
    <x v="3"/>
    <x v="44"/>
    <x v="6"/>
    <x v="3"/>
    <x v="294"/>
    <n v="45260.45"/>
    <n v="50019.59"/>
    <x v="0"/>
    <n v="3270"/>
    <n v="3270"/>
    <n v="3270"/>
  </r>
  <r>
    <x v="28"/>
    <x v="44"/>
    <x v="6"/>
    <x v="4"/>
    <x v="295"/>
    <n v="46322.5"/>
    <n v="51942.96"/>
    <x v="0"/>
    <n v="3726"/>
    <n v="3726"/>
    <n v="3726"/>
  </r>
  <r>
    <x v="11"/>
    <x v="44"/>
    <x v="6"/>
    <x v="4"/>
    <x v="296"/>
    <n v="42867"/>
    <n v="48891.73"/>
    <x v="0"/>
    <n v="3642"/>
    <n v="3642"/>
    <n v="3642"/>
  </r>
  <r>
    <x v="15"/>
    <x v="44"/>
    <x v="6"/>
    <x v="6"/>
    <x v="297"/>
    <n v="39020"/>
    <n v="44381.18"/>
    <x v="0"/>
    <n v="6277"/>
    <n v="6277"/>
    <n v="6277"/>
  </r>
  <r>
    <x v="42"/>
    <x v="44"/>
    <x v="6"/>
    <x v="8"/>
    <x v="298"/>
    <n v="28100"/>
    <n v="33187.86"/>
    <x v="0"/>
    <n v="6885"/>
    <n v="6885"/>
    <n v="6885"/>
  </r>
  <r>
    <x v="33"/>
    <x v="45"/>
    <x v="7"/>
    <x v="10"/>
    <x v="299"/>
    <n v="433621.2"/>
    <n v="506065.8"/>
    <x v="0"/>
    <n v="16528"/>
    <n v="16528"/>
    <n v="16528"/>
  </r>
  <r>
    <x v="9"/>
    <x v="45"/>
    <x v="7"/>
    <x v="0"/>
    <x v="300"/>
    <n v="404563.7"/>
    <n v="471078.2"/>
    <x v="0"/>
    <n v="15858"/>
    <n v="15858"/>
    <n v="15858"/>
  </r>
  <r>
    <x v="1"/>
    <x v="45"/>
    <x v="7"/>
    <x v="1"/>
    <x v="301"/>
    <n v="384265.8"/>
    <n v="448183.9"/>
    <x v="0"/>
    <n v="14853"/>
    <n v="14853"/>
    <n v="14853"/>
  </r>
  <r>
    <x v="10"/>
    <x v="45"/>
    <x v="7"/>
    <x v="2"/>
    <x v="302"/>
    <n v="405404.5"/>
    <n v="474449.6"/>
    <x v="0"/>
    <n v="13776"/>
    <n v="13776"/>
    <n v="13776"/>
  </r>
  <r>
    <x v="30"/>
    <x v="45"/>
    <x v="7"/>
    <x v="3"/>
    <x v="303"/>
    <n v="416689.8"/>
    <n v="490838.5"/>
    <x v="0"/>
    <n v="13681"/>
    <n v="13681"/>
    <n v="13681"/>
  </r>
  <r>
    <x v="11"/>
    <x v="45"/>
    <x v="7"/>
    <x v="4"/>
    <x v="304"/>
    <n v="423021"/>
    <n v="488174.8"/>
    <x v="0"/>
    <n v="13801"/>
    <n v="13801"/>
    <n v="13801"/>
  </r>
  <r>
    <x v="12"/>
    <x v="45"/>
    <x v="7"/>
    <x v="5"/>
    <x v="305"/>
    <n v="397228.79999999999"/>
    <n v="458833.3"/>
    <x v="0"/>
    <n v="13701"/>
    <n v="13701"/>
    <n v="13701"/>
  </r>
  <r>
    <x v="6"/>
    <x v="45"/>
    <x v="7"/>
    <x v="5"/>
    <x v="306"/>
    <n v="385707"/>
    <n v="440487.5"/>
    <x v="0"/>
    <n v="14677"/>
    <n v="0"/>
    <n v="14677"/>
  </r>
  <r>
    <x v="22"/>
    <x v="45"/>
    <x v="7"/>
    <x v="6"/>
    <x v="307"/>
    <n v="276077.90000000002"/>
    <n v="316632.7"/>
    <x v="0"/>
    <n v="16434"/>
    <n v="16434"/>
    <n v="16434"/>
  </r>
  <r>
    <x v="37"/>
    <x v="45"/>
    <x v="7"/>
    <x v="7"/>
    <x v="308"/>
    <n v="150317.4"/>
    <n v="172580.6"/>
    <x v="0"/>
    <n v="16434"/>
    <n v="16434"/>
    <n v="16434"/>
  </r>
  <r>
    <x v="8"/>
    <x v="45"/>
    <x v="7"/>
    <x v="8"/>
    <x v="309"/>
    <n v="109850"/>
    <n v="126357"/>
    <x v="0"/>
    <n v="15285"/>
    <n v="15285"/>
    <n v="15285"/>
  </r>
  <r>
    <x v="9"/>
    <x v="46"/>
    <x v="1"/>
    <x v="0"/>
    <x v="310"/>
    <n v="18218.61"/>
    <n v="22212.99"/>
    <x v="0"/>
    <n v="20095"/>
    <n v="20095"/>
    <n v="20095"/>
  </r>
  <r>
    <x v="1"/>
    <x v="46"/>
    <x v="1"/>
    <x v="1"/>
    <x v="311"/>
    <n v="16911.169999999998"/>
    <n v="20510.52"/>
    <x v="0"/>
    <n v="25296"/>
    <n v="25296"/>
    <n v="25296"/>
  </r>
  <r>
    <x v="10"/>
    <x v="46"/>
    <x v="1"/>
    <x v="2"/>
    <x v="312"/>
    <n v="16196.03"/>
    <n v="19504.009999999998"/>
    <x v="0"/>
    <n v="24939"/>
    <n v="24938"/>
    <n v="24939"/>
  </r>
  <r>
    <x v="3"/>
    <x v="46"/>
    <x v="1"/>
    <x v="3"/>
    <x v="313"/>
    <n v="13638.5"/>
    <n v="16706.900000000001"/>
    <x v="0"/>
    <n v="27731"/>
    <n v="27731"/>
    <n v="27731"/>
  </r>
  <r>
    <x v="36"/>
    <x v="46"/>
    <x v="1"/>
    <x v="4"/>
    <x v="314"/>
    <n v="10830"/>
    <n v="13118.98"/>
    <x v="0"/>
    <n v="24977"/>
    <n v="24977"/>
    <n v="24977"/>
  </r>
  <r>
    <x v="6"/>
    <x v="46"/>
    <x v="1"/>
    <x v="5"/>
    <x v="315"/>
    <n v="8716.8340000000007"/>
    <n v="10399.06"/>
    <x v="0"/>
    <n v="6794"/>
    <n v="6794"/>
    <n v="6794"/>
  </r>
  <r>
    <x v="13"/>
    <x v="46"/>
    <x v="1"/>
    <x v="5"/>
    <x v="316"/>
    <n v="8633.0120000000006"/>
    <n v="10512.97"/>
    <x v="0"/>
    <n v="26388"/>
    <n v="26388"/>
    <n v="26388"/>
  </r>
  <r>
    <x v="22"/>
    <x v="46"/>
    <x v="1"/>
    <x v="6"/>
    <x v="317"/>
    <n v="7675.5"/>
    <n v="9038.1990000000005"/>
    <x v="0"/>
    <n v="7056"/>
    <n v="7056"/>
    <n v="7056"/>
  </r>
  <r>
    <x v="37"/>
    <x v="46"/>
    <x v="1"/>
    <x v="7"/>
    <x v="318"/>
    <n v="5015.442"/>
    <n v="5723.0320000000002"/>
    <x v="0"/>
    <n v="7174"/>
    <n v="7174"/>
    <n v="7174"/>
  </r>
  <r>
    <x v="38"/>
    <x v="46"/>
    <x v="1"/>
    <x v="8"/>
    <x v="319"/>
    <n v="2890.2150000000001"/>
    <n v="3182.3240000000001"/>
    <x v="0"/>
    <n v="6776"/>
    <n v="6776"/>
    <n v="6776"/>
  </r>
  <r>
    <x v="43"/>
    <x v="46"/>
    <x v="1"/>
    <x v="9"/>
    <x v="320"/>
    <n v="1335.5"/>
    <n v="1482.6669999999999"/>
    <x v="0"/>
    <n v="6694"/>
    <n v="6694"/>
    <n v="6694"/>
  </r>
  <r>
    <x v="44"/>
    <x v="46"/>
    <x v="1"/>
    <x v="9"/>
    <x v="321"/>
    <n v="648.70650000000001"/>
    <n v="741.08370000000002"/>
    <x v="0"/>
    <n v="7002"/>
    <n v="7002"/>
    <n v="7002"/>
  </r>
  <r>
    <x v="33"/>
    <x v="47"/>
    <x v="0"/>
    <x v="10"/>
    <x v="322"/>
    <n v="35843.72"/>
    <n v="44071.05"/>
    <x v="0"/>
    <n v="69362"/>
    <n v="69362"/>
    <n v="69362"/>
  </r>
  <r>
    <x v="9"/>
    <x v="47"/>
    <x v="0"/>
    <x v="0"/>
    <x v="323"/>
    <n v="31954.5"/>
    <n v="39322.230000000003"/>
    <x v="0"/>
    <n v="51105"/>
    <n v="51105"/>
    <n v="51105"/>
  </r>
  <r>
    <x v="1"/>
    <x v="47"/>
    <x v="0"/>
    <x v="1"/>
    <x v="324"/>
    <n v="30245.95"/>
    <n v="36483.25"/>
    <x v="0"/>
    <n v="74564"/>
    <n v="74564"/>
    <n v="74564"/>
  </r>
  <r>
    <x v="10"/>
    <x v="47"/>
    <x v="0"/>
    <x v="2"/>
    <x v="325"/>
    <n v="29683.06"/>
    <n v="35728.449999999997"/>
    <x v="0"/>
    <n v="75309"/>
    <n v="75309"/>
    <n v="75309"/>
  </r>
  <r>
    <x v="3"/>
    <x v="47"/>
    <x v="0"/>
    <x v="3"/>
    <x v="326"/>
    <n v="26653"/>
    <n v="31759.31"/>
    <x v="0"/>
    <n v="75909"/>
    <n v="75909"/>
    <n v="75909"/>
  </r>
  <r>
    <x v="11"/>
    <x v="47"/>
    <x v="0"/>
    <x v="4"/>
    <x v="327"/>
    <n v="24039.13"/>
    <n v="28454.69"/>
    <x v="0"/>
    <n v="77689"/>
    <n v="77689"/>
    <n v="77689"/>
  </r>
  <r>
    <x v="12"/>
    <x v="47"/>
    <x v="0"/>
    <x v="5"/>
    <x v="328"/>
    <n v="20902.97"/>
    <n v="24911.9"/>
    <x v="0"/>
    <n v="50109"/>
    <n v="50109"/>
    <n v="50109"/>
  </r>
  <r>
    <x v="13"/>
    <x v="47"/>
    <x v="0"/>
    <x v="5"/>
    <x v="329"/>
    <n v="18318.310000000001"/>
    <n v="21897.69"/>
    <x v="0"/>
    <n v="56734"/>
    <n v="56734"/>
    <n v="56734"/>
  </r>
  <r>
    <x v="22"/>
    <x v="47"/>
    <x v="0"/>
    <x v="6"/>
    <x v="330"/>
    <n v="16914.05"/>
    <n v="19555.12"/>
    <x v="0"/>
    <n v="59044"/>
    <n v="59044"/>
    <n v="59044"/>
  </r>
  <r>
    <x v="37"/>
    <x v="47"/>
    <x v="0"/>
    <x v="7"/>
    <x v="331"/>
    <n v="13583.52"/>
    <n v="15523.97"/>
    <x v="0"/>
    <n v="58049"/>
    <n v="58049"/>
    <n v="58049"/>
  </r>
  <r>
    <x v="38"/>
    <x v="47"/>
    <x v="0"/>
    <x v="8"/>
    <x v="332"/>
    <n v="8888.8169999999991"/>
    <n v="9879.0259999999998"/>
    <x v="0"/>
    <n v="65055"/>
    <n v="65055"/>
    <n v="65055"/>
  </r>
  <r>
    <x v="43"/>
    <x v="47"/>
    <x v="0"/>
    <x v="9"/>
    <x v="333"/>
    <n v="5792.0330000000004"/>
    <n v="6411.93"/>
    <x v="0"/>
    <n v="11429"/>
    <n v="11429"/>
    <n v="11429"/>
  </r>
  <r>
    <x v="33"/>
    <x v="48"/>
    <x v="3"/>
    <x v="10"/>
    <x v="334"/>
    <n v="284964"/>
    <n v="357181"/>
    <x v="1"/>
    <n v="44392"/>
    <n v="44392"/>
    <n v="44392"/>
  </r>
  <r>
    <x v="9"/>
    <x v="48"/>
    <x v="3"/>
    <x v="0"/>
    <x v="335"/>
    <n v="207846.1"/>
    <n v="263943"/>
    <x v="1"/>
    <n v="45557"/>
    <n v="45557"/>
    <n v="45557"/>
  </r>
  <r>
    <x v="1"/>
    <x v="48"/>
    <x v="3"/>
    <x v="1"/>
    <x v="336"/>
    <n v="138042.29999999999"/>
    <n v="186834.5"/>
    <x v="1"/>
    <n v="45276"/>
    <n v="45276"/>
    <n v="45276"/>
  </r>
  <r>
    <x v="10"/>
    <x v="48"/>
    <x v="3"/>
    <x v="2"/>
    <x v="337"/>
    <n v="91484"/>
    <n v="131029"/>
    <x v="1"/>
    <n v="47870"/>
    <n v="47870"/>
    <n v="47870"/>
  </r>
  <r>
    <x v="3"/>
    <x v="48"/>
    <x v="3"/>
    <x v="3"/>
    <x v="338"/>
    <n v="62864.62"/>
    <n v="88429.48"/>
    <x v="1"/>
    <n v="18392"/>
    <n v="18392"/>
    <n v="18392"/>
  </r>
</pivotCacheRecords>
</file>

<file path=xl/pivotCache/pivotCacheRecords2.xml><?xml version="1.0" encoding="utf-8"?>
<pivotCacheRecords xmlns="http://schemas.openxmlformats.org/spreadsheetml/2006/main" xmlns:r="http://schemas.openxmlformats.org/officeDocument/2006/relationships" count="339">
  <r>
    <x v="0"/>
    <x v="0"/>
    <x v="0"/>
    <x v="0"/>
    <x v="0"/>
    <x v="0"/>
    <n v="0.1265964"/>
    <n v="0.186057"/>
    <n v="-0.27879989999999999"/>
    <n v="-0.57499929999999999"/>
  </r>
  <r>
    <x v="1"/>
    <x v="0"/>
    <x v="0"/>
    <x v="1"/>
    <x v="1"/>
    <x v="0"/>
    <n v="0.1294679"/>
    <n v="0.1549498"/>
    <n v="-0.31798890000000002"/>
    <n v="-0.56522209999999995"/>
  </r>
  <r>
    <x v="2"/>
    <x v="0"/>
    <x v="0"/>
    <x v="2"/>
    <x v="2"/>
    <x v="0"/>
    <n v="0.11872779999999999"/>
    <n v="0.1724359"/>
    <n v="-0.32114239999999999"/>
    <n v="-0.56863929999999996"/>
  </r>
  <r>
    <x v="3"/>
    <x v="0"/>
    <x v="0"/>
    <x v="3"/>
    <x v="3"/>
    <x v="0"/>
    <n v="0.13708490000000001"/>
    <n v="0.185867"/>
    <n v="-0.34963939999999999"/>
    <n v="-0.54264089999999998"/>
  </r>
  <r>
    <x v="4"/>
    <x v="0"/>
    <x v="0"/>
    <x v="3"/>
    <x v="4"/>
    <x v="0"/>
    <n v="0.1348531"/>
    <n v="0.2004203"/>
    <n v="-0.33553670000000002"/>
    <n v="-0.54588760000000003"/>
  </r>
  <r>
    <x v="5"/>
    <x v="0"/>
    <x v="0"/>
    <x v="4"/>
    <x v="5"/>
    <x v="0"/>
    <n v="0.13974030000000001"/>
    <n v="0.18989120000000001"/>
    <n v="-0.33546870000000001"/>
    <n v="-0.56084659999999997"/>
  </r>
  <r>
    <x v="6"/>
    <x v="0"/>
    <x v="0"/>
    <x v="5"/>
    <x v="6"/>
    <x v="0"/>
    <n v="0.1372767"/>
    <n v="0.20132130000000001"/>
    <n v="-0.33969660000000002"/>
    <n v="-0.54290989999999995"/>
  </r>
  <r>
    <x v="7"/>
    <x v="0"/>
    <x v="0"/>
    <x v="6"/>
    <x v="7"/>
    <x v="0"/>
    <n v="9.6777000000000002E-2"/>
    <n v="0.2157174"/>
    <n v="-0.37014910000000001"/>
    <n v="-0.53221370000000001"/>
  </r>
  <r>
    <x v="8"/>
    <x v="0"/>
    <x v="0"/>
    <x v="7"/>
    <x v="8"/>
    <x v="0"/>
    <n v="0.1072415"/>
    <n v="0.22374079999999999"/>
    <n v="-0.33999859999999998"/>
    <n v="-0.52205230000000002"/>
  </r>
  <r>
    <x v="9"/>
    <x v="0"/>
    <x v="0"/>
    <x v="8"/>
    <x v="9"/>
    <x v="0"/>
    <n v="9.6515199999999995E-2"/>
    <n v="0.2163832"/>
    <n v="-0.32435380000000003"/>
    <n v="-0.49157319999999999"/>
  </r>
  <r>
    <x v="0"/>
    <x v="1"/>
    <x v="1"/>
    <x v="0"/>
    <x v="10"/>
    <x v="0"/>
    <n v="0.2608491"/>
    <n v="0.25444329999999998"/>
    <n v="4.4714400000000001E-2"/>
    <n v="-0.45810469999999998"/>
  </r>
  <r>
    <x v="1"/>
    <x v="1"/>
    <x v="1"/>
    <x v="1"/>
    <x v="11"/>
    <x v="0"/>
    <n v="0.25701689999999999"/>
    <n v="0.2461448"/>
    <n v="3.5393000000000001E-2"/>
    <n v="-0.47363670000000002"/>
  </r>
  <r>
    <x v="10"/>
    <x v="1"/>
    <x v="1"/>
    <x v="2"/>
    <x v="12"/>
    <x v="0"/>
    <n v="0.23798059999999999"/>
    <n v="0.25580809999999998"/>
    <n v="2.22738E-2"/>
    <n v="-0.46499000000000001"/>
  </r>
  <r>
    <x v="3"/>
    <x v="1"/>
    <x v="1"/>
    <x v="3"/>
    <x v="13"/>
    <x v="0"/>
    <n v="0.2667544"/>
    <n v="0.25059429999999999"/>
    <n v="7.9164399999999996E-2"/>
    <n v="-0.41645159999999998"/>
  </r>
  <r>
    <x v="11"/>
    <x v="1"/>
    <x v="1"/>
    <x v="4"/>
    <x v="14"/>
    <x v="1"/>
    <n v="0.27360230000000002"/>
    <m/>
    <n v="3.9528399999999998E-2"/>
    <m/>
  </r>
  <r>
    <x v="12"/>
    <x v="1"/>
    <x v="1"/>
    <x v="5"/>
    <x v="15"/>
    <x v="1"/>
    <n v="0.26875589999999999"/>
    <m/>
    <n v="5.6307799999999998E-2"/>
    <m/>
  </r>
  <r>
    <x v="6"/>
    <x v="1"/>
    <x v="1"/>
    <x v="5"/>
    <x v="16"/>
    <x v="2"/>
    <m/>
    <m/>
    <m/>
    <m/>
  </r>
  <r>
    <x v="13"/>
    <x v="1"/>
    <x v="1"/>
    <x v="5"/>
    <x v="17"/>
    <x v="1"/>
    <n v="0.25409559999999998"/>
    <m/>
    <n v="2.7855899999999999E-2"/>
    <m/>
  </r>
  <r>
    <x v="14"/>
    <x v="1"/>
    <x v="1"/>
    <x v="7"/>
    <x v="18"/>
    <x v="2"/>
    <m/>
    <m/>
    <m/>
    <m/>
  </r>
  <r>
    <x v="11"/>
    <x v="2"/>
    <x v="1"/>
    <x v="4"/>
    <x v="19"/>
    <x v="1"/>
    <n v="0.24549770000000001"/>
    <m/>
    <n v="-0.16477900000000001"/>
    <m/>
  </r>
  <r>
    <x v="12"/>
    <x v="2"/>
    <x v="1"/>
    <x v="5"/>
    <x v="20"/>
    <x v="0"/>
    <n v="0.2171797"/>
    <n v="0.3026414"/>
    <n v="-0.12640419999999999"/>
    <n v="-0.49998100000000001"/>
  </r>
  <r>
    <x v="6"/>
    <x v="2"/>
    <x v="1"/>
    <x v="5"/>
    <x v="21"/>
    <x v="1"/>
    <n v="0.28013919999999998"/>
    <m/>
    <n v="-7.9378199999999996E-2"/>
    <m/>
  </r>
  <r>
    <x v="15"/>
    <x v="2"/>
    <x v="1"/>
    <x v="6"/>
    <x v="22"/>
    <x v="0"/>
    <n v="0.2256968"/>
    <n v="0.26644410000000002"/>
    <n v="-0.1442928"/>
    <n v="-0.47295500000000001"/>
  </r>
  <r>
    <x v="16"/>
    <x v="2"/>
    <x v="1"/>
    <x v="6"/>
    <x v="23"/>
    <x v="1"/>
    <n v="0.27779520000000002"/>
    <m/>
    <n v="-7.30325E-2"/>
    <m/>
  </r>
  <r>
    <x v="8"/>
    <x v="2"/>
    <x v="1"/>
    <x v="7"/>
    <x v="24"/>
    <x v="1"/>
    <n v="0.26778730000000001"/>
    <m/>
    <n v="-9.5028000000000001E-2"/>
    <m/>
  </r>
  <r>
    <x v="0"/>
    <x v="3"/>
    <x v="2"/>
    <x v="0"/>
    <x v="25"/>
    <x v="0"/>
    <n v="0.20431579999999999"/>
    <n v="8.9672500000000002E-2"/>
    <n v="0.15791179999999999"/>
    <n v="-0.58035530000000002"/>
  </r>
  <r>
    <x v="17"/>
    <x v="3"/>
    <x v="2"/>
    <x v="1"/>
    <x v="26"/>
    <x v="0"/>
    <n v="0.2015699"/>
    <n v="8.5588700000000004E-2"/>
    <n v="0.15331110000000001"/>
    <n v="-0.58114529999999998"/>
  </r>
  <r>
    <x v="18"/>
    <x v="3"/>
    <x v="2"/>
    <x v="2"/>
    <x v="27"/>
    <x v="0"/>
    <n v="0.2100525"/>
    <n v="8.3689799999999995E-2"/>
    <n v="0.2007003"/>
    <n v="-0.58975949999999999"/>
  </r>
  <r>
    <x v="19"/>
    <x v="3"/>
    <x v="2"/>
    <x v="3"/>
    <x v="28"/>
    <x v="0"/>
    <n v="0.20713290000000001"/>
    <n v="8.1553799999999996E-2"/>
    <n v="0.20580689999999999"/>
    <n v="-0.57217280000000004"/>
  </r>
  <r>
    <x v="0"/>
    <x v="4"/>
    <x v="0"/>
    <x v="0"/>
    <x v="29"/>
    <x v="0"/>
    <n v="0.1815679"/>
    <n v="0.19236449999999999"/>
    <n v="-4.5455099999999998E-2"/>
    <n v="-0.51186259999999995"/>
  </r>
  <r>
    <x v="1"/>
    <x v="4"/>
    <x v="0"/>
    <x v="1"/>
    <x v="30"/>
    <x v="0"/>
    <n v="0.18174940000000001"/>
    <n v="0.1890288"/>
    <n v="-6.5555799999999997E-2"/>
    <n v="-0.52254210000000001"/>
  </r>
  <r>
    <x v="10"/>
    <x v="4"/>
    <x v="0"/>
    <x v="2"/>
    <x v="31"/>
    <x v="0"/>
    <n v="0.16974310000000001"/>
    <n v="0.1996763"/>
    <n v="-7.4237800000000007E-2"/>
    <n v="-0.50994249999999997"/>
  </r>
  <r>
    <x v="3"/>
    <x v="4"/>
    <x v="0"/>
    <x v="3"/>
    <x v="32"/>
    <x v="0"/>
    <n v="0.16996459999999999"/>
    <n v="0.2120428"/>
    <n v="-7.93296E-2"/>
    <n v="-0.4981505"/>
  </r>
  <r>
    <x v="11"/>
    <x v="4"/>
    <x v="0"/>
    <x v="4"/>
    <x v="33"/>
    <x v="0"/>
    <n v="0.15772459999999999"/>
    <n v="0.23675579999999999"/>
    <n v="-0.11668770000000001"/>
    <n v="-0.49007079999999997"/>
  </r>
  <r>
    <x v="20"/>
    <x v="4"/>
    <x v="0"/>
    <x v="4"/>
    <x v="34"/>
    <x v="0"/>
    <n v="0.17461760000000001"/>
    <n v="0.20167360000000001"/>
    <n v="-0.1025397"/>
    <n v="-0.5217929"/>
  </r>
  <r>
    <x v="12"/>
    <x v="4"/>
    <x v="0"/>
    <x v="5"/>
    <x v="35"/>
    <x v="0"/>
    <n v="0.1617468"/>
    <n v="0.20320240000000001"/>
    <n v="-0.14726449999999999"/>
    <n v="-0.50195250000000002"/>
  </r>
  <r>
    <x v="13"/>
    <x v="4"/>
    <x v="0"/>
    <x v="5"/>
    <x v="36"/>
    <x v="0"/>
    <n v="0.17002159999999999"/>
    <n v="0.19871249999999999"/>
    <n v="-0.13710900000000001"/>
    <n v="-0.5009034"/>
  </r>
  <r>
    <x v="21"/>
    <x v="4"/>
    <x v="0"/>
    <x v="6"/>
    <x v="37"/>
    <x v="0"/>
    <n v="0.15834229999999999"/>
    <n v="0.19782839999999999"/>
    <n v="-0.1089326"/>
    <n v="-0.4861838"/>
  </r>
  <r>
    <x v="14"/>
    <x v="4"/>
    <x v="0"/>
    <x v="7"/>
    <x v="38"/>
    <x v="0"/>
    <n v="0.12794649999999999"/>
    <n v="0.1897276"/>
    <n v="-0.1842664"/>
    <n v="-0.47569080000000002"/>
  </r>
  <r>
    <x v="9"/>
    <x v="4"/>
    <x v="0"/>
    <x v="8"/>
    <x v="39"/>
    <x v="0"/>
    <n v="0.1014477"/>
    <n v="0.1534335"/>
    <n v="-0.20590149999999999"/>
    <n v="-0.4805623"/>
  </r>
  <r>
    <x v="22"/>
    <x v="4"/>
    <x v="0"/>
    <x v="9"/>
    <x v="40"/>
    <x v="0"/>
    <n v="0.1030329"/>
    <n v="0.1469307"/>
    <n v="-0.1859749"/>
    <n v="-0.49110470000000001"/>
  </r>
  <r>
    <x v="23"/>
    <x v="4"/>
    <x v="0"/>
    <x v="9"/>
    <x v="41"/>
    <x v="0"/>
    <n v="7.6648900000000006E-2"/>
    <n v="0.1482542"/>
    <n v="-0.25992369999999998"/>
    <n v="-0.52064569999999999"/>
  </r>
  <r>
    <x v="24"/>
    <x v="5"/>
    <x v="3"/>
    <x v="10"/>
    <x v="42"/>
    <x v="1"/>
    <n v="0.11024780000000001"/>
    <m/>
    <n v="-5.5375199999999999E-2"/>
    <m/>
  </r>
  <r>
    <x v="0"/>
    <x v="5"/>
    <x v="3"/>
    <x v="0"/>
    <x v="43"/>
    <x v="1"/>
    <n v="0.1057178"/>
    <m/>
    <n v="-6.1473899999999998E-2"/>
    <m/>
  </r>
  <r>
    <x v="17"/>
    <x v="5"/>
    <x v="3"/>
    <x v="1"/>
    <x v="44"/>
    <x v="1"/>
    <n v="0.11119320000000001"/>
    <m/>
    <n v="-2.8946000000000002E-3"/>
    <m/>
  </r>
  <r>
    <x v="18"/>
    <x v="5"/>
    <x v="3"/>
    <x v="1"/>
    <x v="45"/>
    <x v="1"/>
    <n v="0.11358989999999999"/>
    <m/>
    <n v="1.16729E-2"/>
    <m/>
  </r>
  <r>
    <x v="19"/>
    <x v="5"/>
    <x v="3"/>
    <x v="2"/>
    <x v="46"/>
    <x v="1"/>
    <n v="9.4033400000000003E-2"/>
    <m/>
    <n v="-5.6528000000000002E-2"/>
    <m/>
  </r>
  <r>
    <x v="4"/>
    <x v="5"/>
    <x v="3"/>
    <x v="3"/>
    <x v="47"/>
    <x v="1"/>
    <n v="9.3505199999999997E-2"/>
    <m/>
    <n v="-2.9470799999999998E-2"/>
    <m/>
  </r>
  <r>
    <x v="11"/>
    <x v="5"/>
    <x v="3"/>
    <x v="4"/>
    <x v="48"/>
    <x v="1"/>
    <n v="9.6351099999999995E-2"/>
    <m/>
    <n v="-2.7602E-3"/>
    <m/>
  </r>
  <r>
    <x v="20"/>
    <x v="5"/>
    <x v="3"/>
    <x v="4"/>
    <x v="49"/>
    <x v="1"/>
    <n v="8.9860899999999994E-2"/>
    <m/>
    <n v="-5.7723000000000002E-3"/>
    <m/>
  </r>
  <r>
    <x v="25"/>
    <x v="5"/>
    <x v="3"/>
    <x v="5"/>
    <x v="50"/>
    <x v="1"/>
    <n v="9.1461299999999995E-2"/>
    <m/>
    <n v="2.7438500000000001E-2"/>
    <m/>
  </r>
  <r>
    <x v="13"/>
    <x v="5"/>
    <x v="3"/>
    <x v="5"/>
    <x v="51"/>
    <x v="1"/>
    <n v="8.8131899999999999E-2"/>
    <m/>
    <n v="-3.23255E-2"/>
    <m/>
  </r>
  <r>
    <x v="15"/>
    <x v="5"/>
    <x v="3"/>
    <x v="6"/>
    <x v="52"/>
    <x v="1"/>
    <n v="8.6411299999999996E-2"/>
    <m/>
    <n v="2.6407799999999999E-2"/>
    <m/>
  </r>
  <r>
    <x v="26"/>
    <x v="5"/>
    <x v="3"/>
    <x v="6"/>
    <x v="53"/>
    <x v="1"/>
    <n v="0.107269"/>
    <m/>
    <n v="8.2520099999999999E-2"/>
    <m/>
  </r>
  <r>
    <x v="0"/>
    <x v="6"/>
    <x v="2"/>
    <x v="0"/>
    <x v="54"/>
    <x v="0"/>
    <m/>
    <m/>
    <m/>
    <m/>
  </r>
  <r>
    <x v="27"/>
    <x v="6"/>
    <x v="2"/>
    <x v="4"/>
    <x v="55"/>
    <x v="2"/>
    <n v="9.4401299999999994E-2"/>
    <n v="3.7645199999999997E-2"/>
    <n v="0.2637119"/>
    <n v="-0.38576480000000002"/>
  </r>
  <r>
    <x v="0"/>
    <x v="7"/>
    <x v="3"/>
    <x v="0"/>
    <x v="56"/>
    <x v="2"/>
    <n v="0.11182599999999999"/>
    <n v="0.1248403"/>
    <n v="0.25010080000000001"/>
    <n v="-0.58372250000000003"/>
  </r>
  <r>
    <x v="1"/>
    <x v="7"/>
    <x v="3"/>
    <x v="1"/>
    <x v="57"/>
    <x v="2"/>
    <n v="0.1136006"/>
    <n v="0.11376699999999999"/>
    <n v="-0.19824539999999999"/>
    <n v="-0.5795749"/>
  </r>
  <r>
    <x v="10"/>
    <x v="7"/>
    <x v="3"/>
    <x v="2"/>
    <x v="58"/>
    <x v="2"/>
    <n v="0.1034586"/>
    <n v="0.1242673"/>
    <n v="-0.18795129999999999"/>
    <n v="-0.57151660000000004"/>
  </r>
  <r>
    <x v="3"/>
    <x v="7"/>
    <x v="3"/>
    <x v="3"/>
    <x v="59"/>
    <x v="0"/>
    <n v="8.2210800000000001E-2"/>
    <n v="4.8519199999999998E-2"/>
    <n v="-4.7128799999999998E-2"/>
    <n v="-0.50372209999999995"/>
  </r>
  <r>
    <x v="0"/>
    <x v="8"/>
    <x v="4"/>
    <x v="0"/>
    <x v="60"/>
    <x v="0"/>
    <n v="0.2052271"/>
    <n v="0.1380246"/>
    <n v="-0.19842129999999999"/>
    <n v="-0.5203276"/>
  </r>
  <r>
    <x v="1"/>
    <x v="8"/>
    <x v="4"/>
    <x v="1"/>
    <x v="61"/>
    <x v="0"/>
    <n v="0.20760239999999999"/>
    <n v="0.13830970000000001"/>
    <n v="-0.1763575"/>
    <n v="-0.51102360000000002"/>
  </r>
  <r>
    <x v="10"/>
    <x v="8"/>
    <x v="4"/>
    <x v="2"/>
    <x v="62"/>
    <x v="0"/>
    <n v="0.2001645"/>
    <n v="0.17023949999999999"/>
    <n v="-0.22527659999999999"/>
    <n v="-0.4981507"/>
  </r>
  <r>
    <x v="3"/>
    <x v="8"/>
    <x v="4"/>
    <x v="3"/>
    <x v="63"/>
    <x v="0"/>
    <n v="0.2068538"/>
    <n v="0.17399049999999999"/>
    <n v="-0.21665119999999999"/>
    <n v="-0.49777450000000001"/>
  </r>
  <r>
    <x v="27"/>
    <x v="8"/>
    <x v="4"/>
    <x v="4"/>
    <x v="64"/>
    <x v="0"/>
    <n v="0.2091565"/>
    <n v="0.1627931"/>
    <n v="-0.24207339999999999"/>
    <n v="-0.50843729999999998"/>
  </r>
  <r>
    <x v="25"/>
    <x v="8"/>
    <x v="4"/>
    <x v="5"/>
    <x v="65"/>
    <x v="0"/>
    <n v="0.16970109999999999"/>
    <n v="0.1750005"/>
    <n v="-0.29210340000000001"/>
    <n v="-0.47163300000000002"/>
  </r>
  <r>
    <x v="15"/>
    <x v="8"/>
    <x v="4"/>
    <x v="6"/>
    <x v="66"/>
    <x v="0"/>
    <n v="0.24121000000000001"/>
    <n v="0.1339748"/>
    <n v="-0.2080099"/>
    <n v="-0.41085880000000002"/>
  </r>
  <r>
    <x v="0"/>
    <x v="9"/>
    <x v="1"/>
    <x v="0"/>
    <x v="67"/>
    <x v="0"/>
    <n v="0.23573759999999999"/>
    <n v="0.3214051"/>
    <n v="-0.1991366"/>
    <n v="-0.36431059999999998"/>
  </r>
  <r>
    <x v="1"/>
    <x v="9"/>
    <x v="1"/>
    <x v="1"/>
    <x v="68"/>
    <x v="0"/>
    <n v="0.22407060000000001"/>
    <n v="0.31772479999999997"/>
    <n v="-0.20893510000000001"/>
    <n v="-0.36746390000000001"/>
  </r>
  <r>
    <x v="10"/>
    <x v="9"/>
    <x v="1"/>
    <x v="2"/>
    <x v="69"/>
    <x v="0"/>
    <n v="0.19991300000000001"/>
    <n v="0.33533020000000002"/>
    <n v="-0.23589170000000001"/>
    <n v="-0.36511589999999999"/>
  </r>
  <r>
    <x v="3"/>
    <x v="9"/>
    <x v="1"/>
    <x v="3"/>
    <x v="70"/>
    <x v="0"/>
    <n v="0.22613800000000001"/>
    <n v="0.32557950000000002"/>
    <n v="-0.2232652"/>
    <n v="-0.3617166"/>
  </r>
  <r>
    <x v="11"/>
    <x v="9"/>
    <x v="1"/>
    <x v="4"/>
    <x v="71"/>
    <x v="0"/>
    <n v="0.21155080000000001"/>
    <n v="0.34137669999999998"/>
    <n v="-0.24703629999999999"/>
    <n v="-0.36425879999999999"/>
  </r>
  <r>
    <x v="6"/>
    <x v="9"/>
    <x v="1"/>
    <x v="5"/>
    <x v="72"/>
    <x v="0"/>
    <n v="0.2427706"/>
    <n v="0.34142040000000001"/>
    <n v="-0.206148"/>
    <n v="-0.34542709999999999"/>
  </r>
  <r>
    <x v="15"/>
    <x v="9"/>
    <x v="1"/>
    <x v="6"/>
    <x v="73"/>
    <x v="0"/>
    <n v="0.2272255"/>
    <n v="0.33394699999999999"/>
    <n v="-0.1633809"/>
    <n v="-0.38417889999999999"/>
  </r>
  <r>
    <x v="14"/>
    <x v="9"/>
    <x v="1"/>
    <x v="7"/>
    <x v="74"/>
    <x v="0"/>
    <n v="0.2053652"/>
    <n v="0.31513390000000002"/>
    <n v="-0.122006"/>
    <n v="-0.35764010000000002"/>
  </r>
  <r>
    <x v="10"/>
    <x v="10"/>
    <x v="3"/>
    <x v="2"/>
    <x v="75"/>
    <x v="0"/>
    <n v="2.7653299999999999E-2"/>
    <n v="2.3801099999999999E-2"/>
    <n v="2.58216E-2"/>
    <n v="0.16300480000000001"/>
  </r>
  <r>
    <x v="28"/>
    <x v="11"/>
    <x v="5"/>
    <x v="0"/>
    <x v="76"/>
    <x v="1"/>
    <n v="9.6814600000000001E-2"/>
    <m/>
    <n v="-3.9843999999999997E-2"/>
    <m/>
  </r>
  <r>
    <x v="0"/>
    <x v="12"/>
    <x v="4"/>
    <x v="0"/>
    <x v="77"/>
    <x v="0"/>
    <n v="0.19119510000000001"/>
    <n v="0.1500785"/>
    <n v="2.24292E-2"/>
    <n v="-0.50457529999999995"/>
  </r>
  <r>
    <x v="1"/>
    <x v="12"/>
    <x v="4"/>
    <x v="1"/>
    <x v="78"/>
    <x v="0"/>
    <n v="0.21029210000000001"/>
    <n v="0.1551852"/>
    <n v="5.5024999999999996E-3"/>
    <n v="-0.48353210000000002"/>
  </r>
  <r>
    <x v="10"/>
    <x v="12"/>
    <x v="4"/>
    <x v="2"/>
    <x v="79"/>
    <x v="0"/>
    <n v="0.1544259"/>
    <n v="0.15921850000000001"/>
    <n v="-0.1066082"/>
    <n v="-0.46614339999999999"/>
  </r>
  <r>
    <x v="3"/>
    <x v="12"/>
    <x v="4"/>
    <x v="3"/>
    <x v="80"/>
    <x v="0"/>
    <n v="0.17470910000000001"/>
    <n v="0.16714490000000001"/>
    <n v="-0.1072584"/>
    <n v="-0.53680050000000001"/>
  </r>
  <r>
    <x v="11"/>
    <x v="12"/>
    <x v="4"/>
    <x v="4"/>
    <x v="81"/>
    <x v="2"/>
    <n v="0.22357750000000001"/>
    <n v="0.1213707"/>
    <n v="-2.7700800000000001E-2"/>
    <n v="-0.17659749999999999"/>
  </r>
  <r>
    <x v="0"/>
    <x v="13"/>
    <x v="1"/>
    <x v="0"/>
    <x v="82"/>
    <x v="0"/>
    <n v="0.2548937"/>
    <n v="0.2428553"/>
    <n v="-3.3408399999999998E-2"/>
    <n v="-0.44126130000000002"/>
  </r>
  <r>
    <x v="1"/>
    <x v="13"/>
    <x v="1"/>
    <x v="1"/>
    <x v="83"/>
    <x v="0"/>
    <n v="0.24576310000000001"/>
    <n v="0.23315530000000001"/>
    <n v="-5.24441E-2"/>
    <n v="-0.43762879999999998"/>
  </r>
  <r>
    <x v="10"/>
    <x v="13"/>
    <x v="1"/>
    <x v="2"/>
    <x v="84"/>
    <x v="0"/>
    <n v="0.23460239999999999"/>
    <n v="0.24164099999999999"/>
    <n v="-3.8579500000000003E-2"/>
    <n v="-0.43228090000000002"/>
  </r>
  <r>
    <x v="3"/>
    <x v="13"/>
    <x v="1"/>
    <x v="3"/>
    <x v="85"/>
    <x v="0"/>
    <n v="0.23389270000000001"/>
    <n v="0.25596049999999998"/>
    <n v="-6.1514899999999997E-2"/>
    <n v="-0.43133749999999998"/>
  </r>
  <r>
    <x v="11"/>
    <x v="13"/>
    <x v="1"/>
    <x v="4"/>
    <x v="86"/>
    <x v="0"/>
    <n v="0.2364907"/>
    <n v="0.27494449999999998"/>
    <n v="-8.5522799999999996E-2"/>
    <n v="-0.4243999"/>
  </r>
  <r>
    <x v="6"/>
    <x v="13"/>
    <x v="1"/>
    <x v="5"/>
    <x v="87"/>
    <x v="0"/>
    <n v="0.2992302"/>
    <n v="0.28185399999999999"/>
    <n v="-7.3569499999999996E-2"/>
    <n v="-0.42026970000000002"/>
  </r>
  <r>
    <x v="21"/>
    <x v="13"/>
    <x v="1"/>
    <x v="6"/>
    <x v="88"/>
    <x v="0"/>
    <n v="0.22516059999999999"/>
    <n v="0.24960499999999999"/>
    <n v="-9.7187300000000004E-2"/>
    <n v="-0.41271390000000002"/>
  </r>
  <r>
    <x v="14"/>
    <x v="13"/>
    <x v="1"/>
    <x v="7"/>
    <x v="89"/>
    <x v="0"/>
    <n v="0.1906185"/>
    <n v="0.26598929999999998"/>
    <n v="-0.15032029999999999"/>
    <n v="-0.4136184"/>
  </r>
  <r>
    <x v="1"/>
    <x v="14"/>
    <x v="1"/>
    <x v="1"/>
    <x v="90"/>
    <x v="2"/>
    <n v="0.29139749999999998"/>
    <n v="4.8361599999999998E-2"/>
    <n v="8.1958900000000001E-2"/>
    <n v="-0.52798719999999999"/>
  </r>
  <r>
    <x v="29"/>
    <x v="14"/>
    <x v="1"/>
    <x v="3"/>
    <x v="91"/>
    <x v="2"/>
    <n v="0.30313669999999998"/>
    <n v="4.8126500000000003E-2"/>
    <n v="0.1110623"/>
    <n v="-0.47778870000000001"/>
  </r>
  <r>
    <x v="11"/>
    <x v="14"/>
    <x v="1"/>
    <x v="4"/>
    <x v="92"/>
    <x v="2"/>
    <n v="0.27543800000000002"/>
    <n v="5.9767199999999999E-2"/>
    <n v="4.68523E-2"/>
    <n v="-0.56187710000000002"/>
  </r>
  <r>
    <x v="13"/>
    <x v="14"/>
    <x v="1"/>
    <x v="5"/>
    <x v="93"/>
    <x v="2"/>
    <n v="0.27943050000000003"/>
    <n v="5.3432500000000001E-2"/>
    <n v="6.8507799999999994E-2"/>
    <n v="-0.39425310000000002"/>
  </r>
  <r>
    <x v="7"/>
    <x v="14"/>
    <x v="1"/>
    <x v="6"/>
    <x v="94"/>
    <x v="2"/>
    <n v="0.25726890000000002"/>
    <n v="6.4673999999999995E-2"/>
    <n v="2.7819400000000001E-2"/>
    <n v="-0.49190289999999998"/>
  </r>
  <r>
    <x v="30"/>
    <x v="14"/>
    <x v="1"/>
    <x v="7"/>
    <x v="95"/>
    <x v="2"/>
    <n v="0.23041600000000001"/>
    <n v="6.6499500000000003E-2"/>
    <n v="2.5506899999999999E-2"/>
    <n v="-0.4465594"/>
  </r>
  <r>
    <x v="31"/>
    <x v="14"/>
    <x v="1"/>
    <x v="8"/>
    <x v="96"/>
    <x v="2"/>
    <n v="0.20447689999999999"/>
    <n v="5.4175599999999997E-2"/>
    <n v="0.2480329"/>
    <n v="-0.41889530000000003"/>
  </r>
  <r>
    <x v="32"/>
    <x v="15"/>
    <x v="6"/>
    <x v="10"/>
    <x v="97"/>
    <x v="1"/>
    <n v="0.14160719999999999"/>
    <m/>
    <n v="-4.4798900000000003E-2"/>
    <m/>
  </r>
  <r>
    <x v="0"/>
    <x v="15"/>
    <x v="6"/>
    <x v="0"/>
    <x v="98"/>
    <x v="1"/>
    <n v="0.1345644"/>
    <m/>
    <n v="-3.5533500000000003E-2"/>
    <m/>
  </r>
  <r>
    <x v="1"/>
    <x v="15"/>
    <x v="6"/>
    <x v="1"/>
    <x v="99"/>
    <x v="1"/>
    <n v="0.14552290000000001"/>
    <m/>
    <n v="-1.5844199999999999E-2"/>
    <m/>
  </r>
  <r>
    <x v="24"/>
    <x v="16"/>
    <x v="1"/>
    <x v="10"/>
    <x v="100"/>
    <x v="0"/>
    <n v="0.2242046"/>
    <n v="0.26948169999999999"/>
    <n v="-0.1129497"/>
    <n v="-0.50812139999999995"/>
  </r>
  <r>
    <x v="33"/>
    <x v="16"/>
    <x v="1"/>
    <x v="0"/>
    <x v="101"/>
    <x v="0"/>
    <n v="0.22567110000000001"/>
    <n v="0.26557710000000001"/>
    <n v="-0.11323039999999999"/>
    <n v="-0.50517730000000005"/>
  </r>
  <r>
    <x v="0"/>
    <x v="16"/>
    <x v="1"/>
    <x v="0"/>
    <x v="102"/>
    <x v="0"/>
    <n v="0.22417609999999999"/>
    <n v="0.26593670000000003"/>
    <n v="-0.119823"/>
    <n v="-0.51146519999999995"/>
  </r>
  <r>
    <x v="28"/>
    <x v="16"/>
    <x v="1"/>
    <x v="0"/>
    <x v="103"/>
    <x v="0"/>
    <n v="0.22279360000000001"/>
    <n v="0.26713910000000002"/>
    <n v="-0.11813650000000001"/>
    <n v="-0.50720989999999999"/>
  </r>
  <r>
    <x v="17"/>
    <x v="16"/>
    <x v="1"/>
    <x v="1"/>
    <x v="104"/>
    <x v="0"/>
    <n v="0.21889359999999999"/>
    <n v="0.26922499999999999"/>
    <n v="-0.13224830000000001"/>
    <n v="-0.4991874"/>
  </r>
  <r>
    <x v="1"/>
    <x v="16"/>
    <x v="1"/>
    <x v="1"/>
    <x v="105"/>
    <x v="0"/>
    <n v="0.2242796"/>
    <n v="0.2643413"/>
    <n v="-0.1197772"/>
    <n v="-0.49690879999999998"/>
  </r>
  <r>
    <x v="18"/>
    <x v="16"/>
    <x v="1"/>
    <x v="1"/>
    <x v="106"/>
    <x v="0"/>
    <n v="0.2267063"/>
    <n v="0.26146170000000002"/>
    <n v="-0.1136837"/>
    <n v="-0.50140770000000001"/>
  </r>
  <r>
    <x v="2"/>
    <x v="16"/>
    <x v="1"/>
    <x v="2"/>
    <x v="107"/>
    <x v="0"/>
    <n v="0.21710979999999999"/>
    <n v="0.26251180000000002"/>
    <n v="-0.1210022"/>
    <n v="-0.50340240000000003"/>
  </r>
  <r>
    <x v="10"/>
    <x v="16"/>
    <x v="1"/>
    <x v="2"/>
    <x v="108"/>
    <x v="0"/>
    <n v="0.221911"/>
    <n v="0.261965"/>
    <n v="-0.11712930000000001"/>
    <n v="-0.51086010000000004"/>
  </r>
  <r>
    <x v="19"/>
    <x v="16"/>
    <x v="1"/>
    <x v="2"/>
    <x v="109"/>
    <x v="0"/>
    <n v="0.22437670000000001"/>
    <n v="0.26104870000000002"/>
    <n v="-0.1178669"/>
    <n v="-0.51343190000000005"/>
  </r>
  <r>
    <x v="29"/>
    <x v="16"/>
    <x v="1"/>
    <x v="3"/>
    <x v="110"/>
    <x v="0"/>
    <n v="0.2223165"/>
    <n v="0.2588028"/>
    <n v="-0.11007309999999999"/>
    <n v="-0.52029970000000003"/>
  </r>
  <r>
    <x v="3"/>
    <x v="16"/>
    <x v="1"/>
    <x v="3"/>
    <x v="111"/>
    <x v="0"/>
    <n v="0.21921289999999999"/>
    <n v="0.2644244"/>
    <n v="-0.12361129999999999"/>
    <n v="-0.51494839999999997"/>
  </r>
  <r>
    <x v="4"/>
    <x v="16"/>
    <x v="1"/>
    <x v="3"/>
    <x v="112"/>
    <x v="0"/>
    <n v="0.21827450000000001"/>
    <n v="0.28095540000000002"/>
    <n v="-0.1232415"/>
    <n v="-0.51046040000000004"/>
  </r>
  <r>
    <x v="27"/>
    <x v="16"/>
    <x v="1"/>
    <x v="4"/>
    <x v="113"/>
    <x v="0"/>
    <n v="0.21293719999999999"/>
    <n v="0.2781053"/>
    <n v="-0.132211"/>
    <n v="-0.50186370000000002"/>
  </r>
  <r>
    <x v="5"/>
    <x v="16"/>
    <x v="1"/>
    <x v="4"/>
    <x v="114"/>
    <x v="0"/>
    <n v="0.20438880000000001"/>
    <n v="0.27843780000000001"/>
    <n v="-0.14019380000000001"/>
    <n v="-0.50349679999999997"/>
  </r>
  <r>
    <x v="11"/>
    <x v="16"/>
    <x v="1"/>
    <x v="4"/>
    <x v="115"/>
    <x v="0"/>
    <n v="0.20480680000000001"/>
    <n v="0.28161199999999997"/>
    <n v="-0.1411839"/>
    <n v="-0.48607699999999998"/>
  </r>
  <r>
    <x v="20"/>
    <x v="16"/>
    <x v="1"/>
    <x v="4"/>
    <x v="116"/>
    <x v="0"/>
    <n v="0.2014109"/>
    <n v="0.29093859999999999"/>
    <n v="-0.1500505"/>
    <n v="-0.47385929999999998"/>
  </r>
  <r>
    <x v="6"/>
    <x v="16"/>
    <x v="1"/>
    <x v="5"/>
    <x v="117"/>
    <x v="0"/>
    <n v="0.18642130000000001"/>
    <n v="0.28105849999999999"/>
    <n v="-0.1978752"/>
    <n v="-0.4746938"/>
  </r>
  <r>
    <x v="13"/>
    <x v="16"/>
    <x v="1"/>
    <x v="5"/>
    <x v="118"/>
    <x v="0"/>
    <n v="0.1831093"/>
    <n v="0.26388590000000001"/>
    <n v="-0.20316989999999999"/>
    <n v="-0.46871679999999999"/>
  </r>
  <r>
    <x v="21"/>
    <x v="16"/>
    <x v="1"/>
    <x v="6"/>
    <x v="119"/>
    <x v="0"/>
    <n v="0.17310639999999999"/>
    <n v="0.2535406"/>
    <n v="-0.1944321"/>
    <n v="-0.4492679"/>
  </r>
  <r>
    <x v="7"/>
    <x v="16"/>
    <x v="1"/>
    <x v="6"/>
    <x v="120"/>
    <x v="0"/>
    <n v="0.16832140000000001"/>
    <n v="0.27769959999999999"/>
    <n v="-0.26690370000000002"/>
    <n v="-0.44636700000000001"/>
  </r>
  <r>
    <x v="14"/>
    <x v="16"/>
    <x v="1"/>
    <x v="7"/>
    <x v="121"/>
    <x v="0"/>
    <n v="0.1725864"/>
    <n v="0.26466240000000002"/>
    <n v="-0.26284590000000002"/>
    <n v="-0.44697369999999997"/>
  </r>
  <r>
    <x v="30"/>
    <x v="16"/>
    <x v="1"/>
    <x v="7"/>
    <x v="122"/>
    <x v="0"/>
    <n v="0.1709907"/>
    <n v="0.25639879999999998"/>
    <n v="-0.25734010000000002"/>
    <n v="-0.46683219999999997"/>
  </r>
  <r>
    <x v="34"/>
    <x v="16"/>
    <x v="1"/>
    <x v="7"/>
    <x v="123"/>
    <x v="0"/>
    <n v="0.1787657"/>
    <n v="0.18781439999999999"/>
    <n v="-0.16203989999999999"/>
    <n v="-0.4231164"/>
  </r>
  <r>
    <x v="9"/>
    <x v="16"/>
    <x v="1"/>
    <x v="8"/>
    <x v="124"/>
    <x v="0"/>
    <n v="0.1778487"/>
    <n v="0.24155080000000001"/>
    <n v="-0.2328327"/>
    <n v="-0.41375299999999998"/>
  </r>
  <r>
    <x v="31"/>
    <x v="16"/>
    <x v="1"/>
    <x v="9"/>
    <x v="125"/>
    <x v="0"/>
    <n v="0.16913239999999999"/>
    <n v="0.19219700000000001"/>
    <n v="-0.1708828"/>
    <n v="-0.42287819999999998"/>
  </r>
  <r>
    <x v="35"/>
    <x v="16"/>
    <x v="1"/>
    <x v="9"/>
    <x v="126"/>
    <x v="0"/>
    <n v="0.122071"/>
    <n v="0.1867317"/>
    <n v="9.1817899999999994E-2"/>
    <n v="-0.37984899999999999"/>
  </r>
  <r>
    <x v="0"/>
    <x v="17"/>
    <x v="1"/>
    <x v="0"/>
    <x v="127"/>
    <x v="0"/>
    <n v="0.29631429999999997"/>
    <n v="0.2045196"/>
    <n v="0.17165169999999999"/>
    <n v="-0.47346250000000001"/>
  </r>
  <r>
    <x v="1"/>
    <x v="17"/>
    <x v="1"/>
    <x v="1"/>
    <x v="128"/>
    <x v="0"/>
    <n v="0.26207900000000001"/>
    <n v="0.21962470000000001"/>
    <n v="0.13535559999999999"/>
    <n v="-0.43136400000000003"/>
  </r>
  <r>
    <x v="10"/>
    <x v="17"/>
    <x v="1"/>
    <x v="2"/>
    <x v="129"/>
    <x v="0"/>
    <n v="0.20172100000000001"/>
    <n v="0.24573200000000001"/>
    <n v="-8.8942400000000005E-2"/>
    <n v="-0.47274139999999998"/>
  </r>
  <r>
    <x v="3"/>
    <x v="17"/>
    <x v="1"/>
    <x v="3"/>
    <x v="130"/>
    <x v="1"/>
    <n v="0.21981220000000001"/>
    <m/>
    <n v="3.3350600000000001E-2"/>
    <m/>
  </r>
  <r>
    <x v="11"/>
    <x v="17"/>
    <x v="1"/>
    <x v="4"/>
    <x v="131"/>
    <x v="1"/>
    <n v="0.2179055"/>
    <m/>
    <n v="-8.0992300000000003E-2"/>
    <m/>
  </r>
  <r>
    <x v="6"/>
    <x v="17"/>
    <x v="1"/>
    <x v="5"/>
    <x v="132"/>
    <x v="1"/>
    <n v="0.20857970000000001"/>
    <m/>
    <n v="-7.5548799999999999E-2"/>
    <m/>
  </r>
  <r>
    <x v="33"/>
    <x v="18"/>
    <x v="3"/>
    <x v="0"/>
    <x v="133"/>
    <x v="0"/>
    <n v="2.7992199999999998E-2"/>
    <n v="0.1462435"/>
    <n v="-3.9479E-2"/>
    <n v="0.165405"/>
  </r>
  <r>
    <x v="17"/>
    <x v="18"/>
    <x v="3"/>
    <x v="1"/>
    <x v="134"/>
    <x v="0"/>
    <n v="1.88691E-2"/>
    <n v="5.6307599999999999E-2"/>
    <n v="-4.4248500000000003E-2"/>
    <n v="0.16968"/>
  </r>
  <r>
    <x v="19"/>
    <x v="18"/>
    <x v="3"/>
    <x v="3"/>
    <x v="135"/>
    <x v="0"/>
    <n v="3.0126E-2"/>
    <n v="5.9701400000000002E-2"/>
    <n v="-1.3128600000000001E-2"/>
    <n v="0.3184882"/>
  </r>
  <r>
    <x v="24"/>
    <x v="19"/>
    <x v="4"/>
    <x v="10"/>
    <x v="136"/>
    <x v="1"/>
    <n v="0.31831589999999998"/>
    <m/>
    <n v="1.1924499999999999E-2"/>
    <m/>
  </r>
  <r>
    <x v="28"/>
    <x v="19"/>
    <x v="4"/>
    <x v="0"/>
    <x v="137"/>
    <x v="1"/>
    <n v="0.35446"/>
    <m/>
    <n v="3.2082300000000001E-2"/>
    <m/>
  </r>
  <r>
    <x v="18"/>
    <x v="19"/>
    <x v="4"/>
    <x v="1"/>
    <x v="138"/>
    <x v="1"/>
    <n v="0.38257859999999999"/>
    <m/>
    <n v="2.4221400000000001E-2"/>
    <m/>
  </r>
  <r>
    <x v="10"/>
    <x v="19"/>
    <x v="4"/>
    <x v="2"/>
    <x v="139"/>
    <x v="1"/>
    <n v="0.35513909999999999"/>
    <m/>
    <n v="2.1350000000000002E-3"/>
    <m/>
  </r>
  <r>
    <x v="29"/>
    <x v="19"/>
    <x v="4"/>
    <x v="3"/>
    <x v="140"/>
    <x v="1"/>
    <n v="0.3398235"/>
    <m/>
    <n v="-7.2649000000000004E-3"/>
    <m/>
  </r>
  <r>
    <x v="36"/>
    <x v="19"/>
    <x v="4"/>
    <x v="4"/>
    <x v="141"/>
    <x v="1"/>
    <n v="0.3336596"/>
    <m/>
    <n v="-1.7026099999999999E-2"/>
    <m/>
  </r>
  <r>
    <x v="13"/>
    <x v="19"/>
    <x v="4"/>
    <x v="5"/>
    <x v="142"/>
    <x v="1"/>
    <n v="0.31850899999999999"/>
    <m/>
    <n v="-1.9417799999999999E-2"/>
    <m/>
  </r>
  <r>
    <x v="21"/>
    <x v="19"/>
    <x v="4"/>
    <x v="6"/>
    <x v="143"/>
    <x v="1"/>
    <n v="0.30601440000000002"/>
    <m/>
    <n v="-2.29433E-2"/>
    <m/>
  </r>
  <r>
    <x v="1"/>
    <x v="20"/>
    <x v="6"/>
    <x v="1"/>
    <x v="144"/>
    <x v="0"/>
    <n v="0.16388720000000001"/>
    <n v="0.26616040000000002"/>
    <n v="-0.1251534"/>
    <n v="-0.41128559999999997"/>
  </r>
  <r>
    <x v="10"/>
    <x v="20"/>
    <x v="6"/>
    <x v="2"/>
    <x v="145"/>
    <x v="0"/>
    <n v="0.10926"/>
    <n v="0.25890239999999998"/>
    <n v="-0.2231216"/>
    <n v="-0.37575720000000001"/>
  </r>
  <r>
    <x v="3"/>
    <x v="20"/>
    <x v="6"/>
    <x v="3"/>
    <x v="146"/>
    <x v="0"/>
    <n v="0.12602260000000001"/>
    <n v="0.27149010000000001"/>
    <n v="-0.20202980000000001"/>
    <n v="-0.37362780000000001"/>
  </r>
  <r>
    <x v="17"/>
    <x v="21"/>
    <x v="2"/>
    <x v="1"/>
    <x v="147"/>
    <x v="1"/>
    <n v="6.9175799999999996E-2"/>
    <m/>
    <n v="0.12975349999999999"/>
    <m/>
  </r>
  <r>
    <x v="3"/>
    <x v="21"/>
    <x v="2"/>
    <x v="3"/>
    <x v="148"/>
    <x v="1"/>
    <n v="4.65601E-2"/>
    <m/>
    <n v="2.8753299999999999E-2"/>
    <m/>
  </r>
  <r>
    <x v="1"/>
    <x v="22"/>
    <x v="1"/>
    <x v="1"/>
    <x v="149"/>
    <x v="0"/>
    <n v="0.2677968"/>
    <n v="0.19209329999999999"/>
    <n v="-8.65282E-2"/>
    <n v="-0.60109840000000003"/>
  </r>
  <r>
    <x v="10"/>
    <x v="22"/>
    <x v="1"/>
    <x v="2"/>
    <x v="150"/>
    <x v="0"/>
    <n v="0.21044099999999999"/>
    <n v="0.15276999999999999"/>
    <n v="-0.13605829999999999"/>
    <n v="-0.60249490000000006"/>
  </r>
  <r>
    <x v="3"/>
    <x v="22"/>
    <x v="1"/>
    <x v="3"/>
    <x v="151"/>
    <x v="0"/>
    <n v="0.18157090000000001"/>
    <n v="0.16118199999999999"/>
    <n v="-0.15785730000000001"/>
    <n v="-0.59242019999999995"/>
  </r>
  <r>
    <x v="11"/>
    <x v="22"/>
    <x v="1"/>
    <x v="4"/>
    <x v="152"/>
    <x v="1"/>
    <n v="0.1684147"/>
    <m/>
    <n v="-0.20805899999999999"/>
    <m/>
  </r>
  <r>
    <x v="25"/>
    <x v="22"/>
    <x v="1"/>
    <x v="5"/>
    <x v="153"/>
    <x v="1"/>
    <n v="0.20465220000000001"/>
    <m/>
    <n v="-0.17580480000000001"/>
    <m/>
  </r>
  <r>
    <x v="6"/>
    <x v="22"/>
    <x v="1"/>
    <x v="5"/>
    <x v="154"/>
    <x v="1"/>
    <n v="0.19850580000000001"/>
    <m/>
    <n v="-0.18479039999999999"/>
    <m/>
  </r>
  <r>
    <x v="13"/>
    <x v="22"/>
    <x v="1"/>
    <x v="5"/>
    <x v="155"/>
    <x v="1"/>
    <n v="0.20686099999999999"/>
    <m/>
    <n v="-0.2068007"/>
    <m/>
  </r>
  <r>
    <x v="14"/>
    <x v="22"/>
    <x v="1"/>
    <x v="7"/>
    <x v="156"/>
    <x v="0"/>
    <n v="0.18859819999999999"/>
    <n v="0.1989592"/>
    <n v="-0.1486441"/>
    <n v="-0.56736839999999999"/>
  </r>
  <r>
    <x v="32"/>
    <x v="23"/>
    <x v="5"/>
    <x v="10"/>
    <x v="157"/>
    <x v="0"/>
    <n v="0.1400489"/>
    <n v="0.17569650000000001"/>
    <n v="-3.3212800000000001E-2"/>
    <n v="-0.57070770000000004"/>
  </r>
  <r>
    <x v="33"/>
    <x v="23"/>
    <x v="5"/>
    <x v="0"/>
    <x v="158"/>
    <x v="0"/>
    <n v="0.1389242"/>
    <n v="0.1758998"/>
    <n v="-5.9251100000000001E-2"/>
    <n v="-0.56221739999999998"/>
  </r>
  <r>
    <x v="28"/>
    <x v="23"/>
    <x v="5"/>
    <x v="0"/>
    <x v="159"/>
    <x v="0"/>
    <n v="0.1478207"/>
    <n v="0.16371060000000001"/>
    <n v="8.3812000000000001E-3"/>
    <n v="-0.57047840000000005"/>
  </r>
  <r>
    <x v="1"/>
    <x v="23"/>
    <x v="5"/>
    <x v="1"/>
    <x v="160"/>
    <x v="0"/>
    <n v="0.15157770000000001"/>
    <n v="0.1689088"/>
    <n v="9.1161999999999997E-3"/>
    <n v="-0.57142320000000002"/>
  </r>
  <r>
    <x v="10"/>
    <x v="23"/>
    <x v="5"/>
    <x v="2"/>
    <x v="161"/>
    <x v="0"/>
    <n v="0.15552560000000001"/>
    <n v="0.1897797"/>
    <n v="-1.4093400000000001E-2"/>
    <n v="-0.57958069999999995"/>
  </r>
  <r>
    <x v="29"/>
    <x v="23"/>
    <x v="5"/>
    <x v="3"/>
    <x v="162"/>
    <x v="0"/>
    <n v="0.1648425"/>
    <n v="0.19244629999999999"/>
    <n v="-3.9819E-3"/>
    <n v="-0.57234839999999998"/>
  </r>
  <r>
    <x v="5"/>
    <x v="23"/>
    <x v="5"/>
    <x v="4"/>
    <x v="163"/>
    <x v="0"/>
    <n v="0.17871119999999999"/>
    <n v="0.23804600000000001"/>
    <n v="-3.7331700000000002E-2"/>
    <n v="-0.58718170000000003"/>
  </r>
  <r>
    <x v="12"/>
    <x v="23"/>
    <x v="5"/>
    <x v="5"/>
    <x v="164"/>
    <x v="0"/>
    <n v="0.15960849999999999"/>
    <n v="0.23553979999999999"/>
    <n v="-2.50656E-2"/>
    <n v="-0.570662"/>
  </r>
  <r>
    <x v="15"/>
    <x v="23"/>
    <x v="5"/>
    <x v="6"/>
    <x v="165"/>
    <x v="0"/>
    <n v="0.15504470000000001"/>
    <n v="0.1963597"/>
    <n v="-7.8382999999999994E-2"/>
    <n v="-0.58076450000000002"/>
  </r>
  <r>
    <x v="37"/>
    <x v="23"/>
    <x v="5"/>
    <x v="7"/>
    <x v="166"/>
    <x v="0"/>
    <n v="0.1462426"/>
    <n v="0.22840460000000001"/>
    <n v="-0.10949449999999999"/>
    <n v="-0.57673379999999996"/>
  </r>
  <r>
    <x v="38"/>
    <x v="23"/>
    <x v="5"/>
    <x v="8"/>
    <x v="167"/>
    <x v="0"/>
    <n v="0.109696"/>
    <n v="0.29109699999999999"/>
    <n v="-0.12915409999999999"/>
    <n v="-0.50926970000000005"/>
  </r>
  <r>
    <x v="33"/>
    <x v="24"/>
    <x v="1"/>
    <x v="0"/>
    <x v="168"/>
    <x v="1"/>
    <n v="0.29994209999999999"/>
    <n v="0.3309511"/>
    <n v="-3.6576999999999998E-3"/>
    <n v="-0.51248870000000002"/>
  </r>
  <r>
    <x v="1"/>
    <x v="24"/>
    <x v="1"/>
    <x v="1"/>
    <x v="169"/>
    <x v="1"/>
    <n v="0.28063389999999999"/>
    <n v="0.3254108"/>
    <n v="1.3020800000000001E-2"/>
    <n v="-0.49040830000000002"/>
  </r>
  <r>
    <x v="2"/>
    <x v="24"/>
    <x v="1"/>
    <x v="2"/>
    <x v="170"/>
    <x v="1"/>
    <n v="0.2730168"/>
    <n v="0.31058530000000001"/>
    <n v="-8.0593000000000001E-3"/>
    <n v="-0.47443079999999999"/>
  </r>
  <r>
    <x v="3"/>
    <x v="24"/>
    <x v="1"/>
    <x v="3"/>
    <x v="171"/>
    <x v="1"/>
    <n v="0.25635409999999997"/>
    <n v="0.31974010000000003"/>
    <n v="1.30729E-2"/>
    <n v="-0.50982570000000005"/>
  </r>
  <r>
    <x v="11"/>
    <x v="24"/>
    <x v="1"/>
    <x v="4"/>
    <x v="172"/>
    <x v="1"/>
    <n v="0.24674080000000001"/>
    <m/>
    <n v="-1.4736E-3"/>
    <m/>
  </r>
  <r>
    <x v="20"/>
    <x v="24"/>
    <x v="1"/>
    <x v="4"/>
    <x v="173"/>
    <x v="1"/>
    <n v="0.24816289999999999"/>
    <m/>
    <n v="-1.27855E-2"/>
    <m/>
  </r>
  <r>
    <x v="6"/>
    <x v="24"/>
    <x v="1"/>
    <x v="5"/>
    <x v="174"/>
    <x v="1"/>
    <n v="0.25385400000000002"/>
    <m/>
    <n v="-7.9728000000000004E-3"/>
    <m/>
  </r>
  <r>
    <x v="39"/>
    <x v="24"/>
    <x v="1"/>
    <x v="5"/>
    <x v="175"/>
    <x v="1"/>
    <n v="0.22658049999999999"/>
    <m/>
    <n v="1.69172E-2"/>
    <m/>
  </r>
  <r>
    <x v="21"/>
    <x v="24"/>
    <x v="1"/>
    <x v="6"/>
    <x v="176"/>
    <x v="1"/>
    <n v="0.2066278"/>
    <m/>
    <n v="1.6995E-2"/>
    <m/>
  </r>
  <r>
    <x v="7"/>
    <x v="24"/>
    <x v="1"/>
    <x v="6"/>
    <x v="177"/>
    <x v="1"/>
    <n v="0.1901679"/>
    <m/>
    <n v="4.4683599999999997E-2"/>
    <m/>
  </r>
  <r>
    <x v="14"/>
    <x v="24"/>
    <x v="1"/>
    <x v="7"/>
    <x v="178"/>
    <x v="1"/>
    <n v="0.1831113"/>
    <m/>
    <n v="2.59636E-2"/>
    <m/>
  </r>
  <r>
    <x v="37"/>
    <x v="24"/>
    <x v="1"/>
    <x v="7"/>
    <x v="179"/>
    <x v="1"/>
    <n v="0.20231650000000001"/>
    <m/>
    <n v="4.5334199999999998E-2"/>
    <m/>
  </r>
  <r>
    <x v="2"/>
    <x v="25"/>
    <x v="7"/>
    <x v="2"/>
    <x v="180"/>
    <x v="0"/>
    <n v="0.1487781"/>
    <n v="0.15480849999999999"/>
    <n v="-3.6214700000000002E-2"/>
    <n v="-0.42146869999999997"/>
  </r>
  <r>
    <x v="0"/>
    <x v="26"/>
    <x v="4"/>
    <x v="0"/>
    <x v="181"/>
    <x v="0"/>
    <n v="0.2050651"/>
    <n v="0.14067830000000001"/>
    <n v="-5.7530699999999997E-2"/>
    <n v="-0.50606280000000003"/>
  </r>
  <r>
    <x v="1"/>
    <x v="26"/>
    <x v="4"/>
    <x v="1"/>
    <x v="182"/>
    <x v="0"/>
    <n v="0.25357299999999999"/>
    <n v="0.14290530000000001"/>
    <n v="-5.5386000000000003E-3"/>
    <n v="-0.54035849999999996"/>
  </r>
  <r>
    <x v="0"/>
    <x v="27"/>
    <x v="1"/>
    <x v="0"/>
    <x v="183"/>
    <x v="0"/>
    <n v="0.25956380000000001"/>
    <n v="0.2269158"/>
    <n v="0.1064148"/>
    <n v="-0.44789410000000002"/>
  </r>
  <r>
    <x v="1"/>
    <x v="27"/>
    <x v="1"/>
    <x v="1"/>
    <x v="184"/>
    <x v="0"/>
    <n v="0.25283870000000003"/>
    <n v="0.2104423"/>
    <n v="5.8284299999999997E-2"/>
    <n v="-0.44696380000000002"/>
  </r>
  <r>
    <x v="10"/>
    <x v="27"/>
    <x v="1"/>
    <x v="1"/>
    <x v="185"/>
    <x v="0"/>
    <n v="0.22115000000000001"/>
    <n v="0.2101971"/>
    <n v="2.1150000000000001E-3"/>
    <n v="-0.45248509999999997"/>
  </r>
  <r>
    <x v="3"/>
    <x v="27"/>
    <x v="1"/>
    <x v="3"/>
    <x v="186"/>
    <x v="0"/>
    <n v="0.23272699999999999"/>
    <n v="0.1943336"/>
    <n v="2.8537E-2"/>
    <n v="-0.4699914"/>
  </r>
  <r>
    <x v="11"/>
    <x v="27"/>
    <x v="1"/>
    <x v="4"/>
    <x v="187"/>
    <x v="1"/>
    <n v="0.25277670000000002"/>
    <m/>
    <n v="-4.6941999999999999E-3"/>
    <m/>
  </r>
  <r>
    <x v="12"/>
    <x v="27"/>
    <x v="1"/>
    <x v="5"/>
    <x v="188"/>
    <x v="1"/>
    <n v="0.26230409999999998"/>
    <m/>
    <n v="3.9823999999999997E-3"/>
    <m/>
  </r>
  <r>
    <x v="13"/>
    <x v="27"/>
    <x v="1"/>
    <x v="5"/>
    <x v="189"/>
    <x v="1"/>
    <n v="0.25018899999999999"/>
    <m/>
    <n v="9.8790000000000011E-4"/>
    <m/>
  </r>
  <r>
    <x v="21"/>
    <x v="27"/>
    <x v="1"/>
    <x v="6"/>
    <x v="190"/>
    <x v="1"/>
    <n v="0.2307623"/>
    <m/>
    <n v="2.7089999999999999E-2"/>
    <m/>
  </r>
  <r>
    <x v="8"/>
    <x v="27"/>
    <x v="1"/>
    <x v="7"/>
    <x v="191"/>
    <x v="1"/>
    <n v="0.22420409999999999"/>
    <m/>
    <n v="-1.0281200000000001E-2"/>
    <m/>
  </r>
  <r>
    <x v="28"/>
    <x v="28"/>
    <x v="3"/>
    <x v="0"/>
    <x v="192"/>
    <x v="1"/>
    <n v="0.1130118"/>
    <m/>
    <n v="2.2407900000000001E-2"/>
    <m/>
  </r>
  <r>
    <x v="1"/>
    <x v="28"/>
    <x v="3"/>
    <x v="1"/>
    <x v="193"/>
    <x v="1"/>
    <n v="0.1028852"/>
    <m/>
    <n v="-7.0454199999999995E-2"/>
    <m/>
  </r>
  <r>
    <x v="2"/>
    <x v="28"/>
    <x v="3"/>
    <x v="2"/>
    <x v="194"/>
    <x v="1"/>
    <n v="9.0519100000000005E-2"/>
    <m/>
    <n v="0.1086825"/>
    <m/>
  </r>
  <r>
    <x v="3"/>
    <x v="28"/>
    <x v="3"/>
    <x v="3"/>
    <x v="195"/>
    <x v="1"/>
    <n v="5.94265E-2"/>
    <m/>
    <n v="8.7157600000000002E-2"/>
    <m/>
  </r>
  <r>
    <x v="27"/>
    <x v="28"/>
    <x v="3"/>
    <x v="4"/>
    <x v="196"/>
    <x v="1"/>
    <n v="5.3944899999999997E-2"/>
    <m/>
    <n v="9.0823899999999999E-2"/>
    <m/>
  </r>
  <r>
    <x v="11"/>
    <x v="28"/>
    <x v="3"/>
    <x v="4"/>
    <x v="197"/>
    <x v="1"/>
    <n v="4.3616799999999997E-2"/>
    <m/>
    <n v="-7.9775999999999996E-3"/>
    <m/>
  </r>
  <r>
    <x v="20"/>
    <x v="28"/>
    <x v="3"/>
    <x v="4"/>
    <x v="198"/>
    <x v="1"/>
    <n v="3.7097499999999999E-2"/>
    <m/>
    <n v="-6.1799000000000003E-3"/>
    <m/>
  </r>
  <r>
    <x v="25"/>
    <x v="28"/>
    <x v="3"/>
    <x v="5"/>
    <x v="199"/>
    <x v="1"/>
    <n v="3.26252E-2"/>
    <m/>
    <n v="1.94796E-2"/>
    <m/>
  </r>
  <r>
    <x v="13"/>
    <x v="28"/>
    <x v="3"/>
    <x v="5"/>
    <x v="200"/>
    <x v="1"/>
    <n v="3.3896000000000003E-2"/>
    <m/>
    <n v="2.51924E-2"/>
    <m/>
  </r>
  <r>
    <x v="15"/>
    <x v="28"/>
    <x v="3"/>
    <x v="6"/>
    <x v="201"/>
    <x v="1"/>
    <n v="2.3624900000000001E-2"/>
    <m/>
    <n v="-1.2749399999999999E-2"/>
    <m/>
  </r>
  <r>
    <x v="7"/>
    <x v="28"/>
    <x v="3"/>
    <x v="6"/>
    <x v="202"/>
    <x v="1"/>
    <n v="2.2273500000000002E-2"/>
    <m/>
    <n v="-1.87995E-2"/>
    <m/>
  </r>
  <r>
    <x v="30"/>
    <x v="28"/>
    <x v="3"/>
    <x v="7"/>
    <x v="203"/>
    <x v="1"/>
    <n v="1.9356499999999999E-2"/>
    <m/>
    <n v="-2.1379100000000002E-2"/>
    <m/>
  </r>
  <r>
    <x v="0"/>
    <x v="29"/>
    <x v="1"/>
    <x v="1"/>
    <x v="204"/>
    <x v="0"/>
    <n v="0.22156670000000001"/>
    <n v="0.3255304"/>
    <n v="-0.1171387"/>
    <n v="-0.42243009999999998"/>
  </r>
  <r>
    <x v="1"/>
    <x v="29"/>
    <x v="1"/>
    <x v="1"/>
    <x v="205"/>
    <x v="0"/>
    <n v="0.21341789999999999"/>
    <n v="0.34434999999999999"/>
    <n v="-0.1355896"/>
    <n v="-0.40195039999999999"/>
  </r>
  <r>
    <x v="10"/>
    <x v="29"/>
    <x v="1"/>
    <x v="2"/>
    <x v="206"/>
    <x v="0"/>
    <n v="0.19315869999999999"/>
    <n v="0.32249919999999999"/>
    <n v="-0.17509079999999999"/>
    <n v="-0.43580419999999997"/>
  </r>
  <r>
    <x v="3"/>
    <x v="29"/>
    <x v="1"/>
    <x v="3"/>
    <x v="207"/>
    <x v="0"/>
    <n v="0.2111828"/>
    <n v="0.32296930000000001"/>
    <n v="-0.14665030000000001"/>
    <n v="-0.41494389999999998"/>
  </r>
  <r>
    <x v="36"/>
    <x v="29"/>
    <x v="1"/>
    <x v="4"/>
    <x v="208"/>
    <x v="0"/>
    <n v="0.21151059999999999"/>
    <n v="0.25833650000000002"/>
    <n v="-0.1263456"/>
    <n v="-0.40929320000000002"/>
  </r>
  <r>
    <x v="39"/>
    <x v="29"/>
    <x v="1"/>
    <x v="5"/>
    <x v="209"/>
    <x v="0"/>
    <n v="0.2326328"/>
    <n v="0.32175559999999997"/>
    <n v="-8.24381E-2"/>
    <n v="-0.3858008"/>
  </r>
  <r>
    <x v="26"/>
    <x v="29"/>
    <x v="1"/>
    <x v="6"/>
    <x v="210"/>
    <x v="0"/>
    <n v="0.24104629999999999"/>
    <n v="0.25921759999999999"/>
    <n v="-7.3958399999999994E-2"/>
    <n v="-0.34357720000000003"/>
  </r>
  <r>
    <x v="14"/>
    <x v="29"/>
    <x v="1"/>
    <x v="7"/>
    <x v="211"/>
    <x v="0"/>
    <n v="0.293964"/>
    <n v="0.34050540000000001"/>
    <n v="1.2803999999999999E-3"/>
    <n v="-0.41206480000000001"/>
  </r>
  <r>
    <x v="34"/>
    <x v="29"/>
    <x v="1"/>
    <x v="7"/>
    <x v="212"/>
    <x v="0"/>
    <n v="0.28979660000000002"/>
    <n v="0.31471529999999998"/>
    <n v="-3.2550000000000001E-3"/>
    <n v="-0.40439269999999999"/>
  </r>
  <r>
    <x v="0"/>
    <x v="30"/>
    <x v="6"/>
    <x v="0"/>
    <x v="213"/>
    <x v="0"/>
    <n v="0.23187840000000001"/>
    <n v="0.25768380000000002"/>
    <n v="-6.3567899999999997E-2"/>
    <n v="-0.4225082"/>
  </r>
  <r>
    <x v="1"/>
    <x v="30"/>
    <x v="6"/>
    <x v="1"/>
    <x v="214"/>
    <x v="0"/>
    <n v="0.2330894"/>
    <n v="0.25765290000000002"/>
    <n v="-9.3137399999999995E-2"/>
    <n v="-0.41578569999999998"/>
  </r>
  <r>
    <x v="10"/>
    <x v="30"/>
    <x v="6"/>
    <x v="2"/>
    <x v="215"/>
    <x v="0"/>
    <n v="0.22400600000000001"/>
    <n v="0.25320540000000002"/>
    <n v="-0.1027695"/>
    <n v="-0.41447840000000002"/>
  </r>
  <r>
    <x v="3"/>
    <x v="30"/>
    <x v="6"/>
    <x v="3"/>
    <x v="216"/>
    <x v="0"/>
    <n v="0.22730829999999999"/>
    <n v="0.24446090000000001"/>
    <n v="-0.11930540000000001"/>
    <n v="-0.40657739999999998"/>
  </r>
  <r>
    <x v="11"/>
    <x v="30"/>
    <x v="6"/>
    <x v="4"/>
    <x v="217"/>
    <x v="0"/>
    <n v="0.18387970000000001"/>
    <n v="0.25043260000000001"/>
    <n v="-0.19663900000000001"/>
    <n v="-0.4143561"/>
  </r>
  <r>
    <x v="6"/>
    <x v="30"/>
    <x v="6"/>
    <x v="5"/>
    <x v="218"/>
    <x v="0"/>
    <n v="0.19264529999999999"/>
    <n v="0.2435184"/>
    <n v="-0.19522429999999999"/>
    <n v="-0.41467019999999999"/>
  </r>
  <r>
    <x v="21"/>
    <x v="30"/>
    <x v="6"/>
    <x v="6"/>
    <x v="219"/>
    <x v="0"/>
    <n v="0.17193659999999999"/>
    <n v="0.2268597"/>
    <n v="-0.19300149999999999"/>
    <n v="-0.41583310000000001"/>
  </r>
  <r>
    <x v="37"/>
    <x v="30"/>
    <x v="6"/>
    <x v="7"/>
    <x v="220"/>
    <x v="0"/>
    <n v="0.14003660000000001"/>
    <n v="0.24151210000000001"/>
    <n v="-0.24360670000000001"/>
    <n v="-0.39112839999999999"/>
  </r>
  <r>
    <x v="38"/>
    <x v="30"/>
    <x v="6"/>
    <x v="8"/>
    <x v="221"/>
    <x v="0"/>
    <n v="0.12656310000000001"/>
    <n v="0.25603710000000002"/>
    <n v="-0.32341569999999997"/>
    <n v="-0.43203740000000002"/>
  </r>
  <r>
    <x v="0"/>
    <x v="31"/>
    <x v="3"/>
    <x v="0"/>
    <x v="222"/>
    <x v="0"/>
    <n v="0.116475"/>
    <n v="8.9320899999999995E-2"/>
    <n v="0.11130909999999999"/>
    <n v="-0.56542309999999996"/>
  </r>
  <r>
    <x v="1"/>
    <x v="31"/>
    <x v="3"/>
    <x v="1"/>
    <x v="223"/>
    <x v="0"/>
    <n v="0.1245248"/>
    <n v="7.1976799999999994E-2"/>
    <n v="6.0442200000000001E-2"/>
    <n v="-0.57565889999999997"/>
  </r>
  <r>
    <x v="10"/>
    <x v="31"/>
    <x v="3"/>
    <x v="2"/>
    <x v="224"/>
    <x v="0"/>
    <n v="0.1274952"/>
    <n v="6.7524799999999996E-2"/>
    <n v="0.1047643"/>
    <n v="-0.59178750000000002"/>
  </r>
  <r>
    <x v="32"/>
    <x v="32"/>
    <x v="3"/>
    <x v="10"/>
    <x v="225"/>
    <x v="1"/>
    <n v="5.0330899999999998E-2"/>
    <m/>
    <n v="-0.11604059999999999"/>
    <m/>
  </r>
  <r>
    <x v="0"/>
    <x v="32"/>
    <x v="3"/>
    <x v="0"/>
    <x v="226"/>
    <x v="1"/>
    <n v="3.9197099999999999E-2"/>
    <m/>
    <n v="0.1280134"/>
    <m/>
  </r>
  <r>
    <x v="1"/>
    <x v="32"/>
    <x v="3"/>
    <x v="1"/>
    <x v="227"/>
    <x v="1"/>
    <n v="4.0142900000000002E-2"/>
    <m/>
    <n v="9.7256499999999996E-2"/>
    <m/>
  </r>
  <r>
    <x v="10"/>
    <x v="32"/>
    <x v="3"/>
    <x v="2"/>
    <x v="228"/>
    <x v="1"/>
    <n v="3.8201400000000003E-2"/>
    <m/>
    <n v="4.1788400000000003E-2"/>
    <m/>
  </r>
  <r>
    <x v="3"/>
    <x v="32"/>
    <x v="3"/>
    <x v="3"/>
    <x v="229"/>
    <x v="2"/>
    <n v="3.57139E-2"/>
    <n v="1.88966E-2"/>
    <n v="5.3382300000000001E-2"/>
    <n v="0.1194123"/>
  </r>
  <r>
    <x v="11"/>
    <x v="32"/>
    <x v="3"/>
    <x v="4"/>
    <x v="230"/>
    <x v="1"/>
    <n v="5.4211500000000003E-2"/>
    <m/>
    <n v="-1.79332E-2"/>
    <m/>
  </r>
  <r>
    <x v="0"/>
    <x v="33"/>
    <x v="3"/>
    <x v="0"/>
    <x v="231"/>
    <x v="0"/>
    <n v="7.2697300000000006E-2"/>
    <n v="4.9187599999999998E-2"/>
    <n v="0.1311872"/>
    <n v="0.26440819999999998"/>
  </r>
  <r>
    <x v="1"/>
    <x v="33"/>
    <x v="3"/>
    <x v="1"/>
    <x v="232"/>
    <x v="0"/>
    <n v="8.0741900000000005E-2"/>
    <n v="4.3676800000000002E-2"/>
    <n v="0.16884569999999999"/>
    <n v="0.24588950000000001"/>
  </r>
  <r>
    <x v="10"/>
    <x v="33"/>
    <x v="3"/>
    <x v="2"/>
    <x v="233"/>
    <x v="0"/>
    <n v="8.8885699999999998E-2"/>
    <n v="3.9085500000000002E-2"/>
    <n v="0.20958289999999999"/>
    <n v="0.2461914"/>
  </r>
  <r>
    <x v="3"/>
    <x v="33"/>
    <x v="3"/>
    <x v="3"/>
    <x v="234"/>
    <x v="0"/>
    <n v="8.8256100000000004E-2"/>
    <n v="3.8345499999999998E-2"/>
    <n v="0.25094100000000003"/>
    <n v="0.20523749999999999"/>
  </r>
  <r>
    <x v="32"/>
    <x v="34"/>
    <x v="4"/>
    <x v="10"/>
    <x v="235"/>
    <x v="2"/>
    <n v="0.2806942"/>
    <n v="1.2601299999999999E-2"/>
    <n v="1.82346E-2"/>
    <n v="2.7412999999999999E-3"/>
  </r>
  <r>
    <x v="0"/>
    <x v="34"/>
    <x v="4"/>
    <x v="0"/>
    <x v="236"/>
    <x v="2"/>
    <n v="0.2554361"/>
    <n v="2.36402E-2"/>
    <n v="6.8140900000000004E-2"/>
    <n v="2.0112399999999999E-2"/>
  </r>
  <r>
    <x v="1"/>
    <x v="34"/>
    <x v="4"/>
    <x v="1"/>
    <x v="237"/>
    <x v="2"/>
    <n v="0.2521274"/>
    <n v="3.4421899999999998E-2"/>
    <n v="4.9277099999999997E-2"/>
    <n v="2.5194899999999999E-2"/>
  </r>
  <r>
    <x v="10"/>
    <x v="34"/>
    <x v="4"/>
    <x v="2"/>
    <x v="238"/>
    <x v="2"/>
    <n v="0.27668690000000001"/>
    <n v="5.1793600000000002E-2"/>
    <n v="7.9807100000000006E-2"/>
    <n v="5.0397200000000003E-2"/>
  </r>
  <r>
    <x v="3"/>
    <x v="34"/>
    <x v="4"/>
    <x v="3"/>
    <x v="239"/>
    <x v="2"/>
    <n v="0.32906200000000002"/>
    <n v="6.9106100000000004E-2"/>
    <n v="0.14884649999999999"/>
    <n v="9.5581100000000002E-2"/>
  </r>
  <r>
    <x v="36"/>
    <x v="34"/>
    <x v="4"/>
    <x v="4"/>
    <x v="240"/>
    <x v="2"/>
    <n v="0.30447540000000001"/>
    <n v="0.1083047"/>
    <n v="0.11971229999999999"/>
    <n v="-0.3656742"/>
  </r>
  <r>
    <x v="6"/>
    <x v="34"/>
    <x v="4"/>
    <x v="5"/>
    <x v="241"/>
    <x v="2"/>
    <n v="0.35953380000000001"/>
    <n v="0.1573051"/>
    <n v="0.1020417"/>
    <n v="-0.28527330000000001"/>
  </r>
  <r>
    <x v="15"/>
    <x v="34"/>
    <x v="4"/>
    <x v="6"/>
    <x v="242"/>
    <x v="1"/>
    <n v="0.2233367"/>
    <m/>
    <n v="-4.0193E-2"/>
    <m/>
  </r>
  <r>
    <x v="37"/>
    <x v="34"/>
    <x v="4"/>
    <x v="7"/>
    <x v="243"/>
    <x v="1"/>
    <n v="0.1515225"/>
    <m/>
    <n v="-0.1018399"/>
    <m/>
  </r>
  <r>
    <x v="12"/>
    <x v="35"/>
    <x v="4"/>
    <x v="5"/>
    <x v="244"/>
    <x v="0"/>
    <n v="0.1527773"/>
    <n v="0.1150872"/>
    <n v="-2.0809299999999999E-2"/>
    <n v="-0.42867549999999999"/>
  </r>
  <r>
    <x v="6"/>
    <x v="35"/>
    <x v="4"/>
    <x v="5"/>
    <x v="245"/>
    <x v="0"/>
    <n v="0.1411007"/>
    <n v="0.12736130000000001"/>
    <n v="-3.77457E-2"/>
    <n v="-0.44490030000000003"/>
  </r>
  <r>
    <x v="0"/>
    <x v="36"/>
    <x v="2"/>
    <x v="0"/>
    <x v="246"/>
    <x v="1"/>
    <n v="0.22154199999999999"/>
    <m/>
    <n v="5.4781499999999997E-2"/>
    <m/>
  </r>
  <r>
    <x v="1"/>
    <x v="36"/>
    <x v="2"/>
    <x v="1"/>
    <x v="247"/>
    <x v="1"/>
    <n v="0.21029010000000001"/>
    <m/>
    <n v="8.8746099999999994E-2"/>
    <m/>
  </r>
  <r>
    <x v="10"/>
    <x v="36"/>
    <x v="2"/>
    <x v="2"/>
    <x v="248"/>
    <x v="1"/>
    <n v="0.16722300000000001"/>
    <m/>
    <n v="-9.6553999999999997E-3"/>
    <m/>
  </r>
  <r>
    <x v="3"/>
    <x v="36"/>
    <x v="2"/>
    <x v="3"/>
    <x v="249"/>
    <x v="1"/>
    <n v="0.17300309999999999"/>
    <m/>
    <n v="2.1879E-3"/>
    <m/>
  </r>
  <r>
    <x v="11"/>
    <x v="36"/>
    <x v="2"/>
    <x v="4"/>
    <x v="250"/>
    <x v="1"/>
    <n v="0.1632161"/>
    <m/>
    <n v="1.5991600000000002E-2"/>
    <m/>
  </r>
  <r>
    <x v="32"/>
    <x v="37"/>
    <x v="6"/>
    <x v="10"/>
    <x v="251"/>
    <x v="1"/>
    <n v="0.30630679999999999"/>
    <m/>
    <n v="0.15077299999999999"/>
    <m/>
  </r>
  <r>
    <x v="0"/>
    <x v="37"/>
    <x v="6"/>
    <x v="0"/>
    <x v="252"/>
    <x v="1"/>
    <n v="0.34098390000000001"/>
    <m/>
    <n v="0.1897131"/>
    <m/>
  </r>
  <r>
    <x v="1"/>
    <x v="37"/>
    <x v="6"/>
    <x v="1"/>
    <x v="253"/>
    <x v="1"/>
    <n v="0.34559529999999999"/>
    <m/>
    <n v="0.1855977"/>
    <m/>
  </r>
  <r>
    <x v="19"/>
    <x v="37"/>
    <x v="6"/>
    <x v="2"/>
    <x v="254"/>
    <x v="1"/>
    <n v="0.27802189999999999"/>
    <m/>
    <n v="0.19772700000000001"/>
    <m/>
  </r>
  <r>
    <x v="0"/>
    <x v="38"/>
    <x v="4"/>
    <x v="0"/>
    <x v="255"/>
    <x v="0"/>
    <n v="0.2087357"/>
    <n v="0.12585969999999999"/>
    <n v="-0.1082866"/>
    <n v="-0.42542079999999999"/>
  </r>
  <r>
    <x v="1"/>
    <x v="38"/>
    <x v="4"/>
    <x v="1"/>
    <x v="256"/>
    <x v="0"/>
    <n v="0.2216244"/>
    <n v="0.1062869"/>
    <n v="-0.122598"/>
    <n v="-0.46141650000000001"/>
  </r>
  <r>
    <x v="10"/>
    <x v="38"/>
    <x v="4"/>
    <x v="2"/>
    <x v="257"/>
    <x v="0"/>
    <n v="0.20121140000000001"/>
    <n v="0.1419386"/>
    <n v="-3.2351100000000001E-2"/>
    <n v="-0.4309945"/>
  </r>
  <r>
    <x v="3"/>
    <x v="38"/>
    <x v="4"/>
    <x v="3"/>
    <x v="258"/>
    <x v="0"/>
    <n v="0.21786040000000001"/>
    <n v="0.1604537"/>
    <n v="-0.10077179999999999"/>
    <n v="-0.46365879999999998"/>
  </r>
  <r>
    <x v="25"/>
    <x v="38"/>
    <x v="4"/>
    <x v="5"/>
    <x v="259"/>
    <x v="1"/>
    <n v="0.26547739999999997"/>
    <m/>
    <n v="-0.10018829999999999"/>
    <m/>
  </r>
  <r>
    <x v="15"/>
    <x v="38"/>
    <x v="4"/>
    <x v="6"/>
    <x v="260"/>
    <x v="0"/>
    <n v="0.29013820000000001"/>
    <n v="0.12892619999999999"/>
    <n v="-0.1417118"/>
    <n v="-0.41052810000000001"/>
  </r>
  <r>
    <x v="28"/>
    <x v="39"/>
    <x v="4"/>
    <x v="0"/>
    <x v="261"/>
    <x v="1"/>
    <n v="0.28230810000000001"/>
    <m/>
    <n v="2.1432000000000001E-3"/>
    <m/>
  </r>
  <r>
    <x v="1"/>
    <x v="39"/>
    <x v="4"/>
    <x v="1"/>
    <x v="262"/>
    <x v="1"/>
    <n v="0.26092149999999997"/>
    <m/>
    <n v="-1.28205E-2"/>
    <m/>
  </r>
  <r>
    <x v="10"/>
    <x v="39"/>
    <x v="4"/>
    <x v="2"/>
    <x v="263"/>
    <x v="1"/>
    <n v="0.2583261"/>
    <m/>
    <n v="-4.08286E-2"/>
    <m/>
  </r>
  <r>
    <x v="3"/>
    <x v="39"/>
    <x v="4"/>
    <x v="3"/>
    <x v="264"/>
    <x v="1"/>
    <n v="0.26657249999999999"/>
    <m/>
    <n v="4.5269999999999998E-3"/>
    <m/>
  </r>
  <r>
    <x v="36"/>
    <x v="39"/>
    <x v="4"/>
    <x v="4"/>
    <x v="265"/>
    <x v="1"/>
    <n v="0.26135740000000002"/>
    <m/>
    <n v="6.2433799999999998E-2"/>
    <m/>
  </r>
  <r>
    <x v="12"/>
    <x v="39"/>
    <x v="4"/>
    <x v="5"/>
    <x v="266"/>
    <x v="1"/>
    <n v="0.26062289999999999"/>
    <m/>
    <n v="6.6942399999999999E-2"/>
    <m/>
  </r>
  <r>
    <x v="28"/>
    <x v="40"/>
    <x v="2"/>
    <x v="0"/>
    <x v="267"/>
    <x v="0"/>
    <n v="0.1061935"/>
    <n v="0.18815029999999999"/>
    <n v="0.19323670000000001"/>
    <n v="0.37686419999999998"/>
  </r>
  <r>
    <x v="1"/>
    <x v="40"/>
    <x v="2"/>
    <x v="1"/>
    <x v="268"/>
    <x v="0"/>
    <n v="0.1405711"/>
    <n v="0.19849729999999999"/>
    <n v="0.30101090000000003"/>
    <n v="0.37927040000000001"/>
  </r>
  <r>
    <x v="2"/>
    <x v="40"/>
    <x v="2"/>
    <x v="2"/>
    <x v="269"/>
    <x v="0"/>
    <n v="0.10874789999999999"/>
    <n v="0.15167800000000001"/>
    <n v="0.1551662"/>
    <n v="0.33482630000000002"/>
  </r>
  <r>
    <x v="28"/>
    <x v="41"/>
    <x v="7"/>
    <x v="0"/>
    <x v="270"/>
    <x v="0"/>
    <n v="4.5746200000000001E-2"/>
    <n v="8.61122E-2"/>
    <n v="5.03252E-2"/>
    <n v="-0.40044419999999997"/>
  </r>
  <r>
    <x v="1"/>
    <x v="41"/>
    <x v="7"/>
    <x v="1"/>
    <x v="271"/>
    <x v="0"/>
    <n v="4.5508300000000002E-2"/>
    <n v="8.1533400000000006E-2"/>
    <n v="6.4471799999999996E-2"/>
    <n v="-0.40405390000000002"/>
  </r>
  <r>
    <x v="2"/>
    <x v="41"/>
    <x v="7"/>
    <x v="2"/>
    <x v="272"/>
    <x v="0"/>
    <n v="3.9908100000000002E-2"/>
    <n v="7.7261099999999999E-2"/>
    <n v="-0.1881852"/>
    <n v="-0.43145650000000002"/>
  </r>
  <r>
    <x v="19"/>
    <x v="41"/>
    <x v="7"/>
    <x v="3"/>
    <x v="273"/>
    <x v="0"/>
    <n v="3.1893100000000001E-2"/>
    <n v="7.2699100000000003E-2"/>
    <n v="-0.1716985"/>
    <n v="-0.41816720000000002"/>
  </r>
  <r>
    <x v="0"/>
    <x v="42"/>
    <x v="1"/>
    <x v="0"/>
    <x v="274"/>
    <x v="0"/>
    <n v="0.26307900000000001"/>
    <n v="0.16062219999999999"/>
    <n v="0.15307609999999999"/>
    <n v="-0.55162630000000001"/>
  </r>
  <r>
    <x v="1"/>
    <x v="42"/>
    <x v="1"/>
    <x v="1"/>
    <x v="275"/>
    <x v="0"/>
    <n v="0.23352619999999999"/>
    <n v="0.13525870000000001"/>
    <n v="8.1071000000000004E-2"/>
    <n v="-0.4607561"/>
  </r>
  <r>
    <x v="10"/>
    <x v="42"/>
    <x v="1"/>
    <x v="2"/>
    <x v="276"/>
    <x v="0"/>
    <n v="0.17889740000000001"/>
    <n v="0.14619770000000001"/>
    <n v="-0.12365660000000001"/>
    <n v="-0.45739360000000001"/>
  </r>
  <r>
    <x v="3"/>
    <x v="42"/>
    <x v="1"/>
    <x v="3"/>
    <x v="277"/>
    <x v="1"/>
    <n v="0.20374429999999999"/>
    <m/>
    <n v="-8.3584500000000006E-2"/>
    <m/>
  </r>
  <r>
    <x v="11"/>
    <x v="42"/>
    <x v="1"/>
    <x v="4"/>
    <x v="278"/>
    <x v="1"/>
    <n v="0.20325409999999999"/>
    <m/>
    <n v="-6.9339899999999996E-2"/>
    <m/>
  </r>
  <r>
    <x v="6"/>
    <x v="42"/>
    <x v="1"/>
    <x v="5"/>
    <x v="279"/>
    <x v="1"/>
    <n v="0.2206062"/>
    <m/>
    <n v="2.7009999999999998E-3"/>
    <m/>
  </r>
  <r>
    <x v="26"/>
    <x v="42"/>
    <x v="1"/>
    <x v="6"/>
    <x v="280"/>
    <x v="1"/>
    <n v="0.21030940000000001"/>
    <m/>
    <n v="-7.0952699999999994E-2"/>
    <m/>
  </r>
  <r>
    <x v="8"/>
    <x v="42"/>
    <x v="1"/>
    <x v="7"/>
    <x v="281"/>
    <x v="1"/>
    <n v="0.20325270000000001"/>
    <m/>
    <n v="-7.1516399999999994E-2"/>
    <m/>
  </r>
  <r>
    <x v="40"/>
    <x v="42"/>
    <x v="1"/>
    <x v="8"/>
    <x v="282"/>
    <x v="1"/>
    <n v="0.1510011"/>
    <m/>
    <n v="5.4584300000000002E-2"/>
    <m/>
  </r>
  <r>
    <x v="29"/>
    <x v="43"/>
    <x v="1"/>
    <x v="3"/>
    <x v="283"/>
    <x v="0"/>
    <n v="0.28062500000000001"/>
    <n v="0.28142650000000002"/>
    <n v="-7.4219199999999999E-2"/>
    <n v="-0.3669229"/>
  </r>
  <r>
    <x v="11"/>
    <x v="43"/>
    <x v="1"/>
    <x v="4"/>
    <x v="284"/>
    <x v="0"/>
    <n v="0.26239970000000001"/>
    <n v="0.30184250000000001"/>
    <n v="-7.9672499999999993E-2"/>
    <n v="-0.37746269999999998"/>
  </r>
  <r>
    <x v="6"/>
    <x v="43"/>
    <x v="1"/>
    <x v="5"/>
    <x v="285"/>
    <x v="0"/>
    <n v="0.33109739999999999"/>
    <n v="0.28571780000000002"/>
    <n v="-4.1804399999999999E-2"/>
    <n v="-0.37274370000000001"/>
  </r>
  <r>
    <x v="15"/>
    <x v="43"/>
    <x v="1"/>
    <x v="6"/>
    <x v="286"/>
    <x v="0"/>
    <n v="0.30671500000000002"/>
    <n v="0.25097960000000002"/>
    <n v="-3.0317199999999999E-2"/>
    <n v="-0.36009809999999998"/>
  </r>
  <r>
    <x v="14"/>
    <x v="43"/>
    <x v="1"/>
    <x v="7"/>
    <x v="287"/>
    <x v="0"/>
    <n v="0.27628249999999999"/>
    <n v="0.3251211"/>
    <n v="-3.0317899999999998E-2"/>
    <n v="-0.36045840000000001"/>
  </r>
  <r>
    <x v="9"/>
    <x v="43"/>
    <x v="1"/>
    <x v="8"/>
    <x v="288"/>
    <x v="0"/>
    <n v="0.26763949999999997"/>
    <n v="0.29796600000000001"/>
    <n v="-5.2735799999999999E-2"/>
    <n v="-0.37406859999999997"/>
  </r>
  <r>
    <x v="22"/>
    <x v="43"/>
    <x v="1"/>
    <x v="9"/>
    <x v="289"/>
    <x v="0"/>
    <n v="0.19350200000000001"/>
    <n v="0.30740719999999999"/>
    <n v="-0.13199350000000001"/>
    <n v="-0.42612"/>
  </r>
  <r>
    <x v="41"/>
    <x v="43"/>
    <x v="1"/>
    <x v="9"/>
    <x v="290"/>
    <x v="0"/>
    <n v="0.1187965"/>
    <n v="0.28834589999999999"/>
    <n v="-0.14753330000000001"/>
    <n v="-0.45445829999999998"/>
  </r>
  <r>
    <x v="0"/>
    <x v="44"/>
    <x v="6"/>
    <x v="0"/>
    <x v="291"/>
    <x v="0"/>
    <n v="0.1715863"/>
    <n v="0.28065709999999999"/>
    <n v="-0.1437918"/>
    <n v="-0.32116719999999999"/>
  </r>
  <r>
    <x v="1"/>
    <x v="44"/>
    <x v="6"/>
    <x v="1"/>
    <x v="292"/>
    <x v="0"/>
    <n v="0.16102929999999999"/>
    <n v="0.27441349999999998"/>
    <n v="-0.16024160000000001"/>
    <n v="-0.29896790000000001"/>
  </r>
  <r>
    <x v="10"/>
    <x v="44"/>
    <x v="6"/>
    <x v="2"/>
    <x v="293"/>
    <x v="0"/>
    <n v="0.15501380000000001"/>
    <n v="0.27305309999999999"/>
    <n v="-0.14681720000000001"/>
    <n v="-0.30166559999999998"/>
  </r>
  <r>
    <x v="3"/>
    <x v="44"/>
    <x v="6"/>
    <x v="3"/>
    <x v="294"/>
    <x v="0"/>
    <n v="0.17389979999999999"/>
    <n v="0.26064169999999998"/>
    <n v="-0.16427810000000001"/>
    <n v="-0.27912439999999999"/>
  </r>
  <r>
    <x v="27"/>
    <x v="44"/>
    <x v="6"/>
    <x v="4"/>
    <x v="295"/>
    <x v="0"/>
    <n v="0.16034000000000001"/>
    <n v="0.25084430000000002"/>
    <n v="-0.1485775"/>
    <n v="-0.29440169999999999"/>
  </r>
  <r>
    <x v="11"/>
    <x v="44"/>
    <x v="6"/>
    <x v="4"/>
    <x v="296"/>
    <x v="0"/>
    <n v="0.15342330000000001"/>
    <n v="0.24482429999999999"/>
    <n v="-0.13515969999999999"/>
    <n v="-0.29594700000000002"/>
  </r>
  <r>
    <x v="15"/>
    <x v="44"/>
    <x v="6"/>
    <x v="6"/>
    <x v="297"/>
    <x v="0"/>
    <n v="0.1224889"/>
    <n v="0.1691145"/>
    <n v="3.5316899999999998E-2"/>
    <n v="-0.38487130000000003"/>
  </r>
  <r>
    <x v="42"/>
    <x v="44"/>
    <x v="6"/>
    <x v="8"/>
    <x v="298"/>
    <x v="0"/>
    <n v="8.0637899999999998E-2"/>
    <n v="0.1795185"/>
    <n v="8.8607900000000003E-2"/>
    <n v="-0.42842279999999999"/>
  </r>
  <r>
    <x v="32"/>
    <x v="45"/>
    <x v="7"/>
    <x v="10"/>
    <x v="299"/>
    <x v="0"/>
    <n v="0.10612340000000001"/>
    <n v="0.13472680000000001"/>
    <n v="6.5789500000000001E-2"/>
    <n v="-0.27457310000000001"/>
  </r>
  <r>
    <x v="0"/>
    <x v="45"/>
    <x v="7"/>
    <x v="0"/>
    <x v="300"/>
    <x v="0"/>
    <n v="9.8782499999999995E-2"/>
    <n v="0.13320799999999999"/>
    <n v="7.7305100000000002E-2"/>
    <n v="-0.2842866"/>
  </r>
  <r>
    <x v="1"/>
    <x v="45"/>
    <x v="7"/>
    <x v="1"/>
    <x v="301"/>
    <x v="0"/>
    <n v="8.06418E-2"/>
    <n v="0.1229803"/>
    <n v="6.7873600000000006E-2"/>
    <n v="-0.24614520000000001"/>
  </r>
  <r>
    <x v="10"/>
    <x v="45"/>
    <x v="7"/>
    <x v="2"/>
    <x v="302"/>
    <x v="0"/>
    <n v="8.1286700000000003E-2"/>
    <n v="0.10265199999999999"/>
    <n v="5.7081300000000001E-2"/>
    <n v="-0.2882287"/>
  </r>
  <r>
    <x v="29"/>
    <x v="45"/>
    <x v="7"/>
    <x v="3"/>
    <x v="303"/>
    <x v="0"/>
    <n v="8.9370900000000003E-2"/>
    <n v="4.80405E-2"/>
    <n v="9.9118800000000007E-2"/>
    <n v="-0.36667670000000002"/>
  </r>
  <r>
    <x v="11"/>
    <x v="45"/>
    <x v="7"/>
    <x v="4"/>
    <x v="304"/>
    <x v="0"/>
    <n v="5.9023800000000001E-2"/>
    <n v="4.4325200000000002E-2"/>
    <n v="6.3235200000000005E-2"/>
    <n v="-0.34353240000000002"/>
  </r>
  <r>
    <x v="12"/>
    <x v="45"/>
    <x v="7"/>
    <x v="5"/>
    <x v="305"/>
    <x v="0"/>
    <n v="4.6392000000000003E-2"/>
    <n v="4.3613399999999997E-2"/>
    <n v="1.4312E-2"/>
    <n v="-0.31172060000000001"/>
  </r>
  <r>
    <x v="6"/>
    <x v="45"/>
    <x v="7"/>
    <x v="5"/>
    <x v="306"/>
    <x v="0"/>
    <m/>
    <m/>
    <m/>
    <m/>
  </r>
  <r>
    <x v="21"/>
    <x v="45"/>
    <x v="7"/>
    <x v="6"/>
    <x v="307"/>
    <x v="0"/>
    <n v="1.25743E-2"/>
    <n v="1.4392500000000001E-2"/>
    <n v="-0.12573100000000001"/>
    <n v="-0.35494439999999999"/>
  </r>
  <r>
    <x v="37"/>
    <x v="45"/>
    <x v="7"/>
    <x v="7"/>
    <x v="308"/>
    <x v="0"/>
    <n v="5.2801999999999997E-3"/>
    <n v="1.35143E-2"/>
    <n v="4.8220100000000002E-2"/>
    <n v="0.25913940000000002"/>
  </r>
  <r>
    <x v="9"/>
    <x v="45"/>
    <x v="7"/>
    <x v="8"/>
    <x v="309"/>
    <x v="0"/>
    <n v="3.9842999999999996E-3"/>
    <n v="1.0479199999999999E-2"/>
    <n v="4.3133499999999998E-2"/>
    <n v="0.22352379999999999"/>
  </r>
  <r>
    <x v="0"/>
    <x v="46"/>
    <x v="1"/>
    <x v="0"/>
    <x v="310"/>
    <x v="0"/>
    <n v="0.21740699999999999"/>
    <n v="0.16745450000000001"/>
    <n v="-0.12266299999999999"/>
    <n v="-0.53609580000000001"/>
  </r>
  <r>
    <x v="1"/>
    <x v="46"/>
    <x v="1"/>
    <x v="1"/>
    <x v="311"/>
    <x v="0"/>
    <n v="0.2136816"/>
    <n v="0.177757"/>
    <n v="-0.14146980000000001"/>
    <n v="-0.53726790000000002"/>
  </r>
  <r>
    <x v="10"/>
    <x v="46"/>
    <x v="1"/>
    <x v="2"/>
    <x v="312"/>
    <x v="0"/>
    <n v="0.1892674"/>
    <n v="0.17779439999999999"/>
    <n v="-0.18129410000000001"/>
    <n v="-0.53480130000000003"/>
  </r>
  <r>
    <x v="3"/>
    <x v="46"/>
    <x v="1"/>
    <x v="3"/>
    <x v="313"/>
    <x v="0"/>
    <n v="0.19621"/>
    <n v="0.20502190000000001"/>
    <n v="-0.17888860000000001"/>
    <n v="-0.4666266"/>
  </r>
  <r>
    <x v="36"/>
    <x v="46"/>
    <x v="1"/>
    <x v="4"/>
    <x v="314"/>
    <x v="0"/>
    <n v="0.19600310000000001"/>
    <n v="0.21174519999999999"/>
    <n v="-0.18462139999999999"/>
    <n v="-0.47963230000000001"/>
  </r>
  <r>
    <x v="6"/>
    <x v="46"/>
    <x v="1"/>
    <x v="5"/>
    <x v="315"/>
    <x v="0"/>
    <n v="0.20597579999999999"/>
    <n v="0.2205019"/>
    <n v="-0.14469290000000001"/>
    <n v="-0.51354999999999995"/>
  </r>
  <r>
    <x v="13"/>
    <x v="46"/>
    <x v="1"/>
    <x v="5"/>
    <x v="316"/>
    <x v="0"/>
    <n v="0.21059549999999999"/>
    <n v="0.20864460000000001"/>
    <n v="-0.16650110000000001"/>
    <n v="-0.4946353"/>
  </r>
  <r>
    <x v="21"/>
    <x v="46"/>
    <x v="1"/>
    <x v="6"/>
    <x v="317"/>
    <x v="0"/>
    <n v="0.1716"/>
    <n v="0.2346819"/>
    <n v="-0.20661950000000001"/>
    <n v="-0.47761379999999998"/>
  </r>
  <r>
    <x v="37"/>
    <x v="46"/>
    <x v="1"/>
    <x v="7"/>
    <x v="318"/>
    <x v="0"/>
    <n v="0.21878239999999999"/>
    <n v="0.2190732"/>
    <n v="-0.138185"/>
    <n v="-0.4817208"/>
  </r>
  <r>
    <x v="38"/>
    <x v="46"/>
    <x v="1"/>
    <x v="8"/>
    <x v="319"/>
    <x v="0"/>
    <n v="0.1715235"/>
    <n v="0.19529369999999999"/>
    <n v="-0.17280499999999999"/>
    <n v="-0.43078270000000002"/>
  </r>
  <r>
    <x v="43"/>
    <x v="46"/>
    <x v="1"/>
    <x v="9"/>
    <x v="320"/>
    <x v="0"/>
    <n v="9.6798599999999999E-2"/>
    <n v="0.14174800000000001"/>
    <n v="-0.26253130000000002"/>
    <n v="-0.46867560000000003"/>
  </r>
  <r>
    <x v="44"/>
    <x v="46"/>
    <x v="1"/>
    <x v="9"/>
    <x v="321"/>
    <x v="0"/>
    <n v="0.1017251"/>
    <n v="0.12567"/>
    <n v="-0.2059629"/>
    <n v="-0.48734870000000002"/>
  </r>
  <r>
    <x v="32"/>
    <x v="47"/>
    <x v="0"/>
    <x v="10"/>
    <x v="322"/>
    <x v="0"/>
    <n v="0.13218820000000001"/>
    <n v="0.2128833"/>
    <n v="-9.8462900000000006E-2"/>
    <n v="-0.57524580000000003"/>
  </r>
  <r>
    <x v="0"/>
    <x v="47"/>
    <x v="0"/>
    <x v="0"/>
    <x v="323"/>
    <x v="0"/>
    <n v="0.13771910000000001"/>
    <n v="0.19615640000000001"/>
    <n v="-9.1219700000000001E-2"/>
    <n v="-0.57433369999999995"/>
  </r>
  <r>
    <x v="1"/>
    <x v="47"/>
    <x v="0"/>
    <x v="1"/>
    <x v="324"/>
    <x v="0"/>
    <n v="0.1482029"/>
    <n v="0.19640369999999999"/>
    <n v="-5.1524100000000003E-2"/>
    <n v="-0.57858080000000001"/>
  </r>
  <r>
    <x v="10"/>
    <x v="47"/>
    <x v="0"/>
    <x v="2"/>
    <x v="325"/>
    <x v="0"/>
    <n v="0.1149665"/>
    <n v="0.2008471"/>
    <n v="-0.13323850000000001"/>
    <n v="-0.55119960000000001"/>
  </r>
  <r>
    <x v="3"/>
    <x v="47"/>
    <x v="0"/>
    <x v="3"/>
    <x v="326"/>
    <x v="0"/>
    <n v="0.11976199999999999"/>
    <n v="0.19835749999999999"/>
    <n v="-0.1150431"/>
    <n v="-0.57236120000000001"/>
  </r>
  <r>
    <x v="11"/>
    <x v="47"/>
    <x v="0"/>
    <x v="4"/>
    <x v="327"/>
    <x v="0"/>
    <n v="0.10189520000000001"/>
    <n v="0.22369259999999999"/>
    <n v="-0.24259559999999999"/>
    <n v="-0.56867400000000001"/>
  </r>
  <r>
    <x v="12"/>
    <x v="47"/>
    <x v="0"/>
    <x v="5"/>
    <x v="328"/>
    <x v="0"/>
    <n v="0.1120328"/>
    <n v="0.21470620000000001"/>
    <n v="-0.23564099999999999"/>
    <n v="-0.56131810000000004"/>
  </r>
  <r>
    <x v="13"/>
    <x v="47"/>
    <x v="0"/>
    <x v="5"/>
    <x v="329"/>
    <x v="0"/>
    <n v="0.1214886"/>
    <n v="0.20484450000000001"/>
    <n v="-0.21513889999999999"/>
    <n v="-0.56373580000000001"/>
  </r>
  <r>
    <x v="21"/>
    <x v="47"/>
    <x v="0"/>
    <x v="6"/>
    <x v="330"/>
    <x v="0"/>
    <n v="0.1199161"/>
    <n v="0.19981969999999999"/>
    <n v="-0.2080003"/>
    <n v="-0.54892770000000002"/>
  </r>
  <r>
    <x v="37"/>
    <x v="47"/>
    <x v="0"/>
    <x v="7"/>
    <x v="331"/>
    <x v="0"/>
    <n v="0.1087832"/>
    <n v="0.2108652"/>
    <n v="-0.2068072"/>
    <n v="-0.54174719999999998"/>
  </r>
  <r>
    <x v="38"/>
    <x v="47"/>
    <x v="0"/>
    <x v="8"/>
    <x v="332"/>
    <x v="0"/>
    <n v="0.1041531"/>
    <n v="0.20383480000000001"/>
    <n v="-0.23097670000000001"/>
    <n v="-0.52828560000000002"/>
  </r>
  <r>
    <x v="43"/>
    <x v="47"/>
    <x v="0"/>
    <x v="9"/>
    <x v="333"/>
    <x v="0"/>
    <n v="8.4954399999999999E-2"/>
    <n v="0.18253849999999999"/>
    <n v="0.1210093"/>
    <n v="-0.50014210000000003"/>
  </r>
  <r>
    <x v="32"/>
    <x v="48"/>
    <x v="3"/>
    <x v="0"/>
    <x v="334"/>
    <x v="1"/>
    <n v="0.20341490000000001"/>
    <m/>
    <n v="6.5234700000000007E-2"/>
    <m/>
  </r>
  <r>
    <x v="0"/>
    <x v="48"/>
    <x v="3"/>
    <x v="0"/>
    <x v="335"/>
    <x v="1"/>
    <n v="0.1987979"/>
    <m/>
    <n v="6.3247399999999995E-2"/>
    <m/>
  </r>
  <r>
    <x v="1"/>
    <x v="48"/>
    <x v="3"/>
    <x v="1"/>
    <x v="336"/>
    <x v="1"/>
    <n v="0.20708989999999999"/>
    <m/>
    <n v="0.1424347"/>
    <m/>
  </r>
  <r>
    <x v="10"/>
    <x v="48"/>
    <x v="3"/>
    <x v="2"/>
    <x v="337"/>
    <x v="1"/>
    <n v="0.20051550000000001"/>
    <m/>
    <n v="0.11838940000000001"/>
    <m/>
  </r>
  <r>
    <x v="3"/>
    <x v="48"/>
    <x v="3"/>
    <x v="3"/>
    <x v="338"/>
    <x v="1"/>
    <n v="0.25238569999999999"/>
    <m/>
    <n v="0.20819260000000001"/>
    <m/>
  </r>
</pivotCacheRecords>
</file>

<file path=xl/pivotCache/pivotCacheRecords3.xml><?xml version="1.0" encoding="utf-8"?>
<pivotCacheRecords xmlns="http://schemas.openxmlformats.org/spreadsheetml/2006/main" xmlns:r="http://schemas.openxmlformats.org/officeDocument/2006/relationships" count="339">
  <r>
    <x v="0"/>
    <x v="0"/>
    <x v="0"/>
    <x v="0"/>
    <x v="0"/>
    <x v="0"/>
    <n v="32.518689999999999"/>
    <n v="19.80124"/>
    <n v="21.312899999999999"/>
    <n v="0.1265964"/>
    <n v="7.6429800000000006E-2"/>
    <n v="9.3200000000000002E-5"/>
    <n v="3.2203000000000002E-2"/>
    <n v="2.1599000000000002E-3"/>
    <n v="8.2597999999999994E-3"/>
    <n v="3.643E-3"/>
    <n v="8.6100000000000006E-5"/>
    <n v="1.11421E-2"/>
    <n v="-7.4205000000000243E-3"/>
    <n v="0.186057"/>
  </r>
  <r>
    <x v="1"/>
    <x v="0"/>
    <x v="0"/>
    <x v="1"/>
    <x v="1"/>
    <x v="0"/>
    <n v="32.759529999999998"/>
    <n v="20.348009999999999"/>
    <n v="21.174289999999999"/>
    <n v="0.1294679"/>
    <n v="7.1740799999999993E-2"/>
    <n v="8.8499999999999996E-5"/>
    <n v="3.3568500000000001E-2"/>
    <n v="6.2909999999999995E-4"/>
    <n v="9.7117000000000002E-3"/>
    <n v="2.2122999999999999E-3"/>
    <n v="5.7299999999999997E-5"/>
    <n v="1.1459799999999999E-2"/>
    <n v="-1.0000000000287557E-7"/>
    <n v="0.1549498"/>
  </r>
  <r>
    <x v="2"/>
    <x v="0"/>
    <x v="0"/>
    <x v="2"/>
    <x v="2"/>
    <x v="0"/>
    <n v="31.474499999999999"/>
    <n v="19.788630000000001"/>
    <n v="21.079249999999998"/>
    <n v="0.11872779999999999"/>
    <n v="6.73314E-2"/>
    <n v="1.2850000000000001E-4"/>
    <n v="3.4166700000000001E-2"/>
    <n v="8.1820000000000005E-4"/>
    <n v="6.6283999999999996E-3"/>
    <n v="1.8573999999999999E-3"/>
    <n v="9.6899999999999997E-5"/>
    <n v="7.7003999999999996E-3"/>
    <n v="-1.0000000000287557E-7"/>
    <n v="0.1724359"/>
  </r>
  <r>
    <x v="3"/>
    <x v="0"/>
    <x v="0"/>
    <x v="3"/>
    <x v="3"/>
    <x v="0"/>
    <n v="32.51867"/>
    <n v="19.42822"/>
    <n v="20.954360000000001"/>
    <n v="0.13708490000000001"/>
    <n v="7.7443300000000007E-2"/>
    <n v="1.796E-4"/>
    <n v="3.9819899999999998E-2"/>
    <n v="1.1452000000000001E-3"/>
    <n v="1.3221800000000001E-2"/>
    <m/>
    <n v="1.8090000000000001E-4"/>
    <n v="5.0946000000000003E-3"/>
    <n v="-4.0000000001150227E-7"/>
    <n v="0.185867"/>
  </r>
  <r>
    <x v="4"/>
    <x v="0"/>
    <x v="0"/>
    <x v="3"/>
    <x v="4"/>
    <x v="0"/>
    <n v="32.655500000000004"/>
    <n v="19.039300000000001"/>
    <n v="20.370480000000001"/>
    <n v="0.1348531"/>
    <n v="7.5776099999999999E-2"/>
    <n v="5.0819999999999999E-4"/>
    <n v="3.62069E-2"/>
    <m/>
    <n v="1.3894699999999999E-2"/>
    <m/>
    <n v="1.861E-4"/>
    <n v="8.2812000000000007E-3"/>
    <n v="-9.9999999975119991E-8"/>
    <n v="0.2004203"/>
  </r>
  <r>
    <x v="5"/>
    <x v="0"/>
    <x v="0"/>
    <x v="4"/>
    <x v="5"/>
    <x v="0"/>
    <n v="32.952730000000003"/>
    <n v="20.393339999999998"/>
    <n v="21.575939999999999"/>
    <n v="0.13974030000000001"/>
    <n v="7.5835E-2"/>
    <n v="4.8720000000000002E-4"/>
    <n v="3.916E-2"/>
    <m/>
    <n v="1.38443E-2"/>
    <m/>
    <n v="4.3229999999999999E-4"/>
    <n v="9.9815000000000008E-3"/>
    <n v="0"/>
    <n v="0.18989120000000001"/>
  </r>
  <r>
    <x v="6"/>
    <x v="0"/>
    <x v="0"/>
    <x v="5"/>
    <x v="6"/>
    <x v="0"/>
    <n v="31.288789999999999"/>
    <n v="19.229030000000002"/>
    <n v="20.636050000000001"/>
    <n v="0.1372767"/>
    <n v="7.2529399999999994E-2"/>
    <n v="1.4793E-3"/>
    <n v="3.1097699999999999E-2"/>
    <n v="5.4381000000000004E-3"/>
    <n v="1.9425700000000001E-2"/>
    <m/>
    <n v="4.8950000000000003E-4"/>
    <n v="6.8170000000000001E-3"/>
    <n v="0"/>
    <n v="0.20132130000000001"/>
  </r>
  <r>
    <x v="7"/>
    <x v="0"/>
    <x v="0"/>
    <x v="6"/>
    <x v="7"/>
    <x v="0"/>
    <n v="26.496079999999999"/>
    <n v="17.466090000000001"/>
    <n v="18.992989999999999"/>
    <n v="9.6777000000000002E-2"/>
    <n v="5.6597500000000002E-2"/>
    <n v="1.8151E-3"/>
    <n v="1.97244E-2"/>
    <n v="2.3059999999999999E-3"/>
    <n v="1.05478E-2"/>
    <m/>
    <n v="0"/>
    <n v="5.7862E-3"/>
    <n v="0"/>
    <n v="0.2157174"/>
  </r>
  <r>
    <x v="8"/>
    <x v="0"/>
    <x v="0"/>
    <x v="7"/>
    <x v="8"/>
    <x v="0"/>
    <n v="26.725549999999998"/>
    <n v="18.096640000000001"/>
    <n v="19.635359999999999"/>
    <n v="0.1072415"/>
    <n v="6.5508899999999995E-2"/>
    <n v="1.9537000000000001E-3"/>
    <n v="1.19028E-2"/>
    <n v="1.4145E-3"/>
    <n v="1.3561800000000001E-2"/>
    <m/>
    <n v="0"/>
    <n v="1.2899799999999999E-2"/>
    <n v="0"/>
    <n v="0.22374079999999999"/>
  </r>
  <r>
    <x v="9"/>
    <x v="0"/>
    <x v="0"/>
    <x v="8"/>
    <x v="9"/>
    <x v="0"/>
    <n v="23.8309"/>
    <n v="16.58868"/>
    <n v="18.27065"/>
    <n v="9.6515199999999995E-2"/>
    <n v="5.8212199999999999E-2"/>
    <n v="2.2312E-3"/>
    <n v="1.2797599999999999E-2"/>
    <n v="2.431E-3"/>
    <n v="1.0497899999999999E-2"/>
    <m/>
    <n v="0"/>
    <n v="1.03453E-2"/>
    <n v="0"/>
    <n v="0.2163832"/>
  </r>
  <r>
    <x v="0"/>
    <x v="1"/>
    <x v="1"/>
    <x v="0"/>
    <x v="10"/>
    <x v="0"/>
    <n v="35.41995"/>
    <n v="11.36487"/>
    <n v="14.176629999999999"/>
    <n v="0.2608491"/>
    <n v="0.19787070000000001"/>
    <n v="4.2541999999999996E-3"/>
    <n v="3.5383299999999999E-2"/>
    <n v="2.0409999999999998E-3"/>
    <n v="1.6674000000000001E-2"/>
    <n v="1.2297E-3"/>
    <n v="3.4055999999999999E-3"/>
    <n v="6.1999999999999999E-7"/>
    <n v="-1.0019999999999474E-5"/>
    <n v="0.25444329999999998"/>
  </r>
  <r>
    <x v="1"/>
    <x v="1"/>
    <x v="1"/>
    <x v="1"/>
    <x v="11"/>
    <x v="0"/>
    <n v="35.829250000000002"/>
    <n v="11.360189999999999"/>
    <n v="15.14603"/>
    <n v="0.25701689999999999"/>
    <n v="0.18658839999999999"/>
    <n v="3.9991999999999996E-3"/>
    <n v="4.33283E-2"/>
    <n v="1.7194000000000001E-3"/>
    <n v="1.7561299999999998E-2"/>
    <n v="1.7216E-3"/>
    <n v="2.0990000000000002E-3"/>
    <n v="6.0999999999999998E-7"/>
    <n v="-9.1000000002061654E-7"/>
    <n v="0.2461448"/>
  </r>
  <r>
    <x v="10"/>
    <x v="1"/>
    <x v="1"/>
    <x v="2"/>
    <x v="12"/>
    <x v="0"/>
    <n v="34.009189999999997"/>
    <n v="11.45093"/>
    <n v="15.87782"/>
    <n v="0.23798059999999999"/>
    <n v="0.17702680000000001"/>
    <n v="3.4795E-3"/>
    <n v="3.9916699999999999E-2"/>
    <n v="1.7842999999999999E-3"/>
    <n v="1.28678E-2"/>
    <n v="1.6695E-3"/>
    <n v="1.2363999999999999E-3"/>
    <n v="6.4000000000000001E-7"/>
    <n v="-1.0400000000077014E-6"/>
    <n v="0.25580809999999998"/>
  </r>
  <r>
    <x v="3"/>
    <x v="1"/>
    <x v="1"/>
    <x v="3"/>
    <x v="13"/>
    <x v="0"/>
    <n v="31.790469999999999"/>
    <n v="8.3456689999999991"/>
    <n v="13.39723"/>
    <n v="0.2667544"/>
    <n v="0.20414370000000001"/>
    <n v="2.4039999999999999E-3"/>
    <n v="4.3234599999999998E-2"/>
    <n v="2.0914000000000002E-3"/>
    <n v="1.23649E-2"/>
    <n v="1.1850000000000001E-3"/>
    <n v="1.3308E-3"/>
    <n v="1.4100000000000001E-7"/>
    <n v="-1.410000000645617E-7"/>
    <n v="0.25059429999999999"/>
  </r>
  <r>
    <x v="11"/>
    <x v="1"/>
    <x v="1"/>
    <x v="4"/>
    <x v="14"/>
    <x v="1"/>
    <n v="38.690840000000001"/>
    <n v="13.43144"/>
    <n v="13.43144"/>
    <n v="0.27360230000000002"/>
    <n v="0.20099220000000001"/>
    <n v="1.189E-3"/>
    <n v="5.6419400000000001E-2"/>
    <n v="1.5715E-3"/>
    <n v="1.03651E-2"/>
    <n v="2.6264999999999999E-3"/>
    <n v="4.3849999999999998E-4"/>
    <n v="0"/>
    <n v="1.0000000000287557E-7"/>
    <m/>
  </r>
  <r>
    <x v="12"/>
    <x v="1"/>
    <x v="1"/>
    <x v="5"/>
    <x v="15"/>
    <x v="1"/>
    <n v="39.784469999999999"/>
    <n v="14.232390000000001"/>
    <n v="14.232390000000001"/>
    <n v="0.26875589999999999"/>
    <n v="0.1947419"/>
    <n v="7.6849999999999998E-4"/>
    <n v="5.3074299999999998E-2"/>
    <n v="2.4103000000000002E-3"/>
    <n v="1.4412599999999999E-2"/>
    <n v="2.1903999999999999E-3"/>
    <n v="4.371E-4"/>
    <n v="7.2079999999999996E-4"/>
    <n v="0"/>
    <m/>
  </r>
  <r>
    <x v="6"/>
    <x v="1"/>
    <x v="1"/>
    <x v="5"/>
    <x v="16"/>
    <x v="2"/>
    <m/>
    <m/>
    <n v="17.046800000000001"/>
    <m/>
    <m/>
    <m/>
    <m/>
    <m/>
    <m/>
    <m/>
    <m/>
    <m/>
    <m/>
    <m/>
  </r>
  <r>
    <x v="13"/>
    <x v="1"/>
    <x v="1"/>
    <x v="5"/>
    <x v="17"/>
    <x v="1"/>
    <n v="39.6723"/>
    <n v="14.735390000000001"/>
    <n v="14.735390000000001"/>
    <n v="0.25409559999999998"/>
    <n v="0.1786449"/>
    <n v="1.4430999999999999E-3"/>
    <n v="5.3327899999999998E-2"/>
    <n v="3.2523999999999999E-3"/>
    <n v="1.24324E-2"/>
    <n v="2.1673E-3"/>
    <n v="2.0181999999999999E-3"/>
    <n v="8.0940000000000005E-4"/>
    <n v="0"/>
    <m/>
  </r>
  <r>
    <x v="14"/>
    <x v="1"/>
    <x v="1"/>
    <x v="7"/>
    <x v="18"/>
    <x v="2"/>
    <m/>
    <m/>
    <n v="11.737730000000001"/>
    <m/>
    <m/>
    <m/>
    <m/>
    <m/>
    <m/>
    <m/>
    <m/>
    <m/>
    <m/>
    <m/>
  </r>
  <r>
    <x v="11"/>
    <x v="2"/>
    <x v="1"/>
    <x v="4"/>
    <x v="19"/>
    <x v="1"/>
    <n v="39.586060000000003"/>
    <n v="16.116610000000001"/>
    <n v="16.116610000000001"/>
    <n v="0.24549770000000001"/>
    <n v="0.16132730000000001"/>
    <n v="4.2645000000000001E-3"/>
    <n v="4.6567200000000003E-2"/>
    <n v="8.0250000000000004E-4"/>
    <n v="2.9707799999999999E-2"/>
    <n v="1.9459999999999999E-4"/>
    <n v="1.289E-3"/>
    <n v="1.3449E-3"/>
    <n v="-1.0000000003063114E-7"/>
    <m/>
  </r>
  <r>
    <x v="12"/>
    <x v="2"/>
    <x v="1"/>
    <x v="5"/>
    <x v="20"/>
    <x v="0"/>
    <n v="33.344009999999997"/>
    <n v="12.05903"/>
    <n v="14.412800000000001"/>
    <n v="0.2171797"/>
    <n v="0.1362592"/>
    <m/>
    <n v="3.56152E-2"/>
    <n v="7.9940000000000002E-4"/>
    <n v="2.5017299999999999E-2"/>
    <n v="2.587E-4"/>
    <n v="1.7546E-3"/>
    <n v="1.7475399999999999E-2"/>
    <n v="-9.9999999975119991E-8"/>
    <n v="0.3026414"/>
  </r>
  <r>
    <x v="6"/>
    <x v="2"/>
    <x v="1"/>
    <x v="5"/>
    <x v="21"/>
    <x v="1"/>
    <n v="42.724930000000001"/>
    <n v="16.180409999999998"/>
    <n v="16.180409999999998"/>
    <n v="0.28013919999999998"/>
    <n v="0.17433360000000001"/>
    <n v="3.2591E-3"/>
    <n v="5.9685700000000001E-2"/>
    <n v="7.0330000000000002E-4"/>
    <n v="3.7722699999999998E-2"/>
    <n v="2.5609999999999999E-4"/>
    <n v="1.4373000000000001E-3"/>
    <n v="2.7415999999999999E-3"/>
    <n v="-1.9999999995023998E-7"/>
    <m/>
  </r>
  <r>
    <x v="15"/>
    <x v="2"/>
    <x v="1"/>
    <x v="6"/>
    <x v="22"/>
    <x v="0"/>
    <n v="30.851980000000001"/>
    <n v="9.0090389999999996"/>
    <n v="10.25952"/>
    <n v="0.2256968"/>
    <n v="0.14896200000000001"/>
    <m/>
    <n v="4.4084699999999997E-2"/>
    <n v="1.6980999999999999E-3"/>
    <n v="2.9391799999999999E-2"/>
    <m/>
    <m/>
    <n v="1.5602000000000001E-3"/>
    <n v="0"/>
    <n v="0.26644410000000002"/>
  </r>
  <r>
    <x v="16"/>
    <x v="2"/>
    <x v="1"/>
    <x v="6"/>
    <x v="23"/>
    <x v="1"/>
    <n v="39.565100000000001"/>
    <n v="11.36974"/>
    <n v="11.36974"/>
    <n v="0.27779520000000002"/>
    <n v="0.1464201"/>
    <n v="1.5909699999999999E-2"/>
    <n v="6.5184800000000001E-2"/>
    <m/>
    <n v="3.98301E-2"/>
    <m/>
    <m/>
    <n v="1.04505E-2"/>
    <n v="0"/>
    <m/>
  </r>
  <r>
    <x v="8"/>
    <x v="2"/>
    <x v="1"/>
    <x v="7"/>
    <x v="24"/>
    <x v="1"/>
    <n v="38.326140000000002"/>
    <n v="10.523149999999999"/>
    <n v="10.523149999999999"/>
    <n v="0.26778730000000001"/>
    <n v="0.1377157"/>
    <n v="1.5720600000000001E-2"/>
    <n v="6.8705199999999994E-2"/>
    <m/>
    <n v="3.7467300000000002E-2"/>
    <m/>
    <m/>
    <n v="8.1785E-3"/>
    <n v="0"/>
    <m/>
  </r>
  <r>
    <x v="0"/>
    <x v="3"/>
    <x v="2"/>
    <x v="0"/>
    <x v="25"/>
    <x v="0"/>
    <n v="40.472929999999998"/>
    <n v="23.806750000000001"/>
    <n v="24.884060000000002"/>
    <n v="0.20431579999999999"/>
    <n v="0.17967920000000001"/>
    <m/>
    <m/>
    <m/>
    <n v="6.8970999999999998E-3"/>
    <m/>
    <n v="1.3851199999999999E-2"/>
    <n v="3.8882999999999999E-3"/>
    <n v="0"/>
    <n v="8.9672500000000002E-2"/>
  </r>
  <r>
    <x v="17"/>
    <x v="3"/>
    <x v="2"/>
    <x v="1"/>
    <x v="26"/>
    <x v="0"/>
    <n v="40.039589999999997"/>
    <n v="24.378489999999999"/>
    <n v="25.41506"/>
    <n v="0.2015699"/>
    <n v="0.1805842"/>
    <m/>
    <m/>
    <m/>
    <n v="6.3173999999999999E-3"/>
    <m/>
    <n v="1.0473700000000001E-2"/>
    <n v="4.1945000000000003E-3"/>
    <n v="1.0000000000287557E-7"/>
    <n v="8.5588700000000004E-2"/>
  </r>
  <r>
    <x v="18"/>
    <x v="3"/>
    <x v="2"/>
    <x v="2"/>
    <x v="27"/>
    <x v="0"/>
    <n v="39.889679999999998"/>
    <n v="24.970130000000001"/>
    <n v="26.066669999999998"/>
    <n v="0.2100525"/>
    <n v="0.18827640000000001"/>
    <m/>
    <m/>
    <m/>
    <n v="8.5383999999999998E-3"/>
    <m/>
    <n v="8.7436000000000007E-3"/>
    <n v="4.4942000000000003E-3"/>
    <n v="-1.0000000000287557E-7"/>
    <n v="8.3689799999999995E-2"/>
  </r>
  <r>
    <x v="19"/>
    <x v="3"/>
    <x v="2"/>
    <x v="3"/>
    <x v="28"/>
    <x v="0"/>
    <n v="41.316540000000003"/>
    <n v="25.557729999999999"/>
    <n v="26.521470000000001"/>
    <n v="0.20713290000000001"/>
    <n v="0.1869634"/>
    <m/>
    <m/>
    <m/>
    <n v="6.2861999999999996E-3"/>
    <m/>
    <n v="7.3115999999999997E-3"/>
    <n v="6.5716999999999998E-3"/>
    <n v="0"/>
    <n v="8.1553799999999996E-2"/>
  </r>
  <r>
    <x v="0"/>
    <x v="4"/>
    <x v="0"/>
    <x v="0"/>
    <x v="29"/>
    <x v="0"/>
    <n v="35.14255"/>
    <n v="18.643820000000002"/>
    <n v="20.973960000000002"/>
    <n v="0.1815679"/>
    <n v="0.12634219999999999"/>
    <m/>
    <n v="2.7948000000000001E-3"/>
    <m/>
    <m/>
    <m/>
    <n v="1.07604E-2"/>
    <n v="4.1670499999999999E-2"/>
    <n v="0"/>
    <n v="0.19236449999999999"/>
  </r>
  <r>
    <x v="1"/>
    <x v="4"/>
    <x v="0"/>
    <x v="1"/>
    <x v="30"/>
    <x v="0"/>
    <n v="36.14629"/>
    <n v="18.053419999999999"/>
    <n v="20.190380000000001"/>
    <n v="0.18174940000000001"/>
    <n v="0.1170421"/>
    <m/>
    <n v="3.0988999999999999E-3"/>
    <m/>
    <m/>
    <m/>
    <n v="1.01945E-2"/>
    <n v="5.1413899999999998E-2"/>
    <n v="0"/>
    <n v="0.1890288"/>
  </r>
  <r>
    <x v="10"/>
    <x v="4"/>
    <x v="0"/>
    <x v="2"/>
    <x v="31"/>
    <x v="0"/>
    <n v="33.826309999999999"/>
    <n v="17.165189999999999"/>
    <n v="18.982289999999999"/>
    <n v="0.16974310000000001"/>
    <n v="9.0568300000000004E-2"/>
    <m/>
    <n v="1.63325E-2"/>
    <m/>
    <m/>
    <m/>
    <n v="8.8964000000000005E-3"/>
    <n v="5.3945899999999998E-2"/>
    <n v="0"/>
    <n v="0.1996763"/>
  </r>
  <r>
    <x v="3"/>
    <x v="4"/>
    <x v="0"/>
    <x v="3"/>
    <x v="32"/>
    <x v="0"/>
    <n v="34.128320000000002"/>
    <n v="17.347670000000001"/>
    <n v="19.891110000000001"/>
    <n v="0.16996459999999999"/>
    <n v="9.0128200000000006E-2"/>
    <m/>
    <n v="1.2688400000000001E-2"/>
    <m/>
    <m/>
    <m/>
    <n v="1.01035E-2"/>
    <n v="5.7044499999999998E-2"/>
    <n v="0"/>
    <n v="0.2120428"/>
  </r>
  <r>
    <x v="11"/>
    <x v="4"/>
    <x v="0"/>
    <x v="4"/>
    <x v="33"/>
    <x v="0"/>
    <n v="31.828240000000001"/>
    <n v="15.86594"/>
    <n v="18.89217"/>
    <n v="0.15772459999999999"/>
    <n v="8.1298200000000001E-2"/>
    <m/>
    <n v="1.25813E-2"/>
    <m/>
    <m/>
    <m/>
    <n v="1.2019E-2"/>
    <n v="5.1825999999999997E-2"/>
    <n v="1.0000000000287557E-7"/>
    <n v="0.23675579999999999"/>
  </r>
  <r>
    <x v="20"/>
    <x v="4"/>
    <x v="0"/>
    <x v="4"/>
    <x v="34"/>
    <x v="0"/>
    <n v="34.984139999999996"/>
    <n v="18.151530000000001"/>
    <n v="19.756340000000002"/>
    <n v="0.17461760000000001"/>
    <n v="8.05448E-2"/>
    <m/>
    <n v="1.32899E-2"/>
    <m/>
    <m/>
    <m/>
    <n v="1.9197499999999999E-2"/>
    <n v="6.1585399999999998E-2"/>
    <n v="0"/>
    <n v="0.20167360000000001"/>
  </r>
  <r>
    <x v="12"/>
    <x v="4"/>
    <x v="0"/>
    <x v="5"/>
    <x v="35"/>
    <x v="0"/>
    <n v="32.111809999999998"/>
    <n v="16.925789999999999"/>
    <n v="18.387170000000001"/>
    <n v="0.1617468"/>
    <n v="7.2700100000000004E-2"/>
    <m/>
    <n v="1.3012599999999999E-2"/>
    <m/>
    <m/>
    <m/>
    <n v="1.5275199999999999E-2"/>
    <n v="6.0759000000000001E-2"/>
    <n v="-1.0000000000287557E-7"/>
    <n v="0.20320240000000001"/>
  </r>
  <r>
    <x v="13"/>
    <x v="4"/>
    <x v="0"/>
    <x v="5"/>
    <x v="36"/>
    <x v="0"/>
    <n v="32.395560000000003"/>
    <n v="16.338709999999999"/>
    <n v="17.589849999999998"/>
    <n v="0.17002159999999999"/>
    <n v="6.6514799999999999E-2"/>
    <m/>
    <n v="1.30822E-2"/>
    <m/>
    <m/>
    <m/>
    <n v="2.0541500000000001E-2"/>
    <n v="6.9883100000000004E-2"/>
    <n v="0"/>
    <n v="0.19871249999999999"/>
  </r>
  <r>
    <x v="21"/>
    <x v="4"/>
    <x v="0"/>
    <x v="6"/>
    <x v="37"/>
    <x v="0"/>
    <n v="29.66799"/>
    <n v="15.396409999999999"/>
    <n v="16.63006"/>
    <n v="0.15834229999999999"/>
    <n v="8.3000299999999999E-2"/>
    <m/>
    <n v="8.6195000000000004E-3"/>
    <m/>
    <n v="3.3799799999999998E-2"/>
    <m/>
    <n v="0"/>
    <n v="3.2922600000000003E-2"/>
    <n v="1.0000000000287557E-7"/>
    <n v="0.19782839999999999"/>
  </r>
  <r>
    <x v="14"/>
    <x v="4"/>
    <x v="0"/>
    <x v="7"/>
    <x v="38"/>
    <x v="0"/>
    <n v="27.017679999999999"/>
    <n v="15.668950000000001"/>
    <n v="17.467199999999998"/>
    <n v="0.12794649999999999"/>
    <n v="7.1204600000000007E-2"/>
    <m/>
    <n v="9.2051000000000008E-3"/>
    <m/>
    <n v="2.2260499999999999E-2"/>
    <m/>
    <n v="0"/>
    <n v="2.5276300000000002E-2"/>
    <n v="0"/>
    <n v="0.1897276"/>
  </r>
  <r>
    <x v="9"/>
    <x v="4"/>
    <x v="0"/>
    <x v="8"/>
    <x v="39"/>
    <x v="0"/>
    <n v="25.44642"/>
    <n v="17.493390000000002"/>
    <n v="18.93112"/>
    <n v="0.1014477"/>
    <n v="5.0954300000000001E-2"/>
    <m/>
    <n v="1.13784E-2"/>
    <m/>
    <n v="1.73308E-2"/>
    <m/>
    <n v="0"/>
    <n v="2.1784100000000001E-2"/>
    <n v="1.0000000000287557E-7"/>
    <n v="0.1534335"/>
  </r>
  <r>
    <x v="22"/>
    <x v="4"/>
    <x v="0"/>
    <x v="9"/>
    <x v="40"/>
    <x v="0"/>
    <n v="25.92653"/>
    <n v="18.057449999999999"/>
    <n v="19.631419999999999"/>
    <n v="0.1030329"/>
    <n v="4.35083E-2"/>
    <m/>
    <n v="2.2874499999999999E-2"/>
    <m/>
    <n v="2.1225299999999999E-2"/>
    <m/>
    <n v="0"/>
    <n v="1.54249E-2"/>
    <n v="-1.0000000000287557E-7"/>
    <n v="0.1469307"/>
  </r>
  <r>
    <x v="23"/>
    <x v="4"/>
    <x v="0"/>
    <x v="9"/>
    <x v="41"/>
    <x v="0"/>
    <n v="26.226559999999999"/>
    <n v="21.024519999999999"/>
    <n v="22.155200000000001"/>
    <n v="7.6648900000000006E-2"/>
    <n v="3.8975999999999997E-2"/>
    <m/>
    <n v="1.44224E-2"/>
    <m/>
    <n v="6.3283000000000002E-3"/>
    <m/>
    <n v="0"/>
    <n v="1.6922099999999999E-2"/>
    <n v="1.0000000000287557E-7"/>
    <n v="0.1482542"/>
  </r>
  <r>
    <x v="24"/>
    <x v="5"/>
    <x v="3"/>
    <x v="10"/>
    <x v="42"/>
    <x v="1"/>
    <n v="34.043489999999998"/>
    <n v="23.244060000000001"/>
    <n v="23.244060000000001"/>
    <n v="0.11024780000000001"/>
    <n v="9.7699499999999995E-2"/>
    <m/>
    <n v="7.2160000000000002E-3"/>
    <n v="2.096E-4"/>
    <m/>
    <n v="1.1211999999999999E-3"/>
    <n v="5.6590000000000004E-4"/>
    <n v="3.4356999999999999E-3"/>
    <n v="-9.9999999988997779E-8"/>
    <m/>
  </r>
  <r>
    <x v="0"/>
    <x v="5"/>
    <x v="3"/>
    <x v="0"/>
    <x v="43"/>
    <x v="1"/>
    <n v="33.152819999999998"/>
    <n v="22.860099999999999"/>
    <n v="22.860099999999999"/>
    <n v="0.1057178"/>
    <n v="9.4209000000000001E-2"/>
    <m/>
    <n v="6.1980000000000004E-3"/>
    <n v="5.3970000000000005E-4"/>
    <n v="3.9100000000000002E-5"/>
    <n v="1.0751000000000001E-3"/>
    <n v="7.5449999999999996E-4"/>
    <n v="2.9025000000000001E-3"/>
    <n v="-1.0000000000287557E-7"/>
    <m/>
  </r>
  <r>
    <x v="17"/>
    <x v="5"/>
    <x v="3"/>
    <x v="1"/>
    <x v="44"/>
    <x v="1"/>
    <n v="34.401949999999999"/>
    <n v="23.823789999999999"/>
    <n v="23.823789999999999"/>
    <n v="0.11119320000000001"/>
    <n v="0.100575"/>
    <m/>
    <n v="4.8862000000000003E-3"/>
    <m/>
    <n v="1.5099999999999999E-5"/>
    <n v="1.3889E-3"/>
    <n v="1.2576E-3"/>
    <n v="3.0704E-3"/>
    <n v="0"/>
    <m/>
  </r>
  <r>
    <x v="18"/>
    <x v="5"/>
    <x v="3"/>
    <x v="1"/>
    <x v="45"/>
    <x v="1"/>
    <n v="34.692480000000003"/>
    <n v="23.695930000000001"/>
    <n v="23.695930000000001"/>
    <n v="0.11358989999999999"/>
    <n v="9.8179699999999995E-2"/>
    <m/>
    <n v="1.0837400000000001E-2"/>
    <m/>
    <n v="4.6E-5"/>
    <n v="6.3199999999999997E-4"/>
    <n v="1.604E-4"/>
    <n v="3.7342999999999999E-3"/>
    <n v="1.0000000000287557E-7"/>
    <m/>
  </r>
  <r>
    <x v="19"/>
    <x v="5"/>
    <x v="3"/>
    <x v="2"/>
    <x v="46"/>
    <x v="1"/>
    <n v="33.39087"/>
    <n v="25.27861"/>
    <n v="25.27861"/>
    <n v="9.4033400000000003E-2"/>
    <n v="8.7835899999999995E-2"/>
    <m/>
    <n v="1.7247E-3"/>
    <m/>
    <n v="3.2499999999999997E-5"/>
    <n v="6.7310000000000004E-4"/>
    <n v="3.5589999999999998E-4"/>
    <n v="3.4112000000000001E-3"/>
    <n v="1.0000000000287557E-7"/>
    <m/>
  </r>
  <r>
    <x v="4"/>
    <x v="5"/>
    <x v="3"/>
    <x v="3"/>
    <x v="47"/>
    <x v="1"/>
    <n v="34.149050000000003"/>
    <n v="26.118449999999999"/>
    <n v="26.118449999999999"/>
    <n v="9.3505199999999997E-2"/>
    <n v="8.5731600000000005E-2"/>
    <m/>
    <n v="1.9518999999999999E-3"/>
    <m/>
    <n v="9.2499999999999999E-5"/>
    <n v="7.5509999999999998E-4"/>
    <n v="1.9479999999999999E-4"/>
    <n v="4.7793999999999996E-3"/>
    <n v="-1.0000000000287557E-7"/>
    <m/>
  </r>
  <r>
    <x v="11"/>
    <x v="5"/>
    <x v="3"/>
    <x v="4"/>
    <x v="48"/>
    <x v="1"/>
    <n v="35.23077"/>
    <n v="26.242789999999999"/>
    <n v="26.242789999999999"/>
    <n v="9.6351099999999995E-2"/>
    <n v="8.9285199999999995E-2"/>
    <m/>
    <n v="1.7884000000000001E-3"/>
    <m/>
    <n v="1.3310000000000001E-4"/>
    <n v="4.9439999999999998E-4"/>
    <n v="0"/>
    <n v="4.6499999999999996E-3"/>
    <n v="0"/>
    <m/>
  </r>
  <r>
    <x v="20"/>
    <x v="5"/>
    <x v="3"/>
    <x v="4"/>
    <x v="49"/>
    <x v="1"/>
    <n v="34.241520000000001"/>
    <n v="26.88017"/>
    <n v="26.88017"/>
    <n v="8.9860899999999994E-2"/>
    <n v="8.2333400000000001E-2"/>
    <m/>
    <n v="1.9694000000000001E-3"/>
    <m/>
    <n v="1.037E-4"/>
    <n v="5.3390000000000002E-4"/>
    <n v="0"/>
    <n v="4.9205000000000004E-3"/>
    <n v="0"/>
    <m/>
  </r>
  <r>
    <x v="25"/>
    <x v="5"/>
    <x v="3"/>
    <x v="5"/>
    <x v="50"/>
    <x v="1"/>
    <n v="34.297960000000003"/>
    <n v="26.543220000000002"/>
    <n v="26.543220000000002"/>
    <n v="9.1461299999999995E-2"/>
    <n v="8.33145E-2"/>
    <m/>
    <n v="1.5901000000000001E-3"/>
    <m/>
    <n v="6.6600000000000006E-5"/>
    <n v="4.5780000000000001E-4"/>
    <n v="0"/>
    <n v="6.0321999999999997E-3"/>
    <n v="1.0000000000287557E-7"/>
    <m/>
  </r>
  <r>
    <x v="13"/>
    <x v="5"/>
    <x v="3"/>
    <x v="5"/>
    <x v="51"/>
    <x v="1"/>
    <n v="35.190989999999999"/>
    <n v="27.023060000000001"/>
    <n v="27.023060000000001"/>
    <n v="8.8131899999999999E-2"/>
    <n v="8.1038799999999994E-2"/>
    <m/>
    <n v="1.3353E-3"/>
    <m/>
    <n v="1.8440000000000001E-4"/>
    <n v="6.0970000000000002E-4"/>
    <n v="0"/>
    <n v="4.9636999999999997E-3"/>
    <n v="0"/>
    <m/>
  </r>
  <r>
    <x v="15"/>
    <x v="5"/>
    <x v="3"/>
    <x v="6"/>
    <x v="52"/>
    <x v="1"/>
    <n v="33.007860000000001"/>
    <n v="25.457380000000001"/>
    <n v="25.457380000000001"/>
    <n v="8.6411299999999996E-2"/>
    <n v="7.6733399999999993E-2"/>
    <m/>
    <n v="1.6854999999999999E-3"/>
    <m/>
    <n v="2.0369999999999999E-4"/>
    <n v="1.7990000000000001E-4"/>
    <n v="0"/>
    <n v="7.6087999999999998E-3"/>
    <n v="0"/>
    <m/>
  </r>
  <r>
    <x v="26"/>
    <x v="5"/>
    <x v="3"/>
    <x v="6"/>
    <x v="53"/>
    <x v="1"/>
    <n v="35.285699999999999"/>
    <n v="26.13766"/>
    <n v="26.13766"/>
    <n v="0.107269"/>
    <n v="9.5694000000000001E-2"/>
    <m/>
    <n v="2.4596000000000002E-3"/>
    <m/>
    <n v="3.8249999999999997E-4"/>
    <m/>
    <n v="0"/>
    <n v="8.7329999999999994E-3"/>
    <n v="-1.0000000000287557E-7"/>
    <m/>
  </r>
  <r>
    <x v="0"/>
    <x v="6"/>
    <x v="2"/>
    <x v="0"/>
    <x v="54"/>
    <x v="0"/>
    <n v="35.46566"/>
    <m/>
    <n v="26.886189999999999"/>
    <m/>
    <m/>
    <m/>
    <m/>
    <m/>
    <m/>
    <m/>
    <m/>
    <m/>
    <m/>
    <m/>
  </r>
  <r>
    <x v="27"/>
    <x v="6"/>
    <x v="2"/>
    <x v="4"/>
    <x v="55"/>
    <x v="2"/>
    <n v="29.514859999999999"/>
    <n v="25.400569999999998"/>
    <n v="25.403790000000001"/>
    <n v="9.4401299999999994E-2"/>
    <n v="0"/>
    <m/>
    <m/>
    <m/>
    <n v="3.3907E-3"/>
    <m/>
    <n v="6.9700000000000003E-4"/>
    <n v="9.0280600000000003E-2"/>
    <n v="3.299999999999137E-5"/>
    <n v="3.7645199999999997E-2"/>
  </r>
  <r>
    <x v="0"/>
    <x v="7"/>
    <x v="3"/>
    <x v="0"/>
    <x v="56"/>
    <x v="2"/>
    <n v="29.392579999999999"/>
    <n v="24.63766"/>
    <n v="26.34309"/>
    <n v="0.11182599999999999"/>
    <n v="8.2859600000000005E-2"/>
    <m/>
    <m/>
    <m/>
    <m/>
    <m/>
    <m/>
    <n v="2.89664E-2"/>
    <n v="0"/>
    <n v="0.1248403"/>
  </r>
  <r>
    <x v="1"/>
    <x v="7"/>
    <x v="3"/>
    <x v="1"/>
    <x v="57"/>
    <x v="2"/>
    <n v="27.439679999999999"/>
    <n v="24.881160000000001"/>
    <n v="26.493749999999999"/>
    <n v="0.1136006"/>
    <n v="9.5346700000000006E-2"/>
    <m/>
    <m/>
    <m/>
    <m/>
    <m/>
    <m/>
    <n v="1.82539E-2"/>
    <n v="0"/>
    <n v="0.11376699999999999"/>
  </r>
  <r>
    <x v="10"/>
    <x v="7"/>
    <x v="3"/>
    <x v="2"/>
    <x v="58"/>
    <x v="2"/>
    <n v="28.92032"/>
    <n v="26.2758"/>
    <n v="28.378309999999999"/>
    <n v="0.1034586"/>
    <n v="8.64901E-2"/>
    <m/>
    <m/>
    <m/>
    <m/>
    <m/>
    <m/>
    <n v="1.6968500000000001E-2"/>
    <n v="0"/>
    <n v="0.1242673"/>
  </r>
  <r>
    <x v="3"/>
    <x v="7"/>
    <x v="3"/>
    <x v="3"/>
    <x v="59"/>
    <x v="0"/>
    <n v="27.464849999999998"/>
    <n v="24.91356"/>
    <n v="26.495539999999998"/>
    <n v="8.2210800000000001E-2"/>
    <n v="8.2210800000000001E-2"/>
    <m/>
    <m/>
    <m/>
    <m/>
    <m/>
    <m/>
    <n v="0"/>
    <n v="0"/>
    <n v="4.8519199999999998E-2"/>
  </r>
  <r>
    <x v="0"/>
    <x v="8"/>
    <x v="4"/>
    <x v="0"/>
    <x v="60"/>
    <x v="0"/>
    <n v="32.855379999999997"/>
    <n v="10.37396"/>
    <n v="11.348470000000001"/>
    <n v="0.2052271"/>
    <n v="0.16394829999999999"/>
    <m/>
    <n v="1.7055600000000001E-2"/>
    <m/>
    <n v="3.5660000000000002E-3"/>
    <n v="3.7095000000000001E-3"/>
    <n v="3.7058999999999998E-3"/>
    <n v="1.32418E-2"/>
    <n v="0"/>
    <n v="0.1380246"/>
  </r>
  <r>
    <x v="1"/>
    <x v="8"/>
    <x v="4"/>
    <x v="1"/>
    <x v="61"/>
    <x v="0"/>
    <n v="32.85613"/>
    <n v="10.0421"/>
    <n v="11.335800000000001"/>
    <n v="0.20760239999999999"/>
    <n v="0.16052"/>
    <m/>
    <n v="2.1966300000000001E-2"/>
    <m/>
    <n v="5.2719999999999998E-3"/>
    <n v="1.5608E-3"/>
    <n v="1.0686999999999999E-3"/>
    <n v="1.7214699999999999E-2"/>
    <n v="-1.0000000000287557E-7"/>
    <n v="0.13830970000000001"/>
  </r>
  <r>
    <x v="10"/>
    <x v="8"/>
    <x v="4"/>
    <x v="2"/>
    <x v="62"/>
    <x v="0"/>
    <n v="31.5733"/>
    <n v="9.1332380000000004"/>
    <n v="10.82522"/>
    <n v="0.2001645"/>
    <n v="0.1462234"/>
    <m/>
    <n v="3.1583100000000003E-2"/>
    <m/>
    <n v="3.3809999999999999E-3"/>
    <n v="9.8480000000000009E-4"/>
    <n v="1.9645000000000001E-3"/>
    <n v="1.6027599999999999E-2"/>
    <n v="9.9999999975119991E-8"/>
    <n v="0.17023949999999999"/>
  </r>
  <r>
    <x v="3"/>
    <x v="8"/>
    <x v="4"/>
    <x v="3"/>
    <x v="63"/>
    <x v="0"/>
    <n v="32.507150000000003"/>
    <n v="9.4903960000000005"/>
    <n v="11.515140000000001"/>
    <n v="0.2068538"/>
    <n v="0.1508409"/>
    <m/>
    <n v="2.76555E-2"/>
    <m/>
    <n v="6.1285999999999997E-3"/>
    <n v="2.0760000000000002E-3"/>
    <n v="6.1749999999999999E-3"/>
    <n v="1.39778E-2"/>
    <n v="0"/>
    <n v="0.17399049999999999"/>
  </r>
  <r>
    <x v="27"/>
    <x v="8"/>
    <x v="4"/>
    <x v="4"/>
    <x v="64"/>
    <x v="0"/>
    <n v="33.31955"/>
    <n v="8.5769230000000007"/>
    <n v="9.7900469999999995"/>
    <n v="0.2091565"/>
    <n v="0.14947440000000001"/>
    <m/>
    <n v="2.81169E-2"/>
    <m/>
    <n v="6.5126999999999997E-3"/>
    <n v="2.1405E-3"/>
    <n v="1.09675E-2"/>
    <n v="1.19445E-2"/>
    <n v="0"/>
    <n v="0.1627931"/>
  </r>
  <r>
    <x v="25"/>
    <x v="8"/>
    <x v="4"/>
    <x v="5"/>
    <x v="65"/>
    <x v="0"/>
    <n v="28.598980000000001"/>
    <n v="8.4951430000000006"/>
    <n v="10.49713"/>
    <n v="0.16970109999999999"/>
    <n v="0.1169331"/>
    <m/>
    <n v="1.8821299999999999E-2"/>
    <m/>
    <n v="3.3673000000000002E-3"/>
    <n v="7.4310000000000001E-4"/>
    <n v="5.8659999999999997E-3"/>
    <n v="2.3970399999999999E-2"/>
    <n v="-1.0000000000287557E-7"/>
    <n v="0.1750005"/>
  </r>
  <r>
    <x v="15"/>
    <x v="8"/>
    <x v="4"/>
    <x v="6"/>
    <x v="66"/>
    <x v="0"/>
    <n v="31.2378"/>
    <n v="6.3140669999999997"/>
    <n v="6.8219700000000003"/>
    <n v="0.24121000000000001"/>
    <n v="0.14470450000000001"/>
    <m/>
    <n v="3.1891299999999997E-2"/>
    <m/>
    <n v="3.261E-3"/>
    <m/>
    <m/>
    <n v="6.1353199999999997E-2"/>
    <n v="0"/>
    <n v="0.1339748"/>
  </r>
  <r>
    <x v="0"/>
    <x v="9"/>
    <x v="1"/>
    <x v="0"/>
    <x v="67"/>
    <x v="0"/>
    <n v="33.380809999999997"/>
    <n v="4.871658"/>
    <n v="12.400930000000001"/>
    <n v="0.23573759999999999"/>
    <n v="0.15542069999999999"/>
    <m/>
    <n v="1.51437E-2"/>
    <n v="1.3125E-2"/>
    <n v="1.55955E-2"/>
    <n v="7.5744999999999996E-3"/>
    <n v="1.9395900000000001E-2"/>
    <n v="9.4052000000000007E-3"/>
    <n v="7.709999999996886E-5"/>
    <n v="0.3214051"/>
  </r>
  <r>
    <x v="1"/>
    <x v="9"/>
    <x v="1"/>
    <x v="1"/>
    <x v="68"/>
    <x v="0"/>
    <n v="32.458150000000003"/>
    <n v="5.3604120000000002"/>
    <n v="13.50615"/>
    <n v="0.22407060000000001"/>
    <n v="0.1466356"/>
    <m/>
    <n v="1.6436900000000001E-2"/>
    <n v="1.0385E-2"/>
    <n v="1.7843000000000001E-2"/>
    <n v="7.1817000000000001E-3"/>
    <n v="1.5357000000000001E-2"/>
    <n v="1.0188600000000001E-2"/>
    <n v="4.2799999999981742E-5"/>
    <n v="0.31772479999999997"/>
  </r>
  <r>
    <x v="10"/>
    <x v="9"/>
    <x v="1"/>
    <x v="2"/>
    <x v="69"/>
    <x v="0"/>
    <n v="29.088239999999999"/>
    <n v="4.7273759999999996"/>
    <n v="13.74517"/>
    <n v="0.19991300000000001"/>
    <n v="0.13145390000000001"/>
    <m/>
    <n v="1.6718299999999998E-2"/>
    <n v="8.3195999999999999E-3"/>
    <n v="1.1511499999999999E-2"/>
    <n v="7.0853000000000001E-3"/>
    <n v="1.4171400000000001E-2"/>
    <n v="1.05624E-2"/>
    <n v="9.0599999999996239E-5"/>
    <n v="0.33533020000000002"/>
  </r>
  <r>
    <x v="3"/>
    <x v="9"/>
    <x v="1"/>
    <x v="3"/>
    <x v="70"/>
    <x v="0"/>
    <n v="31.220479999999998"/>
    <n v="4.253768"/>
    <n v="13.198040000000001"/>
    <n v="0.22613800000000001"/>
    <n v="0.13229469999999999"/>
    <n v="9.1882999999999999E-3"/>
    <n v="2.3507699999999999E-2"/>
    <n v="8.4340000000000005E-3"/>
    <n v="2.4960300000000001E-2"/>
    <n v="8.1712E-3"/>
    <n v="1.6239300000000002E-2"/>
    <n v="3.3516000000000002E-3"/>
    <n v="-9.0999999999841208E-6"/>
    <n v="0.32557950000000002"/>
  </r>
  <r>
    <x v="11"/>
    <x v="9"/>
    <x v="1"/>
    <x v="4"/>
    <x v="71"/>
    <x v="0"/>
    <n v="29.759129999999999"/>
    <n v="4.0030109999999999"/>
    <n v="13.05711"/>
    <n v="0.21155080000000001"/>
    <n v="0.1248045"/>
    <n v="8.7930000000000005E-3"/>
    <n v="2.1435800000000001E-2"/>
    <n v="7.7904999999999997E-3"/>
    <n v="2.5071300000000001E-2"/>
    <n v="7.0962000000000004E-3"/>
    <n v="1.6021500000000001E-2"/>
    <n v="5.4009999999999996E-4"/>
    <n v="-2.0999999999771202E-6"/>
    <n v="0.34137669999999998"/>
  </r>
  <r>
    <x v="6"/>
    <x v="9"/>
    <x v="1"/>
    <x v="5"/>
    <x v="72"/>
    <x v="0"/>
    <n v="31.381250000000001"/>
    <n v="3.1924299999999999"/>
    <n v="12.016959999999999"/>
    <n v="0.2427706"/>
    <n v="0.127863"/>
    <n v="1.06084E-2"/>
    <n v="2.2594E-2"/>
    <n v="6.3671999999999999E-3"/>
    <n v="4.87234E-2"/>
    <n v="8.2450000000000006E-3"/>
    <n v="1.7205000000000002E-2"/>
    <n v="1.1765E-3"/>
    <n v="-1.189999999998137E-5"/>
    <n v="0.34142040000000001"/>
  </r>
  <r>
    <x v="15"/>
    <x v="9"/>
    <x v="1"/>
    <x v="6"/>
    <x v="73"/>
    <x v="0"/>
    <n v="32.061959999999999"/>
    <n v="9.0021020000000007"/>
    <n v="14.63766"/>
    <n v="0.2272255"/>
    <n v="1.7350399999999998E-2"/>
    <n v="1.1369199999999999E-2"/>
    <n v="1.55306E-2"/>
    <m/>
    <n v="4.9595399999999998E-2"/>
    <m/>
    <m/>
    <n v="0.13333790000000001"/>
    <n v="4.1999999999986493E-5"/>
    <n v="0.33394699999999999"/>
  </r>
  <r>
    <x v="14"/>
    <x v="9"/>
    <x v="1"/>
    <x v="7"/>
    <x v="74"/>
    <x v="0"/>
    <n v="28.79073"/>
    <n v="10.874840000000001"/>
    <n v="17.34806"/>
    <n v="0.2053652"/>
    <n v="1.0319999999999999E-2"/>
    <n v="1.0115600000000001E-2"/>
    <n v="1.5165400000000001E-2"/>
    <m/>
    <n v="3.3059400000000003E-2"/>
    <m/>
    <m/>
    <n v="0.13670489999999999"/>
    <n v="-1.0000000000287557E-7"/>
    <n v="0.31513390000000002"/>
  </r>
  <r>
    <x v="10"/>
    <x v="10"/>
    <x v="3"/>
    <x v="2"/>
    <x v="75"/>
    <x v="0"/>
    <n v="28.116669999999999"/>
    <n v="26.639209999999999"/>
    <n v="26.800979999999999"/>
    <n v="2.7653299999999999E-2"/>
    <n v="2.4335099999999998E-2"/>
    <m/>
    <m/>
    <m/>
    <m/>
    <m/>
    <m/>
    <n v="3.3181999999999999E-3"/>
    <n v="0"/>
    <n v="2.3801099999999999E-2"/>
  </r>
  <r>
    <x v="28"/>
    <x v="11"/>
    <x v="5"/>
    <x v="0"/>
    <x v="76"/>
    <x v="1"/>
    <n v="31.818339999999999"/>
    <n v="24.943950000000001"/>
    <n v="24.943950000000001"/>
    <n v="9.6814600000000001E-2"/>
    <n v="9.1992099999999993E-2"/>
    <m/>
    <m/>
    <m/>
    <m/>
    <m/>
    <m/>
    <n v="4.8225000000000004E-3"/>
    <n v="0"/>
    <m/>
  </r>
  <r>
    <x v="0"/>
    <x v="12"/>
    <x v="4"/>
    <x v="0"/>
    <x v="77"/>
    <x v="0"/>
    <n v="36.257510000000003"/>
    <n v="20.598400000000002"/>
    <n v="22.958639999999999"/>
    <n v="0.19119510000000001"/>
    <n v="0.1347294"/>
    <n v="6.6517E-3"/>
    <n v="3.8732799999999998E-2"/>
    <n v="1.4239000000000001E-3"/>
    <n v="5.0701000000000001E-3"/>
    <m/>
    <n v="8.1329999999999998E-4"/>
    <n v="2.7779999999999998E-4"/>
    <n v="3.4961000000000297E-3"/>
    <n v="0.1500785"/>
  </r>
  <r>
    <x v="1"/>
    <x v="12"/>
    <x v="4"/>
    <x v="1"/>
    <x v="78"/>
    <x v="0"/>
    <n v="35.880540000000003"/>
    <n v="16.627310000000001"/>
    <n v="19.36918"/>
    <n v="0.21029210000000001"/>
    <n v="0.14302029999999999"/>
    <n v="4.6102000000000001E-3"/>
    <n v="5.0156399999999997E-2"/>
    <n v="1.6494000000000001E-3"/>
    <n v="6.9290000000000003E-3"/>
    <m/>
    <n v="1.4414E-3"/>
    <n v="3.9889999999999999E-4"/>
    <n v="2.0865000000000189E-3"/>
    <n v="0.1551852"/>
  </r>
  <r>
    <x v="10"/>
    <x v="12"/>
    <x v="4"/>
    <x v="2"/>
    <x v="79"/>
    <x v="0"/>
    <n v="30.454470000000001"/>
    <n v="17.68648"/>
    <n v="20.592790000000001"/>
    <n v="0.1544259"/>
    <n v="0.1113557"/>
    <n v="3.9481999999999998E-3"/>
    <n v="3.4535799999999998E-2"/>
    <n v="1.0560000000000001E-3"/>
    <n v="7.1969999999999998E-4"/>
    <m/>
    <n v="5.3790000000000001E-4"/>
    <n v="2.719E-4"/>
    <n v="2.0007000000000219E-3"/>
    <n v="0.15921850000000001"/>
  </r>
  <r>
    <x v="3"/>
    <x v="12"/>
    <x v="4"/>
    <x v="3"/>
    <x v="80"/>
    <x v="0"/>
    <n v="34.697719999999997"/>
    <n v="17.9147"/>
    <n v="20.381239999999998"/>
    <n v="0.17470910000000001"/>
    <n v="0.1207579"/>
    <n v="3.2028999999999998E-3"/>
    <n v="3.9065299999999997E-2"/>
    <n v="4.9899999999999996E-3"/>
    <n v="4.3277999999999997E-3"/>
    <m/>
    <n v="1.4709E-3"/>
    <n v="8.943E-4"/>
    <n v="0"/>
    <n v="0.16714490000000001"/>
  </r>
  <r>
    <x v="11"/>
    <x v="12"/>
    <x v="4"/>
    <x v="4"/>
    <x v="81"/>
    <x v="2"/>
    <n v="42.448889999999999"/>
    <n v="21.279389999999999"/>
    <n v="19.91985"/>
    <n v="0.22357750000000001"/>
    <m/>
    <n v="8.2463999999999992E-3"/>
    <m/>
    <n v="1.51936E-2"/>
    <n v="2.7280999999999998E-3"/>
    <m/>
    <m/>
    <n v="0.19740930000000001"/>
    <n v="1.0000000000287557E-7"/>
    <n v="0.1213707"/>
  </r>
  <r>
    <x v="0"/>
    <x v="13"/>
    <x v="1"/>
    <x v="0"/>
    <x v="82"/>
    <x v="0"/>
    <n v="35.984000000000002"/>
    <n v="9.8537929999999996"/>
    <n v="13.992889999999999"/>
    <n v="0.2548937"/>
    <n v="0.16786480000000001"/>
    <n v="5.5000000000000003E-4"/>
    <n v="2.1906200000000001E-2"/>
    <n v="5.3772999999999998E-3"/>
    <n v="3.0607800000000001E-2"/>
    <n v="6.2379000000000002E-3"/>
    <n v="3.8769E-3"/>
    <n v="1.68904E-2"/>
    <n v="1.5823999999999838E-3"/>
    <n v="0.2428553"/>
  </r>
  <r>
    <x v="1"/>
    <x v="13"/>
    <x v="1"/>
    <x v="1"/>
    <x v="83"/>
    <x v="0"/>
    <n v="35.935420000000001"/>
    <n v="10.300940000000001"/>
    <n v="14.98502"/>
    <n v="0.24576310000000001"/>
    <n v="0.15439169999999999"/>
    <n v="7.1190000000000001E-4"/>
    <n v="2.3251500000000001E-2"/>
    <n v="5.9674000000000003E-3"/>
    <n v="3.2226100000000001E-2"/>
    <n v="5.8339000000000004E-3"/>
    <n v="3.6841E-3"/>
    <n v="1.8482499999999999E-2"/>
    <n v="1.2139999999999929E-3"/>
    <n v="0.23315530000000001"/>
  </r>
  <r>
    <x v="10"/>
    <x v="13"/>
    <x v="1"/>
    <x v="2"/>
    <x v="84"/>
    <x v="0"/>
    <n v="33.698619999999998"/>
    <n v="10.48746"/>
    <n v="15.43277"/>
    <n v="0.23460239999999999"/>
    <n v="0.1373103"/>
    <n v="5.9290000000000005E-4"/>
    <n v="2.3300299999999999E-2"/>
    <n v="5.2572000000000001E-3"/>
    <n v="4.0817100000000002E-2"/>
    <n v="5.7841000000000004E-3"/>
    <n v="3.4432E-3"/>
    <n v="1.6676799999999999E-2"/>
    <n v="1.420500000000019E-3"/>
    <n v="0.24164099999999999"/>
  </r>
  <r>
    <x v="3"/>
    <x v="13"/>
    <x v="1"/>
    <x v="3"/>
    <x v="85"/>
    <x v="0"/>
    <n v="33.247140000000002"/>
    <n v="8.9239770000000007"/>
    <n v="13.680999999999999"/>
    <n v="0.23389270000000001"/>
    <n v="0.14493739999999999"/>
    <n v="1.3483E-3"/>
    <n v="2.7447900000000001E-2"/>
    <n v="6.9940000000000002E-3"/>
    <n v="2.8865100000000001E-2"/>
    <n v="5.8799000000000004E-3"/>
    <n v="3.5149999999999999E-3"/>
    <n v="1.3271099999999999E-2"/>
    <n v="1.6340000000000243E-3"/>
    <n v="0.25596049999999998"/>
  </r>
  <r>
    <x v="11"/>
    <x v="13"/>
    <x v="1"/>
    <x v="4"/>
    <x v="86"/>
    <x v="0"/>
    <n v="33.142940000000003"/>
    <n v="7.6705449999999997"/>
    <n v="12.689080000000001"/>
    <n v="0.2364907"/>
    <n v="0.14153250000000001"/>
    <n v="1.129E-3"/>
    <n v="3.1384200000000001E-2"/>
    <n v="6.3858999999999999E-3"/>
    <n v="3.0223699999999999E-2"/>
    <n v="7.4155999999999996E-3"/>
    <n v="4.2180000000000004E-3"/>
    <n v="1.32654E-2"/>
    <n v="9.364000000000039E-4"/>
    <n v="0.27494449999999998"/>
  </r>
  <r>
    <x v="6"/>
    <x v="13"/>
    <x v="1"/>
    <x v="5"/>
    <x v="87"/>
    <x v="0"/>
    <n v="35.716299999999997"/>
    <n v="5.8915610000000003"/>
    <n v="9.1427180000000003"/>
    <n v="0.2992302"/>
    <n v="0.1562936"/>
    <m/>
    <n v="4.2564200000000003E-2"/>
    <n v="6.9388999999999996E-3"/>
    <n v="5.6095199999999998E-2"/>
    <n v="8.3876000000000003E-3"/>
    <n v="4.9011999999999997E-3"/>
    <n v="2.4049500000000001E-2"/>
    <n v="0"/>
    <n v="0.28185399999999999"/>
  </r>
  <r>
    <x v="21"/>
    <x v="13"/>
    <x v="1"/>
    <x v="6"/>
    <x v="88"/>
    <x v="0"/>
    <n v="28.98997"/>
    <n v="7.9574309999999997"/>
    <n v="10.69205"/>
    <n v="0.22516059999999999"/>
    <n v="0.1354706"/>
    <n v="7.0179999999999999E-3"/>
    <n v="4.0930599999999998E-2"/>
    <m/>
    <n v="1.52505E-2"/>
    <m/>
    <m/>
    <n v="2.6490900000000001E-2"/>
    <n v="0"/>
    <n v="0.24960499999999999"/>
  </r>
  <r>
    <x v="14"/>
    <x v="13"/>
    <x v="1"/>
    <x v="7"/>
    <x v="89"/>
    <x v="0"/>
    <n v="25.92351"/>
    <n v="7.6067989999999996"/>
    <n v="10.707330000000001"/>
    <n v="0.1906185"/>
    <n v="0.119934"/>
    <n v="5.6433999999999998E-3"/>
    <n v="2.8206100000000001E-2"/>
    <m/>
    <n v="7.2637999999999999E-3"/>
    <m/>
    <m/>
    <n v="2.9571299999999998E-2"/>
    <n v="-1.0000000000287557E-7"/>
    <n v="0.26598929999999998"/>
  </r>
  <r>
    <x v="1"/>
    <x v="14"/>
    <x v="1"/>
    <x v="1"/>
    <x v="90"/>
    <x v="2"/>
    <n v="44.277920000000002"/>
    <n v="15.292389999999999"/>
    <n v="15.474159999999999"/>
    <n v="0.29139749999999998"/>
    <n v="0.20857780000000001"/>
    <m/>
    <n v="3.3647400000000001E-2"/>
    <n v="7.8399999999999995E-5"/>
    <n v="2.8751599999999999E-2"/>
    <n v="1.23617E-2"/>
    <m/>
    <n v="7.9805999999999992E-3"/>
    <n v="0"/>
    <n v="4.8361599999999998E-2"/>
  </r>
  <r>
    <x v="29"/>
    <x v="14"/>
    <x v="1"/>
    <x v="3"/>
    <x v="91"/>
    <x v="2"/>
    <n v="43.648299999999999"/>
    <n v="14.45777"/>
    <n v="14.855460000000001"/>
    <n v="0.30313669999999998"/>
    <n v="0.2167152"/>
    <n v="6.3014999999999998E-3"/>
    <n v="3.5499799999999998E-2"/>
    <n v="2.3601999999999998E-3"/>
    <n v="2.3437300000000001E-2"/>
    <n v="1.32669E-2"/>
    <n v="4.5087E-3"/>
    <n v="1.0471E-3"/>
    <n v="0"/>
    <n v="4.8126500000000003E-2"/>
  </r>
  <r>
    <x v="11"/>
    <x v="14"/>
    <x v="1"/>
    <x v="4"/>
    <x v="92"/>
    <x v="2"/>
    <n v="41.913069999999998"/>
    <n v="13.536530000000001"/>
    <n v="13.75278"/>
    <n v="0.27543800000000002"/>
    <n v="0.18630730000000001"/>
    <n v="5.6068999999999997E-3"/>
    <n v="3.9122900000000002E-2"/>
    <n v="2.8134000000000002E-3"/>
    <n v="2.16761E-2"/>
    <n v="1.4907200000000001E-2"/>
    <n v="3.7755000000000002E-3"/>
    <n v="1.2290000000000001E-3"/>
    <n v="-2.9999999995311555E-7"/>
    <n v="5.9767199999999999E-2"/>
  </r>
  <r>
    <x v="13"/>
    <x v="14"/>
    <x v="1"/>
    <x v="5"/>
    <x v="93"/>
    <x v="2"/>
    <n v="42.705440000000003"/>
    <n v="13.796670000000001"/>
    <n v="14.07657"/>
    <n v="0.27943050000000003"/>
    <n v="0.18857670000000001"/>
    <n v="5.5599000000000004E-3"/>
    <n v="3.5351399999999998E-2"/>
    <n v="4.7178000000000003E-3"/>
    <n v="2.69211E-2"/>
    <n v="1.3735799999999999E-2"/>
    <n v="3.0579000000000001E-3"/>
    <n v="1.5099E-3"/>
    <n v="0"/>
    <n v="5.3432500000000001E-2"/>
  </r>
  <r>
    <x v="7"/>
    <x v="14"/>
    <x v="1"/>
    <x v="6"/>
    <x v="94"/>
    <x v="2"/>
    <n v="41.740769999999998"/>
    <n v="15.290570000000001"/>
    <n v="15.48709"/>
    <n v="0.25726890000000002"/>
    <n v="0.16080530000000001"/>
    <m/>
    <n v="4.0223700000000001E-2"/>
    <m/>
    <n v="2.81005E-2"/>
    <m/>
    <m/>
    <n v="2.8139399999999998E-2"/>
    <n v="0"/>
    <n v="6.4673999999999995E-2"/>
  </r>
  <r>
    <x v="30"/>
    <x v="14"/>
    <x v="1"/>
    <x v="7"/>
    <x v="95"/>
    <x v="2"/>
    <n v="40.157859999999999"/>
    <n v="16.013089999999998"/>
    <n v="17.003119999999999"/>
    <n v="0.23041600000000001"/>
    <n v="0.1430517"/>
    <m/>
    <n v="4.0269699999999999E-2"/>
    <m/>
    <n v="2.24888E-2"/>
    <m/>
    <m/>
    <n v="2.4605800000000001E-2"/>
    <n v="0"/>
    <n v="6.6499500000000003E-2"/>
  </r>
  <r>
    <x v="31"/>
    <x v="14"/>
    <x v="1"/>
    <x v="8"/>
    <x v="96"/>
    <x v="2"/>
    <n v="31.243880000000001"/>
    <n v="13.04889"/>
    <n v="16.348590000000002"/>
    <n v="0.20447689999999999"/>
    <n v="0.1236532"/>
    <m/>
    <n v="4.05598E-2"/>
    <n v="2.7591E-3"/>
    <n v="8.8926999999999999E-3"/>
    <m/>
    <m/>
    <n v="9.6880999999999998E-3"/>
    <n v="1.8923999999999996E-2"/>
    <n v="5.4175599999999997E-2"/>
  </r>
  <r>
    <x v="32"/>
    <x v="15"/>
    <x v="6"/>
    <x v="10"/>
    <x v="97"/>
    <x v="1"/>
    <n v="38.507759999999998"/>
    <n v="22.85867"/>
    <n v="22.85867"/>
    <n v="0.14160719999999999"/>
    <n v="0.1256283"/>
    <m/>
    <n v="1.18969E-2"/>
    <m/>
    <m/>
    <m/>
    <n v="0"/>
    <n v="4.0819999999999997E-3"/>
    <n v="0"/>
    <m/>
  </r>
  <r>
    <x v="0"/>
    <x v="15"/>
    <x v="6"/>
    <x v="0"/>
    <x v="98"/>
    <x v="1"/>
    <n v="41.09872"/>
    <n v="23.6629"/>
    <n v="23.6629"/>
    <n v="0.1345644"/>
    <n v="0.1168511"/>
    <m/>
    <n v="1.39153E-2"/>
    <n v="1.9800000000000001E-6"/>
    <m/>
    <m/>
    <n v="0"/>
    <n v="3.7959999999999999E-3"/>
    <n v="1.9999999989472883E-8"/>
    <m/>
  </r>
  <r>
    <x v="1"/>
    <x v="15"/>
    <x v="6"/>
    <x v="1"/>
    <x v="99"/>
    <x v="1"/>
    <n v="42.925429999999999"/>
    <n v="26.310669999999998"/>
    <n v="26.310669999999998"/>
    <n v="0.14552290000000001"/>
    <n v="0.12643190000000001"/>
    <m/>
    <n v="1.39474E-2"/>
    <n v="5.1E-5"/>
    <m/>
    <m/>
    <n v="0"/>
    <n v="5.0927000000000004E-3"/>
    <n v="-1.0000000000287557E-7"/>
    <m/>
  </r>
  <r>
    <x v="24"/>
    <x v="16"/>
    <x v="1"/>
    <x v="10"/>
    <x v="100"/>
    <x v="0"/>
    <n v="38.389980000000001"/>
    <n v="12.722950000000001"/>
    <n v="16.695180000000001"/>
    <n v="0.2242046"/>
    <n v="0.16926160000000001"/>
    <m/>
    <n v="3.12927E-2"/>
    <n v="2.1232999999999998E-3"/>
    <n v="1.92874E-2"/>
    <n v="1.1211000000000001E-3"/>
    <n v="9.8900000000000008E-4"/>
    <n v="1.2960000000000001E-4"/>
    <n v="-1.0000000003063114E-7"/>
    <n v="0.26948169999999999"/>
  </r>
  <r>
    <x v="33"/>
    <x v="16"/>
    <x v="1"/>
    <x v="0"/>
    <x v="101"/>
    <x v="0"/>
    <n v="37.921880000000002"/>
    <n v="12.02139"/>
    <n v="15.761939999999999"/>
    <n v="0.22567110000000001"/>
    <n v="0.17096529999999999"/>
    <m/>
    <n v="3.2001399999999999E-2"/>
    <n v="1.9338000000000001E-3"/>
    <n v="1.8871599999999999E-2"/>
    <n v="8.9130000000000003E-4"/>
    <n v="9.0569999999999995E-4"/>
    <n v="1.021E-4"/>
    <n v="-1.0000000000287557E-7"/>
    <n v="0.26557710000000001"/>
  </r>
  <r>
    <x v="0"/>
    <x v="16"/>
    <x v="1"/>
    <x v="0"/>
    <x v="102"/>
    <x v="0"/>
    <n v="37.671939999999999"/>
    <n v="11.86239"/>
    <n v="15.71077"/>
    <n v="0.22417609999999999"/>
    <n v="0.16798399999999999"/>
    <m/>
    <n v="3.1484400000000003E-2"/>
    <n v="2.6630999999999998E-3"/>
    <n v="1.9356100000000001E-2"/>
    <n v="1.0505E-3"/>
    <n v="1.0991E-3"/>
    <n v="5.3890000000000003E-4"/>
    <n v="0"/>
    <n v="0.26593670000000003"/>
  </r>
  <r>
    <x v="28"/>
    <x v="16"/>
    <x v="1"/>
    <x v="0"/>
    <x v="103"/>
    <x v="0"/>
    <n v="37.160080000000001"/>
    <n v="11.83629"/>
    <n v="15.422840000000001"/>
    <n v="0.22279360000000001"/>
    <n v="0.16624890000000001"/>
    <m/>
    <n v="3.1692100000000001E-2"/>
    <n v="2.4396999999999999E-3"/>
    <n v="1.9266700000000001E-2"/>
    <n v="1.1119000000000001E-3"/>
    <n v="1.0721000000000001E-3"/>
    <n v="9.6230000000000003E-4"/>
    <n v="-9.9999999975119991E-8"/>
    <n v="0.26713910000000002"/>
  </r>
  <r>
    <x v="17"/>
    <x v="16"/>
    <x v="1"/>
    <x v="1"/>
    <x v="104"/>
    <x v="0"/>
    <n v="36.038580000000003"/>
    <n v="11.16192"/>
    <n v="14.881779999999999"/>
    <n v="0.21889359999999999"/>
    <n v="0.16365540000000001"/>
    <m/>
    <n v="3.1315900000000001E-2"/>
    <n v="1.9791000000000001E-3"/>
    <n v="1.8109699999999999E-2"/>
    <n v="1.0487999999999999E-3"/>
    <n v="1.1525000000000001E-3"/>
    <n v="1.6321E-3"/>
    <n v="9.9999999975119991E-8"/>
    <n v="0.26922499999999999"/>
  </r>
  <r>
    <x v="1"/>
    <x v="16"/>
    <x v="1"/>
    <x v="1"/>
    <x v="105"/>
    <x v="0"/>
    <n v="36.894930000000002"/>
    <n v="11.7654"/>
    <n v="15.98793"/>
    <n v="0.2242796"/>
    <n v="0.16503689999999999"/>
    <m/>
    <n v="3.1819500000000001E-2"/>
    <n v="1.9677000000000002E-3"/>
    <n v="2.0181999999999999E-2"/>
    <n v="1.2293E-3"/>
    <n v="1.482E-3"/>
    <n v="2.5620999999999999E-3"/>
    <n v="1.0000000000287557E-7"/>
    <n v="0.2643413"/>
  </r>
  <r>
    <x v="18"/>
    <x v="16"/>
    <x v="1"/>
    <x v="1"/>
    <x v="106"/>
    <x v="0"/>
    <n v="37.101680000000002"/>
    <n v="12.035970000000001"/>
    <n v="16.104310000000002"/>
    <n v="0.2267063"/>
    <n v="0.16950419999999999"/>
    <m/>
    <n v="2.9511099999999998E-2"/>
    <n v="1.9564000000000001E-3"/>
    <n v="1.9564499999999999E-2"/>
    <n v="1.3748E-3"/>
    <n v="1.2512999999999999E-3"/>
    <n v="3.5439999999999998E-3"/>
    <n v="0"/>
    <n v="0.26146170000000002"/>
  </r>
  <r>
    <x v="2"/>
    <x v="16"/>
    <x v="1"/>
    <x v="2"/>
    <x v="107"/>
    <x v="0"/>
    <n v="35.407649999999997"/>
    <n v="11.309100000000001"/>
    <n v="15.16024"/>
    <n v="0.21710979999999999"/>
    <n v="0.16197239999999999"/>
    <m/>
    <n v="2.9423600000000001E-2"/>
    <n v="1.4159000000000001E-3"/>
    <n v="1.6969999999999999E-2"/>
    <n v="1.5023E-3"/>
    <n v="1.3263999999999999E-3"/>
    <n v="4.4992000000000001E-3"/>
    <n v="0"/>
    <n v="0.26251180000000002"/>
  </r>
  <r>
    <x v="10"/>
    <x v="16"/>
    <x v="1"/>
    <x v="2"/>
    <x v="108"/>
    <x v="0"/>
    <n v="36.476089999999999"/>
    <n v="11.257339999999999"/>
    <n v="14.88339"/>
    <n v="0.221911"/>
    <n v="0.1621089"/>
    <m/>
    <n v="2.8864500000000001E-2"/>
    <n v="1.4723E-3"/>
    <n v="2.0158700000000002E-2"/>
    <n v="1.5709000000000001E-3"/>
    <n v="1.8351999999999999E-3"/>
    <n v="5.9005000000000004E-3"/>
    <n v="0"/>
    <n v="0.261965"/>
  </r>
  <r>
    <x v="19"/>
    <x v="16"/>
    <x v="1"/>
    <x v="2"/>
    <x v="109"/>
    <x v="0"/>
    <n v="36.785409999999999"/>
    <n v="12.17581"/>
    <n v="14.802390000000001"/>
    <n v="0.22437670000000001"/>
    <n v="0.15781239999999999"/>
    <m/>
    <n v="3.0231600000000001E-2"/>
    <n v="1.8583E-3"/>
    <n v="2.4161599999999998E-2"/>
    <n v="1.7378999999999999E-3"/>
    <n v="1.8376E-3"/>
    <n v="6.7371999999999996E-3"/>
    <n v="1.0000000003063114E-7"/>
    <n v="0.26104870000000002"/>
  </r>
  <r>
    <x v="29"/>
    <x v="16"/>
    <x v="1"/>
    <x v="3"/>
    <x v="110"/>
    <x v="0"/>
    <n v="36.798340000000003"/>
    <n v="12.296340000000001"/>
    <n v="15.12837"/>
    <n v="0.2223165"/>
    <n v="0.15444089999999999"/>
    <m/>
    <n v="3.1596600000000002E-2"/>
    <n v="1.6544999999999999E-3"/>
    <n v="2.37308E-2"/>
    <n v="2.1178999999999998E-3"/>
    <n v="1.5682999999999999E-3"/>
    <n v="7.2072999999999998E-3"/>
    <n v="2.0000000000575113E-7"/>
    <n v="0.2588028"/>
  </r>
  <r>
    <x v="3"/>
    <x v="16"/>
    <x v="1"/>
    <x v="3"/>
    <x v="111"/>
    <x v="0"/>
    <n v="35.556570000000001"/>
    <n v="11.42619"/>
    <n v="14.45551"/>
    <n v="0.21921289999999999"/>
    <n v="0.1539498"/>
    <m/>
    <n v="3.1340899999999998E-2"/>
    <n v="1.7817E-3"/>
    <n v="1.9796299999999999E-2"/>
    <n v="2.3497000000000001E-3"/>
    <n v="2.5140000000000002E-3"/>
    <n v="7.4805000000000002E-3"/>
    <n v="0"/>
    <n v="0.2644244"/>
  </r>
  <r>
    <x v="4"/>
    <x v="16"/>
    <x v="1"/>
    <x v="3"/>
    <x v="112"/>
    <x v="0"/>
    <n v="34.912439999999997"/>
    <n v="10.982810000000001"/>
    <n v="14.009930000000001"/>
    <n v="0.21827450000000001"/>
    <n v="0.15296650000000001"/>
    <m/>
    <n v="3.11735E-2"/>
    <n v="1.8737000000000001E-3"/>
    <n v="2.04376E-2"/>
    <n v="2.2328999999999999E-3"/>
    <n v="2.0209E-3"/>
    <n v="7.5693000000000002E-3"/>
    <n v="1.0000000000287557E-7"/>
    <n v="0.28095540000000002"/>
  </r>
  <r>
    <x v="27"/>
    <x v="16"/>
    <x v="1"/>
    <x v="4"/>
    <x v="113"/>
    <x v="0"/>
    <n v="34.280160000000002"/>
    <n v="10.806229999999999"/>
    <n v="14.14546"/>
    <n v="0.21293719999999999"/>
    <n v="0.14963670000000001"/>
    <m/>
    <n v="3.1571200000000001E-2"/>
    <n v="1.4456E-3"/>
    <n v="1.8823599999999999E-2"/>
    <n v="1.7650000000000001E-3"/>
    <n v="2.3914000000000001E-3"/>
    <n v="7.3036999999999998E-3"/>
    <n v="0"/>
    <n v="0.2781053"/>
  </r>
  <r>
    <x v="5"/>
    <x v="16"/>
    <x v="1"/>
    <x v="4"/>
    <x v="114"/>
    <x v="0"/>
    <n v="32.72672"/>
    <n v="9.8406190000000002"/>
    <n v="12.94755"/>
    <n v="0.20438880000000001"/>
    <n v="0.14616680000000001"/>
    <m/>
    <n v="2.98608E-2"/>
    <n v="1.6396E-3"/>
    <n v="1.67624E-2"/>
    <n v="1.7945000000000001E-3"/>
    <n v="2.4099999999999998E-3"/>
    <n v="5.7549000000000003E-3"/>
    <n v="-2.0000000000575113E-7"/>
    <n v="0.27843780000000001"/>
  </r>
  <r>
    <x v="11"/>
    <x v="16"/>
    <x v="1"/>
    <x v="4"/>
    <x v="115"/>
    <x v="0"/>
    <n v="32.02581"/>
    <n v="9.534967"/>
    <n v="12.36811"/>
    <n v="0.20480680000000001"/>
    <n v="0.14764099999999999"/>
    <m/>
    <n v="2.98339E-2"/>
    <n v="1.4758E-3"/>
    <n v="1.6350699999999999E-2"/>
    <n v="1.5636000000000001E-3"/>
    <n v="2.4631000000000002E-3"/>
    <n v="5.4792E-3"/>
    <n v="-4.9999999995886668E-7"/>
    <n v="0.28161199999999997"/>
  </r>
  <r>
    <x v="20"/>
    <x v="16"/>
    <x v="1"/>
    <x v="4"/>
    <x v="116"/>
    <x v="0"/>
    <n v="30.928879999999999"/>
    <n v="8.526135"/>
    <n v="11.406549999999999"/>
    <n v="0.2014109"/>
    <n v="0.14434230000000001"/>
    <m/>
    <n v="2.91995E-2"/>
    <n v="9.0229999999999998E-4"/>
    <n v="1.9088899999999999E-2"/>
    <n v="1.7574000000000001E-3"/>
    <n v="2.5612E-3"/>
    <n v="3.5596999999999998E-3"/>
    <n v="-3.9999999998374669E-7"/>
    <n v="0.29093859999999999"/>
  </r>
  <r>
    <x v="6"/>
    <x v="16"/>
    <x v="1"/>
    <x v="5"/>
    <x v="117"/>
    <x v="0"/>
    <n v="29.842120000000001"/>
    <n v="9.1299060000000001"/>
    <n v="12.003959999999999"/>
    <n v="0.18642130000000001"/>
    <n v="0.14111009999999999"/>
    <m/>
    <n v="1.6079300000000001E-2"/>
    <n v="1.2109E-3"/>
    <n v="2.1723699999999999E-2"/>
    <n v="1.7078E-3"/>
    <n v="3.0025999999999998E-3"/>
    <n v="1.5874000000000001E-3"/>
    <n v="-4.9999999993111111E-7"/>
    <n v="0.28105849999999999"/>
  </r>
  <r>
    <x v="13"/>
    <x v="16"/>
    <x v="1"/>
    <x v="5"/>
    <x v="118"/>
    <x v="0"/>
    <n v="30.194430000000001"/>
    <n v="9.8787299999999991"/>
    <n v="13.236940000000001"/>
    <n v="0.1831093"/>
    <n v="0.13900109999999999"/>
    <m/>
    <n v="1.6058200000000002E-2"/>
    <n v="1.787E-3"/>
    <n v="1.91606E-2"/>
    <n v="1.8338E-3"/>
    <n v="3.4442000000000001E-3"/>
    <n v="1.8246E-3"/>
    <n v="-2.0000000000575113E-7"/>
    <n v="0.26388590000000001"/>
  </r>
  <r>
    <x v="21"/>
    <x v="16"/>
    <x v="1"/>
    <x v="6"/>
    <x v="119"/>
    <x v="0"/>
    <n v="28.574680000000001"/>
    <n v="10.18153"/>
    <n v="14.36866"/>
    <n v="0.17310639999999999"/>
    <n v="0.1348781"/>
    <m/>
    <n v="1.84637E-2"/>
    <n v="2.0852000000000002E-3"/>
    <n v="1.18478E-2"/>
    <n v="1.8569000000000001E-3"/>
    <n v="1.6831999999999999E-3"/>
    <n v="2.2918000000000001E-3"/>
    <n v="-3.000000000086267E-7"/>
    <n v="0.2535406"/>
  </r>
  <r>
    <x v="7"/>
    <x v="16"/>
    <x v="1"/>
    <x v="6"/>
    <x v="120"/>
    <x v="0"/>
    <n v="26.63749"/>
    <n v="8.1945879999999995"/>
    <n v="12.265409999999999"/>
    <n v="0.16832140000000001"/>
    <n v="0.1359735"/>
    <m/>
    <n v="1.44645E-2"/>
    <n v="1.4307E-3"/>
    <n v="9.3363000000000005E-3"/>
    <n v="1.9463E-3"/>
    <n v="2.5755000000000001E-3"/>
    <n v="2.5948E-3"/>
    <n v="-2.0000000000575113E-7"/>
    <n v="0.27769959999999999"/>
  </r>
  <r>
    <x v="14"/>
    <x v="16"/>
    <x v="1"/>
    <x v="7"/>
    <x v="121"/>
    <x v="0"/>
    <n v="27.44276"/>
    <n v="8.9780739999999994"/>
    <n v="12.402979999999999"/>
    <n v="0.1725864"/>
    <n v="0.1380625"/>
    <m/>
    <n v="1.502E-2"/>
    <n v="1.6260999999999999E-3"/>
    <n v="1.03231E-2"/>
    <n v="2.3297999999999999E-3"/>
    <n v="2.3173999999999998E-3"/>
    <n v="2.9077E-3"/>
    <n v="-2.0000000000575113E-7"/>
    <n v="0.26466240000000002"/>
  </r>
  <r>
    <x v="30"/>
    <x v="16"/>
    <x v="1"/>
    <x v="7"/>
    <x v="122"/>
    <x v="0"/>
    <n v="27.762560000000001"/>
    <n v="10.35135"/>
    <n v="13.661490000000001"/>
    <n v="0.1709907"/>
    <n v="0.13701250000000001"/>
    <m/>
    <n v="1.6194299999999998E-2"/>
    <n v="2.0877999999999999E-3"/>
    <n v="1.12085E-2"/>
    <n v="1.6888999999999999E-3"/>
    <n v="2.7978E-3"/>
    <n v="1.1200000000000001E-6"/>
    <n v="-2.1999999999522402E-7"/>
    <n v="0.25639879999999998"/>
  </r>
  <r>
    <x v="34"/>
    <x v="16"/>
    <x v="1"/>
    <x v="7"/>
    <x v="123"/>
    <x v="0"/>
    <n v="27.585570000000001"/>
    <n v="8.7942289999999996"/>
    <n v="11.687760000000001"/>
    <n v="0.1787657"/>
    <n v="0.13396350000000001"/>
    <m/>
    <n v="1.6153299999999999E-2"/>
    <m/>
    <n v="7.8747000000000001E-3"/>
    <m/>
    <n v="0"/>
    <n v="2.07742E-2"/>
    <n v="0"/>
    <n v="0.18781439999999999"/>
  </r>
  <r>
    <x v="9"/>
    <x v="16"/>
    <x v="1"/>
    <x v="8"/>
    <x v="124"/>
    <x v="0"/>
    <n v="23.805710000000001"/>
    <n v="6.803471"/>
    <n v="10.578720000000001"/>
    <n v="0.1778487"/>
    <n v="0.1216888"/>
    <m/>
    <n v="1.9123299999999999E-2"/>
    <m/>
    <n v="3.5986999999999998E-3"/>
    <m/>
    <n v="0"/>
    <n v="3.3438000000000002E-2"/>
    <n v="-1.0000000000287557E-7"/>
    <n v="0.24155080000000001"/>
  </r>
  <r>
    <x v="31"/>
    <x v="16"/>
    <x v="1"/>
    <x v="9"/>
    <x v="125"/>
    <x v="0"/>
    <n v="26.19726"/>
    <n v="9.0019989999999996"/>
    <n v="11.33858"/>
    <n v="0.16913239999999999"/>
    <n v="0.13473160000000001"/>
    <m/>
    <n v="1.8599999999999998E-2"/>
    <m/>
    <n v="4.4565000000000004E-3"/>
    <m/>
    <n v="0"/>
    <n v="1.13443E-2"/>
    <n v="0"/>
    <n v="0.19219700000000001"/>
  </r>
  <r>
    <x v="35"/>
    <x v="16"/>
    <x v="1"/>
    <x v="9"/>
    <x v="126"/>
    <x v="0"/>
    <n v="21.265360000000001"/>
    <n v="8.8528439999999993"/>
    <n v="12.233969999999999"/>
    <n v="0.122071"/>
    <n v="4.2090700000000002E-2"/>
    <m/>
    <m/>
    <m/>
    <m/>
    <m/>
    <n v="0"/>
    <n v="7.9980200000000001E-2"/>
    <n v="9.9999999988997779E-8"/>
    <n v="0.1867317"/>
  </r>
  <r>
    <x v="0"/>
    <x v="17"/>
    <x v="1"/>
    <x v="0"/>
    <x v="127"/>
    <x v="0"/>
    <n v="42.671199999999999"/>
    <n v="14.920249999999999"/>
    <n v="20.125109999999999"/>
    <n v="0.29631429999999997"/>
    <n v="0.2677388"/>
    <n v="2.343E-4"/>
    <n v="9.2437999999999999E-3"/>
    <n v="6.58E-5"/>
    <n v="8.8442E-3"/>
    <n v="2.6860000000000002E-4"/>
    <m/>
    <n v="5.4485000000000002E-3"/>
    <n v="4.4702999999998716E-3"/>
    <n v="0.2045196"/>
  </r>
  <r>
    <x v="1"/>
    <x v="17"/>
    <x v="1"/>
    <x v="1"/>
    <x v="128"/>
    <x v="0"/>
    <n v="36.835979999999999"/>
    <n v="13.52463"/>
    <n v="21.055710000000001"/>
    <n v="0.26207900000000001"/>
    <n v="0.23371220000000001"/>
    <n v="3.6660000000000002E-4"/>
    <n v="6.5093E-3"/>
    <n v="7.6500000000000003E-5"/>
    <n v="1.03844E-2"/>
    <n v="4.64E-4"/>
    <m/>
    <n v="2.2707999999999999E-3"/>
    <n v="8.2951999999999471E-3"/>
    <n v="0.21962470000000001"/>
  </r>
  <r>
    <x v="10"/>
    <x v="17"/>
    <x v="1"/>
    <x v="2"/>
    <x v="129"/>
    <x v="0"/>
    <n v="32.235100000000003"/>
    <n v="12.799799999999999"/>
    <n v="19.206949999999999"/>
    <n v="0.20172100000000001"/>
    <n v="0.17745559999999999"/>
    <n v="9.0109999999999995E-4"/>
    <n v="1.2879699999999999E-2"/>
    <n v="2.2890000000000001E-4"/>
    <n v="5.0635000000000003E-3"/>
    <n v="1.0138E-3"/>
    <m/>
    <n v="1.1012999999999999E-3"/>
    <n v="3.077100000000027E-3"/>
    <n v="0.24573200000000001"/>
  </r>
  <r>
    <x v="3"/>
    <x v="17"/>
    <x v="1"/>
    <x v="3"/>
    <x v="130"/>
    <x v="1"/>
    <n v="37.548290000000001"/>
    <n v="19.552890000000001"/>
    <n v="19.552890000000001"/>
    <n v="0.21981220000000001"/>
    <n v="0.20201859999999999"/>
    <n v="1.0563E-3"/>
    <n v="6.1967999999999997E-3"/>
    <n v="8.9139999999999998E-4"/>
    <n v="6.3372999999999997E-3"/>
    <n v="5.4549999999999998E-4"/>
    <n v="2.7664999999999999E-3"/>
    <n v="1.0099999999999999E-8"/>
    <n v="-2.1009999998100604E-7"/>
    <m/>
  </r>
  <r>
    <x v="11"/>
    <x v="17"/>
    <x v="1"/>
    <x v="4"/>
    <x v="131"/>
    <x v="1"/>
    <n v="37.652990000000003"/>
    <n v="21.369689999999999"/>
    <n v="21.369689999999999"/>
    <n v="0.2179055"/>
    <n v="0.20403019999999999"/>
    <n v="1.6125E-3"/>
    <n v="4.7080000000000004E-3"/>
    <n v="3.3490000000000001E-4"/>
    <n v="5.1546999999999999E-3"/>
    <n v="1.145E-4"/>
    <n v="6.2790000000000003E-4"/>
    <n v="1.3227E-3"/>
    <n v="1.0000000003063114E-7"/>
    <m/>
  </r>
  <r>
    <x v="6"/>
    <x v="17"/>
    <x v="1"/>
    <x v="5"/>
    <x v="132"/>
    <x v="1"/>
    <n v="37.888509999999997"/>
    <n v="21.46285"/>
    <n v="21.46285"/>
    <n v="0.20857970000000001"/>
    <n v="0.19562840000000001"/>
    <n v="1.0605E-3"/>
    <n v="5.3693999999999999E-3"/>
    <n v="3.8630000000000001E-4"/>
    <n v="1.2378999999999999E-3"/>
    <n v="4.7570000000000002E-4"/>
    <n v="2.6557E-3"/>
    <n v="1.766E-3"/>
    <n v="-1.9999999997799556E-7"/>
    <m/>
  </r>
  <r>
    <x v="33"/>
    <x v="18"/>
    <x v="3"/>
    <x v="0"/>
    <x v="133"/>
    <x v="0"/>
    <n v="21.507300000000001"/>
    <n v="19.62276"/>
    <n v="22.346240000000002"/>
    <n v="2.7992199999999998E-2"/>
    <n v="1.91138E-2"/>
    <m/>
    <m/>
    <n v="4.7980000000000001E-4"/>
    <m/>
    <m/>
    <n v="5.3768000000000002E-3"/>
    <n v="3.0219000000000001E-3"/>
    <n v="-1.0000000000287557E-7"/>
    <n v="0.1462435"/>
  </r>
  <r>
    <x v="17"/>
    <x v="18"/>
    <x v="3"/>
    <x v="1"/>
    <x v="134"/>
    <x v="0"/>
    <n v="29.392330000000001"/>
    <n v="28.550699999999999"/>
    <n v="29.0913"/>
    <n v="1.88691E-2"/>
    <n v="1.7133099999999998E-2"/>
    <m/>
    <m/>
    <n v="3.0069999999999999E-4"/>
    <m/>
    <m/>
    <n v="7.7649999999999996E-4"/>
    <n v="6.5890000000000002E-4"/>
    <n v="-9.9999999999406119E-8"/>
    <n v="5.6307599999999999E-2"/>
  </r>
  <r>
    <x v="19"/>
    <x v="18"/>
    <x v="3"/>
    <x v="3"/>
    <x v="135"/>
    <x v="0"/>
    <n v="31.001380000000001"/>
    <n v="28.948160000000001"/>
    <n v="29.1067"/>
    <n v="3.0126E-2"/>
    <n v="1.73548E-2"/>
    <m/>
    <m/>
    <n v="3.6353000000000002E-3"/>
    <m/>
    <n v="8.3100000000000003E-4"/>
    <n v="8.0134999999999998E-3"/>
    <n v="2.9149999999999998E-4"/>
    <n v="-9.9999999999406119E-8"/>
    <n v="5.9701400000000002E-2"/>
  </r>
  <r>
    <x v="24"/>
    <x v="19"/>
    <x v="4"/>
    <x v="10"/>
    <x v="136"/>
    <x v="1"/>
    <n v="45.562190000000001"/>
    <n v="13.133139999999999"/>
    <n v="13.133139999999999"/>
    <n v="0.31831589999999998"/>
    <n v="0.23753440000000001"/>
    <n v="1.129E-3"/>
    <n v="2.6793899999999999E-2"/>
    <m/>
    <n v="3.8481000000000001E-3"/>
    <n v="1.5108000000000001E-3"/>
    <n v="0"/>
    <n v="4.8172300000000001E-2"/>
    <n v="-6.7260000000002318E-4"/>
    <m/>
  </r>
  <r>
    <x v="28"/>
    <x v="19"/>
    <x v="4"/>
    <x v="0"/>
    <x v="137"/>
    <x v="1"/>
    <n v="48.282470000000004"/>
    <n v="16.57311"/>
    <n v="16.57311"/>
    <n v="0.35446"/>
    <n v="0.26840540000000002"/>
    <n v="2.715E-3"/>
    <n v="4.17516E-2"/>
    <m/>
    <n v="6.7003000000000002E-3"/>
    <n v="2.5305000000000002E-3"/>
    <n v="0"/>
    <n v="3.3562599999999998E-2"/>
    <n v="-1.2054000000000231E-3"/>
    <m/>
  </r>
  <r>
    <x v="18"/>
    <x v="19"/>
    <x v="4"/>
    <x v="1"/>
    <x v="138"/>
    <x v="1"/>
    <n v="46.738370000000003"/>
    <n v="13.753209999999999"/>
    <n v="13.753209999999999"/>
    <n v="0.38257859999999999"/>
    <n v="0.28537950000000001"/>
    <n v="4.5932999999999998E-3"/>
    <n v="4.1044299999999999E-2"/>
    <m/>
    <n v="1.1446400000000001E-2"/>
    <n v="2.9773999999999998E-3"/>
    <n v="0"/>
    <n v="3.71376E-2"/>
    <n v="9.9999999947364415E-8"/>
    <m/>
  </r>
  <r>
    <x v="10"/>
    <x v="19"/>
    <x v="4"/>
    <x v="2"/>
    <x v="139"/>
    <x v="1"/>
    <n v="44.3904"/>
    <n v="12.081189999999999"/>
    <n v="12.081189999999999"/>
    <n v="0.35513909999999999"/>
    <n v="0.25871319999999998"/>
    <n v="3.7106000000000001E-3"/>
    <n v="3.9891299999999998E-2"/>
    <m/>
    <n v="9.9792000000000006E-3"/>
    <n v="1.7738999999999999E-3"/>
    <n v="0"/>
    <n v="4.10709E-2"/>
    <n v="0"/>
    <m/>
  </r>
  <r>
    <x v="29"/>
    <x v="19"/>
    <x v="4"/>
    <x v="3"/>
    <x v="140"/>
    <x v="1"/>
    <n v="45.268839999999997"/>
    <n v="11.68047"/>
    <n v="11.68047"/>
    <n v="0.3398235"/>
    <n v="0.2578145"/>
    <n v="4.6858999999999998E-3"/>
    <n v="3.7915900000000002E-2"/>
    <m/>
    <n v="7.9264000000000001E-3"/>
    <n v="7.5020000000000002E-4"/>
    <n v="0"/>
    <n v="3.07306E-2"/>
    <n v="0"/>
    <m/>
  </r>
  <r>
    <x v="36"/>
    <x v="19"/>
    <x v="4"/>
    <x v="4"/>
    <x v="141"/>
    <x v="1"/>
    <n v="47.20561"/>
    <n v="13.804449999999999"/>
    <n v="13.804449999999999"/>
    <n v="0.3336596"/>
    <n v="0.24417410000000001"/>
    <n v="5.0762999999999997E-3"/>
    <n v="3.9008800000000003E-2"/>
    <m/>
    <n v="1.23426E-2"/>
    <m/>
    <n v="0"/>
    <n v="3.3057799999999998E-2"/>
    <n v="0"/>
    <m/>
  </r>
  <r>
    <x v="13"/>
    <x v="19"/>
    <x v="4"/>
    <x v="5"/>
    <x v="142"/>
    <x v="1"/>
    <n v="48.554220000000001"/>
    <n v="15.95435"/>
    <n v="15.95435"/>
    <n v="0.31850899999999999"/>
    <n v="0.19490099999999999"/>
    <n v="1.0412899999999999E-2"/>
    <n v="7.6803999999999997E-2"/>
    <m/>
    <n v="1.4341100000000001E-2"/>
    <m/>
    <n v="0"/>
    <n v="2.205E-2"/>
    <n v="0"/>
    <m/>
  </r>
  <r>
    <x v="21"/>
    <x v="19"/>
    <x v="4"/>
    <x v="6"/>
    <x v="143"/>
    <x v="1"/>
    <n v="45.76943"/>
    <n v="15.716010000000001"/>
    <n v="15.716010000000001"/>
    <n v="0.30601440000000002"/>
    <n v="0.1735807"/>
    <n v="9.4856999999999997E-3"/>
    <n v="8.96734E-2"/>
    <m/>
    <n v="1.9202E-2"/>
    <m/>
    <n v="0"/>
    <n v="1.40725E-2"/>
    <n v="1.0000000000287557E-7"/>
    <m/>
  </r>
  <r>
    <x v="1"/>
    <x v="20"/>
    <x v="6"/>
    <x v="1"/>
    <x v="144"/>
    <x v="0"/>
    <n v="25.182960000000001"/>
    <n v="7.0824749999999996"/>
    <n v="11.47362"/>
    <n v="0.16388720000000001"/>
    <n v="0.1059952"/>
    <n v="4.2329999999999999E-4"/>
    <n v="2.17369E-2"/>
    <n v="1.5250000000000001E-3"/>
    <n v="1.8249100000000001E-2"/>
    <n v="1.46129E-2"/>
    <n v="1.3447999999999999E-3"/>
    <n v="8.6399999999999999E-9"/>
    <n v="-8.6399999932318394E-9"/>
    <n v="0.26616040000000002"/>
  </r>
  <r>
    <x v="10"/>
    <x v="20"/>
    <x v="6"/>
    <x v="2"/>
    <x v="145"/>
    <x v="0"/>
    <n v="18.70241"/>
    <n v="6.9316760000000004"/>
    <n v="11.843059999999999"/>
    <n v="0.10926"/>
    <n v="7.8208299999999994E-2"/>
    <n v="2.23E-4"/>
    <n v="1.9032199999999999E-2"/>
    <n v="1.3906000000000001E-3"/>
    <n v="1.6628999999999999E-3"/>
    <n v="7.7806999999999998E-3"/>
    <n v="9.6239999999999997E-4"/>
    <n v="6.34E-9"/>
    <n v="-1.0634000000009358E-7"/>
    <n v="0.25890239999999998"/>
  </r>
  <r>
    <x v="3"/>
    <x v="20"/>
    <x v="6"/>
    <x v="3"/>
    <x v="146"/>
    <x v="0"/>
    <n v="19.681159999999998"/>
    <n v="5.9678230000000001"/>
    <n v="11.197979999999999"/>
    <n v="0.12602260000000001"/>
    <n v="8.5887199999999997E-2"/>
    <n v="3.9060000000000001E-4"/>
    <n v="2.0782499999999999E-2"/>
    <n v="1.8874E-3"/>
    <n v="5.4814E-3"/>
    <n v="1.08801E-2"/>
    <n v="7.1330000000000005E-4"/>
    <n v="1.07E-8"/>
    <n v="8.9300000033487592E-8"/>
    <n v="0.27149010000000001"/>
  </r>
  <r>
    <x v="17"/>
    <x v="21"/>
    <x v="2"/>
    <x v="1"/>
    <x v="147"/>
    <x v="1"/>
    <n v="30.968610000000002"/>
    <n v="26.626049999999999"/>
    <n v="26.626049999999999"/>
    <n v="6.9175799999999996E-2"/>
    <n v="4.9830100000000002E-2"/>
    <m/>
    <n v="4.3130000000000002E-4"/>
    <m/>
    <n v="6.1600000000000007E-5"/>
    <n v="2.1600999999999999E-3"/>
    <n v="1.5791300000000001E-2"/>
    <n v="9.0140000000000001E-4"/>
    <n v="0"/>
    <m/>
  </r>
  <r>
    <x v="3"/>
    <x v="21"/>
    <x v="2"/>
    <x v="3"/>
    <x v="148"/>
    <x v="1"/>
    <n v="29.150790000000001"/>
    <n v="26.469049999999999"/>
    <n v="26.469049999999999"/>
    <n v="4.65601E-2"/>
    <n v="3.4366500000000001E-2"/>
    <m/>
    <n v="3.0199999999999999E-5"/>
    <m/>
    <n v="1.3210000000000001E-4"/>
    <n v="4.4200000000000003E-3"/>
    <n v="7.6112999999999997E-3"/>
    <n v="0"/>
    <n v="0"/>
    <m/>
  </r>
  <r>
    <x v="1"/>
    <x v="22"/>
    <x v="1"/>
    <x v="1"/>
    <x v="149"/>
    <x v="0"/>
    <n v="46.350990000000003"/>
    <n v="16.1158"/>
    <n v="16.563099999999999"/>
    <n v="0.2677968"/>
    <n v="0.11499330000000001"/>
    <n v="1.36122E-2"/>
    <n v="5.6723299999999997E-2"/>
    <n v="1.4478E-3"/>
    <n v="6.1293399999999998E-2"/>
    <n v="8.2433000000000003E-3"/>
    <n v="3.0712000000000001E-3"/>
    <n v="8.4125999999999992E-3"/>
    <n v="-3.000000000086267E-7"/>
    <n v="0.19209329999999999"/>
  </r>
  <r>
    <x v="10"/>
    <x v="22"/>
    <x v="1"/>
    <x v="2"/>
    <x v="150"/>
    <x v="0"/>
    <n v="38.783630000000002"/>
    <n v="18.27102"/>
    <n v="18.935839999999999"/>
    <n v="0.21044099999999999"/>
    <n v="0.1000891"/>
    <n v="1.04087E-2"/>
    <n v="5.5350499999999997E-2"/>
    <n v="5.9000000000000003E-4"/>
    <n v="2.8956300000000001E-2"/>
    <n v="4.3394000000000002E-3"/>
    <n v="2.0026000000000002E-3"/>
    <n v="8.7048999999999998E-3"/>
    <n v="-4.9999999998662226E-7"/>
    <n v="0.15276999999999999"/>
  </r>
  <r>
    <x v="3"/>
    <x v="22"/>
    <x v="1"/>
    <x v="3"/>
    <x v="151"/>
    <x v="0"/>
    <n v="36.247410000000002"/>
    <n v="21.500350000000001"/>
    <n v="22.57347"/>
    <n v="0.18157090000000001"/>
    <n v="9.4236299999999995E-2"/>
    <n v="7.9141000000000003E-3"/>
    <n v="4.88163E-2"/>
    <n v="2.3479999999999999E-4"/>
    <n v="1.8579200000000001E-2"/>
    <n v="4.6807999999999997E-3"/>
    <n v="1.8786E-3"/>
    <n v="5.2312000000000001E-3"/>
    <n v="-4.0000000001150227E-7"/>
    <n v="0.16118199999999999"/>
  </r>
  <r>
    <x v="11"/>
    <x v="22"/>
    <x v="1"/>
    <x v="4"/>
    <x v="152"/>
    <x v="1"/>
    <n v="33.613"/>
    <n v="22.490639999999999"/>
    <n v="22.490639999999999"/>
    <n v="0.1684147"/>
    <n v="9.0562299999999998E-2"/>
    <n v="8.0204999999999999E-3"/>
    <n v="3.8037700000000001E-2"/>
    <n v="3.0182999999999998E-3"/>
    <n v="2.1836499999999998E-2"/>
    <n v="1.8018999999999999E-3"/>
    <m/>
    <n v="5.1374999999999997E-3"/>
    <n v="0"/>
    <m/>
  </r>
  <r>
    <x v="25"/>
    <x v="22"/>
    <x v="1"/>
    <x v="5"/>
    <x v="153"/>
    <x v="1"/>
    <n v="38.934370000000001"/>
    <n v="21.856850000000001"/>
    <n v="21.856850000000001"/>
    <n v="0.20465220000000001"/>
    <n v="0.1022805"/>
    <n v="7.1108999999999999E-3"/>
    <n v="3.7147600000000003E-2"/>
    <n v="3.2529999999999998E-3"/>
    <n v="5.00156E-2"/>
    <n v="2.7187000000000001E-3"/>
    <n v="1.1410000000000001E-3"/>
    <n v="9.8499999999999998E-4"/>
    <n v="-1.0000000000287557E-7"/>
    <m/>
  </r>
  <r>
    <x v="6"/>
    <x v="22"/>
    <x v="1"/>
    <x v="5"/>
    <x v="154"/>
    <x v="1"/>
    <n v="39.557139999999997"/>
    <n v="20.8245"/>
    <n v="20.8245"/>
    <n v="0.19850580000000001"/>
    <n v="9.9596699999999996E-2"/>
    <n v="7.0248999999999997E-3"/>
    <n v="3.6081500000000002E-2"/>
    <n v="3.3934999999999998E-3"/>
    <n v="4.7810600000000002E-2"/>
    <n v="3.0672999999999998E-3"/>
    <n v="1.0219999999999999E-3"/>
    <n v="5.0920000000000002E-4"/>
    <n v="1.0000000003063114E-7"/>
    <m/>
  </r>
  <r>
    <x v="13"/>
    <x v="22"/>
    <x v="1"/>
    <x v="5"/>
    <x v="155"/>
    <x v="1"/>
    <n v="40.580530000000003"/>
    <n v="20.400870000000001"/>
    <n v="20.400870000000001"/>
    <n v="0.20686099999999999"/>
    <n v="9.6514000000000003E-2"/>
    <n v="7.4453000000000002E-3"/>
    <n v="3.1938800000000003E-2"/>
    <n v="4.2072000000000003E-3"/>
    <n v="6.1092100000000003E-2"/>
    <n v="2.7606000000000002E-3"/>
    <n v="2.4283E-3"/>
    <n v="4.7479999999999999E-4"/>
    <n v="-1.0000000003063114E-7"/>
    <m/>
  </r>
  <r>
    <x v="14"/>
    <x v="22"/>
    <x v="1"/>
    <x v="7"/>
    <x v="156"/>
    <x v="0"/>
    <n v="35.52149"/>
    <n v="18.323340000000002"/>
    <n v="19.993970000000001"/>
    <n v="0.18859819999999999"/>
    <n v="5.9911699999999998E-2"/>
    <n v="1.23217E-2"/>
    <n v="2.2395499999999999E-2"/>
    <m/>
    <n v="2.15348E-2"/>
    <m/>
    <m/>
    <n v="7.2434399999999996E-2"/>
    <n v="1.0000000000287557E-7"/>
    <n v="0.1989592"/>
  </r>
  <r>
    <x v="32"/>
    <x v="23"/>
    <x v="5"/>
    <x v="10"/>
    <x v="157"/>
    <x v="0"/>
    <n v="33.367789999999999"/>
    <n v="22.776610000000002"/>
    <n v="24.9864"/>
    <n v="0.1400489"/>
    <n v="0.1050557"/>
    <m/>
    <n v="1.20138E-2"/>
    <m/>
    <n v="3.5404E-3"/>
    <m/>
    <n v="3.2385000000000001E-3"/>
    <n v="1.62005E-2"/>
    <n v="0"/>
    <n v="0.17569650000000001"/>
  </r>
  <r>
    <x v="33"/>
    <x v="23"/>
    <x v="5"/>
    <x v="0"/>
    <x v="158"/>
    <x v="0"/>
    <n v="33.749809999999997"/>
    <n v="23.146000000000001"/>
    <n v="25.313639999999999"/>
    <n v="0.1389242"/>
    <n v="0.1050387"/>
    <m/>
    <n v="1.0119400000000001E-2"/>
    <m/>
    <n v="4.5823000000000001E-3"/>
    <m/>
    <n v="3.0804000000000001E-3"/>
    <n v="1.61035E-2"/>
    <n v="-1.0000000000287557E-7"/>
    <n v="0.1758998"/>
  </r>
  <r>
    <x v="28"/>
    <x v="23"/>
    <x v="5"/>
    <x v="0"/>
    <x v="159"/>
    <x v="0"/>
    <n v="36.03687"/>
    <n v="23.78755"/>
    <n v="26.231079999999999"/>
    <n v="0.1478207"/>
    <n v="0.1026811"/>
    <m/>
    <n v="1.7773299999999999E-2"/>
    <m/>
    <n v="4.7919E-3"/>
    <m/>
    <n v="4.7175999999999997E-3"/>
    <n v="1.7856799999999999E-2"/>
    <n v="0"/>
    <n v="0.16371060000000001"/>
  </r>
  <r>
    <x v="1"/>
    <x v="23"/>
    <x v="5"/>
    <x v="1"/>
    <x v="160"/>
    <x v="0"/>
    <n v="37.798499999999997"/>
    <n v="24.736550000000001"/>
    <n v="28.02149"/>
    <n v="0.15157770000000001"/>
    <n v="0.102821"/>
    <m/>
    <n v="1.7175200000000002E-2"/>
    <m/>
    <n v="6.8992999999999997E-3"/>
    <m/>
    <n v="4.8228000000000004E-3"/>
    <n v="1.9859399999999999E-2"/>
    <n v="0"/>
    <n v="0.1689088"/>
  </r>
  <r>
    <x v="10"/>
    <x v="23"/>
    <x v="5"/>
    <x v="2"/>
    <x v="161"/>
    <x v="0"/>
    <n v="37.383600000000001"/>
    <n v="23.131820000000001"/>
    <n v="26.55274"/>
    <n v="0.15552560000000001"/>
    <n v="0.10710600000000001"/>
    <m/>
    <n v="1.77444E-2"/>
    <m/>
    <n v="4.7927999999999998E-3"/>
    <m/>
    <n v="7.0472E-3"/>
    <n v="1.88351E-2"/>
    <n v="1.0000000000287557E-7"/>
    <n v="0.1897797"/>
  </r>
  <r>
    <x v="29"/>
    <x v="23"/>
    <x v="5"/>
    <x v="3"/>
    <x v="162"/>
    <x v="0"/>
    <n v="37.93676"/>
    <n v="23.59477"/>
    <n v="26.785599999999999"/>
    <n v="0.1648425"/>
    <n v="0.1116895"/>
    <m/>
    <n v="1.77894E-2"/>
    <n v="2.5945999999999999E-3"/>
    <n v="4.3705999999999997E-3"/>
    <m/>
    <n v="9.2688000000000006E-3"/>
    <n v="1.91296E-2"/>
    <n v="0"/>
    <n v="0.19244629999999999"/>
  </r>
  <r>
    <x v="5"/>
    <x v="23"/>
    <x v="5"/>
    <x v="4"/>
    <x v="163"/>
    <x v="0"/>
    <n v="37.370849999999997"/>
    <n v="19.943180000000002"/>
    <n v="23.555569999999999"/>
    <n v="0.17871119999999999"/>
    <n v="9.96475E-2"/>
    <m/>
    <n v="3.2710299999999998E-2"/>
    <n v="3.1357999999999998E-3"/>
    <n v="1.06038E-2"/>
    <m/>
    <n v="1.1908999999999999E-2"/>
    <n v="2.0704799999999999E-2"/>
    <n v="0"/>
    <n v="0.23804600000000001"/>
  </r>
  <r>
    <x v="12"/>
    <x v="23"/>
    <x v="5"/>
    <x v="5"/>
    <x v="164"/>
    <x v="0"/>
    <n v="33.73198"/>
    <n v="18.075019999999999"/>
    <n v="21.928170000000001"/>
    <n v="0.15960849999999999"/>
    <n v="8.8310600000000003E-2"/>
    <m/>
    <n v="3.3442199999999998E-2"/>
    <m/>
    <n v="8.9172999999999995E-3"/>
    <m/>
    <n v="6.8931000000000001E-3"/>
    <n v="2.2045499999999999E-2"/>
    <n v="-2.0000000000575113E-7"/>
    <n v="0.23553979999999999"/>
  </r>
  <r>
    <x v="15"/>
    <x v="23"/>
    <x v="5"/>
    <x v="6"/>
    <x v="165"/>
    <x v="0"/>
    <n v="31.726030000000002"/>
    <n v="15.62308"/>
    <n v="18.062560000000001"/>
    <n v="0.15504470000000001"/>
    <n v="8.49356E-2"/>
    <n v="9.5974000000000007E-3"/>
    <n v="2.2480799999999999E-2"/>
    <m/>
    <n v="8.7021000000000008E-3"/>
    <m/>
    <n v="0"/>
    <n v="2.9328799999999999E-2"/>
    <n v="0"/>
    <n v="0.1963597"/>
  </r>
  <r>
    <x v="37"/>
    <x v="23"/>
    <x v="5"/>
    <x v="7"/>
    <x v="166"/>
    <x v="0"/>
    <n v="31.332699999999999"/>
    <n v="16.63252"/>
    <n v="19.414840000000002"/>
    <n v="0.1462426"/>
    <n v="8.6483699999999997E-2"/>
    <m/>
    <n v="3.7217899999999998E-2"/>
    <m/>
    <n v="3.3256000000000002E-3"/>
    <m/>
    <n v="0"/>
    <n v="1.9215400000000001E-2"/>
    <n v="0"/>
    <n v="0.22840460000000001"/>
  </r>
  <r>
    <x v="38"/>
    <x v="23"/>
    <x v="5"/>
    <x v="8"/>
    <x v="167"/>
    <x v="0"/>
    <n v="23.847359999999998"/>
    <n v="12.200810000000001"/>
    <n v="18.932880000000001"/>
    <n v="0.109696"/>
    <n v="5.6326300000000003E-2"/>
    <m/>
    <n v="3.7327300000000001E-2"/>
    <m/>
    <m/>
    <m/>
    <n v="0"/>
    <n v="1.6042399999999998E-2"/>
    <n v="0"/>
    <n v="0.29109699999999999"/>
  </r>
  <r>
    <x v="33"/>
    <x v="24"/>
    <x v="1"/>
    <x v="0"/>
    <x v="168"/>
    <x v="1"/>
    <n v="44.108319999999999"/>
    <n v="19.912559999999999"/>
    <n v="19.912559999999999"/>
    <n v="0.29994209999999999"/>
    <n v="0.28974270000000002"/>
    <m/>
    <m/>
    <n v="1.4231000000000001E-3"/>
    <n v="8.1577000000000004E-3"/>
    <m/>
    <n v="0"/>
    <n v="2.0306999999999999E-3"/>
    <n v="-1.4121000000000272E-3"/>
    <n v="0.3309511"/>
  </r>
  <r>
    <x v="1"/>
    <x v="24"/>
    <x v="1"/>
    <x v="1"/>
    <x v="169"/>
    <x v="1"/>
    <n v="42.45111"/>
    <n v="18.9542"/>
    <n v="18.9542"/>
    <n v="0.28063389999999999"/>
    <n v="0.27268290000000001"/>
    <m/>
    <m/>
    <n v="1.1016999999999999E-3"/>
    <n v="6.4733000000000004E-3"/>
    <m/>
    <n v="0"/>
    <n v="1.4571E-3"/>
    <n v="-1.0811000000000015E-3"/>
    <n v="0.3254108"/>
  </r>
  <r>
    <x v="2"/>
    <x v="24"/>
    <x v="1"/>
    <x v="2"/>
    <x v="170"/>
    <x v="1"/>
    <n v="42.204230000000003"/>
    <n v="19.431539999999998"/>
    <n v="19.431539999999998"/>
    <n v="0.2730168"/>
    <n v="0.2686037"/>
    <m/>
    <m/>
    <n v="7.7749999999999998E-4"/>
    <n v="3.1010999999999999E-3"/>
    <m/>
    <n v="0"/>
    <n v="1.2836E-3"/>
    <n v="-7.4910000000000254E-4"/>
    <n v="0.31058530000000001"/>
  </r>
  <r>
    <x v="3"/>
    <x v="24"/>
    <x v="1"/>
    <x v="3"/>
    <x v="171"/>
    <x v="1"/>
    <n v="41.654400000000003"/>
    <n v="19.805730000000001"/>
    <n v="19.805730000000001"/>
    <n v="0.25635409999999997"/>
    <n v="0.25093729999999997"/>
    <m/>
    <m/>
    <n v="6.0729999999999996E-4"/>
    <n v="4.3890999999999999E-3"/>
    <m/>
    <n v="0"/>
    <n v="1.0261999999999999E-3"/>
    <n v="-6.0579999999993417E-4"/>
    <n v="0.31974010000000003"/>
  </r>
  <r>
    <x v="11"/>
    <x v="24"/>
    <x v="1"/>
    <x v="4"/>
    <x v="172"/>
    <x v="1"/>
    <n v="39.598480000000002"/>
    <n v="19.67305"/>
    <n v="19.67305"/>
    <n v="0.24674080000000001"/>
    <n v="0.24128720000000001"/>
    <m/>
    <m/>
    <n v="9.9639999999999993E-4"/>
    <n v="3.8904999999999999E-3"/>
    <m/>
    <n v="0"/>
    <n v="1.5424E-3"/>
    <n v="-9.7569999999999601E-4"/>
    <m/>
  </r>
  <r>
    <x v="20"/>
    <x v="24"/>
    <x v="1"/>
    <x v="4"/>
    <x v="173"/>
    <x v="1"/>
    <n v="40.337969999999999"/>
    <n v="20.936019999999999"/>
    <n v="20.936019999999999"/>
    <n v="0.24816289999999999"/>
    <n v="0.2440737"/>
    <m/>
    <m/>
    <n v="8.4769999999999995E-4"/>
    <n v="3.2853000000000001E-3"/>
    <m/>
    <n v="0"/>
    <n v="7.9489999999999997E-4"/>
    <n v="-8.3869999999999778E-4"/>
    <m/>
  </r>
  <r>
    <x v="6"/>
    <x v="24"/>
    <x v="1"/>
    <x v="5"/>
    <x v="174"/>
    <x v="1"/>
    <n v="40.986530000000002"/>
    <n v="21.176960000000001"/>
    <n v="21.176960000000001"/>
    <n v="0.25385400000000002"/>
    <n v="0.24643329999999999"/>
    <m/>
    <m/>
    <n v="9.3700000000000001E-4"/>
    <n v="4.9595000000000004E-3"/>
    <m/>
    <n v="0"/>
    <n v="2.4250999999999999E-3"/>
    <n v="-9.0089999999998227E-4"/>
    <m/>
  </r>
  <r>
    <x v="39"/>
    <x v="24"/>
    <x v="1"/>
    <x v="5"/>
    <x v="175"/>
    <x v="1"/>
    <n v="40.288670000000003"/>
    <n v="21.890999999999998"/>
    <n v="21.890999999999998"/>
    <n v="0.22658049999999999"/>
    <n v="0.22043550000000001"/>
    <m/>
    <m/>
    <n v="4.1609999999999998E-4"/>
    <m/>
    <m/>
    <n v="3.6985999999999998E-3"/>
    <n v="2.0301999999999998E-3"/>
    <n v="9.9999999975119991E-8"/>
    <m/>
  </r>
  <r>
    <x v="21"/>
    <x v="24"/>
    <x v="1"/>
    <x v="6"/>
    <x v="176"/>
    <x v="1"/>
    <n v="35.856070000000003"/>
    <n v="19.06439"/>
    <n v="19.06439"/>
    <n v="0.2066278"/>
    <n v="0.201932"/>
    <m/>
    <m/>
    <n v="2.563E-4"/>
    <m/>
    <m/>
    <n v="2.3127999999999998E-3"/>
    <n v="2.1267E-3"/>
    <n v="0"/>
    <m/>
  </r>
  <r>
    <x v="7"/>
    <x v="24"/>
    <x v="1"/>
    <x v="6"/>
    <x v="177"/>
    <x v="1"/>
    <n v="34.08907"/>
    <n v="17.465489999999999"/>
    <n v="17.465489999999999"/>
    <n v="0.1901679"/>
    <n v="0.1863842"/>
    <m/>
    <m/>
    <n v="1.2290000000000001E-4"/>
    <m/>
    <m/>
    <n v="1.8349E-3"/>
    <n v="1.8259000000000001E-3"/>
    <n v="0"/>
    <m/>
  </r>
  <r>
    <x v="14"/>
    <x v="24"/>
    <x v="1"/>
    <x v="7"/>
    <x v="178"/>
    <x v="1"/>
    <n v="34.630130000000001"/>
    <n v="19.252220000000001"/>
    <n v="19.252220000000001"/>
    <n v="0.1831113"/>
    <n v="0.1783708"/>
    <m/>
    <m/>
    <n v="2.13E-4"/>
    <m/>
    <m/>
    <n v="2.8433999999999998E-3"/>
    <n v="1.6841E-3"/>
    <n v="0"/>
    <m/>
  </r>
  <r>
    <x v="37"/>
    <x v="24"/>
    <x v="1"/>
    <x v="7"/>
    <x v="179"/>
    <x v="1"/>
    <n v="33.373089999999998"/>
    <n v="17.385929999999998"/>
    <n v="17.385929999999998"/>
    <n v="0.20231650000000001"/>
    <n v="0.17563480000000001"/>
    <m/>
    <m/>
    <m/>
    <m/>
    <m/>
    <m/>
    <n v="2.6681699999999999E-2"/>
    <n v="0"/>
    <m/>
  </r>
  <r>
    <x v="2"/>
    <x v="25"/>
    <x v="7"/>
    <x v="2"/>
    <x v="180"/>
    <x v="0"/>
    <n v="24.898099999999999"/>
    <n v="13.78227"/>
    <n v="17.561140000000002"/>
    <n v="0.1487781"/>
    <n v="3.9127599999999998E-2"/>
    <m/>
    <n v="4.0356000000000003E-3"/>
    <m/>
    <m/>
    <m/>
    <n v="7.5969999999999998E-4"/>
    <n v="0.1048553"/>
    <n v="-1.0000000000287557E-7"/>
    <n v="0.15480849999999999"/>
  </r>
  <r>
    <x v="0"/>
    <x v="26"/>
    <x v="4"/>
    <x v="0"/>
    <x v="181"/>
    <x v="0"/>
    <n v="37.261290000000002"/>
    <n v="17.135339999999999"/>
    <n v="20.095050000000001"/>
    <n v="0.2050651"/>
    <n v="0.15465899999999999"/>
    <n v="9.776E-3"/>
    <n v="2.2192900000000002E-2"/>
    <n v="1.0916000000000001E-3"/>
    <n v="7.5833000000000003E-3"/>
    <n v="3.4239999999999997E-4"/>
    <n v="0"/>
    <n v="9.4202999999999995E-3"/>
    <n v="-3.9999999998374669E-7"/>
    <n v="0.14067830000000001"/>
  </r>
  <r>
    <x v="1"/>
    <x v="26"/>
    <x v="4"/>
    <x v="1"/>
    <x v="182"/>
    <x v="0"/>
    <n v="42.021210000000004"/>
    <n v="17.36957"/>
    <n v="19.29946"/>
    <n v="0.25357299999999999"/>
    <n v="0.189082"/>
    <n v="8.8743999999999993E-3"/>
    <n v="3.1109399999999999E-2"/>
    <n v="1.5985999999999999E-3"/>
    <n v="6.3109000000000004E-3"/>
    <n v="4.1980000000000001E-4"/>
    <n v="0"/>
    <n v="1.6178399999999999E-2"/>
    <n v="-5.0000000001437783E-7"/>
    <n v="0.14290530000000001"/>
  </r>
  <r>
    <x v="0"/>
    <x v="27"/>
    <x v="1"/>
    <x v="0"/>
    <x v="183"/>
    <x v="0"/>
    <n v="37.559379999999997"/>
    <n v="10.71866"/>
    <n v="16.438590000000001"/>
    <n v="0.25956380000000001"/>
    <n v="0.19343350000000001"/>
    <n v="1.7030000000000001E-3"/>
    <n v="4.3639900000000002E-2"/>
    <n v="1.3799000000000001E-3"/>
    <n v="9.2298999999999992E-3"/>
    <n v="1.1754999999999999E-3"/>
    <n v="6.0340000000000003E-3"/>
    <n v="2.9681999999999998E-3"/>
    <n v="-9.9999999947364415E-8"/>
    <n v="0.2269158"/>
  </r>
  <r>
    <x v="1"/>
    <x v="27"/>
    <x v="1"/>
    <x v="1"/>
    <x v="184"/>
    <x v="0"/>
    <n v="35.668509999999998"/>
    <n v="8.8212399999999995"/>
    <n v="13.542199999999999"/>
    <n v="0.25283870000000003"/>
    <n v="0.18170159999999999"/>
    <n v="2.1099999999999999E-3"/>
    <n v="4.8605099999999998E-2"/>
    <n v="1.4935E-3"/>
    <n v="8.9108E-3"/>
    <n v="8.4690000000000004E-4"/>
    <n v="5.4834999999999997E-3"/>
    <n v="3.6873000000000001E-3"/>
    <n v="0"/>
    <n v="0.2104423"/>
  </r>
  <r>
    <x v="10"/>
    <x v="27"/>
    <x v="1"/>
    <x v="1"/>
    <x v="185"/>
    <x v="0"/>
    <n v="32.29768"/>
    <n v="8.9531720000000004"/>
    <n v="14.445209999999999"/>
    <n v="0.22115000000000001"/>
    <n v="0.16067210000000001"/>
    <n v="1.9082000000000001E-3"/>
    <n v="4.2688400000000001E-2"/>
    <n v="2.3256000000000001E-3"/>
    <n v="5.8348000000000002E-3"/>
    <n v="2.2809999999999999E-4"/>
    <n v="3.0561999999999998E-3"/>
    <n v="4.4367E-3"/>
    <n v="-1.0000000003063114E-7"/>
    <n v="0.2101971"/>
  </r>
  <r>
    <x v="3"/>
    <x v="27"/>
    <x v="1"/>
    <x v="3"/>
    <x v="186"/>
    <x v="0"/>
    <n v="33.512129999999999"/>
    <n v="10.59473"/>
    <n v="13.77215"/>
    <n v="0.23272699999999999"/>
    <n v="0.16455900000000001"/>
    <n v="8.0880000000000004E-4"/>
    <n v="4.9935899999999998E-2"/>
    <n v="9.6750000000000004E-4"/>
    <n v="1.0933699999999999E-2"/>
    <n v="1.4889E-3"/>
    <m/>
    <n v="4.0331999999999998E-3"/>
    <n v="0"/>
    <n v="0.1943336"/>
  </r>
  <r>
    <x v="11"/>
    <x v="27"/>
    <x v="1"/>
    <x v="4"/>
    <x v="187"/>
    <x v="1"/>
    <n v="39.67698"/>
    <n v="12.336320000000001"/>
    <n v="12.336320000000001"/>
    <n v="0.25277670000000002"/>
    <n v="0.1821624"/>
    <n v="2.9153E-3"/>
    <n v="5.6529200000000002E-2"/>
    <n v="2.2130000000000001E-4"/>
    <n v="2.7103000000000001E-3"/>
    <m/>
    <n v="4.8330999999999999E-3"/>
    <n v="3.4050999999999999E-3"/>
    <n v="0"/>
    <m/>
  </r>
  <r>
    <x v="12"/>
    <x v="27"/>
    <x v="1"/>
    <x v="5"/>
    <x v="188"/>
    <x v="1"/>
    <n v="39.99109"/>
    <n v="13.157109999999999"/>
    <n v="13.157109999999999"/>
    <n v="0.26230409999999998"/>
    <n v="0.1899457"/>
    <n v="3.3793E-3"/>
    <n v="5.2601700000000001E-2"/>
    <n v="5.3699999999999997E-5"/>
    <n v="4.0486999999999997E-3"/>
    <m/>
    <n v="4.8345000000000003E-3"/>
    <n v="7.4406000000000003E-3"/>
    <n v="-1.0000000005838672E-7"/>
    <m/>
  </r>
  <r>
    <x v="13"/>
    <x v="27"/>
    <x v="1"/>
    <x v="5"/>
    <x v="189"/>
    <x v="1"/>
    <n v="38.013449999999999"/>
    <n v="10.419420000000001"/>
    <n v="10.419420000000001"/>
    <n v="0.25018899999999999"/>
    <n v="0.1832657"/>
    <n v="6.1079000000000003E-3"/>
    <n v="4.0583399999999999E-2"/>
    <n v="1.3369E-3"/>
    <n v="3.0687000000000002E-3"/>
    <m/>
    <n v="4.0892000000000003E-3"/>
    <n v="1.1737300000000001E-2"/>
    <n v="-1.0000000000287557E-7"/>
    <m/>
  </r>
  <r>
    <x v="21"/>
    <x v="27"/>
    <x v="1"/>
    <x v="6"/>
    <x v="190"/>
    <x v="1"/>
    <n v="34.267969999999998"/>
    <n v="12.1922"/>
    <n v="12.1922"/>
    <n v="0.2307623"/>
    <n v="0.18015320000000001"/>
    <n v="4.8590999999999999E-3"/>
    <n v="3.3302999999999999E-2"/>
    <m/>
    <n v="8.7659999999999995E-4"/>
    <m/>
    <m/>
    <n v="1.1570499999999999E-2"/>
    <n v="-1.0000000003063114E-7"/>
    <m/>
  </r>
  <r>
    <x v="8"/>
    <x v="27"/>
    <x v="1"/>
    <x v="7"/>
    <x v="191"/>
    <x v="1"/>
    <n v="32.206330000000001"/>
    <n v="10.86063"/>
    <n v="10.86063"/>
    <n v="0.22420409999999999"/>
    <n v="0.17379910000000001"/>
    <n v="3.4264999999999999E-3"/>
    <n v="3.68572E-2"/>
    <n v="1.3446E-3"/>
    <n v="2.5755999999999999E-3"/>
    <m/>
    <m/>
    <n v="6.2011999999999996E-3"/>
    <n v="-1.0000000003063114E-7"/>
    <m/>
  </r>
  <r>
    <x v="28"/>
    <x v="28"/>
    <x v="3"/>
    <x v="0"/>
    <x v="192"/>
    <x v="1"/>
    <n v="33.729259999999996"/>
    <n v="25.965979999999998"/>
    <n v="25.965979999999998"/>
    <n v="0.1130118"/>
    <n v="7.3782500000000001E-2"/>
    <n v="3.5369999999999998E-4"/>
    <m/>
    <n v="2.7282999999999999E-3"/>
    <n v="2.9030000000000002E-3"/>
    <m/>
    <n v="2.5789999999999998E-4"/>
    <n v="3.2986399999999999E-2"/>
    <n v="0"/>
    <m/>
  </r>
  <r>
    <x v="1"/>
    <x v="28"/>
    <x v="3"/>
    <x v="1"/>
    <x v="193"/>
    <x v="1"/>
    <n v="33.683540000000001"/>
    <n v="26.4053"/>
    <n v="26.4053"/>
    <n v="0.1028852"/>
    <n v="6.3660999999999995E-2"/>
    <n v="2.7980000000000002E-4"/>
    <m/>
    <n v="2.4513E-3"/>
    <n v="3.8070999999999999E-3"/>
    <m/>
    <n v="3.8430000000000002E-4"/>
    <n v="3.2301700000000003E-2"/>
    <n v="0"/>
    <m/>
  </r>
  <r>
    <x v="2"/>
    <x v="28"/>
    <x v="3"/>
    <x v="2"/>
    <x v="194"/>
    <x v="1"/>
    <n v="33.854410000000001"/>
    <n v="27.295529999999999"/>
    <n v="27.295529999999999"/>
    <n v="9.0519100000000005E-2"/>
    <n v="5.30114E-2"/>
    <n v="7.6800000000000002E-4"/>
    <m/>
    <n v="2.2003000000000001E-3"/>
    <n v="3.1730999999999999E-3"/>
    <m/>
    <m/>
    <n v="3.1366400000000003E-2"/>
    <n v="-9.9999999988997779E-8"/>
    <m/>
  </r>
  <r>
    <x v="3"/>
    <x v="28"/>
    <x v="3"/>
    <x v="3"/>
    <x v="195"/>
    <x v="1"/>
    <n v="29.424130000000002"/>
    <n v="25.490790000000001"/>
    <n v="25.490790000000001"/>
    <n v="5.94265E-2"/>
    <n v="4.5149000000000002E-2"/>
    <m/>
    <m/>
    <n v="1.7656E-3"/>
    <m/>
    <m/>
    <m/>
    <n v="1.2511899999999999E-2"/>
    <n v="0"/>
    <m/>
  </r>
  <r>
    <x v="27"/>
    <x v="28"/>
    <x v="3"/>
    <x v="4"/>
    <x v="196"/>
    <x v="1"/>
    <n v="30.29805"/>
    <n v="26.527819999999998"/>
    <n v="26.527819999999998"/>
    <n v="5.3944899999999997E-2"/>
    <n v="3.8820899999999998E-2"/>
    <m/>
    <m/>
    <n v="3.9192999999999997E-3"/>
    <m/>
    <m/>
    <m/>
    <n v="1.12047E-2"/>
    <n v="0"/>
    <m/>
  </r>
  <r>
    <x v="11"/>
    <x v="28"/>
    <x v="3"/>
    <x v="4"/>
    <x v="197"/>
    <x v="1"/>
    <n v="30.442270000000001"/>
    <n v="28.161549999999998"/>
    <n v="28.161549999999998"/>
    <n v="4.3616799999999997E-2"/>
    <n v="4.1466799999999998E-2"/>
    <m/>
    <m/>
    <m/>
    <m/>
    <m/>
    <m/>
    <n v="2.15E-3"/>
    <n v="0"/>
    <m/>
  </r>
  <r>
    <x v="20"/>
    <x v="28"/>
    <x v="3"/>
    <x v="4"/>
    <x v="198"/>
    <x v="1"/>
    <n v="30.187919999999998"/>
    <n v="28.152460000000001"/>
    <n v="28.152460000000001"/>
    <n v="3.7097499999999999E-2"/>
    <n v="3.4924700000000003E-2"/>
    <m/>
    <m/>
    <m/>
    <m/>
    <m/>
    <m/>
    <n v="2.1727999999999999E-3"/>
    <n v="0"/>
    <m/>
  </r>
  <r>
    <x v="25"/>
    <x v="28"/>
    <x v="3"/>
    <x v="5"/>
    <x v="199"/>
    <x v="1"/>
    <n v="28.58154"/>
    <n v="26.253620000000002"/>
    <n v="26.253620000000002"/>
    <n v="3.26252E-2"/>
    <n v="2.64152E-2"/>
    <m/>
    <m/>
    <n v="1.5445999999999999E-3"/>
    <m/>
    <m/>
    <m/>
    <n v="4.6654000000000001E-3"/>
    <n v="0"/>
    <m/>
  </r>
  <r>
    <x v="13"/>
    <x v="28"/>
    <x v="3"/>
    <x v="5"/>
    <x v="200"/>
    <x v="1"/>
    <n v="29.52684"/>
    <n v="26.740919999999999"/>
    <n v="26.740919999999999"/>
    <n v="3.3896000000000003E-2"/>
    <n v="2.4560200000000001E-2"/>
    <m/>
    <m/>
    <n v="1.3370999999999999E-3"/>
    <m/>
    <m/>
    <m/>
    <n v="7.9988000000000004E-3"/>
    <n v="-9.9999999995936673E-8"/>
    <m/>
  </r>
  <r>
    <x v="15"/>
    <x v="28"/>
    <x v="3"/>
    <x v="6"/>
    <x v="201"/>
    <x v="1"/>
    <n v="27.143180000000001"/>
    <n v="25.373139999999999"/>
    <n v="25.373139999999999"/>
    <n v="2.3624900000000001E-2"/>
    <n v="2.2403300000000001E-2"/>
    <m/>
    <m/>
    <n v="1.2216E-3"/>
    <m/>
    <m/>
    <m/>
    <n v="0"/>
    <n v="0"/>
    <m/>
  </r>
  <r>
    <x v="7"/>
    <x v="28"/>
    <x v="3"/>
    <x v="6"/>
    <x v="202"/>
    <x v="1"/>
    <n v="26.854150000000001"/>
    <n v="25.5242"/>
    <n v="25.5242"/>
    <n v="2.2273500000000002E-2"/>
    <n v="2.13086E-2"/>
    <m/>
    <m/>
    <n v="9.6489999999999998E-4"/>
    <m/>
    <m/>
    <m/>
    <n v="0"/>
    <n v="0"/>
    <m/>
  </r>
  <r>
    <x v="30"/>
    <x v="28"/>
    <x v="3"/>
    <x v="7"/>
    <x v="203"/>
    <x v="1"/>
    <n v="25.823889999999999"/>
    <n v="25.104749999999999"/>
    <n v="25.104749999999999"/>
    <n v="1.9356499999999999E-2"/>
    <n v="1.8269500000000001E-2"/>
    <m/>
    <m/>
    <n v="1.0870999999999999E-3"/>
    <m/>
    <m/>
    <m/>
    <n v="0"/>
    <n v="-1.0000000000287557E-7"/>
    <m/>
  </r>
  <r>
    <x v="0"/>
    <x v="29"/>
    <x v="1"/>
    <x v="1"/>
    <x v="204"/>
    <x v="0"/>
    <n v="31.8108"/>
    <n v="6.2672840000000001"/>
    <n v="12.355270000000001"/>
    <n v="0.22156670000000001"/>
    <n v="0.16423399999999999"/>
    <n v="3.5961000000000001E-3"/>
    <n v="1.30215E-2"/>
    <n v="4.5203999999999999E-3"/>
    <n v="1.6855599999999998E-2"/>
    <n v="4.7174000000000001E-3"/>
    <n v="9.7248999999999999E-3"/>
    <n v="4.6543000000000001E-3"/>
    <n v="2.425000000000066E-4"/>
    <n v="0.3255304"/>
  </r>
  <r>
    <x v="1"/>
    <x v="29"/>
    <x v="1"/>
    <x v="1"/>
    <x v="205"/>
    <x v="0"/>
    <n v="30.130089999999999"/>
    <n v="4.8510289999999996"/>
    <n v="11.10572"/>
    <n v="0.21341789999999999"/>
    <n v="0.1570018"/>
    <n v="3.3059999999999999E-3"/>
    <n v="1.35493E-2"/>
    <n v="6.0996999999999996E-3"/>
    <n v="1.3583100000000001E-2"/>
    <n v="4.7989E-3"/>
    <n v="9.0706999999999992E-3"/>
    <n v="5.6170999999999999E-3"/>
    <n v="3.9130000000003884E-4"/>
    <n v="0.34434999999999999"/>
  </r>
  <r>
    <x v="10"/>
    <x v="29"/>
    <x v="1"/>
    <x v="2"/>
    <x v="206"/>
    <x v="0"/>
    <n v="29.02338"/>
    <n v="6.2129700000000003"/>
    <n v="11.55425"/>
    <n v="0.19315869999999999"/>
    <n v="0.14594090000000001"/>
    <n v="2.2571000000000002E-3"/>
    <n v="1.17672E-2"/>
    <n v="5.9275999999999999E-3"/>
    <n v="9.3509999999999999E-3"/>
    <n v="4.2652999999999996E-3"/>
    <n v="7.2237000000000004E-3"/>
    <n v="6.2976999999999998E-3"/>
    <n v="1.2819999999996723E-4"/>
    <n v="0.32249919999999999"/>
  </r>
  <r>
    <x v="3"/>
    <x v="29"/>
    <x v="1"/>
    <x v="3"/>
    <x v="207"/>
    <x v="0"/>
    <n v="28.998010000000001"/>
    <n v="5.6234169999999999"/>
    <n v="11.774290000000001"/>
    <n v="0.2111828"/>
    <n v="0.15304380000000001"/>
    <n v="2.5011E-3"/>
    <n v="1.36192E-2"/>
    <n v="4.7302999999999998E-3"/>
    <n v="1.47125E-2"/>
    <n v="4.6575999999999996E-3"/>
    <m/>
    <n v="1.7839399999999998E-2"/>
    <n v="7.8899999999992865E-5"/>
    <n v="0.32296930000000001"/>
  </r>
  <r>
    <x v="36"/>
    <x v="29"/>
    <x v="1"/>
    <x v="4"/>
    <x v="208"/>
    <x v="0"/>
    <n v="27.751300000000001"/>
    <n v="6.7818529999999999"/>
    <n v="11.061769999999999"/>
    <n v="0.21151059999999999"/>
    <n v="0.16621549999999999"/>
    <n v="2.6849E-3"/>
    <n v="1.9718300000000001E-2"/>
    <n v="2.5490000000000001E-3"/>
    <n v="1.1174099999999999E-2"/>
    <n v="2.2943999999999998E-3"/>
    <n v="6.8722000000000002E-3"/>
    <n v="2.21E-6"/>
    <n v="-9.9999999669808659E-9"/>
    <n v="0.25833650000000002"/>
  </r>
  <r>
    <x v="39"/>
    <x v="29"/>
    <x v="1"/>
    <x v="5"/>
    <x v="209"/>
    <x v="0"/>
    <n v="31.591539999999998"/>
    <n v="7.5234560000000004"/>
    <n v="13.71153"/>
    <n v="0.2326328"/>
    <n v="0.16235810000000001"/>
    <n v="2.6697000000000001E-3"/>
    <n v="2.4318699999999999E-2"/>
    <n v="4.7758000000000002E-3"/>
    <n v="2.7249700000000002E-2"/>
    <n v="2.6808000000000001E-3"/>
    <n v="8.0433999999999992E-3"/>
    <n v="5.3669999999999998E-4"/>
    <n v="-1.0000000003063114E-7"/>
    <n v="0.32175559999999997"/>
  </r>
  <r>
    <x v="26"/>
    <x v="29"/>
    <x v="1"/>
    <x v="6"/>
    <x v="210"/>
    <x v="0"/>
    <n v="30.489439999999998"/>
    <n v="6.0200630000000004"/>
    <n v="12.198320000000001"/>
    <n v="0.24104629999999999"/>
    <n v="0.1716857"/>
    <n v="7.1211E-3"/>
    <n v="2.14168E-2"/>
    <m/>
    <n v="1.0435399999999999E-2"/>
    <m/>
    <m/>
    <n v="3.0387299999999999E-2"/>
    <n v="0"/>
    <n v="0.25921759999999999"/>
  </r>
  <r>
    <x v="14"/>
    <x v="29"/>
    <x v="1"/>
    <x v="7"/>
    <x v="211"/>
    <x v="0"/>
    <n v="30.380520000000001"/>
    <n v="2.7925520000000001"/>
    <n v="8.3071280000000005"/>
    <n v="0.293964"/>
    <n v="0.13180839999999999"/>
    <m/>
    <n v="2.1026400000000001E-2"/>
    <n v="7.0911000000000002E-2"/>
    <n v="1.8567299999999998E-2"/>
    <m/>
    <m/>
    <n v="5.16509E-2"/>
    <n v="0"/>
    <n v="0.34050540000000001"/>
  </r>
  <r>
    <x v="34"/>
    <x v="29"/>
    <x v="1"/>
    <x v="7"/>
    <x v="212"/>
    <x v="0"/>
    <n v="31.26868"/>
    <n v="6.0987470000000004"/>
    <n v="10.252470000000001"/>
    <n v="0.28979660000000002"/>
    <n v="0.1408594"/>
    <m/>
    <n v="3.07494E-2"/>
    <n v="7.0626099999999997E-2"/>
    <n v="2.38617E-2"/>
    <m/>
    <m/>
    <n v="2.3699999999999999E-2"/>
    <n v="0"/>
    <n v="0.31471529999999998"/>
  </r>
  <r>
    <x v="0"/>
    <x v="30"/>
    <x v="6"/>
    <x v="0"/>
    <x v="213"/>
    <x v="0"/>
    <n v="31.680810000000001"/>
    <n v="9.6081990000000008"/>
    <n v="13.590400000000001"/>
    <n v="0.23187840000000001"/>
    <n v="0.16342680000000001"/>
    <n v="2.2523899999999999E-2"/>
    <n v="2.5830200000000001E-2"/>
    <n v="4.2385000000000001E-3"/>
    <n v="5.9879E-3"/>
    <n v="1.4743E-3"/>
    <n v="2.8576999999999999E-3"/>
    <n v="5.5684999999999997E-3"/>
    <n v="-2.9400000000012749E-5"/>
    <n v="0.25768380000000002"/>
  </r>
  <r>
    <x v="1"/>
    <x v="30"/>
    <x v="6"/>
    <x v="1"/>
    <x v="214"/>
    <x v="0"/>
    <n v="31.981999999999999"/>
    <n v="9.2599850000000004"/>
    <n v="12.87167"/>
    <n v="0.2330894"/>
    <n v="0.15231320000000001"/>
    <n v="2.4725500000000001E-2"/>
    <n v="2.8939200000000002E-2"/>
    <n v="4.8555999999999998E-3"/>
    <n v="8.0614999999999992E-3"/>
    <n v="1.7734999999999999E-3"/>
    <n v="2.8733999999999999E-3"/>
    <n v="9.5823999999999996E-3"/>
    <n v="-3.4900000000004372E-5"/>
    <n v="0.25765290000000002"/>
  </r>
  <r>
    <x v="10"/>
    <x v="30"/>
    <x v="6"/>
    <x v="2"/>
    <x v="215"/>
    <x v="0"/>
    <n v="31.140879999999999"/>
    <n v="9.4761699999999998"/>
    <n v="13.01347"/>
    <n v="0.22400600000000001"/>
    <n v="0.13456470000000001"/>
    <n v="2.38569E-2"/>
    <n v="3.09082E-2"/>
    <n v="5.0572999999999998E-3"/>
    <n v="3.6048999999999999E-3"/>
    <n v="1.5231000000000001E-3"/>
    <n v="3.2090999999999999E-3"/>
    <n v="2.14308E-2"/>
    <n v="-1.4899999999995472E-4"/>
    <n v="0.25320540000000002"/>
  </r>
  <r>
    <x v="3"/>
    <x v="30"/>
    <x v="6"/>
    <x v="3"/>
    <x v="216"/>
    <x v="0"/>
    <n v="31.82159"/>
    <n v="9.0955510000000004"/>
    <n v="12.76868"/>
    <n v="0.22730829999999999"/>
    <n v="0.12688260000000001"/>
    <n v="4.1999000000000002E-2"/>
    <n v="3.5769299999999997E-2"/>
    <n v="5.9496000000000002E-3"/>
    <n v="1.0504599999999999E-2"/>
    <n v="1.4935E-3"/>
    <n v="4.5202000000000003E-3"/>
    <n v="1.829E-4"/>
    <n v="6.5999999999399872E-6"/>
    <n v="0.24446090000000001"/>
  </r>
  <r>
    <x v="11"/>
    <x v="30"/>
    <x v="6"/>
    <x v="4"/>
    <x v="217"/>
    <x v="0"/>
    <n v="28.29692"/>
    <n v="8.8052130000000002"/>
    <n v="12.28068"/>
    <n v="0.18387970000000001"/>
    <n v="0.12453400000000001"/>
    <n v="9.6589999999999992E-3"/>
    <n v="3.1271199999999999E-2"/>
    <n v="5.6309000000000003E-3"/>
    <n v="7.3179999999999999E-3"/>
    <n v="1.3715999999999999E-3"/>
    <n v="3.8969E-3"/>
    <n v="1.984E-4"/>
    <n v="-2.9999999998087112E-7"/>
    <n v="0.25043260000000001"/>
  </r>
  <r>
    <x v="6"/>
    <x v="30"/>
    <x v="6"/>
    <x v="5"/>
    <x v="218"/>
    <x v="0"/>
    <n v="29.610990000000001"/>
    <n v="10.16028"/>
    <n v="13.286060000000001"/>
    <n v="0.19264529999999999"/>
    <n v="0.13265840000000001"/>
    <m/>
    <n v="2.68591E-2"/>
    <n v="5.3375999999999996E-3"/>
    <n v="1.71667E-2"/>
    <n v="1.1908999999999999E-3"/>
    <n v="6.1815000000000004E-3"/>
    <n v="3.2510999999999998E-3"/>
    <n v="0"/>
    <n v="0.2435184"/>
  </r>
  <r>
    <x v="21"/>
    <x v="30"/>
    <x v="6"/>
    <x v="6"/>
    <x v="219"/>
    <x v="0"/>
    <n v="25.844380000000001"/>
    <n v="9.2779830000000008"/>
    <n v="12.143230000000001"/>
    <n v="0.17193659999999999"/>
    <n v="0.13282240000000001"/>
    <m/>
    <n v="2.4703099999999999E-2"/>
    <m/>
    <m/>
    <m/>
    <m/>
    <n v="1.44111E-2"/>
    <n v="0"/>
    <n v="0.2268597"/>
  </r>
  <r>
    <x v="37"/>
    <x v="30"/>
    <x v="6"/>
    <x v="7"/>
    <x v="220"/>
    <x v="0"/>
    <n v="22.168369999999999"/>
    <n v="10.65901"/>
    <n v="12.80494"/>
    <n v="0.14003660000000001"/>
    <n v="1.07676E-2"/>
    <m/>
    <n v="1.96221E-2"/>
    <m/>
    <n v="4.3124000000000001E-3"/>
    <m/>
    <m/>
    <n v="0.1053346"/>
    <n v="-1.0000000000287557E-7"/>
    <n v="0.24151210000000001"/>
  </r>
  <r>
    <x v="38"/>
    <x v="30"/>
    <x v="6"/>
    <x v="8"/>
    <x v="221"/>
    <x v="0"/>
    <n v="22.626650000000001"/>
    <n v="10.094849999999999"/>
    <n v="12.0893"/>
    <n v="0.12656310000000001"/>
    <n v="8.7151999999999993E-3"/>
    <m/>
    <n v="1.5558600000000001E-2"/>
    <m/>
    <m/>
    <m/>
    <m/>
    <n v="0.1022893"/>
    <n v="0"/>
    <n v="0.25603710000000002"/>
  </r>
  <r>
    <x v="0"/>
    <x v="31"/>
    <x v="3"/>
    <x v="0"/>
    <x v="222"/>
    <x v="0"/>
    <n v="34.631869999999999"/>
    <n v="27.592549999999999"/>
    <n v="29.22672"/>
    <n v="0.116475"/>
    <n v="9.4414799999999993E-2"/>
    <m/>
    <n v="3.1608000000000001E-3"/>
    <n v="1.47032E-2"/>
    <m/>
    <n v="7.6699999999999994E-5"/>
    <n v="3.9678999999999999E-3"/>
    <n v="1.515E-4"/>
    <n v="1.0000000000287557E-7"/>
    <n v="8.9320899999999995E-2"/>
  </r>
  <r>
    <x v="1"/>
    <x v="31"/>
    <x v="3"/>
    <x v="1"/>
    <x v="223"/>
    <x v="0"/>
    <n v="34.112569999999998"/>
    <n v="27.379729999999999"/>
    <n v="28.383520000000001"/>
    <n v="0.1245248"/>
    <n v="0.101531"/>
    <m/>
    <n v="1.03964E-2"/>
    <n v="5.9528999999999997E-3"/>
    <m/>
    <n v="5.4160000000000005E-4"/>
    <n v="5.7653000000000001E-3"/>
    <n v="3.3750000000000002E-4"/>
    <n v="1.0000000000287557E-7"/>
    <n v="7.1976799999999994E-2"/>
  </r>
  <r>
    <x v="10"/>
    <x v="31"/>
    <x v="3"/>
    <x v="2"/>
    <x v="224"/>
    <x v="0"/>
    <n v="34.891599999999997"/>
    <n v="28.87086"/>
    <n v="29.84638"/>
    <n v="0.1274952"/>
    <n v="0.10979990000000001"/>
    <m/>
    <m/>
    <n v="4.2529999999999998E-3"/>
    <m/>
    <n v="6.6699999999999995E-4"/>
    <n v="1.0733899999999999E-2"/>
    <n v="2.0414000000000001E-3"/>
    <n v="0"/>
    <n v="6.7524799999999996E-2"/>
  </r>
  <r>
    <x v="32"/>
    <x v="32"/>
    <x v="3"/>
    <x v="10"/>
    <x v="225"/>
    <x v="1"/>
    <n v="31.459990000000001"/>
    <n v="28.452950000000001"/>
    <n v="28.452950000000001"/>
    <n v="5.0330899999999998E-2"/>
    <n v="4.1355500000000003E-2"/>
    <m/>
    <m/>
    <m/>
    <m/>
    <m/>
    <n v="5.3813000000000003E-3"/>
    <n v="3.594E-3"/>
    <n v="9.9999999995936673E-8"/>
    <m/>
  </r>
  <r>
    <x v="0"/>
    <x v="32"/>
    <x v="3"/>
    <x v="0"/>
    <x v="226"/>
    <x v="1"/>
    <n v="30.417300000000001"/>
    <n v="27.280930000000001"/>
    <n v="27.280930000000001"/>
    <n v="3.9197099999999999E-2"/>
    <n v="3.2587400000000002E-2"/>
    <m/>
    <m/>
    <m/>
    <m/>
    <m/>
    <n v="4.9864000000000002E-3"/>
    <n v="1.6233E-3"/>
    <n v="0"/>
    <m/>
  </r>
  <r>
    <x v="1"/>
    <x v="32"/>
    <x v="3"/>
    <x v="1"/>
    <x v="227"/>
    <x v="1"/>
    <n v="31.164809999999999"/>
    <n v="29.02731"/>
    <n v="29.02731"/>
    <n v="4.0142900000000002E-2"/>
    <n v="3.2230200000000001E-2"/>
    <m/>
    <m/>
    <m/>
    <m/>
    <m/>
    <n v="5.8164000000000002E-3"/>
    <n v="2.0961999999999999E-3"/>
    <n v="1.0000000000287557E-7"/>
    <m/>
  </r>
  <r>
    <x v="10"/>
    <x v="32"/>
    <x v="3"/>
    <x v="2"/>
    <x v="228"/>
    <x v="1"/>
    <n v="28.57985"/>
    <n v="26.979310000000002"/>
    <n v="26.979310000000002"/>
    <n v="3.8201400000000003E-2"/>
    <n v="3.4019000000000001E-2"/>
    <m/>
    <m/>
    <m/>
    <m/>
    <m/>
    <n v="4.1824999999999996E-3"/>
    <n v="5.2199999999999998E-11"/>
    <n v="-1.0005219999720261E-7"/>
    <m/>
  </r>
  <r>
    <x v="3"/>
    <x v="32"/>
    <x v="3"/>
    <x v="3"/>
    <x v="229"/>
    <x v="2"/>
    <n v="27.813420000000001"/>
    <n v="26.0032"/>
    <n v="25.828690000000002"/>
    <n v="3.57139E-2"/>
    <n v="3.1473500000000001E-2"/>
    <m/>
    <m/>
    <m/>
    <m/>
    <m/>
    <n v="4.2404000000000001E-3"/>
    <n v="1.19E-12"/>
    <n v="-1.1899994878383779E-12"/>
    <n v="1.88966E-2"/>
  </r>
  <r>
    <x v="11"/>
    <x v="32"/>
    <x v="3"/>
    <x v="4"/>
    <x v="230"/>
    <x v="1"/>
    <n v="32.585470000000001"/>
    <n v="30.163150000000002"/>
    <n v="30.163150000000002"/>
    <n v="5.4211500000000003E-2"/>
    <n v="5.3154600000000003E-2"/>
    <m/>
    <m/>
    <m/>
    <m/>
    <m/>
    <n v="1.0568999999999999E-3"/>
    <n v="9.3199999999999999E-11"/>
    <n v="-9.3200003270510479E-11"/>
    <m/>
  </r>
  <r>
    <x v="0"/>
    <x v="33"/>
    <x v="3"/>
    <x v="0"/>
    <x v="231"/>
    <x v="0"/>
    <n v="33.151310000000002"/>
    <n v="29.475359999999998"/>
    <n v="29.864940000000001"/>
    <n v="7.2697300000000006E-2"/>
    <n v="4.0367100000000003E-2"/>
    <m/>
    <n v="4.0918999999999999E-3"/>
    <n v="1.5644999999999999E-3"/>
    <m/>
    <n v="1.315E-4"/>
    <n v="2.6358900000000001E-2"/>
    <n v="1.8340000000000001E-4"/>
    <n v="0"/>
    <n v="4.9187599999999998E-2"/>
  </r>
  <r>
    <x v="1"/>
    <x v="33"/>
    <x v="3"/>
    <x v="1"/>
    <x v="232"/>
    <x v="0"/>
    <n v="34.518329999999999"/>
    <n v="30.133400000000002"/>
    <n v="30.354700000000001"/>
    <n v="8.0741900000000005E-2"/>
    <n v="4.4962000000000002E-2"/>
    <m/>
    <n v="3.6765000000000001E-3"/>
    <n v="2.0671999999999999E-3"/>
    <m/>
    <n v="4.5800000000000002E-5"/>
    <n v="2.9943600000000001E-2"/>
    <n v="4.6900000000000002E-5"/>
    <n v="-9.9999999988997779E-8"/>
    <n v="4.3676800000000002E-2"/>
  </r>
  <r>
    <x v="10"/>
    <x v="33"/>
    <x v="3"/>
    <x v="2"/>
    <x v="233"/>
    <x v="0"/>
    <n v="35.910530000000001"/>
    <n v="31.851120000000002"/>
    <n v="32.078980000000001"/>
    <n v="8.8885699999999998E-2"/>
    <n v="5.4285E-2"/>
    <m/>
    <n v="4.0428E-3"/>
    <n v="2.0330999999999999E-3"/>
    <m/>
    <n v="3.57E-5"/>
    <n v="2.8430500000000001E-2"/>
    <n v="5.8799999999999999E-5"/>
    <n v="-2.0000000000575113E-7"/>
    <n v="3.9085500000000002E-2"/>
  </r>
  <r>
    <x v="3"/>
    <x v="33"/>
    <x v="3"/>
    <x v="3"/>
    <x v="234"/>
    <x v="0"/>
    <n v="36.839440000000003"/>
    <n v="33.248959999999997"/>
    <n v="33.33437"/>
    <n v="8.8256100000000004E-2"/>
    <n v="5.7035200000000001E-2"/>
    <m/>
    <m/>
    <n v="1.5029999999999999E-4"/>
    <m/>
    <n v="1.0699999999999999E-5"/>
    <n v="3.09562E-2"/>
    <n v="1.038E-4"/>
    <n v="-1.0000000000287557E-7"/>
    <n v="3.8345499999999998E-2"/>
  </r>
  <r>
    <x v="32"/>
    <x v="34"/>
    <x v="4"/>
    <x v="10"/>
    <x v="235"/>
    <x v="2"/>
    <n v="43.465629999999997"/>
    <n v="13.97236"/>
    <n v="14.4529"/>
    <n v="0.2806942"/>
    <n v="0.21512899999999999"/>
    <m/>
    <n v="4.8513399999999998E-2"/>
    <n v="9.9540000000000002E-4"/>
    <n v="2.3979000000000001E-3"/>
    <n v="5.6030000000000001E-4"/>
    <n v="7.3870000000000003E-3"/>
    <n v="5.7111999999999996E-3"/>
    <n v="0"/>
    <n v="1.2601299999999999E-2"/>
  </r>
  <r>
    <x v="0"/>
    <x v="34"/>
    <x v="4"/>
    <x v="0"/>
    <x v="236"/>
    <x v="2"/>
    <n v="42.476370000000003"/>
    <n v="16.591750000000001"/>
    <n v="17.323689999999999"/>
    <n v="0.2554361"/>
    <n v="0.22527179999999999"/>
    <m/>
    <n v="1.1915E-2"/>
    <n v="1.4494E-3"/>
    <n v="4.4523000000000002E-3"/>
    <n v="8.9190000000000005E-4"/>
    <n v="8.0336000000000001E-3"/>
    <n v="3.4221999999999998E-3"/>
    <n v="-9.9999999947364415E-8"/>
    <n v="2.36402E-2"/>
  </r>
  <r>
    <x v="1"/>
    <x v="34"/>
    <x v="4"/>
    <x v="1"/>
    <x v="237"/>
    <x v="2"/>
    <n v="41.504370000000002"/>
    <n v="15.040940000000001"/>
    <n v="16.234030000000001"/>
    <n v="0.2521274"/>
    <n v="0.22209090000000001"/>
    <m/>
    <n v="1.2518700000000001E-2"/>
    <n v="1.3878E-3"/>
    <n v="4.9458999999999996E-3"/>
    <n v="7.3640000000000001E-4"/>
    <n v="7.1066999999999996E-3"/>
    <n v="3.3409999999999998E-3"/>
    <n v="0"/>
    <n v="3.4421899999999998E-2"/>
  </r>
  <r>
    <x v="10"/>
    <x v="34"/>
    <x v="4"/>
    <x v="2"/>
    <x v="238"/>
    <x v="2"/>
    <n v="42.917940000000002"/>
    <n v="14.11511"/>
    <n v="15.53647"/>
    <n v="0.27668690000000001"/>
    <n v="0.24044170000000001"/>
    <m/>
    <n v="1.6701299999999999E-2"/>
    <n v="2.2154000000000002E-3"/>
    <n v="4.0466E-3"/>
    <n v="1.2166E-3"/>
    <n v="9.2020999999999995E-3"/>
    <n v="2.8633E-3"/>
    <n v="-1.0000000000287557E-7"/>
    <n v="5.1793600000000002E-2"/>
  </r>
  <r>
    <x v="3"/>
    <x v="34"/>
    <x v="4"/>
    <x v="3"/>
    <x v="239"/>
    <x v="2"/>
    <n v="47.999000000000002"/>
    <n v="15.923349999999999"/>
    <n v="17.229669999999999"/>
    <n v="0.32906200000000002"/>
    <n v="0.28569600000000001"/>
    <n v="2.8600000000000001E-3"/>
    <n v="1.9492599999999999E-2"/>
    <n v="1.3198999999999999E-3"/>
    <n v="7.9465999999999998E-3"/>
    <n v="3.6836999999999998E-3"/>
    <n v="6.2689E-3"/>
    <n v="1.7944E-3"/>
    <n v="-1.0000000000287557E-7"/>
    <n v="6.9106100000000004E-2"/>
  </r>
  <r>
    <x v="36"/>
    <x v="34"/>
    <x v="4"/>
    <x v="4"/>
    <x v="240"/>
    <x v="2"/>
    <n v="42.293669999999999"/>
    <n v="12.54217"/>
    <n v="15.22292"/>
    <n v="0.30447540000000001"/>
    <n v="0.25983899999999999"/>
    <n v="2.9621000000000001E-3"/>
    <n v="1.6985900000000002E-2"/>
    <m/>
    <n v="1.6041400000000001E-2"/>
    <n v="2.3257999999999998E-3"/>
    <n v="4.4692999999999998E-3"/>
    <n v="1.8529E-3"/>
    <n v="-9.9999999997324451E-7"/>
    <n v="0.1083047"/>
  </r>
  <r>
    <x v="6"/>
    <x v="34"/>
    <x v="4"/>
    <x v="5"/>
    <x v="241"/>
    <x v="2"/>
    <n v="52.247909999999997"/>
    <n v="19.245539999999998"/>
    <n v="17.62867"/>
    <n v="0.35953380000000001"/>
    <n v="0.28419610000000001"/>
    <m/>
    <n v="2.9184999999999999E-2"/>
    <m/>
    <n v="2.8158200000000001E-2"/>
    <m/>
    <n v="0"/>
    <n v="1.7996499999999999E-2"/>
    <n v="-2.0000000000575113E-6"/>
    <n v="0.1573051"/>
  </r>
  <r>
    <x v="15"/>
    <x v="34"/>
    <x v="4"/>
    <x v="6"/>
    <x v="242"/>
    <x v="1"/>
    <n v="43.043729999999996"/>
    <n v="12.335559999999999"/>
    <n v="12.335559999999999"/>
    <n v="0.2233367"/>
    <n v="0.13391839999999999"/>
    <m/>
    <n v="5.0489699999999998E-2"/>
    <m/>
    <n v="3.8928600000000001E-2"/>
    <m/>
    <n v="0"/>
    <n v="0"/>
    <n v="0"/>
    <m/>
  </r>
  <r>
    <x v="37"/>
    <x v="34"/>
    <x v="4"/>
    <x v="7"/>
    <x v="243"/>
    <x v="1"/>
    <n v="30.276620000000001"/>
    <n v="16.957129999999999"/>
    <n v="16.957129999999999"/>
    <n v="0.1515225"/>
    <n v="0.1156557"/>
    <m/>
    <n v="4.1463000000000003E-3"/>
    <m/>
    <m/>
    <m/>
    <n v="0"/>
    <n v="3.1720499999999999E-2"/>
    <n v="0"/>
    <m/>
  </r>
  <r>
    <x v="12"/>
    <x v="35"/>
    <x v="4"/>
    <x v="5"/>
    <x v="244"/>
    <x v="0"/>
    <n v="28.92671"/>
    <n v="13.63147"/>
    <n v="14.406370000000001"/>
    <n v="0.1527773"/>
    <n v="0.1121173"/>
    <n v="1.2537E-3"/>
    <n v="2.9337800000000001E-2"/>
    <n v="6.893E-4"/>
    <n v="8.0412999999999995E-3"/>
    <m/>
    <m/>
    <n v="1.338E-3"/>
    <n v="-1.0000000000287557E-7"/>
    <n v="0.1150872"/>
  </r>
  <r>
    <x v="6"/>
    <x v="35"/>
    <x v="4"/>
    <x v="5"/>
    <x v="245"/>
    <x v="0"/>
    <n v="28.88053"/>
    <n v="13.74966"/>
    <n v="15.18923"/>
    <n v="0.1411007"/>
    <n v="0.1075709"/>
    <n v="1.9173E-3"/>
    <n v="1.6175599999999998E-2"/>
    <n v="1.0740999999999999E-3"/>
    <n v="1.18248E-2"/>
    <m/>
    <m/>
    <n v="2.5379999999999999E-3"/>
    <n v="0"/>
    <n v="0.12736130000000001"/>
  </r>
  <r>
    <x v="0"/>
    <x v="36"/>
    <x v="2"/>
    <x v="0"/>
    <x v="246"/>
    <x v="1"/>
    <n v="39.966369999999998"/>
    <n v="19.51022"/>
    <n v="19.51022"/>
    <n v="0.22154199999999999"/>
    <n v="0.20451179999999999"/>
    <m/>
    <n v="9.5311000000000007E-3"/>
    <m/>
    <n v="3.4979999999999999E-4"/>
    <n v="5.5380000000000002E-4"/>
    <m/>
    <n v="6.5954999999999998E-3"/>
    <n v="0"/>
    <m/>
  </r>
  <r>
    <x v="1"/>
    <x v="36"/>
    <x v="2"/>
    <x v="1"/>
    <x v="247"/>
    <x v="1"/>
    <n v="39.112490000000001"/>
    <n v="19.168949999999999"/>
    <n v="19.168949999999999"/>
    <n v="0.21029010000000001"/>
    <n v="0.1937876"/>
    <m/>
    <n v="1.12386E-2"/>
    <m/>
    <n v="6.5839999999999996E-4"/>
    <n v="1.3493999999999999E-3"/>
    <m/>
    <n v="3.2560000000000002E-3"/>
    <n v="1.0000000000287557E-7"/>
    <m/>
  </r>
  <r>
    <x v="10"/>
    <x v="36"/>
    <x v="2"/>
    <x v="2"/>
    <x v="248"/>
    <x v="1"/>
    <n v="37.629429999999999"/>
    <n v="23.77018"/>
    <n v="23.77018"/>
    <n v="0.16722300000000001"/>
    <n v="0.1537394"/>
    <m/>
    <n v="7.4745999999999996E-3"/>
    <m/>
    <n v="4.682E-4"/>
    <n v="1.1848E-3"/>
    <m/>
    <n v="4.3559999999999996E-3"/>
    <n v="0"/>
    <m/>
  </r>
  <r>
    <x v="3"/>
    <x v="36"/>
    <x v="2"/>
    <x v="3"/>
    <x v="249"/>
    <x v="1"/>
    <n v="40.360619999999997"/>
    <n v="23.898820000000001"/>
    <n v="23.898820000000001"/>
    <n v="0.17300309999999999"/>
    <n v="0.15798799999999999"/>
    <m/>
    <n v="6.7064999999999998E-3"/>
    <m/>
    <n v="4.0729999999999998E-4"/>
    <n v="6.4999999999999997E-4"/>
    <m/>
    <n v="7.2512999999999996E-3"/>
    <n v="0"/>
    <m/>
  </r>
  <r>
    <x v="11"/>
    <x v="36"/>
    <x v="2"/>
    <x v="4"/>
    <x v="250"/>
    <x v="1"/>
    <n v="40.978400000000001"/>
    <n v="23.476050000000001"/>
    <n v="23.476050000000001"/>
    <n v="0.1632161"/>
    <n v="0.12909300000000001"/>
    <m/>
    <n v="9.2791000000000002E-3"/>
    <n v="3.0317E-3"/>
    <n v="1.0208000000000001E-3"/>
    <n v="7.1481000000000001E-3"/>
    <m/>
    <n v="1.36443E-2"/>
    <n v="-8.9999999999812452E-7"/>
    <m/>
  </r>
  <r>
    <x v="32"/>
    <x v="37"/>
    <x v="6"/>
    <x v="10"/>
    <x v="251"/>
    <x v="1"/>
    <n v="46.532789999999999"/>
    <n v="21.378340000000001"/>
    <n v="21.378340000000001"/>
    <n v="0.30630679999999999"/>
    <n v="0.2842749"/>
    <n v="6.5110000000000005E-4"/>
    <n v="7.5884000000000004E-3"/>
    <m/>
    <n v="2.3508000000000001E-3"/>
    <m/>
    <n v="0"/>
    <n v="1.14415E-2"/>
    <n v="1.0000000000287557E-7"/>
    <m/>
  </r>
  <r>
    <x v="0"/>
    <x v="37"/>
    <x v="6"/>
    <x v="0"/>
    <x v="252"/>
    <x v="1"/>
    <n v="51.249929999999999"/>
    <n v="21.684609999999999"/>
    <n v="21.684609999999999"/>
    <n v="0.34098390000000001"/>
    <n v="0.31815339999999998"/>
    <m/>
    <n v="5.6965000000000002E-3"/>
    <m/>
    <n v="4.4638999999999998E-3"/>
    <m/>
    <n v="0"/>
    <n v="1.26701E-2"/>
    <n v="0"/>
    <m/>
  </r>
  <r>
    <x v="1"/>
    <x v="37"/>
    <x v="6"/>
    <x v="1"/>
    <x v="253"/>
    <x v="1"/>
    <n v="49.872039999999998"/>
    <n v="20.805489999999999"/>
    <n v="20.805489999999999"/>
    <n v="0.34559529999999999"/>
    <n v="0.32589449999999998"/>
    <m/>
    <n v="5.3010000000000002E-3"/>
    <m/>
    <n v="5.9105E-3"/>
    <m/>
    <n v="0"/>
    <n v="8.4893E-3"/>
    <n v="0"/>
    <m/>
  </r>
  <r>
    <x v="19"/>
    <x v="37"/>
    <x v="6"/>
    <x v="2"/>
    <x v="254"/>
    <x v="1"/>
    <n v="44.734999999999999"/>
    <n v="23.111350000000002"/>
    <n v="23.111350000000002"/>
    <n v="0.27802189999999999"/>
    <n v="0.25763920000000001"/>
    <m/>
    <n v="6.1152999999999997E-3"/>
    <m/>
    <n v="5.9499000000000002E-3"/>
    <m/>
    <n v="0"/>
    <n v="8.3174000000000008E-3"/>
    <n v="1.0000000000287557E-7"/>
    <m/>
  </r>
  <r>
    <x v="0"/>
    <x v="38"/>
    <x v="4"/>
    <x v="0"/>
    <x v="255"/>
    <x v="0"/>
    <n v="30.716560000000001"/>
    <n v="11.49775"/>
    <n v="13.83778"/>
    <n v="0.2087357"/>
    <n v="0.16605110000000001"/>
    <n v="2.4959000000000001E-3"/>
    <n v="2.8402400000000001E-2"/>
    <n v="9.6889999999999997E-4"/>
    <n v="2.7604999999999999E-3"/>
    <m/>
    <m/>
    <n v="8.0575999999999998E-3"/>
    <n v="-6.9999999999237339E-7"/>
    <n v="0.12585969999999999"/>
  </r>
  <r>
    <x v="1"/>
    <x v="38"/>
    <x v="4"/>
    <x v="1"/>
    <x v="256"/>
    <x v="0"/>
    <n v="33.149810000000002"/>
    <n v="11.38841"/>
    <n v="13.43798"/>
    <n v="0.2216244"/>
    <n v="0.17685400000000001"/>
    <n v="2.6234000000000001E-3"/>
    <n v="2.67599E-2"/>
    <n v="1.7730000000000001E-3"/>
    <n v="5.7067000000000003E-3"/>
    <m/>
    <m/>
    <n v="7.9086E-3"/>
    <n v="-1.2000000000067512E-6"/>
    <n v="0.1062869"/>
  </r>
  <r>
    <x v="10"/>
    <x v="38"/>
    <x v="4"/>
    <x v="2"/>
    <x v="257"/>
    <x v="0"/>
    <n v="29.82572"/>
    <n v="10.489420000000001"/>
    <n v="12.782349999999999"/>
    <n v="0.20121140000000001"/>
    <n v="0.16010530000000001"/>
    <n v="2.4142E-3"/>
    <n v="2.22084E-2"/>
    <n v="1.5083E-3"/>
    <n v="2.3184E-3"/>
    <m/>
    <m/>
    <n v="7.1310999999999996E-3"/>
    <n v="5.5257000000000223E-3"/>
    <n v="0.1419386"/>
  </r>
  <r>
    <x v="3"/>
    <x v="38"/>
    <x v="4"/>
    <x v="3"/>
    <x v="258"/>
    <x v="0"/>
    <n v="32.746650000000002"/>
    <n v="11.333130000000001"/>
    <n v="14.303419999999999"/>
    <n v="0.21786040000000001"/>
    <n v="0.15991939999999999"/>
    <n v="3.1963E-3"/>
    <n v="3.07108E-2"/>
    <n v="6.7940000000000003E-4"/>
    <n v="7.2674000000000002E-3"/>
    <m/>
    <m/>
    <n v="1.4770800000000001E-2"/>
    <n v="1.3162999999999925E-3"/>
    <n v="0.1604537"/>
  </r>
  <r>
    <x v="25"/>
    <x v="38"/>
    <x v="4"/>
    <x v="5"/>
    <x v="259"/>
    <x v="1"/>
    <n v="40.371380000000002"/>
    <n v="12.863110000000001"/>
    <n v="12.863110000000001"/>
    <n v="0.26547739999999997"/>
    <n v="0.18226100000000001"/>
    <n v="6.0136E-3"/>
    <n v="5.7051400000000002E-2"/>
    <m/>
    <n v="1.9053400000000002E-2"/>
    <m/>
    <m/>
    <n v="1.098E-3"/>
    <n v="0"/>
    <m/>
  </r>
  <r>
    <x v="15"/>
    <x v="38"/>
    <x v="4"/>
    <x v="6"/>
    <x v="260"/>
    <x v="0"/>
    <n v="35.253189999999996"/>
    <n v="5.6023639999999997"/>
    <n v="6.25"/>
    <n v="0.29013820000000001"/>
    <n v="0.14397499999999999"/>
    <n v="8.8974999999999992E-3"/>
    <n v="6.4939200000000002E-2"/>
    <m/>
    <n v="1.1035E-2"/>
    <m/>
    <m/>
    <n v="6.1291400000000003E-2"/>
    <n v="1.0000000000287557E-7"/>
    <n v="0.12892619999999999"/>
  </r>
  <r>
    <x v="28"/>
    <x v="39"/>
    <x v="4"/>
    <x v="0"/>
    <x v="261"/>
    <x v="1"/>
    <n v="42.859929999999999"/>
    <n v="15.91756"/>
    <n v="15.91756"/>
    <n v="0.28230810000000001"/>
    <m/>
    <m/>
    <n v="2.2719400000000001E-2"/>
    <n v="1.04922E-2"/>
    <n v="1.08031E-2"/>
    <m/>
    <m/>
    <n v="0.23829359999999999"/>
    <n v="-2.0000000000575113E-7"/>
    <m/>
  </r>
  <r>
    <x v="1"/>
    <x v="39"/>
    <x v="4"/>
    <x v="1"/>
    <x v="262"/>
    <x v="1"/>
    <n v="38.940730000000002"/>
    <n v="15.64913"/>
    <n v="15.64913"/>
    <n v="0.26092149999999997"/>
    <m/>
    <m/>
    <n v="3.09368E-2"/>
    <n v="6.9410000000000001E-3"/>
    <n v="8.0453999999999994E-3"/>
    <n v="1.9599999999999999E-5"/>
    <n v="3.6914999999999999E-3"/>
    <n v="0.21128759999999999"/>
    <n v="-4.0000000001150227E-7"/>
    <m/>
  </r>
  <r>
    <x v="10"/>
    <x v="39"/>
    <x v="4"/>
    <x v="2"/>
    <x v="263"/>
    <x v="1"/>
    <n v="37.791319999999999"/>
    <n v="13.18276"/>
    <n v="13.18276"/>
    <n v="0.2583261"/>
    <m/>
    <m/>
    <n v="3.0797000000000001E-2"/>
    <n v="7.5529000000000004E-3"/>
    <n v="5.9252999999999997E-3"/>
    <n v="3.1999999999999999E-5"/>
    <n v="4.1113E-3"/>
    <n v="0.20990800000000001"/>
    <n v="-4.0000000001150227E-7"/>
    <m/>
  </r>
  <r>
    <x v="3"/>
    <x v="39"/>
    <x v="4"/>
    <x v="3"/>
    <x v="264"/>
    <x v="1"/>
    <n v="37.783470000000001"/>
    <n v="11.67365"/>
    <n v="11.67365"/>
    <n v="0.26657249999999999"/>
    <m/>
    <m/>
    <n v="3.1744099999999997E-2"/>
    <n v="9.0737999999999999E-3"/>
    <n v="6.6553000000000003E-3"/>
    <n v="1.3200000000000001E-5"/>
    <n v="4.7787999999999997E-3"/>
    <n v="0.21430740000000001"/>
    <n v="-1.0000000000287557E-7"/>
    <m/>
  </r>
  <r>
    <x v="36"/>
    <x v="39"/>
    <x v="4"/>
    <x v="4"/>
    <x v="265"/>
    <x v="1"/>
    <n v="37.219940000000001"/>
    <n v="13.19739"/>
    <n v="13.19739"/>
    <n v="0.26135740000000002"/>
    <m/>
    <m/>
    <n v="2.7341299999999999E-2"/>
    <n v="9.6416000000000002E-3"/>
    <n v="1.3735199999999999E-2"/>
    <n v="1.0100000000000001E-6"/>
    <n v="2.2155E-3"/>
    <n v="0.20842279999999999"/>
    <n v="-9.9999999947364415E-9"/>
    <m/>
  </r>
  <r>
    <x v="12"/>
    <x v="39"/>
    <x v="4"/>
    <x v="5"/>
    <x v="266"/>
    <x v="1"/>
    <n v="36.336199999999998"/>
    <n v="12.529500000000001"/>
    <n v="12.529500000000001"/>
    <n v="0.26062289999999999"/>
    <m/>
    <m/>
    <n v="2.99723E-2"/>
    <n v="9.8224000000000002E-3"/>
    <n v="1.2777800000000001E-2"/>
    <n v="2.43E-6"/>
    <n v="1.6887E-3"/>
    <n v="0.2063594"/>
    <n v="-1.2999999998708489E-7"/>
    <m/>
  </r>
  <r>
    <x v="28"/>
    <x v="40"/>
    <x v="2"/>
    <x v="0"/>
    <x v="267"/>
    <x v="0"/>
    <n v="42.107619999999997"/>
    <n v="27.363479999999999"/>
    <n v="29.815059999999999"/>
    <n v="0.1061935"/>
    <n v="6.0166900000000002E-2"/>
    <m/>
    <n v="3.98979E-2"/>
    <m/>
    <m/>
    <m/>
    <m/>
    <n v="2.0143000000000001E-3"/>
    <n v="4.1143999999999903E-3"/>
    <n v="0.18815029999999999"/>
  </r>
  <r>
    <x v="1"/>
    <x v="40"/>
    <x v="2"/>
    <x v="1"/>
    <x v="268"/>
    <x v="0"/>
    <n v="42.598460000000003"/>
    <n v="25.926210000000001"/>
    <n v="30.84656"/>
    <n v="0.1405711"/>
    <n v="9.4199500000000005E-2"/>
    <m/>
    <n v="3.5896600000000001E-2"/>
    <m/>
    <m/>
    <m/>
    <m/>
    <n v="1.4854E-3"/>
    <n v="8.9896000000000142E-3"/>
    <n v="0.19849729999999999"/>
  </r>
  <r>
    <x v="2"/>
    <x v="40"/>
    <x v="2"/>
    <x v="2"/>
    <x v="269"/>
    <x v="0"/>
    <n v="44.203740000000003"/>
    <n v="27.991"/>
    <n v="30.401430000000001"/>
    <n v="0.10874789999999999"/>
    <n v="7.3193800000000003E-2"/>
    <m/>
    <n v="2.81076E-2"/>
    <m/>
    <m/>
    <m/>
    <m/>
    <n v="5.0974000000000002E-3"/>
    <n v="2.3490999999999929E-3"/>
    <n v="0.15167800000000001"/>
  </r>
  <r>
    <x v="28"/>
    <x v="41"/>
    <x v="7"/>
    <x v="0"/>
    <x v="270"/>
    <x v="0"/>
    <n v="21.347539999999999"/>
    <n v="18.016279999999998"/>
    <n v="20.09451"/>
    <n v="4.5746200000000001E-2"/>
    <n v="2.5235E-2"/>
    <m/>
    <m/>
    <m/>
    <m/>
    <m/>
    <m/>
    <n v="2.05112E-2"/>
    <n v="0"/>
    <n v="8.61122E-2"/>
  </r>
  <r>
    <x v="1"/>
    <x v="41"/>
    <x v="7"/>
    <x v="1"/>
    <x v="271"/>
    <x v="0"/>
    <n v="21.98546"/>
    <n v="18.358619999999998"/>
    <n v="20.518329999999999"/>
    <n v="4.5508300000000002E-2"/>
    <n v="2.4237499999999999E-2"/>
    <m/>
    <m/>
    <m/>
    <m/>
    <m/>
    <m/>
    <n v="2.1270799999999999E-2"/>
    <n v="0"/>
    <n v="8.1533400000000006E-2"/>
  </r>
  <r>
    <x v="2"/>
    <x v="41"/>
    <x v="7"/>
    <x v="2"/>
    <x v="272"/>
    <x v="0"/>
    <n v="22.20279"/>
    <n v="18.959499999999998"/>
    <n v="20.5443"/>
    <n v="3.9908100000000002E-2"/>
    <n v="1.9218900000000001E-2"/>
    <m/>
    <m/>
    <m/>
    <m/>
    <m/>
    <m/>
    <n v="2.0689200000000001E-2"/>
    <n v="0"/>
    <n v="7.7261099999999999E-2"/>
  </r>
  <r>
    <x v="19"/>
    <x v="41"/>
    <x v="7"/>
    <x v="3"/>
    <x v="273"/>
    <x v="0"/>
    <n v="21.014279999999999"/>
    <n v="18.428920000000002"/>
    <n v="20.388670000000001"/>
    <n v="3.1893100000000001E-2"/>
    <n v="1.44986E-2"/>
    <m/>
    <m/>
    <m/>
    <m/>
    <m/>
    <m/>
    <n v="1.73946E-2"/>
    <n v="-9.9999999995936673E-8"/>
    <n v="7.2699100000000003E-2"/>
  </r>
  <r>
    <x v="0"/>
    <x v="42"/>
    <x v="1"/>
    <x v="0"/>
    <x v="274"/>
    <x v="0"/>
    <n v="43.252319999999997"/>
    <n v="20.33249"/>
    <n v="22.693000000000001"/>
    <n v="0.26307900000000001"/>
    <n v="0.1919034"/>
    <n v="3.6836999999999998E-3"/>
    <n v="2.2915000000000001E-3"/>
    <n v="1.8205999999999999E-3"/>
    <n v="5.8169400000000003E-2"/>
    <n v="4.729E-4"/>
    <m/>
    <n v="4.738E-3"/>
    <n v="-5.0000000001437783E-7"/>
    <n v="0.16062219999999999"/>
  </r>
  <r>
    <x v="1"/>
    <x v="42"/>
    <x v="1"/>
    <x v="1"/>
    <x v="275"/>
    <x v="0"/>
    <n v="39.246000000000002"/>
    <n v="19.713979999999999"/>
    <n v="22.329560000000001"/>
    <n v="0.23352619999999999"/>
    <n v="0.17505870000000001"/>
    <n v="3.0124000000000001E-3"/>
    <n v="4.2341999999999996E-3"/>
    <n v="2.5119000000000001E-3"/>
    <n v="3.9017299999999998E-2"/>
    <n v="1.2248000000000001E-3"/>
    <m/>
    <n v="3.6096000000000001E-3"/>
    <n v="4.8572999999999811E-3"/>
    <n v="0.13525870000000001"/>
  </r>
  <r>
    <x v="10"/>
    <x v="42"/>
    <x v="1"/>
    <x v="2"/>
    <x v="276"/>
    <x v="0"/>
    <n v="32.878250000000001"/>
    <n v="17.212319999999998"/>
    <n v="20.393889999999999"/>
    <n v="0.17889740000000001"/>
    <n v="0.14587140000000001"/>
    <n v="4.2932999999999999E-3"/>
    <n v="2.6105E-3"/>
    <n v="1.7221000000000001E-3"/>
    <n v="1.6260199999999999E-2"/>
    <n v="6.3270000000000004E-4"/>
    <m/>
    <n v="5.8593999999999999E-3"/>
    <n v="1.6478000000000048E-3"/>
    <n v="0.14619770000000001"/>
  </r>
  <r>
    <x v="3"/>
    <x v="42"/>
    <x v="1"/>
    <x v="3"/>
    <x v="277"/>
    <x v="1"/>
    <n v="39.5852"/>
    <n v="20.587879999999998"/>
    <n v="20.587879999999998"/>
    <n v="0.20374429999999999"/>
    <n v="0.171269"/>
    <n v="5.9357999999999998E-3"/>
    <n v="2.8475000000000002E-3"/>
    <n v="2.1354E-3"/>
    <n v="1.9799799999999999E-2"/>
    <n v="1.2519E-3"/>
    <n v="5.0489999999999997E-4"/>
    <n v="9.9699999999999993E-9"/>
    <n v="-9.970000020009806E-9"/>
    <m/>
  </r>
  <r>
    <x v="11"/>
    <x v="42"/>
    <x v="1"/>
    <x v="4"/>
    <x v="278"/>
    <x v="1"/>
    <n v="39.013689999999997"/>
    <n v="20.821339999999999"/>
    <n v="20.821339999999999"/>
    <n v="0.20325409999999999"/>
    <n v="0.17950559999999999"/>
    <n v="2.7231999999999998E-3"/>
    <n v="2.5988999999999999E-3"/>
    <n v="1.9162999999999999E-3"/>
    <n v="1.6126100000000001E-2"/>
    <n v="1.861E-4"/>
    <n v="1.9790000000000001E-4"/>
    <n v="0"/>
    <n v="0"/>
    <m/>
  </r>
  <r>
    <x v="6"/>
    <x v="42"/>
    <x v="1"/>
    <x v="5"/>
    <x v="279"/>
    <x v="1"/>
    <n v="41.145389999999999"/>
    <n v="20.51925"/>
    <n v="20.51925"/>
    <n v="0.2206062"/>
    <n v="0.1807907"/>
    <n v="5.4212000000000002E-3"/>
    <n v="2.5731999999999999E-3"/>
    <n v="2.5527000000000002E-3"/>
    <n v="2.6807899999999999E-2"/>
    <n v="6.1430000000000002E-4"/>
    <n v="7.9509999999999997E-4"/>
    <n v="1.0512E-3"/>
    <n v="-9.9999999975119991E-8"/>
    <m/>
  </r>
  <r>
    <x v="26"/>
    <x v="42"/>
    <x v="1"/>
    <x v="6"/>
    <x v="280"/>
    <x v="1"/>
    <n v="34.048819999999999"/>
    <n v="17.14791"/>
    <n v="17.14791"/>
    <n v="0.21030940000000001"/>
    <n v="0.1716347"/>
    <m/>
    <m/>
    <m/>
    <n v="2.5122100000000001E-2"/>
    <m/>
    <m/>
    <n v="1.3552700000000001E-2"/>
    <n v="-1.0000000000287557E-7"/>
    <m/>
  </r>
  <r>
    <x v="8"/>
    <x v="42"/>
    <x v="1"/>
    <x v="7"/>
    <x v="281"/>
    <x v="1"/>
    <n v="36.14622"/>
    <n v="17.214120000000001"/>
    <n v="17.214120000000001"/>
    <n v="0.20325270000000001"/>
    <m/>
    <m/>
    <m/>
    <m/>
    <n v="2.8362200000000001E-2"/>
    <m/>
    <m/>
    <n v="0.1748905"/>
    <n v="0"/>
    <m/>
  </r>
  <r>
    <x v="40"/>
    <x v="42"/>
    <x v="1"/>
    <x v="8"/>
    <x v="282"/>
    <x v="1"/>
    <n v="31.54204"/>
    <n v="19.445340000000002"/>
    <n v="19.445340000000002"/>
    <n v="0.1510011"/>
    <m/>
    <m/>
    <m/>
    <m/>
    <m/>
    <m/>
    <m/>
    <m/>
    <m/>
    <m/>
  </r>
  <r>
    <x v="29"/>
    <x v="43"/>
    <x v="1"/>
    <x v="3"/>
    <x v="283"/>
    <x v="0"/>
    <n v="34.666539999999998"/>
    <n v="5.7964219999999997"/>
    <n v="11.969469999999999"/>
    <n v="0.28062500000000001"/>
    <n v="1.64E-4"/>
    <n v="2.3231700000000001E-2"/>
    <n v="3.4117599999999998E-2"/>
    <n v="1.97325E-2"/>
    <n v="2.4630099999999999E-2"/>
    <n v="7.2740000000000001E-3"/>
    <n v="5.1076999999999997E-3"/>
    <n v="0.1663674"/>
    <n v="0"/>
    <n v="0.28142650000000002"/>
  </r>
  <r>
    <x v="11"/>
    <x v="43"/>
    <x v="1"/>
    <x v="4"/>
    <x v="284"/>
    <x v="0"/>
    <n v="33.216949999999997"/>
    <n v="7.6576329999999997"/>
    <n v="12.289809999999999"/>
    <n v="0.26239970000000001"/>
    <n v="0.15298819999999999"/>
    <n v="2.8386100000000001E-2"/>
    <n v="3.0516399999999999E-2"/>
    <n v="1.02907E-2"/>
    <n v="2.6744899999999999E-2"/>
    <n v="8.7358999999999996E-3"/>
    <n v="6.0105999999999996E-3"/>
    <n v="5.8736999999999999E-3"/>
    <n v="-7.1467999999998977E-3"/>
    <n v="0.30184250000000001"/>
  </r>
  <r>
    <x v="6"/>
    <x v="43"/>
    <x v="1"/>
    <x v="5"/>
    <x v="285"/>
    <x v="0"/>
    <n v="39.488959999999999"/>
    <n v="6.7079259999999996"/>
    <n v="10.01679"/>
    <n v="0.33109739999999999"/>
    <n v="0.17243549999999999"/>
    <n v="1.7041500000000001E-2"/>
    <n v="5.6688700000000002E-2"/>
    <n v="1.2799E-2"/>
    <n v="4.5019799999999999E-2"/>
    <n v="1.4994199999999999E-2"/>
    <n v="9.0907999999999996E-3"/>
    <n v="3.0279999999999999E-3"/>
    <n v="-1.0000000000287557E-7"/>
    <n v="0.28571780000000002"/>
  </r>
  <r>
    <x v="15"/>
    <x v="43"/>
    <x v="1"/>
    <x v="6"/>
    <x v="286"/>
    <x v="0"/>
    <n v="37.589700000000001"/>
    <n v="7.4421759999999999"/>
    <n v="12.085229999999999"/>
    <n v="0.30671500000000002"/>
    <n v="0.16664039999999999"/>
    <n v="2.4797199999999998E-2"/>
    <n v="4.4475800000000003E-2"/>
    <m/>
    <n v="3.53049E-2"/>
    <m/>
    <m/>
    <n v="3.5496699999999999E-2"/>
    <n v="0"/>
    <n v="0.25097960000000002"/>
  </r>
  <r>
    <x v="14"/>
    <x v="43"/>
    <x v="1"/>
    <x v="7"/>
    <x v="287"/>
    <x v="0"/>
    <n v="32.339370000000002"/>
    <n v="5.8694509999999998"/>
    <n v="11.52408"/>
    <n v="0.27628249999999999"/>
    <n v="0.1594004"/>
    <n v="3.9643600000000001E-2"/>
    <n v="3.5959999999999999E-2"/>
    <n v="9.7140000000000004E-3"/>
    <n v="1.5661700000000001E-2"/>
    <m/>
    <m/>
    <n v="1.5902800000000002E-2"/>
    <n v="0"/>
    <n v="0.3251211"/>
  </r>
  <r>
    <x v="9"/>
    <x v="43"/>
    <x v="1"/>
    <x v="8"/>
    <x v="288"/>
    <x v="0"/>
    <n v="30.31174"/>
    <n v="4.9209160000000001"/>
    <n v="9.1262699999999999"/>
    <n v="0.26763949999999997"/>
    <n v="0.15023429999999999"/>
    <n v="3.3720300000000002E-2"/>
    <n v="3.01026E-2"/>
    <m/>
    <n v="9.3063E-3"/>
    <m/>
    <m/>
    <n v="4.4276099999999999E-2"/>
    <n v="-1.0000000000287557E-7"/>
    <n v="0.29796600000000001"/>
  </r>
  <r>
    <x v="22"/>
    <x v="43"/>
    <x v="1"/>
    <x v="9"/>
    <x v="289"/>
    <x v="0"/>
    <n v="25.72035"/>
    <n v="8.913449"/>
    <n v="12.5473"/>
    <n v="0.19350200000000001"/>
    <n v="9.7587499999999994E-2"/>
    <n v="3.2567699999999998E-2"/>
    <n v="2.60891E-2"/>
    <m/>
    <n v="3.9404000000000002E-3"/>
    <m/>
    <m/>
    <n v="3.3317199999999998E-2"/>
    <n v="1.0000000000287557E-7"/>
    <n v="0.30740719999999999"/>
  </r>
  <r>
    <x v="41"/>
    <x v="43"/>
    <x v="1"/>
    <x v="9"/>
    <x v="290"/>
    <x v="0"/>
    <n v="21.03238"/>
    <n v="12.38626"/>
    <n v="15.97527"/>
    <n v="0.1187965"/>
    <n v="6.2564300000000003E-2"/>
    <n v="2.3753799999999999E-2"/>
    <n v="2.58456E-2"/>
    <m/>
    <n v="3.7033000000000001E-3"/>
    <m/>
    <m/>
    <n v="2.9294999999999998E-3"/>
    <n v="0"/>
    <n v="0.28834589999999999"/>
  </r>
  <r>
    <x v="0"/>
    <x v="44"/>
    <x v="6"/>
    <x v="0"/>
    <x v="291"/>
    <x v="0"/>
    <n v="23.906189999999999"/>
    <n v="5.2546799999999996"/>
    <n v="14.775980000000001"/>
    <n v="0.1715863"/>
    <n v="0.1291447"/>
    <n v="9.9599999999999995E-5"/>
    <n v="2.0037599999999999E-2"/>
    <m/>
    <n v="9.2726000000000006E-3"/>
    <n v="3.369E-4"/>
    <m/>
    <n v="1.2695E-2"/>
    <n v="-1.0000000000287557E-7"/>
    <n v="0.28065709999999999"/>
  </r>
  <r>
    <x v="1"/>
    <x v="44"/>
    <x v="6"/>
    <x v="1"/>
    <x v="292"/>
    <x v="0"/>
    <n v="23.100750000000001"/>
    <n v="5.6278649999999999"/>
    <n v="16.161660000000001"/>
    <n v="0.16102929999999999"/>
    <n v="0.1237649"/>
    <n v="4.6309999999999998E-4"/>
    <n v="1.5587500000000001E-2"/>
    <m/>
    <n v="1.1900300000000001E-2"/>
    <n v="9.6630000000000001E-4"/>
    <m/>
    <n v="8.3472000000000008E-3"/>
    <n v="0"/>
    <n v="0.27441349999999998"/>
  </r>
  <r>
    <x v="10"/>
    <x v="44"/>
    <x v="6"/>
    <x v="2"/>
    <x v="293"/>
    <x v="0"/>
    <n v="22.26107"/>
    <n v="6.5885429999999996"/>
    <n v="16.73076"/>
    <n v="0.15501380000000001"/>
    <n v="0.1272296"/>
    <n v="3.392E-4"/>
    <n v="1.2018300000000001E-2"/>
    <m/>
    <n v="6.6051E-3"/>
    <m/>
    <m/>
    <n v="8.8216000000000006E-3"/>
    <n v="0"/>
    <n v="0.27305309999999999"/>
  </r>
  <r>
    <x v="3"/>
    <x v="44"/>
    <x v="6"/>
    <x v="3"/>
    <x v="294"/>
    <x v="0"/>
    <n v="24.233470000000001"/>
    <n v="4.6576009999999997"/>
    <n v="14.812379999999999"/>
    <n v="0.17389979999999999"/>
    <n v="0.1339987"/>
    <n v="4.1041999999999997E-3"/>
    <n v="1.6061700000000002E-2"/>
    <m/>
    <n v="1.20368E-2"/>
    <n v="1.3449999999999999E-4"/>
    <n v="2.3319E-3"/>
    <n v="5.2319000000000003E-3"/>
    <n v="9.9999999975119991E-8"/>
    <n v="0.26064169999999998"/>
  </r>
  <r>
    <x v="27"/>
    <x v="44"/>
    <x v="6"/>
    <x v="4"/>
    <x v="295"/>
    <x v="0"/>
    <n v="21.77205"/>
    <n v="5.415254"/>
    <n v="14.45382"/>
    <n v="0.16034000000000001"/>
    <n v="0.12768060000000001"/>
    <n v="5.1108000000000004E-3"/>
    <n v="1.56004E-2"/>
    <m/>
    <n v="6.7561000000000001E-3"/>
    <n v="2.098E-4"/>
    <n v="8.365E-4"/>
    <n v="4.1457999999999998E-3"/>
    <n v="0"/>
    <n v="0.25084430000000002"/>
  </r>
  <r>
    <x v="11"/>
    <x v="44"/>
    <x v="6"/>
    <x v="4"/>
    <x v="296"/>
    <x v="0"/>
    <n v="21.750019999999999"/>
    <n v="5.378762"/>
    <n v="13.826420000000001"/>
    <n v="0.15342330000000001"/>
    <n v="0.1227941"/>
    <n v="3.8430999999999999E-3"/>
    <n v="1.6162599999999999E-2"/>
    <m/>
    <n v="4.7993000000000003E-3"/>
    <n v="3.3320000000000002E-4"/>
    <n v="1.2440000000000001E-3"/>
    <n v="4.2471000000000002E-3"/>
    <n v="-1.0000000000287557E-7"/>
    <n v="0.24482429999999999"/>
  </r>
  <r>
    <x v="15"/>
    <x v="44"/>
    <x v="6"/>
    <x v="6"/>
    <x v="297"/>
    <x v="0"/>
    <n v="23.805869999999999"/>
    <n v="11.14494"/>
    <n v="14.642150000000001"/>
    <n v="0.1224889"/>
    <n v="0.1120776"/>
    <n v="2.0482E-3"/>
    <m/>
    <m/>
    <n v="5.8171000000000004E-3"/>
    <n v="7.8399999999999995E-5"/>
    <n v="1.9104E-3"/>
    <n v="5.6610000000000005E-4"/>
    <n v="-8.900000000020003E-6"/>
    <n v="0.1691145"/>
  </r>
  <r>
    <x v="42"/>
    <x v="44"/>
    <x v="6"/>
    <x v="8"/>
    <x v="298"/>
    <x v="0"/>
    <n v="19.96922"/>
    <n v="10.469279999999999"/>
    <n v="13.50446"/>
    <n v="8.0637899999999998E-2"/>
    <n v="7.4311000000000002E-2"/>
    <m/>
    <m/>
    <m/>
    <n v="7.5389999999999995E-4"/>
    <m/>
    <m/>
    <n v="5.5731000000000001E-3"/>
    <n v="-1.0000000000287557E-7"/>
    <n v="0.1795185"/>
  </r>
  <r>
    <x v="32"/>
    <x v="45"/>
    <x v="7"/>
    <x v="10"/>
    <x v="299"/>
    <x v="0"/>
    <n v="18.605650000000001"/>
    <n v="10.485139999999999"/>
    <n v="15.954319999999999"/>
    <n v="0.10612340000000001"/>
    <n v="1.0220099999999999E-2"/>
    <m/>
    <m/>
    <m/>
    <m/>
    <m/>
    <n v="1.2210000000000001E-3"/>
    <n v="9.4682299999999997E-2"/>
    <n v="0"/>
    <n v="0.13472680000000001"/>
  </r>
  <r>
    <x v="0"/>
    <x v="45"/>
    <x v="7"/>
    <x v="0"/>
    <x v="300"/>
    <x v="0"/>
    <n v="17.769110000000001"/>
    <n v="11.30307"/>
    <n v="16.82281"/>
    <n v="9.8782499999999995E-2"/>
    <n v="1.09931E-2"/>
    <m/>
    <m/>
    <m/>
    <m/>
    <m/>
    <n v="1.3489000000000001E-3"/>
    <n v="8.6440600000000006E-2"/>
    <n v="-1.0000000001675335E-7"/>
    <n v="0.13320799999999999"/>
  </r>
  <r>
    <x v="1"/>
    <x v="45"/>
    <x v="7"/>
    <x v="1"/>
    <x v="301"/>
    <x v="0"/>
    <n v="17.552949999999999"/>
    <n v="12.3432"/>
    <n v="18.546720000000001"/>
    <n v="8.06418E-2"/>
    <n v="1.1509800000000001E-2"/>
    <m/>
    <m/>
    <m/>
    <m/>
    <m/>
    <n v="1.1191E-3"/>
    <n v="6.8012900000000001E-2"/>
    <n v="0"/>
    <n v="0.1229803"/>
  </r>
  <r>
    <x v="10"/>
    <x v="45"/>
    <x v="7"/>
    <x v="2"/>
    <x v="302"/>
    <x v="0"/>
    <n v="17.75909"/>
    <n v="12.113939999999999"/>
    <n v="16.546589999999998"/>
    <n v="8.1286700000000003E-2"/>
    <n v="1.07194E-2"/>
    <m/>
    <m/>
    <m/>
    <m/>
    <m/>
    <n v="7.115E-4"/>
    <n v="6.9855799999999996E-2"/>
    <n v="0"/>
    <n v="0.10265199999999999"/>
  </r>
  <r>
    <x v="29"/>
    <x v="45"/>
    <x v="7"/>
    <x v="3"/>
    <x v="303"/>
    <x v="0"/>
    <n v="19.813469999999999"/>
    <n v="13.87346"/>
    <n v="15.789630000000001"/>
    <n v="8.9370900000000003E-2"/>
    <n v="9.1257999999999999E-3"/>
    <m/>
    <m/>
    <m/>
    <m/>
    <m/>
    <n v="7.1790000000000005E-4"/>
    <n v="7.9527200000000006E-2"/>
    <n v="0"/>
    <n v="4.80405E-2"/>
  </r>
  <r>
    <x v="11"/>
    <x v="45"/>
    <x v="7"/>
    <x v="4"/>
    <x v="304"/>
    <x v="0"/>
    <n v="17.230779999999999"/>
    <n v="13.17376"/>
    <n v="15.01266"/>
    <n v="5.9023800000000001E-2"/>
    <n v="5.3883000000000004E-3"/>
    <m/>
    <m/>
    <m/>
    <m/>
    <m/>
    <n v="5.6050000000000002E-4"/>
    <n v="5.3074999999999997E-2"/>
    <n v="0"/>
    <n v="4.4325200000000002E-2"/>
  </r>
  <r>
    <x v="12"/>
    <x v="45"/>
    <x v="7"/>
    <x v="5"/>
    <x v="305"/>
    <x v="0"/>
    <n v="15.884209999999999"/>
    <n v="12.802759999999999"/>
    <n v="14.75759"/>
    <n v="4.6392000000000003E-2"/>
    <n v="4.3468999999999999E-3"/>
    <m/>
    <m/>
    <m/>
    <m/>
    <m/>
    <n v="4.9569999999999996E-4"/>
    <n v="4.1549500000000003E-2"/>
    <n v="-1.0000000000287557E-7"/>
    <n v="4.3613399999999997E-2"/>
  </r>
  <r>
    <x v="6"/>
    <x v="45"/>
    <x v="7"/>
    <x v="5"/>
    <x v="306"/>
    <x v="0"/>
    <n v="21.321159999999999"/>
    <m/>
    <n v="13.909700000000001"/>
    <m/>
    <m/>
    <m/>
    <m/>
    <m/>
    <m/>
    <m/>
    <m/>
    <m/>
    <m/>
    <m/>
  </r>
  <r>
    <x v="21"/>
    <x v="45"/>
    <x v="7"/>
    <x v="6"/>
    <x v="307"/>
    <x v="0"/>
    <n v="14.06405"/>
    <n v="12.8742"/>
    <n v="12.51225"/>
    <n v="1.25743E-2"/>
    <n v="3.7980000000000002E-3"/>
    <m/>
    <m/>
    <m/>
    <m/>
    <m/>
    <m/>
    <n v="8.7763000000000008E-3"/>
    <n v="0"/>
    <n v="1.4392500000000001E-2"/>
  </r>
  <r>
    <x v="37"/>
    <x v="45"/>
    <x v="7"/>
    <x v="7"/>
    <x v="308"/>
    <x v="0"/>
    <n v="11.86337"/>
    <n v="11.509259999999999"/>
    <n v="11.27543"/>
    <n v="5.2801999999999997E-3"/>
    <n v="1.0288000000000001E-3"/>
    <m/>
    <m/>
    <m/>
    <m/>
    <m/>
    <m/>
    <n v="4.2513000000000004E-3"/>
    <n v="9.9999999999406119E-8"/>
    <n v="1.35143E-2"/>
  </r>
  <r>
    <x v="9"/>
    <x v="45"/>
    <x v="7"/>
    <x v="8"/>
    <x v="309"/>
    <x v="0"/>
    <n v="12.15526"/>
    <n v="11.94098"/>
    <n v="11.78748"/>
    <n v="3.9842999999999996E-3"/>
    <n v="4.1839999999999998E-4"/>
    <m/>
    <m/>
    <m/>
    <m/>
    <m/>
    <m/>
    <n v="3.5658999999999999E-3"/>
    <n v="0"/>
    <n v="1.0479199999999999E-2"/>
  </r>
  <r>
    <x v="0"/>
    <x v="46"/>
    <x v="1"/>
    <x v="0"/>
    <x v="310"/>
    <x v="0"/>
    <n v="40.465560000000004"/>
    <n v="13.999879999999999"/>
    <n v="16.255510000000001"/>
    <n v="0.21740699999999999"/>
    <n v="0.13832410000000001"/>
    <n v="3.2939999999999998E-4"/>
    <n v="3.4254899999999998E-2"/>
    <n v="4.6129999999999999E-4"/>
    <n v="3.8846000000000002E-3"/>
    <n v="2.0155599999999999E-2"/>
    <n v="9.0279000000000002E-3"/>
    <n v="1.0969400000000001E-2"/>
    <n v="-2.0000000000575113E-7"/>
    <n v="0.16745450000000001"/>
  </r>
  <r>
    <x v="1"/>
    <x v="46"/>
    <x v="1"/>
    <x v="1"/>
    <x v="311"/>
    <x v="0"/>
    <n v="39.931570000000001"/>
    <n v="14.98268"/>
    <n v="17.176449999999999"/>
    <n v="0.2136816"/>
    <n v="0.12917600000000001"/>
    <n v="3.124E-4"/>
    <n v="3.5946899999999997E-2"/>
    <n v="1.1023999999999999E-3"/>
    <n v="4.3723E-3"/>
    <n v="1.9544099999999998E-2"/>
    <n v="1.1223800000000001E-2"/>
    <n v="1.2004300000000001E-2"/>
    <n v="-6.000000000172534E-7"/>
    <n v="0.177757"/>
  </r>
  <r>
    <x v="10"/>
    <x v="46"/>
    <x v="1"/>
    <x v="2"/>
    <x v="312"/>
    <x v="0"/>
    <n v="37.794150000000002"/>
    <n v="17.06776"/>
    <n v="19.485230000000001"/>
    <n v="0.1892674"/>
    <n v="0.11614480000000001"/>
    <n v="3.1060000000000001E-4"/>
    <n v="3.0312700000000001E-2"/>
    <n v="7.159E-4"/>
    <n v="2.2464E-3"/>
    <n v="1.60953E-2"/>
    <n v="1.21245E-2"/>
    <n v="1.13145E-2"/>
    <n v="2.699999999966618E-6"/>
    <n v="0.17779439999999999"/>
  </r>
  <r>
    <x v="3"/>
    <x v="46"/>
    <x v="1"/>
    <x v="3"/>
    <x v="313"/>
    <x v="0"/>
    <n v="37.223179999999999"/>
    <n v="14.13345"/>
    <n v="19.036200000000001"/>
    <n v="0.19621"/>
    <n v="0.12548280000000001"/>
    <n v="3.0840000000000002E-4"/>
    <n v="2.8624799999999999E-2"/>
    <n v="1.8058E-3"/>
    <n v="2.6473E-3"/>
    <n v="1.8095900000000002E-2"/>
    <n v="1.2239699999999999E-2"/>
    <n v="7.0067999999999997E-3"/>
    <n v="-1.4999999999876223E-6"/>
    <n v="0.20502190000000001"/>
  </r>
  <r>
    <x v="36"/>
    <x v="46"/>
    <x v="1"/>
    <x v="4"/>
    <x v="314"/>
    <x v="0"/>
    <n v="37.701439999999998"/>
    <n v="16.709489999999999"/>
    <n v="21.806349999999998"/>
    <n v="0.19600310000000001"/>
    <n v="0.12409530000000001"/>
    <n v="7.1900000000000002E-4"/>
    <n v="2.3343699999999998E-2"/>
    <n v="1.4897000000000001E-3"/>
    <n v="6.7172999999999998E-3"/>
    <n v="1.8949199999999999E-2"/>
    <n v="1.6595599999999999E-2"/>
    <n v="4.0945E-3"/>
    <n v="-1.2000000000067512E-6"/>
    <n v="0.21174519999999999"/>
  </r>
  <r>
    <x v="6"/>
    <x v="46"/>
    <x v="1"/>
    <x v="5"/>
    <x v="315"/>
    <x v="0"/>
    <n v="39.357509999999998"/>
    <n v="18.606490000000001"/>
    <n v="22.09412"/>
    <n v="0.20597579999999999"/>
    <n v="0.12488059999999999"/>
    <n v="2.3616000000000002E-3"/>
    <n v="2.0037099999999999E-2"/>
    <n v="2.9405E-3"/>
    <n v="1.7351000000000001E-3"/>
    <n v="1.7088200000000001E-2"/>
    <n v="2.6571999999999998E-2"/>
    <n v="1.03617E-2"/>
    <n v="-1.0000000000010001E-6"/>
    <n v="0.2205019"/>
  </r>
  <r>
    <x v="13"/>
    <x v="46"/>
    <x v="1"/>
    <x v="5"/>
    <x v="316"/>
    <x v="0"/>
    <n v="38.251390000000001"/>
    <n v="16.080369999999998"/>
    <n v="19.966740000000001"/>
    <n v="0.21059549999999999"/>
    <n v="0.12991459999999999"/>
    <n v="6.2029999999999995E-4"/>
    <n v="1.77257E-2"/>
    <n v="3.4753000000000002E-3"/>
    <n v="3.7883000000000001E-3"/>
    <n v="1.9120999999999999E-2"/>
    <n v="2.71191E-2"/>
    <n v="8.8319000000000002E-3"/>
    <n v="-6.9999999999237339E-7"/>
    <n v="0.20864460000000001"/>
  </r>
  <r>
    <x v="21"/>
    <x v="46"/>
    <x v="1"/>
    <x v="6"/>
    <x v="317"/>
    <x v="0"/>
    <n v="34.065759999999997"/>
    <n v="18.313359999999999"/>
    <n v="22.76755"/>
    <n v="0.1716"/>
    <n v="0.1083911"/>
    <n v="2.0669999999999998E-3"/>
    <n v="1.6669699999999999E-2"/>
    <m/>
    <n v="2.7412000000000001E-3"/>
    <m/>
    <m/>
    <n v="4.17311E-2"/>
    <n v="-1.0000000000287557E-7"/>
    <n v="0.2346819"/>
  </r>
  <r>
    <x v="37"/>
    <x v="46"/>
    <x v="1"/>
    <x v="7"/>
    <x v="318"/>
    <x v="0"/>
    <n v="36.255459999999999"/>
    <n v="14.645200000000001"/>
    <n v="17.66376"/>
    <n v="0.21878239999999999"/>
    <n v="0.111183"/>
    <n v="5.7638999999999998E-3"/>
    <n v="2.8998800000000002E-2"/>
    <m/>
    <n v="1.3733199999999999E-2"/>
    <m/>
    <m/>
    <n v="5.9103500000000003E-2"/>
    <n v="0"/>
    <n v="0.2190732"/>
  </r>
  <r>
    <x v="38"/>
    <x v="46"/>
    <x v="1"/>
    <x v="8"/>
    <x v="319"/>
    <x v="0"/>
    <n v="26.54945"/>
    <n v="14.30678"/>
    <n v="16.82957"/>
    <n v="0.1715235"/>
    <n v="8.37141E-2"/>
    <n v="6.6132999999999999E-3"/>
    <n v="3.2254100000000001E-2"/>
    <m/>
    <n v="1.48866E-2"/>
    <m/>
    <n v="5.0663000000000001E-3"/>
    <n v="2.8989000000000001E-2"/>
    <n v="1.0000000000287557E-7"/>
    <n v="0.19529369999999999"/>
  </r>
  <r>
    <x v="43"/>
    <x v="46"/>
    <x v="1"/>
    <x v="9"/>
    <x v="320"/>
    <x v="0"/>
    <n v="21.957519999999999"/>
    <n v="15.02135"/>
    <n v="15.400829999999999"/>
    <n v="9.6798599999999999E-2"/>
    <n v="7.8706100000000001E-2"/>
    <n v="2.2791E-3"/>
    <n v="9.5546999999999993E-3"/>
    <m/>
    <n v="2.5194000000000002E-3"/>
    <m/>
    <m/>
    <n v="3.7396999999999999E-3"/>
    <n v="-4.0000000001150227E-7"/>
    <n v="0.14174800000000001"/>
  </r>
  <r>
    <x v="44"/>
    <x v="46"/>
    <x v="1"/>
    <x v="9"/>
    <x v="321"/>
    <x v="0"/>
    <n v="19.549060000000001"/>
    <n v="10.89381"/>
    <n v="12.35655"/>
    <n v="0.1017251"/>
    <n v="6.5595299999999995E-2"/>
    <n v="6.5319000000000002E-3"/>
    <n v="1.8172199999999999E-2"/>
    <m/>
    <n v="3.3344999999999998E-3"/>
    <m/>
    <m/>
    <n v="8.0917000000000003E-3"/>
    <n v="-5.0000000000050004E-7"/>
    <n v="0.12567"/>
  </r>
  <r>
    <x v="32"/>
    <x v="47"/>
    <x v="0"/>
    <x v="10"/>
    <x v="322"/>
    <x v="0"/>
    <n v="33.928280000000001"/>
    <n v="21.314350000000001"/>
    <n v="24.276340000000001"/>
    <n v="0.13218820000000001"/>
    <n v="0.1104142"/>
    <n v="1.3730000000000001E-3"/>
    <n v="1.0782399999999999E-2"/>
    <n v="6.7846E-3"/>
    <n v="1.7129000000000001E-3"/>
    <n v="9.1E-4"/>
    <n v="5.3956000000000004E-3"/>
    <n v="5.239E-4"/>
    <n v="-5.7083999999999746E-3"/>
    <n v="0.2128833"/>
  </r>
  <r>
    <x v="0"/>
    <x v="47"/>
    <x v="0"/>
    <x v="0"/>
    <x v="323"/>
    <x v="0"/>
    <n v="34.933140000000002"/>
    <n v="21.51754"/>
    <n v="24.133389999999999"/>
    <n v="0.13771910000000001"/>
    <n v="0.1100897"/>
    <n v="1.4733999999999999E-3"/>
    <n v="1.28798E-2"/>
    <n v="7.3460000000000001E-3"/>
    <n v="4.3321000000000002E-3"/>
    <n v="6.9180000000000001E-4"/>
    <n v="6.5852999999999997E-3"/>
    <n v="5.1460000000000004E-4"/>
    <n v="-6.1935999999999658E-3"/>
    <n v="0.19615640000000001"/>
  </r>
  <r>
    <x v="1"/>
    <x v="47"/>
    <x v="0"/>
    <x v="1"/>
    <x v="324"/>
    <x v="0"/>
    <n v="35.743279999999999"/>
    <n v="21.26192"/>
    <n v="23.948799999999999"/>
    <n v="0.1482029"/>
    <n v="0.1046888"/>
    <n v="1.3824E-3"/>
    <n v="1.38987E-2"/>
    <n v="7.6280999999999996E-3"/>
    <n v="1.1613399999999999E-2"/>
    <n v="6.8510000000000001E-4"/>
    <n v="6.9563999999999997E-3"/>
    <n v="6.7802000000000001E-3"/>
    <n v="-5.4302000000000239E-3"/>
    <n v="0.19640369999999999"/>
  </r>
  <r>
    <x v="10"/>
    <x v="47"/>
    <x v="0"/>
    <x v="2"/>
    <x v="325"/>
    <x v="0"/>
    <n v="31.602650000000001"/>
    <n v="21.019770000000001"/>
    <n v="24.336590000000001"/>
    <n v="0.1149665"/>
    <n v="9.2564599999999997E-2"/>
    <n v="1.4968E-3"/>
    <n v="1.23693E-2"/>
    <n v="5.1660999999999999E-3"/>
    <n v="2.6586000000000001E-3"/>
    <n v="5.8290000000000002E-4"/>
    <n v="3.9563999999999997E-3"/>
    <n v="3.0430000000000002E-4"/>
    <n v="-4.1324999999999834E-3"/>
    <n v="0.2008471"/>
  </r>
  <r>
    <x v="3"/>
    <x v="47"/>
    <x v="0"/>
    <x v="3"/>
    <x v="326"/>
    <x v="0"/>
    <n v="32.30545"/>
    <n v="21.112259999999999"/>
    <n v="23.93731"/>
    <n v="0.11976199999999999"/>
    <n v="9.3912499999999996E-2"/>
    <n v="1.7482000000000001E-3"/>
    <n v="1.42194E-2"/>
    <n v="6.1231999999999997E-3"/>
    <n v="3.5287999999999999E-3"/>
    <n v="6.3330000000000005E-4"/>
    <n v="3.9194E-3"/>
    <n v="6.3230000000000003E-4"/>
    <n v="-4.9551000000000178E-3"/>
    <n v="0.19835749999999999"/>
  </r>
  <r>
    <x v="11"/>
    <x v="47"/>
    <x v="0"/>
    <x v="4"/>
    <x v="327"/>
    <x v="0"/>
    <n v="29.890049999999999"/>
    <n v="20.262820000000001"/>
    <n v="23.473379999999999"/>
    <n v="0.10189520000000001"/>
    <n v="8.6686100000000002E-2"/>
    <n v="1.9553999999999999E-3"/>
    <n v="5.3839999999999999E-3"/>
    <n v="5.0821E-3"/>
    <n v="2.3613000000000002E-3"/>
    <n v="5.8940000000000002E-4"/>
    <n v="3.2280999999999998E-3"/>
    <n v="6.6259999999999995E-4"/>
    <n v="-4.0537999999999963E-3"/>
    <n v="0.22369259999999999"/>
  </r>
  <r>
    <x v="12"/>
    <x v="47"/>
    <x v="0"/>
    <x v="5"/>
    <x v="328"/>
    <x v="0"/>
    <n v="31.016089999999998"/>
    <n v="20.338429999999999"/>
    <n v="23.733170000000001"/>
    <n v="0.1120328"/>
    <n v="9.1698699999999994E-2"/>
    <n v="2.2572999999999998E-3"/>
    <n v="7.3765000000000002E-3"/>
    <n v="5.4589E-3"/>
    <n v="3.0815999999999999E-3"/>
    <n v="7.4719999999999995E-4"/>
    <n v="4.6874999999999998E-3"/>
    <n v="3.9869999999999999E-4"/>
    <n v="-3.6735999999999991E-3"/>
    <n v="0.21470620000000001"/>
  </r>
  <r>
    <x v="13"/>
    <x v="47"/>
    <x v="0"/>
    <x v="5"/>
    <x v="329"/>
    <x v="0"/>
    <n v="32.057189999999999"/>
    <n v="20.803930000000001"/>
    <n v="23.875050000000002"/>
    <n v="0.1214886"/>
    <n v="9.4813099999999997E-2"/>
    <n v="2.8703000000000001E-3"/>
    <n v="8.7863000000000004E-3"/>
    <n v="5.7165999999999996E-3"/>
    <n v="4.9055000000000001E-3"/>
    <n v="9.6349999999999995E-4"/>
    <n v="6.7876000000000004E-3"/>
    <n v="4.2089999999999999E-4"/>
    <n v="-3.7752000000000063E-3"/>
    <n v="0.20484450000000001"/>
  </r>
  <r>
    <x v="21"/>
    <x v="47"/>
    <x v="0"/>
    <x v="6"/>
    <x v="330"/>
    <x v="0"/>
    <n v="31.49372"/>
    <n v="20.95607"/>
    <n v="23.916319999999999"/>
    <n v="0.1199161"/>
    <n v="9.3298599999999995E-2"/>
    <n v="3.6944999999999999E-3"/>
    <n v="7.2364999999999999E-3"/>
    <n v="5.5373999999999996E-3"/>
    <n v="6.0191000000000003E-3"/>
    <n v="1.1567999999999999E-3"/>
    <n v="6.4909E-3"/>
    <n v="4.66E-4"/>
    <n v="-3.9836999999999928E-3"/>
    <n v="0.19981969999999999"/>
  </r>
  <r>
    <x v="37"/>
    <x v="47"/>
    <x v="0"/>
    <x v="7"/>
    <x v="331"/>
    <x v="0"/>
    <n v="30.121410000000001"/>
    <n v="21.11449"/>
    <n v="23.904150000000001"/>
    <n v="0.1087832"/>
    <n v="8.5311799999999993E-2"/>
    <n v="3.0921E-3"/>
    <n v="5.8665000000000002E-3"/>
    <m/>
    <n v="4.2890999999999997E-3"/>
    <n v="1.0529000000000001E-3"/>
    <n v="5.1476999999999998E-3"/>
    <n v="4.0229000000000003E-3"/>
    <n v="2.0000000000575113E-7"/>
    <n v="0.2108652"/>
  </r>
  <r>
    <x v="38"/>
    <x v="47"/>
    <x v="0"/>
    <x v="8"/>
    <x v="332"/>
    <x v="0"/>
    <n v="27.804259999999999"/>
    <n v="18.975930000000002"/>
    <n v="21.25581"/>
    <n v="0.1041531"/>
    <n v="7.6761399999999994E-2"/>
    <n v="2.2775999999999999E-3"/>
    <n v="7.2264E-3"/>
    <m/>
    <n v="4.2174999999999999E-3"/>
    <n v="4.0769999999999999E-4"/>
    <n v="6.1418999999999996E-3"/>
    <n v="7.1206999999999998E-3"/>
    <n v="-9.9999999988997779E-8"/>
    <n v="0.20383480000000001"/>
  </r>
  <r>
    <x v="43"/>
    <x v="47"/>
    <x v="0"/>
    <x v="9"/>
    <x v="333"/>
    <x v="0"/>
    <n v="25.57856"/>
    <n v="18.64695"/>
    <n v="20.757190000000001"/>
    <n v="8.4954399999999999E-2"/>
    <n v="6.0534200000000003E-2"/>
    <m/>
    <m/>
    <m/>
    <n v="4.2580999999999999E-3"/>
    <m/>
    <m/>
    <n v="2.0162200000000002E-2"/>
    <n v="-1.0000000000287557E-7"/>
    <n v="0.18253849999999999"/>
  </r>
  <r>
    <x v="32"/>
    <x v="48"/>
    <x v="3"/>
    <x v="0"/>
    <x v="334"/>
    <x v="1"/>
    <n v="39.288080000000001"/>
    <n v="20.738720000000001"/>
    <n v="20.738720000000001"/>
    <n v="0.20341490000000001"/>
    <n v="0.17023640000000001"/>
    <m/>
    <n v="9.3775000000000004E-3"/>
    <n v="1.188E-4"/>
    <n v="3.7096E-3"/>
    <m/>
    <n v="1.3083900000000001E-2"/>
    <n v="6.8887000000000002E-3"/>
    <n v="0"/>
    <m/>
  </r>
  <r>
    <x v="0"/>
    <x v="48"/>
    <x v="3"/>
    <x v="0"/>
    <x v="335"/>
    <x v="1"/>
    <n v="39.178260000000002"/>
    <n v="21.538250000000001"/>
    <n v="21.538250000000001"/>
    <n v="0.1987979"/>
    <n v="0.1675934"/>
    <m/>
    <n v="9.4003000000000003E-3"/>
    <m/>
    <n v="4.2161000000000004E-3"/>
    <m/>
    <n v="1.00027E-2"/>
    <n v="7.5854E-3"/>
    <n v="0"/>
    <m/>
  </r>
  <r>
    <x v="1"/>
    <x v="48"/>
    <x v="3"/>
    <x v="1"/>
    <x v="336"/>
    <x v="1"/>
    <n v="41.544989999999999"/>
    <n v="21.056570000000001"/>
    <n v="21.056570000000001"/>
    <n v="0.20708989999999999"/>
    <n v="0.166848"/>
    <m/>
    <n v="2.1685599999999999E-2"/>
    <m/>
    <n v="3.5214000000000001E-3"/>
    <m/>
    <n v="8.3388999999999998E-3"/>
    <n v="6.6959000000000003E-3"/>
    <n v="9.9999999975119991E-8"/>
    <m/>
  </r>
  <r>
    <x v="10"/>
    <x v="48"/>
    <x v="3"/>
    <x v="2"/>
    <x v="337"/>
    <x v="1"/>
    <n v="42.275199999999998"/>
    <n v="22.14349"/>
    <n v="22.14349"/>
    <n v="0.20051550000000001"/>
    <n v="0.15932199999999999"/>
    <m/>
    <n v="1.57681E-2"/>
    <m/>
    <n v="2.7834000000000001E-3"/>
    <m/>
    <n v="1.6746299999999999E-2"/>
    <n v="5.8957999999999997E-3"/>
    <n v="-9.9999999975119991E-8"/>
    <m/>
  </r>
  <r>
    <x v="3"/>
    <x v="48"/>
    <x v="3"/>
    <x v="3"/>
    <x v="338"/>
    <x v="1"/>
    <n v="45.456159999999997"/>
    <n v="23.76023"/>
    <n v="23.76023"/>
    <n v="0.25238569999999999"/>
    <n v="0"/>
    <m/>
    <n v="3.9598999999999997E-3"/>
    <m/>
    <n v="3.8474E-3"/>
    <m/>
    <n v="0"/>
    <n v="0.2445784"/>
    <n v="0"/>
    <m/>
  </r>
</pivotCacheRecords>
</file>

<file path=xl/pivotCache/pivotCacheRecords4.xml><?xml version="1.0" encoding="utf-8"?>
<pivotCacheRecords xmlns="http://schemas.openxmlformats.org/spreadsheetml/2006/main" xmlns:r="http://schemas.openxmlformats.org/officeDocument/2006/relationships" count="339">
  <r>
    <x v="0"/>
    <x v="0"/>
    <x v="0"/>
    <x v="0"/>
    <x v="0"/>
    <x v="0"/>
    <n v="32.518689999999999"/>
    <n v="19.80124"/>
    <n v="21.312899999999999"/>
    <n v="11.20579"/>
    <n v="12.717449999999999"/>
    <n v="-1.5116599999999991"/>
    <n v="0.34459536961667275"/>
    <n v="0.39108125204305583"/>
    <n v="-4.6485882426383081E-2"/>
    <n v="1.134899904424409"/>
    <n v="-0.13489990442440908"/>
    <n v="2013"/>
    <s v="AU"/>
    <s v="Wave IX"/>
    <s v="Australia 2013"/>
    <s v="Gross"/>
    <n v="23.09965"/>
    <n v="14.91498"/>
    <n v="16.387799999999999"/>
    <n v="6.7118500000000019"/>
    <n v="8.1846700000000006"/>
    <n v="-1.4728199999999987"/>
    <n v="0.29056067949081488"/>
    <n v="0.3543200871008868"/>
    <n v="-6.3759407610071955E-2"/>
    <n v="1.2194357740414339"/>
    <n v="-0.21943577404143391"/>
    <n v="2013"/>
    <s v="AU"/>
    <s v="Wave IX"/>
    <s v="Australia 2013"/>
    <s v="Gross"/>
    <n v="30.372640000000001"/>
    <n v="18.06793"/>
    <n v="20.59995"/>
    <n v="9.7726900000000008"/>
    <n v="12.30471"/>
    <n v="-2.5320199999999993"/>
    <n v="0.32175964947400032"/>
    <n v="0.40512480969714848"/>
    <n v="-8.3365160223148174E-2"/>
    <n v="1.2590914067672256"/>
    <n v="-0.2590914067672257"/>
    <n v="2013"/>
    <s v="AU"/>
    <s v="Wave IX"/>
    <s v="Australia 2013"/>
    <s v="Gross"/>
    <n v="78.046229999999994"/>
    <n v="44.40305"/>
    <n v="44.469450000000002"/>
    <n v="33.576779999999992"/>
    <n v="33.643179999999994"/>
    <n v="-6.6400000000001569E-2"/>
    <n v="0.43021655242027701"/>
    <n v="0.43106733022210036"/>
    <n v="-8.5077780182337543E-4"/>
    <n v="1.0019775571094072"/>
    <n v="-1.9775571094072029E-3"/>
  </r>
  <r>
    <x v="1"/>
    <x v="0"/>
    <x v="0"/>
    <x v="1"/>
    <x v="1"/>
    <x v="0"/>
    <n v="32.759529999999998"/>
    <n v="20.348009999999999"/>
    <n v="21.174289999999999"/>
    <n v="11.585239999999999"/>
    <n v="12.411519999999999"/>
    <n v="-0.82628000000000057"/>
    <n v="0.353644878299536"/>
    <n v="0.37886746238422836"/>
    <n v="-2.5222584084692322E-2"/>
    <n v="1.071321785306131"/>
    <n v="-7.1321785306130966E-2"/>
    <n v="2010"/>
    <s v="AU"/>
    <s v="Wave VIII"/>
    <s v="Australia 2010"/>
    <s v="Gross"/>
    <n v="22.867819999999998"/>
    <n v="14.076510000000001"/>
    <n v="14.88988"/>
    <n v="7.9779399999999985"/>
    <n v="8.7913099999999975"/>
    <n v="-0.81336999999999904"/>
    <n v="0.3488719082098774"/>
    <n v="0.38444023085716078"/>
    <n v="-3.5568322647283351E-2"/>
    <n v="1.1019523836980472"/>
    <n v="-0.10195238369804727"/>
    <n v="2010"/>
    <s v="AU"/>
    <s v="Wave VIII"/>
    <s v="Australia 2010"/>
    <s v="Gross"/>
    <n v="33.289070000000002"/>
    <n v="20.701409999999999"/>
    <n v="22.371490000000001"/>
    <n v="10.917580000000001"/>
    <n v="12.587660000000003"/>
    <n v="-1.6700800000000022"/>
    <n v="0.32796290193748279"/>
    <n v="0.37813192137839846"/>
    <n v="-5.0169019440915653E-2"/>
    <n v="1.1529716292438437"/>
    <n v="-0.15297162924384361"/>
    <n v="2010"/>
    <s v="AU"/>
    <s v="Wave VIII"/>
    <s v="Australia 2010"/>
    <s v="Gross"/>
    <n v="81.015420000000006"/>
    <n v="50.911499999999997"/>
    <n v="50.297580000000004"/>
    <n v="30.717840000000002"/>
    <n v="30.103920000000009"/>
    <n v="0.61391999999999314"/>
    <n v="0.37916041168459041"/>
    <n v="0.37158259501709684"/>
    <n v="7.5778166674935841E-3"/>
    <n v="0.98001421974982639"/>
    <n v="1.9985780250173616E-2"/>
  </r>
  <r>
    <x v="2"/>
    <x v="0"/>
    <x v="0"/>
    <x v="2"/>
    <x v="2"/>
    <x v="0"/>
    <n v="31.474499999999999"/>
    <n v="19.788630000000001"/>
    <n v="21.079249999999998"/>
    <n v="10.395250000000001"/>
    <n v="11.685869999999998"/>
    <n v="-1.290619999999997"/>
    <n v="0.33027530222878843"/>
    <n v="0.37128056045370056"/>
    <n v="-4.1005258224912133E-2"/>
    <n v="1.1241547822322693"/>
    <n v="-0.12415478223226925"/>
    <n v="2008"/>
    <s v="AU"/>
    <s v="Wave VII"/>
    <s v="Australia 2008"/>
    <s v="Gross"/>
    <n v="21.512329999999999"/>
    <n v="13.614890000000001"/>
    <n v="14.70614"/>
    <n v="6.8061899999999991"/>
    <n v="7.8974399999999978"/>
    <n v="-1.0912499999999987"/>
    <n v="0.31638553331972868"/>
    <n v="0.36711225608755527"/>
    <n v="-5.0726722767826582E-2"/>
    <n v="1.1603319919073665"/>
    <n v="-0.16033199190736652"/>
    <n v="2008"/>
    <s v="AU"/>
    <s v="Wave VII"/>
    <s v="Australia 2008"/>
    <s v="Gross"/>
    <n v="31.490680000000001"/>
    <n v="18.834630000000001"/>
    <n v="21.547830000000001"/>
    <n v="9.94285"/>
    <n v="12.65605"/>
    <n v="-2.7132000000000005"/>
    <n v="0.31573945052948998"/>
    <n v="0.40189827593433997"/>
    <n v="-8.6158825404849954E-2"/>
    <n v="1.2728795063789557"/>
    <n v="-0.27287950637895581"/>
    <n v="2008"/>
    <s v="AU"/>
    <s v="Wave VII"/>
    <s v="Australia 2008"/>
    <s v="Gross"/>
    <n v="80.31062"/>
    <n v="52.089359999999999"/>
    <n v="51.586410000000001"/>
    <n v="28.724209999999999"/>
    <n v="28.221260000000001"/>
    <n v="0.50294999999999845"/>
    <n v="0.35766390547103233"/>
    <n v="0.35140134642217929"/>
    <n v="6.2625590488530466E-3"/>
    <n v="0.9824903800661533"/>
    <n v="1.7509619933846692E-2"/>
  </r>
  <r>
    <x v="3"/>
    <x v="0"/>
    <x v="0"/>
    <x v="3"/>
    <x v="3"/>
    <x v="0"/>
    <n v="32.51867"/>
    <n v="19.42822"/>
    <n v="20.954360000000001"/>
    <n v="11.564309999999999"/>
    <n v="13.090450000000001"/>
    <n v="-1.5261400000000016"/>
    <n v="0.35562063270115285"/>
    <n v="0.40255182638158327"/>
    <n v="-4.6931193680430396E-2"/>
    <n v="1.1319698278582986"/>
    <n v="-0.13196982785829867"/>
    <n v="2004"/>
    <s v="AU"/>
    <s v="Wave VI"/>
    <s v="Australia 2004"/>
    <s v="Gross"/>
    <n v="23.887139999999999"/>
    <n v="14.53565"/>
    <n v="15.9315"/>
    <n v="7.9556399999999989"/>
    <n v="9.3514899999999983"/>
    <n v="-1.3958499999999994"/>
    <n v="0.3330511731416988"/>
    <n v="0.39148638137508296"/>
    <n v="-5.8435208233384134E-2"/>
    <n v="1.1754541432241781"/>
    <n v="-0.17545414322417802"/>
    <n v="2004"/>
    <s v="AU"/>
    <s v="Wave VI"/>
    <s v="Australia 2004"/>
    <s v="Gross"/>
    <n v="29.462399999999999"/>
    <n v="17.08972"/>
    <n v="19.830660000000002"/>
    <n v="9.6317399999999971"/>
    <n v="12.372679999999999"/>
    <n v="-2.7409400000000019"/>
    <n v="0.32691634082763105"/>
    <n v="0.41994813728684693"/>
    <n v="-9.3031796459215887E-2"/>
    <n v="1.2845737114996878"/>
    <n v="-0.2845737114996878"/>
    <n v="2004"/>
    <s v="AU"/>
    <s v="Wave VI"/>
    <s v="Australia 2004"/>
    <s v="Gross"/>
    <n v="81.885570000000001"/>
    <n v="48.684170000000002"/>
    <n v="48.303730000000002"/>
    <n v="33.58184"/>
    <n v="33.2014"/>
    <n v="0.38044000000000011"/>
    <n v="0.41010693337055598"/>
    <n v="0.40546093774519731"/>
    <n v="4.6459956253586572E-3"/>
    <n v="0.98867125803708189"/>
    <n v="1.1328741962918058E-2"/>
  </r>
  <r>
    <x v="4"/>
    <x v="0"/>
    <x v="0"/>
    <x v="3"/>
    <x v="4"/>
    <x v="0"/>
    <n v="32.655500000000004"/>
    <n v="19.039300000000001"/>
    <n v="20.370480000000001"/>
    <n v="12.285020000000003"/>
    <n v="13.616200000000003"/>
    <n v="-1.3311799999999998"/>
    <n v="0.37620064001469894"/>
    <n v="0.41696498292783762"/>
    <n v="-4.0764342913138664E-2"/>
    <n v="1.1083579839511861"/>
    <n v="-0.10835798395118604"/>
    <n v="2003"/>
    <s v="AU"/>
    <s v="Wave VI"/>
    <s v="Australia 2003"/>
    <s v="Gross"/>
    <n v="23.97729"/>
    <n v="14.150539999999999"/>
    <n v="15.2323"/>
    <n v="8.7449899999999996"/>
    <n v="9.8267500000000005"/>
    <n v="-1.0817600000000009"/>
    <n v="0.36471969934884219"/>
    <n v="0.40983572372023697"/>
    <n v="-4.5116024371394808E-2"/>
    <n v="1.1237005416815802"/>
    <n v="-0.12370054168158008"/>
    <n v="2003"/>
    <s v="AU"/>
    <s v="Wave VI"/>
    <s v="Australia 2003"/>
    <s v="Gross"/>
    <n v="32.267710000000001"/>
    <n v="19.482189999999999"/>
    <n v="22.05866"/>
    <n v="10.209050000000001"/>
    <n v="12.785520000000002"/>
    <n v="-2.5764700000000005"/>
    <n v="0.31638594743785664"/>
    <n v="0.39623264247757284"/>
    <n v="-7.9846695039716184E-2"/>
    <n v="1.2523711804722282"/>
    <n v="-0.25237118047222806"/>
    <n v="2003"/>
    <s v="AU"/>
    <s v="Wave VI"/>
    <s v="Australia 2003"/>
    <s v="Gross"/>
    <n v="80.940619999999996"/>
    <n v="44.837859999999999"/>
    <n v="44.906390000000002"/>
    <n v="36.034229999999994"/>
    <n v="36.102759999999996"/>
    <n v="-6.8530000000002644E-2"/>
    <n v="0.44519340227440801"/>
    <n v="0.44604007233945081"/>
    <n v="-8.4667006504277639E-4"/>
    <n v="1.0019018028136026"/>
    <n v="-1.9018028136025844E-3"/>
  </r>
  <r>
    <x v="5"/>
    <x v="0"/>
    <x v="0"/>
    <x v="4"/>
    <x v="5"/>
    <x v="0"/>
    <n v="32.952730000000003"/>
    <n v="20.393339999999998"/>
    <n v="21.575939999999999"/>
    <n v="11.376790000000003"/>
    <n v="12.559390000000004"/>
    <n v="-1.1826000000000008"/>
    <n v="0.34524575050382783"/>
    <n v="0.3811335206521585"/>
    <n v="-3.5887770148330674E-2"/>
    <n v="1.1039484775582569"/>
    <n v="-0.1039484775582568"/>
    <n v="2001"/>
    <s v="AU"/>
    <s v="Wave V"/>
    <s v="Australia 2001"/>
    <s v="Gross"/>
    <n v="24.237670000000001"/>
    <n v="15.32264"/>
    <n v="16.39894"/>
    <n v="7.8387300000000018"/>
    <n v="8.9150300000000016"/>
    <n v="-1.0762999999999998"/>
    <n v="0.32341103744708138"/>
    <n v="0.36781712103514907"/>
    <n v="-4.4406083588067656E-2"/>
    <n v="1.1373054053398957"/>
    <n v="-0.13730540533989558"/>
    <n v="2001"/>
    <s v="AU"/>
    <s v="Wave V"/>
    <s v="Australia 2001"/>
    <s v="Gross"/>
    <n v="31.8963"/>
    <n v="20.830269999999999"/>
    <n v="22.982710000000001"/>
    <n v="8.9135899999999992"/>
    <n v="11.066030000000001"/>
    <n v="-2.1524400000000021"/>
    <n v="0.27945529732288693"/>
    <n v="0.34693773258967348"/>
    <n v="-6.7482435266786503E-2"/>
    <n v="1.2414784615401877"/>
    <n v="-0.24147846154018776"/>
    <n v="2001"/>
    <s v="AU"/>
    <s v="Wave V"/>
    <s v="Australia 2001"/>
    <s v="Gross"/>
    <n v="82.721029999999999"/>
    <n v="47.000059999999998"/>
    <n v="46.68929"/>
    <n v="36.031739999999999"/>
    <n v="35.720970000000001"/>
    <n v="0.31076999999999799"/>
    <n v="0.4355813751351984"/>
    <n v="0.43182453119841474"/>
    <n v="3.7568439367836447E-3"/>
    <n v="0.9913751042830572"/>
    <n v="8.6248957169428406E-3"/>
  </r>
  <r>
    <x v="6"/>
    <x v="0"/>
    <x v="0"/>
    <x v="5"/>
    <x v="6"/>
    <x v="0"/>
    <n v="31.288789999999999"/>
    <n v="19.229030000000002"/>
    <n v="20.636050000000001"/>
    <n v="10.652739999999998"/>
    <n v="12.059759999999997"/>
    <n v="-1.4070199999999993"/>
    <n v="0.34046506752098749"/>
    <n v="0.38543388862273031"/>
    <n v="-4.4968821101742808E-2"/>
    <n v="1.1320805726977283"/>
    <n v="-0.13208057269772844"/>
    <n v="1995"/>
    <s v="AU"/>
    <s v="Wave IV"/>
    <s v="Australia 1995"/>
    <s v="Gross"/>
    <n v="23.092449999999999"/>
    <n v="14.41911"/>
    <n v="15.695309999999999"/>
    <n v="7.3971400000000003"/>
    <n v="8.6733399999999996"/>
    <n v="-1.2761999999999993"/>
    <n v="0.32032720651121904"/>
    <n v="0.37559202250086066"/>
    <n v="-5.5264815989641607E-2"/>
    <n v="1.1725261384805479"/>
    <n v="-0.17252613848054779"/>
    <n v="1995"/>
    <s v="AU"/>
    <s v="Wave IV"/>
    <s v="Australia 1995"/>
    <s v="Gross"/>
    <n v="30.462230000000002"/>
    <n v="20.134219999999999"/>
    <n v="22.30011"/>
    <n v="8.1621200000000016"/>
    <n v="10.328010000000003"/>
    <n v="-2.165890000000001"/>
    <n v="0.26794230100685346"/>
    <n v="0.33904313636920219"/>
    <n v="-7.1100835362348749E-2"/>
    <n v="1.2653587548333032"/>
    <n v="-0.26535875483330318"/>
    <n v="1995"/>
    <s v="AU"/>
    <s v="Wave IV"/>
    <s v="Australia 1995"/>
    <s v="Gross"/>
    <n v="78.860590000000002"/>
    <n v="43.774180000000001"/>
    <n v="44.154649999999997"/>
    <n v="34.705940000000005"/>
    <n v="35.086410000000001"/>
    <n v="-0.38046999999999542"/>
    <n v="0.44009231987739383"/>
    <n v="0.44491690970103065"/>
    <n v="-4.8245898236368183E-3"/>
    <n v="1.0109626767060622"/>
    <n v="-1.0962676706062286E-2"/>
  </r>
  <r>
    <x v="7"/>
    <x v="0"/>
    <x v="0"/>
    <x v="6"/>
    <x v="7"/>
    <x v="0"/>
    <n v="26.496079999999999"/>
    <n v="17.466090000000001"/>
    <n v="18.992989999999999"/>
    <n v="7.5030900000000003"/>
    <n v="9.029989999999998"/>
    <n v="-1.5268999999999977"/>
    <n v="0.28317736057560217"/>
    <n v="0.34080475300497276"/>
    <n v="-5.7627392429370601E-2"/>
    <n v="1.2035028235033829"/>
    <n v="-0.20350282350338295"/>
    <n v="1989"/>
    <s v="AU"/>
    <s v="Wave III"/>
    <s v="Australia 1989"/>
    <s v="Gross"/>
    <n v="18.68684"/>
    <n v="12.15827"/>
    <n v="13.425509999999999"/>
    <n v="5.261330000000001"/>
    <n v="6.5285700000000002"/>
    <n v="-1.2672399999999993"/>
    <n v="0.28155268627547519"/>
    <n v="0.3493672552448675"/>
    <n v="-6.7814568969392322E-2"/>
    <n v="1.2408592504176699"/>
    <n v="-0.24085925041766987"/>
    <n v="1989"/>
    <s v="AU"/>
    <s v="Wave III"/>
    <s v="Australia 1989"/>
    <s v="Gross"/>
    <n v="24.806850000000001"/>
    <n v="18.76745"/>
    <n v="21.04486"/>
    <n v="3.7619900000000008"/>
    <n v="6.0394000000000005"/>
    <n v="-2.2774099999999997"/>
    <n v="0.1516512576163439"/>
    <n v="0.24345694838320869"/>
    <n v="-9.1805690766864789E-2"/>
    <n v="1.6053737516580318"/>
    <n v="-0.60537375165803187"/>
    <n v="1989"/>
    <s v="AU"/>
    <s v="Wave III"/>
    <s v="Australia 1989"/>
    <s v="Gross"/>
    <n v="76.548850000000002"/>
    <n v="45.054259999999999"/>
    <n v="46.148670000000003"/>
    <n v="30.400179999999999"/>
    <n v="31.494590000000002"/>
    <n v="-1.0944100000000034"/>
    <n v="0.39713437889661307"/>
    <n v="0.41143126252059964"/>
    <n v="-1.4296883623986558E-2"/>
    <n v="1.0360001157887881"/>
    <n v="-3.6000115788788208E-2"/>
  </r>
  <r>
    <x v="8"/>
    <x v="0"/>
    <x v="0"/>
    <x v="7"/>
    <x v="8"/>
    <x v="0"/>
    <n v="26.725549999999998"/>
    <n v="18.096640000000001"/>
    <n v="19.635359999999999"/>
    <n v="7.0901899999999998"/>
    <n v="8.6289099999999976"/>
    <n v="-1.5387199999999979"/>
    <n v="0.26529631756876848"/>
    <n v="0.32287118506447943"/>
    <n v="-5.757486749571096E-2"/>
    <n v="1.2170209825124572"/>
    <n v="-0.21702098251245705"/>
    <n v="1985"/>
    <s v="AU"/>
    <s v="Wave II"/>
    <s v="Australia 1985"/>
    <s v="Gross"/>
    <n v="19.607030000000002"/>
    <n v="12.683070000000001"/>
    <n v="13.92862"/>
    <n v="5.6784100000000013"/>
    <n v="6.923960000000001"/>
    <n v="-1.2455499999999997"/>
    <n v="0.28961092016485929"/>
    <n v="0.35313660457499174"/>
    <n v="-6.3525684410132469E-2"/>
    <n v="1.2193483739286173"/>
    <n v="-0.21934837392861725"/>
    <n v="1985"/>
    <s v="AU"/>
    <s v="Wave II"/>
    <s v="Australia 1985"/>
    <s v="Gross"/>
    <n v="22.310210000000001"/>
    <n v="17.29833"/>
    <n v="20.6127"/>
    <n v="1.6975100000000012"/>
    <n v="5.0118800000000014"/>
    <n v="-3.3143700000000003"/>
    <n v="7.6086688560977292E-2"/>
    <n v="0.22464512884459631"/>
    <n v="-0.14855844028361903"/>
    <n v="2.9524892342313143"/>
    <n v="-1.952489234231314"/>
    <n v="1985"/>
    <s v="AU"/>
    <s v="Wave II"/>
    <s v="Australia 1985"/>
    <s v="Gross"/>
    <n v="78.450950000000006"/>
    <n v="50.562989999999999"/>
    <n v="48.94332"/>
    <n v="29.507630000000006"/>
    <n v="27.887960000000007"/>
    <n v="1.6196699999999993"/>
    <n v="0.37612839615071586"/>
    <n v="0.35548275706030336"/>
    <n v="2.0645639090412532E-2"/>
    <n v="0.94511012914286918"/>
    <n v="5.4889870857130818E-2"/>
  </r>
  <r>
    <x v="9"/>
    <x v="0"/>
    <x v="0"/>
    <x v="8"/>
    <x v="9"/>
    <x v="0"/>
    <n v="23.8309"/>
    <n v="16.58868"/>
    <n v="18.27065"/>
    <n v="5.5602499999999999"/>
    <n v="7.2422199999999997"/>
    <n v="-1.6819699999999997"/>
    <n v="0.23332102438430777"/>
    <n v="0.30390039822247583"/>
    <n v="-7.0579373838168077E-2"/>
    <n v="1.3024989883548401"/>
    <n v="-0.30249898835484013"/>
    <n v="1981"/>
    <s v="AU"/>
    <s v="Wave I"/>
    <s v="Australia 1981"/>
    <s v="Gross"/>
    <n v="18.06636"/>
    <n v="13.18764"/>
    <n v="14.73512"/>
    <n v="3.3312399999999993"/>
    <n v="4.8787199999999995"/>
    <n v="-1.5474800000000002"/>
    <n v="0.18438910771179137"/>
    <n v="0.27004443617862145"/>
    <n v="-8.5655328466830077E-2"/>
    <n v="1.4645357284374589"/>
    <n v="-0.46453572843745888"/>
    <n v="1981"/>
    <s v="AU"/>
    <s v="Wave I"/>
    <s v="Australia 1981"/>
    <s v="Gross"/>
    <n v="21.220759999999999"/>
    <n v="16.979099999999999"/>
    <n v="19.983509999999999"/>
    <n v="1.2372499999999995"/>
    <n v="4.2416599999999995"/>
    <n v="-3.00441"/>
    <n v="5.8303755379166419E-2"/>
    <n v="0.19988256782509203"/>
    <n v="-0.1415788124459256"/>
    <n v="3.4282966255809266"/>
    <n v="-2.4282966255809266"/>
    <n v="1981"/>
    <s v="AU"/>
    <s v="Wave I"/>
    <s v="Australia 1981"/>
    <s v="Gross"/>
    <n v="78.828450000000004"/>
    <n v="50.166930000000001"/>
    <n v="50.168410000000002"/>
    <n v="28.660040000000002"/>
    <n v="28.661520000000003"/>
    <n v="-1.480000000000814E-3"/>
    <n v="0.36357482609387853"/>
    <n v="0.36359360104124844"/>
    <n v="-1.8774947369900258E-5"/>
    <n v="1.0000516398441872"/>
    <n v="-5.1639844187266096E-5"/>
  </r>
  <r>
    <x v="0"/>
    <x v="1"/>
    <x v="1"/>
    <x v="0"/>
    <x v="10"/>
    <x v="0"/>
    <n v="35.41995"/>
    <n v="11.36487"/>
    <n v="14.176629999999999"/>
    <n v="21.243320000000001"/>
    <n v="24.05508"/>
    <n v="-2.8117599999999996"/>
    <n v="0.5997557873458319"/>
    <n v="0.67913929861561073"/>
    <n v="-7.9383511269778745E-2"/>
    <n v="1.1323597253160052"/>
    <n v="-0.13235972531600521"/>
    <n v="2013"/>
    <s v="AT"/>
    <s v="Wave IX"/>
    <s v="Austria 2013"/>
    <s v="Gross"/>
    <n v="23.769590000000001"/>
    <n v="9.8625500000000006"/>
    <n v="12.68356"/>
    <n v="11.086030000000001"/>
    <n v="13.90704"/>
    <n v="-2.8210099999999994"/>
    <n v="0.46639550787371598"/>
    <n v="0.58507698281712051"/>
    <n v="-0.11868147494340454"/>
    <n v="1.2544653045319198"/>
    <n v="-0.25446530453191984"/>
    <n v="2013"/>
    <s v="AT"/>
    <s v="Wave IX"/>
    <s v="Austria 2013"/>
    <s v="Gross"/>
    <n v="27.56335"/>
    <n v="13.584519999999999"/>
    <n v="16.709669999999999"/>
    <n v="10.853680000000001"/>
    <n v="13.97883"/>
    <n v="-3.1251499999999997"/>
    <n v="0.39377216484933802"/>
    <n v="0.50715279528794577"/>
    <n v="-0.11338063043860777"/>
    <n v="1.287934599140568"/>
    <n v="-0.28793459914056796"/>
    <n v="2013"/>
    <s v="AT"/>
    <s v="Wave IX"/>
    <s v="Austria 2013"/>
    <s v="Gross"/>
    <n v="85.185850000000002"/>
    <n v="14.52017"/>
    <n v="16.98246"/>
    <n v="68.203389999999999"/>
    <n v="70.665680000000009"/>
    <n v="-2.4622899999999994"/>
    <n v="0.80064224281380059"/>
    <n v="0.82954716070802847"/>
    <n v="-2.8904917894227732E-2"/>
    <n v="1.0361021644232056"/>
    <n v="-3.6102164423205352E-2"/>
  </r>
  <r>
    <x v="1"/>
    <x v="1"/>
    <x v="1"/>
    <x v="1"/>
    <x v="11"/>
    <x v="0"/>
    <n v="35.829250000000002"/>
    <n v="11.360189999999999"/>
    <n v="15.14603"/>
    <n v="20.683220000000002"/>
    <n v="24.469060000000002"/>
    <n v="-3.7858400000000003"/>
    <n v="0.57727192168409891"/>
    <n v="0.68293531123314055"/>
    <n v="-0.10566338954904164"/>
    <n v="1.1830391979585384"/>
    <n v="-0.18303919795853837"/>
    <n v="2010"/>
    <s v="AT"/>
    <s v="Wave VIII"/>
    <s v="Austria 2010"/>
    <s v="Gross"/>
    <n v="24.942309999999999"/>
    <n v="9.7371280000000002"/>
    <n v="13.001390000000001"/>
    <n v="11.940919999999998"/>
    <n v="15.205181999999999"/>
    <n v="-3.2642620000000004"/>
    <n v="0.47874154398690416"/>
    <n v="0.60961402532483955"/>
    <n v="-0.13087248133793544"/>
    <n v="1.2733677137105015"/>
    <n v="-0.27336771371050145"/>
    <n v="2010"/>
    <s v="AT"/>
    <s v="Wave VIII"/>
    <s v="Austria 2010"/>
    <s v="Gross"/>
    <n v="29.333130000000001"/>
    <n v="12.38997"/>
    <n v="18.204709999999999"/>
    <n v="11.128420000000002"/>
    <n v="16.943159999999999"/>
    <n v="-5.8147399999999987"/>
    <n v="0.37938058434268696"/>
    <n v="0.57761173117222742"/>
    <n v="-0.19823114682954046"/>
    <n v="1.5225126298252578"/>
    <n v="-0.52251262982525803"/>
    <n v="2010"/>
    <s v="AT"/>
    <s v="Wave VIII"/>
    <s v="Austria 2010"/>
    <s v="Gross"/>
    <n v="83.995769999999993"/>
    <n v="16.394670000000001"/>
    <n v="19.974589999999999"/>
    <n v="64.021179999999987"/>
    <n v="67.601099999999988"/>
    <n v="-3.5799199999999978"/>
    <n v="0.76219528673884407"/>
    <n v="0.80481552821052771"/>
    <n v="-4.2620241471683612E-2"/>
    <n v="1.0559177447213564"/>
    <n v="-5.5917744721356251E-2"/>
  </r>
  <r>
    <x v="10"/>
    <x v="1"/>
    <x v="1"/>
    <x v="2"/>
    <x v="12"/>
    <x v="0"/>
    <n v="34.009189999999997"/>
    <n v="11.45093"/>
    <n v="15.87782"/>
    <n v="18.131369999999997"/>
    <n v="22.558259999999997"/>
    <n v="-4.4268900000000002"/>
    <n v="0.53313148593071458"/>
    <n v="0.66329894948982904"/>
    <n v="-0.13016746355911449"/>
    <n v="1.2441563985512403"/>
    <n v="-0.24415639855124024"/>
    <n v="2007"/>
    <s v="AT"/>
    <s v="Wave VII"/>
    <s v="Austria 2007"/>
    <s v="Gross"/>
    <n v="23.501110000000001"/>
    <n v="9.533334"/>
    <n v="13.46022"/>
    <n v="10.040890000000001"/>
    <n v="13.967776000000001"/>
    <n v="-3.9268859999999997"/>
    <n v="0.42725173406702921"/>
    <n v="0.59434537347384875"/>
    <n v="-0.16709363940681948"/>
    <n v="1.3910894352990621"/>
    <n v="-0.39108943529906204"/>
    <n v="2007"/>
    <s v="AT"/>
    <s v="Wave VII"/>
    <s v="Austria 2007"/>
    <s v="Gross"/>
    <n v="25.725259999999999"/>
    <n v="11.879580000000001"/>
    <n v="17.6752"/>
    <n v="8.0500599999999984"/>
    <n v="13.845679999999998"/>
    <n v="-5.7956199999999995"/>
    <n v="0.31292433973456435"/>
    <n v="0.53821341358649044"/>
    <n v="-0.22528907385192606"/>
    <n v="1.7199474289632624"/>
    <n v="-0.71994742896326247"/>
    <n v="2007"/>
    <s v="AT"/>
    <s v="Wave VII"/>
    <s v="Austria 2007"/>
    <s v="Gross"/>
    <n v="83.840100000000007"/>
    <n v="18.284960000000002"/>
    <n v="23.030149999999999"/>
    <n v="60.809950000000008"/>
    <n v="65.555140000000009"/>
    <n v="-4.7451899999999974"/>
    <n v="0.72530865301925929"/>
    <n v="0.78190674867992771"/>
    <n v="-5.6598095660668306E-2"/>
    <n v="1.0780331179354694"/>
    <n v="-7.8033117935469395E-2"/>
  </r>
  <r>
    <x v="3"/>
    <x v="1"/>
    <x v="1"/>
    <x v="3"/>
    <x v="13"/>
    <x v="0"/>
    <n v="31.790469999999999"/>
    <n v="8.3456689999999991"/>
    <n v="13.39723"/>
    <n v="18.393239999999999"/>
    <n v="23.444800999999998"/>
    <n v="-5.0515610000000013"/>
    <n v="0.57857716479183852"/>
    <n v="0.73747890484160816"/>
    <n v="-0.15890174004976967"/>
    <n v="1.2746422598737361"/>
    <n v="-0.27464225987373631"/>
    <n v="2004"/>
    <s v="AT"/>
    <s v="Wave VI"/>
    <s v="Austria 2004"/>
    <s v="Gross"/>
    <n v="22.711980000000001"/>
    <n v="7.2236989999999999"/>
    <n v="11.71654"/>
    <n v="10.99544"/>
    <n v="15.488281000000001"/>
    <n v="-4.4928410000000003"/>
    <n v="0.48412511810947351"/>
    <n v="0.68194322996057588"/>
    <n v="-0.19781811185110237"/>
    <n v="1.408609478110926"/>
    <n v="-0.40860947811092602"/>
    <n v="2004"/>
    <s v="AT"/>
    <s v="Wave VI"/>
    <s v="Austria 2004"/>
    <s v="Gross"/>
    <n v="22.23753"/>
    <n v="8.0696820000000002"/>
    <n v="15.357620000000001"/>
    <n v="6.8799099999999989"/>
    <n v="14.167847999999999"/>
    <n v="-7.2879380000000005"/>
    <n v="0.30938283163642721"/>
    <n v="0.63711428382558677"/>
    <n v="-0.3277314521891595"/>
    <n v="2.0593071711693907"/>
    <n v="-1.0593071711693904"/>
    <n v="2004"/>
    <s v="AT"/>
    <s v="Wave VI"/>
    <s v="Austria 2004"/>
    <s v="Gross"/>
    <n v="81.156570000000002"/>
    <n v="13.303369999999999"/>
    <n v="17.823810000000002"/>
    <n v="63.33276"/>
    <n v="67.853200000000001"/>
    <n v="-4.5204400000000025"/>
    <n v="0.78037748515000083"/>
    <n v="0.83607771989378066"/>
    <n v="-5.5700234743779858E-2"/>
    <n v="1.0713760145618161"/>
    <n v="-7.1376014561816067E-2"/>
  </r>
  <r>
    <x v="11"/>
    <x v="1"/>
    <x v="1"/>
    <x v="4"/>
    <x v="14"/>
    <x v="1"/>
    <n v="38.690840000000001"/>
    <n v="13.43144"/>
    <n v="13.43144"/>
    <n v="25.259399999999999"/>
    <n v="25.259399999999999"/>
    <m/>
    <n v="0.65285219964208574"/>
    <n v="0.65285219964208574"/>
    <m/>
    <n v="1"/>
    <m/>
    <n v="2000"/>
    <s v="AT"/>
    <s v="Wave V"/>
    <s v="Austria 2000"/>
    <s v="Net"/>
    <n v="28.363099999999999"/>
    <n v="10.61073"/>
    <n v="10.61073"/>
    <n v="17.752369999999999"/>
    <n v="17.752369999999999"/>
    <m/>
    <n v="0.62589667561021189"/>
    <n v="0.62589667561021189"/>
    <m/>
    <n v="1"/>
    <m/>
    <n v="2000"/>
    <s v="AT"/>
    <s v="Wave V"/>
    <s v="Austria 2000"/>
    <s v="Net"/>
    <n v="34.952649999999998"/>
    <n v="15.881880000000001"/>
    <n v="15.881880000000001"/>
    <n v="19.070769999999996"/>
    <n v="19.070769999999996"/>
    <m/>
    <n v="0.54561728509855467"/>
    <n v="0.54561728509855467"/>
    <m/>
    <n v="1"/>
    <m/>
    <n v="2000"/>
    <s v="AT"/>
    <s v="Wave V"/>
    <s v="Austria 2000"/>
    <s v="Net"/>
    <n v="84.422719999999998"/>
    <n v="21.441099999999999"/>
    <n v="21.441099999999999"/>
    <n v="62.981619999999999"/>
    <n v="62.981619999999999"/>
    <m/>
    <n v="0.7460268989201011"/>
    <n v="0.7460268989201011"/>
    <m/>
    <n v="1"/>
    <m/>
  </r>
  <r>
    <x v="12"/>
    <x v="1"/>
    <x v="1"/>
    <x v="5"/>
    <x v="15"/>
    <x v="1"/>
    <n v="39.784469999999999"/>
    <n v="14.232390000000001"/>
    <n v="14.232390000000001"/>
    <n v="25.552079999999997"/>
    <n v="25.552079999999997"/>
    <m/>
    <n v="0.64226267184155017"/>
    <n v="0.64226267184155017"/>
    <m/>
    <n v="1"/>
    <m/>
    <n v="1997"/>
    <s v="AT"/>
    <s v="Wave IV"/>
    <s v="Austria 1997"/>
    <s v="Net"/>
    <n v="29.333870000000001"/>
    <n v="11.079179999999999"/>
    <n v="11.079179999999999"/>
    <n v="18.254690000000004"/>
    <n v="18.254690000000004"/>
    <m/>
    <n v="0.62230759187246698"/>
    <n v="0.62230759187246698"/>
    <m/>
    <n v="1"/>
    <m/>
    <n v="1997"/>
    <s v="AT"/>
    <s v="Wave IV"/>
    <s v="Austria 1997"/>
    <s v="Net"/>
    <n v="38.057299999999998"/>
    <n v="17.280239999999999"/>
    <n v="17.280239999999999"/>
    <n v="20.777059999999999"/>
    <n v="20.777059999999999"/>
    <m/>
    <n v="0.54594151450575845"/>
    <n v="0.54594151450575845"/>
    <m/>
    <n v="1"/>
    <m/>
    <n v="1997"/>
    <s v="AT"/>
    <s v="Wave IV"/>
    <s v="Austria 1997"/>
    <s v="Net"/>
    <n v="83.730959999999996"/>
    <n v="22.65578"/>
    <n v="22.65578"/>
    <n v="61.075179999999996"/>
    <n v="61.075179999999996"/>
    <m/>
    <n v="0.72942170972361953"/>
    <n v="0.72942170972361953"/>
    <m/>
    <n v="1"/>
    <m/>
  </r>
  <r>
    <x v="6"/>
    <x v="1"/>
    <x v="1"/>
    <x v="5"/>
    <x v="16"/>
    <x v="2"/>
    <m/>
    <m/>
    <n v="17.046800000000001"/>
    <m/>
    <m/>
    <m/>
    <m/>
    <m/>
    <m/>
    <m/>
    <m/>
    <n v="1995"/>
    <s v="AT"/>
    <s v="Wave IV"/>
    <s v="Austria 1995"/>
    <s v="Mix"/>
    <m/>
    <m/>
    <n v="13.849930000000001"/>
    <m/>
    <m/>
    <m/>
    <m/>
    <m/>
    <m/>
    <m/>
    <m/>
    <n v="1995"/>
    <s v="AT"/>
    <s v="Wave IV"/>
    <s v="Austria 1995"/>
    <s v="Mix"/>
    <m/>
    <m/>
    <n v="22.307980000000001"/>
    <n v="-22.307980000000001"/>
    <n v="0"/>
    <n v="-22.307980000000001"/>
    <m/>
    <m/>
    <m/>
    <m/>
    <m/>
    <n v="1995"/>
    <s v="AT"/>
    <s v="Wave IV"/>
    <s v="Austria 1995"/>
    <s v="Mix"/>
    <m/>
    <m/>
    <n v="22.641069999999999"/>
    <m/>
    <m/>
    <m/>
    <m/>
    <m/>
    <m/>
    <m/>
    <m/>
  </r>
  <r>
    <x v="13"/>
    <x v="1"/>
    <x v="1"/>
    <x v="5"/>
    <x v="17"/>
    <x v="1"/>
    <n v="39.6723"/>
    <n v="14.735390000000001"/>
    <n v="14.735390000000001"/>
    <n v="24.936909999999997"/>
    <n v="24.936909999999997"/>
    <m/>
    <n v="0.62857232880372449"/>
    <n v="0.62857232880372449"/>
    <m/>
    <n v="1"/>
    <m/>
    <n v="1994"/>
    <s v="AT"/>
    <s v="Wave IV"/>
    <s v="Austria 1994"/>
    <s v="Net"/>
    <n v="29.7119"/>
    <n v="12.321730000000001"/>
    <n v="12.321730000000001"/>
    <n v="17.390169999999998"/>
    <n v="17.390169999999998"/>
    <m/>
    <n v="0.58529309805162233"/>
    <n v="0.58529309805162233"/>
    <m/>
    <n v="1"/>
    <m/>
    <n v="1994"/>
    <s v="AT"/>
    <s v="Wave IV"/>
    <s v="Austria 1994"/>
    <s v="Net"/>
    <n v="37.90728"/>
    <n v="16.707689999999999"/>
    <n v="16.707689999999999"/>
    <n v="21.199590000000001"/>
    <n v="21.199590000000001"/>
    <m/>
    <n v="0.55924851374195139"/>
    <n v="0.55924851374195139"/>
    <m/>
    <n v="1"/>
    <m/>
    <n v="1994"/>
    <s v="AT"/>
    <s v="Wave IV"/>
    <s v="Austria 1994"/>
    <s v="Net"/>
    <n v="84.951740000000001"/>
    <n v="22.321190000000001"/>
    <n v="22.321190000000001"/>
    <n v="62.630549999999999"/>
    <n v="62.630549999999999"/>
    <m/>
    <n v="0.737248583725301"/>
    <n v="0.737248583725301"/>
    <m/>
    <n v="1"/>
    <m/>
  </r>
  <r>
    <x v="14"/>
    <x v="1"/>
    <x v="1"/>
    <x v="7"/>
    <x v="18"/>
    <x v="2"/>
    <m/>
    <m/>
    <n v="11.737730000000001"/>
    <m/>
    <m/>
    <m/>
    <m/>
    <m/>
    <m/>
    <m/>
    <m/>
    <n v="1987"/>
    <s v="AT"/>
    <s v="Wave II"/>
    <s v="Austria 1987"/>
    <s v="Mix"/>
    <m/>
    <m/>
    <n v="6.860036"/>
    <m/>
    <m/>
    <m/>
    <m/>
    <m/>
    <m/>
    <m/>
    <m/>
    <n v="1987"/>
    <s v="AT"/>
    <s v="Wave II"/>
    <s v="Austria 1987"/>
    <s v="Mix"/>
    <m/>
    <m/>
    <n v="9.7678410000000007"/>
    <n v="-9.7678410000000007"/>
    <n v="0"/>
    <n v="-9.7678410000000007"/>
    <m/>
    <m/>
    <m/>
    <m/>
    <m/>
    <n v="1987"/>
    <s v="AT"/>
    <s v="Wave II"/>
    <s v="Austria 1987"/>
    <s v="Mix"/>
    <m/>
    <m/>
    <n v="30.139140000000001"/>
    <m/>
    <m/>
    <m/>
    <m/>
    <m/>
    <m/>
    <m/>
    <m/>
  </r>
  <r>
    <x v="11"/>
    <x v="1"/>
    <x v="2"/>
    <x v="4"/>
    <x v="19"/>
    <x v="1"/>
    <n v="39.586060000000003"/>
    <n v="16.116610000000001"/>
    <n v="16.116610000000001"/>
    <n v="23.469450000000002"/>
    <n v="23.469450000000002"/>
    <m/>
    <n v="0.5928715815617922"/>
    <n v="0.5928715815617922"/>
    <m/>
    <n v="1"/>
    <m/>
    <n v="2000"/>
    <s v="BE"/>
    <s v="Wave V"/>
    <s v="Belgium 2000"/>
    <s v="Net"/>
    <n v="26.978860000000001"/>
    <n v="11.16999"/>
    <n v="11.16999"/>
    <n v="15.808870000000001"/>
    <n v="15.808870000000001"/>
    <m/>
    <n v="0.58597249846731847"/>
    <n v="0.58597249846731847"/>
    <m/>
    <n v="1"/>
    <m/>
    <n v="2000"/>
    <s v="BE"/>
    <s v="Wave V"/>
    <s v="Belgium 2000"/>
    <s v="Net"/>
    <n v="26.086069999999999"/>
    <n v="12.66184"/>
    <n v="12.66184"/>
    <n v="13.42423"/>
    <n v="13.42423"/>
    <m/>
    <n v="0.51461297159748476"/>
    <n v="0.51461297159748476"/>
    <m/>
    <n v="1"/>
    <m/>
    <n v="2000"/>
    <s v="BE"/>
    <s v="Wave V"/>
    <s v="Belgium 2000"/>
    <s v="Net"/>
    <n v="95.959190000000007"/>
    <n v="35.864100000000001"/>
    <n v="35.864100000000001"/>
    <n v="60.095090000000006"/>
    <n v="60.095090000000006"/>
    <m/>
    <n v="0.62625674518511465"/>
    <n v="0.62625674518511465"/>
    <m/>
    <n v="1"/>
    <m/>
  </r>
  <r>
    <x v="12"/>
    <x v="1"/>
    <x v="2"/>
    <x v="5"/>
    <x v="20"/>
    <x v="0"/>
    <n v="33.344009999999997"/>
    <n v="12.05903"/>
    <n v="14.412800000000001"/>
    <n v="18.931209999999997"/>
    <n v="21.284979999999997"/>
    <n v="-2.3537700000000008"/>
    <n v="0.56775444825022536"/>
    <n v="0.63834493811632131"/>
    <n v="-7.0590489866095923E-2"/>
    <n v="1.1243327816869604"/>
    <n v="-0.12433278168696038"/>
    <n v="1997"/>
    <s v="BE"/>
    <s v="Wave IV"/>
    <s v="Belgium 1997"/>
    <s v="Gross"/>
    <n v="23.636790000000001"/>
    <n v="9.7966470000000001"/>
    <n v="12.48678"/>
    <n v="11.150010000000002"/>
    <n v="13.840143000000001"/>
    <n v="-2.6901329999999994"/>
    <n v="0.47172268315621541"/>
    <n v="0.58553394940683567"/>
    <n v="-0.1138112662506203"/>
    <n v="1.2412673172490427"/>
    <n v="-0.24126731724904274"/>
    <n v="1997"/>
    <s v="BE"/>
    <s v="Wave IV"/>
    <s v="Belgium 1997"/>
    <s v="Gross"/>
    <n v="20.787890000000001"/>
    <n v="10.90719"/>
    <n v="13.71716"/>
    <n v="7.0707300000000011"/>
    <n v="9.8807000000000009"/>
    <n v="-2.8099699999999999"/>
    <n v="0.3401369739786001"/>
    <n v="0.47531038503667283"/>
    <n v="-0.13517341105807273"/>
    <n v="1.3974087541173259"/>
    <n v="-0.39740875411732585"/>
    <n v="1997"/>
    <s v="BE"/>
    <s v="Wave IV"/>
    <s v="Belgium 1997"/>
    <s v="Gross"/>
    <n v="86.069419999999994"/>
    <n v="22.17548"/>
    <n v="22.684170000000002"/>
    <n v="63.385249999999992"/>
    <n v="63.893939999999994"/>
    <n v="-0.50869000000000142"/>
    <n v="0.73644332679365099"/>
    <n v="0.74235355600165542"/>
    <n v="-5.9102292080044395E-3"/>
    <n v="1.0080253686780443"/>
    <n v="-8.0253686780442056E-3"/>
  </r>
  <r>
    <x v="6"/>
    <x v="1"/>
    <x v="2"/>
    <x v="5"/>
    <x v="21"/>
    <x v="1"/>
    <n v="42.724930000000001"/>
    <n v="16.180409999999998"/>
    <n v="16.180409999999998"/>
    <n v="26.544520000000002"/>
    <n v="26.544520000000002"/>
    <m/>
    <n v="0.62128878853634173"/>
    <n v="0.62128878853634173"/>
    <m/>
    <n v="1"/>
    <m/>
    <n v="1995"/>
    <s v="BE"/>
    <s v="Wave IV"/>
    <s v="Belgium 1995"/>
    <s v="Net"/>
    <n v="31.830079999999999"/>
    <n v="12.32264"/>
    <n v="12.32264"/>
    <n v="19.507439999999999"/>
    <n v="19.507439999999999"/>
    <m/>
    <n v="0.61286179613749003"/>
    <n v="0.61286179613749003"/>
    <m/>
    <n v="1"/>
    <m/>
    <n v="1995"/>
    <s v="BE"/>
    <s v="Wave IV"/>
    <s v="Belgium 1995"/>
    <s v="Net"/>
    <n v="33.969749999999998"/>
    <n v="15.03167"/>
    <n v="15.03167"/>
    <n v="18.938079999999999"/>
    <n v="18.938079999999999"/>
    <m/>
    <n v="0.5574983625137071"/>
    <n v="0.5574983625137071"/>
    <m/>
    <n v="1"/>
    <m/>
    <n v="1995"/>
    <s v="BE"/>
    <s v="Wave IV"/>
    <s v="Belgium 1995"/>
    <s v="Net"/>
    <n v="93.593649999999997"/>
    <n v="31.296469999999999"/>
    <n v="31.296469999999999"/>
    <n v="62.297179999999997"/>
    <n v="62.297179999999997"/>
    <m/>
    <n v="0.66561331885229391"/>
    <n v="0.66561331885229391"/>
    <m/>
    <n v="1"/>
    <m/>
  </r>
  <r>
    <x v="15"/>
    <x v="1"/>
    <x v="2"/>
    <x v="6"/>
    <x v="22"/>
    <x v="0"/>
    <n v="30.851980000000001"/>
    <n v="9.0090389999999996"/>
    <n v="10.25952"/>
    <n v="20.592460000000003"/>
    <n v="21.842941000000003"/>
    <n v="-1.2504810000000006"/>
    <n v="0.66745991667309523"/>
    <n v="0.70799154543727838"/>
    <n v="-4.0531628764183064E-2"/>
    <n v="1.0607251877628996"/>
    <n v="-6.0725187762899646E-2"/>
    <n v="1992"/>
    <s v="BE"/>
    <s v="Wave III"/>
    <s v="Belgium 1992"/>
    <s v="Gross"/>
    <n v="22.619610000000002"/>
    <n v="6.4311920000000002"/>
    <n v="7.8042410000000002"/>
    <n v="14.815369"/>
    <n v="16.188418000000002"/>
    <n v="-1.373049"/>
    <n v="0.65497897620692835"/>
    <n v="0.71568068591810385"/>
    <n v="-6.0701709711175389E-2"/>
    <n v="1.0926773406723789"/>
    <n v="-9.2677340672378788E-2"/>
    <n v="1992"/>
    <s v="BE"/>
    <s v="Wave III"/>
    <s v="Belgium 1992"/>
    <s v="Gross"/>
    <n v="21.591899999999999"/>
    <n v="7.8828990000000001"/>
    <n v="9.2117660000000008"/>
    <n v="12.380133999999998"/>
    <n v="13.709000999999999"/>
    <n v="-1.3288670000000007"/>
    <n v="0.57336936536386329"/>
    <n v="0.63491406499659597"/>
    <n v="-6.154469963273268E-2"/>
    <n v="1.1073386604700726"/>
    <n v="-0.10733866047007252"/>
    <n v="1992"/>
    <s v="BE"/>
    <s v="Wave III"/>
    <s v="Belgium 1992"/>
    <s v="Gross"/>
    <n v="89.404560000000004"/>
    <n v="24.048030000000001"/>
    <n v="24.573319999999999"/>
    <n v="64.831240000000008"/>
    <n v="65.356530000000006"/>
    <n v="-0.52528999999999826"/>
    <n v="0.72514466823616164"/>
    <n v="0.73102009561928394"/>
    <n v="-5.8754273831222725E-3"/>
    <n v="1.0081024209933358"/>
    <n v="-8.1024209933359004E-3"/>
  </r>
  <r>
    <x v="16"/>
    <x v="1"/>
    <x v="2"/>
    <x v="6"/>
    <x v="23"/>
    <x v="1"/>
    <n v="39.565100000000001"/>
    <n v="11.36974"/>
    <n v="11.36974"/>
    <n v="28.195360000000001"/>
    <n v="28.195360000000001"/>
    <m/>
    <n v="0.71263209242488956"/>
    <n v="0.71263209242488956"/>
    <m/>
    <n v="1"/>
    <m/>
    <n v="1988"/>
    <s v="BE"/>
    <s v="Wave III"/>
    <s v="Belgium 1988"/>
    <s v="Net"/>
    <n v="32.07141"/>
    <n v="8.8516689999999993"/>
    <n v="8.8516689999999993"/>
    <n v="23.219740999999999"/>
    <n v="23.219740999999999"/>
    <m/>
    <n v="0.72400125220562483"/>
    <n v="0.72400125220562483"/>
    <m/>
    <n v="1"/>
    <m/>
    <n v="1988"/>
    <s v="BE"/>
    <s v="Wave III"/>
    <s v="Belgium 1988"/>
    <s v="Net"/>
    <n v="30.599329999999998"/>
    <n v="10.55744"/>
    <n v="10.55744"/>
    <n v="20.041889999999999"/>
    <n v="20.041889999999999"/>
    <m/>
    <n v="0.65497806651322099"/>
    <n v="0.65497806651322099"/>
    <m/>
    <n v="1"/>
    <m/>
    <n v="1988"/>
    <s v="BE"/>
    <s v="Wave III"/>
    <s v="Belgium 1988"/>
    <s v="Net"/>
    <n v="88.530749999999998"/>
    <n v="24.50178"/>
    <n v="24.50178"/>
    <n v="64.028970000000001"/>
    <n v="64.028970000000001"/>
    <m/>
    <n v="0.72323989122423571"/>
    <n v="0.72323989122423571"/>
    <m/>
    <n v="1"/>
    <m/>
  </r>
  <r>
    <x v="8"/>
    <x v="1"/>
    <x v="2"/>
    <x v="7"/>
    <x v="24"/>
    <x v="1"/>
    <n v="38.326140000000002"/>
    <n v="10.523149999999999"/>
    <n v="10.523149999999999"/>
    <n v="27.802990000000001"/>
    <n v="27.802990000000001"/>
    <m/>
    <n v="0.72543152010612078"/>
    <n v="0.72543152010612078"/>
    <m/>
    <n v="1"/>
    <m/>
    <n v="1985"/>
    <s v="BE"/>
    <s v="Wave II"/>
    <s v="Belgium 1985"/>
    <s v="Net"/>
    <n v="31.08398"/>
    <n v="8.6650050000000007"/>
    <n v="8.6650050000000007"/>
    <n v="22.418975"/>
    <n v="22.418975"/>
    <m/>
    <n v="0.72123888253692092"/>
    <n v="0.72123888253692092"/>
    <m/>
    <n v="1"/>
    <m/>
    <n v="1985"/>
    <s v="BE"/>
    <s v="Wave II"/>
    <s v="Belgium 1985"/>
    <s v="Net"/>
    <n v="32.005719999999997"/>
    <n v="10.04054"/>
    <n v="10.04054"/>
    <n v="21.965179999999997"/>
    <n v="21.965179999999997"/>
    <m/>
    <n v="0.68628920080535605"/>
    <n v="0.68628920080535605"/>
    <m/>
    <n v="1"/>
    <m/>
    <n v="1985"/>
    <s v="BE"/>
    <s v="Wave II"/>
    <s v="Belgium 1985"/>
    <s v="Net"/>
    <n v="90.511669999999995"/>
    <n v="21.261800000000001"/>
    <n v="21.261800000000001"/>
    <n v="69.249869999999987"/>
    <n v="69.249869999999987"/>
    <m/>
    <n v="0.76509327471253141"/>
    <n v="0.76509327471253141"/>
    <m/>
    <n v="1"/>
    <m/>
  </r>
  <r>
    <x v="0"/>
    <x v="2"/>
    <x v="3"/>
    <x v="0"/>
    <x v="25"/>
    <x v="0"/>
    <n v="40.472929999999998"/>
    <n v="23.806750000000001"/>
    <n v="24.884060000000002"/>
    <n v="15.588869999999996"/>
    <n v="16.666179999999997"/>
    <n v="-1.0773100000000007"/>
    <n v="0.38516781463560945"/>
    <n v="0.41178585291452824"/>
    <n v="-2.6618038278918791E-2"/>
    <n v="1.0691076389757566"/>
    <n v="-6.9107638975756475E-2"/>
    <n v="2013"/>
    <s v="BR"/>
    <s v="Wave IX"/>
    <s v="Brazil 2013"/>
    <s v="Gross"/>
    <n v="33.403039999999997"/>
    <n v="20.518879999999999"/>
    <n v="21.531580000000002"/>
    <n v="11.871459999999995"/>
    <n v="12.884159999999998"/>
    <n v="-1.0127000000000024"/>
    <n v="0.355400586293942"/>
    <n v="0.38571818612916664"/>
    <n v="-3.031759983522465E-2"/>
    <n v="1.0853054299976586"/>
    <n v="-8.5305429997658486E-2"/>
    <n v="2013"/>
    <s v="BR"/>
    <s v="Wave IX"/>
    <s v="Brazil 2013"/>
    <s v="Gross"/>
    <n v="47.173459999999999"/>
    <n v="36.201180000000001"/>
    <n v="37.732900000000001"/>
    <n v="9.4405599999999978"/>
    <n v="10.972279999999998"/>
    <n v="-1.53172"/>
    <n v="0.20012439197803167"/>
    <n v="0.23259434436227486"/>
    <n v="-3.2469952384243175E-2"/>
    <n v="1.1622488496445127"/>
    <n v="-0.16224884964451264"/>
    <n v="2013"/>
    <s v="BR"/>
    <s v="Wave IX"/>
    <s v="Brazil 2013"/>
    <s v="Gross"/>
    <n v="69.945790000000002"/>
    <n v="8.3017850000000006"/>
    <n v="8.3858490000000003"/>
    <n v="61.559941000000002"/>
    <n v="61.644005"/>
    <n v="-8.4063999999999695E-2"/>
    <n v="0.8801093103673574"/>
    <n v="0.88131115539620042"/>
    <n v="-1.2018450288430467E-3"/>
    <n v="1.0013655633620571"/>
    <n v="-1.3655633620571483E-3"/>
  </r>
  <r>
    <x v="17"/>
    <x v="2"/>
    <x v="3"/>
    <x v="1"/>
    <x v="26"/>
    <x v="0"/>
    <n v="40.039589999999997"/>
    <n v="24.378489999999999"/>
    <n v="25.41506"/>
    <n v="14.624529999999996"/>
    <n v="15.661099999999998"/>
    <n v="-1.0365700000000011"/>
    <n v="0.36525174208826805"/>
    <n v="0.39114036881996039"/>
    <n v="-2.5888626731692337E-2"/>
    <n v="1.070878859012905"/>
    <n v="-7.0878859012905124E-2"/>
    <n v="2011"/>
    <s v="BR"/>
    <s v="Wave VIII"/>
    <s v="Brazil 2011"/>
    <s v="Gross"/>
    <n v="32.936039999999998"/>
    <n v="20.770959999999999"/>
    <n v="21.73732"/>
    <n v="11.198719999999998"/>
    <n v="12.16508"/>
    <n v="-0.96636000000000166"/>
    <n v="0.34001416077949864"/>
    <n v="0.36935466437373771"/>
    <n v="-2.9340503594239068E-2"/>
    <n v="1.0862920048005489"/>
    <n v="-8.6292004800548799E-2"/>
    <n v="2011"/>
    <s v="BR"/>
    <s v="Wave VIII"/>
    <s v="Brazil 2011"/>
    <s v="Gross"/>
    <n v="47.205719999999999"/>
    <n v="36.701549999999997"/>
    <n v="38.16798"/>
    <n v="9.0377399999999994"/>
    <n v="10.504170000000002"/>
    <n v="-1.4664300000000026"/>
    <n v="0.19145434070277922"/>
    <n v="0.22251900828967341"/>
    <n v="-3.1064667586894187E-2"/>
    <n v="1.1622562720326102"/>
    <n v="-0.16225627203261023"/>
    <n v="2011"/>
    <s v="BR"/>
    <s v="Wave VIII"/>
    <s v="Brazil 2011"/>
    <s v="Gross"/>
    <n v="69.096339999999998"/>
    <n v="8.4847070000000002"/>
    <n v="8.579224"/>
    <n v="60.517116000000001"/>
    <n v="60.611632999999998"/>
    <n v="-9.451699999999974E-2"/>
    <n v="0.87583678093514072"/>
    <n v="0.87720468262139495"/>
    <n v="-1.3679016862542899E-3"/>
    <n v="1.0015618226089953"/>
    <n v="-1.5618226089954409E-3"/>
  </r>
  <r>
    <x v="18"/>
    <x v="2"/>
    <x v="3"/>
    <x v="2"/>
    <x v="27"/>
    <x v="0"/>
    <n v="39.889679999999998"/>
    <n v="24.970130000000001"/>
    <n v="26.066669999999998"/>
    <n v="13.82301"/>
    <n v="14.919549999999997"/>
    <n v="-1.0965399999999974"/>
    <n v="0.34653098244959601"/>
    <n v="0.37402029798183384"/>
    <n v="-2.7489315532237848E-2"/>
    <n v="1.0793271508882651"/>
    <n v="-7.9327150888265099E-2"/>
    <n v="2009"/>
    <s v="BR"/>
    <s v="Wave VII"/>
    <s v="Brazil 2009"/>
    <s v="Gross"/>
    <n v="32.878619999999998"/>
    <n v="21.091349999999998"/>
    <n v="22.09891"/>
    <n v="10.779709999999998"/>
    <n v="11.787269999999999"/>
    <n v="-1.0075600000000016"/>
    <n v="0.3278638215350887"/>
    <n v="0.35850866003500148"/>
    <n v="-3.0644838499912758E-2"/>
    <n v="1.0934681916303872"/>
    <n v="-9.3468191630387248E-2"/>
    <n v="2009"/>
    <s v="BR"/>
    <s v="Wave VII"/>
    <s v="Brazil 2009"/>
    <s v="Gross"/>
    <n v="47.245820000000002"/>
    <n v="37.320509999999999"/>
    <n v="38.897509999999997"/>
    <n v="8.348310000000005"/>
    <n v="9.9253100000000032"/>
    <n v="-1.5769999999999982"/>
    <n v="0.17669944134740395"/>
    <n v="0.21007805558248333"/>
    <n v="-3.337861423507938E-2"/>
    <n v="1.1889005080070094"/>
    <n v="-0.18890050800700947"/>
    <n v="2009"/>
    <s v="BR"/>
    <s v="Wave VII"/>
    <s v="Brazil 2009"/>
    <s v="Gross"/>
    <n v="67.560760000000002"/>
    <n v="8.3285300000000007"/>
    <n v="8.4105570000000007"/>
    <n v="59.150203000000005"/>
    <n v="59.232230000000001"/>
    <n v="-8.2027000000000072E-2"/>
    <n v="0.87551121390582354"/>
    <n v="0.87672533583103562"/>
    <n v="-1.2141219252122101E-3"/>
    <n v="1.0013867577090141"/>
    <n v="-1.3867577090141189E-3"/>
  </r>
  <r>
    <x v="19"/>
    <x v="2"/>
    <x v="3"/>
    <x v="3"/>
    <x v="28"/>
    <x v="0"/>
    <n v="41.316540000000003"/>
    <n v="25.557729999999999"/>
    <n v="26.521470000000001"/>
    <n v="14.795070000000003"/>
    <n v="15.758810000000004"/>
    <n v="-0.96374000000000137"/>
    <n v="0.35809073073398695"/>
    <n v="0.38141649809011119"/>
    <n v="-2.3325767356124238E-2"/>
    <n v="1.0651392659852235"/>
    <n v="-6.5139265985223543E-2"/>
    <n v="2006"/>
    <s v="BR"/>
    <s v="Wave VI"/>
    <s v="Brazil 2006"/>
    <s v="Gross"/>
    <n v="34.360619999999997"/>
    <n v="21.309699999999999"/>
    <n v="22.194700000000001"/>
    <n v="12.165919999999996"/>
    <n v="13.050919999999998"/>
    <n v="-0.88500000000000156"/>
    <n v="0.35406578810277572"/>
    <n v="0.37982201718129649"/>
    <n v="-2.5756229078520751E-2"/>
    <n v="1.072744190328393"/>
    <n v="-7.274419032839291E-2"/>
    <n v="2006"/>
    <s v="BR"/>
    <s v="Wave VI"/>
    <s v="Brazil 2006"/>
    <s v="Gross"/>
    <n v="49.155209999999997"/>
    <n v="37.485590000000002"/>
    <n v="38.774279999999997"/>
    <n v="10.380929999999999"/>
    <n v="11.669619999999995"/>
    <n v="-1.2886899999999955"/>
    <n v="0.21118676941874523"/>
    <n v="0.23740352243434615"/>
    <n v="-2.6216753015600901E-2"/>
    <n v="1.1241401300268854"/>
    <n v="-0.12414013002688541"/>
    <n v="2006"/>
    <s v="BR"/>
    <s v="Wave VI"/>
    <s v="Brazil 2006"/>
    <s v="Gross"/>
    <n v="66.192539999999994"/>
    <n v="8.3561490000000003"/>
    <n v="8.4062979999999996"/>
    <n v="57.786241999999994"/>
    <n v="57.836390999999992"/>
    <n v="-5.0148999999999333E-2"/>
    <n v="0.87300233530848037"/>
    <n v="0.87375995844848975"/>
    <n v="-7.5762314000942313E-4"/>
    <n v="1.0008678363268544"/>
    <n v="-8.6783632685439791E-4"/>
  </r>
  <r>
    <x v="0"/>
    <x v="0"/>
    <x v="4"/>
    <x v="0"/>
    <x v="29"/>
    <x v="0"/>
    <n v="35.14255"/>
    <n v="18.643820000000002"/>
    <n v="20.973960000000002"/>
    <n v="14.168589999999998"/>
    <n v="16.498729999999998"/>
    <n v="-2.3301400000000001"/>
    <n v="0.40317478384465549"/>
    <n v="0.46948016009082999"/>
    <n v="-6.6305376246174511E-2"/>
    <n v="1.1644581429768242"/>
    <n v="-0.16445814297682412"/>
    <n v="2013"/>
    <s v="CA"/>
    <s v="Wave IX"/>
    <s v="Canada 2013"/>
    <s v="Gross"/>
    <n v="26.48498"/>
    <n v="16.858139999999999"/>
    <n v="19.157409999999999"/>
    <n v="7.3275700000000015"/>
    <n v="9.6268400000000014"/>
    <n v="-2.2992699999999999"/>
    <n v="0.27666888931009204"/>
    <n v="0.36348300055352134"/>
    <n v="-8.681411124342929E-2"/>
    <n v="1.3137834234268659"/>
    <n v="-0.31378342342686588"/>
    <n v="2013"/>
    <s v="CA"/>
    <s v="Wave IX"/>
    <s v="Canada 2013"/>
    <s v="Gross"/>
    <n v="32.285400000000003"/>
    <n v="23.154060000000001"/>
    <n v="26.614879999999999"/>
    <n v="5.6705200000000033"/>
    <n v="9.1313400000000016"/>
    <n v="-3.4608199999999982"/>
    <n v="0.17563728496472097"/>
    <n v="0.28283186827482393"/>
    <n v="-0.10719458331010295"/>
    <n v="1.6103179249874784"/>
    <n v="-0.61031792498747839"/>
    <n v="2013"/>
    <s v="CA"/>
    <s v="Wave IX"/>
    <s v="Canada 2013"/>
    <s v="Gross"/>
    <n v="76.031170000000003"/>
    <n v="20.82714"/>
    <n v="21.615010000000002"/>
    <n v="54.416160000000005"/>
    <n v="55.204030000000003"/>
    <n v="-0.78787000000000162"/>
    <n v="0.71570857057704096"/>
    <n v="0.72607103113104798"/>
    <n v="-1.0362460554007016E-2"/>
    <n v="1.0144786034148678"/>
    <n v="-1.4478603414867964E-2"/>
  </r>
  <r>
    <x v="1"/>
    <x v="0"/>
    <x v="4"/>
    <x v="1"/>
    <x v="30"/>
    <x v="0"/>
    <n v="36.14629"/>
    <n v="18.053419999999999"/>
    <n v="20.190380000000001"/>
    <n v="15.955909999999999"/>
    <n v="18.092870000000001"/>
    <n v="-2.136960000000002"/>
    <n v="0.44142593887228809"/>
    <n v="0.50054569915750691"/>
    <n v="-5.9119760285218814E-2"/>
    <n v="1.133929058261171"/>
    <n v="-0.13392905826117107"/>
    <n v="2010"/>
    <s v="CA"/>
    <s v="Wave VIII"/>
    <s v="Canada 2010"/>
    <s v="Gross"/>
    <n v="27.94941"/>
    <n v="16.537410000000001"/>
    <n v="18.698060000000002"/>
    <n v="9.2513499999999986"/>
    <n v="11.411999999999999"/>
    <n v="-2.1606500000000004"/>
    <n v="0.33100340937429445"/>
    <n v="0.4083091557209973"/>
    <n v="-7.7305746346702855E-2"/>
    <n v="1.2335496981521616"/>
    <n v="-0.23354969815216164"/>
    <n v="2010"/>
    <s v="CA"/>
    <s v="Wave VIII"/>
    <s v="Canada 2010"/>
    <s v="Gross"/>
    <n v="31.52516"/>
    <n v="19.935009999999998"/>
    <n v="23.58484"/>
    <n v="7.9403199999999998"/>
    <n v="11.590150000000001"/>
    <n v="-3.6498300000000015"/>
    <n v="0.25187247265358842"/>
    <n v="0.36764761860050832"/>
    <n v="-0.1157751459469199"/>
    <n v="1.4596577971668649"/>
    <n v="-0.459657797166865"/>
    <n v="2010"/>
    <s v="CA"/>
    <s v="Wave VIII"/>
    <s v="Canada 2010"/>
    <s v="Gross"/>
    <n v="82.06711"/>
    <n v="22.542169999999999"/>
    <n v="22.352029999999999"/>
    <n v="59.71508"/>
    <n v="59.524940000000001"/>
    <n v="0.19013999999999953"/>
    <n v="0.72763717401526629"/>
    <n v="0.72532028969949103"/>
    <n v="2.3168843157752176E-3"/>
    <n v="0.99681587967394503"/>
    <n v="3.1841203260549854E-3"/>
  </r>
  <r>
    <x v="10"/>
    <x v="0"/>
    <x v="4"/>
    <x v="2"/>
    <x v="31"/>
    <x v="0"/>
    <n v="33.826309999999999"/>
    <n v="17.165189999999999"/>
    <n v="18.982289999999999"/>
    <n v="14.84402"/>
    <n v="16.66112"/>
    <n v="-1.8170999999999999"/>
    <n v="0.43883060256942008"/>
    <n v="0.49254914296002139"/>
    <n v="-5.3718540390601283E-2"/>
    <n v="1.1224129312679449"/>
    <n v="-0.12241293126794493"/>
    <n v="2007"/>
    <s v="CA"/>
    <s v="Wave VII"/>
    <s v="Canada 2007"/>
    <s v="Gross"/>
    <n v="26.07816"/>
    <n v="15.6751"/>
    <n v="17.44049"/>
    <n v="8.63767"/>
    <n v="10.40306"/>
    <n v="-1.76539"/>
    <n v="0.33122237151700884"/>
    <n v="0.39891848197878993"/>
    <n v="-6.7696110461781048E-2"/>
    <n v="1.2043826633802865"/>
    <n v="-0.20438266338028657"/>
    <n v="2007"/>
    <s v="CA"/>
    <s v="Wave VII"/>
    <s v="Canada 2007"/>
    <s v="Gross"/>
    <n v="29.292899999999999"/>
    <n v="19.845790000000001"/>
    <n v="23.150680000000001"/>
    <n v="6.1422199999999982"/>
    <n v="9.4471099999999986"/>
    <n v="-3.3048900000000003"/>
    <n v="0.20968289244151309"/>
    <n v="0.32250511216028455"/>
    <n v="-0.11282221971877146"/>
    <n v="1.5380611570409397"/>
    <n v="-0.53806115704093982"/>
    <n v="2007"/>
    <s v="CA"/>
    <s v="Wave VII"/>
    <s v="Canada 2007"/>
    <s v="Gross"/>
    <n v="80.495339999999999"/>
    <n v="20.41949"/>
    <n v="20.103370000000002"/>
    <n v="60.391970000000001"/>
    <n v="60.075850000000003"/>
    <n v="0.31611999999999796"/>
    <n v="0.75025423831988292"/>
    <n v="0.74632705446054393"/>
    <n v="3.9271838593389124E-3"/>
    <n v="0.99476552925827721"/>
    <n v="5.2344707417227481E-3"/>
  </r>
  <r>
    <x v="3"/>
    <x v="0"/>
    <x v="4"/>
    <x v="3"/>
    <x v="32"/>
    <x v="0"/>
    <n v="34.128320000000002"/>
    <n v="17.347670000000001"/>
    <n v="19.891110000000001"/>
    <n v="14.237210000000001"/>
    <n v="16.780650000000001"/>
    <n v="-2.5434400000000004"/>
    <n v="0.41716703312674047"/>
    <n v="0.49169282285210641"/>
    <n v="-7.4525789725365915E-2"/>
    <n v="1.1786473613861144"/>
    <n v="-0.17864736138611428"/>
    <n v="2004"/>
    <s v="CA"/>
    <s v="Wave VI"/>
    <s v="Canada 2004"/>
    <s v="Gross"/>
    <n v="26.671779999999998"/>
    <n v="16.137589999999999"/>
    <n v="18.49531"/>
    <n v="8.1764699999999984"/>
    <n v="10.534189999999999"/>
    <n v="-2.3577200000000005"/>
    <n v="0.30655884234198089"/>
    <n v="0.39495639211181255"/>
    <n v="-8.8397549769831663E-2"/>
    <n v="1.2883542653492279"/>
    <n v="-0.28835426534922787"/>
    <n v="2004"/>
    <s v="CA"/>
    <s v="Wave VI"/>
    <s v="Canada 2004"/>
    <s v="Gross"/>
    <n v="29.63316"/>
    <n v="21.109850000000002"/>
    <n v="25.409590000000001"/>
    <n v="4.2235699999999987"/>
    <n v="8.5233099999999986"/>
    <n v="-4.2997399999999999"/>
    <n v="0.14252850522860197"/>
    <n v="0.28762744169032256"/>
    <n v="-0.14509893646172059"/>
    <n v="2.0180345063536302"/>
    <n v="-1.01803450635363"/>
    <n v="2004"/>
    <s v="CA"/>
    <s v="Wave VI"/>
    <s v="Canada 2004"/>
    <s v="Gross"/>
    <n v="81.29092"/>
    <n v="17.135010000000001"/>
    <n v="17.581230000000001"/>
    <n v="63.709689999999995"/>
    <n v="64.155910000000006"/>
    <n v="-0.44622000000000028"/>
    <n v="0.78372455373859706"/>
    <n v="0.7892137276832395"/>
    <n v="-5.4891739446422836E-3"/>
    <n v="1.0070039581106109"/>
    <n v="-7.0039581106108081E-3"/>
  </r>
  <r>
    <x v="11"/>
    <x v="0"/>
    <x v="4"/>
    <x v="4"/>
    <x v="33"/>
    <x v="0"/>
    <n v="31.828240000000001"/>
    <n v="15.86594"/>
    <n v="18.89217"/>
    <n v="12.936070000000001"/>
    <n v="15.962300000000001"/>
    <n v="-3.02623"/>
    <n v="0.40643372049475562"/>
    <n v="0.5015137500534117"/>
    <n v="-9.5080029558656076E-2"/>
    <n v="1.2339373550081285"/>
    <n v="-0.23393735500812843"/>
    <n v="2000"/>
    <s v="CA"/>
    <s v="Wave V"/>
    <s v="Canada 2000"/>
    <s v="Gross"/>
    <n v="24.703389999999999"/>
    <n v="14.89841"/>
    <n v="17.6021"/>
    <n v="7.1012899999999988"/>
    <n v="9.8049799999999987"/>
    <n v="-2.7036899999999999"/>
    <n v="0.28746216612375869"/>
    <n v="0.39690827858038913"/>
    <n v="-0.10944611245663045"/>
    <n v="1.3807322331576377"/>
    <n v="-0.3807322331576376"/>
    <n v="2000"/>
    <s v="CA"/>
    <s v="Wave V"/>
    <s v="Canada 2000"/>
    <s v="Gross"/>
    <n v="27.000699999999998"/>
    <n v="18.945730000000001"/>
    <n v="23.92304"/>
    <n v="3.0776599999999981"/>
    <n v="8.0549699999999973"/>
    <n v="-4.9773099999999992"/>
    <n v="0.11398445225494147"/>
    <n v="0.2983244878836474"/>
    <n v="-0.18434003562870591"/>
    <n v="2.6172384213980759"/>
    <n v="-1.6172384213980759"/>
    <n v="2000"/>
    <s v="CA"/>
    <s v="Wave V"/>
    <s v="Canada 2000"/>
    <s v="Gross"/>
    <n v="79.530990000000003"/>
    <n v="15.155200000000001"/>
    <n v="16.165559999999999"/>
    <n v="63.365430000000003"/>
    <n v="64.375789999999995"/>
    <n v="-1.0103599999999986"/>
    <n v="0.79673885613645701"/>
    <n v="0.80944283479936552"/>
    <n v="-1.2703978662908616E-2"/>
    <n v="1.0159449718876679"/>
    <n v="-1.5944971887668063E-2"/>
  </r>
  <r>
    <x v="20"/>
    <x v="0"/>
    <x v="4"/>
    <x v="4"/>
    <x v="34"/>
    <x v="0"/>
    <n v="34.984139999999996"/>
    <n v="18.151530000000001"/>
    <n v="19.756340000000002"/>
    <n v="15.227799999999995"/>
    <n v="16.832609999999995"/>
    <n v="-1.6048100000000005"/>
    <n v="0.43527724277343954"/>
    <n v="0.48114974385535836"/>
    <n v="-4.5872501081918857E-2"/>
    <n v="1.1053868582461026"/>
    <n v="-0.1053868582461026"/>
    <n v="1998"/>
    <s v="CA"/>
    <s v="Wave V"/>
    <s v="Canada 1998"/>
    <s v="Gross"/>
    <n v="28.053139999999999"/>
    <n v="16.852139999999999"/>
    <n v="18.361889999999999"/>
    <n v="9.6912500000000001"/>
    <n v="11.201000000000001"/>
    <n v="-1.5097500000000004"/>
    <n v="0.34546043687088152"/>
    <n v="0.39927794179189924"/>
    <n v="-5.3817504921017771E-2"/>
    <n v="1.155784857474526"/>
    <n v="-0.15578485747452603"/>
    <n v="1998"/>
    <s v="CA"/>
    <s v="Wave V"/>
    <s v="Canada 1998"/>
    <s v="Gross"/>
    <n v="30.457329999999999"/>
    <n v="21.186039999999998"/>
    <n v="23.826270000000001"/>
    <n v="6.631059999999998"/>
    <n v="9.2712900000000005"/>
    <n v="-2.6402300000000025"/>
    <n v="0.21771639208033003"/>
    <n v="0.3044025855188226"/>
    <n v="-8.6686193438492556E-2"/>
    <n v="1.3981610783193039"/>
    <n v="-0.39816107831930392"/>
    <n v="1998"/>
    <s v="CA"/>
    <s v="Wave V"/>
    <s v="Canada 1998"/>
    <s v="Gross"/>
    <n v="81.489099999999993"/>
    <n v="18.851050000000001"/>
    <n v="18.9009"/>
    <n v="62.588199999999993"/>
    <n v="62.638049999999993"/>
    <n v="-4.9849999999999284E-2"/>
    <n v="0.76805609584594747"/>
    <n v="0.76866783410296591"/>
    <n v="-6.117382570184146E-4"/>
    <n v="1.0007964760130503"/>
    <n v="-7.9647601305037194E-4"/>
  </r>
  <r>
    <x v="12"/>
    <x v="0"/>
    <x v="4"/>
    <x v="5"/>
    <x v="35"/>
    <x v="0"/>
    <n v="32.111809999999998"/>
    <n v="16.925789999999999"/>
    <n v="18.387170000000001"/>
    <n v="13.724639999999997"/>
    <n v="15.186019999999999"/>
    <n v="-1.4613800000000019"/>
    <n v="0.4274016319852415"/>
    <n v="0.47291074529900368"/>
    <n v="-4.5509113313762194E-2"/>
    <n v="1.1064785670152371"/>
    <n v="-0.10647856701523699"/>
    <n v="1997"/>
    <s v="CA"/>
    <s v="Wave IV"/>
    <s v="Canada 1997"/>
    <s v="Gross"/>
    <n v="24.38241"/>
    <n v="15.527049999999999"/>
    <n v="16.84055"/>
    <n v="7.5418599999999998"/>
    <n v="8.855360000000001"/>
    <n v="-1.3135000000000012"/>
    <n v="0.30931560908048056"/>
    <n v="0.3631864118436201"/>
    <n v="-5.387080276313954E-2"/>
    <n v="1.1741612811693669"/>
    <n v="-0.17416128116936688"/>
    <n v="1997"/>
    <s v="CA"/>
    <s v="Wave IV"/>
    <s v="Canada 1997"/>
    <s v="Gross"/>
    <n v="28.730429999999998"/>
    <n v="20.594830000000002"/>
    <n v="23.109970000000001"/>
    <n v="5.6204599999999978"/>
    <n v="8.1355999999999966"/>
    <n v="-2.5151399999999988"/>
    <n v="0.19562742360625993"/>
    <n v="0.28317014399018731"/>
    <n v="-8.7542720383927394E-2"/>
    <n v="1.4474971799461254"/>
    <n v="-0.44749717994612537"/>
    <n v="1997"/>
    <s v="CA"/>
    <s v="Wave IV"/>
    <s v="Canada 1997"/>
    <s v="Gross"/>
    <n v="80.839179999999999"/>
    <n v="17.18796"/>
    <n v="17.346309999999999"/>
    <n v="63.492869999999996"/>
    <n v="63.651219999999995"/>
    <n v="-0.15834999999999866"/>
    <n v="0.78542199463181095"/>
    <n v="0.78738082202219262"/>
    <n v="-1.9588273903817267E-3"/>
    <n v="1.0024939808202087"/>
    <n v="-2.4939808202086105E-3"/>
  </r>
  <r>
    <x v="13"/>
    <x v="0"/>
    <x v="4"/>
    <x v="5"/>
    <x v="36"/>
    <x v="0"/>
    <n v="32.395560000000003"/>
    <n v="16.338709999999999"/>
    <n v="17.589849999999998"/>
    <n v="14.805710000000005"/>
    <n v="16.056850000000004"/>
    <n v="-1.2511399999999995"/>
    <n v="0.45702898792303648"/>
    <n v="0.49564971249146494"/>
    <n v="-3.8620724568428494E-2"/>
    <n v="1.0845038839744936"/>
    <n v="-8.4503883974493557E-2"/>
    <n v="1994"/>
    <s v="CA"/>
    <s v="Wave IV"/>
    <s v="Canada 1994"/>
    <s v="Gross"/>
    <n v="24.95345"/>
    <n v="14.576269999999999"/>
    <n v="15.84188"/>
    <n v="9.1115700000000004"/>
    <n v="10.377180000000001"/>
    <n v="-1.2656100000000006"/>
    <n v="0.36514269569939228"/>
    <n v="0.41586153417663696"/>
    <n v="-5.0718838477244649E-2"/>
    <n v="1.1389014187456168"/>
    <n v="-0.1389014187456169"/>
    <n v="1994"/>
    <s v="CA"/>
    <s v="Wave IV"/>
    <s v="Canada 1994"/>
    <s v="Gross"/>
    <n v="29.309889999999999"/>
    <n v="20.44753"/>
    <n v="22.311409999999999"/>
    <n v="6.9984800000000007"/>
    <n v="8.8623599999999989"/>
    <n v="-1.8638799999999982"/>
    <n v="0.23877537582024363"/>
    <n v="0.30236756262135406"/>
    <n v="-6.3592186801110423E-2"/>
    <n v="1.2663264023045002"/>
    <n v="-0.26632640230450011"/>
    <n v="1994"/>
    <s v="CA"/>
    <s v="Wave IV"/>
    <s v="Canada 1994"/>
    <s v="Gross"/>
    <n v="80.936880000000002"/>
    <n v="17.51079"/>
    <n v="17.373339999999999"/>
    <n v="63.563540000000003"/>
    <n v="63.426090000000002"/>
    <n v="0.13745000000000118"/>
    <n v="0.78534705068937671"/>
    <n v="0.78364881374226436"/>
    <n v="1.6982369471123817E-3"/>
    <n v="0.99783759683617368"/>
    <n v="2.1624031638263251E-3"/>
  </r>
  <r>
    <x v="21"/>
    <x v="0"/>
    <x v="4"/>
    <x v="6"/>
    <x v="37"/>
    <x v="0"/>
    <n v="29.66799"/>
    <n v="15.396409999999999"/>
    <n v="16.63006"/>
    <n v="13.037929999999999"/>
    <n v="14.27158"/>
    <n v="-1.2336500000000008"/>
    <n v="0.43946118358540637"/>
    <n v="0.48104303661960246"/>
    <n v="-4.1581853034196141E-2"/>
    <n v="1.0946200815620271"/>
    <n v="-9.462008156202717E-2"/>
    <n v="1991"/>
    <s v="CA"/>
    <s v="Wave III"/>
    <s v="Canada 1991"/>
    <s v="Gross"/>
    <n v="22.60868"/>
    <n v="13.14551"/>
    <n v="14.40451"/>
    <n v="8.2041699999999995"/>
    <n v="9.4631699999999999"/>
    <n v="-1.2590000000000003"/>
    <n v="0.3628770012225393"/>
    <n v="0.4185635782363234"/>
    <n v="-5.56865770137841E-2"/>
    <n v="1.1534585460808346"/>
    <n v="-0.15345854608083456"/>
    <n v="1991"/>
    <s v="CA"/>
    <s v="Wave III"/>
    <s v="Canada 1991"/>
    <s v="Gross"/>
    <n v="26.51567"/>
    <n v="17.8428"/>
    <n v="19.43149"/>
    <n v="7.0841799999999999"/>
    <n v="8.6728699999999996"/>
    <n v="-1.5886899999999997"/>
    <n v="0.26716956426143484"/>
    <n v="0.32708470123515643"/>
    <n v="-5.9915136973721562E-2"/>
    <n v="1.2242588415314122"/>
    <n v="-0.22425884153141221"/>
    <n v="1991"/>
    <s v="CA"/>
    <s v="Wave III"/>
    <s v="Canada 1991"/>
    <s v="Gross"/>
    <n v="76.191509999999994"/>
    <n v="19.74408"/>
    <n v="19.410920000000001"/>
    <n v="56.780589999999989"/>
    <n v="56.447429999999997"/>
    <n v="0.33315999999999946"/>
    <n v="0.74523513184080481"/>
    <n v="0.74086246617241214"/>
    <n v="4.3726656683927053E-3"/>
    <n v="0.99413250196942315"/>
    <n v="5.8674980305769894E-3"/>
  </r>
  <r>
    <x v="14"/>
    <x v="0"/>
    <x v="4"/>
    <x v="7"/>
    <x v="38"/>
    <x v="0"/>
    <n v="27.017679999999999"/>
    <n v="15.668950000000001"/>
    <n v="17.467199999999998"/>
    <n v="9.5504800000000003"/>
    <n v="11.348729999999998"/>
    <n v="-1.7982499999999977"/>
    <n v="0.35349001098539923"/>
    <n v="0.4200482794969812"/>
    <n v="-6.6558268511581961E-2"/>
    <n v="1.1882889655807873"/>
    <n v="-0.18828896558078731"/>
    <n v="1987"/>
    <s v="CA"/>
    <s v="Wave II"/>
    <s v="Canada 1987"/>
    <s v="Gross"/>
    <n v="20.27703"/>
    <n v="12.929449999999999"/>
    <n v="14.57399"/>
    <n v="5.7030399999999997"/>
    <n v="7.3475800000000007"/>
    <n v="-1.644540000000001"/>
    <n v="0.28125618002241942"/>
    <n v="0.36235977359603455"/>
    <n v="-8.1103593573615115E-2"/>
    <n v="1.288361996408933"/>
    <n v="-0.28836199640893295"/>
    <n v="1987"/>
    <s v="CA"/>
    <s v="Wave II"/>
    <s v="Canada 1987"/>
    <s v="Gross"/>
    <n v="22.762229999999999"/>
    <n v="17.24596"/>
    <n v="20.113510000000002"/>
    <n v="2.6487199999999973"/>
    <n v="5.5162699999999987"/>
    <n v="-2.8675500000000014"/>
    <n v="0.11636469713204714"/>
    <n v="0.2423431271892077"/>
    <n v="-0.12597843005716056"/>
    <n v="2.082617264187987"/>
    <n v="-1.0826172641879868"/>
    <n v="1987"/>
    <s v="CA"/>
    <s v="Wave II"/>
    <s v="Canada 1987"/>
    <s v="Gross"/>
    <n v="76.705470000000005"/>
    <n v="25.173449999999999"/>
    <n v="24.809190000000001"/>
    <n v="51.896280000000004"/>
    <n v="51.532020000000003"/>
    <n v="0.36425999999999803"/>
    <n v="0.67656556957411251"/>
    <n v="0.67181675570203792"/>
    <n v="4.7488138720745473E-3"/>
    <n v="0.99298099979420484"/>
    <n v="7.019000205795059E-3"/>
  </r>
  <r>
    <x v="9"/>
    <x v="0"/>
    <x v="4"/>
    <x v="8"/>
    <x v="39"/>
    <x v="0"/>
    <n v="25.44642"/>
    <n v="17.493390000000002"/>
    <n v="18.93112"/>
    <n v="6.5152999999999999"/>
    <n v="7.9530299999999983"/>
    <n v="-1.4377299999999984"/>
    <n v="0.25603994589415718"/>
    <n v="0.312540231592499"/>
    <n v="-5.6500285698341784E-2"/>
    <n v="1.2206698079904224"/>
    <n v="-0.2206698079904223"/>
    <n v="1981"/>
    <s v="CA"/>
    <s v="Wave I"/>
    <s v="Canada 1981"/>
    <s v="Gross"/>
    <n v="19.332799999999999"/>
    <n v="14.397650000000001"/>
    <n v="15.94014"/>
    <n v="3.3926599999999993"/>
    <n v="4.9351499999999984"/>
    <n v="-1.542489999999999"/>
    <n v="0.17548725482082261"/>
    <n v="0.25527342133576092"/>
    <n v="-7.9786166514938292E-2"/>
    <n v="1.4546550494302404"/>
    <n v="-0.45465504943024038"/>
    <n v="1981"/>
    <s v="CA"/>
    <s v="Wave I"/>
    <s v="Canada 1981"/>
    <s v="Gross"/>
    <n v="24.53454"/>
    <n v="19.138549999999999"/>
    <n v="21.41245"/>
    <n v="3.12209"/>
    <n v="5.3959900000000012"/>
    <n v="-2.2739000000000011"/>
    <n v="0.12725284435738352"/>
    <n v="0.21993442713823047"/>
    <n v="-9.2681582780846969E-2"/>
    <n v="1.7283262173736187"/>
    <n v="-0.72832621737361869"/>
    <n v="1981"/>
    <s v="CA"/>
    <s v="Wave I"/>
    <s v="Canada 1981"/>
    <s v="Gross"/>
    <n v="74.638109999999998"/>
    <n v="40.245289999999997"/>
    <n v="39.315980000000003"/>
    <n v="35.322129999999994"/>
    <n v="34.39282"/>
    <n v="0.92930999999999386"/>
    <n v="0.4732452362472736"/>
    <n v="0.4607943582708619"/>
    <n v="1.2450877976411701E-2"/>
    <n v="0.97369043146605272"/>
    <n v="2.6309568533947246E-2"/>
  </r>
  <r>
    <x v="22"/>
    <x v="0"/>
    <x v="4"/>
    <x v="9"/>
    <x v="40"/>
    <x v="0"/>
    <n v="25.92653"/>
    <n v="18.057449999999999"/>
    <n v="19.631419999999999"/>
    <n v="6.2951100000000011"/>
    <n v="7.8690800000000003"/>
    <n v="-1.5739699999999992"/>
    <n v="0.24280572834081543"/>
    <n v="0.30351458525302077"/>
    <n v="-6.0708856912205345E-2"/>
    <n v="1.2500305792909097"/>
    <n v="-0.25003057929090977"/>
    <n v="1975"/>
    <s v="CA"/>
    <s v="Historical wave"/>
    <s v="Canada 1975"/>
    <s v="Gross"/>
    <n v="20.011690000000002"/>
    <n v="14.549569999999999"/>
    <n v="16.010829999999999"/>
    <n v="4.000860000000003"/>
    <n v="5.4621200000000023"/>
    <n v="-1.4612599999999993"/>
    <n v="0.19992614316931767"/>
    <n v="0.2729464627924979"/>
    <n v="-7.3020319623180216E-2"/>
    <n v="1.3652364741580556"/>
    <n v="-0.3652364741580556"/>
    <n v="1975"/>
    <s v="CA"/>
    <s v="Historical wave"/>
    <s v="Canada 1975"/>
    <s v="Gross"/>
    <n v="24.517469999999999"/>
    <n v="18.056629999999998"/>
    <n v="20.450050000000001"/>
    <n v="4.0674199999999985"/>
    <n v="6.460840000000001"/>
    <n v="-2.3934200000000025"/>
    <n v="0.16589884682228626"/>
    <n v="0.26351984931561051"/>
    <n v="-9.7621002493324255E-2"/>
    <n v="1.5884368961159663"/>
    <n v="-0.58843689611596628"/>
    <n v="1975"/>
    <s v="CA"/>
    <s v="Historical wave"/>
    <s v="Canada 1975"/>
    <s v="Gross"/>
    <n v="77.460210000000004"/>
    <n v="48.708759999999998"/>
    <n v="48.486750000000001"/>
    <n v="28.973460000000003"/>
    <n v="28.751450000000006"/>
    <n v="0.22200999999999738"/>
    <n v="0.3740431377606645"/>
    <n v="0.37117702107959694"/>
    <n v="2.8661166810675749E-3"/>
    <n v="0.99233747022274876"/>
    <n v="7.6625297772512273E-3"/>
  </r>
  <r>
    <x v="23"/>
    <x v="0"/>
    <x v="4"/>
    <x v="9"/>
    <x v="41"/>
    <x v="0"/>
    <n v="26.226559999999999"/>
    <n v="21.024519999999999"/>
    <n v="22.155200000000001"/>
    <n v="4.0713599999999985"/>
    <n v="5.2020400000000002"/>
    <n v="-1.1306800000000017"/>
    <n v="0.15523804875668021"/>
    <n v="0.1983500695478172"/>
    <n v="-4.311202079113699E-2"/>
    <n v="1.2777155545075851"/>
    <n v="-0.27771555450758523"/>
    <n v="1971"/>
    <s v="CA"/>
    <s v="Historical wave"/>
    <s v="Canada 1971"/>
    <s v="Gross"/>
    <n v="19.485530000000001"/>
    <n v="16.52618"/>
    <n v="17.650320000000001"/>
    <n v="1.83521"/>
    <n v="2.9593500000000006"/>
    <n v="-1.1241400000000006"/>
    <n v="9.418322211405078E-2"/>
    <n v="0.15187423693376575"/>
    <n v="-5.7691014819714968E-2"/>
    <n v="1.612540254248833"/>
    <n v="-0.61254025424883285"/>
    <n v="1971"/>
    <s v="CA"/>
    <s v="Historical wave"/>
    <s v="Canada 1971"/>
    <s v="Gross"/>
    <n v="25.21161"/>
    <n v="21.460640000000001"/>
    <n v="22.984269999999999"/>
    <n v="2.2273400000000017"/>
    <n v="3.7509699999999988"/>
    <n v="-1.5236299999999972"/>
    <n v="8.8345805761710638E-2"/>
    <n v="0.14877947104528425"/>
    <n v="-6.0433665283573607E-2"/>
    <n v="1.6840581141630806"/>
    <n v="-0.6840581141630806"/>
    <n v="1971"/>
    <s v="CA"/>
    <s v="Historical wave"/>
    <s v="Canada 1971"/>
    <s v="Gross"/>
    <n v="76.370159999999998"/>
    <n v="52.11777"/>
    <n v="51.805019999999999"/>
    <n v="24.56514"/>
    <n v="24.252389999999998"/>
    <n v="0.31275000000000119"/>
    <n v="0.32165887828439799"/>
    <n v="0.31756369241599075"/>
    <n v="4.0951858684072579E-3"/>
    <n v="0.98726854396107655"/>
    <n v="1.2731456038923498E-2"/>
  </r>
  <r>
    <x v="24"/>
    <x v="3"/>
    <x v="5"/>
    <x v="10"/>
    <x v="42"/>
    <x v="1"/>
    <n v="34.043489999999998"/>
    <n v="23.244060000000001"/>
    <n v="23.244060000000001"/>
    <n v="10.799429999999997"/>
    <n v="10.799429999999997"/>
    <m/>
    <n v="0.31722452662755779"/>
    <n v="0.31722452662755779"/>
    <m/>
    <n v="1"/>
    <m/>
    <n v="2015"/>
    <s v="CL"/>
    <s v="Wave X"/>
    <s v="Chile 2015"/>
    <s v="Net"/>
    <n v="27.85568"/>
    <n v="20.45684"/>
    <n v="20.45684"/>
    <n v="7.3988399999999999"/>
    <n v="7.3988399999999999"/>
    <m/>
    <n v="0.26561333272065157"/>
    <n v="0.26561333272065157"/>
    <m/>
    <n v="1"/>
    <m/>
    <n v="2015"/>
    <s v="CL"/>
    <s v="Wave X"/>
    <s v="Chile 2015"/>
    <s v="Net"/>
    <n v="34.724930000000001"/>
    <n v="27.752749999999999"/>
    <n v="27.752749999999999"/>
    <n v="6.9721800000000016"/>
    <n v="6.9721800000000016"/>
    <m/>
    <n v="0.20078312612869204"/>
    <n v="0.20078312612869204"/>
    <m/>
    <n v="1"/>
    <m/>
    <n v="2015"/>
    <s v="CL"/>
    <s v="Wave X"/>
    <s v="Chile 2015"/>
    <s v="Net"/>
    <n v="63.166969999999999"/>
    <n v="28.0791"/>
    <n v="28.0791"/>
    <n v="35.087869999999995"/>
    <n v="35.087869999999995"/>
    <m/>
    <n v="0.55547812408921937"/>
    <n v="0.55547812408921937"/>
    <m/>
    <n v="1"/>
    <m/>
  </r>
  <r>
    <x v="0"/>
    <x v="3"/>
    <x v="5"/>
    <x v="0"/>
    <x v="43"/>
    <x v="1"/>
    <n v="33.152819999999998"/>
    <n v="22.860099999999999"/>
    <n v="22.860099999999999"/>
    <n v="10.292719999999999"/>
    <n v="10.292719999999999"/>
    <m/>
    <n v="0.31046288068405642"/>
    <n v="0.31046288068405642"/>
    <m/>
    <n v="1"/>
    <m/>
    <n v="2013"/>
    <s v="CL"/>
    <s v="Wave IX"/>
    <s v="Chile 2013"/>
    <s v="Net"/>
    <n v="26.78088"/>
    <n v="19.731439999999999"/>
    <n v="19.731439999999999"/>
    <n v="7.0494400000000006"/>
    <n v="7.0494400000000006"/>
    <m/>
    <n v="0.2632266004701862"/>
    <n v="0.2632266004701862"/>
    <m/>
    <n v="1"/>
    <m/>
    <n v="2013"/>
    <s v="CL"/>
    <s v="Wave IX"/>
    <s v="Chile 2013"/>
    <s v="Net"/>
    <n v="35.445929999999997"/>
    <n v="29.178899999999999"/>
    <n v="29.178899999999999"/>
    <n v="6.2670299999999983"/>
    <n v="6.2670299999999983"/>
    <m/>
    <n v="0.17680534831502515"/>
    <n v="0.17680534831502515"/>
    <m/>
    <n v="1"/>
    <m/>
    <n v="2013"/>
    <s v="CL"/>
    <s v="Wave IX"/>
    <s v="Chile 2013"/>
    <s v="Net"/>
    <n v="61.429229999999997"/>
    <n v="25.62227"/>
    <n v="25.62227"/>
    <n v="35.806959999999997"/>
    <n v="35.806959999999997"/>
    <m/>
    <n v="0.58289775079388095"/>
    <n v="0.58289775079388095"/>
    <m/>
    <n v="1"/>
    <m/>
  </r>
  <r>
    <x v="17"/>
    <x v="3"/>
    <x v="5"/>
    <x v="1"/>
    <x v="44"/>
    <x v="1"/>
    <n v="34.401949999999999"/>
    <n v="23.823789999999999"/>
    <n v="23.823789999999999"/>
    <n v="10.57816"/>
    <n v="10.57816"/>
    <m/>
    <n v="0.30748722092788344"/>
    <n v="0.30748722092788344"/>
    <m/>
    <n v="1"/>
    <m/>
    <n v="2011"/>
    <s v="CL"/>
    <s v="Wave VIII"/>
    <s v="Chile 2011"/>
    <s v="Net"/>
    <n v="28.082370000000001"/>
    <n v="20.85369"/>
    <n v="20.85369"/>
    <n v="7.2286800000000007"/>
    <n v="7.2286800000000007"/>
    <m/>
    <n v="0.25740989809620773"/>
    <n v="0.25740989809620773"/>
    <m/>
    <n v="1"/>
    <m/>
    <n v="2011"/>
    <s v="CL"/>
    <s v="Wave VIII"/>
    <s v="Chile 2011"/>
    <s v="Net"/>
    <n v="38.292549999999999"/>
    <n v="31.496849999999998"/>
    <n v="31.496849999999998"/>
    <n v="6.7957000000000001"/>
    <n v="6.7957000000000001"/>
    <m/>
    <n v="0.17746794089189674"/>
    <n v="0.17746794089189674"/>
    <m/>
    <n v="1"/>
    <m/>
    <n v="2011"/>
    <s v="CL"/>
    <s v="Wave VIII"/>
    <s v="Chile 2011"/>
    <s v="Net"/>
    <n v="60.455190000000002"/>
    <n v="22.95318"/>
    <n v="22.95318"/>
    <n v="37.502009999999999"/>
    <n v="37.502009999999999"/>
    <m/>
    <n v="0.62032738628395667"/>
    <n v="0.62032738628395667"/>
    <m/>
    <n v="1"/>
    <m/>
  </r>
  <r>
    <x v="18"/>
    <x v="3"/>
    <x v="5"/>
    <x v="1"/>
    <x v="45"/>
    <x v="1"/>
    <n v="34.692480000000003"/>
    <n v="23.695930000000001"/>
    <n v="23.695930000000001"/>
    <n v="10.996550000000003"/>
    <n v="10.996550000000003"/>
    <m/>
    <n v="0.31697215073698976"/>
    <n v="0.31697215073698976"/>
    <m/>
    <n v="1"/>
    <m/>
    <n v="2009"/>
    <s v="CL"/>
    <s v="Wave VIII"/>
    <s v="Chile 2009"/>
    <s v="Net"/>
    <n v="29.108709999999999"/>
    <n v="21.015799999999999"/>
    <n v="21.015799999999999"/>
    <n v="8.0929099999999998"/>
    <n v="8.0929099999999998"/>
    <m/>
    <n v="0.27802365683673375"/>
    <n v="0.27802365683673375"/>
    <m/>
    <n v="1"/>
    <m/>
    <n v="2009"/>
    <s v="CL"/>
    <s v="Wave VIII"/>
    <s v="Chile 2009"/>
    <s v="Net"/>
    <n v="37.265239999999999"/>
    <n v="29.572610000000001"/>
    <n v="29.572610000000001"/>
    <n v="7.6926299999999976"/>
    <n v="7.6926299999999976"/>
    <m/>
    <n v="0.20642910122140629"/>
    <n v="0.20642910122140629"/>
    <m/>
    <n v="1"/>
    <m/>
    <n v="2009"/>
    <s v="CL"/>
    <s v="Wave VIII"/>
    <s v="Chile 2009"/>
    <s v="Net"/>
    <n v="60.267330000000001"/>
    <n v="24.396450000000002"/>
    <n v="24.396450000000002"/>
    <n v="35.87088"/>
    <n v="35.87088"/>
    <m/>
    <n v="0.59519610375969867"/>
    <n v="0.59519610375969867"/>
    <m/>
    <n v="1"/>
    <m/>
  </r>
  <r>
    <x v="19"/>
    <x v="3"/>
    <x v="5"/>
    <x v="2"/>
    <x v="46"/>
    <x v="1"/>
    <n v="33.39087"/>
    <n v="25.27861"/>
    <n v="25.27861"/>
    <n v="8.1122599999999991"/>
    <n v="8.1122599999999991"/>
    <m/>
    <n v="0.24294844668617496"/>
    <n v="0.24294844668617496"/>
    <m/>
    <n v="1"/>
    <m/>
    <n v="2006"/>
    <s v="CL"/>
    <s v="Wave VII"/>
    <s v="Chile 2006"/>
    <s v="Net"/>
    <n v="27.94417"/>
    <n v="21.53079"/>
    <n v="21.53079"/>
    <n v="6.4133800000000001"/>
    <n v="6.4133800000000001"/>
    <m/>
    <n v="0.22950690609168209"/>
    <n v="0.22950690609168209"/>
    <m/>
    <n v="1"/>
    <m/>
    <n v="2006"/>
    <s v="CL"/>
    <s v="Wave VII"/>
    <s v="Chile 2006"/>
    <s v="Net"/>
    <n v="36.747839999999997"/>
    <n v="31.428540000000002"/>
    <n v="31.428540000000002"/>
    <n v="5.3192999999999948"/>
    <n v="5.3192999999999948"/>
    <m/>
    <n v="0.14475136497818636"/>
    <n v="0.14475136497818636"/>
    <m/>
    <n v="1"/>
    <m/>
    <n v="2006"/>
    <s v="CL"/>
    <s v="Wave VII"/>
    <s v="Chile 2006"/>
    <s v="Net"/>
    <n v="58.745959999999997"/>
    <n v="30.551310000000001"/>
    <n v="30.551310000000001"/>
    <n v="28.194649999999996"/>
    <n v="28.194649999999996"/>
    <m/>
    <n v="0.4799419398372245"/>
    <n v="0.4799419398372245"/>
    <m/>
    <n v="1"/>
    <m/>
  </r>
  <r>
    <x v="4"/>
    <x v="3"/>
    <x v="5"/>
    <x v="3"/>
    <x v="47"/>
    <x v="1"/>
    <n v="34.149050000000003"/>
    <n v="26.118449999999999"/>
    <n v="26.118449999999999"/>
    <n v="8.0306000000000033"/>
    <n v="8.0306000000000033"/>
    <m/>
    <n v="0.23516320366159535"/>
    <n v="0.23516320366159535"/>
    <m/>
    <n v="1"/>
    <m/>
    <n v="2003"/>
    <s v="CL"/>
    <s v="Wave VI"/>
    <s v="Chile 2003"/>
    <s v="Net"/>
    <n v="29.219049999999999"/>
    <n v="22.649789999999999"/>
    <n v="22.649789999999999"/>
    <n v="6.5692599999999999"/>
    <n v="6.5692599999999999"/>
    <m/>
    <n v="0.22482798037581647"/>
    <n v="0.22482798037581647"/>
    <m/>
    <n v="1"/>
    <m/>
    <n v="2003"/>
    <s v="CL"/>
    <s v="Wave VI"/>
    <s v="Chile 2003"/>
    <s v="Net"/>
    <n v="38.01587"/>
    <n v="32.731850000000001"/>
    <n v="32.731850000000001"/>
    <n v="5.2840199999999982"/>
    <n v="5.2840199999999982"/>
    <m/>
    <n v="0.13899510914783741"/>
    <n v="0.13899510914783741"/>
    <m/>
    <n v="1"/>
    <m/>
    <n v="2003"/>
    <s v="CL"/>
    <s v="Wave VI"/>
    <s v="Chile 2003"/>
    <s v="Net"/>
    <n v="56.656350000000003"/>
    <n v="26.777539999999998"/>
    <n v="26.777539999999998"/>
    <n v="29.878810000000005"/>
    <n v="29.878810000000005"/>
    <m/>
    <n v="0.52736912985040518"/>
    <n v="0.52736912985040518"/>
    <m/>
    <n v="1"/>
    <m/>
  </r>
  <r>
    <x v="11"/>
    <x v="3"/>
    <x v="5"/>
    <x v="4"/>
    <x v="48"/>
    <x v="1"/>
    <n v="35.23077"/>
    <n v="26.242789999999999"/>
    <n v="26.242789999999999"/>
    <n v="8.9879800000000003"/>
    <n v="8.9879800000000003"/>
    <m/>
    <n v="0.2551173306742941"/>
    <n v="0.2551173306742941"/>
    <m/>
    <n v="1"/>
    <m/>
    <n v="2000"/>
    <s v="CL"/>
    <s v="Wave V"/>
    <s v="Chile 2000"/>
    <s v="Net"/>
    <n v="30.599460000000001"/>
    <n v="23.259519999999998"/>
    <n v="23.259519999999998"/>
    <n v="7.3399400000000021"/>
    <n v="7.3399400000000021"/>
    <m/>
    <n v="0.23987155328884896"/>
    <n v="0.23987155328884896"/>
    <m/>
    <n v="1"/>
    <m/>
    <n v="2000"/>
    <s v="CL"/>
    <s v="Wave V"/>
    <s v="Chile 2000"/>
    <s v="Net"/>
    <n v="38.265090000000001"/>
    <n v="32.642380000000003"/>
    <n v="32.642380000000003"/>
    <n v="5.6227099999999979"/>
    <n v="5.6227099999999979"/>
    <m/>
    <n v="0.14694098458934757"/>
    <n v="0.14694098458934757"/>
    <m/>
    <n v="1"/>
    <m/>
    <n v="2000"/>
    <s v="CL"/>
    <s v="Wave V"/>
    <s v="Chile 2000"/>
    <s v="Net"/>
    <n v="57.018619999999999"/>
    <n v="21.98301"/>
    <n v="21.98301"/>
    <n v="35.035609999999998"/>
    <n v="35.035609999999998"/>
    <m/>
    <n v="0.61445910125499348"/>
    <n v="0.61445910125499348"/>
    <m/>
    <n v="1"/>
    <m/>
  </r>
  <r>
    <x v="20"/>
    <x v="3"/>
    <x v="5"/>
    <x v="4"/>
    <x v="49"/>
    <x v="1"/>
    <n v="34.241520000000001"/>
    <n v="26.88017"/>
    <n v="26.88017"/>
    <n v="7.3613500000000016"/>
    <n v="7.3613500000000016"/>
    <m/>
    <n v="0.21498315495340165"/>
    <n v="0.21498315495340165"/>
    <m/>
    <n v="1"/>
    <m/>
    <n v="1998"/>
    <s v="CL"/>
    <s v="Wave V"/>
    <s v="Chile 1998"/>
    <s v="Net"/>
    <n v="29.287980000000001"/>
    <n v="23.163150000000002"/>
    <n v="23.163150000000002"/>
    <n v="6.1248299999999993"/>
    <n v="6.1248299999999993"/>
    <m/>
    <n v="0.20912435750092698"/>
    <n v="0.20912435750092698"/>
    <m/>
    <n v="1"/>
    <m/>
    <n v="1998"/>
    <s v="CL"/>
    <s v="Wave V"/>
    <s v="Chile 1998"/>
    <s v="Net"/>
    <n v="38.087310000000002"/>
    <n v="33.12153"/>
    <n v="33.12153"/>
    <n v="4.9657800000000023"/>
    <n v="4.9657800000000023"/>
    <m/>
    <n v="0.13037885847018343"/>
    <n v="0.13037885847018343"/>
    <m/>
    <n v="1"/>
    <m/>
    <n v="1998"/>
    <s v="CL"/>
    <s v="Wave V"/>
    <s v="Chile 1998"/>
    <s v="Net"/>
    <n v="56.243580000000001"/>
    <n v="28.404810000000001"/>
    <n v="28.404810000000001"/>
    <n v="27.83877"/>
    <n v="27.83877"/>
    <m/>
    <n v="0.49496795900972163"/>
    <n v="0.49496795900972163"/>
    <m/>
    <n v="1"/>
    <m/>
  </r>
  <r>
    <x v="25"/>
    <x v="3"/>
    <x v="5"/>
    <x v="5"/>
    <x v="50"/>
    <x v="1"/>
    <n v="34.297960000000003"/>
    <n v="26.543220000000002"/>
    <n v="26.543220000000002"/>
    <n v="7.7547400000000017"/>
    <n v="7.7547400000000017"/>
    <m/>
    <n v="0.22609916158278803"/>
    <n v="0.22609916158278803"/>
    <m/>
    <n v="1"/>
    <m/>
    <n v="1996"/>
    <s v="CL"/>
    <s v="Wave IV"/>
    <s v="Chile 1996"/>
    <s v="Net"/>
    <n v="29.700199999999999"/>
    <n v="22.951059999999998"/>
    <n v="22.951059999999998"/>
    <n v="6.7491400000000006"/>
    <n v="6.7491400000000006"/>
    <m/>
    <n v="0.22724224079299132"/>
    <n v="0.22724224079299132"/>
    <m/>
    <n v="1"/>
    <m/>
    <n v="1996"/>
    <s v="CL"/>
    <s v="Wave IV"/>
    <s v="Chile 1996"/>
    <s v="Net"/>
    <n v="38.020029999999998"/>
    <n v="32.92286"/>
    <n v="32.92286"/>
    <n v="5.0971699999999984"/>
    <n v="5.0971699999999984"/>
    <m/>
    <n v="0.13406538606097887"/>
    <n v="0.13406538606097887"/>
    <m/>
    <n v="1"/>
    <m/>
    <n v="1996"/>
    <s v="CL"/>
    <s v="Wave IV"/>
    <s v="Chile 1996"/>
    <s v="Net"/>
    <n v="55.915950000000002"/>
    <n v="26.837820000000001"/>
    <n v="26.837820000000001"/>
    <n v="29.078130000000002"/>
    <n v="29.078130000000002"/>
    <m/>
    <n v="0.52003283499609687"/>
    <n v="0.52003283499609687"/>
    <m/>
    <n v="1"/>
    <m/>
  </r>
  <r>
    <x v="13"/>
    <x v="3"/>
    <x v="5"/>
    <x v="5"/>
    <x v="51"/>
    <x v="1"/>
    <n v="35.190989999999999"/>
    <n v="27.023060000000001"/>
    <n v="27.023060000000001"/>
    <n v="8.1679299999999984"/>
    <n v="8.1679299999999984"/>
    <m/>
    <n v="0.23210287633283402"/>
    <n v="0.23210287633283402"/>
    <m/>
    <n v="1"/>
    <m/>
    <n v="1994"/>
    <s v="CL"/>
    <s v="Wave IV"/>
    <s v="Chile 1994"/>
    <s v="Net"/>
    <n v="29.915959999999998"/>
    <n v="23.277450000000002"/>
    <n v="23.277450000000002"/>
    <n v="6.6385099999999966"/>
    <n v="6.6385099999999966"/>
    <m/>
    <n v="0.22190529737304091"/>
    <n v="0.22190529737304091"/>
    <m/>
    <n v="1"/>
    <m/>
    <n v="1994"/>
    <s v="CL"/>
    <s v="Wave IV"/>
    <s v="Chile 1994"/>
    <s v="Net"/>
    <n v="39.182000000000002"/>
    <n v="33.351900000000001"/>
    <n v="33.351900000000001"/>
    <n v="5.8301000000000016"/>
    <n v="5.8301000000000016"/>
    <m/>
    <n v="0.14879536521872291"/>
    <n v="0.14879536521872291"/>
    <m/>
    <n v="1"/>
    <m/>
    <n v="1994"/>
    <s v="CL"/>
    <s v="Wave IV"/>
    <s v="Chile 1994"/>
    <s v="Net"/>
    <n v="59.96069"/>
    <n v="29.548310000000001"/>
    <n v="29.548310000000001"/>
    <n v="30.412379999999999"/>
    <n v="30.412379999999999"/>
    <m/>
    <n v="0.50720530400834274"/>
    <n v="0.50720530400834274"/>
    <m/>
    <n v="1"/>
    <m/>
  </r>
  <r>
    <x v="15"/>
    <x v="3"/>
    <x v="5"/>
    <x v="6"/>
    <x v="52"/>
    <x v="1"/>
    <n v="33.007860000000001"/>
    <n v="25.457380000000001"/>
    <n v="25.457380000000001"/>
    <n v="7.5504800000000003"/>
    <n v="7.5504800000000003"/>
    <m/>
    <n v="0.22874794064201678"/>
    <n v="0.22874794064201678"/>
    <m/>
    <n v="1"/>
    <m/>
    <n v="1992"/>
    <s v="CL"/>
    <s v="Wave III"/>
    <s v="Chile 1992"/>
    <s v="Net"/>
    <n v="28.163509999999999"/>
    <n v="21.595459999999999"/>
    <n v="21.595459999999999"/>
    <n v="6.5680499999999995"/>
    <n v="6.5680499999999995"/>
    <m/>
    <n v="0.23321134333043003"/>
    <n v="0.23321134333043003"/>
    <m/>
    <n v="1"/>
    <m/>
    <n v="1992"/>
    <s v="CL"/>
    <s v="Wave III"/>
    <s v="Chile 1992"/>
    <s v="Net"/>
    <n v="37.004170000000002"/>
    <n v="31.760809999999999"/>
    <n v="31.760809999999999"/>
    <n v="5.2433600000000027"/>
    <n v="5.2433600000000027"/>
    <m/>
    <n v="0.14169646285810497"/>
    <n v="0.14169646285810497"/>
    <m/>
    <n v="1"/>
    <m/>
    <n v="1992"/>
    <s v="CL"/>
    <s v="Wave III"/>
    <s v="Chile 1992"/>
    <s v="Net"/>
    <n v="54.042949999999998"/>
    <n v="26.78106"/>
    <n v="26.78106"/>
    <n v="27.261889999999998"/>
    <n v="27.261889999999998"/>
    <m/>
    <n v="0.50444859135187847"/>
    <n v="0.50444859135187847"/>
    <m/>
    <n v="1"/>
    <m/>
  </r>
  <r>
    <x v="26"/>
    <x v="3"/>
    <x v="5"/>
    <x v="6"/>
    <x v="53"/>
    <x v="1"/>
    <n v="35.285699999999999"/>
    <n v="26.13766"/>
    <n v="26.13766"/>
    <n v="9.1480399999999982"/>
    <n v="9.1480399999999982"/>
    <m/>
    <n v="0.25925629929404825"/>
    <n v="0.25925629929404825"/>
    <m/>
    <n v="1"/>
    <m/>
    <n v="1990"/>
    <s v="CL"/>
    <s v="Wave III"/>
    <s v="Chile 1990"/>
    <s v="Net"/>
    <n v="30.053709999999999"/>
    <n v="22.467649999999999"/>
    <n v="22.467649999999999"/>
    <n v="7.5860599999999998"/>
    <n v="7.5860599999999998"/>
    <m/>
    <n v="0.25241675653355278"/>
    <n v="0.25241675653355278"/>
    <m/>
    <n v="1"/>
    <m/>
    <n v="1990"/>
    <s v="CL"/>
    <s v="Wave III"/>
    <s v="Chile 1990"/>
    <s v="Net"/>
    <n v="40.009419999999999"/>
    <n v="33.435589999999998"/>
    <n v="33.435589999999998"/>
    <n v="6.573830000000001"/>
    <n v="6.573830000000001"/>
    <m/>
    <n v="0.16430705568838541"/>
    <n v="0.16430705568838541"/>
    <m/>
    <n v="1"/>
    <m/>
    <n v="1990"/>
    <s v="CL"/>
    <s v="Wave III"/>
    <s v="Chile 1990"/>
    <s v="Net"/>
    <n v="55.749630000000003"/>
    <n v="20.792310000000001"/>
    <n v="20.792310000000001"/>
    <n v="34.957320000000003"/>
    <n v="34.957320000000003"/>
    <m/>
    <n v="0.62704129157449118"/>
    <n v="0.62704129157449118"/>
    <m/>
    <n v="1"/>
    <m/>
  </r>
  <r>
    <x v="0"/>
    <x v="2"/>
    <x v="6"/>
    <x v="0"/>
    <x v="54"/>
    <x v="0"/>
    <n v="35.46566"/>
    <m/>
    <n v="26.886189999999999"/>
    <n v="8.5794700000000006"/>
    <m/>
    <m/>
    <n v="0.24190921584428432"/>
    <m/>
    <m/>
    <m/>
    <m/>
    <n v="2013"/>
    <s v="CN"/>
    <s v="Wave IX"/>
    <s v="China 2013"/>
    <s v="Gross"/>
    <n v="32.104239999999997"/>
    <m/>
    <n v="25.282869999999999"/>
    <n v="6.8213699999999982"/>
    <m/>
    <m/>
    <n v="0.21247567299521805"/>
    <m/>
    <m/>
    <m/>
    <m/>
    <n v="2013"/>
    <s v="CN"/>
    <s v="Wave IX"/>
    <s v="China 2013"/>
    <s v="Gross"/>
    <n v="33.516019999999997"/>
    <m/>
    <n v="28.916160000000001"/>
    <n v="4.5998599999999961"/>
    <n v="33.516019999999997"/>
    <n v="-28.916160000000001"/>
    <n v="0.13724362260196754"/>
    <n v="1"/>
    <n v="-0.86275637739803246"/>
    <n v="7.2863130617018834"/>
    <n v="-6.2863130617018834"/>
    <n v="2013"/>
    <s v="CN"/>
    <s v="Wave IX"/>
    <s v="China 2013"/>
    <s v="Gross"/>
    <n v="66.994799999999998"/>
    <m/>
    <n v="35.583440000000003"/>
    <n v="31.411359999999995"/>
    <m/>
    <m/>
    <n v="0.46886265799733706"/>
    <m/>
    <m/>
    <m/>
    <m/>
  </r>
  <r>
    <x v="27"/>
    <x v="2"/>
    <x v="6"/>
    <x v="4"/>
    <x v="55"/>
    <x v="2"/>
    <n v="29.514859999999999"/>
    <n v="25.400569999999998"/>
    <n v="25.403790000000001"/>
    <n v="4.111069999999998"/>
    <n v="4.1142900000000004"/>
    <n v="-3.2200000000024431E-3"/>
    <n v="0.1392881416344173"/>
    <n v="0.13939723922119232"/>
    <n v="-1.0909758677501581E-4"/>
    <n v="1.0007832510757546"/>
    <n v="-7.8325107575459541E-4"/>
    <n v="2002"/>
    <s v="CN"/>
    <s v="Wave V"/>
    <s v="China 2002"/>
    <s v="Mix"/>
    <n v="27.19885"/>
    <n v="23.700340000000001"/>
    <n v="23.672149999999998"/>
    <n v="3.5267000000000017"/>
    <n v="3.4985099999999996"/>
    <n v="2.8190000000002158E-2"/>
    <n v="0.12966357033477524"/>
    <n v="0.12862712945584096"/>
    <n v="1.0364408789342991E-3"/>
    <n v="0.99200669180820533"/>
    <n v="7.9933081917946368E-3"/>
    <n v="2002"/>
    <s v="CN"/>
    <s v="Wave V"/>
    <s v="China 2002"/>
    <s v="Mix"/>
    <n v="32.276490000000003"/>
    <n v="30.271830000000001"/>
    <n v="30.5457"/>
    <n v="1.7307900000000025"/>
    <n v="2.0046600000000012"/>
    <n v="-0.27386999999999873"/>
    <n v="5.3623860587071345E-2"/>
    <n v="6.2108983969446523E-2"/>
    <n v="-8.4851233823751808E-3"/>
    <n v="1.1582341011907848"/>
    <n v="-0.15823410119078474"/>
    <n v="2002"/>
    <s v="CN"/>
    <s v="Wave V"/>
    <s v="China 2002"/>
    <s v="Mix"/>
    <n v="48.198680000000003"/>
    <n v="27.275179999999999"/>
    <n v="26.560759999999998"/>
    <n v="21.637920000000005"/>
    <n v="20.923500000000004"/>
    <n v="0.7144200000000005"/>
    <n v="0.44893179647243459"/>
    <n v="0.43410939884660749"/>
    <n v="1.4822397625827106E-2"/>
    <n v="0.96698296324230792"/>
    <n v="3.3017036757692068E-2"/>
  </r>
  <r>
    <x v="0"/>
    <x v="3"/>
    <x v="7"/>
    <x v="0"/>
    <x v="56"/>
    <x v="2"/>
    <n v="29.392579999999999"/>
    <n v="24.63766"/>
    <n v="26.34309"/>
    <n v="3.0494899999999987"/>
    <n v="4.7549199999999985"/>
    <n v="-1.7054299999999998"/>
    <n v="0.10375033426803631"/>
    <n v="0.1617728011627424"/>
    <n v="-5.8022466894706075E-2"/>
    <n v="1.5592508911326157"/>
    <n v="-0.55925089113261583"/>
    <n v="2013"/>
    <s v="CO"/>
    <s v="Wave IX"/>
    <s v="Colombia 2013"/>
    <s v="Mix"/>
    <n v="23.978169999999999"/>
    <n v="20.081990000000001"/>
    <n v="21.585229999999999"/>
    <n v="2.3929399999999994"/>
    <n v="3.8961799999999975"/>
    <n v="-1.5032399999999981"/>
    <n v="9.979660666347763E-2"/>
    <n v="0.16248863028329508"/>
    <n v="-6.2692023619817447E-2"/>
    <n v="1.6281979489665426"/>
    <n v="-0.62819794896654257"/>
    <n v="2013"/>
    <s v="CO"/>
    <s v="Wave IX"/>
    <s v="Colombia 2013"/>
    <s v="Mix"/>
    <n v="35.394280000000002"/>
    <n v="31.558260000000001"/>
    <n v="33.775620000000004"/>
    <n v="1.6186599999999984"/>
    <n v="3.8360200000000013"/>
    <n v="-2.2173600000000029"/>
    <n v="4.5732248261583466E-2"/>
    <n v="0.10837965908615746"/>
    <n v="-6.2647410824573993E-2"/>
    <n v="2.3698738462679039"/>
    <n v="-1.3698738462679036"/>
    <n v="2013"/>
    <s v="CO"/>
    <s v="Wave IX"/>
    <s v="Colombia 2013"/>
    <s v="Mix"/>
    <n v="44.038119999999999"/>
    <n v="28.26127"/>
    <n v="29.120470000000001"/>
    <n v="14.917649999999998"/>
    <n v="15.77685"/>
    <n v="-0.8592000000000013"/>
    <n v="0.3387440244951419"/>
    <n v="0.35825439414761573"/>
    <n v="-1.9510369652473842E-2"/>
    <n v="1.0575962031553228"/>
    <n v="-5.7596203155322816E-2"/>
  </r>
  <r>
    <x v="1"/>
    <x v="3"/>
    <x v="7"/>
    <x v="1"/>
    <x v="57"/>
    <x v="2"/>
    <n v="27.439679999999999"/>
    <n v="24.881160000000001"/>
    <n v="26.493749999999999"/>
    <n v="0.9459300000000006"/>
    <n v="2.5585199999999979"/>
    <n v="-1.6125899999999973"/>
    <n v="3.4473069656789021E-2"/>
    <n v="9.3241612147080363E-2"/>
    <n v="-5.8768542490291335E-2"/>
    <n v="2.7047667374964282"/>
    <n v="-1.7047667374964282"/>
    <n v="2010"/>
    <s v="CO"/>
    <s v="Wave VIII"/>
    <s v="Colombia 2010"/>
    <s v="Mix"/>
    <n v="22.590730000000001"/>
    <n v="20.370740000000001"/>
    <n v="21.73967"/>
    <n v="0.85106000000000037"/>
    <n v="2.2199899999999992"/>
    <n v="-1.3689299999999989"/>
    <n v="3.7672974711308593E-2"/>
    <n v="9.8269954091788944E-2"/>
    <n v="-6.0596979380480351E-2"/>
    <n v="2.6084999882499451"/>
    <n v="-1.6084999882499451"/>
    <n v="2010"/>
    <s v="CO"/>
    <s v="Wave VIII"/>
    <s v="Colombia 2010"/>
    <s v="Mix"/>
    <n v="32.437609999999999"/>
    <n v="31.16113"/>
    <n v="33.392800000000001"/>
    <n v="-0.95519000000000176"/>
    <n v="1.2764799999999994"/>
    <n v="-2.2316700000000012"/>
    <n v="-2.9446990699993056E-2"/>
    <n v="3.9351851138231191E-2"/>
    <n v="-6.8798841838224239E-2"/>
    <n v="-1.33636239910384"/>
    <n v="2.33636239910384"/>
    <n v="2010"/>
    <s v="CO"/>
    <s v="Wave VIII"/>
    <s v="Colombia 2010"/>
    <s v="Mix"/>
    <n v="41.374020000000002"/>
    <n v="29.45731"/>
    <n v="29.935099999999998"/>
    <n v="11.438920000000003"/>
    <n v="11.916710000000002"/>
    <n v="-0.47778999999999883"/>
    <n v="0.276475914112286"/>
    <n v="0.28802398219945757"/>
    <n v="-1.1548068087171582E-2"/>
    <n v="1.0417688033485677"/>
    <n v="-4.1768803348567758E-2"/>
  </r>
  <r>
    <x v="10"/>
    <x v="3"/>
    <x v="7"/>
    <x v="2"/>
    <x v="58"/>
    <x v="2"/>
    <n v="28.92032"/>
    <n v="26.2758"/>
    <n v="28.378309999999999"/>
    <n v="0.54201000000000121"/>
    <n v="2.64452"/>
    <n v="-2.1025099999999988"/>
    <n v="1.8741493870054037E-2"/>
    <n v="9.1441588474816315E-2"/>
    <n v="-7.2700094604762289E-2"/>
    <n v="4.8790981716204387"/>
    <n v="-3.8790981716204387"/>
    <n v="2007"/>
    <s v="CO"/>
    <s v="Wave VII"/>
    <s v="Colombia 2007"/>
    <s v="Mix"/>
    <n v="23.457519999999999"/>
    <n v="21.118819999999999"/>
    <n v="22.874659999999999"/>
    <n v="0.58286000000000016"/>
    <n v="2.3386999999999993"/>
    <n v="-1.7558399999999992"/>
    <n v="2.4847468956650156E-2"/>
    <n v="9.9699371459557512E-2"/>
    <n v="-7.4851902502907353E-2"/>
    <n v="4.0124558212949912"/>
    <n v="-3.0124558212949912"/>
    <n v="2007"/>
    <s v="CO"/>
    <s v="Wave VII"/>
    <s v="Colombia 2007"/>
    <s v="Mix"/>
    <n v="35.081470000000003"/>
    <n v="33.552169999999997"/>
    <n v="36.243029999999997"/>
    <n v="-1.1615599999999944"/>
    <n v="1.5293000000000063"/>
    <n v="-2.6908600000000007"/>
    <n v="-3.3110357120154719E-2"/>
    <n v="4.359281409815513E-2"/>
    <n v="-7.6703171218309857E-2"/>
    <n v="-1.3165914804228913"/>
    <n v="2.3165914804228915"/>
    <n v="2007"/>
    <s v="CO"/>
    <s v="Wave VII"/>
    <s v="Colombia 2007"/>
    <s v="Mix"/>
    <n v="41.737360000000002"/>
    <n v="29.820820000000001"/>
    <n v="31.667560000000002"/>
    <n v="10.069800000000001"/>
    <n v="11.916540000000001"/>
    <n v="-1.8467400000000005"/>
    <n v="0.24126585869350625"/>
    <n v="0.28551254799057729"/>
    <n v="-4.4246689297071026E-2"/>
    <n v="1.1833939105046773"/>
    <n v="-0.18339391050467738"/>
  </r>
  <r>
    <x v="3"/>
    <x v="3"/>
    <x v="7"/>
    <x v="3"/>
    <x v="59"/>
    <x v="0"/>
    <n v="27.464849999999998"/>
    <n v="24.91356"/>
    <n v="26.495539999999998"/>
    <n v="0.96931000000000012"/>
    <n v="2.5512899999999981"/>
    <n v="-1.5819799999999979"/>
    <n v="3.5292746911051769E-2"/>
    <n v="9.2892915854264568E-2"/>
    <n v="-5.76001689432128E-2"/>
    <n v="2.6320681722049684"/>
    <n v="-1.6320681722049681"/>
    <n v="2004"/>
    <s v="CO"/>
    <s v="Wave VI"/>
    <s v="Colombia 2004"/>
    <s v="Gross"/>
    <n v="23.02881"/>
    <n v="20.44286"/>
    <n v="21.775639999999999"/>
    <n v="1.2531700000000008"/>
    <n v="2.5859500000000004"/>
    <n v="-1.3327799999999996"/>
    <n v="5.4417488354804297E-2"/>
    <n v="0.1122919508216013"/>
    <n v="-5.7874462466797012E-2"/>
    <n v="2.0635268957922697"/>
    <n v="-1.0635268957922699"/>
    <n v="2004"/>
    <s v="CO"/>
    <s v="Wave VI"/>
    <s v="Colombia 2004"/>
    <s v="Gross"/>
    <n v="31.955210000000001"/>
    <n v="30.862259999999999"/>
    <n v="32.575760000000002"/>
    <n v="-0.62055000000000149"/>
    <n v="1.0929500000000019"/>
    <n v="-1.7135000000000034"/>
    <n v="-1.9419368547413753E-2"/>
    <n v="3.4202560396254689E-2"/>
    <n v="-5.3621928943668441E-2"/>
    <n v="-1.761260172427684"/>
    <n v="2.7612601724276837"/>
    <n v="2004"/>
    <s v="CO"/>
    <s v="Wave VI"/>
    <s v="Colombia 2004"/>
    <s v="Gross"/>
    <n v="39.780810000000002"/>
    <n v="27.28389"/>
    <n v="29.061209999999999"/>
    <n v="10.719600000000003"/>
    <n v="12.496920000000003"/>
    <n v="-1.7773199999999996"/>
    <n v="0.26946660965425295"/>
    <n v="0.31414443295649341"/>
    <n v="-4.4677823302240439E-2"/>
    <n v="1.1658009627224895"/>
    <n v="-0.16580096272248956"/>
  </r>
  <r>
    <x v="0"/>
    <x v="4"/>
    <x v="8"/>
    <x v="0"/>
    <x v="60"/>
    <x v="0"/>
    <n v="32.855379999999997"/>
    <n v="10.37396"/>
    <n v="11.348470000000001"/>
    <n v="21.506909999999998"/>
    <n v="22.481419999999996"/>
    <n v="-0.97451000000000043"/>
    <n v="0.65459325078571606"/>
    <n v="0.68425384214092178"/>
    <n v="-2.9660591355205768E-2"/>
    <n v="1.0453114836115462"/>
    <n v="-4.5311483611546265E-2"/>
    <n v="2013"/>
    <s v="CZ"/>
    <s v="Wave IX"/>
    <s v="Czech Republic 2013"/>
    <s v="Gross"/>
    <n v="21.207809999999998"/>
    <n v="8.4788230000000002"/>
    <n v="9.474513"/>
    <n v="11.733296999999999"/>
    <n v="12.728986999999998"/>
    <n v="-0.99568999999999974"/>
    <n v="0.55325358912589273"/>
    <n v="0.60020280264676074"/>
    <n v="-4.6949213520868012E-2"/>
    <n v="1.0848602059591606"/>
    <n v="-8.4860205959160481E-2"/>
    <n v="2013"/>
    <s v="CZ"/>
    <s v="Wave IX"/>
    <s v="Czech Republic 2013"/>
    <s v="Gross"/>
    <n v="23.202809999999999"/>
    <n v="14.92665"/>
    <n v="16.75676"/>
    <n v="6.4460499999999996"/>
    <n v="8.2761599999999991"/>
    <n v="-1.8301099999999995"/>
    <n v="0.27781333381603346"/>
    <n v="0.35668783220653011"/>
    <n v="-7.887449839049665E-2"/>
    <n v="1.2839118529952451"/>
    <n v="-0.28391185299524507"/>
    <n v="2013"/>
    <s v="CZ"/>
    <s v="Wave IX"/>
    <s v="Czech Republic 2013"/>
    <s v="Gross"/>
    <n v="86.654499999999999"/>
    <n v="12.722049999999999"/>
    <n v="12.722049999999999"/>
    <n v="73.932450000000003"/>
    <n v="73.932450000000003"/>
    <n v="0"/>
    <n v="0.85318650502859061"/>
    <n v="0.85318650502859061"/>
    <n v="0"/>
    <n v="1"/>
    <n v="0"/>
  </r>
  <r>
    <x v="1"/>
    <x v="4"/>
    <x v="8"/>
    <x v="1"/>
    <x v="61"/>
    <x v="0"/>
    <n v="32.85613"/>
    <n v="10.0421"/>
    <n v="11.335800000000001"/>
    <n v="21.520330000000001"/>
    <n v="22.814030000000002"/>
    <n v="-1.2937000000000012"/>
    <n v="0.65498675589608391"/>
    <n v="0.69436144792463395"/>
    <n v="-3.9374692028549957E-2"/>
    <n v="1.0601152491620716"/>
    <n v="-6.0115249162071449E-2"/>
    <n v="2010"/>
    <s v="CZ"/>
    <s v="Wave VIII"/>
    <s v="Czech Republic 2010"/>
    <s v="Gross"/>
    <n v="22.947299999999998"/>
    <n v="8.347054"/>
    <n v="9.6738049999999998"/>
    <n v="13.273494999999999"/>
    <n v="14.600245999999999"/>
    <n v="-1.3267509999999998"/>
    <n v="0.57843384624770666"/>
    <n v="0.63625114937269311"/>
    <n v="-5.7817303124986376E-2"/>
    <n v="1.0999549101423551"/>
    <n v="-9.9954910142355122E-2"/>
    <n v="2010"/>
    <s v="CZ"/>
    <s v="Wave VIII"/>
    <s v="Czech Republic 2010"/>
    <s v="Gross"/>
    <n v="24.751570000000001"/>
    <n v="14.63101"/>
    <n v="16.845099999999999"/>
    <n v="7.9064700000000023"/>
    <n v="10.120560000000001"/>
    <n v="-2.2140899999999988"/>
    <n v="0.31943307030624735"/>
    <n v="0.40888557776334999"/>
    <n v="-8.9452507457102662E-2"/>
    <n v="1.2800352116684182"/>
    <n v="-0.28003521166841816"/>
    <n v="2010"/>
    <s v="CZ"/>
    <s v="Wave VIII"/>
    <s v="Czech Republic 2010"/>
    <s v="Gross"/>
    <n v="85.723820000000003"/>
    <n v="12.076560000000001"/>
    <n v="12.14601"/>
    <n v="73.577809999999999"/>
    <n v="73.647260000000003"/>
    <n v="-6.944999999999979E-2"/>
    <n v="0.85831231039400713"/>
    <n v="0.85912247027722288"/>
    <n v="-8.1015988321565444E-4"/>
    <n v="1.0009438987107662"/>
    <n v="-9.4389871076619144E-4"/>
  </r>
  <r>
    <x v="10"/>
    <x v="4"/>
    <x v="8"/>
    <x v="2"/>
    <x v="62"/>
    <x v="0"/>
    <n v="31.5733"/>
    <n v="9.1332380000000004"/>
    <n v="10.82522"/>
    <n v="20.748080000000002"/>
    <n v="22.440061999999998"/>
    <n v="-1.6919819999999994"/>
    <n v="0.65714005187927782"/>
    <n v="0.71072906538119229"/>
    <n v="-5.3589013501914577E-2"/>
    <n v="1.0815488469294505"/>
    <n v="-8.1548846929450788E-2"/>
    <n v="2007"/>
    <s v="CZ"/>
    <s v="Wave VII"/>
    <s v="Czech Republic 2007"/>
    <s v="Gross"/>
    <n v="21.74588"/>
    <n v="7.043876"/>
    <n v="8.7986909999999998"/>
    <n v="12.947189"/>
    <n v="14.702003999999999"/>
    <n v="-1.7548149999999998"/>
    <n v="0.59538583860482996"/>
    <n v="0.67608227397557596"/>
    <n v="-8.0696435370746084E-2"/>
    <n v="1.1355363700954701"/>
    <n v="-0.13553637009547012"/>
    <n v="2007"/>
    <s v="CZ"/>
    <s v="Wave VII"/>
    <s v="Czech Republic 2007"/>
    <s v="Gross"/>
    <n v="24.300789999999999"/>
    <n v="11.61077"/>
    <n v="14.34801"/>
    <n v="9.9527799999999989"/>
    <n v="12.690019999999999"/>
    <n v="-2.7372399999999999"/>
    <n v="0.40956610875613503"/>
    <n v="0.52220606819778281"/>
    <n v="-0.11263995944164779"/>
    <n v="1.2750226569862892"/>
    <n v="-0.2750226569862893"/>
    <n v="2007"/>
    <s v="CZ"/>
    <s v="Wave VII"/>
    <s v="Czech Republic 2007"/>
    <s v="Gross"/>
    <n v="86.835989999999995"/>
    <n v="15.7767"/>
    <n v="15.848039999999999"/>
    <n v="70.987949999999998"/>
    <n v="71.05928999999999"/>
    <n v="-7.1339999999999293E-2"/>
    <n v="0.81749456648101781"/>
    <n v="0.8183161152420787"/>
    <n v="-8.2154876106092984E-4"/>
    <n v="1.0010049592923869"/>
    <n v="-1.0049592923869375E-3"/>
  </r>
  <r>
    <x v="3"/>
    <x v="4"/>
    <x v="8"/>
    <x v="3"/>
    <x v="63"/>
    <x v="0"/>
    <n v="32.507150000000003"/>
    <n v="9.4903960000000005"/>
    <n v="11.515140000000001"/>
    <n v="20.992010000000001"/>
    <n v="23.016754000000002"/>
    <n v="-2.0247440000000001"/>
    <n v="0.645765931495071"/>
    <n v="0.70805204393494969"/>
    <n v="-6.228611243987861E-2"/>
    <n v="1.0964530790524587"/>
    <n v="-9.6453079052458535E-2"/>
    <n v="2004"/>
    <s v="CZ"/>
    <s v="Wave VI"/>
    <s v="Czech Republic 2004"/>
    <s v="Gross"/>
    <n v="23.449909999999999"/>
    <n v="8.0223960000000005"/>
    <n v="9.9358830000000005"/>
    <n v="13.514026999999999"/>
    <n v="15.427513999999999"/>
    <n v="-1.9134869999999999"/>
    <n v="0.57629334185077896"/>
    <n v="0.65789224777408528"/>
    <n v="-8.159890592330632E-2"/>
    <n v="1.1415926577621904"/>
    <n v="-0.14159265776219035"/>
    <n v="2004"/>
    <s v="CZ"/>
    <s v="Wave VI"/>
    <s v="Czech Republic 2004"/>
    <s v="Gross"/>
    <n v="26.084389999999999"/>
    <n v="14.04557"/>
    <n v="17.880960000000002"/>
    <n v="8.2034299999999973"/>
    <n v="12.038819999999999"/>
    <n v="-3.8353900000000021"/>
    <n v="0.31449575780763889"/>
    <n v="0.46153350720488384"/>
    <n v="-0.14703774939724495"/>
    <n v="1.4675349213682574"/>
    <n v="-0.46753492136825736"/>
    <n v="2004"/>
    <s v="CZ"/>
    <s v="Wave VI"/>
    <s v="Czech Republic 2004"/>
    <s v="Gross"/>
    <n v="84.533810000000003"/>
    <n v="10.372400000000001"/>
    <n v="10.486789999999999"/>
    <n v="74.047020000000003"/>
    <n v="74.161410000000004"/>
    <n v="-0.11438999999999844"/>
    <n v="0.87594561276724658"/>
    <n v="0.87729879914320674"/>
    <n v="-1.3531863759600855E-3"/>
    <n v="1.0015448292179754"/>
    <n v="-1.54482921797526E-3"/>
  </r>
  <r>
    <x v="27"/>
    <x v="4"/>
    <x v="8"/>
    <x v="4"/>
    <x v="64"/>
    <x v="0"/>
    <n v="33.31955"/>
    <n v="8.5769230000000007"/>
    <n v="9.7900469999999995"/>
    <n v="23.529502999999998"/>
    <n v="24.742626999999999"/>
    <n v="-1.2131239999999988"/>
    <n v="0.70617709422846342"/>
    <n v="0.7425858692569377"/>
    <n v="-3.6408775028474234E-2"/>
    <n v="1.051557570085522"/>
    <n v="-5.1557570085521948E-2"/>
    <n v="2002"/>
    <s v="CZ"/>
    <s v="Wave V"/>
    <s v="Czech Republic 2002"/>
    <s v="Gross"/>
    <n v="24.113240000000001"/>
    <n v="6.7946580000000001"/>
    <n v="7.9450440000000002"/>
    <n v="16.168196000000002"/>
    <n v="17.318581999999999"/>
    <n v="-1.1503860000000001"/>
    <n v="0.67051113827921927"/>
    <n v="0.7182187876867645"/>
    <n v="-4.7707649407545405E-2"/>
    <n v="1.0711511661536017"/>
    <n v="-7.11511661536018E-2"/>
    <n v="2002"/>
    <s v="CZ"/>
    <s v="Wave V"/>
    <s v="Czech Republic 2002"/>
    <s v="Gross"/>
    <n v="29.18477"/>
    <n v="13.719379999999999"/>
    <n v="15.843299999999999"/>
    <n v="13.341470000000001"/>
    <n v="15.465390000000001"/>
    <n v="-2.12392"/>
    <n v="0.45713808948982643"/>
    <n v="0.52991303340749307"/>
    <n v="-7.2774943917666646E-2"/>
    <n v="1.159196850122213"/>
    <n v="-0.15919685012221291"/>
    <n v="2002"/>
    <s v="CZ"/>
    <s v="Wave V"/>
    <s v="Czech Republic 2002"/>
    <s v="Gross"/>
    <n v="86.559280000000001"/>
    <n v="9.4318150000000003"/>
    <n v="9.5143590000000007"/>
    <n v="77.044921000000002"/>
    <n v="77.127465000000001"/>
    <n v="-8.2544000000000395E-2"/>
    <n v="0.89008273867342702"/>
    <n v="0.89103635104173695"/>
    <n v="-9.5361236830990726E-4"/>
    <n v="1.001071374970973"/>
    <n v="-1.0713749709731078E-3"/>
  </r>
  <r>
    <x v="25"/>
    <x v="4"/>
    <x v="8"/>
    <x v="5"/>
    <x v="65"/>
    <x v="0"/>
    <n v="28.598980000000001"/>
    <n v="8.4951430000000006"/>
    <n v="10.49713"/>
    <n v="18.101849999999999"/>
    <n v="20.103836999999999"/>
    <n v="-2.0019869999999997"/>
    <n v="0.63295439207971749"/>
    <n v="0.70295643411058706"/>
    <n v="-7.0002042030869627E-2"/>
    <n v="1.1105957125929118"/>
    <n v="-0.11059571259291176"/>
    <n v="1996"/>
    <s v="CZ"/>
    <s v="Wave IV"/>
    <s v="Czech Republic 1996"/>
    <s v="Gross"/>
    <n v="18.72823"/>
    <n v="5.5375579999999998"/>
    <n v="7.424029"/>
    <n v="11.304200999999999"/>
    <n v="13.190671999999999"/>
    <n v="-1.8864710000000002"/>
    <n v="0.60359153000577204"/>
    <n v="0.70432026945418758"/>
    <n v="-0.10072873944841558"/>
    <n v="1.16688229446734"/>
    <n v="-0.1668822944673401"/>
    <n v="1996"/>
    <s v="CZ"/>
    <s v="Wave IV"/>
    <s v="Czech Republic 1996"/>
    <s v="Gross"/>
    <n v="21.846489999999999"/>
    <n v="9.2126640000000002"/>
    <n v="12.12419"/>
    <n v="9.7222999999999988"/>
    <n v="12.633825999999999"/>
    <n v="-2.9115260000000003"/>
    <n v="0.44502801136475467"/>
    <n v="0.57830003812969499"/>
    <n v="-0.13327202676494029"/>
    <n v="1.2994688499634861"/>
    <n v="-0.29946884996348605"/>
    <n v="1996"/>
    <s v="CZ"/>
    <s v="Wave IV"/>
    <s v="Czech Republic 1996"/>
    <s v="Gross"/>
    <n v="84.374129999999994"/>
    <n v="20.981100000000001"/>
    <n v="22.111560000000001"/>
    <n v="62.262569999999997"/>
    <n v="63.393029999999996"/>
    <n v="-1.1304599999999994"/>
    <n v="0.73793436447878047"/>
    <n v="0.75133254707337427"/>
    <n v="-1.3398182594593858E-2"/>
    <n v="1.0181563337330919"/>
    <n v="-1.8156333733091959E-2"/>
  </r>
  <r>
    <x v="15"/>
    <x v="4"/>
    <x v="8"/>
    <x v="6"/>
    <x v="66"/>
    <x v="0"/>
    <n v="31.2378"/>
    <n v="6.3140669999999997"/>
    <n v="6.8219700000000003"/>
    <n v="24.41583"/>
    <n v="24.923732999999999"/>
    <n v="-0.50790300000000066"/>
    <n v="0.7816117012081516"/>
    <n v="0.7978709448168565"/>
    <n v="-1.625924360870486E-2"/>
    <n v="1.0208022008672242"/>
    <n v="-2.0802200867224282E-2"/>
    <n v="1992"/>
    <s v="CZ"/>
    <s v="Wave III"/>
    <s v="Czech Republic 1992"/>
    <s v="Gross"/>
    <n v="23.494669999999999"/>
    <n v="3.864404"/>
    <n v="4.6795999999999998"/>
    <n v="18.815069999999999"/>
    <n v="19.630265999999999"/>
    <n v="-0.81519599999999981"/>
    <n v="0.80082291004725747"/>
    <n v="0.83551997112536591"/>
    <n v="-3.4697061078108347E-2"/>
    <n v="1.0433267588162043"/>
    <n v="-4.3326758816204236E-2"/>
    <n v="1992"/>
    <s v="CZ"/>
    <s v="Wave III"/>
    <s v="Czech Republic 1992"/>
    <s v="Gross"/>
    <n v="21.509730000000001"/>
    <n v="5.3352449999999996"/>
    <n v="5.501906"/>
    <n v="16.007823999999999"/>
    <n v="16.174485000000001"/>
    <n v="-0.16666100000000039"/>
    <n v="0.74421315376808539"/>
    <n v="0.75196132169023044"/>
    <n v="-7.7481679221450194E-3"/>
    <n v="1.0104112214127292"/>
    <n v="-1.04112214127292E-2"/>
    <n v="1992"/>
    <s v="CZ"/>
    <s v="Wave III"/>
    <s v="Czech Republic 1992"/>
    <s v="Gross"/>
    <n v="86.863410000000002"/>
    <n v="19.804950000000002"/>
    <n v="19.528580000000002"/>
    <n v="67.334829999999997"/>
    <n v="67.058459999999997"/>
    <n v="0.27637"/>
    <n v="0.7751805967552966"/>
    <n v="0.7719989348794849"/>
    <n v="3.1816618758116911E-3"/>
    <n v="0.99589558628127528"/>
    <n v="4.1044137187247675E-3"/>
  </r>
  <r>
    <x v="0"/>
    <x v="1"/>
    <x v="9"/>
    <x v="0"/>
    <x v="67"/>
    <x v="0"/>
    <n v="33.380809999999997"/>
    <n v="4.871658"/>
    <n v="12.400930000000001"/>
    <n v="20.979879999999994"/>
    <n v="28.509151999999997"/>
    <n v="-7.5292720000000006"/>
    <n v="0.62850122570422939"/>
    <n v="0.85405812501254463"/>
    <n v="-0.22555689930831521"/>
    <n v="1.3588806037022139"/>
    <n v="-0.35888060370221386"/>
    <n v="2013"/>
    <s v="DK"/>
    <s v="Wave IX"/>
    <s v="Denmark 2013"/>
    <s v="Gross"/>
    <n v="23.13618"/>
    <n v="6.3475200000000003"/>
    <n v="11.5123"/>
    <n v="11.62388"/>
    <n v="16.78866"/>
    <n v="-5.1647799999999995"/>
    <n v="0.50241137473861286"/>
    <n v="0.72564528802939809"/>
    <n v="-0.22323391329078524"/>
    <n v="1.4443249586196691"/>
    <n v="-0.44432495861966914"/>
    <n v="2013"/>
    <s v="DK"/>
    <s v="Wave IX"/>
    <s v="Denmark 2013"/>
    <s v="Gross"/>
    <n v="17.150410000000001"/>
    <n v="3.6090970000000002"/>
    <n v="10.28815"/>
    <n v="6.8622600000000009"/>
    <n v="13.541313000000001"/>
    <n v="-6.6790529999999997"/>
    <n v="0.40012221282173432"/>
    <n v="0.78956205711700189"/>
    <n v="-0.38943984429526751"/>
    <n v="1.9733022357066037"/>
    <n v="-0.97330223570660379"/>
    <n v="2013"/>
    <s v="DK"/>
    <s v="Wave IX"/>
    <s v="Denmark 2013"/>
    <s v="Gross"/>
    <n v="85.799850000000006"/>
    <n v="1.3995550000000001"/>
    <n v="17.746479999999998"/>
    <n v="68.053370000000001"/>
    <n v="84.400295"/>
    <n v="-16.346924999999999"/>
    <n v="0.79316420716353231"/>
    <n v="0.98368814164593521"/>
    <n v="-0.1905239344824029"/>
    <n v="1.2402074283756999"/>
    <n v="-0.24020742837569981"/>
  </r>
  <r>
    <x v="1"/>
    <x v="1"/>
    <x v="9"/>
    <x v="1"/>
    <x v="68"/>
    <x v="0"/>
    <n v="32.458150000000003"/>
    <n v="5.3604120000000002"/>
    <n v="13.50615"/>
    <n v="18.952000000000005"/>
    <n v="27.097738000000003"/>
    <n v="-8.1457379999999997"/>
    <n v="0.58389033262832302"/>
    <n v="0.83485158581126773"/>
    <n v="-0.25096125318294477"/>
    <n v="1.4298088856057405"/>
    <n v="-0.42980888560574071"/>
    <n v="2010"/>
    <s v="DK"/>
    <s v="Wave VIII"/>
    <s v="Denmark 2010"/>
    <s v="Gross"/>
    <n v="22.675689999999999"/>
    <n v="6.424086"/>
    <n v="11.41567"/>
    <n v="11.260019999999999"/>
    <n v="16.251604"/>
    <n v="-4.9915840000000005"/>
    <n v="0.49656791039214238"/>
    <n v="0.71669722067994401"/>
    <n v="-0.22012931028780164"/>
    <n v="1.4433015216669243"/>
    <n v="-0.44330152166692427"/>
    <n v="2010"/>
    <s v="DK"/>
    <s v="Wave VIII"/>
    <s v="Denmark 2010"/>
    <s v="Gross"/>
    <n v="17.124359999999999"/>
    <n v="4.6805560000000002"/>
    <n v="11.123379999999999"/>
    <n v="6.0009800000000002"/>
    <n v="12.443804"/>
    <n v="-6.442823999999999"/>
    <n v="0.3504352863406282"/>
    <n v="0.72667264645218865"/>
    <n v="-0.37623736011156034"/>
    <n v="2.0736286406553597"/>
    <n v="-1.0736286406553595"/>
    <n v="2010"/>
    <s v="DK"/>
    <s v="Wave VIII"/>
    <s v="Denmark 2010"/>
    <s v="Gross"/>
    <n v="86.877690000000001"/>
    <n v="2.4065120000000002"/>
    <n v="24.00675"/>
    <n v="62.870940000000004"/>
    <n v="84.471177999999995"/>
    <n v="-21.600238000000001"/>
    <n v="0.72367186558482399"/>
    <n v="0.97230000014963558"/>
    <n v="-0.24862813456481175"/>
    <n v="1.3435647375401099"/>
    <n v="-0.34356473754010991"/>
  </r>
  <r>
    <x v="10"/>
    <x v="1"/>
    <x v="9"/>
    <x v="2"/>
    <x v="69"/>
    <x v="0"/>
    <n v="29.088239999999999"/>
    <n v="4.7273759999999996"/>
    <n v="13.74517"/>
    <n v="15.343069999999999"/>
    <n v="24.360863999999999"/>
    <n v="-9.0177940000000003"/>
    <n v="0.52746642629461249"/>
    <n v="0.83748153893119692"/>
    <n v="-0.31001511263658443"/>
    <n v="1.5877437826979868"/>
    <n v="-0.58774378269798688"/>
    <n v="2007"/>
    <s v="DK"/>
    <s v="Wave VII"/>
    <s v="Denmark 2007"/>
    <s v="Gross"/>
    <n v="19.42558"/>
    <n v="4.9928530000000002"/>
    <n v="10.15901"/>
    <n v="9.2665699999999998"/>
    <n v="14.432727"/>
    <n v="-5.1661570000000001"/>
    <n v="0.47702925729888113"/>
    <n v="0.74297534488030725"/>
    <n v="-0.26594608758142613"/>
    <n v="1.5575047725317999"/>
    <n v="-0.55750477253179986"/>
    <n v="2007"/>
    <s v="DK"/>
    <s v="Wave VII"/>
    <s v="Denmark 2007"/>
    <s v="Gross"/>
    <n v="15.50634"/>
    <n v="4.5117120000000002"/>
    <n v="10.86422"/>
    <n v="4.6421200000000002"/>
    <n v="10.994627999999999"/>
    <n v="-6.3525079999999994"/>
    <n v="0.2993691612592011"/>
    <n v="0.70904081814277253"/>
    <n v="-0.40967165688357143"/>
    <n v="2.3684497600234371"/>
    <n v="-1.3684497600234373"/>
    <n v="2007"/>
    <s v="DK"/>
    <s v="Wave VII"/>
    <s v="Denmark 2007"/>
    <s v="Gross"/>
    <n v="87.880759999999995"/>
    <n v="3.9624760000000001"/>
    <n v="32.44594"/>
    <n v="55.434819999999995"/>
    <n v="83.918284"/>
    <n v="-28.483464000000001"/>
    <n v="0.63079586476038663"/>
    <n v="0.9549107677266333"/>
    <n v="-0.32411490296624657"/>
    <n v="1.5138190040122799"/>
    <n v="-0.51381900401227976"/>
  </r>
  <r>
    <x v="3"/>
    <x v="1"/>
    <x v="9"/>
    <x v="3"/>
    <x v="70"/>
    <x v="0"/>
    <n v="31.220479999999998"/>
    <n v="4.253768"/>
    <n v="13.198040000000001"/>
    <n v="18.022439999999996"/>
    <n v="26.966711999999998"/>
    <n v="-8.9442720000000016"/>
    <n v="0.57726338608503125"/>
    <n v="0.86375071747775811"/>
    <n v="-0.28648733139272686"/>
    <n v="1.4962852976622478"/>
    <n v="-0.49628529766224794"/>
    <n v="2004"/>
    <s v="DK"/>
    <s v="Wave VI"/>
    <s v="Denmark 2004"/>
    <s v="Gross"/>
    <n v="21.900379999999998"/>
    <n v="4.8629540000000002"/>
    <n v="9.8770319999999998"/>
    <n v="12.023347999999999"/>
    <n v="17.037425999999996"/>
    <n v="-5.0140779999999996"/>
    <n v="0.54900179814231531"/>
    <n v="0.77795115883833965"/>
    <n v="-0.22894936069602445"/>
    <n v="1.4170284350082853"/>
    <n v="-0.41702843500828557"/>
    <n v="2004"/>
    <s v="DK"/>
    <s v="Wave VI"/>
    <s v="Denmark 2004"/>
    <s v="Gross"/>
    <n v="18.188289999999999"/>
    <n v="3.6152850000000001"/>
    <n v="10.48738"/>
    <n v="7.7009099999999986"/>
    <n v="14.573004999999998"/>
    <n v="-6.8720949999999998"/>
    <n v="0.42339934100456939"/>
    <n v="0.80123007715403705"/>
    <n v="-0.37783073614946761"/>
    <n v="1.8923744076998694"/>
    <n v="-0.89237440769986942"/>
    <n v="2004"/>
    <s v="DK"/>
    <s v="Wave VI"/>
    <s v="Denmark 2004"/>
    <s v="Gross"/>
    <n v="89.670140000000004"/>
    <n v="2.6456819999999999"/>
    <n v="31.155650000000001"/>
    <n v="58.514490000000002"/>
    <n v="87.02445800000001"/>
    <n v="-28.509968000000001"/>
    <n v="0.65255267807098327"/>
    <n v="0.97049539568021204"/>
    <n v="-0.31794271760922865"/>
    <n v="1.4872291974175971"/>
    <n v="-0.4872291974175969"/>
  </r>
  <r>
    <x v="11"/>
    <x v="1"/>
    <x v="9"/>
    <x v="4"/>
    <x v="71"/>
    <x v="0"/>
    <n v="29.759129999999999"/>
    <n v="4.0030109999999999"/>
    <n v="13.05711"/>
    <n v="16.702019999999997"/>
    <n v="25.756118999999998"/>
    <n v="-9.0540990000000008"/>
    <n v="0.56124019754609755"/>
    <n v="0.86548628941773498"/>
    <n v="-0.30424609187163743"/>
    <n v="1.5420960458675059"/>
    <n v="-0.54209604586750593"/>
    <n v="2000"/>
    <s v="DK"/>
    <s v="Wave V"/>
    <s v="Denmark 2000"/>
    <s v="Gross"/>
    <n v="20.27441"/>
    <n v="4.1948590000000001"/>
    <n v="8.9329820000000009"/>
    <n v="11.341427999999999"/>
    <n v="16.079550999999999"/>
    <n v="-4.7381230000000008"/>
    <n v="0.55939620437783388"/>
    <n v="0.79309587800582104"/>
    <n v="-0.23369967362798724"/>
    <n v="1.4177712894707792"/>
    <n v="-0.41777128947077929"/>
    <n v="2000"/>
    <s v="DK"/>
    <s v="Wave V"/>
    <s v="Denmark 2000"/>
    <s v="Gross"/>
    <n v="16.61589"/>
    <n v="2.7816779999999999"/>
    <n v="8.9093169999999997"/>
    <n v="7.7065730000000006"/>
    <n v="13.834212000000001"/>
    <n v="-6.1276390000000003"/>
    <n v="0.46380741567258815"/>
    <n v="0.83258928652031283"/>
    <n v="-0.36878187084772468"/>
    <n v="1.7951185306361206"/>
    <n v="-0.79511853063612059"/>
    <n v="2000"/>
    <s v="DK"/>
    <s v="Wave V"/>
    <s v="Denmark 2000"/>
    <s v="Gross"/>
    <n v="89.856700000000004"/>
    <n v="4.9557729999999998"/>
    <n v="36.903709999999997"/>
    <n v="52.952990000000007"/>
    <n v="84.90092700000001"/>
    <n v="-31.947936999999996"/>
    <n v="0.58930485984907088"/>
    <n v="0.94484804138144407"/>
    <n v="-0.35554318153237313"/>
    <n v="1.6033264032871419"/>
    <n v="-0.60332640328714193"/>
  </r>
  <r>
    <x v="6"/>
    <x v="1"/>
    <x v="9"/>
    <x v="5"/>
    <x v="72"/>
    <x v="0"/>
    <n v="31.381250000000001"/>
    <n v="3.1924299999999999"/>
    <n v="12.016959999999999"/>
    <n v="19.364290000000004"/>
    <n v="28.18882"/>
    <n v="-8.8245299999999993"/>
    <n v="0.6170656044612628"/>
    <n v="0.89826950806612227"/>
    <n v="-0.28120390360485953"/>
    <n v="1.4557115184703386"/>
    <n v="-0.45571151847033881"/>
    <n v="1995"/>
    <s v="DK"/>
    <s v="Wave IV"/>
    <s v="Denmark 1995"/>
    <s v="Gross"/>
    <n v="21.759779999999999"/>
    <n v="3.7601249999999999"/>
    <n v="7.9347310000000002"/>
    <n v="13.825049"/>
    <n v="17.999655000000001"/>
    <n v="-4.1746060000000007"/>
    <n v="0.63534874893036608"/>
    <n v="0.82719839079255397"/>
    <n v="-0.19184964186218798"/>
    <n v="1.3019595807580864"/>
    <n v="-0.30195958075808632"/>
    <n v="1995"/>
    <s v="DK"/>
    <s v="Wave IV"/>
    <s v="Denmark 1995"/>
    <s v="Gross"/>
    <n v="19.352699999999999"/>
    <n v="2.7012109999999998"/>
    <n v="7.8001269999999998"/>
    <n v="11.552572999999999"/>
    <n v="16.651488999999998"/>
    <n v="-5.098916"/>
    <n v="0.59694890118691446"/>
    <n v="0.86042200829858362"/>
    <n v="-0.26347310711166921"/>
    <n v="1.4413662653332724"/>
    <n v="-0.44136626533327256"/>
    <n v="1995"/>
    <s v="DK"/>
    <s v="Wave IV"/>
    <s v="Denmark 1995"/>
    <s v="Gross"/>
    <n v="88.879099999999994"/>
    <n v="1.466702"/>
    <n v="35.181710000000002"/>
    <n v="53.697389999999992"/>
    <n v="87.412397999999996"/>
    <n v="-33.715008000000005"/>
    <n v="0.60416217085906576"/>
    <n v="0.98349778519359443"/>
    <n v="-0.37933561433452867"/>
    <n v="1.6278705166117013"/>
    <n v="-0.62787051661170146"/>
  </r>
  <r>
    <x v="15"/>
    <x v="1"/>
    <x v="9"/>
    <x v="6"/>
    <x v="73"/>
    <x v="0"/>
    <n v="32.061959999999999"/>
    <n v="9.0021020000000007"/>
    <n v="14.63766"/>
    <n v="17.424299999999999"/>
    <n v="23.059857999999998"/>
    <n v="-5.6355579999999996"/>
    <n v="0.54345710617816256"/>
    <n v="0.71922795736754708"/>
    <n v="-0.17577085118938454"/>
    <n v="1.323430955619451"/>
    <n v="-0.32343095561945101"/>
    <n v="1992"/>
    <s v="DK"/>
    <s v="Wave III"/>
    <s v="Denmark 1992"/>
    <s v="Gross"/>
    <n v="22.363130000000002"/>
    <n v="6.9625649999999997"/>
    <n v="10.67553"/>
    <n v="11.687600000000002"/>
    <n v="15.400565000000002"/>
    <n v="-3.7129650000000005"/>
    <n v="0.5226280936523644"/>
    <n v="0.68865874320812881"/>
    <n v="-0.16603064955576435"/>
    <n v="1.3176841267668298"/>
    <n v="-0.31768412676682978"/>
    <n v="1992"/>
    <s v="DK"/>
    <s v="Wave III"/>
    <s v="Denmark 1992"/>
    <s v="Gross"/>
    <n v="20.007560000000002"/>
    <n v="6.8581149999999997"/>
    <n v="10.995660000000001"/>
    <n v="9.0119000000000007"/>
    <n v="13.149445000000002"/>
    <n v="-4.1375450000000011"/>
    <n v="0.45042473944848849"/>
    <n v="0.65722381939626828"/>
    <n v="-0.20679907994777977"/>
    <n v="1.4591201633395845"/>
    <n v="-0.45912016333958444"/>
    <n v="1992"/>
    <s v="DK"/>
    <s v="Wave III"/>
    <s v="Denmark 1992"/>
    <s v="Gross"/>
    <n v="87.796949999999995"/>
    <n v="20.20505"/>
    <n v="35.708930000000002"/>
    <n v="52.088019999999993"/>
    <n v="67.591899999999995"/>
    <n v="-15.503880000000002"/>
    <n v="0.5932782403033362"/>
    <n v="0.76986615138680781"/>
    <n v="-0.1765879110834716"/>
    <n v="1.2976477124682413"/>
    <n v="-0.29764771246824134"/>
  </r>
  <r>
    <x v="14"/>
    <x v="1"/>
    <x v="9"/>
    <x v="7"/>
    <x v="74"/>
    <x v="0"/>
    <n v="28.79073"/>
    <n v="10.874840000000001"/>
    <n v="17.34806"/>
    <n v="11.44267"/>
    <n v="17.915889999999997"/>
    <n v="-6.4732199999999995"/>
    <n v="0.39744285747530539"/>
    <n v="0.62227981020279788"/>
    <n v="-0.22483695272749249"/>
    <n v="1.5657088773861343"/>
    <n v="-0.56570887738613451"/>
    <n v="1987"/>
    <s v="DK"/>
    <s v="Wave II"/>
    <s v="Denmark 1987"/>
    <s v="Gross"/>
    <n v="19.365120000000001"/>
    <n v="6.2925700000000004"/>
    <n v="10.910450000000001"/>
    <n v="8.4546700000000001"/>
    <n v="13.07255"/>
    <n v="-4.6178800000000004"/>
    <n v="0.43659269862515698"/>
    <n v="0.67505649332407958"/>
    <n v="-0.23846379469892262"/>
    <n v="1.5461928141488668"/>
    <n v="-0.54619281414886689"/>
    <n v="1987"/>
    <s v="DK"/>
    <s v="Wave II"/>
    <s v="Denmark 1987"/>
    <s v="Gross"/>
    <n v="15.90353"/>
    <n v="5.2778749999999999"/>
    <n v="9.4547360000000005"/>
    <n v="6.4487939999999995"/>
    <n v="10.625655"/>
    <n v="-4.1768610000000006"/>
    <n v="0.4054945034215674"/>
    <n v="0.66813185500326033"/>
    <n v="-0.26263735158169293"/>
    <n v="1.6476964530112144"/>
    <n v="-0.64769645301121437"/>
    <n v="1987"/>
    <s v="DK"/>
    <s v="Wave II"/>
    <s v="Denmark 1987"/>
    <s v="Gross"/>
    <n v="87.719759999999994"/>
    <n v="38.520069999999997"/>
    <n v="56.231960000000001"/>
    <n v="31.487799999999993"/>
    <n v="49.199689999999997"/>
    <n v="-17.711890000000004"/>
    <n v="0.35895903043966371"/>
    <n v="0.56087351356182458"/>
    <n v="-0.2019144831221609"/>
    <n v="1.5625000793958297"/>
    <n v="-0.5625000793958298"/>
  </r>
  <r>
    <x v="10"/>
    <x v="3"/>
    <x v="10"/>
    <x v="2"/>
    <x v="75"/>
    <x v="0"/>
    <n v="28.116669999999999"/>
    <n v="26.639209999999999"/>
    <n v="26.800979999999999"/>
    <n v="1.31569"/>
    <n v="1.4774600000000007"/>
    <n v="-0.16177000000000064"/>
    <n v="4.6793948216485096E-2"/>
    <n v="5.2547474505337963E-2"/>
    <n v="-5.7535262888528636E-3"/>
    <n v="1.1229544953598496"/>
    <n v="-0.12295449535984969"/>
    <n v="2007"/>
    <s v="DO"/>
    <s v="Wave VII"/>
    <s v="Dominican Rep 2007"/>
    <s v="Gross"/>
    <n v="23.166830000000001"/>
    <n v="21.933789999999998"/>
    <n v="22.041789999999999"/>
    <n v="1.125040000000002"/>
    <n v="1.2330400000000026"/>
    <n v="-0.10800000000000054"/>
    <n v="4.8562535314499305E-2"/>
    <n v="5.3224372950464199E-2"/>
    <n v="-4.6618376359648921E-3"/>
    <n v="1.0959965867880257"/>
    <n v="-9.5996586788025626E-2"/>
    <n v="2007"/>
    <s v="DO"/>
    <s v="Wave VII"/>
    <s v="Dominican Rep 2007"/>
    <s v="Gross"/>
    <n v="32.135539999999999"/>
    <n v="31.097860000000001"/>
    <n v="31.37387"/>
    <n v="0.76166999999999874"/>
    <n v="1.0376799999999982"/>
    <n v="-0.27600999999999942"/>
    <n v="2.3701795582087581E-2"/>
    <n v="3.2290728582746647E-2"/>
    <n v="-8.5889330006590665E-3"/>
    <n v="1.3623747817296203"/>
    <n v="-0.36237478172962029"/>
    <n v="2007"/>
    <s v="DO"/>
    <s v="Wave VII"/>
    <s v="Dominican Rep 2007"/>
    <s v="Gross"/>
    <n v="45.851779999999998"/>
    <n v="39.403440000000003"/>
    <n v="39.304900000000004"/>
    <n v="6.5468799999999945"/>
    <n v="6.4483399999999946"/>
    <n v="9.853999999999985E-2"/>
    <n v="0.14278355169635715"/>
    <n v="0.14063445301360153"/>
    <n v="2.1490986827556063E-3"/>
    <n v="0.98494855564788109"/>
    <n v="1.5051444352118862E-2"/>
  </r>
  <r>
    <x v="28"/>
    <x v="5"/>
    <x v="11"/>
    <x v="0"/>
    <x v="76"/>
    <x v="1"/>
    <n v="31.818339999999999"/>
    <n v="24.943950000000001"/>
    <n v="24.943950000000001"/>
    <n v="6.8743899999999982"/>
    <n v="6.8743899999999982"/>
    <m/>
    <n v="0.21605118305983273"/>
    <n v="0.21605118305983273"/>
    <m/>
    <n v="1"/>
    <m/>
    <n v="2012"/>
    <s v="EG"/>
    <s v="Wave IX"/>
    <s v="Egypt 2012"/>
    <s v="Net"/>
    <n v="28.93479"/>
    <n v="22.105789999999999"/>
    <n v="22.105789999999999"/>
    <n v="6.8290000000000006"/>
    <n v="6.8290000000000006"/>
    <m/>
    <n v="0.23601346337747744"/>
    <n v="0.23601346337747744"/>
    <m/>
    <n v="1"/>
    <m/>
    <n v="2012"/>
    <s v="EG"/>
    <s v="Wave IX"/>
    <s v="Egypt 2012"/>
    <s v="Net"/>
    <n v="33.122059999999998"/>
    <n v="29.421849999999999"/>
    <n v="29.421849999999999"/>
    <n v="3.7002099999999984"/>
    <n v="3.7002099999999984"/>
    <m/>
    <n v="0.11171436800730386"/>
    <n v="0.11171436800730386"/>
    <m/>
    <n v="1"/>
    <m/>
    <n v="2012"/>
    <s v="EG"/>
    <s v="Wave IX"/>
    <s v="Egypt 2012"/>
    <s v="Net"/>
    <n v="52.721049999999998"/>
    <n v="21.96425"/>
    <n v="21.96425"/>
    <n v="30.756799999999998"/>
    <n v="30.756799999999998"/>
    <m/>
    <n v="0.58338747046957529"/>
    <n v="0.58338747046957529"/>
    <m/>
    <n v="1"/>
    <m/>
  </r>
  <r>
    <x v="0"/>
    <x v="4"/>
    <x v="12"/>
    <x v="0"/>
    <x v="77"/>
    <x v="0"/>
    <n v="36.257510000000003"/>
    <n v="20.598400000000002"/>
    <n v="22.958639999999999"/>
    <n v="13.298870000000004"/>
    <n v="15.659110000000002"/>
    <n v="-2.3602399999999975"/>
    <n v="0.36678939066692673"/>
    <n v="0.43188597341626606"/>
    <n v="-6.5096582749339299E-2"/>
    <n v="1.1774767329855842"/>
    <n v="-0.17747673298558425"/>
    <n v="2013"/>
    <s v="EE"/>
    <s v="Wave IX"/>
    <s v="Estonia 2013"/>
    <s v="Gross"/>
    <n v="25.771909999999998"/>
    <n v="16.517949999999999"/>
    <n v="19.070070000000001"/>
    <n v="6.7018399999999971"/>
    <n v="9.2539599999999993"/>
    <n v="-2.5521200000000022"/>
    <n v="0.26004436613351506"/>
    <n v="0.35907156279841113"/>
    <n v="-9.9027196664896094E-2"/>
    <n v="1.3808088524942408"/>
    <n v="-0.38080885249424085"/>
    <n v="2013"/>
    <s v="EE"/>
    <s v="Wave IX"/>
    <s v="Estonia 2013"/>
    <s v="Gross"/>
    <n v="24.803730000000002"/>
    <n v="16.503409999999999"/>
    <n v="19.540970000000002"/>
    <n v="5.2627600000000001"/>
    <n v="8.3003200000000028"/>
    <n v="-3.0375600000000027"/>
    <n v="0.21217615253834804"/>
    <n v="0.33463999164641778"/>
    <n v="-0.12246383910806974"/>
    <n v="1.5771800348106322"/>
    <n v="-0.57718003481063218"/>
    <n v="2013"/>
    <s v="EE"/>
    <s v="Wave IX"/>
    <s v="Estonia 2013"/>
    <s v="Gross"/>
    <n v="82.85275"/>
    <n v="38.375720000000001"/>
    <n v="39.424810000000001"/>
    <n v="43.42794"/>
    <n v="44.477029999999999"/>
    <n v="-1.0490899999999996"/>
    <n v="0.52415809976132355"/>
    <n v="0.5368202021055426"/>
    <n v="-1.2662102344219108E-2"/>
    <n v="1.0241570288620643"/>
    <n v="-2.4157028862064368E-2"/>
  </r>
  <r>
    <x v="1"/>
    <x v="4"/>
    <x v="12"/>
    <x v="1"/>
    <x v="78"/>
    <x v="0"/>
    <n v="35.880540000000003"/>
    <n v="16.627310000000001"/>
    <n v="19.36918"/>
    <n v="16.511360000000003"/>
    <n v="19.253230000000002"/>
    <n v="-2.7418699999999987"/>
    <n v="0.46017590593675572"/>
    <n v="0.53659253734754275"/>
    <n v="-7.6416631410786973E-2"/>
    <n v="1.1660596098685994"/>
    <n v="-0.16605960986859944"/>
    <n v="2010"/>
    <s v="EE"/>
    <s v="Wave VIII"/>
    <s v="Estonia 2010"/>
    <s v="Gross"/>
    <n v="26.030100000000001"/>
    <n v="15.114089999999999"/>
    <n v="18.30312"/>
    <n v="7.7269800000000011"/>
    <n v="10.916010000000002"/>
    <n v="-3.1890300000000007"/>
    <n v="0.29684787995436057"/>
    <n v="0.41936104740281449"/>
    <n v="-0.12251316744845393"/>
    <n v="1.4127136345635682"/>
    <n v="-0.41271363456356819"/>
    <n v="2010"/>
    <s v="EE"/>
    <s v="Wave VIII"/>
    <s v="Estonia 2010"/>
    <s v="Gross"/>
    <n v="27.15972"/>
    <n v="15.539389999999999"/>
    <n v="18.743030000000001"/>
    <n v="8.4166899999999991"/>
    <n v="11.620330000000001"/>
    <n v="-3.2036400000000018"/>
    <n v="0.30989605194751635"/>
    <n v="0.42785161260867199"/>
    <n v="-0.11795556066115563"/>
    <n v="1.380629439839177"/>
    <n v="-0.38062943983917696"/>
    <n v="2010"/>
    <s v="EE"/>
    <s v="Wave VIII"/>
    <s v="Estonia 2010"/>
    <s v="Gross"/>
    <n v="82.649590000000003"/>
    <n v="23.54298"/>
    <n v="24.091380000000001"/>
    <n v="58.558210000000003"/>
    <n v="59.106610000000003"/>
    <n v="-0.54840000000000089"/>
    <n v="0.70851180265988012"/>
    <n v="0.71514704428660814"/>
    <n v="-6.6352416267279829E-3"/>
    <n v="1.0093650403589864"/>
    <n v="-9.3650403589863977E-3"/>
  </r>
  <r>
    <x v="10"/>
    <x v="4"/>
    <x v="12"/>
    <x v="2"/>
    <x v="79"/>
    <x v="0"/>
    <n v="30.454470000000001"/>
    <n v="17.68648"/>
    <n v="20.592790000000001"/>
    <n v="9.8616799999999998"/>
    <n v="12.767990000000001"/>
    <n v="-2.9063100000000013"/>
    <n v="0.32381716050221854"/>
    <n v="0.41924847157084005"/>
    <n v="-9.5431311068621488E-2"/>
    <n v="1.2947073926552071"/>
    <n v="-0.29470739265520696"/>
    <n v="2007"/>
    <s v="EE"/>
    <s v="Wave VII"/>
    <s v="Estonia 2007"/>
    <s v="Gross"/>
    <n v="19.630929999999999"/>
    <n v="12.091839999999999"/>
    <n v="15.012879999999999"/>
    <n v="4.6180500000000002"/>
    <n v="7.5390899999999998"/>
    <n v="-2.9210399999999996"/>
    <n v="0.23524356716671091"/>
    <n v="0.38404140812483156"/>
    <n v="-0.14879784095812065"/>
    <n v="1.632526715821613"/>
    <n v="-0.63252671582161291"/>
    <n v="2007"/>
    <s v="EE"/>
    <s v="Wave VII"/>
    <s v="Estonia 2007"/>
    <s v="Gross"/>
    <n v="22.00479"/>
    <n v="12.3888"/>
    <n v="17.49502"/>
    <n v="4.5097699999999996"/>
    <n v="9.61599"/>
    <n v="-5.1062200000000004"/>
    <n v="0.20494492335532399"/>
    <n v="0.43699530874868608"/>
    <n v="-0.23205038539336209"/>
    <n v="2.1322572991527284"/>
    <n v="-1.1322572991527287"/>
    <n v="2007"/>
    <s v="EE"/>
    <s v="Wave VII"/>
    <s v="Estonia 2007"/>
    <s v="Gross"/>
    <n v="79.528760000000005"/>
    <n v="44.05444"/>
    <n v="44.537100000000002"/>
    <n v="34.991660000000003"/>
    <n v="35.474320000000006"/>
    <n v="-0.48266000000000275"/>
    <n v="0.43998749634723339"/>
    <n v="0.44605649578844186"/>
    <n v="-6.0689994412084728E-3"/>
    <n v="1.0137935725255676"/>
    <n v="-1.3793572525567599E-2"/>
  </r>
  <r>
    <x v="3"/>
    <x v="4"/>
    <x v="12"/>
    <x v="3"/>
    <x v="80"/>
    <x v="0"/>
    <n v="34.697719999999997"/>
    <n v="17.9147"/>
    <n v="20.381239999999998"/>
    <n v="14.316479999999999"/>
    <n v="16.783019999999997"/>
    <n v="-2.4665399999999984"/>
    <n v="0.4126057850487006"/>
    <n v="0.48369230024335891"/>
    <n v="-7.1086515194658279E-2"/>
    <n v="1.1722867632267149"/>
    <n v="-0.17228676322671485"/>
    <n v="2004"/>
    <s v="EE"/>
    <s v="Wave VI"/>
    <s v="Estonia 2004"/>
    <s v="Gross"/>
    <n v="24.639479999999999"/>
    <n v="14.45289"/>
    <n v="17.258099999999999"/>
    <n v="7.3813800000000001"/>
    <n v="10.186589999999999"/>
    <n v="-2.8052099999999989"/>
    <n v="0.29957531571283164"/>
    <n v="0.41342552683741701"/>
    <n v="-0.11385021112458538"/>
    <n v="1.3800386919519112"/>
    <n v="-0.38003869195191126"/>
    <n v="2004"/>
    <s v="EE"/>
    <s v="Wave VI"/>
    <s v="Estonia 2004"/>
    <s v="Gross"/>
    <n v="28.905719999999999"/>
    <n v="18.071490000000001"/>
    <n v="21.50609"/>
    <n v="7.3996299999999984"/>
    <n v="10.834229999999998"/>
    <n v="-3.4345999999999997"/>
    <n v="0.25599189364596348"/>
    <n v="0.37481266683549136"/>
    <n v="-0.11882077318952788"/>
    <n v="1.4641583430522878"/>
    <n v="-0.46415834305228781"/>
    <n v="2004"/>
    <s v="EE"/>
    <s v="Wave VI"/>
    <s v="Estonia 2004"/>
    <s v="Gross"/>
    <n v="80.641840000000002"/>
    <n v="31.018049999999999"/>
    <n v="30.963550000000001"/>
    <n v="49.678290000000004"/>
    <n v="49.62379"/>
    <n v="5.4499999999997328E-2"/>
    <n v="0.61603616683349494"/>
    <n v="0.61536033900020137"/>
    <n v="6.7582783329345317E-4"/>
    <n v="0.99890294130494417"/>
    <n v="1.0970586950556738E-3"/>
  </r>
  <r>
    <x v="11"/>
    <x v="4"/>
    <x v="12"/>
    <x v="4"/>
    <x v="81"/>
    <x v="2"/>
    <n v="42.448889999999999"/>
    <n v="21.279389999999999"/>
    <n v="19.91985"/>
    <n v="22.529039999999998"/>
    <n v="21.169499999999999"/>
    <n v="1.3595399999999991"/>
    <n v="0.53073331246117383"/>
    <n v="0.49870561986426498"/>
    <n v="3.2027692596908873E-2"/>
    <n v="0.93965388671687744"/>
    <n v="6.0346113283122546E-2"/>
    <n v="2000"/>
    <s v="EE"/>
    <s v="Wave V"/>
    <s v="Estonia 2000"/>
    <s v="Mix"/>
    <n v="34.48892"/>
    <n v="19.04393"/>
    <n v="17.69895"/>
    <n v="16.78997"/>
    <n v="15.444990000000001"/>
    <n v="1.3449799999999996"/>
    <n v="0.48682214461919943"/>
    <n v="0.44782469268391123"/>
    <n v="3.899745193528819E-2"/>
    <n v="0.91989384138268271"/>
    <n v="8.0106158617317333E-2"/>
    <n v="2000"/>
    <s v="EE"/>
    <s v="Wave V"/>
    <s v="Estonia 2000"/>
    <s v="Mix"/>
    <n v="36.417340000000003"/>
    <n v="21.6279"/>
    <n v="19.983750000000001"/>
    <n v="16.433590000000002"/>
    <n v="14.789440000000003"/>
    <n v="1.6441499999999998"/>
    <n v="0.451257285677647"/>
    <n v="0.40610983668768785"/>
    <n v="4.514744898995917E-2"/>
    <n v="0.89995186687753559"/>
    <n v="0.10004813312246438"/>
    <n v="2000"/>
    <s v="EE"/>
    <s v="Wave V"/>
    <s v="Estonia 2000"/>
    <s v="Mix"/>
    <n v="84.570319999999995"/>
    <n v="30.21097"/>
    <n v="29.19378"/>
    <n v="55.376539999999991"/>
    <n v="54.359349999999992"/>
    <n v="1.0171899999999994"/>
    <n v="0.65479875209175031"/>
    <n v="0.64277100997134684"/>
    <n v="1.2027742120403464E-2"/>
    <n v="0.98163139119923348"/>
    <n v="1.8368608800766524E-2"/>
  </r>
  <r>
    <x v="0"/>
    <x v="1"/>
    <x v="13"/>
    <x v="0"/>
    <x v="82"/>
    <x v="0"/>
    <n v="35.984000000000002"/>
    <n v="9.8537929999999996"/>
    <n v="13.992889999999999"/>
    <n v="21.991110000000003"/>
    <n v="26.130207000000002"/>
    <n v="-4.1390969999999996"/>
    <n v="0.61113578257003121"/>
    <n v="0.72616182192085377"/>
    <n v="-0.11502603935082258"/>
    <n v="1.1882168294369861"/>
    <n v="-0.18821682943698609"/>
    <n v="2013"/>
    <s v="FI"/>
    <s v="Wave IX"/>
    <s v="Finland 2013"/>
    <s v="Gross"/>
    <n v="24.540990000000001"/>
    <n v="9.8933359999999997"/>
    <n v="13.26985"/>
    <n v="11.271140000000001"/>
    <n v="14.647654000000001"/>
    <n v="-3.3765140000000002"/>
    <n v="0.45927813018138225"/>
    <n v="0.59686483715612126"/>
    <n v="-0.13758670697473901"/>
    <n v="1.2995716493628862"/>
    <n v="-0.29957164936288611"/>
    <n v="2013"/>
    <s v="FI"/>
    <s v="Wave IX"/>
    <s v="Finland 2013"/>
    <s v="Gross"/>
    <n v="20.503129999999999"/>
    <n v="5.6561969999999997"/>
    <n v="9.6579309999999996"/>
    <n v="10.845198999999999"/>
    <n v="14.846933"/>
    <n v="-4.0017339999999999"/>
    <n v="0.52895333541756795"/>
    <n v="0.72413007184756673"/>
    <n v="-0.19517673642999875"/>
    <n v="1.368986682494254"/>
    <n v="-0.36898668249425393"/>
    <n v="2013"/>
    <s v="FI"/>
    <s v="Wave IX"/>
    <s v="Finland 2013"/>
    <s v="Gross"/>
    <n v="88.154949999999999"/>
    <n v="14.11862"/>
    <n v="20.79935"/>
    <n v="67.355599999999995"/>
    <n v="74.036329999999992"/>
    <n v="-6.6807300000000005"/>
    <n v="0.76405919349962759"/>
    <n v="0.83984313983502901"/>
    <n v="-7.5783946335401475E-2"/>
    <n v="1.0991859622659437"/>
    <n v="-9.9185962265943756E-2"/>
  </r>
  <r>
    <x v="1"/>
    <x v="1"/>
    <x v="13"/>
    <x v="1"/>
    <x v="83"/>
    <x v="0"/>
    <n v="35.935420000000001"/>
    <n v="10.300940000000001"/>
    <n v="14.98502"/>
    <n v="20.950400000000002"/>
    <n v="25.63448"/>
    <n v="-4.6840799999999998"/>
    <n v="0.58300139528075645"/>
    <n v="0.71334855693908683"/>
    <n v="-0.13034716165833041"/>
    <n v="1.223579502062013"/>
    <n v="-0.2235795020620131"/>
    <n v="2010"/>
    <s v="FI"/>
    <s v="Wave VIII"/>
    <s v="Finland 2010"/>
    <s v="Gross"/>
    <n v="25.670739999999999"/>
    <n v="9.9556079999999998"/>
    <n v="13.63954"/>
    <n v="12.031199999999998"/>
    <n v="15.715131999999999"/>
    <n v="-3.6839320000000004"/>
    <n v="0.4686736728275071"/>
    <n v="0.61218071625516057"/>
    <n v="-0.14350704342765344"/>
    <n v="1.3061982179666203"/>
    <n v="-0.30619821796662022"/>
    <n v="2010"/>
    <s v="FI"/>
    <s v="Wave VIII"/>
    <s v="Finland 2010"/>
    <s v="Gross"/>
    <n v="20.79731"/>
    <n v="5.7415130000000003"/>
    <n v="11.227779999999999"/>
    <n v="9.5695300000000003"/>
    <n v="15.055796999999998"/>
    <n v="-5.4862669999999989"/>
    <n v="0.46013306528584708"/>
    <n v="0.72393001787250366"/>
    <n v="-0.26379695258665659"/>
    <n v="1.5733057945374536"/>
    <n v="-0.57330579453745367"/>
    <n v="2010"/>
    <s v="FI"/>
    <s v="Wave VIII"/>
    <s v="Finland 2010"/>
    <s v="Gross"/>
    <n v="90.708870000000005"/>
    <n v="16.968"/>
    <n v="24.276530000000001"/>
    <n v="66.432340000000011"/>
    <n v="73.740870000000001"/>
    <n v="-7.3085300000000011"/>
    <n v="0.73236873086391674"/>
    <n v="0.81294001347387523"/>
    <n v="-8.0571282609958661E-2"/>
    <n v="1.1100146404597517"/>
    <n v="-0.11001464045975198"/>
  </r>
  <r>
    <x v="10"/>
    <x v="1"/>
    <x v="13"/>
    <x v="2"/>
    <x v="84"/>
    <x v="0"/>
    <n v="33.698619999999998"/>
    <n v="10.48746"/>
    <n v="15.43277"/>
    <n v="18.26585"/>
    <n v="23.21116"/>
    <n v="-4.9453099999999992"/>
    <n v="0.54203554923020592"/>
    <n v="0.68878666248054077"/>
    <n v="-0.14675111325033485"/>
    <n v="1.2707407539205675"/>
    <n v="-0.27074075392056757"/>
    <n v="2007"/>
    <s v="FI"/>
    <s v="Wave VII"/>
    <s v="Finland 2007"/>
    <s v="Gross"/>
    <n v="23.34018"/>
    <n v="8.9164239999999992"/>
    <n v="12.49752"/>
    <n v="10.84266"/>
    <n v="14.423756000000001"/>
    <n v="-3.5810960000000005"/>
    <n v="0.4645491165877898"/>
    <n v="0.61797963854606097"/>
    <n v="-0.15343052195827112"/>
    <n v="1.3302783634274247"/>
    <n v="-0.33027836342742467"/>
    <n v="2007"/>
    <s v="FI"/>
    <s v="Wave VII"/>
    <s v="Finland 2007"/>
    <s v="Gross"/>
    <n v="21.330660000000002"/>
    <n v="7.0287059999999997"/>
    <n v="11.081440000000001"/>
    <n v="10.249220000000001"/>
    <n v="14.301954000000002"/>
    <n v="-4.0527340000000009"/>
    <n v="0.48049239920377523"/>
    <n v="0.6704881142918222"/>
    <n v="-0.189995715088047"/>
    <n v="1.3954187733310437"/>
    <n v="-0.3954187733310438"/>
    <n v="2007"/>
    <s v="FI"/>
    <s v="Wave VII"/>
    <s v="Finland 2007"/>
    <s v="Gross"/>
    <n v="89.579239999999999"/>
    <n v="21.000489999999999"/>
    <n v="32.357469999999999"/>
    <n v="57.221769999999999"/>
    <n v="68.578749999999999"/>
    <n v="-11.35698"/>
    <n v="0.63878382982485671"/>
    <n v="0.76556521354724605"/>
    <n v="-0.12678138372238926"/>
    <n v="1.1984730636609109"/>
    <n v="-0.19847306366091089"/>
  </r>
  <r>
    <x v="3"/>
    <x v="1"/>
    <x v="13"/>
    <x v="3"/>
    <x v="85"/>
    <x v="0"/>
    <n v="33.247140000000002"/>
    <n v="8.9239770000000007"/>
    <n v="13.680999999999999"/>
    <n v="19.566140000000004"/>
    <n v="24.323163000000001"/>
    <n v="-4.7570229999999984"/>
    <n v="0.58850595870802735"/>
    <n v="0.73158662669931906"/>
    <n v="-0.14308066799129182"/>
    <n v="1.2431252664041039"/>
    <n v="-0.24312526640410409"/>
    <n v="2004"/>
    <s v="FI"/>
    <s v="Wave VI"/>
    <s v="Finland 2004"/>
    <s v="Gross"/>
    <n v="23.87133"/>
    <n v="8.1088710000000006"/>
    <n v="11.85407"/>
    <n v="12.01726"/>
    <n v="15.762459"/>
    <n v="-3.7451989999999995"/>
    <n v="0.50341811704668316"/>
    <n v="0.66030920773999602"/>
    <n v="-0.15689109069331283"/>
    <n v="1.3116516576990096"/>
    <n v="-0.31165165769900954"/>
    <n v="2004"/>
    <s v="FI"/>
    <s v="Wave VI"/>
    <s v="Finland 2004"/>
    <s v="Gross"/>
    <n v="20.103539999999999"/>
    <n v="5.7401429999999998"/>
    <n v="10.174620000000001"/>
    <n v="9.928919999999998"/>
    <n v="14.363396999999999"/>
    <n v="-4.4344770000000011"/>
    <n v="0.49388913594322187"/>
    <n v="0.71447103345977869"/>
    <n v="-0.22058189751655685"/>
    <n v="1.4466222912461781"/>
    <n v="-0.44662229124617803"/>
    <n v="2004"/>
    <s v="FI"/>
    <s v="Wave VI"/>
    <s v="Finland 2004"/>
    <s v="Gross"/>
    <n v="89.119510000000005"/>
    <n v="16.59029"/>
    <n v="25.8689"/>
    <n v="63.250610000000009"/>
    <n v="72.529220000000009"/>
    <n v="-9.2786100000000005"/>
    <n v="0.70972798212198429"/>
    <n v="0.8138422215292701"/>
    <n v="-0.10411423940728579"/>
    <n v="1.146695976528922"/>
    <n v="-0.146695976528922"/>
  </r>
  <r>
    <x v="11"/>
    <x v="1"/>
    <x v="13"/>
    <x v="4"/>
    <x v="86"/>
    <x v="0"/>
    <n v="33.142940000000003"/>
    <n v="7.6705449999999997"/>
    <n v="12.689080000000001"/>
    <n v="20.453860000000002"/>
    <n v="25.472395000000002"/>
    <n v="-5.0185350000000009"/>
    <n v="0.61714078473424505"/>
    <n v="0.76856172083707719"/>
    <n v="-0.15142093610283217"/>
    <n v="1.2453588222467544"/>
    <n v="-0.24535882224675443"/>
    <n v="2000"/>
    <s v="FI"/>
    <s v="Wave V"/>
    <s v="Finland 2000"/>
    <s v="Gross"/>
    <n v="24.132660000000001"/>
    <n v="7.0181300000000002"/>
    <n v="11.085559999999999"/>
    <n v="13.047100000000002"/>
    <n v="17.114530000000002"/>
    <n v="-4.067429999999999"/>
    <n v="0.54064077478404793"/>
    <n v="0.70918539439912553"/>
    <n v="-0.16854461961507761"/>
    <n v="1.311749737489557"/>
    <n v="-0.31174973748955692"/>
    <n v="2000"/>
    <s v="FI"/>
    <s v="Wave V"/>
    <s v="Finland 2000"/>
    <s v="Gross"/>
    <n v="21.657419999999998"/>
    <n v="5.0950040000000003"/>
    <n v="8.5597639999999995"/>
    <n v="13.097655999999999"/>
    <n v="16.562415999999999"/>
    <n v="-3.4647599999999992"/>
    <n v="0.60476529521983691"/>
    <n v="0.76474556987859132"/>
    <n v="-0.15998027465875433"/>
    <n v="1.264532829385655"/>
    <n v="-0.26453282938565492"/>
    <n v="2000"/>
    <s v="FI"/>
    <s v="Wave V"/>
    <s v="Finland 2000"/>
    <s v="Gross"/>
    <n v="89.025270000000006"/>
    <n v="14.344580000000001"/>
    <n v="25.77636"/>
    <n v="63.248910000000009"/>
    <n v="74.680689999999998"/>
    <n v="-11.43178"/>
    <n v="0.71046018731535443"/>
    <n v="0.83887069368056955"/>
    <n v="-0.12841050636521517"/>
    <n v="1.1807427195188025"/>
    <n v="-0.18074271951880275"/>
  </r>
  <r>
    <x v="6"/>
    <x v="1"/>
    <x v="13"/>
    <x v="5"/>
    <x v="87"/>
    <x v="0"/>
    <n v="35.716299999999997"/>
    <n v="5.8915610000000003"/>
    <n v="9.1427180000000003"/>
    <n v="26.573581999999995"/>
    <n v="29.824738999999997"/>
    <n v="-3.2511570000000001"/>
    <n v="0.7440183333659981"/>
    <n v="0.83504559542841783"/>
    <n v="-9.1027262062419692E-2"/>
    <n v="1.1223454557236583"/>
    <n v="-0.12234545572365821"/>
    <n v="1995"/>
    <s v="FI"/>
    <s v="Wave IV"/>
    <s v="Finland 1995"/>
    <s v="Gross"/>
    <n v="28.736889999999999"/>
    <n v="5.729857"/>
    <n v="8.7918190000000003"/>
    <n v="19.945070999999999"/>
    <n v="23.007033"/>
    <n v="-3.0619620000000003"/>
    <n v="0.69405809048926304"/>
    <n v="0.80060970411203158"/>
    <n v="-0.10655161362276852"/>
    <n v="1.1535197342741974"/>
    <n v="-0.15351973427419741"/>
    <n v="1995"/>
    <s v="FI"/>
    <s v="Wave IV"/>
    <s v="Finland 1995"/>
    <s v="Gross"/>
    <n v="21.965229999999998"/>
    <n v="2.2015929999999999"/>
    <n v="4.4914750000000003"/>
    <n v="17.473754999999997"/>
    <n v="19.763636999999999"/>
    <n v="-2.2898820000000004"/>
    <n v="0.7955188723268547"/>
    <n v="0.89976918065506262"/>
    <n v="-0.10425030832820784"/>
    <n v="1.1310469329574555"/>
    <n v="-0.1310469329574554"/>
    <n v="1995"/>
    <s v="FI"/>
    <s v="Wave IV"/>
    <s v="Finland 1995"/>
    <s v="Gross"/>
    <n v="89.977140000000006"/>
    <n v="12.75184"/>
    <n v="18.451969999999999"/>
    <n v="71.525170000000003"/>
    <n v="77.225300000000004"/>
    <n v="-5.7001299999999997"/>
    <n v="0.79492602232078058"/>
    <n v="0.85827689121925854"/>
    <n v="-6.3350868898477977E-2"/>
    <n v="1.0796940433696278"/>
    <n v="-7.9694043369627779E-2"/>
  </r>
  <r>
    <x v="21"/>
    <x v="1"/>
    <x v="13"/>
    <x v="6"/>
    <x v="88"/>
    <x v="0"/>
    <n v="28.98997"/>
    <n v="7.9574309999999997"/>
    <n v="10.69205"/>
    <n v="18.297919999999998"/>
    <n v="21.032539"/>
    <n v="-2.7346190000000004"/>
    <n v="0.63118106020806497"/>
    <n v="0.72551089221548004"/>
    <n v="-9.4329832007414988E-2"/>
    <n v="1.1494497188751509"/>
    <n v="-0.14944971887515088"/>
    <n v="1991"/>
    <s v="FI"/>
    <s v="Wave III"/>
    <s v="Finland 1991"/>
    <s v="Gross"/>
    <n v="21.753710000000002"/>
    <n v="6.4186649999999998"/>
    <n v="8.9343190000000003"/>
    <n v="12.819391000000001"/>
    <n v="15.335045000000001"/>
    <n v="-2.5156540000000005"/>
    <n v="0.58929676822941923"/>
    <n v="0.70493929541213884"/>
    <n v="-0.11564252718271965"/>
    <n v="1.1962381832335092"/>
    <n v="-0.19623818323350931"/>
    <n v="1991"/>
    <s v="FI"/>
    <s v="Wave III"/>
    <s v="Finland 1991"/>
    <s v="Gross"/>
    <n v="15.817920000000001"/>
    <n v="3.7619769999999999"/>
    <n v="5.8701489999999996"/>
    <n v="9.9477710000000013"/>
    <n v="12.055943000000001"/>
    <n v="-2.1081719999999997"/>
    <n v="0.62889248396755082"/>
    <n v="0.76216993131840349"/>
    <n v="-0.13327744735085267"/>
    <n v="1.2119240581633814"/>
    <n v="-0.21192405816338147"/>
    <n v="1991"/>
    <s v="FI"/>
    <s v="Wave III"/>
    <s v="Finland 1991"/>
    <s v="Gross"/>
    <n v="90.094840000000005"/>
    <n v="24.978459999999998"/>
    <n v="30.576229999999999"/>
    <n v="59.51861000000001"/>
    <n v="65.116380000000007"/>
    <n v="-5.5977700000000006"/>
    <n v="0.66062174037936028"/>
    <n v="0.72275371153331314"/>
    <n v="-6.2131971153952879E-2"/>
    <n v="1.0940507515212468"/>
    <n v="-9.4050751521246881E-2"/>
  </r>
  <r>
    <x v="14"/>
    <x v="1"/>
    <x v="13"/>
    <x v="7"/>
    <x v="89"/>
    <x v="0"/>
    <n v="25.92351"/>
    <n v="7.6067989999999996"/>
    <n v="10.707330000000001"/>
    <n v="15.21618"/>
    <n v="18.316711000000002"/>
    <n v="-3.100531000000001"/>
    <n v="0.58696449670588591"/>
    <n v="0.70656755200202448"/>
    <n v="-0.11960305529613856"/>
    <n v="1.2037653997258182"/>
    <n v="-0.20376539972581825"/>
    <n v="1987"/>
    <s v="FI"/>
    <s v="Wave II"/>
    <s v="Finland 1987"/>
    <s v="Gross"/>
    <n v="18.932099999999998"/>
    <n v="5.8263569999999998"/>
    <n v="8.4194859999999991"/>
    <n v="10.512613999999999"/>
    <n v="13.105742999999999"/>
    <n v="-2.5931289999999994"/>
    <n v="0.55527986858298872"/>
    <n v="0.69224982965439652"/>
    <n v="-0.1369699610714078"/>
    <n v="1.2466683357726251"/>
    <n v="-0.24666833577262512"/>
    <n v="1987"/>
    <s v="FI"/>
    <s v="Wave II"/>
    <s v="Finland 1987"/>
    <s v="Gross"/>
    <n v="13.95736"/>
    <n v="4.1324069999999997"/>
    <n v="6.8338700000000001"/>
    <n v="7.1234899999999994"/>
    <n v="9.8249530000000007"/>
    <n v="-2.7014630000000004"/>
    <n v="0.5103751712358211"/>
    <n v="0.70392631557830432"/>
    <n v="-0.19355114434248313"/>
    <n v="1.3792330725529203"/>
    <n v="-0.37923307255292005"/>
    <n v="1987"/>
    <s v="FI"/>
    <s v="Wave II"/>
    <s v="Finland 1987"/>
    <s v="Gross"/>
    <n v="86.002660000000006"/>
    <n v="25.059629999999999"/>
    <n v="31.922969999999999"/>
    <n v="54.079690000000006"/>
    <n v="60.943030000000007"/>
    <n v="-6.8633400000000009"/>
    <n v="0.62881415528310403"/>
    <n v="0.70861796600244698"/>
    <n v="-7.9803810719342866E-2"/>
    <n v="1.126911600269898"/>
    <n v="-0.12691160026989801"/>
  </r>
  <r>
    <x v="1"/>
    <x v="1"/>
    <x v="14"/>
    <x v="1"/>
    <x v="90"/>
    <x v="2"/>
    <n v="44.277920000000002"/>
    <n v="15.292389999999999"/>
    <n v="15.474159999999999"/>
    <n v="28.803760000000004"/>
    <n v="28.985530000000004"/>
    <n v="-0.18177000000000021"/>
    <n v="0.65052197573869786"/>
    <n v="0.65462718212598969"/>
    <n v="-4.1052063872919096E-3"/>
    <n v="1.0063106344449475"/>
    <n v="-6.310634444947472E-3"/>
    <n v="2010"/>
    <s v="FR"/>
    <s v="Wave VIII"/>
    <s v="France 2010"/>
    <s v="Mix"/>
    <n v="34.780200000000001"/>
    <n v="14.779909999999999"/>
    <n v="15.057169999999999"/>
    <n v="19.723030000000001"/>
    <n v="20.00029"/>
    <n v="-0.27726000000000006"/>
    <n v="0.56707638253949089"/>
    <n v="0.57504815958505129"/>
    <n v="-7.9717770455604072E-3"/>
    <n v="1.0140576777503254"/>
    <n v="-1.4057677750325383E-2"/>
    <n v="2010"/>
    <s v="FR"/>
    <s v="Wave VIII"/>
    <s v="France 2010"/>
    <s v="Mix"/>
    <n v="36.351410000000001"/>
    <n v="19.2514"/>
    <n v="19.343720000000001"/>
    <n v="17.00769"/>
    <n v="17.100010000000001"/>
    <n v="-9.2320000000000846E-2"/>
    <n v="0.46786878418196159"/>
    <n v="0.47040843807709248"/>
    <n v="-2.5396538951309136E-3"/>
    <n v="1.0054281328034553"/>
    <n v="-5.4281328034554276E-3"/>
    <n v="2010"/>
    <s v="FR"/>
    <s v="Wave VIII"/>
    <s v="France 2010"/>
    <s v="Mix"/>
    <n v="91.227010000000007"/>
    <n v="11.716900000000001"/>
    <n v="11.662190000000001"/>
    <n v="79.564820000000012"/>
    <n v="79.510110000000012"/>
    <n v="5.4710000000000036E-2"/>
    <n v="0.87216297015543975"/>
    <n v="0.87156325741685503"/>
    <n v="5.9971273858476818E-4"/>
    <n v="0.99931238454382221"/>
    <n v="6.8761545617774319E-4"/>
  </r>
  <r>
    <x v="29"/>
    <x v="1"/>
    <x v="14"/>
    <x v="3"/>
    <x v="91"/>
    <x v="2"/>
    <n v="43.648299999999999"/>
    <n v="14.45777"/>
    <n v="14.855460000000001"/>
    <n v="28.792839999999998"/>
    <n v="29.190529999999999"/>
    <n v="-0.39769000000000077"/>
    <n v="0.65965547340904451"/>
    <n v="0.66876671027279411"/>
    <n v="-9.1112368637495788E-3"/>
    <n v="1.0138121144006635"/>
    <n v="-1.3812114400663525E-2"/>
    <n v="2005"/>
    <s v="FR"/>
    <s v="Wave VI"/>
    <s v="France 2005"/>
    <s v="Mix"/>
    <n v="32.779350000000001"/>
    <n v="13.021470000000001"/>
    <n v="13.44218"/>
    <n v="19.33717"/>
    <n v="19.75788"/>
    <n v="-0.4207099999999997"/>
    <n v="0.5899192631946637"/>
    <n v="0.60275386790769192"/>
    <n v="-1.2834604713028162E-2"/>
    <n v="1.0217565445202168"/>
    <n v="-2.1756544520216747E-2"/>
    <n v="2005"/>
    <s v="FR"/>
    <s v="Wave VI"/>
    <s v="France 2005"/>
    <s v="Mix"/>
    <n v="37.271929999999998"/>
    <n v="17.892520000000001"/>
    <n v="18.20316"/>
    <n v="19.068769999999997"/>
    <n v="19.379409999999996"/>
    <n v="-0.31063999999999936"/>
    <n v="0.51161208984884865"/>
    <n v="0.5199465120266108"/>
    <n v="-8.3344221777621758E-3"/>
    <n v="1.0162905106097562"/>
    <n v="-1.6290510609756132E-2"/>
    <n v="2005"/>
    <s v="FR"/>
    <s v="Wave VI"/>
    <s v="France 2005"/>
    <s v="Mix"/>
    <n v="90.711960000000005"/>
    <n v="14.745979999999999"/>
    <n v="15.18347"/>
    <n v="75.528490000000005"/>
    <n v="75.965980000000002"/>
    <n v="-0.43749000000000038"/>
    <n v="0.8326188740712912"/>
    <n v="0.83744172212793111"/>
    <n v="-4.8228480566399438E-3"/>
    <n v="1.0057923837746525"/>
    <n v="-5.7923837746524567E-3"/>
  </r>
  <r>
    <x v="11"/>
    <x v="1"/>
    <x v="14"/>
    <x v="4"/>
    <x v="92"/>
    <x v="2"/>
    <n v="41.913069999999998"/>
    <n v="13.536530000000001"/>
    <n v="13.75278"/>
    <n v="28.160289999999996"/>
    <n v="28.376539999999999"/>
    <n v="-0.21624999999999872"/>
    <n v="0.67187371385584493"/>
    <n v="0.67703320229226827"/>
    <n v="-5.1594884364232624E-3"/>
    <n v="1.0076792533031442"/>
    <n v="-7.6792533031442055E-3"/>
    <n v="2000"/>
    <s v="FR"/>
    <s v="Wave V"/>
    <s v="France 2000"/>
    <s v="Mix"/>
    <n v="31.29467"/>
    <n v="11.911479999999999"/>
    <n v="12.229290000000001"/>
    <n v="19.065379999999998"/>
    <n v="19.383189999999999"/>
    <n v="-0.31781000000000148"/>
    <n v="0.60922131468393814"/>
    <n v="0.61937671814401618"/>
    <n v="-1.0155403460078073E-2"/>
    <n v="1.0166694815419364"/>
    <n v="-1.6669481541936301E-2"/>
    <n v="2000"/>
    <s v="FR"/>
    <s v="Wave V"/>
    <s v="France 2000"/>
    <s v="Mix"/>
    <n v="36.874180000000003"/>
    <n v="15.63076"/>
    <n v="16.019359999999999"/>
    <n v="20.854820000000004"/>
    <n v="21.24342"/>
    <n v="-0.3885999999999985"/>
    <n v="0.56556701735469106"/>
    <n v="0.57610555678797459"/>
    <n v="-1.0538539433283627E-2"/>
    <n v="1.0186335820687973"/>
    <n v="-1.863358206879745E-2"/>
    <n v="2000"/>
    <s v="FR"/>
    <s v="Wave V"/>
    <s v="France 2000"/>
    <s v="Mix"/>
    <n v="90.701089999999994"/>
    <n v="16.69454"/>
    <n v="16.19341"/>
    <n v="74.507679999999993"/>
    <n v="74.00654999999999"/>
    <n v="0.50112999999999985"/>
    <n v="0.82146399784170177"/>
    <n v="0.81593892642304511"/>
    <n v="5.5250714186565993E-3"/>
    <n v="0.99327411617164829"/>
    <n v="6.7258838283516531E-3"/>
  </r>
  <r>
    <x v="13"/>
    <x v="1"/>
    <x v="14"/>
    <x v="5"/>
    <x v="93"/>
    <x v="2"/>
    <n v="42.705440000000003"/>
    <n v="13.796670000000001"/>
    <n v="14.07657"/>
    <n v="28.628870000000003"/>
    <n v="28.908770000000004"/>
    <n v="-0.27989999999999959"/>
    <n v="0.67037993286101261"/>
    <n v="0.67693413298165295"/>
    <n v="-6.5542001206403584E-3"/>
    <n v="1.0097768441436914"/>
    <n v="-9.7768441436913E-3"/>
    <n v="1994"/>
    <s v="FR"/>
    <s v="Wave IV"/>
    <s v="France 1994"/>
    <s v="Mix"/>
    <n v="33.184719999999999"/>
    <n v="12.431760000000001"/>
    <n v="12.818949999999999"/>
    <n v="20.365769999999998"/>
    <n v="20.752959999999998"/>
    <n v="-0.38718999999999859"/>
    <n v="0.61370926137089599"/>
    <n v="0.62537698073089054"/>
    <n v="-1.1667719359994558E-2"/>
    <n v="1.0190118026472852"/>
    <n v="-1.901180264728506E-2"/>
    <n v="1994"/>
    <s v="FR"/>
    <s v="Wave IV"/>
    <s v="France 1994"/>
    <s v="Mix"/>
    <n v="35.687489999999997"/>
    <n v="14.140560000000001"/>
    <n v="14.29668"/>
    <n v="21.390809999999995"/>
    <n v="21.546929999999996"/>
    <n v="-0.15611999999999959"/>
    <n v="0.59939239212396267"/>
    <n v="0.60376703433051748"/>
    <n v="-4.3746422065547227E-3"/>
    <n v="1.0072984613485885"/>
    <n v="-7.2984613485884654E-3"/>
    <n v="1994"/>
    <s v="FR"/>
    <s v="Wave IV"/>
    <s v="France 1994"/>
    <s v="Mix"/>
    <n v="90.322159999999997"/>
    <n v="18.12659"/>
    <n v="18.298819999999999"/>
    <n v="72.02333999999999"/>
    <n v="72.195570000000004"/>
    <n v="-0.172229999999999"/>
    <n v="0.7974049779146114"/>
    <n v="0.79931181893789971"/>
    <n v="-1.9068410232881831E-3"/>
    <n v="1.0023913081509412"/>
    <n v="-2.3913081509410565E-3"/>
  </r>
  <r>
    <x v="7"/>
    <x v="1"/>
    <x v="14"/>
    <x v="6"/>
    <x v="94"/>
    <x v="2"/>
    <n v="41.740769999999998"/>
    <n v="15.290570000000001"/>
    <n v="15.48709"/>
    <n v="26.253679999999996"/>
    <n v="26.450199999999995"/>
    <n v="-0.19651999999999958"/>
    <n v="0.62896970995024759"/>
    <n v="0.63367781667659695"/>
    <n v="-4.7081067263493124E-3"/>
    <n v="1.0074854268049278"/>
    <n v="-7.4854268049279037E-3"/>
    <n v="1989"/>
    <s v="FR"/>
    <s v="Wave III"/>
    <s v="France 1989"/>
    <s v="Mix"/>
    <n v="32.54833"/>
    <n v="13.136939999999999"/>
    <n v="13.227690000000001"/>
    <n v="19.320639999999997"/>
    <n v="19.411390000000001"/>
    <n v="-9.0750000000001663E-2"/>
    <n v="0.59359850413216275"/>
    <n v="0.59638666561387332"/>
    <n v="-2.78816148171048E-3"/>
    <n v="1.0046970493731058"/>
    <n v="-4.6970493731057399E-3"/>
    <n v="1989"/>
    <s v="FR"/>
    <s v="Wave III"/>
    <s v="France 1989"/>
    <s v="Mix"/>
    <n v="38.642009999999999"/>
    <n v="15.36997"/>
    <n v="15.47458"/>
    <n v="23.16743"/>
    <n v="23.272039999999997"/>
    <n v="-0.1046099999999992"/>
    <n v="0.59953998252161311"/>
    <n v="0.60224713983563483"/>
    <n v="-2.707157314021688E-3"/>
    <n v="1.004515390787843"/>
    <n v="-4.5153907878430714E-3"/>
    <n v="1989"/>
    <s v="FR"/>
    <s v="Wave III"/>
    <s v="France 1989"/>
    <s v="Mix"/>
    <n v="88.380920000000003"/>
    <n v="24.780200000000001"/>
    <n v="25.554480000000002"/>
    <n v="62.826440000000005"/>
    <n v="63.600720000000003"/>
    <n v="-0.77428000000000097"/>
    <n v="0.71085976475465518"/>
    <n v="0.71962047917129623"/>
    <n v="-8.7607144166410682E-3"/>
    <n v="1.0123241106769698"/>
    <n v="-1.2324110676969775E-2"/>
  </r>
  <r>
    <x v="30"/>
    <x v="1"/>
    <x v="14"/>
    <x v="7"/>
    <x v="95"/>
    <x v="2"/>
    <n v="40.157859999999999"/>
    <n v="16.013089999999998"/>
    <n v="17.003119999999999"/>
    <n v="23.15474"/>
    <n v="24.144770000000001"/>
    <n v="-0.99003000000000085"/>
    <n v="0.57659297582092273"/>
    <n v="0.60124643096021557"/>
    <n v="-2.4653455139292804E-2"/>
    <n v="1.042757120140412"/>
    <n v="-4.2757120140411893E-2"/>
    <n v="1984"/>
    <s v="FR"/>
    <s v="Wave II"/>
    <s v="France 1984"/>
    <s v="Mix"/>
    <n v="32.841070000000002"/>
    <n v="14.307180000000001"/>
    <n v="15.3719"/>
    <n v="17.469170000000002"/>
    <n v="18.53389"/>
    <n v="-1.0647199999999994"/>
    <n v="0.53193059787637864"/>
    <n v="0.56435097882011753"/>
    <n v="-3.2420380943739023E-2"/>
    <n v="1.0609485167297585"/>
    <n v="-6.0948516729758734E-2"/>
    <n v="1984"/>
    <s v="FR"/>
    <s v="Wave II"/>
    <s v="France 1984"/>
    <s v="Mix"/>
    <n v="29.691669999999998"/>
    <n v="13.706340000000001"/>
    <n v="14.627190000000001"/>
    <n v="15.064479999999998"/>
    <n v="15.985329999999998"/>
    <n v="-0.92084999999999972"/>
    <n v="0.50736384986092053"/>
    <n v="0.53837759883495939"/>
    <n v="-3.101374897403884E-2"/>
    <n v="1.0611272343950804"/>
    <n v="-6.1127234395080339E-2"/>
    <n v="1984"/>
    <s v="FR"/>
    <s v="Wave II"/>
    <s v="France 1984"/>
    <s v="Mix"/>
    <n v="89.091830000000002"/>
    <n v="28.22092"/>
    <n v="29.2865"/>
    <n v="59.805329999999998"/>
    <n v="60.870910000000002"/>
    <n v="-1.0655800000000006"/>
    <n v="0.6712773775103732"/>
    <n v="0.6832378457149213"/>
    <n v="-1.1960468204548056E-2"/>
    <n v="1.0178174754658156"/>
    <n v="-1.7817475465815517E-2"/>
  </r>
  <r>
    <x v="31"/>
    <x v="1"/>
    <x v="14"/>
    <x v="8"/>
    <x v="96"/>
    <x v="2"/>
    <n v="31.243880000000001"/>
    <n v="13.04889"/>
    <n v="16.348590000000002"/>
    <n v="14.895289999999999"/>
    <n v="18.194990000000001"/>
    <n v="-3.2997000000000014"/>
    <n v="0.47674264527965154"/>
    <n v="0.58235372815412167"/>
    <n v="-0.10561108287447017"/>
    <n v="1.2215264019700187"/>
    <n v="-0.22152640197001883"/>
    <n v="1978"/>
    <s v="FR"/>
    <s v="Wave I"/>
    <s v="France 1978"/>
    <s v="Mix"/>
    <n v="22.15119"/>
    <n v="9.954561"/>
    <n v="13.303240000000001"/>
    <n v="8.8479499999999991"/>
    <n v="12.196629"/>
    <n v="-3.3486790000000006"/>
    <n v="0.39943452247937916"/>
    <n v="0.55060829689059598"/>
    <n v="-0.15117377441121677"/>
    <n v="1.378469475980312"/>
    <n v="-0.37846947598031194"/>
    <n v="1978"/>
    <s v="FR"/>
    <s v="Wave I"/>
    <s v="France 1978"/>
    <s v="Mix"/>
    <n v="28.46189"/>
    <n v="10.742509999999999"/>
    <n v="13.579190000000001"/>
    <n v="14.8827"/>
    <n v="17.719380000000001"/>
    <n v="-2.8366800000000012"/>
    <n v="0.52289921716372312"/>
    <n v="0.62256512129025865"/>
    <n v="-9.9665904126535559E-2"/>
    <n v="1.190602511641033"/>
    <n v="-0.19060251164103295"/>
    <n v="1978"/>
    <s v="FR"/>
    <s v="Wave I"/>
    <s v="France 1978"/>
    <s v="Mix"/>
    <n v="75.503910000000005"/>
    <n v="31.23359"/>
    <n v="35.42286"/>
    <n v="40.081050000000005"/>
    <n v="44.270320000000005"/>
    <n v="-4.1892700000000005"/>
    <n v="0.53084734287270685"/>
    <n v="0.58633148932287082"/>
    <n v="-5.5484146450163974E-2"/>
    <n v="1.1045199664180454"/>
    <n v="-0.10451996641804544"/>
  </r>
  <r>
    <x v="32"/>
    <x v="6"/>
    <x v="15"/>
    <x v="10"/>
    <x v="97"/>
    <x v="1"/>
    <n v="38.507759999999998"/>
    <n v="22.85867"/>
    <n v="22.85867"/>
    <n v="15.649089999999998"/>
    <n v="15.649089999999998"/>
    <m/>
    <n v="0.4063879592061444"/>
    <n v="0.4063879592061444"/>
    <m/>
    <n v="1"/>
    <m/>
    <n v="2016"/>
    <s v="GE"/>
    <s v="Wave X"/>
    <s v="Georgia 2016"/>
    <s v="Net"/>
    <n v="34.231659999999998"/>
    <n v="22.377579999999998"/>
    <n v="22.377579999999998"/>
    <n v="11.85408"/>
    <n v="11.85408"/>
    <m/>
    <n v="0.34628995497150883"/>
    <n v="0.34628995497150883"/>
    <m/>
    <n v="1"/>
    <m/>
    <n v="2016"/>
    <s v="GE"/>
    <s v="Wave X"/>
    <s v="Georgia 2016"/>
    <s v="Net"/>
    <n v="35.71508"/>
    <n v="25.043669999999999"/>
    <n v="25.043669999999999"/>
    <n v="10.671410000000002"/>
    <n v="10.671410000000002"/>
    <m/>
    <n v="0.29879283484735303"/>
    <n v="0.29879283484735303"/>
    <m/>
    <n v="1"/>
    <m/>
    <n v="2016"/>
    <s v="GE"/>
    <s v="Wave X"/>
    <s v="Georgia 2016"/>
    <s v="Net"/>
    <n v="57.81588"/>
    <n v="21.707470000000001"/>
    <n v="21.707470000000001"/>
    <n v="36.108409999999999"/>
    <n v="36.108409999999999"/>
    <m/>
    <n v="0.62454138897479372"/>
    <n v="0.62454138897479372"/>
    <m/>
    <n v="1"/>
    <m/>
  </r>
  <r>
    <x v="0"/>
    <x v="6"/>
    <x v="15"/>
    <x v="0"/>
    <x v="98"/>
    <x v="1"/>
    <n v="41.09872"/>
    <n v="23.6629"/>
    <n v="23.6629"/>
    <n v="17.43582"/>
    <n v="17.43582"/>
    <m/>
    <n v="0.42424240949596481"/>
    <n v="0.42424240949596481"/>
    <m/>
    <n v="1"/>
    <m/>
    <n v="2013"/>
    <s v="GE"/>
    <s v="Wave IX"/>
    <s v="Georgia 2013"/>
    <s v="Net"/>
    <n v="37.134700000000002"/>
    <n v="23.980889999999999"/>
    <n v="23.980889999999999"/>
    <n v="13.153810000000004"/>
    <n v="13.153810000000004"/>
    <m/>
    <n v="0.35421883036620744"/>
    <n v="0.35421883036620744"/>
    <m/>
    <n v="1"/>
    <m/>
    <n v="2013"/>
    <s v="GE"/>
    <s v="Wave IX"/>
    <s v="Georgia 2013"/>
    <s v="Net"/>
    <n v="39.487769999999998"/>
    <n v="27.595109999999998"/>
    <n v="27.595109999999998"/>
    <n v="11.892659999999999"/>
    <n v="11.892659999999999"/>
    <m/>
    <n v="0.30117324933770634"/>
    <n v="0.30117324933770634"/>
    <m/>
    <n v="1"/>
    <m/>
    <n v="2013"/>
    <s v="GE"/>
    <s v="Wave IX"/>
    <s v="Georgia 2013"/>
    <s v="Net"/>
    <n v="58.99662"/>
    <n v="16.87557"/>
    <n v="16.87557"/>
    <n v="42.121049999999997"/>
    <n v="42.121049999999997"/>
    <m/>
    <n v="0.71395700296050857"/>
    <n v="0.71395700296050857"/>
    <m/>
    <n v="1"/>
    <m/>
  </r>
  <r>
    <x v="1"/>
    <x v="6"/>
    <x v="15"/>
    <x v="1"/>
    <x v="99"/>
    <x v="1"/>
    <n v="42.925429999999999"/>
    <n v="26.310669999999998"/>
    <n v="26.310669999999998"/>
    <n v="16.61476"/>
    <n v="16.61476"/>
    <m/>
    <n v="0.38706100323281561"/>
    <n v="0.38706100323281561"/>
    <m/>
    <n v="1"/>
    <m/>
    <n v="2010"/>
    <s v="GE"/>
    <s v="Wave VIII"/>
    <s v="Georgia 2010"/>
    <s v="Net"/>
    <n v="38.751469999999998"/>
    <n v="26.87088"/>
    <n v="26.87088"/>
    <n v="11.880589999999998"/>
    <n v="11.880589999999998"/>
    <m/>
    <n v="0.30658424054622957"/>
    <n v="0.30658424054622957"/>
    <m/>
    <n v="1"/>
    <m/>
    <n v="2010"/>
    <s v="GE"/>
    <s v="Wave VIII"/>
    <s v="Georgia 2010"/>
    <s v="Net"/>
    <n v="41.175199999999997"/>
    <n v="30.378350000000001"/>
    <n v="30.378350000000001"/>
    <n v="10.796849999999996"/>
    <n v="10.796849999999996"/>
    <m/>
    <n v="0.26221730556257156"/>
    <n v="0.26221730556257156"/>
    <m/>
    <n v="1"/>
    <m/>
    <n v="2010"/>
    <s v="GE"/>
    <s v="Wave VIII"/>
    <s v="Georgia 2010"/>
    <s v="Net"/>
    <n v="61.22672"/>
    <n v="18.886900000000001"/>
    <n v="18.886900000000001"/>
    <n v="42.339820000000003"/>
    <n v="42.339820000000003"/>
    <m/>
    <n v="0.69152520337525847"/>
    <n v="0.69152520337525847"/>
    <m/>
    <n v="1"/>
    <m/>
  </r>
  <r>
    <x v="24"/>
    <x v="1"/>
    <x v="16"/>
    <x v="10"/>
    <x v="100"/>
    <x v="0"/>
    <n v="38.389980000000001"/>
    <n v="12.722950000000001"/>
    <n v="16.695180000000001"/>
    <n v="21.694800000000001"/>
    <n v="25.66703"/>
    <n v="-3.9722299999999997"/>
    <n v="0.56511621001104972"/>
    <n v="0.66858669892508404"/>
    <n v="-0.10347048891403433"/>
    <n v="1.1830959492597304"/>
    <n v="-0.18309594925973041"/>
    <n v="2015"/>
    <s v="DE"/>
    <s v="Wave X"/>
    <s v="Germany 2015"/>
    <s v="Gross"/>
    <n v="22.791360000000001"/>
    <n v="12.04059"/>
    <n v="15.529780000000001"/>
    <n v="7.2615800000000004"/>
    <n v="10.750770000000001"/>
    <n v="-3.4891900000000007"/>
    <n v="0.31861108771043062"/>
    <n v="0.47170375089507605"/>
    <n v="-0.15309266318464543"/>
    <n v="1.4805001115459722"/>
    <n v="-0.48050011154597216"/>
    <n v="2015"/>
    <s v="DE"/>
    <s v="Wave X"/>
    <s v="Germany 2015"/>
    <s v="Gross"/>
    <n v="27.642620000000001"/>
    <n v="15.44918"/>
    <n v="20.27694"/>
    <n v="7.3656800000000011"/>
    <n v="12.193440000000001"/>
    <n v="-4.8277599999999996"/>
    <n v="0.26646099392894018"/>
    <n v="0.44111014078983829"/>
    <n v="-0.17464914686089811"/>
    <n v="1.6554398236143844"/>
    <n v="-0.65543982361438435"/>
    <n v="2015"/>
    <s v="DE"/>
    <s v="Wave X"/>
    <s v="Germany 2015"/>
    <s v="Gross"/>
    <n v="87.32347"/>
    <n v="13.27083"/>
    <n v="17.683070000000001"/>
    <n v="69.6404"/>
    <n v="74.052639999999997"/>
    <n v="-4.4122400000000006"/>
    <n v="0.79749922901597936"/>
    <n v="0.84802676760325713"/>
    <n v="-5.0527538587277862E-2"/>
    <n v="1.0633574764073728"/>
    <n v="-6.3357476407372743E-2"/>
  </r>
  <r>
    <x v="33"/>
    <x v="1"/>
    <x v="16"/>
    <x v="0"/>
    <x v="101"/>
    <x v="0"/>
    <n v="37.921880000000002"/>
    <n v="12.02139"/>
    <n v="15.761939999999999"/>
    <n v="22.159940000000002"/>
    <n v="25.900490000000001"/>
    <n v="-3.7405499999999989"/>
    <n v="0.58435763205832625"/>
    <n v="0.68299593796510094"/>
    <n v="-9.8638305906774637E-2"/>
    <n v="1.168797839705342"/>
    <n v="-0.1687978397053421"/>
    <n v="2014"/>
    <s v="DE"/>
    <s v="Wave IX"/>
    <s v="Germany 2014"/>
    <s v="Gross"/>
    <n v="22.097639999999998"/>
    <n v="11.156370000000001"/>
    <n v="14.532629999999999"/>
    <n v="7.5650099999999991"/>
    <n v="10.941269999999998"/>
    <n v="-3.3762599999999985"/>
    <n v="0.34234470287324797"/>
    <n v="0.49513296442516025"/>
    <n v="-0.15278826155191227"/>
    <n v="1.4462994761408112"/>
    <n v="-0.44629947614081128"/>
    <n v="2014"/>
    <s v="DE"/>
    <s v="Wave IX"/>
    <s v="Germany 2014"/>
    <s v="Gross"/>
    <n v="26.897639999999999"/>
    <n v="13.853389999999999"/>
    <n v="18.338460000000001"/>
    <n v="8.5591799999999978"/>
    <n v="13.04425"/>
    <n v="-4.4850700000000021"/>
    <n v="0.31821304768745501"/>
    <n v="0.48495890345770115"/>
    <n v="-0.16674585577024609"/>
    <n v="1.5240069726305561"/>
    <n v="-0.52400697263055607"/>
    <n v="2014"/>
    <s v="DE"/>
    <s v="Wave IX"/>
    <s v="Germany 2014"/>
    <s v="Gross"/>
    <n v="87.488659999999996"/>
    <n v="13.552899999999999"/>
    <n v="17.785129999999999"/>
    <n v="69.703530000000001"/>
    <n v="73.935760000000002"/>
    <n v="-4.2322299999999995"/>
    <n v="0.79671502569590169"/>
    <n v="0.84508963790278657"/>
    <n v="-4.8374612206884868E-2"/>
    <n v="1.0607175848913248"/>
    <n v="-6.071758489132472E-2"/>
  </r>
  <r>
    <x v="0"/>
    <x v="1"/>
    <x v="16"/>
    <x v="0"/>
    <x v="102"/>
    <x v="0"/>
    <n v="37.671939999999999"/>
    <n v="11.86239"/>
    <n v="15.71077"/>
    <n v="21.961169999999999"/>
    <n v="25.809550000000002"/>
    <n v="-3.8483800000000006"/>
    <n v="0.58295829734279681"/>
    <n v="0.68511337616273549"/>
    <n v="-0.10215507881993868"/>
    <n v="1.175235654566674"/>
    <n v="-0.17523565456667384"/>
    <n v="2013"/>
    <s v="DE"/>
    <s v="Wave IX"/>
    <s v="Germany 2013"/>
    <s v="Gross"/>
    <n v="22.3811"/>
    <n v="11.055429999999999"/>
    <n v="14.68164"/>
    <n v="7.6994600000000002"/>
    <n v="11.325670000000001"/>
    <n v="-3.6262100000000004"/>
    <n v="0.3440161564891806"/>
    <n v="0.50603723677567236"/>
    <n v="-0.16202108028649173"/>
    <n v="1.470969392658706"/>
    <n v="-0.47096939265870597"/>
    <n v="2013"/>
    <s v="DE"/>
    <s v="Wave IX"/>
    <s v="Germany 2013"/>
    <s v="Gross"/>
    <n v="25.491890000000001"/>
    <n v="13.433109999999999"/>
    <n v="17.67998"/>
    <n v="7.811910000000001"/>
    <n v="12.058780000000002"/>
    <n v="-4.2468700000000013"/>
    <n v="0.3064468738881268"/>
    <n v="0.47304377980604817"/>
    <n v="-0.1665969059179214"/>
    <n v="1.5436404157241956"/>
    <n v="-0.54364041572419564"/>
    <n v="2013"/>
    <s v="DE"/>
    <s v="Wave IX"/>
    <s v="Germany 2013"/>
    <s v="Gross"/>
    <n v="88.091809999999995"/>
    <n v="13.65316"/>
    <n v="17.945740000000001"/>
    <n v="70.146069999999995"/>
    <n v="74.438649999999996"/>
    <n v="-4.292580000000001"/>
    <n v="0.796283672681944"/>
    <n v="0.84501215266209195"/>
    <n v="-4.8728479980147996E-2"/>
    <n v="1.0611948752082618"/>
    <n v="-6.1194875208261862E-2"/>
  </r>
  <r>
    <x v="28"/>
    <x v="1"/>
    <x v="16"/>
    <x v="0"/>
    <x v="103"/>
    <x v="0"/>
    <n v="37.160080000000001"/>
    <n v="11.83629"/>
    <n v="15.422840000000001"/>
    <n v="21.73724"/>
    <n v="25.323790000000002"/>
    <n v="-3.5865500000000008"/>
    <n v="0.58496214216976927"/>
    <n v="0.68147834988514566"/>
    <n v="-9.6516207715376306E-2"/>
    <n v="1.164995648021552"/>
    <n v="-0.164995648021552"/>
    <n v="2012"/>
    <s v="DE"/>
    <s v="Wave IX"/>
    <s v="Germany 2012"/>
    <s v="Gross"/>
    <n v="22.383289999999999"/>
    <n v="11.056380000000001"/>
    <n v="14.218310000000001"/>
    <n v="8.1649799999999981"/>
    <n v="11.326909999999998"/>
    <n v="-3.1619299999999999"/>
    <n v="0.36478015519613061"/>
    <n v="0.50604312413411967"/>
    <n v="-0.14126296893798901"/>
    <n v="1.3872550820700114"/>
    <n v="-0.38725508207001125"/>
    <n v="2012"/>
    <s v="DE"/>
    <s v="Wave IX"/>
    <s v="Germany 2012"/>
    <s v="Gross"/>
    <n v="25.5029"/>
    <n v="13.12846"/>
    <n v="17.601220000000001"/>
    <n v="7.9016799999999989"/>
    <n v="12.37444"/>
    <n v="-4.472760000000001"/>
    <n v="0.30983456783346203"/>
    <n v="0.48521697532437486"/>
    <n v="-0.17538240749091283"/>
    <n v="1.5660517763311095"/>
    <n v="-0.56605177633110948"/>
    <n v="2012"/>
    <s v="DE"/>
    <s v="Wave IX"/>
    <s v="Germany 2012"/>
    <s v="Gross"/>
    <n v="87.230770000000007"/>
    <n v="13.41211"/>
    <n v="17.607669999999999"/>
    <n v="69.623100000000008"/>
    <n v="73.818660000000008"/>
    <n v="-4.1955599999999986"/>
    <n v="0.79814840566006695"/>
    <n v="0.84624565391317763"/>
    <n v="-4.8097248253110667E-2"/>
    <n v="1.0602610340533529"/>
    <n v="-6.0261034053352952E-2"/>
  </r>
  <r>
    <x v="17"/>
    <x v="1"/>
    <x v="16"/>
    <x v="1"/>
    <x v="104"/>
    <x v="0"/>
    <n v="36.038580000000003"/>
    <n v="11.16192"/>
    <n v="14.881779999999999"/>
    <n v="21.156800000000004"/>
    <n v="24.876660000000001"/>
    <n v="-3.7198599999999988"/>
    <n v="0.58705975651648878"/>
    <n v="0.69027858478330717"/>
    <n v="-0.10321882826681847"/>
    <n v="1.1758233759358692"/>
    <n v="-0.17582337593586922"/>
    <n v="2011"/>
    <s v="DE"/>
    <s v="Wave VIII"/>
    <s v="Germany 2011"/>
    <s v="Gross"/>
    <n v="20.98301"/>
    <n v="10.348520000000001"/>
    <n v="13.29561"/>
    <n v="7.6874000000000002"/>
    <n v="10.63449"/>
    <n v="-2.9470899999999993"/>
    <n v="0.36636307183764388"/>
    <n v="0.50681432263531301"/>
    <n v="-0.14045125079766912"/>
    <n v="1.3833662876915471"/>
    <n v="-0.38336628769154713"/>
    <n v="2011"/>
    <s v="DE"/>
    <s v="Wave VIII"/>
    <s v="Germany 2011"/>
    <s v="Gross"/>
    <n v="22.8385"/>
    <n v="11.5589"/>
    <n v="15.7957"/>
    <n v="7.0427999999999997"/>
    <n v="11.2796"/>
    <n v="-4.2368000000000006"/>
    <n v="0.30837401755807081"/>
    <n v="0.49388532521838124"/>
    <n v="-0.18551130766031046"/>
    <n v="1.601578917476004"/>
    <n v="-0.601578917476004"/>
    <n v="2011"/>
    <s v="DE"/>
    <s v="Wave VIII"/>
    <s v="Germany 2011"/>
    <s v="Gross"/>
    <n v="88.273989999999998"/>
    <n v="13.471349999999999"/>
    <n v="18.894220000000001"/>
    <n v="69.379769999999994"/>
    <n v="74.802639999999997"/>
    <n v="-5.4228700000000014"/>
    <n v="0.78595937489627465"/>
    <n v="0.8473916269107129"/>
    <n v="-6.1432252014438249E-2"/>
    <n v="1.0781621213215322"/>
    <n v="-7.8162121321532232E-2"/>
  </r>
  <r>
    <x v="1"/>
    <x v="1"/>
    <x v="16"/>
    <x v="1"/>
    <x v="105"/>
    <x v="0"/>
    <n v="36.894930000000002"/>
    <n v="11.7654"/>
    <n v="15.98793"/>
    <n v="20.907000000000004"/>
    <n v="25.129530000000003"/>
    <n v="-4.2225300000000008"/>
    <n v="0.56666322445929573"/>
    <n v="0.68111065666746085"/>
    <n v="-0.1144474322081652"/>
    <n v="1.2019672836848903"/>
    <n v="-0.20196728368489023"/>
    <n v="2010"/>
    <s v="DE"/>
    <s v="Wave VIII"/>
    <s v="Germany 2010"/>
    <s v="Gross"/>
    <n v="21.998729999999998"/>
    <n v="10.457319999999999"/>
    <n v="13.918329999999999"/>
    <n v="8.0803999999999991"/>
    <n v="11.541409999999999"/>
    <n v="-3.4610099999999999"/>
    <n v="0.36731211301743327"/>
    <n v="0.52463983148118098"/>
    <n v="-0.15732771846374768"/>
    <n v="1.428321617741696"/>
    <n v="-0.42832161774169597"/>
    <n v="2010"/>
    <s v="DE"/>
    <s v="Wave VIII"/>
    <s v="Germany 2010"/>
    <s v="Gross"/>
    <n v="23.871110000000002"/>
    <n v="12.4941"/>
    <n v="16.349119999999999"/>
    <n v="7.5219900000000024"/>
    <n v="11.377010000000002"/>
    <n v="-3.8550199999999997"/>
    <n v="0.31510851401547735"/>
    <n v="0.47660163268486472"/>
    <n v="-0.16149311866938737"/>
    <n v="1.5125000166179428"/>
    <n v="-0.51250001661794264"/>
    <n v="2010"/>
    <s v="DE"/>
    <s v="Wave VIII"/>
    <s v="Germany 2010"/>
    <s v="Gross"/>
    <n v="88.609359999999995"/>
    <n v="15.113910000000001"/>
    <n v="21.877140000000001"/>
    <n v="66.732219999999998"/>
    <n v="73.495449999999991"/>
    <n v="-6.7632300000000001"/>
    <n v="0.75310576670455587"/>
    <n v="0.82943212771201591"/>
    <n v="-7.6326361007460167E-2"/>
    <n v="1.1013487937311242"/>
    <n v="-0.1013487937311242"/>
  </r>
  <r>
    <x v="18"/>
    <x v="1"/>
    <x v="16"/>
    <x v="1"/>
    <x v="106"/>
    <x v="0"/>
    <n v="37.101680000000002"/>
    <n v="12.035970000000001"/>
    <n v="16.104310000000002"/>
    <n v="20.99737"/>
    <n v="25.065710000000003"/>
    <n v="-4.068340000000001"/>
    <n v="0.56594121883429538"/>
    <n v="0.67559501348725992"/>
    <n v="-0.10965379465296453"/>
    <n v="1.1937547416652659"/>
    <n v="-0.19375474166526574"/>
    <n v="2009"/>
    <s v="DE"/>
    <s v="Wave VIII"/>
    <s v="Germany 2009"/>
    <s v="Gross"/>
    <n v="21.532240000000002"/>
    <n v="10.723369999999999"/>
    <n v="14.33766"/>
    <n v="7.194580000000002"/>
    <n v="10.808870000000002"/>
    <n v="-3.6142900000000004"/>
    <n v="0.33413058743539925"/>
    <n v="0.50198539492407668"/>
    <n v="-0.16785480748867745"/>
    <n v="1.5023628898420756"/>
    <n v="-0.50236288984207544"/>
    <n v="2009"/>
    <s v="DE"/>
    <s v="Wave VIII"/>
    <s v="Germany 2009"/>
    <s v="Gross"/>
    <n v="24.535229999999999"/>
    <n v="13.488"/>
    <n v="17.786110000000001"/>
    <n v="6.7491199999999978"/>
    <n v="11.047229999999999"/>
    <n v="-4.2981100000000012"/>
    <n v="0.27507873372289554"/>
    <n v="0.45025989159262009"/>
    <n v="-0.17518115786972455"/>
    <n v="1.6368400621118016"/>
    <n v="-0.63684006211180166"/>
    <n v="2009"/>
    <s v="DE"/>
    <s v="Wave VIII"/>
    <s v="Germany 2009"/>
    <s v="Gross"/>
    <n v="87.556190000000001"/>
    <n v="14.589639999999999"/>
    <n v="19.75742"/>
    <n v="67.798770000000005"/>
    <n v="72.966549999999998"/>
    <n v="-5.1677800000000005"/>
    <n v="0.774345822950953"/>
    <n v="0.83336826328326985"/>
    <n v="-5.9022440332316885E-2"/>
    <n v="1.0762223267472255"/>
    <n v="-7.6222326747225649E-2"/>
  </r>
  <r>
    <x v="2"/>
    <x v="1"/>
    <x v="16"/>
    <x v="2"/>
    <x v="107"/>
    <x v="0"/>
    <n v="35.407649999999997"/>
    <n v="11.309100000000001"/>
    <n v="15.16024"/>
    <n v="20.247409999999995"/>
    <n v="24.098549999999996"/>
    <n v="-3.8511399999999991"/>
    <n v="0.5718371594838968"/>
    <n v="0.68060292055530369"/>
    <n v="-0.10876576107140687"/>
    <n v="1.1902040804231258"/>
    <n v="-0.19020408042312573"/>
    <n v="2008"/>
    <s v="DE"/>
    <s v="Wave VII"/>
    <s v="Germany 2008"/>
    <s v="Gross"/>
    <n v="19.840959999999999"/>
    <n v="9.9197950000000006"/>
    <n v="13.11894"/>
    <n v="6.7220199999999988"/>
    <n v="9.9211649999999985"/>
    <n v="-3.1991449999999997"/>
    <n v="0.33879509862426005"/>
    <n v="0.50003452453913511"/>
    <n v="-0.16123942591487508"/>
    <n v="1.475920184706383"/>
    <n v="-0.47592018470638292"/>
    <n v="2008"/>
    <s v="DE"/>
    <s v="Wave VII"/>
    <s v="Germany 2008"/>
    <s v="Gross"/>
    <n v="21.10736"/>
    <n v="11.67694"/>
    <n v="15.66807"/>
    <n v="5.4392899999999997"/>
    <n v="9.4304199999999998"/>
    <n v="-3.9911300000000001"/>
    <n v="0.25769636752298725"/>
    <n v="0.44678349163514525"/>
    <n v="-0.18908712411215803"/>
    <n v="1.7337593693294531"/>
    <n v="-0.73375936932945296"/>
    <n v="2008"/>
    <s v="DE"/>
    <s v="Wave VII"/>
    <s v="Germany 2008"/>
    <s v="Gross"/>
    <n v="86.908289999999994"/>
    <n v="15.232290000000001"/>
    <n v="20.656020000000002"/>
    <n v="66.252269999999996"/>
    <n v="71.675999999999988"/>
    <n v="-5.4237300000000008"/>
    <n v="0.7623239394078517"/>
    <n v="0.82473144966953083"/>
    <n v="-6.240751026167931E-2"/>
    <n v="1.0818648176130417"/>
    <n v="-8.1864817613041804E-2"/>
  </r>
  <r>
    <x v="10"/>
    <x v="1"/>
    <x v="16"/>
    <x v="2"/>
    <x v="108"/>
    <x v="0"/>
    <n v="36.476089999999999"/>
    <n v="11.257339999999999"/>
    <n v="14.88339"/>
    <n v="21.592700000000001"/>
    <n v="25.21875"/>
    <n v="-3.6260500000000011"/>
    <n v="0.59196860189784595"/>
    <n v="0.69137755718883243"/>
    <n v="-9.9408955290986534E-2"/>
    <n v="1.1679294391159976"/>
    <n v="-0.16792943911599759"/>
    <n v="2007"/>
    <s v="DE"/>
    <s v="Wave VII"/>
    <s v="Germany 2007"/>
    <s v="Gross"/>
    <n v="21.793810000000001"/>
    <n v="9.8920759999999994"/>
    <n v="12.988720000000001"/>
    <n v="8.8050899999999999"/>
    <n v="11.901734000000001"/>
    <n v="-3.0966440000000013"/>
    <n v="0.40401792986173596"/>
    <n v="0.5461061650074035"/>
    <n v="-0.14208823514566757"/>
    <n v="1.3516879441323146"/>
    <n v="-0.35168794413231452"/>
    <n v="2007"/>
    <s v="DE"/>
    <s v="Wave VII"/>
    <s v="Germany 2007"/>
    <s v="Gross"/>
    <n v="23.783470000000001"/>
    <n v="11.66489"/>
    <n v="15.963150000000001"/>
    <n v="7.8203200000000006"/>
    <n v="12.118580000000001"/>
    <n v="-4.2982600000000009"/>
    <n v="0.3288132471838634"/>
    <n v="0.50953792697196842"/>
    <n v="-0.18072467978810497"/>
    <n v="1.5496271252327272"/>
    <n v="-0.54962712523272717"/>
    <n v="2007"/>
    <s v="DE"/>
    <s v="Wave VII"/>
    <s v="Germany 2007"/>
    <s v="Gross"/>
    <n v="88.362949999999998"/>
    <n v="15.086959999999999"/>
    <n v="19.393540000000002"/>
    <n v="68.969409999999996"/>
    <n v="73.275989999999993"/>
    <n v="-4.3065800000000021"/>
    <n v="0.78052407711603111"/>
    <n v="0.8292614721441508"/>
    <n v="-4.8737395028119843E-2"/>
    <n v="1.0624418854677746"/>
    <n v="-6.2441885467774808E-2"/>
  </r>
  <r>
    <x v="19"/>
    <x v="1"/>
    <x v="16"/>
    <x v="2"/>
    <x v="109"/>
    <x v="0"/>
    <n v="36.785409999999999"/>
    <n v="12.17581"/>
    <n v="14.802390000000001"/>
    <n v="21.983019999999996"/>
    <n v="24.6096"/>
    <n v="-2.6265800000000006"/>
    <n v="0.59760160346180724"/>
    <n v="0.66900436885167247"/>
    <n v="-7.1402765389865189E-2"/>
    <n v="1.1194822185486801"/>
    <n v="-0.11948221854867989"/>
    <n v="2006"/>
    <s v="DE"/>
    <s v="Wave VII"/>
    <s v="Germany 2006"/>
    <s v="Gross"/>
    <n v="22.931799999999999"/>
    <n v="11.270820000000001"/>
    <n v="13.714549999999999"/>
    <n v="9.2172499999999999"/>
    <n v="11.660979999999999"/>
    <n v="-2.4437299999999986"/>
    <n v="0.40194184494893553"/>
    <n v="0.50850696412841556"/>
    <n v="-0.10656511917947997"/>
    <n v="1.2651257153706363"/>
    <n v="-0.26512571537063645"/>
    <n v="2006"/>
    <s v="DE"/>
    <s v="Wave VII"/>
    <s v="Germany 2006"/>
    <s v="Gross"/>
    <n v="23.979340000000001"/>
    <n v="13.38275"/>
    <n v="16.00085"/>
    <n v="7.9784900000000007"/>
    <n v="10.596590000000001"/>
    <n v="-2.6181000000000001"/>
    <n v="0.33272350281534024"/>
    <n v="0.44190498987878735"/>
    <n v="-0.10918148706344712"/>
    <n v="1.3281447993291964"/>
    <n v="-0.32814479932919638"/>
    <n v="2006"/>
    <s v="DE"/>
    <s v="Wave VII"/>
    <s v="Germany 2006"/>
    <s v="Gross"/>
    <n v="88.954689999999999"/>
    <n v="13.91437"/>
    <n v="16.99973"/>
    <n v="71.95496"/>
    <n v="75.040319999999994"/>
    <n v="-3.0853599999999997"/>
    <n v="0.80889450573095134"/>
    <n v="0.8435791300042752"/>
    <n v="-3.4684624273323868E-2"/>
    <n v="1.0428790454473187"/>
    <n v="-4.2879045447318707E-2"/>
  </r>
  <r>
    <x v="29"/>
    <x v="1"/>
    <x v="16"/>
    <x v="3"/>
    <x v="110"/>
    <x v="0"/>
    <n v="36.798340000000003"/>
    <n v="12.296340000000001"/>
    <n v="15.12837"/>
    <n v="21.669970000000003"/>
    <n v="24.502000000000002"/>
    <n v="-2.8320299999999996"/>
    <n v="0.58888444424395237"/>
    <n v="0.66584525280216444"/>
    <n v="-7.6960808558212121E-2"/>
    <n v="1.130689151853925"/>
    <n v="-0.13068915185392502"/>
    <n v="2005"/>
    <s v="DE"/>
    <s v="Wave VI"/>
    <s v="Germany 2005"/>
    <s v="Gross"/>
    <n v="23.79205"/>
    <n v="11.086320000000001"/>
    <n v="13.55857"/>
    <n v="10.23348"/>
    <n v="12.705729999999999"/>
    <n v="-2.4722499999999989"/>
    <n v="0.43012182640840113"/>
    <n v="0.53403258651524355"/>
    <n v="-0.10391076010684237"/>
    <n v="1.241584485434085"/>
    <n v="-0.24158448543408487"/>
    <n v="2005"/>
    <s v="DE"/>
    <s v="Wave VI"/>
    <s v="Germany 2005"/>
    <s v="Gross"/>
    <n v="25.070689999999999"/>
    <n v="14.382379999999999"/>
    <n v="17.051020000000001"/>
    <n v="8.0196699999999979"/>
    <n v="10.68831"/>
    <n v="-2.6686400000000017"/>
    <n v="0.31988230080624019"/>
    <n v="0.42632691800664441"/>
    <n v="-0.10644461720040421"/>
    <n v="1.3327618218704762"/>
    <n v="-0.33276182187047626"/>
    <n v="2005"/>
    <s v="DE"/>
    <s v="Wave VI"/>
    <s v="Germany 2005"/>
    <s v="Gross"/>
    <n v="89.059119999999993"/>
    <n v="14.367010000000001"/>
    <n v="18.040369999999999"/>
    <n v="71.018749999999997"/>
    <n v="74.692109999999985"/>
    <n v="-3.6733599999999988"/>
    <n v="0.79743377208308375"/>
    <n v="0.83868008127634752"/>
    <n v="-4.1246309193263969E-2"/>
    <n v="1.0517238053330984"/>
    <n v="-5.1723805333098637E-2"/>
  </r>
  <r>
    <x v="3"/>
    <x v="1"/>
    <x v="16"/>
    <x v="3"/>
    <x v="111"/>
    <x v="0"/>
    <n v="35.556570000000001"/>
    <n v="11.42619"/>
    <n v="14.45551"/>
    <n v="21.10106"/>
    <n v="24.130380000000002"/>
    <n v="-3.0293200000000002"/>
    <n v="0.59345038061882793"/>
    <n v="0.6786475748363805"/>
    <n v="-8.519719421755248E-2"/>
    <n v="1.1435624561041011"/>
    <n v="-0.14356245610410093"/>
    <n v="2004"/>
    <s v="DE"/>
    <s v="Wave VI"/>
    <s v="Germany 2004"/>
    <s v="Gross"/>
    <n v="22.72165"/>
    <n v="10.119070000000001"/>
    <n v="13.02942"/>
    <n v="9.6922300000000003"/>
    <n v="12.60258"/>
    <n v="-2.9103499999999993"/>
    <n v="0.42656365184746708"/>
    <n v="0.55465074059322272"/>
    <n v="-0.12808708874575567"/>
    <n v="1.3002766133284083"/>
    <n v="-0.30027661332840833"/>
    <n v="2004"/>
    <s v="DE"/>
    <s v="Wave VI"/>
    <s v="Germany 2004"/>
    <s v="Gross"/>
    <n v="23.50423"/>
    <n v="14.187950000000001"/>
    <n v="17.764030000000002"/>
    <n v="5.740199999999998"/>
    <n v="9.316279999999999"/>
    <n v="-3.576080000000001"/>
    <n v="0.24421987021059605"/>
    <n v="0.39636610091034674"/>
    <n v="-0.1521462306997507"/>
    <n v="1.6229887460367238"/>
    <n v="-0.62298874603672383"/>
    <n v="2004"/>
    <s v="DE"/>
    <s v="Wave VI"/>
    <s v="Germany 2004"/>
    <s v="Gross"/>
    <n v="90.268919999999994"/>
    <n v="13.229559999999999"/>
    <n v="16.199090000000002"/>
    <n v="74.069829999999996"/>
    <n v="77.039359999999988"/>
    <n v="-2.9695300000000024"/>
    <n v="0.82054631871080319"/>
    <n v="0.85344280179711907"/>
    <n v="-3.2896483086315896E-2"/>
    <n v="1.0400909520110955"/>
    <n v="-4.0090952011095513E-2"/>
  </r>
  <r>
    <x v="4"/>
    <x v="1"/>
    <x v="16"/>
    <x v="3"/>
    <x v="112"/>
    <x v="0"/>
    <n v="34.912439999999997"/>
    <n v="10.982810000000001"/>
    <n v="14.009930000000001"/>
    <n v="20.902509999999996"/>
    <n v="23.929629999999996"/>
    <n v="-3.02712"/>
    <n v="0.59871237873949801"/>
    <n v="0.68541843537718927"/>
    <n v="-8.6706056637691334E-2"/>
    <n v="1.1448208851472861"/>
    <n v="-0.14482088514728617"/>
    <n v="2003"/>
    <s v="DE"/>
    <s v="Wave VI"/>
    <s v="Germany 2003"/>
    <s v="Gross"/>
    <n v="23.186610000000002"/>
    <n v="9.8003250000000008"/>
    <n v="12.51984"/>
    <n v="10.666770000000001"/>
    <n v="13.386285000000001"/>
    <n v="-2.7195149999999995"/>
    <n v="0.46004008347921499"/>
    <n v="0.57732825108974528"/>
    <n v="-0.11728816761053036"/>
    <n v="1.2549520614019052"/>
    <n v="-0.25495206140190507"/>
    <n v="2003"/>
    <s v="DE"/>
    <s v="Wave VI"/>
    <s v="Germany 2003"/>
    <s v="Gross"/>
    <n v="21.184660000000001"/>
    <n v="12.11307"/>
    <n v="15.751530000000001"/>
    <n v="5.4331300000000002"/>
    <n v="9.0715900000000005"/>
    <n v="-3.6384600000000002"/>
    <n v="0.25646529139481117"/>
    <n v="0.42821503861756571"/>
    <n v="-0.17174974722275457"/>
    <n v="1.6696802763784411"/>
    <n v="-0.66968027637844119"/>
    <n v="2003"/>
    <s v="DE"/>
    <s v="Wave VI"/>
    <s v="Germany 2003"/>
    <s v="Gross"/>
    <n v="89.883930000000007"/>
    <n v="13.8728"/>
    <n v="17.409690000000001"/>
    <n v="72.474240000000009"/>
    <n v="76.011130000000009"/>
    <n v="-3.5368900000000014"/>
    <n v="0.80630920343603141"/>
    <n v="0.84565872898525918"/>
    <n v="-3.9349525549227778E-2"/>
    <n v="1.0488020295211098"/>
    <n v="-4.880202952110986E-2"/>
  </r>
  <r>
    <x v="27"/>
    <x v="1"/>
    <x v="16"/>
    <x v="4"/>
    <x v="113"/>
    <x v="0"/>
    <n v="34.280160000000002"/>
    <n v="10.806229999999999"/>
    <n v="14.14546"/>
    <n v="20.134700000000002"/>
    <n v="23.473930000000003"/>
    <n v="-3.3392300000000006"/>
    <n v="0.58735723520543659"/>
    <n v="0.68476722395694778"/>
    <n v="-9.7409988751511092E-2"/>
    <n v="1.1658445370430153"/>
    <n v="-0.1658445370430153"/>
    <n v="2002"/>
    <s v="DE"/>
    <s v="Wave V"/>
    <s v="Germany 2002"/>
    <s v="Gross"/>
    <n v="22.931560000000001"/>
    <n v="9.3281220000000005"/>
    <n v="12.333170000000001"/>
    <n v="10.59839"/>
    <n v="13.603438000000001"/>
    <n v="-3.0050480000000004"/>
    <n v="0.46217483677516924"/>
    <n v="0.5932190396117839"/>
    <n v="-0.13104420283661469"/>
    <n v="1.2835381600412894"/>
    <n v="-0.28353816004128934"/>
    <n v="2002"/>
    <s v="DE"/>
    <s v="Wave V"/>
    <s v="Germany 2002"/>
    <s v="Gross"/>
    <n v="21.00149"/>
    <n v="11.801909999999999"/>
    <n v="15.47634"/>
    <n v="5.52515"/>
    <n v="9.199580000000001"/>
    <n v="-3.674430000000001"/>
    <n v="0.2630837145364448"/>
    <n v="0.43804415781927858"/>
    <n v="-0.17496044328283378"/>
    <n v="1.6650371483127158"/>
    <n v="-0.66503714831271565"/>
    <n v="2002"/>
    <s v="DE"/>
    <s v="Wave V"/>
    <s v="Germany 2002"/>
    <s v="Gross"/>
    <n v="89.782340000000005"/>
    <n v="14.951639999999999"/>
    <n v="19.171389999999999"/>
    <n v="70.610950000000003"/>
    <n v="74.830700000000007"/>
    <n v="-4.2197499999999994"/>
    <n v="0.78646814061651771"/>
    <n v="0.83346791807832143"/>
    <n v="-4.6999777461803727E-2"/>
    <n v="1.0597605612160721"/>
    <n v="-5.9760561216072004E-2"/>
  </r>
  <r>
    <x v="5"/>
    <x v="1"/>
    <x v="16"/>
    <x v="4"/>
    <x v="114"/>
    <x v="0"/>
    <n v="32.72672"/>
    <n v="9.8406190000000002"/>
    <n v="12.94755"/>
    <n v="19.779170000000001"/>
    <n v="22.886101"/>
    <n v="-3.1069309999999994"/>
    <n v="0.60437373497863522"/>
    <n v="0.69930934111331655"/>
    <n v="-9.4935606134681369E-2"/>
    <n v="1.1570809594133626"/>
    <n v="-0.15708095941336261"/>
    <n v="2001"/>
    <s v="DE"/>
    <s v="Wave V"/>
    <s v="Germany 2001"/>
    <s v="Gross"/>
    <n v="21.508569999999999"/>
    <n v="8.3420339999999999"/>
    <n v="11.0581"/>
    <n v="10.450469999999999"/>
    <n v="13.166535999999999"/>
    <n v="-2.7160659999999996"/>
    <n v="0.48587470017765011"/>
    <n v="0.61215301621632678"/>
    <n v="-0.12627831603867667"/>
    <n v="1.2598989327752723"/>
    <n v="-0.25989893277527232"/>
    <n v="2001"/>
    <s v="DE"/>
    <s v="Wave V"/>
    <s v="Germany 2001"/>
    <s v="Gross"/>
    <n v="19.13288"/>
    <n v="10.47226"/>
    <n v="14.05344"/>
    <n v="5.07944"/>
    <n v="8.6606199999999998"/>
    <n v="-3.5811799999999998"/>
    <n v="0.26548224835989143"/>
    <n v="0.45265636955858185"/>
    <n v="-0.18717412119869042"/>
    <n v="1.7050344132424047"/>
    <n v="-0.70503441324240468"/>
    <n v="2001"/>
    <s v="DE"/>
    <s v="Wave V"/>
    <s v="Germany 2001"/>
    <s v="Gross"/>
    <n v="89.59657"/>
    <n v="14.55875"/>
    <n v="18.505790000000001"/>
    <n v="71.090779999999995"/>
    <n v="75.037819999999996"/>
    <n v="-3.9470400000000012"/>
    <n v="0.79345425834939887"/>
    <n v="0.83750773048566474"/>
    <n v="-4.4053472136265946E-2"/>
    <n v="1.0555211238363118"/>
    <n v="-5.5521123836311845E-2"/>
  </r>
  <r>
    <x v="11"/>
    <x v="1"/>
    <x v="16"/>
    <x v="4"/>
    <x v="115"/>
    <x v="0"/>
    <n v="32.02581"/>
    <n v="9.534967"/>
    <n v="12.36811"/>
    <n v="19.657699999999998"/>
    <n v="22.490842999999998"/>
    <n v="-2.8331429999999997"/>
    <n v="0.61380805044431341"/>
    <n v="0.7022724171535395"/>
    <n v="-8.8464366709226083E-2"/>
    <n v="1.1441238293391394"/>
    <n v="-0.14412382933913936"/>
    <n v="2000"/>
    <s v="DE"/>
    <s v="Wave V"/>
    <s v="Germany 2000"/>
    <s v="Gross"/>
    <n v="21.092179999999999"/>
    <n v="8.2299810000000004"/>
    <n v="10.69279"/>
    <n v="10.399389999999999"/>
    <n v="12.862198999999999"/>
    <n v="-2.462809"/>
    <n v="0.49304481566153896"/>
    <n v="0.60980889599842214"/>
    <n v="-0.11676408033688315"/>
    <n v="1.2368224482397525"/>
    <n v="-0.23682244823975257"/>
    <n v="2000"/>
    <s v="DE"/>
    <s v="Wave V"/>
    <s v="Germany 2000"/>
    <s v="Gross"/>
    <n v="18.740480000000002"/>
    <n v="10.069459999999999"/>
    <n v="13.20166"/>
    <n v="5.5388200000000012"/>
    <n v="8.6710200000000022"/>
    <n v="-3.132200000000001"/>
    <n v="0.29555379584727826"/>
    <n v="0.46268932279215907"/>
    <n v="-0.16713552694488085"/>
    <n v="1.5654995107261114"/>
    <n v="-0.56549951072611138"/>
    <n v="2000"/>
    <s v="DE"/>
    <s v="Wave V"/>
    <s v="Germany 2000"/>
    <s v="Gross"/>
    <n v="89.466189999999997"/>
    <n v="13.89892"/>
    <n v="17.748809999999999"/>
    <n v="71.717379999999991"/>
    <n v="75.567269999999994"/>
    <n v="-3.8498899999999985"/>
    <n v="0.80161433050854181"/>
    <n v="0.84464611715330673"/>
    <n v="-4.3031786644764897E-2"/>
    <n v="1.0536814088858237"/>
    <n v="-5.3681408885823755E-2"/>
  </r>
  <r>
    <x v="20"/>
    <x v="1"/>
    <x v="16"/>
    <x v="4"/>
    <x v="116"/>
    <x v="0"/>
    <n v="30.928879999999999"/>
    <n v="8.526135"/>
    <n v="11.406549999999999"/>
    <n v="19.52233"/>
    <n v="22.402744999999999"/>
    <n v="-2.8804149999999993"/>
    <n v="0.63120067716645412"/>
    <n v="0.72433094893833849"/>
    <n v="-9.3130271771884376E-2"/>
    <n v="1.1475446322237151"/>
    <n v="-0.14754463222371506"/>
    <n v="1998"/>
    <s v="DE"/>
    <s v="Wave V"/>
    <s v="Germany 1998"/>
    <s v="Gross"/>
    <n v="19.882020000000001"/>
    <n v="7.2421959999999999"/>
    <n v="9.6532710000000002"/>
    <n v="10.228749000000001"/>
    <n v="12.639824000000001"/>
    <n v="-2.4110750000000003"/>
    <n v="0.51447232222882788"/>
    <n v="0.6357414387471696"/>
    <n v="-0.12126911651834171"/>
    <n v="1.2357155308044023"/>
    <n v="-0.23571553080440238"/>
    <n v="1998"/>
    <s v="DE"/>
    <s v="Wave V"/>
    <s v="Germany 1998"/>
    <s v="Gross"/>
    <n v="18.145209999999999"/>
    <n v="9.0825119999999995"/>
    <n v="13.06542"/>
    <n v="5.0797899999999991"/>
    <n v="9.0626979999999993"/>
    <n v="-3.9829080000000001"/>
    <n v="0.27995211959519894"/>
    <n v="0.49945401568788678"/>
    <n v="-0.21950189609268783"/>
    <n v="1.7840694201925671"/>
    <n v="-0.7840694201925672"/>
    <n v="1998"/>
    <s v="DE"/>
    <s v="Wave V"/>
    <s v="Germany 1998"/>
    <s v="Gross"/>
    <n v="89.243709999999993"/>
    <n v="12.81744"/>
    <n v="16.324580000000001"/>
    <n v="72.919129999999996"/>
    <n v="76.426269999999988"/>
    <n v="-3.5071400000000015"/>
    <n v="0.81707864901627247"/>
    <n v="0.85637710489624419"/>
    <n v="-3.9298455879971841E-2"/>
    <n v="1.048096295169731"/>
    <n v="-4.8096295169731205E-2"/>
  </r>
  <r>
    <x v="6"/>
    <x v="1"/>
    <x v="16"/>
    <x v="5"/>
    <x v="117"/>
    <x v="0"/>
    <n v="29.842120000000001"/>
    <n v="9.1299060000000001"/>
    <n v="12.003959999999999"/>
    <n v="17.838160000000002"/>
    <n v="20.712214000000003"/>
    <n v="-2.8740539999999992"/>
    <n v="0.59775109811233251"/>
    <n v="0.69405973838319801"/>
    <n v="-9.6308640270865442E-2"/>
    <n v="1.1611182991967781"/>
    <n v="-0.16111829919677809"/>
    <n v="1995"/>
    <s v="DE"/>
    <s v="Wave IV"/>
    <s v="Germany 1995"/>
    <s v="Gross"/>
    <n v="18.920839999999998"/>
    <n v="7.6201619999999997"/>
    <n v="10.2372"/>
    <n v="8.6836399999999987"/>
    <n v="11.300677999999998"/>
    <n v="-2.617038"/>
    <n v="0.4589457973324651"/>
    <n v="0.59726090384993469"/>
    <n v="-0.13831510651746964"/>
    <n v="1.3013756903786891"/>
    <n v="-0.30137569037868916"/>
    <n v="1995"/>
    <s v="DE"/>
    <s v="Wave IV"/>
    <s v="Germany 1995"/>
    <s v="Gross"/>
    <n v="15.156090000000001"/>
    <n v="8.6829900000000002"/>
    <n v="12.460800000000001"/>
    <n v="2.69529"/>
    <n v="6.4731000000000005"/>
    <n v="-3.7778100000000006"/>
    <n v="0.17783544436592813"/>
    <n v="0.42709564274163059"/>
    <n v="-0.24926019837570246"/>
    <n v="2.4016339614661133"/>
    <n v="-1.4016339614661133"/>
    <n v="1995"/>
    <s v="DE"/>
    <s v="Wave IV"/>
    <s v="Germany 1995"/>
    <s v="Gross"/>
    <n v="88.137860000000003"/>
    <n v="14.8506"/>
    <n v="17.610610000000001"/>
    <n v="70.527250000000009"/>
    <n v="73.287260000000003"/>
    <n v="-2.7600100000000012"/>
    <n v="0.80019244851191085"/>
    <n v="0.83150714119902613"/>
    <n v="-3.1314692687115404E-2"/>
    <n v="1.0391339517704148"/>
    <n v="-3.9133951770414996E-2"/>
  </r>
  <r>
    <x v="13"/>
    <x v="1"/>
    <x v="16"/>
    <x v="5"/>
    <x v="118"/>
    <x v="0"/>
    <n v="30.194430000000001"/>
    <n v="9.8787299999999991"/>
    <n v="13.236940000000001"/>
    <n v="16.95749"/>
    <n v="20.3157"/>
    <n v="-3.3582100000000015"/>
    <n v="0.56160987307924015"/>
    <n v="0.67282939270587316"/>
    <n v="-0.11121951962663316"/>
    <n v="1.1980369736323004"/>
    <n v="-0.19803697363230063"/>
    <n v="1994"/>
    <s v="DE"/>
    <s v="Wave IV"/>
    <s v="Germany 1994"/>
    <s v="Gross"/>
    <n v="18.932359999999999"/>
    <n v="8.2329749999999997"/>
    <n v="11.2163"/>
    <n v="7.7160599999999988"/>
    <n v="10.699384999999999"/>
    <n v="-2.9833250000000007"/>
    <n v="0.40755933227553243"/>
    <n v="0.56513741551502295"/>
    <n v="-0.15757808323949052"/>
    <n v="1.3866383879855784"/>
    <n v="-0.38663838798557826"/>
    <n v="1994"/>
    <s v="DE"/>
    <s v="Wave IV"/>
    <s v="Germany 1994"/>
    <s v="Gross"/>
    <n v="17.885000000000002"/>
    <n v="10.14978"/>
    <n v="14.684240000000001"/>
    <n v="3.2007600000000007"/>
    <n v="7.7352200000000018"/>
    <n v="-4.534460000000001"/>
    <n v="0.17896337713167462"/>
    <n v="0.43249762370701711"/>
    <n v="-0.25353424657534251"/>
    <n v="2.4166822879566103"/>
    <n v="-1.4166822879566103"/>
    <n v="1994"/>
    <s v="DE"/>
    <s v="Wave IV"/>
    <s v="Germany 1994"/>
    <s v="Gross"/>
    <n v="87.519679999999994"/>
    <n v="15.5974"/>
    <n v="18.398140000000001"/>
    <n v="69.121539999999996"/>
    <n v="71.922280000000001"/>
    <n v="-2.8007400000000011"/>
    <n v="0.78978282370319453"/>
    <n v="0.82178408330560626"/>
    <n v="-3.2001259602411722E-2"/>
    <n v="1.0405190625093135"/>
    <n v="-4.0519062509313322E-2"/>
  </r>
  <r>
    <x v="21"/>
    <x v="1"/>
    <x v="16"/>
    <x v="6"/>
    <x v="119"/>
    <x v="0"/>
    <n v="28.574680000000001"/>
    <n v="10.18153"/>
    <n v="14.36866"/>
    <n v="14.206020000000001"/>
    <n v="18.393149999999999"/>
    <n v="-4.1871299999999998"/>
    <n v="0.49715412386070468"/>
    <n v="0.64368699841957977"/>
    <n v="-0.14653287455887518"/>
    <n v="1.2947433552817749"/>
    <n v="-0.29474335528177487"/>
    <n v="1991"/>
    <s v="DE"/>
    <s v="Wave III"/>
    <s v="Germany 1991"/>
    <s v="Gross"/>
    <n v="16.966349999999998"/>
    <n v="6.8881459999999999"/>
    <n v="10.885619999999999"/>
    <n v="6.0807299999999991"/>
    <n v="10.078203999999999"/>
    <n v="-3.9974739999999995"/>
    <n v="0.35839942002846809"/>
    <n v="0.59401132241171495"/>
    <n v="-0.23561190238324684"/>
    <n v="1.657400345024364"/>
    <n v="-0.65740034502436384"/>
    <n v="1991"/>
    <s v="DE"/>
    <s v="Wave III"/>
    <s v="Germany 1991"/>
    <s v="Gross"/>
    <n v="16.115659999999998"/>
    <n v="8.9584440000000001"/>
    <n v="13.94758"/>
    <n v="2.168079999999998"/>
    <n v="7.1572159999999982"/>
    <n v="-4.9891360000000002"/>
    <n v="0.13453249820361055"/>
    <n v="0.44411559936111827"/>
    <n v="-0.3095831011575077"/>
    <n v="3.301177078336595"/>
    <n v="-2.301177078336595"/>
    <n v="1991"/>
    <s v="DE"/>
    <s v="Wave III"/>
    <s v="Germany 1991"/>
    <s v="Gross"/>
    <n v="88.390190000000004"/>
    <n v="24.330310000000001"/>
    <n v="28.330349999999999"/>
    <n v="60.059840000000008"/>
    <n v="64.059880000000007"/>
    <n v="-4.0000399999999985"/>
    <n v="0.67948535917843378"/>
    <n v="0.72473970244888042"/>
    <n v="-4.5254343270446619E-2"/>
    <n v="1.0666009100257343"/>
    <n v="-6.6600910025734303E-2"/>
  </r>
  <r>
    <x v="7"/>
    <x v="1"/>
    <x v="16"/>
    <x v="6"/>
    <x v="120"/>
    <x v="0"/>
    <n v="26.63749"/>
    <n v="8.1945879999999995"/>
    <n v="12.265409999999999"/>
    <n v="14.37208"/>
    <n v="18.442902"/>
    <n v="-4.0708219999999997"/>
    <n v="0.53954332784357684"/>
    <n v="0.69236636034401144"/>
    <n v="-0.15282303250043452"/>
    <n v="1.2832451531024041"/>
    <n v="-0.28324515310240406"/>
    <n v="1989"/>
    <s v="DE"/>
    <s v="Wave III"/>
    <s v="Germany 1989"/>
    <s v="Gross"/>
    <n v="14.791090000000001"/>
    <n v="6.1302789999999998"/>
    <n v="9.5080500000000008"/>
    <n v="5.2830399999999997"/>
    <n v="8.6608110000000007"/>
    <n v="-3.377771000000001"/>
    <n v="0.35717719248547602"/>
    <n v="0.58554244480967932"/>
    <n v="-0.22836525232420335"/>
    <n v="1.6393612389836156"/>
    <n v="-0.63936123898361574"/>
    <n v="1989"/>
    <s v="DE"/>
    <s v="Wave III"/>
    <s v="Germany 1989"/>
    <s v="Gross"/>
    <n v="12.065390000000001"/>
    <n v="5.8002279999999997"/>
    <n v="12.20096"/>
    <n v="-0.13556999999999952"/>
    <n v="6.265162000000001"/>
    <n v="-6.4007320000000005"/>
    <n v="-1.1236271682887955E-2"/>
    <n v="0.51926725949181918"/>
    <n v="-0.53050353117470717"/>
    <n v="-46.213483809102478"/>
    <n v="47.213483809102478"/>
    <n v="1989"/>
    <s v="DE"/>
    <s v="Wave III"/>
    <s v="Germany 1989"/>
    <s v="Gross"/>
    <n v="88.527140000000003"/>
    <n v="18.560700000000001"/>
    <n v="22.621289999999998"/>
    <n v="65.905850000000001"/>
    <n v="69.966440000000006"/>
    <n v="-4.0605899999999977"/>
    <n v="0.7444705657496673"/>
    <n v="0.7903388723503324"/>
    <n v="-4.5868306600665036E-2"/>
    <n v="1.0616119813339788"/>
    <n v="-6.161198133397866E-2"/>
  </r>
  <r>
    <x v="14"/>
    <x v="1"/>
    <x v="16"/>
    <x v="7"/>
    <x v="121"/>
    <x v="0"/>
    <n v="27.44276"/>
    <n v="8.9780739999999994"/>
    <n v="12.402979999999999"/>
    <n v="15.03978"/>
    <n v="18.464686"/>
    <n v="-3.424906"/>
    <n v="0.54804181503609695"/>
    <n v="0.67284362068538295"/>
    <n v="-0.124801805649286"/>
    <n v="1.2277231448864279"/>
    <n v="-0.22772314488642786"/>
    <n v="1987"/>
    <s v="DE"/>
    <s v="Wave II"/>
    <s v="Germany 1987"/>
    <s v="Gross"/>
    <n v="16.39152"/>
    <n v="6.7613269999999996"/>
    <n v="9.2816259999999993"/>
    <n v="7.1098940000000006"/>
    <n v="9.6301930000000002"/>
    <n v="-2.5202989999999996"/>
    <n v="0.43375440471658522"/>
    <n v="0.58751067625211084"/>
    <n v="-0.15375627153552565"/>
    <n v="1.3544777179519132"/>
    <n v="-0.35447771795191313"/>
    <n v="1987"/>
    <s v="DE"/>
    <s v="Wave II"/>
    <s v="Germany 1987"/>
    <s v="Gross"/>
    <n v="13.37725"/>
    <n v="7.8424969999999998"/>
    <n v="12.602650000000001"/>
    <n v="0.77459999999999951"/>
    <n v="5.5347530000000003"/>
    <n v="-4.7601530000000007"/>
    <n v="5.790427778504547E-2"/>
    <n v="0.41374370666616833"/>
    <n v="-0.35583942888112285"/>
    <n v="7.1453046733798136"/>
    <n v="-6.1453046733798136"/>
    <n v="1987"/>
    <s v="DE"/>
    <s v="Wave II"/>
    <s v="Germany 1987"/>
    <s v="Gross"/>
    <n v="87.582880000000003"/>
    <n v="19.064060000000001"/>
    <n v="24.495069999999998"/>
    <n v="63.087810000000005"/>
    <n v="68.518820000000005"/>
    <n v="-5.431009999999997"/>
    <n v="0.7203212545648191"/>
    <n v="0.78233120445456927"/>
    <n v="-6.2009949889750109E-2"/>
    <n v="1.086086519725443"/>
    <n v="-8.6086519725442942E-2"/>
  </r>
  <r>
    <x v="30"/>
    <x v="1"/>
    <x v="16"/>
    <x v="7"/>
    <x v="122"/>
    <x v="0"/>
    <n v="27.762560000000001"/>
    <n v="10.35135"/>
    <n v="13.661490000000001"/>
    <n v="14.10107"/>
    <n v="17.411210000000001"/>
    <n v="-3.3101400000000005"/>
    <n v="0.50791677712718131"/>
    <n v="0.62714713628714358"/>
    <n v="-0.1192303591599622"/>
    <n v="1.2347438882297586"/>
    <n v="-0.2347438882297585"/>
    <n v="1984"/>
    <s v="DE"/>
    <s v="Wave II"/>
    <s v="Germany 1984"/>
    <s v="Gross"/>
    <n v="17.910430000000002"/>
    <n v="7.903206"/>
    <n v="11.029920000000001"/>
    <n v="6.880510000000001"/>
    <n v="10.007224000000001"/>
    <n v="-3.1267140000000007"/>
    <n v="0.38416218929417106"/>
    <n v="0.55873722741441723"/>
    <n v="-0.17457503812024616"/>
    <n v="1.4544305581999009"/>
    <n v="-0.45443055819990091"/>
    <n v="1984"/>
    <s v="DE"/>
    <s v="Wave II"/>
    <s v="Germany 1984"/>
    <s v="Gross"/>
    <n v="14.53253"/>
    <n v="9.1277690000000007"/>
    <n v="15.30705"/>
    <n v="-0.77452000000000076"/>
    <n v="5.4047609999999988"/>
    <n v="-6.1792809999999996"/>
    <n v="-5.3295606477330566E-2"/>
    <n v="0.37190778205859537"/>
    <n v="-0.42520338853592593"/>
    <n v="-6.9782071476527312"/>
    <n v="7.9782071476527312"/>
    <n v="1984"/>
    <s v="DE"/>
    <s v="Wave II"/>
    <s v="Germany 1984"/>
    <s v="Gross"/>
    <n v="87.158330000000007"/>
    <n v="22.335789999999999"/>
    <n v="22.563289999999999"/>
    <n v="64.595040000000012"/>
    <n v="64.822540000000004"/>
    <n v="-0.22749999999999915"/>
    <n v="0.74112296552721935"/>
    <n v="0.74373315780602955"/>
    <n v="-2.6101922788102886E-3"/>
    <n v="1.0035219422420047"/>
    <n v="-3.5219422420049449E-3"/>
  </r>
  <r>
    <x v="34"/>
    <x v="1"/>
    <x v="16"/>
    <x v="7"/>
    <x v="123"/>
    <x v="0"/>
    <n v="27.585570000000001"/>
    <n v="8.7942289999999996"/>
    <n v="11.687760000000001"/>
    <n v="15.89781"/>
    <n v="18.791341000000003"/>
    <n v="-2.8935310000000012"/>
    <n v="0.57630891803214501"/>
    <n v="0.68120183849744642"/>
    <n v="-0.10489292046530128"/>
    <n v="1.1820081508081932"/>
    <n v="-0.18200815080819316"/>
    <n v="1983"/>
    <s v="DE"/>
    <s v="Wave II"/>
    <s v="Germany 1983"/>
    <s v="Gross"/>
    <n v="18.424469999999999"/>
    <n v="5.5847519999999999"/>
    <n v="8.3784600000000005"/>
    <n v="10.046009999999999"/>
    <n v="12.839718"/>
    <n v="-2.7937080000000005"/>
    <n v="0.54525367622515053"/>
    <n v="0.69688398092319614"/>
    <n v="-0.15163030469804561"/>
    <n v="1.2780913019198668"/>
    <n v="-0.27809130191986675"/>
    <n v="1983"/>
    <s v="DE"/>
    <s v="Wave II"/>
    <s v="Germany 1983"/>
    <s v="Gross"/>
    <n v="9.5772630000000003"/>
    <n v="4.987679"/>
    <n v="10.30397"/>
    <n v="-0.72670699999999933"/>
    <n v="4.5895840000000003"/>
    <n v="-5.3162909999999997"/>
    <n v="-7.5878358984189875E-2"/>
    <n v="0.47921666137809937"/>
    <n v="-0.5550950203622893"/>
    <n v="-6.3155907401469982"/>
    <n v="7.3155907401469982"/>
    <n v="1983"/>
    <s v="DE"/>
    <s v="Wave II"/>
    <s v="Germany 1983"/>
    <s v="Gross"/>
    <n v="88.220669999999998"/>
    <n v="25.62349"/>
    <n v="25.945489999999999"/>
    <n v="62.275179999999999"/>
    <n v="62.597179999999994"/>
    <n v="-0.32199999999999918"/>
    <n v="0.70590236959206953"/>
    <n v="0.7095523078661724"/>
    <n v="-3.6499382741028738E-3"/>
    <n v="1.0051705992660318"/>
    <n v="-5.1705992660318152E-3"/>
  </r>
  <r>
    <x v="9"/>
    <x v="1"/>
    <x v="16"/>
    <x v="8"/>
    <x v="124"/>
    <x v="0"/>
    <n v="23.805710000000001"/>
    <n v="6.803471"/>
    <n v="10.578720000000001"/>
    <n v="13.226990000000001"/>
    <n v="17.002239000000003"/>
    <n v="-3.7752490000000005"/>
    <n v="0.55562257962480432"/>
    <n v="0.7142084399079045"/>
    <n v="-0.15858586028310015"/>
    <n v="1.2854201144780484"/>
    <n v="-0.28542011447804833"/>
    <n v="1981"/>
    <s v="DE"/>
    <s v="Wave I"/>
    <s v="Germany 1981"/>
    <s v="Gross"/>
    <n v="13.141540000000001"/>
    <n v="4.026116"/>
    <n v="7.8579020000000002"/>
    <n v="5.2836380000000007"/>
    <n v="9.1154240000000009"/>
    <n v="-3.8317860000000001"/>
    <n v="0.40205622780891742"/>
    <n v="0.69363438379368025"/>
    <n v="-0.29157815598476283"/>
    <n v="1.7252173597055664"/>
    <n v="-0.72521735970556644"/>
    <n v="1981"/>
    <s v="DE"/>
    <s v="Wave I"/>
    <s v="Germany 1981"/>
    <s v="Gross"/>
    <n v="8.1531020000000005"/>
    <n v="2.1417290000000002"/>
    <n v="8.11144"/>
    <n v="4.1662000000000532E-2"/>
    <n v="6.0113730000000007"/>
    <n v="-5.9697110000000002"/>
    <n v="5.1099569219176365E-3"/>
    <n v="0.73731114856652114"/>
    <n v="-0.73220119164460351"/>
    <n v="144.28911238058481"/>
    <n v="-143.28911238058481"/>
    <n v="1981"/>
    <s v="DE"/>
    <s v="Wave I"/>
    <s v="Germany 1981"/>
    <s v="Gross"/>
    <n v="89.372339999999994"/>
    <n v="25.109349999999999"/>
    <n v="25.719919999999998"/>
    <n v="63.652419999999992"/>
    <n v="64.262990000000002"/>
    <n v="-0.61056999999999917"/>
    <n v="0.71221610623600096"/>
    <n v="0.71904786201189319"/>
    <n v="-6.8317557758921744E-3"/>
    <n v="1.00959225116657"/>
    <n v="-9.592251166569931E-3"/>
  </r>
  <r>
    <x v="31"/>
    <x v="1"/>
    <x v="16"/>
    <x v="9"/>
    <x v="125"/>
    <x v="0"/>
    <n v="26.19726"/>
    <n v="9.0019989999999996"/>
    <n v="11.33858"/>
    <n v="14.85868"/>
    <n v="17.195261000000002"/>
    <n v="-2.3365810000000007"/>
    <n v="0.56718450708203838"/>
    <n v="0.65637631569103039"/>
    <n v="-8.9191808608991965E-2"/>
    <n v="1.1572536053000673"/>
    <n v="-0.15725360530006707"/>
    <n v="1978"/>
    <s v="DE"/>
    <s v="Historical wave"/>
    <s v="Germany 1978"/>
    <s v="Gross"/>
    <n v="15.967969999999999"/>
    <n v="5.4046469999999998"/>
    <n v="7.7405710000000001"/>
    <n v="8.2273989999999984"/>
    <n v="10.563323"/>
    <n v="-2.3359240000000003"/>
    <n v="0.51524389136502624"/>
    <n v="0.66153199185619715"/>
    <n v="-0.1462881004911708"/>
    <n v="1.2839201064637806"/>
    <n v="-0.28392010646378046"/>
    <n v="1978"/>
    <s v="DE"/>
    <s v="Historical wave"/>
    <s v="Germany 1978"/>
    <s v="Gross"/>
    <n v="8.6098239999999997"/>
    <n v="3.7796189999999998"/>
    <n v="7.0405730000000002"/>
    <n v="1.5692509999999995"/>
    <n v="4.8302049999999994"/>
    <n v="-3.2609540000000004"/>
    <n v="0.18226284300352708"/>
    <n v="0.56101088709827285"/>
    <n v="-0.37874804409474577"/>
    <n v="3.0780321312524261"/>
    <n v="-2.0780321312524266"/>
    <n v="1978"/>
    <s v="DE"/>
    <s v="Historical wave"/>
    <s v="Germany 1978"/>
    <s v="Gross"/>
    <n v="87.275030000000001"/>
    <n v="29.061990000000002"/>
    <n v="29.400010000000002"/>
    <n v="57.875019999999999"/>
    <n v="58.213039999999999"/>
    <n v="-0.33802000000000021"/>
    <n v="0.66313377377240657"/>
    <n v="0.66700681741386969"/>
    <n v="-3.8730436414630876E-3"/>
    <n v="1.0058405163402104"/>
    <n v="-5.8405163402103395E-3"/>
  </r>
  <r>
    <x v="35"/>
    <x v="1"/>
    <x v="16"/>
    <x v="9"/>
    <x v="126"/>
    <x v="0"/>
    <n v="21.265360000000001"/>
    <n v="8.8528439999999993"/>
    <n v="12.233969999999999"/>
    <n v="9.0313900000000018"/>
    <n v="12.412516000000002"/>
    <n v="-3.3811260000000001"/>
    <n v="0.4246996053676026"/>
    <n v="0.58369649044267302"/>
    <n v="-0.15899688507507043"/>
    <n v="1.3743749301048898"/>
    <n v="-0.37437493010488965"/>
    <n v="1973"/>
    <s v="DE"/>
    <s v="Historical wave"/>
    <s v="Germany 1973"/>
    <s v="Gross"/>
    <n v="14.11069"/>
    <n v="6.2278390000000003"/>
    <n v="9.2958689999999997"/>
    <n v="4.8148210000000002"/>
    <n v="7.8828509999999996"/>
    <n v="-3.0680299999999994"/>
    <n v="0.34121797020556754"/>
    <n v="0.55864390756228077"/>
    <n v="-0.2174259373567132"/>
    <n v="1.637205412205355"/>
    <n v="-0.63720541220535498"/>
    <n v="1973"/>
    <s v="DE"/>
    <s v="Historical wave"/>
    <s v="Germany 1973"/>
    <s v="Gross"/>
    <n v="6.6975069999999999"/>
    <n v="3.693025"/>
    <n v="8.6268609999999999"/>
    <n v="-1.929354"/>
    <n v="3.0044819999999999"/>
    <n v="-4.9338359999999994"/>
    <n v="-0.28807047159487853"/>
    <n v="0.44859706753572637"/>
    <n v="-0.73666753913060479"/>
    <n v="-1.557247659061012"/>
    <n v="2.5572476590610118"/>
    <n v="1973"/>
    <s v="DE"/>
    <s v="Historical wave"/>
    <s v="Germany 1973"/>
    <s v="Gross"/>
    <n v="80.521379999999994"/>
    <n v="29.032119999999999"/>
    <n v="29.37622"/>
    <n v="51.14515999999999"/>
    <n v="51.489259999999994"/>
    <n v="-0.34410000000000096"/>
    <n v="0.63517490634164486"/>
    <n v="0.63944830553077947"/>
    <n v="-4.2733991891346244E-3"/>
    <n v="1.0067279093466519"/>
    <n v="-6.7279093466517852E-3"/>
  </r>
  <r>
    <x v="0"/>
    <x v="1"/>
    <x v="17"/>
    <x v="0"/>
    <x v="127"/>
    <x v="0"/>
    <n v="42.671199999999999"/>
    <n v="14.920249999999999"/>
    <n v="20.125109999999999"/>
    <n v="22.54609"/>
    <n v="27.75095"/>
    <n v="-5.20486"/>
    <n v="0.52836784529143777"/>
    <n v="0.65034379159714284"/>
    <n v="-0.12197594630570502"/>
    <n v="1.2308542190685836"/>
    <n v="-0.23085421906858353"/>
    <n v="2013"/>
    <s v="GR"/>
    <s v="Wave IX"/>
    <s v="Greece 2013"/>
    <s v="Gross"/>
    <n v="33.45673"/>
    <n v="15.48733"/>
    <n v="20.87922"/>
    <n v="12.57751"/>
    <n v="17.9694"/>
    <n v="-5.3918900000000001"/>
    <n v="0.37593363129032636"/>
    <n v="0.53709373271087757"/>
    <n v="-0.16116010142055126"/>
    <n v="1.4286929606893575"/>
    <n v="-0.42869296068935742"/>
    <n v="2013"/>
    <s v="GR"/>
    <s v="Wave IX"/>
    <s v="Greece 2013"/>
    <s v="Gross"/>
    <n v="26.62979"/>
    <n v="18.13738"/>
    <n v="25.22551"/>
    <n v="1.40428"/>
    <n v="8.4924099999999996"/>
    <n v="-7.0881299999999996"/>
    <n v="5.2733423733345247E-2"/>
    <n v="0.31890638266392635"/>
    <n v="-0.26617295893058113"/>
    <n v="6.0475190133021899"/>
    <n v="-5.0475190133021899"/>
    <n v="2013"/>
    <s v="GR"/>
    <s v="Wave IX"/>
    <s v="Greece 2013"/>
    <s v="Gross"/>
    <n v="82.882230000000007"/>
    <n v="10.64786"/>
    <n v="13.780720000000001"/>
    <n v="69.101510000000005"/>
    <n v="72.234370000000013"/>
    <n v="-3.1328600000000009"/>
    <n v="0.83373130766389847"/>
    <n v="0.87153024236920273"/>
    <n v="-3.7798934705304148E-2"/>
    <n v="1.0453370700582376"/>
    <n v="-4.5337070058237519E-2"/>
  </r>
  <r>
    <x v="1"/>
    <x v="1"/>
    <x v="17"/>
    <x v="1"/>
    <x v="128"/>
    <x v="0"/>
    <n v="36.835979999999999"/>
    <n v="13.52463"/>
    <n v="21.055710000000001"/>
    <n v="15.780269999999998"/>
    <n v="23.311349999999997"/>
    <n v="-7.5310800000000011"/>
    <n v="0.4283928376549232"/>
    <n v="0.63284185733622389"/>
    <n v="-0.20444901968130078"/>
    <n v="1.4772465870355831"/>
    <n v="-0.47724658703558315"/>
    <n v="2010"/>
    <s v="GR"/>
    <s v="Wave VIII"/>
    <s v="Greece 2010"/>
    <s v="Gross"/>
    <n v="27.67812"/>
    <n v="12.86843"/>
    <n v="20.078240000000001"/>
    <n v="7.5998799999999989"/>
    <n v="14.80969"/>
    <n v="-7.2098100000000009"/>
    <n v="0.27458078800149716"/>
    <n v="0.53506849453647864"/>
    <n v="-0.26048770653498143"/>
    <n v="1.9486741895924675"/>
    <n v="-0.94867418959246752"/>
    <n v="2010"/>
    <s v="GR"/>
    <s v="Wave VIII"/>
    <s v="Greece 2010"/>
    <s v="Gross"/>
    <n v="21.506969999999999"/>
    <n v="16.937529999999999"/>
    <n v="25.890979999999999"/>
    <n v="-4.38401"/>
    <n v="4.5694400000000002"/>
    <n v="-8.9534500000000001"/>
    <n v="-0.2038413593360664"/>
    <n v="0.21246321541342181"/>
    <n v="-0.41630457474948823"/>
    <n v="-1.0422968925709568"/>
    <n v="2.0422968925709566"/>
    <n v="2010"/>
    <s v="GR"/>
    <s v="Wave VIII"/>
    <s v="Greece 2010"/>
    <s v="Gross"/>
    <n v="78.223100000000002"/>
    <n v="12.73437"/>
    <n v="20.085439999999998"/>
    <n v="58.137660000000004"/>
    <n v="65.488730000000004"/>
    <n v="-7.3510699999999982"/>
    <n v="0.74322879047237966"/>
    <n v="0.83720448307469275"/>
    <n v="-9.3975692602313102E-2"/>
    <n v="1.1264424815171439"/>
    <n v="-0.12644248151714393"/>
  </r>
  <r>
    <x v="10"/>
    <x v="1"/>
    <x v="17"/>
    <x v="2"/>
    <x v="129"/>
    <x v="0"/>
    <n v="32.235100000000003"/>
    <n v="12.799799999999999"/>
    <n v="19.206949999999999"/>
    <n v="13.028150000000004"/>
    <n v="19.435300000000005"/>
    <n v="-6.4071499999999997"/>
    <n v="0.40416037176866221"/>
    <n v="0.60292352125478144"/>
    <n v="-0.19876314948611915"/>
    <n v="1.4917927718056669"/>
    <n v="-0.49179277180566677"/>
    <n v="2007"/>
    <s v="GR"/>
    <s v="Wave VII"/>
    <s v="Greece 2007"/>
    <s v="Gross"/>
    <n v="22.954740000000001"/>
    <n v="10.757540000000001"/>
    <n v="17.484760000000001"/>
    <n v="5.4699799999999996"/>
    <n v="12.1972"/>
    <n v="-6.7272200000000009"/>
    <n v="0.23829413881403141"/>
    <n v="0.531358664920622"/>
    <n v="-0.29306452610659067"/>
    <n v="2.2298436191722826"/>
    <n v="-1.2298436191722824"/>
    <n v="2007"/>
    <s v="GR"/>
    <s v="Wave VII"/>
    <s v="Greece 2007"/>
    <s v="Gross"/>
    <n v="18.208970000000001"/>
    <n v="13.30026"/>
    <n v="23.346160000000001"/>
    <n v="-5.1371900000000004"/>
    <n v="4.908710000000001"/>
    <n v="-10.045900000000001"/>
    <n v="-0.28212413991565694"/>
    <n v="0.26957647796662859"/>
    <n v="-0.55170061788228553"/>
    <n v="-0.95552432360882134"/>
    <n v="1.9555243236088213"/>
    <n v="2007"/>
    <s v="GR"/>
    <s v="Wave VII"/>
    <s v="Greece 2007"/>
    <s v="Gross"/>
    <n v="77.108230000000006"/>
    <n v="19.37454"/>
    <n v="21.331399999999999"/>
    <n v="55.776830000000004"/>
    <n v="57.73369000000001"/>
    <n v="-1.9568599999999989"/>
    <n v="0.72335767530910777"/>
    <n v="0.74873577048779361"/>
    <n v="-2.537809517868584E-2"/>
    <n v="1.0350837435544473"/>
    <n v="-3.5083743554447232E-2"/>
  </r>
  <r>
    <x v="3"/>
    <x v="1"/>
    <x v="17"/>
    <x v="3"/>
    <x v="130"/>
    <x v="1"/>
    <n v="37.548290000000001"/>
    <n v="19.552890000000001"/>
    <n v="19.552890000000001"/>
    <n v="17.9954"/>
    <n v="17.9954"/>
    <m/>
    <n v="0.4792601740318933"/>
    <n v="0.4792601740318933"/>
    <m/>
    <n v="1"/>
    <m/>
    <n v="2004"/>
    <s v="GR"/>
    <s v="Wave VI"/>
    <s v="Greece 2004"/>
    <s v="Net"/>
    <n v="28.622900000000001"/>
    <n v="16.139279999999999"/>
    <n v="16.139279999999999"/>
    <n v="12.483620000000002"/>
    <n v="12.483620000000002"/>
    <m/>
    <n v="0.43614099200290679"/>
    <n v="0.43614099200290679"/>
    <m/>
    <n v="1"/>
    <m/>
    <n v="2004"/>
    <s v="GR"/>
    <s v="Wave VI"/>
    <s v="Greece 2004"/>
    <s v="Net"/>
    <n v="25.149329999999999"/>
    <n v="21.461860000000001"/>
    <n v="21.461860000000001"/>
    <n v="3.6874699999999976"/>
    <n v="3.6874699999999976"/>
    <m/>
    <n v="0.14662299154689201"/>
    <n v="0.14662299154689201"/>
    <m/>
    <n v="1"/>
    <m/>
    <n v="2004"/>
    <s v="GR"/>
    <s v="Wave VI"/>
    <s v="Greece 2004"/>
    <s v="Net"/>
    <n v="81.154139999999998"/>
    <n v="29.608540000000001"/>
    <n v="29.608540000000001"/>
    <n v="51.545599999999993"/>
    <n v="51.545599999999993"/>
    <m/>
    <n v="0.63515675232341806"/>
    <n v="0.63515675232341806"/>
    <m/>
    <n v="1"/>
    <m/>
  </r>
  <r>
    <x v="11"/>
    <x v="1"/>
    <x v="17"/>
    <x v="4"/>
    <x v="131"/>
    <x v="1"/>
    <n v="37.652990000000003"/>
    <n v="21.369689999999999"/>
    <n v="21.369689999999999"/>
    <n v="16.283300000000004"/>
    <n v="16.283300000000004"/>
    <m/>
    <n v="0.43245702399729752"/>
    <n v="0.43245702399729752"/>
    <m/>
    <n v="1"/>
    <m/>
    <n v="2000"/>
    <s v="GR"/>
    <s v="Wave V"/>
    <s v="Greece 2000"/>
    <s v="Net"/>
    <n v="28.604769999999998"/>
    <n v="17.146270000000001"/>
    <n v="17.146270000000001"/>
    <n v="11.458499999999997"/>
    <n v="11.458499999999997"/>
    <m/>
    <n v="0.40058004311868256"/>
    <n v="0.40058004311868256"/>
    <m/>
    <n v="1"/>
    <m/>
    <n v="2000"/>
    <s v="GR"/>
    <s v="Wave V"/>
    <s v="Greece 2000"/>
    <s v="Net"/>
    <n v="24.02618"/>
    <n v="18.705770000000001"/>
    <n v="18.705770000000001"/>
    <n v="5.320409999999999"/>
    <n v="5.320409999999999"/>
    <m/>
    <n v="0.22144219347395211"/>
    <n v="0.22144219347395211"/>
    <m/>
    <n v="1"/>
    <m/>
    <n v="2000"/>
    <s v="GR"/>
    <s v="Wave V"/>
    <s v="Greece 2000"/>
    <s v="Net"/>
    <n v="81.677120000000002"/>
    <n v="38.253390000000003"/>
    <n v="38.253390000000003"/>
    <n v="43.423729999999999"/>
    <n v="43.423729999999999"/>
    <m/>
    <n v="0.53165109151742862"/>
    <n v="0.53165109151742862"/>
    <m/>
    <n v="1"/>
    <m/>
  </r>
  <r>
    <x v="6"/>
    <x v="1"/>
    <x v="17"/>
    <x v="5"/>
    <x v="132"/>
    <x v="1"/>
    <n v="37.888509999999997"/>
    <n v="21.46285"/>
    <n v="21.46285"/>
    <n v="16.425659999999997"/>
    <n v="16.425659999999997"/>
    <m/>
    <n v="0.4335261534433526"/>
    <n v="0.4335261534433526"/>
    <m/>
    <n v="1"/>
    <m/>
    <n v="1995"/>
    <s v="GR"/>
    <s v="Wave IV"/>
    <s v="Greece 1995"/>
    <s v="Net"/>
    <n v="29.779769999999999"/>
    <n v="17.940660000000001"/>
    <n v="17.940660000000001"/>
    <n v="11.839109999999998"/>
    <n v="11.839109999999998"/>
    <m/>
    <n v="0.39755545459216102"/>
    <n v="0.39755545459216102"/>
    <m/>
    <n v="1"/>
    <m/>
    <n v="1995"/>
    <s v="GR"/>
    <s v="Wave IV"/>
    <s v="Greece 1995"/>
    <s v="Net"/>
    <n v="24.968810000000001"/>
    <n v="19.416039999999999"/>
    <n v="19.416039999999999"/>
    <n v="5.5527700000000024"/>
    <n v="5.5527700000000024"/>
    <m/>
    <n v="0.22238825158267464"/>
    <n v="0.22238825158267464"/>
    <m/>
    <n v="1"/>
    <m/>
    <n v="1995"/>
    <s v="GR"/>
    <s v="Wave IV"/>
    <s v="Greece 1995"/>
    <s v="Net"/>
    <n v="79.641620000000003"/>
    <n v="35.635590000000001"/>
    <n v="35.635590000000001"/>
    <n v="44.006030000000003"/>
    <n v="44.006030000000003"/>
    <m/>
    <n v="0.55255066383632079"/>
    <n v="0.55255066383632079"/>
    <m/>
    <n v="1"/>
    <m/>
  </r>
  <r>
    <x v="33"/>
    <x v="3"/>
    <x v="18"/>
    <x v="0"/>
    <x v="133"/>
    <x v="0"/>
    <n v="21.507300000000001"/>
    <n v="19.62276"/>
    <n v="22.346240000000002"/>
    <n v="-0.83894000000000091"/>
    <n v="1.8845400000000012"/>
    <n v="-2.7234800000000021"/>
    <n v="-3.9007220804099116E-2"/>
    <n v="8.7623272098310861E-2"/>
    <n v="-0.12663049290240996"/>
    <n v="-2.2463346604047953"/>
    <n v="3.2463346604047953"/>
    <n v="2014"/>
    <s v="GT"/>
    <s v="Wave IX"/>
    <s v="Guatemala 2014"/>
    <s v="Gross"/>
    <n v="17.39367"/>
    <n v="16.15334"/>
    <n v="18.69191"/>
    <n v="-1.2982399999999998"/>
    <n v="1.2403300000000002"/>
    <n v="-2.53857"/>
    <n v="-7.4638647278003997E-2"/>
    <n v="7.1309275155846938E-2"/>
    <n v="-0.14594792243385094"/>
    <n v="-0.95539345575548462"/>
    <n v="1.9553934557554846"/>
    <n v="2014"/>
    <s v="GT"/>
    <s v="Wave IX"/>
    <s v="Guatemala 2014"/>
    <s v="Gross"/>
    <n v="24.83728"/>
    <n v="22.8551"/>
    <n v="25.997039999999998"/>
    <n v="-1.1597599999999986"/>
    <n v="1.9821799999999996"/>
    <n v="-3.1419399999999982"/>
    <n v="-4.6694324016156301E-2"/>
    <n v="7.9806645494192585E-2"/>
    <n v="-0.12650096951034889"/>
    <n v="-1.709129475063808"/>
    <n v="2.7091294750638082"/>
    <n v="2014"/>
    <s v="GT"/>
    <s v="Wave IX"/>
    <s v="Guatemala 2014"/>
    <s v="Gross"/>
    <n v="34.144120000000001"/>
    <n v="26.749600000000001"/>
    <n v="27.856919999999999"/>
    <n v="6.2872000000000021"/>
    <n v="7.39452"/>
    <n v="-1.1073199999999979"/>
    <n v="0.18413712229221318"/>
    <n v="0.21656788928811169"/>
    <n v="-3.2430766995898495E-2"/>
    <n v="1.1761229164015774"/>
    <n v="-0.1761229164015774"/>
  </r>
  <r>
    <x v="17"/>
    <x v="3"/>
    <x v="18"/>
    <x v="1"/>
    <x v="134"/>
    <x v="0"/>
    <n v="29.392330000000001"/>
    <n v="28.550699999999999"/>
    <n v="29.0913"/>
    <n v="0.3010300000000008"/>
    <n v="0.8416300000000021"/>
    <n v="-0.5406000000000013"/>
    <n v="1.0241787568389468E-2"/>
    <n v="2.8634340999845947E-2"/>
    <n v="-1.8392553431456481E-2"/>
    <n v="2.7958343022290131"/>
    <n v="-1.7958343022290133"/>
    <n v="2011"/>
    <s v="GT"/>
    <s v="Wave VIII"/>
    <s v="Guatemala 2011"/>
    <s v="Gross"/>
    <n v="24.254280000000001"/>
    <n v="23.57479"/>
    <n v="23.966339999999999"/>
    <n v="0.28794000000000253"/>
    <n v="0.67949000000000126"/>
    <n v="-0.39154999999999873"/>
    <n v="1.1871719135756761E-2"/>
    <n v="2.801526163629682E-2"/>
    <n v="-1.6143542500540058E-2"/>
    <n v="2.3598319094255586"/>
    <n v="-1.3598319094255584"/>
    <n v="2011"/>
    <s v="GT"/>
    <s v="Wave VIII"/>
    <s v="Guatemala 2011"/>
    <s v="Gross"/>
    <n v="34.05198"/>
    <n v="33.583449999999999"/>
    <n v="34.354140000000001"/>
    <n v="-0.30216000000000065"/>
    <n v="0.46853000000000122"/>
    <n v="-0.77069000000000187"/>
    <n v="-8.8734928189198002E-3"/>
    <n v="1.3759258639292083E-2"/>
    <n v="-2.2632751458211881E-2"/>
    <n v="-1.5506023298914489"/>
    <n v="2.5506023298914489"/>
    <n v="2011"/>
    <s v="GT"/>
    <s v="Wave VIII"/>
    <s v="Guatemala 2011"/>
    <s v="Gross"/>
    <n v="37.668959999999998"/>
    <n v="31.570740000000001"/>
    <n v="31.440560000000001"/>
    <n v="6.228399999999997"/>
    <n v="6.0982199999999978"/>
    <n v="0.1301799999999993"/>
    <n v="0.16534568514766526"/>
    <n v="0.16188978936503684"/>
    <n v="3.4558957826284374E-3"/>
    <n v="0.97909896602658797"/>
    <n v="2.090103397341201E-2"/>
  </r>
  <r>
    <x v="19"/>
    <x v="3"/>
    <x v="18"/>
    <x v="3"/>
    <x v="135"/>
    <x v="0"/>
    <n v="31.001380000000001"/>
    <n v="28.948160000000001"/>
    <n v="29.1067"/>
    <n v="1.894680000000001"/>
    <n v="2.0532199999999996"/>
    <n v="-0.15853999999999857"/>
    <n v="6.1115989030165782E-2"/>
    <n v="6.6229954924587206E-2"/>
    <n v="-5.1139658944214282E-3"/>
    <n v="1.0836763991808636"/>
    <n v="-8.3676399180863517E-2"/>
    <n v="2006"/>
    <s v="GT"/>
    <s v="Wave VI"/>
    <s v="Guatemala 2006"/>
    <s v="Gross"/>
    <n v="25.09375"/>
    <n v="23.396329999999999"/>
    <n v="23.593430000000001"/>
    <n v="1.5003199999999985"/>
    <n v="1.697420000000001"/>
    <n v="-0.1971000000000025"/>
    <n v="5.9788592777085869E-2"/>
    <n v="6.7643138231631428E-2"/>
    <n v="-7.8545454545455532E-3"/>
    <n v="1.1313719739788863"/>
    <n v="-0.13137197397888631"/>
    <n v="2006"/>
    <s v="GT"/>
    <s v="Wave VI"/>
    <s v="Guatemala 2006"/>
    <s v="Gross"/>
    <n v="35.894649999999999"/>
    <n v="33.676749999999998"/>
    <n v="33.803879999999999"/>
    <n v="2.0907699999999991"/>
    <n v="2.2179000000000002"/>
    <n v="-0.12713000000000108"/>
    <n v="5.8247398985642684E-2"/>
    <n v="6.1789152422436218E-2"/>
    <n v="-3.5417534367935357E-3"/>
    <n v="1.0608053492254055"/>
    <n v="-6.0805349225405536E-2"/>
    <n v="2006"/>
    <s v="GT"/>
    <s v="Wave VI"/>
    <s v="Guatemala 2006"/>
    <s v="Gross"/>
    <n v="38.284129999999998"/>
    <n v="34.505859999999998"/>
    <n v="34.699930000000002"/>
    <n v="3.5841999999999956"/>
    <n v="3.7782699999999991"/>
    <n v="-0.19407000000000352"/>
    <n v="9.3621038273561288E-2"/>
    <n v="9.8690240577492538E-2"/>
    <n v="-5.0692023039312509E-3"/>
    <n v="1.0541459739969878"/>
    <n v="-5.4145973996987826E-2"/>
  </r>
  <r>
    <x v="24"/>
    <x v="4"/>
    <x v="19"/>
    <x v="10"/>
    <x v="136"/>
    <x v="1"/>
    <n v="45.562190000000001"/>
    <n v="13.133139999999999"/>
    <n v="13.133139999999999"/>
    <n v="32.429050000000004"/>
    <n v="32.429050000000004"/>
    <m/>
    <n v="0.71175353950282028"/>
    <n v="0.71175353950282028"/>
    <m/>
    <n v="1"/>
    <m/>
    <n v="2015"/>
    <s v="HU"/>
    <s v="Wave X"/>
    <s v="Hungary 2015"/>
    <s v="Net"/>
    <n v="32.866419999999998"/>
    <n v="11.184340000000001"/>
    <n v="11.184340000000001"/>
    <n v="21.682079999999999"/>
    <n v="21.682079999999999"/>
    <m/>
    <n v="0.65970312556098287"/>
    <n v="0.65970312556098287"/>
    <m/>
    <n v="1"/>
    <m/>
    <n v="2015"/>
    <s v="HU"/>
    <s v="Wave X"/>
    <s v="Hungary 2015"/>
    <s v="Net"/>
    <n v="43.882739999999998"/>
    <n v="17.593240000000002"/>
    <n v="17.593240000000002"/>
    <n v="26.289499999999997"/>
    <n v="26.289499999999997"/>
    <m/>
    <n v="0.5990851984174187"/>
    <n v="0.5990851984174187"/>
    <m/>
    <n v="1"/>
    <m/>
    <n v="2015"/>
    <s v="HU"/>
    <s v="Wave X"/>
    <s v="Hungary 2015"/>
    <s v="Net"/>
    <n v="85.559169999999995"/>
    <n v="15.83211"/>
    <n v="15.83211"/>
    <n v="69.727059999999994"/>
    <n v="69.727059999999994"/>
    <m/>
    <n v="0.81495718109467397"/>
    <n v="0.81495718109467397"/>
    <m/>
    <n v="1"/>
    <m/>
  </r>
  <r>
    <x v="28"/>
    <x v="4"/>
    <x v="19"/>
    <x v="0"/>
    <x v="137"/>
    <x v="1"/>
    <n v="48.282470000000004"/>
    <n v="16.57311"/>
    <n v="16.57311"/>
    <n v="31.709360000000004"/>
    <n v="31.709360000000004"/>
    <m/>
    <n v="0.65674684828675922"/>
    <n v="0.65674684828675922"/>
    <m/>
    <n v="1"/>
    <m/>
    <n v="2012"/>
    <s v="HU"/>
    <s v="Wave IX"/>
    <s v="Hungary 2012"/>
    <s v="Net"/>
    <n v="37.566580000000002"/>
    <n v="15.71327"/>
    <n v="15.71327"/>
    <n v="21.85331"/>
    <n v="21.85331"/>
    <m/>
    <n v="0.5817221051264182"/>
    <n v="0.5817221051264182"/>
    <m/>
    <n v="1"/>
    <m/>
    <n v="2012"/>
    <s v="HU"/>
    <s v="Wave IX"/>
    <s v="Hungary 2012"/>
    <s v="Net"/>
    <n v="45.84272"/>
    <n v="25.63757"/>
    <n v="25.63757"/>
    <n v="20.20515"/>
    <n v="20.20515"/>
    <m/>
    <n v="0.44074937089247757"/>
    <n v="0.44074937089247757"/>
    <m/>
    <n v="1"/>
    <m/>
    <n v="2012"/>
    <s v="HU"/>
    <s v="Wave IX"/>
    <s v="Hungary 2012"/>
    <s v="Net"/>
    <n v="89.38982"/>
    <n v="11.177899999999999"/>
    <n v="11.177899999999999"/>
    <n v="78.211920000000006"/>
    <n v="78.211920000000006"/>
    <m/>
    <n v="0.87495332242530532"/>
    <n v="0.87495332242530532"/>
    <m/>
    <n v="1"/>
    <m/>
  </r>
  <r>
    <x v="18"/>
    <x v="4"/>
    <x v="19"/>
    <x v="1"/>
    <x v="138"/>
    <x v="1"/>
    <n v="46.738370000000003"/>
    <n v="13.753209999999999"/>
    <n v="13.753209999999999"/>
    <n v="32.985160000000008"/>
    <n v="32.985160000000008"/>
    <m/>
    <n v="0.70574048688475888"/>
    <n v="0.70574048688475888"/>
    <m/>
    <n v="1"/>
    <m/>
    <n v="2009"/>
    <s v="HU"/>
    <s v="Wave VIII"/>
    <s v="Hungary 2009"/>
    <s v="Net"/>
    <n v="36.618070000000003"/>
    <n v="13.82596"/>
    <n v="13.82596"/>
    <n v="22.792110000000001"/>
    <n v="22.792110000000001"/>
    <m/>
    <n v="0.62242794336238905"/>
    <n v="0.62242794336238905"/>
    <m/>
    <n v="1"/>
    <m/>
    <n v="2009"/>
    <s v="HU"/>
    <s v="Wave VIII"/>
    <s v="Hungary 2009"/>
    <s v="Net"/>
    <n v="41.655119999999997"/>
    <n v="21.065619999999999"/>
    <n v="21.065619999999999"/>
    <n v="20.589499999999997"/>
    <n v="20.589499999999997"/>
    <m/>
    <n v="0.49428497625261908"/>
    <n v="0.49428497625261908"/>
    <m/>
    <n v="1"/>
    <m/>
    <n v="2009"/>
    <s v="HU"/>
    <s v="Wave VIII"/>
    <s v="Hungary 2009"/>
    <s v="Net"/>
    <n v="87.659689999999998"/>
    <n v="6.3565620000000003"/>
    <n v="6.3565620000000003"/>
    <n v="81.303128000000001"/>
    <n v="81.303128000000001"/>
    <m/>
    <n v="0.92748591741540498"/>
    <n v="0.92748591741540498"/>
    <m/>
    <n v="1"/>
    <m/>
  </r>
  <r>
    <x v="10"/>
    <x v="4"/>
    <x v="19"/>
    <x v="2"/>
    <x v="139"/>
    <x v="1"/>
    <n v="44.3904"/>
    <n v="12.081189999999999"/>
    <n v="12.081189999999999"/>
    <n v="32.30921"/>
    <n v="32.30921"/>
    <m/>
    <n v="0.72784228121395622"/>
    <n v="0.72784228121395622"/>
    <m/>
    <n v="1"/>
    <m/>
    <n v="2007"/>
    <s v="HU"/>
    <s v="Wave VII"/>
    <s v="Hungary 2007"/>
    <s v="Net"/>
    <n v="34.750320000000002"/>
    <n v="11.648260000000001"/>
    <n v="11.648260000000001"/>
    <n v="23.102060000000002"/>
    <n v="23.102060000000002"/>
    <m/>
    <n v="0.66480136010258328"/>
    <n v="0.66480136010258328"/>
    <m/>
    <n v="1"/>
    <m/>
    <n v="2007"/>
    <s v="HU"/>
    <s v="Wave VII"/>
    <s v="Hungary 2007"/>
    <s v="Net"/>
    <n v="39.494860000000003"/>
    <n v="14.98105"/>
    <n v="14.98105"/>
    <n v="24.513810000000003"/>
    <n v="24.513810000000003"/>
    <m/>
    <n v="0.62068355223945604"/>
    <n v="0.62068355223945604"/>
    <m/>
    <n v="1"/>
    <m/>
    <n v="2007"/>
    <s v="HU"/>
    <s v="Wave VII"/>
    <s v="Hungary 2007"/>
    <s v="Net"/>
    <n v="87.187809999999999"/>
    <n v="10.586320000000001"/>
    <n v="10.586320000000001"/>
    <n v="76.601489999999998"/>
    <n v="76.601489999999998"/>
    <m/>
    <n v="0.87858027400848815"/>
    <n v="0.87858027400848815"/>
    <m/>
    <n v="1"/>
    <m/>
  </r>
  <r>
    <x v="29"/>
    <x v="4"/>
    <x v="19"/>
    <x v="3"/>
    <x v="140"/>
    <x v="1"/>
    <n v="45.268839999999997"/>
    <n v="11.68047"/>
    <n v="11.68047"/>
    <n v="33.588369999999998"/>
    <n v="33.588369999999998"/>
    <m/>
    <n v="0.74197549572730381"/>
    <n v="0.74197549572730381"/>
    <m/>
    <n v="1"/>
    <m/>
    <n v="2005"/>
    <s v="HU"/>
    <s v="Wave VI"/>
    <s v="Hungary 2005"/>
    <s v="Net"/>
    <n v="36.253149999999998"/>
    <n v="11.37703"/>
    <n v="11.37703"/>
    <n v="24.87612"/>
    <n v="24.87612"/>
    <m/>
    <n v="0.68617816658690356"/>
    <n v="0.68617816658690356"/>
    <m/>
    <n v="1"/>
    <m/>
    <n v="2005"/>
    <s v="HU"/>
    <s v="Wave VI"/>
    <s v="Hungary 2005"/>
    <s v="Net"/>
    <n v="35.836300000000001"/>
    <n v="13.45701"/>
    <n v="13.45701"/>
    <n v="22.379290000000001"/>
    <n v="22.379290000000001"/>
    <m/>
    <n v="0.62448662389811449"/>
    <n v="0.62448662389811449"/>
    <m/>
    <n v="1"/>
    <m/>
    <n v="2005"/>
    <s v="HU"/>
    <s v="Wave VI"/>
    <s v="Hungary 2005"/>
    <s v="Net"/>
    <n v="87.825879999999998"/>
    <n v="10.869210000000001"/>
    <n v="10.869210000000001"/>
    <n v="76.956670000000003"/>
    <n v="76.956670000000003"/>
    <m/>
    <n v="0.8762413766876006"/>
    <n v="0.8762413766876006"/>
    <m/>
    <n v="1"/>
    <m/>
  </r>
  <r>
    <x v="36"/>
    <x v="4"/>
    <x v="19"/>
    <x v="4"/>
    <x v="141"/>
    <x v="1"/>
    <n v="47.20561"/>
    <n v="13.804449999999999"/>
    <n v="13.804449999999999"/>
    <n v="33.401160000000004"/>
    <n v="33.401160000000004"/>
    <m/>
    <n v="0.70756759630899813"/>
    <n v="0.70756759630899813"/>
    <m/>
    <n v="1"/>
    <m/>
    <n v="1999"/>
    <s v="HU"/>
    <s v="Wave V"/>
    <s v="Hungary 1999"/>
    <s v="Net"/>
    <n v="39.379420000000003"/>
    <n v="13.177619999999999"/>
    <n v="13.177619999999999"/>
    <n v="26.201800000000006"/>
    <n v="26.201800000000006"/>
    <m/>
    <n v="0.66536784950108463"/>
    <n v="0.66536784950108463"/>
    <m/>
    <n v="1"/>
    <m/>
    <n v="1999"/>
    <s v="HU"/>
    <s v="Wave V"/>
    <s v="Hungary 1999"/>
    <s v="Net"/>
    <n v="40.19896"/>
    <n v="16.46773"/>
    <n v="16.46773"/>
    <n v="23.73123"/>
    <n v="23.73123"/>
    <m/>
    <n v="0.59034437706846143"/>
    <n v="0.59034437706846143"/>
    <m/>
    <n v="1"/>
    <m/>
    <n v="1999"/>
    <s v="HU"/>
    <s v="Wave V"/>
    <s v="Hungary 1999"/>
    <s v="Net"/>
    <n v="85.911410000000004"/>
    <n v="13.18263"/>
    <n v="13.18263"/>
    <n v="72.72878"/>
    <n v="72.72878"/>
    <m/>
    <n v="0.84655553901396796"/>
    <n v="0.84655553901396796"/>
    <m/>
    <n v="1"/>
    <m/>
  </r>
  <r>
    <x v="13"/>
    <x v="4"/>
    <x v="19"/>
    <x v="5"/>
    <x v="142"/>
    <x v="1"/>
    <n v="48.554220000000001"/>
    <n v="15.95435"/>
    <n v="15.95435"/>
    <n v="32.599870000000003"/>
    <n v="32.599870000000003"/>
    <m/>
    <n v="0.67141167132331658"/>
    <n v="0.67141167132331658"/>
    <m/>
    <n v="1"/>
    <m/>
    <n v="1994"/>
    <s v="HU"/>
    <s v="Wave IV"/>
    <s v="Hungary 1994"/>
    <s v="Net"/>
    <n v="41.773269999999997"/>
    <n v="14.57296"/>
    <n v="14.57296"/>
    <n v="27.200309999999995"/>
    <n v="27.200309999999995"/>
    <m/>
    <n v="0.6511415074759529"/>
    <n v="0.6511415074759529"/>
    <m/>
    <n v="1"/>
    <m/>
    <n v="1994"/>
    <s v="HU"/>
    <s v="Wave IV"/>
    <s v="Hungary 1994"/>
    <s v="Net"/>
    <n v="42.453879999999998"/>
    <n v="16.5824"/>
    <n v="16.5824"/>
    <n v="25.871479999999998"/>
    <n v="25.871479999999998"/>
    <m/>
    <n v="0.60940201460973653"/>
    <n v="0.60940201460973653"/>
    <m/>
    <n v="1"/>
    <m/>
    <n v="1994"/>
    <s v="HU"/>
    <s v="Wave IV"/>
    <s v="Hungary 1994"/>
    <s v="Net"/>
    <n v="87.930880000000002"/>
    <n v="21.040150000000001"/>
    <n v="21.040150000000001"/>
    <n v="66.890730000000005"/>
    <n v="66.890730000000005"/>
    <m/>
    <n v="0.76071944236200073"/>
    <n v="0.76071944236200073"/>
    <m/>
    <n v="1"/>
    <m/>
  </r>
  <r>
    <x v="21"/>
    <x v="4"/>
    <x v="19"/>
    <x v="6"/>
    <x v="143"/>
    <x v="1"/>
    <n v="45.76943"/>
    <n v="15.716010000000001"/>
    <n v="15.716010000000001"/>
    <n v="30.053419999999999"/>
    <n v="30.053419999999999"/>
    <m/>
    <n v="0.65662648628134546"/>
    <n v="0.65662648628134546"/>
    <m/>
    <n v="1"/>
    <m/>
    <n v="1991"/>
    <s v="HU"/>
    <s v="Wave III"/>
    <s v="Hungary 1991"/>
    <s v="Net"/>
    <n v="39.134149999999998"/>
    <n v="12.70293"/>
    <n v="12.70293"/>
    <n v="26.431219999999996"/>
    <n v="26.431219999999996"/>
    <m/>
    <n v="0.675400385596723"/>
    <n v="0.675400385596723"/>
    <m/>
    <n v="1"/>
    <m/>
    <n v="1991"/>
    <s v="HU"/>
    <s v="Wave III"/>
    <s v="Hungary 1991"/>
    <s v="Net"/>
    <n v="40.984749999999998"/>
    <n v="14.42441"/>
    <n v="14.42441"/>
    <n v="26.560339999999997"/>
    <n v="26.560339999999997"/>
    <m/>
    <n v="0.64805421528739338"/>
    <n v="0.64805421528739338"/>
    <m/>
    <n v="1"/>
    <m/>
    <n v="1991"/>
    <s v="HU"/>
    <s v="Wave III"/>
    <s v="Hungary 1991"/>
    <s v="Net"/>
    <n v="81.294120000000007"/>
    <n v="30.35294"/>
    <n v="30.35294"/>
    <n v="50.941180000000003"/>
    <n v="50.941180000000003"/>
    <m/>
    <n v="0.62662810053174811"/>
    <n v="0.62662810053174811"/>
    <m/>
    <n v="1"/>
    <m/>
  </r>
  <r>
    <x v="1"/>
    <x v="6"/>
    <x v="20"/>
    <x v="1"/>
    <x v="144"/>
    <x v="0"/>
    <n v="25.182960000000001"/>
    <n v="7.0824749999999996"/>
    <n v="11.47362"/>
    <n v="13.709340000000001"/>
    <n v="18.100485000000003"/>
    <n v="-4.3911450000000007"/>
    <n v="0.54438953959343939"/>
    <n v="0.71875923243335982"/>
    <n v="-0.17436969283992035"/>
    <n v="1.3203031655790871"/>
    <n v="-0.320303165579087"/>
    <n v="2010"/>
    <s v="IS"/>
    <s v="Wave VIII"/>
    <s v="Iceland 2010"/>
    <s v="Gross"/>
    <n v="17.641570000000002"/>
    <n v="7.1050409999999999"/>
    <n v="10.706569999999999"/>
    <n v="6.9350000000000023"/>
    <n v="10.536529000000002"/>
    <n v="-3.6015289999999993"/>
    <n v="0.3931056022791623"/>
    <n v="0.59725574311129914"/>
    <n v="-0.20415014083213676"/>
    <n v="1.51932645998558"/>
    <n v="-0.51932645998558014"/>
    <n v="2010"/>
    <s v="IS"/>
    <s v="Wave VIII"/>
    <s v="Iceland 2010"/>
    <s v="Gross"/>
    <n v="21.505040000000001"/>
    <n v="8.3438009999999991"/>
    <n v="13.15859"/>
    <n v="8.3464500000000008"/>
    <n v="13.161239000000002"/>
    <n v="-4.8147890000000011"/>
    <n v="0.38811599513416389"/>
    <n v="0.61200718529237808"/>
    <n v="-0.22389119015821413"/>
    <n v="1.5768666918270642"/>
    <n v="-0.57686669182706429"/>
    <n v="2010"/>
    <s v="IS"/>
    <s v="Wave VIII"/>
    <s v="Iceland 2010"/>
    <s v="Gross"/>
    <n v="69.863849999999999"/>
    <n v="4.4047660000000004"/>
    <n v="11.82864"/>
    <n v="58.035209999999999"/>
    <n v="65.459084000000004"/>
    <n v="-7.4238739999999996"/>
    <n v="0.83069012085649441"/>
    <n v="0.93695214334738219"/>
    <n v="-0.10626202249088763"/>
    <n v="1.1279201712201956"/>
    <n v="-0.12792017122019547"/>
  </r>
  <r>
    <x v="10"/>
    <x v="6"/>
    <x v="20"/>
    <x v="2"/>
    <x v="145"/>
    <x v="0"/>
    <n v="18.70241"/>
    <n v="6.9316760000000004"/>
    <n v="11.843059999999999"/>
    <n v="6.8593500000000009"/>
    <n v="11.770734000000001"/>
    <n v="-4.9113839999999991"/>
    <n v="0.36676289312446902"/>
    <n v="0.62936990473420273"/>
    <n v="-0.26260701160973365"/>
    <n v="1.7160130333049048"/>
    <n v="-0.71601303330490473"/>
    <n v="2007"/>
    <s v="IS"/>
    <s v="Wave VII"/>
    <s v="Iceland 2007"/>
    <s v="Gross"/>
    <n v="11.246359999999999"/>
    <n v="5.9913040000000004"/>
    <n v="10.061070000000001"/>
    <n v="1.1852899999999984"/>
    <n v="5.2550559999999988"/>
    <n v="-4.0697660000000004"/>
    <n v="0.10539321167026473"/>
    <n v="0.46726727581190708"/>
    <n v="-0.36187406414164236"/>
    <n v="4.4335614069130811"/>
    <n v="-3.4335614069130811"/>
    <n v="2007"/>
    <s v="IS"/>
    <s v="Wave VII"/>
    <s v="Iceland 2007"/>
    <s v="Gross"/>
    <n v="14.369429999999999"/>
    <n v="7.3989190000000002"/>
    <n v="12.21332"/>
    <n v="2.15611"/>
    <n v="6.9705109999999992"/>
    <n v="-4.8144009999999993"/>
    <n v="0.15004840136317169"/>
    <n v="0.48509307606495172"/>
    <n v="-0.33504467470178007"/>
    <n v="3.2329106585471052"/>
    <n v="-2.2329106585471052"/>
    <n v="2007"/>
    <s v="IS"/>
    <s v="Wave VII"/>
    <s v="Iceland 2007"/>
    <s v="Gross"/>
    <n v="70.091759999999994"/>
    <n v="11.145530000000001"/>
    <n v="20.980519999999999"/>
    <n v="49.111239999999995"/>
    <n v="58.946229999999993"/>
    <n v="-9.8349899999999977"/>
    <n v="0.70067066371282449"/>
    <n v="0.84098658672574345"/>
    <n v="-0.14031592301291904"/>
    <n v="1.2002594518077736"/>
    <n v="-0.20025945180777352"/>
  </r>
  <r>
    <x v="3"/>
    <x v="6"/>
    <x v="20"/>
    <x v="3"/>
    <x v="146"/>
    <x v="0"/>
    <n v="19.681159999999998"/>
    <n v="5.9678230000000001"/>
    <n v="11.197979999999999"/>
    <n v="8.4831799999999991"/>
    <n v="13.713336999999999"/>
    <n v="-5.2301569999999993"/>
    <n v="0.43103048804033905"/>
    <n v="0.69677483441016685"/>
    <n v="-0.2657443463698278"/>
    <n v="1.6165325974457692"/>
    <n v="-0.61653259744576916"/>
    <n v="2004"/>
    <s v="IS"/>
    <s v="Wave VI"/>
    <s v="Iceland 2004"/>
    <s v="Gross"/>
    <n v="12.46255"/>
    <n v="6.1560829999999997"/>
    <n v="10.376440000000001"/>
    <n v="2.0861099999999997"/>
    <n v="6.3064670000000005"/>
    <n v="-4.2203570000000008"/>
    <n v="0.16739030134282307"/>
    <n v="0.50603343617477969"/>
    <n v="-0.33864313483195663"/>
    <n v="3.0230750056324935"/>
    <n v="-2.0230750056324935"/>
    <n v="2004"/>
    <s v="IS"/>
    <s v="Wave VI"/>
    <s v="Iceland 2004"/>
    <s v="Gross"/>
    <n v="14.905480000000001"/>
    <n v="6.4026899999999998"/>
    <n v="11.141730000000001"/>
    <n v="3.7637499999999999"/>
    <n v="8.502790000000001"/>
    <n v="-4.739040000000001"/>
    <n v="0.2525078024994834"/>
    <n v="0.57044724490590037"/>
    <n v="-0.31793944240641703"/>
    <n v="2.2591272002656928"/>
    <n v="-1.2591272002656928"/>
    <n v="2004"/>
    <s v="IS"/>
    <s v="Wave VI"/>
    <s v="Iceland 2004"/>
    <s v="Gross"/>
    <n v="71.248959999999997"/>
    <n v="3.8595069999999998"/>
    <n v="15.868040000000001"/>
    <n v="55.380919999999996"/>
    <n v="67.389453000000003"/>
    <n v="-12.008533"/>
    <n v="0.77728741584438565"/>
    <n v="0.9458306900198965"/>
    <n v="-0.16854327417551077"/>
    <n v="1.2168352024487858"/>
    <n v="-0.21683520244878562"/>
  </r>
  <r>
    <x v="17"/>
    <x v="2"/>
    <x v="21"/>
    <x v="1"/>
    <x v="147"/>
    <x v="1"/>
    <n v="30.968610000000002"/>
    <n v="26.626049999999999"/>
    <n v="26.626049999999999"/>
    <n v="4.3425600000000024"/>
    <n v="4.3425600000000024"/>
    <m/>
    <n v="0.14022456933004104"/>
    <n v="0.14022456933004104"/>
    <m/>
    <n v="1"/>
    <m/>
    <n v="2011"/>
    <s v="IN"/>
    <s v="Wave VIII"/>
    <s v="India 2011"/>
    <s v="Net"/>
    <n v="27.487880000000001"/>
    <n v="23.294309999999999"/>
    <n v="23.294309999999999"/>
    <n v="4.1935700000000011"/>
    <n v="4.1935700000000011"/>
    <m/>
    <n v="0.15256069220325472"/>
    <n v="0.15256069220325472"/>
    <m/>
    <n v="1"/>
    <m/>
    <n v="2011"/>
    <s v="IN"/>
    <s v="Wave VIII"/>
    <s v="India 2011"/>
    <s v="Net"/>
    <n v="35.511020000000002"/>
    <n v="31.75216"/>
    <n v="31.75216"/>
    <n v="3.7588600000000021"/>
    <n v="3.7588600000000021"/>
    <m/>
    <n v="0.10585052189433032"/>
    <n v="0.10585052189433032"/>
    <m/>
    <n v="1"/>
    <m/>
    <n v="2011"/>
    <s v="IN"/>
    <s v="Wave VIII"/>
    <s v="India 2011"/>
    <s v="Net"/>
    <n v="38.112029999999997"/>
    <n v="29.79081"/>
    <n v="29.79081"/>
    <n v="8.3212199999999967"/>
    <n v="8.3212199999999967"/>
    <m/>
    <n v="0.2183357853150304"/>
    <n v="0.2183357853150304"/>
    <m/>
    <n v="1"/>
    <m/>
  </r>
  <r>
    <x v="3"/>
    <x v="2"/>
    <x v="21"/>
    <x v="3"/>
    <x v="148"/>
    <x v="1"/>
    <n v="29.150790000000001"/>
    <n v="26.469049999999999"/>
    <n v="26.469049999999999"/>
    <n v="2.6817400000000013"/>
    <n v="2.6817400000000013"/>
    <m/>
    <n v="9.1995448493848747E-2"/>
    <n v="9.1995448493848747E-2"/>
    <m/>
    <n v="1"/>
    <m/>
    <n v="2004"/>
    <s v="IN"/>
    <s v="Wave VI"/>
    <s v="India 2004"/>
    <s v="Net"/>
    <n v="25.992719999999998"/>
    <n v="23.26249"/>
    <n v="23.26249"/>
    <n v="2.7302299999999988"/>
    <n v="2.7302299999999988"/>
    <m/>
    <n v="0.10503825686576854"/>
    <n v="0.10503825686576854"/>
    <m/>
    <n v="1"/>
    <m/>
    <n v="2004"/>
    <s v="IN"/>
    <s v="Wave VI"/>
    <s v="India 2004"/>
    <s v="Net"/>
    <n v="33.282380000000003"/>
    <n v="30.973549999999999"/>
    <n v="30.973549999999999"/>
    <n v="2.3088300000000039"/>
    <n v="2.3088300000000039"/>
    <m/>
    <n v="6.9370940419525393E-2"/>
    <n v="6.9370940419525393E-2"/>
    <m/>
    <n v="1"/>
    <m/>
    <n v="2004"/>
    <s v="IN"/>
    <s v="Wave VI"/>
    <s v="India 2004"/>
    <s v="Net"/>
    <n v="32.541229999999999"/>
    <n v="27.553920000000002"/>
    <n v="27.553920000000002"/>
    <n v="4.9873099999999972"/>
    <n v="4.9873099999999972"/>
    <m/>
    <n v="0.15326126271195026"/>
    <n v="0.15326126271195026"/>
    <m/>
    <n v="1"/>
    <m/>
  </r>
  <r>
    <x v="1"/>
    <x v="1"/>
    <x v="22"/>
    <x v="1"/>
    <x v="149"/>
    <x v="0"/>
    <n v="46.350990000000003"/>
    <n v="16.1158"/>
    <n v="16.563099999999999"/>
    <n v="29.787890000000004"/>
    <n v="30.235190000000003"/>
    <n v="-0.44729999999999848"/>
    <n v="0.64265919670755689"/>
    <n v="0.65230947602197931"/>
    <n v="-9.6502793144223765E-3"/>
    <n v="1.0150161693224997"/>
    <n v="-1.5016169322499795E-2"/>
    <n v="2010"/>
    <s v="IE"/>
    <s v="Wave VIII"/>
    <s v="Ireland 2010"/>
    <s v="Gross"/>
    <n v="38.958829999999999"/>
    <n v="14.663779999999999"/>
    <n v="15.06122"/>
    <n v="23.89761"/>
    <n v="24.29505"/>
    <n v="-0.39744000000000135"/>
    <n v="0.61340676811906314"/>
    <n v="0.62360830651228494"/>
    <n v="-1.0201538393221802E-2"/>
    <n v="1.0166309517981087"/>
    <n v="-1.6630951798108737E-2"/>
    <n v="2010"/>
    <s v="IE"/>
    <s v="Wave VIII"/>
    <s v="Ireland 2010"/>
    <s v="Gross"/>
    <n v="45.63552"/>
    <n v="17.187830000000002"/>
    <n v="17.81672"/>
    <n v="27.8188"/>
    <n v="28.447689999999998"/>
    <n v="-0.62888999999999839"/>
    <n v="0.60958656765607144"/>
    <n v="0.62336728057442969"/>
    <n v="-1.3780712918358296E-2"/>
    <n v="1.0226066544926451"/>
    <n v="-2.2606654492645203E-2"/>
    <n v="2010"/>
    <s v="IE"/>
    <s v="Wave VIII"/>
    <s v="Ireland 2010"/>
    <s v="Gross"/>
    <n v="86.49991"/>
    <n v="21.2225"/>
    <n v="21.513300000000001"/>
    <n v="64.986609999999999"/>
    <n v="65.277410000000003"/>
    <n v="-0.29080000000000084"/>
    <n v="0.75129107070747236"/>
    <n v="0.75465292391633709"/>
    <n v="-3.3618532088646202E-3"/>
    <n v="1.0044747679560451"/>
    <n v="-4.4747679560451122E-3"/>
  </r>
  <r>
    <x v="10"/>
    <x v="1"/>
    <x v="22"/>
    <x v="2"/>
    <x v="150"/>
    <x v="0"/>
    <n v="38.783630000000002"/>
    <n v="18.27102"/>
    <n v="18.935839999999999"/>
    <n v="19.847790000000003"/>
    <n v="20.512610000000002"/>
    <n v="-0.66481999999999886"/>
    <n v="0.51175689330782093"/>
    <n v="0.52889866162605204"/>
    <n v="-1.7141768318231141E-2"/>
    <n v="1.0334959207045218"/>
    <n v="-3.3495920704521696E-2"/>
    <n v="2007"/>
    <s v="IE"/>
    <s v="Wave VII"/>
    <s v="Ireland 2007"/>
    <s v="Gross"/>
    <n v="31.413489999999999"/>
    <n v="14.89484"/>
    <n v="15.54078"/>
    <n v="15.87271"/>
    <n v="16.518650000000001"/>
    <n v="-0.64593999999999951"/>
    <n v="0.50528323978010725"/>
    <n v="0.52584574334147527"/>
    <n v="-2.0562503561368045E-2"/>
    <n v="1.040695004192731"/>
    <n v="-4.0695004192730762E-2"/>
    <n v="2007"/>
    <s v="IE"/>
    <s v="Wave VII"/>
    <s v="Ireland 2007"/>
    <s v="Gross"/>
    <n v="37.57244"/>
    <n v="19.704090000000001"/>
    <n v="20.627559999999999"/>
    <n v="16.944880000000001"/>
    <n v="17.86835"/>
    <n v="-0.92346999999999824"/>
    <n v="0.45099226986589108"/>
    <n v="0.47557065764161177"/>
    <n v="-2.4578387775720668E-2"/>
    <n v="1.0544984679738068"/>
    <n v="-5.4498467973806732E-2"/>
    <n v="2007"/>
    <s v="IE"/>
    <s v="Wave VII"/>
    <s v="Ireland 2007"/>
    <s v="Gross"/>
    <n v="84.246340000000004"/>
    <n v="34.322000000000003"/>
    <n v="34.47457"/>
    <n v="49.771770000000004"/>
    <n v="49.924340000000001"/>
    <n v="-0.15256999999999721"/>
    <n v="0.59078851377994579"/>
    <n v="0.59259951233489783"/>
    <n v="-1.8109985549520276E-3"/>
    <n v="1.0030653922896453"/>
    <n v="-3.0653922896452588E-3"/>
  </r>
  <r>
    <x v="3"/>
    <x v="1"/>
    <x v="22"/>
    <x v="3"/>
    <x v="151"/>
    <x v="0"/>
    <n v="36.247410000000002"/>
    <n v="21.500350000000001"/>
    <n v="22.57347"/>
    <n v="13.673940000000002"/>
    <n v="14.747060000000001"/>
    <n v="-1.0731199999999994"/>
    <n v="0.3772390910136752"/>
    <n v="0.40684451661511817"/>
    <n v="-2.9605425601442956E-2"/>
    <n v="1.0784792093573614"/>
    <n v="-7.8479209357361468E-2"/>
    <n v="2004"/>
    <s v="IE"/>
    <s v="Wave VI"/>
    <s v="Ireland 2004"/>
    <s v="Gross"/>
    <n v="26.85004"/>
    <n v="15.830220000000001"/>
    <n v="16.87764"/>
    <n v="9.9724000000000004"/>
    <n v="11.019819999999999"/>
    <n v="-1.0474199999999989"/>
    <n v="0.37141099231137087"/>
    <n v="0.41042099006183974"/>
    <n v="-3.9009997750468858E-2"/>
    <n v="1.10503188801091"/>
    <n v="-0.10503188801091"/>
    <n v="2004"/>
    <s v="IE"/>
    <s v="Wave VI"/>
    <s v="Ireland 2004"/>
    <s v="Gross"/>
    <n v="37.47063"/>
    <n v="23.436199999999999"/>
    <n v="24.942609999999998"/>
    <n v="12.528020000000001"/>
    <n v="14.03443"/>
    <n v="-1.5064099999999989"/>
    <n v="0.33434239029341117"/>
    <n v="0.37454481016198554"/>
    <n v="-4.0202419868574375E-2"/>
    <n v="1.1202432627023264"/>
    <n v="-0.12024326270232637"/>
    <n v="2004"/>
    <s v="IE"/>
    <s v="Wave VI"/>
    <s v="Ireland 2004"/>
    <s v="Gross"/>
    <n v="85.735500000000002"/>
    <n v="48.501539999999999"/>
    <n v="48.683880000000002"/>
    <n v="37.05162"/>
    <n v="37.233960000000003"/>
    <n v="-0.1823400000000035"/>
    <n v="0.43216193991986984"/>
    <n v="0.43428871354339804"/>
    <n v="-2.1267736235282175E-3"/>
    <n v="1.0049212423100529"/>
    <n v="-4.921242310052934E-3"/>
  </r>
  <r>
    <x v="11"/>
    <x v="1"/>
    <x v="22"/>
    <x v="4"/>
    <x v="152"/>
    <x v="1"/>
    <n v="33.613"/>
    <n v="22.490639999999999"/>
    <n v="22.490639999999999"/>
    <n v="11.12236"/>
    <n v="11.12236"/>
    <m/>
    <n v="0.3308945943533752"/>
    <n v="0.3308945943533752"/>
    <m/>
    <n v="1"/>
    <m/>
    <n v="2000"/>
    <s v="IE"/>
    <s v="Wave V"/>
    <s v="Ireland 2000"/>
    <s v="Net"/>
    <n v="24.999790000000001"/>
    <n v="16.545120000000001"/>
    <n v="16.545120000000001"/>
    <n v="8.4546700000000001"/>
    <n v="8.4546700000000001"/>
    <m/>
    <n v="0.33818964079298264"/>
    <n v="0.33818964079298264"/>
    <m/>
    <n v="1"/>
    <m/>
    <n v="2000"/>
    <s v="IE"/>
    <s v="Wave V"/>
    <s v="Ireland 2000"/>
    <s v="Net"/>
    <n v="31.742540000000002"/>
    <n v="21.8431"/>
    <n v="21.8431"/>
    <n v="9.899440000000002"/>
    <n v="9.899440000000002"/>
    <m/>
    <n v="0.31186666221417697"/>
    <n v="0.31186666221417697"/>
    <m/>
    <n v="1"/>
    <m/>
    <n v="2000"/>
    <s v="IE"/>
    <s v="Wave V"/>
    <s v="Ireland 2000"/>
    <s v="Net"/>
    <n v="83.070369999999997"/>
    <n v="54.898470000000003"/>
    <n v="54.898470000000003"/>
    <n v="28.171899999999994"/>
    <n v="28.171899999999994"/>
    <m/>
    <n v="0.33913295438554075"/>
    <n v="0.33913295438554075"/>
    <m/>
    <n v="1"/>
    <m/>
  </r>
  <r>
    <x v="25"/>
    <x v="1"/>
    <x v="22"/>
    <x v="5"/>
    <x v="153"/>
    <x v="1"/>
    <n v="38.934370000000001"/>
    <n v="21.856850000000001"/>
    <n v="21.856850000000001"/>
    <n v="17.07752"/>
    <n v="17.07752"/>
    <m/>
    <n v="0.43862325241168665"/>
    <n v="0.43862325241168665"/>
    <m/>
    <n v="1"/>
    <m/>
    <n v="1996"/>
    <s v="IE"/>
    <s v="Wave IV"/>
    <s v="Ireland 1996"/>
    <s v="Net"/>
    <n v="31.911539999999999"/>
    <n v="17.35934"/>
    <n v="17.35934"/>
    <n v="14.552199999999999"/>
    <n v="14.552199999999999"/>
    <m/>
    <n v="0.45601685158409777"/>
    <n v="0.45601685158409777"/>
    <m/>
    <n v="1"/>
    <m/>
    <n v="1996"/>
    <s v="IE"/>
    <s v="Wave IV"/>
    <s v="Ireland 1996"/>
    <s v="Net"/>
    <n v="37.528269999999999"/>
    <n v="23.646750000000001"/>
    <n v="23.646750000000001"/>
    <n v="13.881519999999998"/>
    <n v="13.881519999999998"/>
    <m/>
    <n v="0.36989501514458295"/>
    <n v="0.36989501514458295"/>
    <m/>
    <n v="1"/>
    <m/>
    <n v="1996"/>
    <s v="IE"/>
    <s v="Wave IV"/>
    <s v="Ireland 1996"/>
    <s v="Net"/>
    <n v="81.254850000000005"/>
    <n v="41.519559999999998"/>
    <n v="41.519559999999998"/>
    <n v="39.735290000000006"/>
    <n v="39.735290000000006"/>
    <m/>
    <n v="0.48902053231284043"/>
    <n v="0.48902053231284043"/>
    <m/>
    <n v="1"/>
    <m/>
  </r>
  <r>
    <x v="6"/>
    <x v="1"/>
    <x v="22"/>
    <x v="5"/>
    <x v="154"/>
    <x v="1"/>
    <n v="39.557139999999997"/>
    <n v="20.8245"/>
    <n v="20.8245"/>
    <n v="18.732639999999996"/>
    <n v="18.732639999999996"/>
    <m/>
    <n v="0.47355900856330863"/>
    <n v="0.47355900856330863"/>
    <m/>
    <n v="1"/>
    <m/>
    <n v="1995"/>
    <s v="IE"/>
    <s v="Wave IV"/>
    <s v="Ireland 1995"/>
    <s v="Net"/>
    <n v="32.49342"/>
    <n v="16.640080000000001"/>
    <n v="16.640080000000001"/>
    <n v="15.853339999999999"/>
    <n v="15.853339999999999"/>
    <m/>
    <n v="0.487893856663903"/>
    <n v="0.487893856663903"/>
    <m/>
    <n v="1"/>
    <m/>
    <n v="1995"/>
    <s v="IE"/>
    <s v="Wave IV"/>
    <s v="Ireland 1995"/>
    <s v="Net"/>
    <n v="37.465440000000001"/>
    <n v="23.66677"/>
    <n v="23.66677"/>
    <n v="13.798670000000001"/>
    <n v="13.798670000000001"/>
    <m/>
    <n v="0.36830396226495676"/>
    <n v="0.36830396226495676"/>
    <m/>
    <n v="1"/>
    <m/>
    <n v="1995"/>
    <s v="IE"/>
    <s v="Wave IV"/>
    <s v="Ireland 1995"/>
    <s v="Net"/>
    <n v="82.191270000000003"/>
    <n v="34.513159999999999"/>
    <n v="34.513159999999999"/>
    <n v="47.678110000000004"/>
    <n v="47.678110000000004"/>
    <m/>
    <n v="0.58008727690909268"/>
    <n v="0.58008727690909268"/>
    <m/>
    <n v="1"/>
    <m/>
  </r>
  <r>
    <x v="13"/>
    <x v="1"/>
    <x v="22"/>
    <x v="5"/>
    <x v="155"/>
    <x v="1"/>
    <n v="40.580530000000003"/>
    <n v="20.400870000000001"/>
    <n v="20.400870000000001"/>
    <n v="20.179660000000002"/>
    <n v="20.179660000000002"/>
    <m/>
    <n v="0.49727443185192505"/>
    <n v="0.49727443185192505"/>
    <m/>
    <n v="1"/>
    <m/>
    <n v="1994"/>
    <s v="IE"/>
    <s v="Wave IV"/>
    <s v="Ireland 1994"/>
    <s v="Net"/>
    <n v="33.030119999999997"/>
    <n v="16.252939999999999"/>
    <n v="16.252939999999999"/>
    <n v="16.777179999999998"/>
    <n v="16.777179999999998"/>
    <m/>
    <n v="0.50793578709371934"/>
    <n v="0.50793578709371934"/>
    <m/>
    <n v="1"/>
    <m/>
    <n v="1994"/>
    <s v="IE"/>
    <s v="Wave IV"/>
    <s v="Ireland 1994"/>
    <s v="Net"/>
    <n v="39.615430000000003"/>
    <n v="23.407350000000001"/>
    <n v="23.407350000000001"/>
    <n v="16.208080000000002"/>
    <n v="16.208080000000002"/>
    <m/>
    <n v="0.40913553128162439"/>
    <n v="0.40913553128162439"/>
    <m/>
    <n v="1"/>
    <m/>
    <n v="1994"/>
    <s v="IE"/>
    <s v="Wave IV"/>
    <s v="Ireland 1994"/>
    <s v="Net"/>
    <n v="81.541430000000005"/>
    <n v="32.898769999999999"/>
    <n v="32.898769999999999"/>
    <n v="48.642660000000006"/>
    <n v="48.642660000000006"/>
    <m/>
    <n v="0.59653920712452557"/>
    <n v="0.59653920712452557"/>
    <m/>
    <n v="1"/>
    <m/>
  </r>
  <r>
    <x v="14"/>
    <x v="1"/>
    <x v="22"/>
    <x v="7"/>
    <x v="156"/>
    <x v="0"/>
    <n v="35.52149"/>
    <n v="18.323340000000002"/>
    <n v="19.993970000000001"/>
    <n v="15.527519999999999"/>
    <n v="17.198149999999998"/>
    <n v="-1.6706299999999992"/>
    <n v="0.43713031181968998"/>
    <n v="0.48416184118402689"/>
    <n v="-4.703152936433689E-2"/>
    <n v="1.1075915535771328"/>
    <n v="-0.10759155357713268"/>
    <n v="1987"/>
    <s v="IE"/>
    <s v="Wave II"/>
    <s v="Ireland 1987"/>
    <s v="Gross"/>
    <n v="32.528449999999999"/>
    <n v="20.282119999999999"/>
    <n v="21.86477"/>
    <n v="10.663679999999999"/>
    <n v="12.24633"/>
    <n v="-1.582650000000001"/>
    <n v="0.3278262567075898"/>
    <n v="0.37648058853096289"/>
    <n v="-4.8654331823373108E-2"/>
    <n v="1.1484149936982355"/>
    <n v="-0.1484149936982356"/>
    <n v="1987"/>
    <s v="IE"/>
    <s v="Wave II"/>
    <s v="Ireland 1987"/>
    <s v="Gross"/>
    <n v="35.116779999999999"/>
    <n v="22.49757"/>
    <n v="25.061779999999999"/>
    <n v="10.055"/>
    <n v="12.619209999999999"/>
    <n v="-2.5642099999999992"/>
    <n v="0.28633035261205614"/>
    <n v="0.35934986066490149"/>
    <n v="-7.3019508052845378E-2"/>
    <n v="1.2550183988065637"/>
    <n v="-0.25501839880656385"/>
    <n v="1987"/>
    <s v="IE"/>
    <s v="Wave II"/>
    <s v="Ireland 1987"/>
    <s v="Gross"/>
    <n v="75.500470000000007"/>
    <n v="25.385290000000001"/>
    <n v="25.451599999999999"/>
    <n v="50.048870000000008"/>
    <n v="50.115180000000009"/>
    <n v="-6.6309999999997871E-2"/>
    <n v="0.66289481376738457"/>
    <n v="0.66377308644568711"/>
    <n v="-8.7827267830250415E-4"/>
    <n v="1.0013249050378161"/>
    <n v="-1.3249050378159959E-3"/>
  </r>
  <r>
    <x v="32"/>
    <x v="5"/>
    <x v="23"/>
    <x v="10"/>
    <x v="157"/>
    <x v="0"/>
    <n v="33.367789999999999"/>
    <n v="22.776610000000002"/>
    <n v="24.9864"/>
    <n v="8.3813899999999997"/>
    <n v="10.591179999999998"/>
    <n v="-2.2097899999999981"/>
    <n v="0.25118205311169844"/>
    <n v="0.31740729607804408"/>
    <n v="-6.6225242966345632E-2"/>
    <n v="1.2636543580480086"/>
    <n v="-0.26365435804800852"/>
    <n v="2016"/>
    <s v="IL"/>
    <s v="Wave X"/>
    <s v="Israel 2016"/>
    <s v="Gross"/>
    <n v="25.684760000000001"/>
    <n v="18.404499999999999"/>
    <n v="20.436309999999999"/>
    <n v="5.2484500000000018"/>
    <n v="7.280260000000002"/>
    <n v="-2.0318100000000001"/>
    <n v="0.20434101778642283"/>
    <n v="0.28344668200131135"/>
    <n v="-7.9105664214888516E-2"/>
    <n v="1.3871257228324552"/>
    <n v="-0.38712572283245517"/>
    <n v="2016"/>
    <s v="IL"/>
    <s v="Wave X"/>
    <s v="Israel 2016"/>
    <s v="Gross"/>
    <n v="34.085079999999998"/>
    <n v="29.510290000000001"/>
    <n v="32.009619999999998"/>
    <n v="2.0754599999999996"/>
    <n v="4.5747899999999966"/>
    <n v="-2.4993299999999969"/>
    <n v="6.0890571475848074E-2"/>
    <n v="0.13421678928140984"/>
    <n v="-7.3326217805561755E-2"/>
    <n v="2.2042294238385693"/>
    <n v="-1.2042294238385696"/>
    <n v="2016"/>
    <s v="IL"/>
    <s v="Wave X"/>
    <s v="Israel 2016"/>
    <s v="Gross"/>
    <n v="72.043719999999993"/>
    <n v="24.639469999999999"/>
    <n v="26.874389999999998"/>
    <n v="45.169329999999995"/>
    <n v="47.40424999999999"/>
    <n v="-2.2349199999999989"/>
    <n v="0.62697109477411772"/>
    <n v="0.65799281325284142"/>
    <n v="-3.1021718478723741E-2"/>
    <n v="1.0494787060157853"/>
    <n v="-4.9478706015785474E-2"/>
  </r>
  <r>
    <x v="33"/>
    <x v="5"/>
    <x v="23"/>
    <x v="0"/>
    <x v="158"/>
    <x v="0"/>
    <n v="33.749809999999997"/>
    <n v="23.146000000000001"/>
    <n v="25.313639999999999"/>
    <n v="8.4361699999999971"/>
    <n v="10.603809999999996"/>
    <n v="-2.1676399999999987"/>
    <n v="0.24996199978607281"/>
    <n v="0.31418873172915629"/>
    <n v="-6.4226731943083495E-2"/>
    <n v="1.2569459837817398"/>
    <n v="-0.25694598378173977"/>
    <n v="2014"/>
    <s v="IL"/>
    <s v="Wave IX"/>
    <s v="Israel 2014"/>
    <s v="Gross"/>
    <n v="25.95477"/>
    <n v="18.593139999999998"/>
    <n v="20.538969999999999"/>
    <n v="5.4158000000000008"/>
    <n v="7.3616300000000017"/>
    <n v="-1.9458300000000008"/>
    <n v="0.20866299335343758"/>
    <n v="0.28363302776329752"/>
    <n v="-7.4970034409859956E-2"/>
    <n v="1.359287639868533"/>
    <n v="-0.3592876398685329"/>
    <n v="2014"/>
    <s v="IL"/>
    <s v="Wave IX"/>
    <s v="Israel 2014"/>
    <s v="Gross"/>
    <n v="34.827089999999998"/>
    <n v="29.836020000000001"/>
    <n v="32.285559999999997"/>
    <n v="2.5415300000000016"/>
    <n v="4.991069999999997"/>
    <n v="-2.4495399999999954"/>
    <n v="7.2975663484948119E-2"/>
    <n v="0.1433099923077121"/>
    <n v="-7.0334328822763983E-2"/>
    <n v="1.9638052669061525"/>
    <n v="-0.96380526690615254"/>
    <n v="2014"/>
    <s v="IL"/>
    <s v="Wave IX"/>
    <s v="Israel 2014"/>
    <s v="Gross"/>
    <n v="73.32253"/>
    <n v="26.677379999999999"/>
    <n v="29.376190000000001"/>
    <n v="43.946339999999999"/>
    <n v="46.645150000000001"/>
    <n v="-2.6988100000000017"/>
    <n v="0.59935656884725608"/>
    <n v="0.63616394578855917"/>
    <n v="-3.6807376941303059E-2"/>
    <n v="1.0614114850064875"/>
    <n v="-6.14114850064875E-2"/>
  </r>
  <r>
    <x v="28"/>
    <x v="5"/>
    <x v="23"/>
    <x v="0"/>
    <x v="159"/>
    <x v="0"/>
    <n v="36.03687"/>
    <n v="23.78755"/>
    <n v="26.231079999999999"/>
    <n v="9.8057900000000018"/>
    <n v="12.249320000000001"/>
    <n v="-2.4435299999999991"/>
    <n v="0.27210437532449411"/>
    <n v="0.33991076361515304"/>
    <n v="-6.7806388290658964E-2"/>
    <n v="1.2491925688802226"/>
    <n v="-0.24919256888022268"/>
    <n v="2012"/>
    <s v="IL"/>
    <s v="Wave IX"/>
    <s v="Israel 2012"/>
    <s v="Gross"/>
    <n v="28.505140000000001"/>
    <n v="18.981120000000001"/>
    <n v="21.235489999999999"/>
    <n v="7.2696500000000022"/>
    <n v="9.5240200000000002"/>
    <n v="-2.254369999999998"/>
    <n v="0.25502944381258968"/>
    <n v="0.33411588225842775"/>
    <n v="-7.9086438445838111E-2"/>
    <n v="1.310107089062059"/>
    <n v="-0.31010708906205903"/>
    <n v="2012"/>
    <s v="IL"/>
    <s v="Wave IX"/>
    <s v="Israel 2012"/>
    <s v="Gross"/>
    <n v="38.483640000000001"/>
    <n v="31.767969999999998"/>
    <n v="34.515549999999998"/>
    <n v="3.9680900000000037"/>
    <n v="6.7156700000000029"/>
    <n v="-2.7475799999999992"/>
    <n v="0.10311108824425141"/>
    <n v="0.17450714121637151"/>
    <n v="-7.139605297212008E-2"/>
    <n v="1.6924187707436062"/>
    <n v="-0.69241877074360625"/>
    <n v="2012"/>
    <s v="IL"/>
    <s v="Wave IX"/>
    <s v="Israel 2012"/>
    <s v="Gross"/>
    <n v="72.593459999999993"/>
    <n v="24.869859999999999"/>
    <n v="27.476199999999999"/>
    <n v="45.117259999999995"/>
    <n v="47.72359999999999"/>
    <n v="-2.6063399999999994"/>
    <n v="0.62150584914949636"/>
    <n v="0.65740908340778903"/>
    <n v="-3.5903234258292685E-2"/>
    <n v="1.0577681357422857"/>
    <n v="-5.7768135742285766E-2"/>
  </r>
  <r>
    <x v="1"/>
    <x v="5"/>
    <x v="23"/>
    <x v="1"/>
    <x v="160"/>
    <x v="0"/>
    <n v="37.798499999999997"/>
    <n v="24.736550000000001"/>
    <n v="28.02149"/>
    <n v="9.7770099999999971"/>
    <n v="13.061949999999996"/>
    <n v="-3.2849399999999989"/>
    <n v="0.25866132253925417"/>
    <n v="0.34556794581795564"/>
    <n v="-8.6906623278701509E-2"/>
    <n v="1.3359861552765109"/>
    <n v="-0.33598615527651088"/>
    <n v="2010"/>
    <s v="IL"/>
    <s v="Wave VIII"/>
    <s v="Israel 2010"/>
    <s v="Gross"/>
    <n v="29.928570000000001"/>
    <n v="19.525690000000001"/>
    <n v="22.294180000000001"/>
    <n v="7.6343899999999998"/>
    <n v="10.40288"/>
    <n v="-2.7684899999999999"/>
    <n v="0.25508702888243573"/>
    <n v="0.34759027912125434"/>
    <n v="-9.2503250238818627E-2"/>
    <n v="1.3626340807844504"/>
    <n v="-0.36263408078445036"/>
    <n v="2010"/>
    <s v="IL"/>
    <s v="Wave VIII"/>
    <s v="Israel 2010"/>
    <s v="Gross"/>
    <n v="40.934750000000001"/>
    <n v="32.219320000000003"/>
    <n v="36.534439999999996"/>
    <n v="4.4003100000000046"/>
    <n v="8.7154299999999978"/>
    <n v="-4.3151199999999932"/>
    <n v="0.10749570963545654"/>
    <n v="0.21291030237145694"/>
    <n v="-0.10541459273600041"/>
    <n v="1.9806400003636082"/>
    <n v="-0.98064000036360821"/>
    <n v="2010"/>
    <s v="IL"/>
    <s v="Wave VIII"/>
    <s v="Israel 2010"/>
    <s v="Gross"/>
    <n v="76.130330000000001"/>
    <n v="30.192920000000001"/>
    <n v="33.08361"/>
    <n v="43.046720000000001"/>
    <n v="45.93741"/>
    <n v="-2.8906899999999993"/>
    <n v="0.56543456464723063"/>
    <n v="0.60340484534875916"/>
    <n v="-3.7970280701528539E-2"/>
    <n v="1.0671523869879052"/>
    <n v="-6.7152386987905224E-2"/>
  </r>
  <r>
    <x v="10"/>
    <x v="5"/>
    <x v="23"/>
    <x v="2"/>
    <x v="161"/>
    <x v="0"/>
    <n v="37.383600000000001"/>
    <n v="23.131820000000001"/>
    <n v="26.55274"/>
    <n v="10.830860000000001"/>
    <n v="14.25178"/>
    <n v="-3.4209199999999989"/>
    <n v="0.28972223113878814"/>
    <n v="0.38123080709187984"/>
    <n v="-9.1508575953091698E-2"/>
    <n v="1.3158493416035291"/>
    <n v="-0.31584934160352901"/>
    <n v="2007"/>
    <s v="IL"/>
    <s v="Wave VII"/>
    <s v="Israel 2007"/>
    <s v="Gross"/>
    <n v="28.802040000000002"/>
    <n v="17.922750000000001"/>
    <n v="20.62219"/>
    <n v="8.1798500000000018"/>
    <n v="10.879290000000001"/>
    <n v="-2.6994399999999992"/>
    <n v="0.28400245260405171"/>
    <n v="0.3777263693821688"/>
    <n v="-9.3723916778117075E-2"/>
    <n v="1.3300109415209325"/>
    <n v="-0.33001094152093235"/>
    <n v="2007"/>
    <s v="IL"/>
    <s v="Wave VII"/>
    <s v="Israel 2007"/>
    <s v="Gross"/>
    <n v="40.719209999999997"/>
    <n v="30.51848"/>
    <n v="35.379460000000002"/>
    <n v="5.3397499999999951"/>
    <n v="10.200729999999997"/>
    <n v="-4.8609800000000014"/>
    <n v="0.13113589384469873"/>
    <n v="0.25051394661143961"/>
    <n v="-0.11937805276674085"/>
    <n v="1.9103384989933996"/>
    <n v="-0.91033849899339969"/>
    <n v="2007"/>
    <s v="IL"/>
    <s v="Wave VII"/>
    <s v="Israel 2007"/>
    <s v="Gross"/>
    <n v="79.08287"/>
    <n v="29.280339999999999"/>
    <n v="31.66986"/>
    <n v="47.41301"/>
    <n v="49.802530000000004"/>
    <n v="-2.389520000000001"/>
    <n v="0.5995357781021351"/>
    <n v="0.62975117114490164"/>
    <n v="-3.0215393042766416E-2"/>
    <n v="1.0503979814822979"/>
    <n v="-5.0397981482297814E-2"/>
  </r>
  <r>
    <x v="29"/>
    <x v="5"/>
    <x v="23"/>
    <x v="3"/>
    <x v="162"/>
    <x v="0"/>
    <n v="37.93676"/>
    <n v="23.59477"/>
    <n v="26.785599999999999"/>
    <n v="11.151160000000001"/>
    <n v="14.341989999999999"/>
    <n v="-3.1908299999999983"/>
    <n v="0.29394075825136362"/>
    <n v="0.3780499441702454"/>
    <n v="-8.4109185918881793E-2"/>
    <n v="1.2861433249993721"/>
    <n v="-0.28614332499937206"/>
    <n v="2005"/>
    <s v="IL"/>
    <s v="Wave VI"/>
    <s v="Israel 2005"/>
    <s v="Gross"/>
    <n v="30.031269999999999"/>
    <n v="18.668970000000002"/>
    <n v="21.427309999999999"/>
    <n v="8.6039600000000007"/>
    <n v="11.362299999999998"/>
    <n v="-2.7583399999999969"/>
    <n v="0.2865000381269257"/>
    <n v="0.37834896759277908"/>
    <n v="-9.1848929465853324E-2"/>
    <n v="1.3205895889799577"/>
    <n v="-0.32058958897995771"/>
    <n v="2005"/>
    <s v="IL"/>
    <s v="Wave VI"/>
    <s v="Israel 2005"/>
    <s v="Gross"/>
    <n v="40.188180000000003"/>
    <n v="30.690390000000001"/>
    <n v="34.705889999999997"/>
    <n v="5.4822900000000061"/>
    <n v="9.497790000000002"/>
    <n v="-4.0154999999999959"/>
    <n v="0.1364154833585399"/>
    <n v="0.23633292176953524"/>
    <n v="-9.991743841099536E-2"/>
    <n v="1.7324493961464993"/>
    <n v="-0.73244939614649929"/>
    <n v="2005"/>
    <s v="IL"/>
    <s v="Wave VI"/>
    <s v="Israel 2005"/>
    <s v="Gross"/>
    <n v="76.676580000000001"/>
    <n v="28.134650000000001"/>
    <n v="30.800080000000001"/>
    <n v="45.8765"/>
    <n v="48.541930000000001"/>
    <n v="-2.6654300000000006"/>
    <n v="0.59831176612206749"/>
    <n v="0.6330737495073463"/>
    <n v="-3.4761983385278798E-2"/>
    <n v="1.0581001166174404"/>
    <n v="-5.8100116617440314E-2"/>
  </r>
  <r>
    <x v="5"/>
    <x v="5"/>
    <x v="23"/>
    <x v="4"/>
    <x v="163"/>
    <x v="0"/>
    <n v="37.370849999999997"/>
    <n v="19.943180000000002"/>
    <n v="23.555569999999999"/>
    <n v="13.815279999999998"/>
    <n v="17.427669999999996"/>
    <n v="-3.6123899999999978"/>
    <n v="0.36968064681429508"/>
    <n v="0.46634395524854255"/>
    <n v="-9.6663308434247502E-2"/>
    <n v="1.2614778708792003"/>
    <n v="-0.26147787087920032"/>
    <n v="2001"/>
    <s v="IL"/>
    <s v="Wave V"/>
    <s v="Israel 2001"/>
    <s v="Gross"/>
    <n v="30.019359999999999"/>
    <n v="16.298670000000001"/>
    <n v="19.4817"/>
    <n v="10.537659999999999"/>
    <n v="13.720689999999998"/>
    <n v="-3.1830299999999987"/>
    <n v="0.35102880274596127"/>
    <n v="0.45706137639176847"/>
    <n v="-0.1060325736458072"/>
    <n v="1.3020623174404944"/>
    <n v="-0.30206231744049428"/>
    <n v="2001"/>
    <s v="IL"/>
    <s v="Wave V"/>
    <s v="Israel 2001"/>
    <s v="Gross"/>
    <n v="38.275010000000002"/>
    <n v="24.109249999999999"/>
    <n v="28.459820000000001"/>
    <n v="9.8151900000000012"/>
    <n v="14.165760000000002"/>
    <n v="-4.3505700000000012"/>
    <n v="0.25643860053857598"/>
    <n v="0.37010467142921716"/>
    <n v="-0.11366607089064121"/>
    <n v="1.4432486788335224"/>
    <n v="-0.44324867883352237"/>
    <n v="2001"/>
    <s v="IL"/>
    <s v="Wave V"/>
    <s v="Israel 2001"/>
    <s v="Gross"/>
    <n v="77.107879999999994"/>
    <n v="27.039059999999999"/>
    <n v="30.446619999999999"/>
    <n v="46.661259999999999"/>
    <n v="50.068819999999995"/>
    <n v="-3.4075600000000001"/>
    <n v="0.60514256130501842"/>
    <n v="0.64933467240961618"/>
    <n v="-4.4192111104597878E-2"/>
    <n v="1.0730276036266486"/>
    <n v="-7.3027603626648743E-2"/>
  </r>
  <r>
    <x v="12"/>
    <x v="5"/>
    <x v="23"/>
    <x v="5"/>
    <x v="164"/>
    <x v="0"/>
    <n v="33.73198"/>
    <n v="18.075019999999999"/>
    <n v="21.928170000000001"/>
    <n v="11.803809999999999"/>
    <n v="15.656960000000002"/>
    <n v="-3.853150000000003"/>
    <n v="0.34992935487332788"/>
    <n v="0.46415775178332258"/>
    <n v="-0.1142283969099947"/>
    <n v="1.3264327365486233"/>
    <n v="-0.32643273654862315"/>
    <n v="1997"/>
    <s v="IL"/>
    <s v="Wave IV"/>
    <s v="Israel 1997"/>
    <s v="Gross"/>
    <n v="26.380109999999998"/>
    <n v="14.904629999999999"/>
    <n v="18.174890000000001"/>
    <n v="8.2052199999999971"/>
    <n v="11.475479999999999"/>
    <n v="-3.2702600000000022"/>
    <n v="0.31103812683116172"/>
    <n v="0.43500500945598786"/>
    <n v="-0.12396688262482614"/>
    <n v="1.3985584786270209"/>
    <n v="-0.39855847862702076"/>
    <n v="1997"/>
    <s v="IL"/>
    <s v="Wave IV"/>
    <s v="Israel 1997"/>
    <s v="Gross"/>
    <n v="33.924169999999997"/>
    <n v="19.491070000000001"/>
    <n v="24.447929999999999"/>
    <n v="9.4762399999999971"/>
    <n v="14.433099999999996"/>
    <n v="-4.9568599999999989"/>
    <n v="0.27933594248584409"/>
    <n v="0.42545182387660474"/>
    <n v="-0.14611588139076062"/>
    <n v="1.5230829949431421"/>
    <n v="-0.52308299494314203"/>
    <n v="1997"/>
    <s v="IL"/>
    <s v="Wave IV"/>
    <s v="Israel 1997"/>
    <s v="Gross"/>
    <n v="75.747780000000006"/>
    <n v="31.729140000000001"/>
    <n v="35.268500000000003"/>
    <n v="40.479280000000003"/>
    <n v="44.018640000000005"/>
    <n v="-3.5393600000000021"/>
    <n v="0.53439559548807902"/>
    <n v="0.58112118929426049"/>
    <n v="-4.6725593806181541E-2"/>
    <n v="1.0874363378004748"/>
    <n v="-8.7436337800474759E-2"/>
  </r>
  <r>
    <x v="15"/>
    <x v="5"/>
    <x v="23"/>
    <x v="6"/>
    <x v="165"/>
    <x v="0"/>
    <n v="31.726030000000002"/>
    <n v="15.62308"/>
    <n v="18.062560000000001"/>
    <n v="13.66347"/>
    <n v="16.10295"/>
    <n v="-2.4394800000000014"/>
    <n v="0.43067065119713999"/>
    <n v="0.50756271742792902"/>
    <n v="-7.6892066230789077E-2"/>
    <n v="1.1785402975964379"/>
    <n v="-0.17854029759643791"/>
    <n v="1992"/>
    <s v="IL"/>
    <s v="Wave III"/>
    <s v="Israel 1992"/>
    <s v="Gross"/>
    <n v="24.76633"/>
    <n v="12.460789999999999"/>
    <n v="14.67018"/>
    <n v="10.09615"/>
    <n v="12.305540000000001"/>
    <n v="-2.2093900000000009"/>
    <n v="0.40765628173411239"/>
    <n v="0.4968657043655641"/>
    <n v="-8.9209422631451693E-2"/>
    <n v="1.2188349024132963"/>
    <n v="-0.21883490241329626"/>
    <n v="1992"/>
    <s v="IL"/>
    <s v="Wave III"/>
    <s v="Israel 1992"/>
    <s v="Gross"/>
    <n v="30.64762"/>
    <n v="18.176100000000002"/>
    <n v="21.474769999999999"/>
    <n v="9.1728500000000004"/>
    <n v="12.471519999999998"/>
    <n v="-3.2986699999999978"/>
    <n v="0.29930056559041129"/>
    <n v="0.40693274061737905"/>
    <n v="-0.10763217502696776"/>
    <n v="1.3596123342254585"/>
    <n v="-0.35961233422545857"/>
    <n v="1992"/>
    <s v="IL"/>
    <s v="Wave III"/>
    <s v="Israel 1992"/>
    <s v="Gross"/>
    <n v="76.538989999999998"/>
    <n v="24.84478"/>
    <n v="25.511620000000001"/>
    <n v="51.027369999999998"/>
    <n v="51.694209999999998"/>
    <n v="-0.66684000000000054"/>
    <n v="0.66668465314214365"/>
    <n v="0.67539707539908744"/>
    <n v="-8.7124222569438213E-3"/>
    <n v="1.0130682808069473"/>
    <n v="-1.3068280806947342E-2"/>
  </r>
  <r>
    <x v="37"/>
    <x v="5"/>
    <x v="23"/>
    <x v="7"/>
    <x v="166"/>
    <x v="0"/>
    <n v="31.332699999999999"/>
    <n v="16.63252"/>
    <n v="19.414840000000002"/>
    <n v="11.917859999999997"/>
    <n v="14.70018"/>
    <n v="-2.7823200000000021"/>
    <n v="0.38036492226970536"/>
    <n v="0.46916416395650551"/>
    <n v="-8.8799241686800118E-2"/>
    <n v="1.2334580201479126"/>
    <n v="-0.2334580201479127"/>
    <n v="1986"/>
    <s v="IL"/>
    <s v="Wave II"/>
    <s v="Israel 1986"/>
    <s v="Gross"/>
    <n v="24.5015"/>
    <n v="12.898210000000001"/>
    <n v="15.201549999999999"/>
    <n v="9.2999500000000008"/>
    <n v="11.603289999999999"/>
    <n v="-2.3033399999999986"/>
    <n v="0.37956655714956228"/>
    <n v="0.47357467910127948"/>
    <n v="-9.4008121951717191E-2"/>
    <n v="1.247672299313437"/>
    <n v="-0.24767229931343701"/>
    <n v="1986"/>
    <s v="IL"/>
    <s v="Wave II"/>
    <s v="Israel 1986"/>
    <s v="Gross"/>
    <n v="31.152950000000001"/>
    <n v="18.235330000000001"/>
    <n v="22.182680000000001"/>
    <n v="8.9702699999999993"/>
    <n v="12.917619999999999"/>
    <n v="-3.9473500000000001"/>
    <n v="0.28794287539382302"/>
    <n v="0.41465158195291296"/>
    <n v="-0.12670870655908992"/>
    <n v="1.4400480699020208"/>
    <n v="-0.44004806990202083"/>
    <n v="1986"/>
    <s v="IL"/>
    <s v="Wave II"/>
    <s v="Israel 1986"/>
    <s v="Gross"/>
    <n v="72.05489"/>
    <n v="31.282399999999999"/>
    <n v="31.763570000000001"/>
    <n v="40.291319999999999"/>
    <n v="40.772490000000005"/>
    <n v="-0.48117000000000232"/>
    <n v="0.55917537310791809"/>
    <n v="0.5658531988599248"/>
    <n v="-6.6778257520065925E-3"/>
    <n v="1.0119422744154325"/>
    <n v="-1.1942274415432464E-2"/>
  </r>
  <r>
    <x v="38"/>
    <x v="5"/>
    <x v="23"/>
    <x v="8"/>
    <x v="167"/>
    <x v="0"/>
    <n v="23.847359999999998"/>
    <n v="12.200810000000001"/>
    <n v="18.932880000000001"/>
    <n v="4.9144799999999975"/>
    <n v="11.646549999999998"/>
    <n v="-6.7320700000000002"/>
    <n v="0.20608067308079375"/>
    <n v="0.48837900715215432"/>
    <n v="-0.28229833407136057"/>
    <n v="2.3698438085005948"/>
    <n v="-1.3698438085005948"/>
    <n v="1979"/>
    <s v="IL"/>
    <s v="Wave I"/>
    <s v="Israel 1979"/>
    <s v="Gross"/>
    <n v="16.517589999999998"/>
    <n v="8.4846830000000004"/>
    <n v="14.039809999999999"/>
    <n v="2.4777799999999992"/>
    <n v="8.032906999999998"/>
    <n v="-5.5551269999999988"/>
    <n v="0.15000856662503426"/>
    <n v="0.4863243972032239"/>
    <n v="-0.33631583057818965"/>
    <n v="3.2419774959843086"/>
    <n v="-2.2419774959843086"/>
    <n v="1979"/>
    <s v="IL"/>
    <s v="Wave I"/>
    <s v="Israel 1979"/>
    <s v="Gross"/>
    <n v="20.463239999999999"/>
    <n v="10.16681"/>
    <n v="19.315829999999998"/>
    <n v="1.1474100000000007"/>
    <n v="10.296429999999999"/>
    <n v="-9.1490199999999984"/>
    <n v="5.607176576143371E-2"/>
    <n v="0.50316714264212314"/>
    <n v="-0.4470953768806894"/>
    <n v="8.9736275612030507"/>
    <n v="-7.9736275612030507"/>
    <n v="1979"/>
    <s v="IL"/>
    <s v="Wave I"/>
    <s v="Israel 1979"/>
    <s v="Gross"/>
    <n v="70.512969999999996"/>
    <n v="39.953110000000002"/>
    <n v="43.030560000000001"/>
    <n v="27.482409999999994"/>
    <n v="30.559859999999993"/>
    <n v="-3.0774499999999989"/>
    <n v="0.38974971554878479"/>
    <n v="0.4333934593876842"/>
    <n v="-4.3643743838899414E-2"/>
    <n v="1.111978898502715"/>
    <n v="-0.11197889850271499"/>
  </r>
  <r>
    <x v="33"/>
    <x v="1"/>
    <x v="24"/>
    <x v="0"/>
    <x v="168"/>
    <x v="1"/>
    <n v="44.108319999999999"/>
    <n v="19.912559999999999"/>
    <n v="19.912559999999999"/>
    <n v="24.19576"/>
    <n v="24.19576"/>
    <m/>
    <n v="0.54855319812679337"/>
    <n v="0.54855319812679337"/>
    <m/>
    <n v="1"/>
    <m/>
    <n v="2014"/>
    <s v="IT"/>
    <s v="Wave IX"/>
    <s v="Italy 2014"/>
    <s v="Net"/>
    <n v="32.27411"/>
    <n v="19.313970000000001"/>
    <n v="19.313970000000001"/>
    <n v="12.960139999999999"/>
    <n v="12.960139999999999"/>
    <m/>
    <n v="0.40156459775343145"/>
    <n v="0.40156459775343145"/>
    <m/>
    <n v="1"/>
    <m/>
    <n v="2014"/>
    <s v="IT"/>
    <s v="Wave IX"/>
    <s v="Italy 2014"/>
    <s v="Net"/>
    <n v="33.581829999999997"/>
    <n v="28.890789999999999"/>
    <n v="28.890789999999999"/>
    <n v="4.6910399999999974"/>
    <n v="4.6910399999999974"/>
    <m/>
    <n v="0.1396898263138131"/>
    <n v="0.1396898263138131"/>
    <m/>
    <n v="1"/>
    <m/>
    <n v="2014"/>
    <s v="IT"/>
    <s v="Wave IX"/>
    <s v="Italy 2014"/>
    <s v="Net"/>
    <n v="84.331310000000002"/>
    <n v="15.00543"/>
    <n v="15.00543"/>
    <n v="69.325879999999998"/>
    <n v="69.325879999999998"/>
    <m/>
    <n v="0.8220657309841386"/>
    <n v="0.8220657309841386"/>
    <m/>
    <n v="1"/>
    <m/>
  </r>
  <r>
    <x v="1"/>
    <x v="1"/>
    <x v="24"/>
    <x v="1"/>
    <x v="169"/>
    <x v="1"/>
    <n v="42.45111"/>
    <n v="18.9542"/>
    <n v="18.9542"/>
    <n v="23.49691"/>
    <n v="23.49691"/>
    <m/>
    <n v="0.55350519691946809"/>
    <n v="0.55350519691946809"/>
    <m/>
    <n v="1"/>
    <m/>
    <n v="2010"/>
    <s v="IT"/>
    <s v="Wave VIII"/>
    <s v="Italy 2010"/>
    <s v="Net"/>
    <n v="31.119910000000001"/>
    <n v="17.190169999999998"/>
    <n v="17.190169999999998"/>
    <n v="13.929740000000002"/>
    <n v="13.929740000000002"/>
    <m/>
    <n v="0.44761504772989391"/>
    <n v="0.44761504772989391"/>
    <m/>
    <n v="1"/>
    <m/>
    <n v="2010"/>
    <s v="IT"/>
    <s v="Wave VIII"/>
    <s v="Italy 2010"/>
    <s v="Net"/>
    <n v="31.144290000000002"/>
    <n v="27.597460000000002"/>
    <n v="27.597460000000002"/>
    <n v="3.5468299999999999"/>
    <n v="3.5468299999999999"/>
    <m/>
    <n v="0.11388379699778033"/>
    <n v="0.11388379699778033"/>
    <m/>
    <n v="1"/>
    <m/>
    <n v="2010"/>
    <s v="IT"/>
    <s v="Wave VIII"/>
    <s v="Italy 2010"/>
    <s v="Net"/>
    <n v="86.866489999999999"/>
    <n v="17.10406"/>
    <n v="17.10406"/>
    <n v="69.762429999999995"/>
    <n v="69.762429999999995"/>
    <m/>
    <n v="0.80309944605796779"/>
    <n v="0.80309944605796779"/>
    <m/>
    <n v="1"/>
    <m/>
  </r>
  <r>
    <x v="2"/>
    <x v="1"/>
    <x v="24"/>
    <x v="2"/>
    <x v="170"/>
    <x v="1"/>
    <n v="42.204230000000003"/>
    <n v="19.431539999999998"/>
    <n v="19.431539999999998"/>
    <n v="22.772690000000004"/>
    <n v="22.772690000000004"/>
    <m/>
    <n v="0.53958311761640965"/>
    <n v="0.53958311761640965"/>
    <m/>
    <n v="1"/>
    <m/>
    <n v="2008"/>
    <s v="IT"/>
    <s v="Wave VII"/>
    <s v="Italy 2008"/>
    <s v="Net"/>
    <n v="31.04505"/>
    <n v="17.165279999999999"/>
    <n v="17.165279999999999"/>
    <n v="13.879770000000001"/>
    <n v="13.879770000000001"/>
    <m/>
    <n v="0.44708480095860698"/>
    <n v="0.44708480095860698"/>
    <m/>
    <n v="1"/>
    <m/>
    <n v="2008"/>
    <s v="IT"/>
    <s v="Wave VII"/>
    <s v="Italy 2008"/>
    <s v="Net"/>
    <n v="31.882729999999999"/>
    <n v="28.291540000000001"/>
    <n v="28.291540000000001"/>
    <n v="3.5911899999999974"/>
    <n v="3.5911899999999974"/>
    <m/>
    <n v="0.11263746862329536"/>
    <n v="0.11263746862329536"/>
    <m/>
    <n v="1"/>
    <m/>
    <n v="2008"/>
    <s v="IT"/>
    <s v="Wave VII"/>
    <s v="Italy 2008"/>
    <s v="Net"/>
    <n v="85.012730000000005"/>
    <n v="18.976009999999999"/>
    <n v="18.976009999999999"/>
    <n v="66.036720000000003"/>
    <n v="66.036720000000003"/>
    <m/>
    <n v="0.77678625307056959"/>
    <n v="0.77678625307056959"/>
    <m/>
    <n v="1"/>
    <m/>
  </r>
  <r>
    <x v="3"/>
    <x v="1"/>
    <x v="24"/>
    <x v="3"/>
    <x v="171"/>
    <x v="1"/>
    <n v="41.654400000000003"/>
    <n v="19.805730000000001"/>
    <n v="19.805730000000001"/>
    <n v="21.848670000000002"/>
    <n v="21.848670000000002"/>
    <m/>
    <n v="0.52452249942383045"/>
    <n v="0.52452249942383045"/>
    <m/>
    <n v="1"/>
    <m/>
    <n v="2004"/>
    <s v="IT"/>
    <s v="Wave VI"/>
    <s v="Italy 2004"/>
    <s v="Net"/>
    <n v="31.13007"/>
    <n v="17.131270000000001"/>
    <n v="17.131270000000001"/>
    <n v="13.998799999999999"/>
    <n v="13.998799999999999"/>
    <m/>
    <n v="0.44968739228662186"/>
    <n v="0.44968739228662186"/>
    <m/>
    <n v="1"/>
    <m/>
    <n v="2004"/>
    <s v="IT"/>
    <s v="Wave VI"/>
    <s v="Italy 2004"/>
    <s v="Net"/>
    <n v="32.244509999999998"/>
    <n v="28.613240000000001"/>
    <n v="28.613240000000001"/>
    <n v="3.6312699999999971"/>
    <n v="3.6312699999999971"/>
    <m/>
    <n v="0.11261669040714209"/>
    <n v="0.11261669040714209"/>
    <m/>
    <n v="1"/>
    <m/>
    <n v="2004"/>
    <s v="IT"/>
    <s v="Wave VI"/>
    <s v="Italy 2004"/>
    <s v="Net"/>
    <n v="84.832790000000003"/>
    <n v="20.962219999999999"/>
    <n v="20.962219999999999"/>
    <n v="63.870570000000001"/>
    <n v="63.870570000000001"/>
    <m/>
    <n v="0.75289955688124843"/>
    <n v="0.75289955688124843"/>
    <m/>
    <n v="1"/>
    <m/>
  </r>
  <r>
    <x v="11"/>
    <x v="1"/>
    <x v="24"/>
    <x v="4"/>
    <x v="172"/>
    <x v="1"/>
    <n v="39.598480000000002"/>
    <n v="19.67305"/>
    <n v="19.67305"/>
    <n v="19.925430000000002"/>
    <n v="19.925430000000002"/>
    <m/>
    <n v="0.50318673848087103"/>
    <n v="0.50318673848087103"/>
    <m/>
    <n v="1"/>
    <m/>
    <n v="2000"/>
    <s v="IT"/>
    <s v="Wave V"/>
    <s v="Italy 2000"/>
    <s v="Net"/>
    <n v="30.690580000000001"/>
    <n v="17.145700000000001"/>
    <n v="17.145700000000001"/>
    <n v="13.544879999999999"/>
    <n v="13.544879999999999"/>
    <m/>
    <n v="0.44133672286414916"/>
    <n v="0.44133672286414916"/>
    <m/>
    <n v="1"/>
    <m/>
    <n v="2000"/>
    <s v="IT"/>
    <s v="Wave V"/>
    <s v="Italy 2000"/>
    <s v="Net"/>
    <n v="29.873709999999999"/>
    <n v="26.103280000000002"/>
    <n v="26.103280000000002"/>
    <n v="3.7704299999999975"/>
    <n v="3.7704299999999975"/>
    <m/>
    <n v="0.1262123117617463"/>
    <n v="0.1262123117617463"/>
    <m/>
    <n v="1"/>
    <m/>
    <n v="2000"/>
    <s v="IT"/>
    <s v="Wave V"/>
    <s v="Italy 2000"/>
    <s v="Net"/>
    <n v="80.260720000000006"/>
    <n v="22.474070000000001"/>
    <n v="22.474070000000001"/>
    <n v="57.786650000000009"/>
    <n v="57.786650000000009"/>
    <m/>
    <n v="0.7199866883825613"/>
    <n v="0.7199866883825613"/>
    <m/>
    <n v="1"/>
    <m/>
  </r>
  <r>
    <x v="20"/>
    <x v="1"/>
    <x v="24"/>
    <x v="4"/>
    <x v="173"/>
    <x v="1"/>
    <n v="40.337969999999999"/>
    <n v="20.936019999999999"/>
    <n v="20.936019999999999"/>
    <n v="19.401949999999999"/>
    <n v="19.401949999999999"/>
    <m/>
    <n v="0.48098478926926663"/>
    <n v="0.48098478926926663"/>
    <m/>
    <n v="1"/>
    <m/>
    <n v="1998"/>
    <s v="IT"/>
    <s v="Wave V"/>
    <s v="Italy 1998"/>
    <s v="Net"/>
    <n v="32.053400000000003"/>
    <n v="18.335070000000002"/>
    <n v="18.335070000000002"/>
    <n v="13.718330000000002"/>
    <n v="13.718330000000002"/>
    <m/>
    <n v="0.42798361484273117"/>
    <n v="0.42798361484273117"/>
    <m/>
    <n v="1"/>
    <m/>
    <n v="1998"/>
    <s v="IT"/>
    <s v="Wave V"/>
    <s v="Italy 1998"/>
    <s v="Net"/>
    <n v="30.73123"/>
    <n v="27.212219999999999"/>
    <n v="27.212219999999999"/>
    <n v="3.5190100000000015"/>
    <n v="3.5190100000000015"/>
    <m/>
    <n v="0.11450924678250761"/>
    <n v="0.11450924678250761"/>
    <m/>
    <n v="1"/>
    <m/>
    <n v="1998"/>
    <s v="IT"/>
    <s v="Wave V"/>
    <s v="Italy 1998"/>
    <s v="Net"/>
    <n v="80.016720000000007"/>
    <n v="24.080290000000002"/>
    <n v="24.080290000000002"/>
    <n v="55.936430000000001"/>
    <n v="55.936430000000001"/>
    <m/>
    <n v="0.69905927161223302"/>
    <n v="0.69905927161223302"/>
    <m/>
    <n v="1"/>
    <m/>
  </r>
  <r>
    <x v="6"/>
    <x v="1"/>
    <x v="24"/>
    <x v="5"/>
    <x v="174"/>
    <x v="1"/>
    <n v="40.986530000000002"/>
    <n v="21.176960000000001"/>
    <n v="21.176960000000001"/>
    <n v="19.809570000000001"/>
    <n v="19.809570000000001"/>
    <m/>
    <n v="0.48331903188681746"/>
    <n v="0.48331903188681746"/>
    <m/>
    <n v="1"/>
    <m/>
    <n v="1995"/>
    <s v="IT"/>
    <s v="Wave IV"/>
    <s v="Italy 1995"/>
    <s v="Net"/>
    <n v="33.536099999999998"/>
    <n v="18.76003"/>
    <n v="18.76003"/>
    <n v="14.776069999999997"/>
    <n v="14.776069999999997"/>
    <m/>
    <n v="0.44060191852958447"/>
    <n v="0.44060191852958447"/>
    <m/>
    <n v="1"/>
    <m/>
    <n v="1995"/>
    <s v="IT"/>
    <s v="Wave IV"/>
    <s v="Italy 1995"/>
    <s v="Net"/>
    <n v="32.498130000000003"/>
    <n v="28.063379999999999"/>
    <n v="28.063379999999999"/>
    <n v="4.4347500000000046"/>
    <n v="4.4347500000000046"/>
    <m/>
    <n v="0.13646169795000526"/>
    <n v="0.13646169795000526"/>
    <m/>
    <n v="1"/>
    <m/>
    <n v="1995"/>
    <s v="IT"/>
    <s v="Wave IV"/>
    <s v="Italy 1995"/>
    <s v="Net"/>
    <n v="79.389110000000002"/>
    <n v="23.024709999999999"/>
    <n v="23.024709999999999"/>
    <n v="56.364400000000003"/>
    <n v="56.364400000000003"/>
    <m/>
    <n v="0.7099764690648378"/>
    <n v="0.7099764690648378"/>
    <m/>
    <n v="1"/>
    <m/>
  </r>
  <r>
    <x v="39"/>
    <x v="1"/>
    <x v="24"/>
    <x v="5"/>
    <x v="175"/>
    <x v="1"/>
    <n v="40.288670000000003"/>
    <n v="21.890999999999998"/>
    <n v="21.890999999999998"/>
    <n v="18.397670000000005"/>
    <n v="18.397670000000005"/>
    <m/>
    <n v="0.45664624818838656"/>
    <n v="0.45664624818838656"/>
    <m/>
    <n v="1"/>
    <m/>
    <n v="1993"/>
    <s v="IT"/>
    <s v="Wave IV"/>
    <s v="Italy 1993"/>
    <s v="Net"/>
    <n v="31.943429999999999"/>
    <n v="19.10379"/>
    <n v="19.10379"/>
    <n v="12.839639999999999"/>
    <n v="12.839639999999999"/>
    <m/>
    <n v="0.40194932103409059"/>
    <n v="0.40194932103409059"/>
    <m/>
    <n v="1"/>
    <m/>
    <n v="1993"/>
    <s v="IT"/>
    <s v="Wave IV"/>
    <s v="Italy 1993"/>
    <s v="Net"/>
    <n v="33.939489999999999"/>
    <n v="28.81973"/>
    <n v="28.81973"/>
    <n v="5.1197599999999994"/>
    <n v="5.1197599999999994"/>
    <m/>
    <n v="0.15084964447020269"/>
    <n v="0.15084964447020269"/>
    <m/>
    <n v="1"/>
    <m/>
    <n v="1993"/>
    <s v="IT"/>
    <s v="Wave IV"/>
    <s v="Italy 1993"/>
    <s v="Net"/>
    <n v="79.435299999999998"/>
    <n v="24.376670000000001"/>
    <n v="24.376670000000001"/>
    <n v="55.058629999999994"/>
    <n v="55.058629999999994"/>
    <m/>
    <n v="0.69312547444272254"/>
    <n v="0.69312547444272254"/>
    <m/>
    <n v="1"/>
    <m/>
  </r>
  <r>
    <x v="21"/>
    <x v="1"/>
    <x v="24"/>
    <x v="6"/>
    <x v="176"/>
    <x v="1"/>
    <n v="35.856070000000003"/>
    <n v="19.06439"/>
    <n v="19.06439"/>
    <n v="16.791680000000003"/>
    <n v="16.791680000000003"/>
    <m/>
    <n v="0.46830787646275795"/>
    <n v="0.46830787646275795"/>
    <m/>
    <n v="1"/>
    <m/>
    <n v="1991"/>
    <s v="IT"/>
    <s v="Wave III"/>
    <s v="Italy 1991"/>
    <s v="Net"/>
    <n v="27.393509999999999"/>
    <n v="15.118220000000001"/>
    <n v="15.118220000000001"/>
    <n v="12.275289999999998"/>
    <n v="12.275289999999998"/>
    <m/>
    <n v="0.44810942445856694"/>
    <n v="0.44810942445856694"/>
    <m/>
    <n v="1"/>
    <m/>
    <n v="1991"/>
    <s v="IT"/>
    <s v="Wave III"/>
    <s v="Italy 1991"/>
    <s v="Net"/>
    <n v="29.61429"/>
    <n v="25.503240000000002"/>
    <n v="25.503240000000002"/>
    <n v="4.1110499999999988"/>
    <n v="4.1110499999999988"/>
    <m/>
    <n v="0.13881980624894261"/>
    <n v="0.13881980624894261"/>
    <m/>
    <n v="1"/>
    <m/>
    <n v="1991"/>
    <s v="IT"/>
    <s v="Wave III"/>
    <s v="Italy 1991"/>
    <s v="Net"/>
    <n v="77.857060000000004"/>
    <n v="27.44586"/>
    <n v="27.44586"/>
    <n v="50.411200000000008"/>
    <n v="50.411200000000008"/>
    <m/>
    <n v="0.64748399181782623"/>
    <n v="0.64748399181782623"/>
    <m/>
    <n v="1"/>
    <m/>
  </r>
  <r>
    <x v="7"/>
    <x v="1"/>
    <x v="24"/>
    <x v="6"/>
    <x v="177"/>
    <x v="1"/>
    <n v="34.08907"/>
    <n v="17.465489999999999"/>
    <n v="17.465489999999999"/>
    <n v="16.62358"/>
    <n v="16.62358"/>
    <m/>
    <n v="0.48765132049656973"/>
    <n v="0.48765132049656973"/>
    <m/>
    <n v="1"/>
    <m/>
    <n v="1989"/>
    <s v="IT"/>
    <s v="Wave III"/>
    <s v="Italy 1989"/>
    <s v="Net"/>
    <n v="26.381029999999999"/>
    <n v="14.470190000000001"/>
    <n v="14.470190000000001"/>
    <n v="11.910839999999999"/>
    <n v="11.910839999999999"/>
    <m/>
    <n v="0.45149260661922597"/>
    <n v="0.45149260661922597"/>
    <m/>
    <n v="1"/>
    <m/>
    <n v="1989"/>
    <s v="IT"/>
    <s v="Wave III"/>
    <s v="Italy 1989"/>
    <s v="Net"/>
    <n v="25.804649999999999"/>
    <n v="21.181090000000001"/>
    <n v="21.181090000000001"/>
    <n v="4.6235599999999977"/>
    <n v="4.6235599999999977"/>
    <m/>
    <n v="0.17917545868670948"/>
    <n v="0.17917545868670948"/>
    <m/>
    <n v="1"/>
    <m/>
    <n v="1989"/>
    <s v="IT"/>
    <s v="Wave III"/>
    <s v="Italy 1989"/>
    <s v="Net"/>
    <n v="78.373009999999994"/>
    <n v="25.45298"/>
    <n v="25.45298"/>
    <n v="52.920029999999997"/>
    <n v="52.920029999999997"/>
    <m/>
    <n v="0.67523283844782789"/>
    <n v="0.67523283844782789"/>
    <m/>
    <n v="1"/>
    <m/>
  </r>
  <r>
    <x v="14"/>
    <x v="1"/>
    <x v="24"/>
    <x v="7"/>
    <x v="178"/>
    <x v="1"/>
    <n v="34.630130000000001"/>
    <n v="19.252220000000001"/>
    <n v="19.252220000000001"/>
    <n v="15.37791"/>
    <n v="15.37791"/>
    <m/>
    <n v="0.44406157297128251"/>
    <n v="0.44406157297128251"/>
    <m/>
    <n v="1"/>
    <m/>
    <n v="1987"/>
    <s v="IT"/>
    <s v="Wave II"/>
    <s v="Italy 1987"/>
    <s v="Net"/>
    <n v="27.442710000000002"/>
    <n v="17.304279999999999"/>
    <n v="17.304279999999999"/>
    <n v="10.138430000000003"/>
    <n v="10.138430000000003"/>
    <m/>
    <n v="0.36943982573149675"/>
    <n v="0.36943982573149675"/>
    <m/>
    <n v="1"/>
    <m/>
    <n v="1987"/>
    <s v="IT"/>
    <s v="Wave II"/>
    <s v="Italy 1987"/>
    <s v="Net"/>
    <n v="26.848549999999999"/>
    <n v="22.70326"/>
    <n v="22.70326"/>
    <n v="4.1452899999999993"/>
    <n v="4.1452899999999993"/>
    <m/>
    <n v="0.1543953025396157"/>
    <n v="0.1543953025396157"/>
    <m/>
    <n v="1"/>
    <m/>
    <n v="1987"/>
    <s v="IT"/>
    <s v="Wave II"/>
    <s v="Italy 1987"/>
    <s v="Net"/>
    <n v="76.573459999999997"/>
    <n v="22.76698"/>
    <n v="22.76698"/>
    <n v="53.806479999999993"/>
    <n v="53.806479999999993"/>
    <m/>
    <n v="0.70267792522370021"/>
    <n v="0.70267792522370021"/>
    <m/>
    <n v="1"/>
    <m/>
  </r>
  <r>
    <x v="37"/>
    <x v="1"/>
    <x v="24"/>
    <x v="7"/>
    <x v="179"/>
    <x v="1"/>
    <n v="33.373089999999998"/>
    <n v="17.385929999999998"/>
    <n v="17.385929999999998"/>
    <n v="15.987159999999999"/>
    <n v="15.987159999999999"/>
    <m/>
    <n v="0.47904344488328771"/>
    <n v="0.47904344488328771"/>
    <m/>
    <n v="1"/>
    <m/>
    <n v="1986"/>
    <s v="IT"/>
    <s v="Wave II"/>
    <s v="Italy 1986"/>
    <s v="Net"/>
    <n v="28.165970000000002"/>
    <n v="15.984859999999999"/>
    <n v="15.984859999999999"/>
    <n v="12.181110000000002"/>
    <n v="12.181110000000002"/>
    <m/>
    <n v="0.43247614053412686"/>
    <n v="0.43247614053412686"/>
    <m/>
    <n v="1"/>
    <m/>
    <n v="1986"/>
    <s v="IT"/>
    <s v="Wave II"/>
    <s v="Italy 1986"/>
    <s v="Net"/>
    <n v="23.22626"/>
    <n v="18.49699"/>
    <n v="18.49699"/>
    <n v="4.7292699999999996"/>
    <n v="4.7292699999999996"/>
    <m/>
    <n v="0.20361737102744909"/>
    <n v="0.20361737102744909"/>
    <m/>
    <n v="1"/>
    <m/>
    <n v="1986"/>
    <s v="IT"/>
    <s v="Wave II"/>
    <s v="Italy 1986"/>
    <s v="Net"/>
    <n v="78.199969999999993"/>
    <n v="22.129239999999999"/>
    <n v="22.129239999999999"/>
    <n v="56.070729999999998"/>
    <n v="56.070729999999998"/>
    <m/>
    <n v="0.71701728274320309"/>
    <n v="0.71701728274320309"/>
    <m/>
    <n v="1"/>
    <m/>
  </r>
  <r>
    <x v="2"/>
    <x v="7"/>
    <x v="25"/>
    <x v="2"/>
    <x v="180"/>
    <x v="0"/>
    <n v="24.898099999999999"/>
    <n v="13.78227"/>
    <n v="17.561140000000002"/>
    <n v="7.3369599999999977"/>
    <n v="11.115829999999999"/>
    <n v="-3.7788700000000013"/>
    <n v="0.2946795136978323"/>
    <n v="0.44645294219237608"/>
    <n v="-0.15177342849454381"/>
    <n v="1.5150457410153528"/>
    <n v="-0.51504574101535272"/>
    <n v="2008"/>
    <s v="JP"/>
    <s v="Wave VII"/>
    <s v="Japan 2008"/>
    <s v="Gross"/>
    <n v="18.992920000000002"/>
    <n v="12.26125"/>
    <n v="15.41338"/>
    <n v="3.5795400000000015"/>
    <n v="6.7316700000000012"/>
    <n v="-3.1521299999999997"/>
    <n v="0.18846707088746761"/>
    <n v="0.35443049304688279"/>
    <n v="-0.16596342215941515"/>
    <n v="1.880596389480212"/>
    <n v="-0.88059638948021213"/>
    <n v="2008"/>
    <s v="JP"/>
    <s v="Wave VII"/>
    <s v="Japan 2008"/>
    <s v="Gross"/>
    <n v="18.330919999999999"/>
    <n v="14.471780000000001"/>
    <n v="19.44042"/>
    <n v="-1.1095000000000006"/>
    <n v="3.8591399999999982"/>
    <n v="-4.9686399999999988"/>
    <n v="-6.0526149260375403E-2"/>
    <n v="0.21052625836564659"/>
    <n v="-0.27105240762602201"/>
    <n v="-3.4782694907616007"/>
    <n v="4.4782694907616012"/>
    <n v="2008"/>
    <s v="JP"/>
    <s v="Wave VII"/>
    <s v="Japan 2008"/>
    <s v="Gross"/>
    <n v="50.83643"/>
    <n v="17.23978"/>
    <n v="22.118960000000001"/>
    <n v="28.717469999999999"/>
    <n v="33.596649999999997"/>
    <n v="-4.8791800000000016"/>
    <n v="0.56489942350397149"/>
    <n v="0.66087744556413575"/>
    <n v="-9.597802206016437E-2"/>
    <n v="1.1699028500769739"/>
    <n v="-0.16990285007697412"/>
  </r>
  <r>
    <x v="0"/>
    <x v="4"/>
    <x v="26"/>
    <x v="0"/>
    <x v="181"/>
    <x v="0"/>
    <n v="37.261290000000002"/>
    <n v="17.135339999999999"/>
    <n v="20.095050000000001"/>
    <n v="17.166240000000002"/>
    <n v="20.125950000000003"/>
    <n v="-2.9597100000000012"/>
    <n v="0.46069902571811122"/>
    <n v="0.54013025313938412"/>
    <n v="-7.9431227421272885E-2"/>
    <n v="1.1724145765176299"/>
    <n v="-0.17241457651763001"/>
    <n v="2013"/>
    <s v="LT"/>
    <s v="Wave IX"/>
    <s v="Lithuania 2013"/>
    <s v="Gross"/>
    <n v="25.133389999999999"/>
    <n v="13.61412"/>
    <n v="16.814509999999999"/>
    <n v="8.3188800000000001"/>
    <n v="11.519269999999999"/>
    <n v="-3.2003899999999987"/>
    <n v="0.33098917416233942"/>
    <n v="0.45832535921338108"/>
    <n v="-0.12733618505104161"/>
    <n v="1.3847140480449289"/>
    <n v="-0.38471404804492898"/>
    <n v="2013"/>
    <s v="LT"/>
    <s v="Wave IX"/>
    <s v="Lithuania 2013"/>
    <s v="Gross"/>
    <n v="31.156300000000002"/>
    <n v="17.751750000000001"/>
    <n v="22.548380000000002"/>
    <n v="8.60792"/>
    <n v="13.40455"/>
    <n v="-4.7966300000000004"/>
    <n v="0.27628184347948886"/>
    <n v="0.43023561847844577"/>
    <n v="-0.15395377499895688"/>
    <n v="1.5572345003206349"/>
    <n v="-0.55723450032063504"/>
    <n v="2013"/>
    <s v="LT"/>
    <s v="Wave IX"/>
    <s v="Lithuania 2013"/>
    <s v="Gross"/>
    <n v="81.245930000000001"/>
    <n v="27.899889999999999"/>
    <n v="28.54599"/>
    <n v="52.699939999999998"/>
    <n v="53.346040000000002"/>
    <n v="-0.64610000000000056"/>
    <n v="0.64864713838588584"/>
    <n v="0.65659953673987115"/>
    <n v="-7.9523983539852468E-3"/>
    <n v="1.0122599760075628"/>
    <n v="-1.2259976007562828E-2"/>
  </r>
  <r>
    <x v="1"/>
    <x v="4"/>
    <x v="26"/>
    <x v="1"/>
    <x v="182"/>
    <x v="0"/>
    <n v="42.021210000000004"/>
    <n v="17.36957"/>
    <n v="19.29946"/>
    <n v="22.721750000000004"/>
    <n v="24.651640000000004"/>
    <n v="-1.9298900000000003"/>
    <n v="0.54072098352236886"/>
    <n v="0.58664755250979217"/>
    <n v="-4.5926568987423262E-2"/>
    <n v="1.0849357993992541"/>
    <n v="-8.4935799399254025E-2"/>
    <n v="2010"/>
    <s v="LT"/>
    <s v="Wave VIII"/>
    <s v="Lithuania 2010"/>
    <s v="Gross"/>
    <n v="31.789169999999999"/>
    <n v="16.800170000000001"/>
    <n v="18.935669999999998"/>
    <n v="12.8535"/>
    <n v="14.988999999999997"/>
    <n v="-2.1354999999999968"/>
    <n v="0.40433581625440368"/>
    <n v="0.47151278249793871"/>
    <n v="-6.7176966243535044E-2"/>
    <n v="1.1661415178745087"/>
    <n v="-0.16614151787450865"/>
    <n v="2010"/>
    <s v="LT"/>
    <s v="Wave VIII"/>
    <s v="Lithuania 2010"/>
    <s v="Gross"/>
    <n v="34.364460000000001"/>
    <n v="20.534680000000002"/>
    <n v="23.86354"/>
    <n v="10.500920000000001"/>
    <n v="13.82978"/>
    <n v="-3.3288599999999988"/>
    <n v="0.30557500394302722"/>
    <n v="0.40244426945745687"/>
    <n v="-9.6869265514429689E-2"/>
    <n v="1.3170065099057986"/>
    <n v="-0.31700650990579859"/>
    <n v="2010"/>
    <s v="LT"/>
    <s v="Wave VIII"/>
    <s v="Lithuania 2010"/>
    <s v="Gross"/>
    <n v="84.322689999999994"/>
    <n v="16.222349999999999"/>
    <n v="16.088249999999999"/>
    <n v="68.234439999999992"/>
    <n v="68.100339999999989"/>
    <n v="0.13410000000000011"/>
    <n v="0.80920615791550288"/>
    <n v="0.8076158386313339"/>
    <n v="1.5903192841689481E-3"/>
    <n v="0.99803471677938582"/>
    <n v="1.9652832206141081E-3"/>
  </r>
  <r>
    <x v="0"/>
    <x v="1"/>
    <x v="27"/>
    <x v="0"/>
    <x v="183"/>
    <x v="0"/>
    <n v="37.559379999999997"/>
    <n v="10.71866"/>
    <n v="16.438590000000001"/>
    <n v="21.120789999999996"/>
    <n v="26.840719999999997"/>
    <n v="-5.7199300000000015"/>
    <n v="0.56233063485073498"/>
    <n v="0.71462095487199206"/>
    <n v="-0.15229032002125706"/>
    <n v="1.2708198888393853"/>
    <n v="-0.2708198888393854"/>
    <n v="2013"/>
    <s v="LU"/>
    <s v="Wave IX"/>
    <s v="Luxembourg 2013"/>
    <s v="Gross"/>
    <n v="27.45861"/>
    <n v="10.1333"/>
    <n v="15.73779"/>
    <n v="11.72082"/>
    <n v="17.325310000000002"/>
    <n v="-5.6044900000000002"/>
    <n v="0.42685409057486884"/>
    <n v="0.63096092628141054"/>
    <n v="-0.20410683570654159"/>
    <n v="1.4781653502058731"/>
    <n v="-0.47816535020587297"/>
    <n v="2013"/>
    <s v="LU"/>
    <s v="Wave IX"/>
    <s v="Luxembourg 2013"/>
    <s v="Gross"/>
    <n v="36.629300000000001"/>
    <n v="16.72503"/>
    <n v="24.297619999999998"/>
    <n v="12.331680000000002"/>
    <n v="19.90427"/>
    <n v="-7.5725899999999982"/>
    <n v="0.33666163426546514"/>
    <n v="0.54339749872369936"/>
    <n v="-0.20673586445823419"/>
    <n v="1.6140761031749118"/>
    <n v="-0.61407610317491179"/>
    <n v="2013"/>
    <s v="LU"/>
    <s v="Wave IX"/>
    <s v="Luxembourg 2013"/>
    <s v="Gross"/>
    <n v="84.150980000000004"/>
    <n v="4.7992739999999996"/>
    <n v="8.4014959999999999"/>
    <n v="75.74948400000001"/>
    <n v="79.351706000000007"/>
    <n v="-3.6022220000000003"/>
    <n v="0.90016163804628302"/>
    <n v="0.94296829341737909"/>
    <n v="-4.2806655371096097E-2"/>
    <n v="1.0475544097435701"/>
    <n v="-4.7554409743570003E-2"/>
  </r>
  <r>
    <x v="1"/>
    <x v="1"/>
    <x v="27"/>
    <x v="1"/>
    <x v="184"/>
    <x v="0"/>
    <n v="35.668509999999998"/>
    <n v="8.8212399999999995"/>
    <n v="13.542199999999999"/>
    <n v="22.126309999999997"/>
    <n v="26.847269999999998"/>
    <n v="-4.7209599999999998"/>
    <n v="0.6203317716383443"/>
    <n v="0.75268829564229067"/>
    <n v="-0.13235652400394635"/>
    <n v="1.2133640900809941"/>
    <n v="-0.21336409008099411"/>
    <n v="2010"/>
    <s v="LU"/>
    <s v="Wave VIII"/>
    <s v="Luxembourg 2010"/>
    <s v="Gross"/>
    <n v="26.911919999999999"/>
    <n v="8.2059250000000006"/>
    <n v="12.982100000000001"/>
    <n v="13.929819999999998"/>
    <n v="18.705994999999998"/>
    <n v="-4.7761750000000003"/>
    <n v="0.51760781096257713"/>
    <n v="0.69508214203966123"/>
    <n v="-0.17747433107708407"/>
    <n v="1.3428741362056367"/>
    <n v="-0.34287413620563661"/>
    <n v="2010"/>
    <s v="LU"/>
    <s v="Wave VIII"/>
    <s v="Luxembourg 2010"/>
    <s v="Gross"/>
    <n v="31.662050000000001"/>
    <n v="14.012829999999999"/>
    <n v="19.64339"/>
    <n v="12.018660000000001"/>
    <n v="17.64922"/>
    <n v="-5.6305600000000009"/>
    <n v="0.37959197209277351"/>
    <n v="0.55742505617924298"/>
    <n v="-0.17783308408646947"/>
    <n v="1.4684848394080536"/>
    <n v="-0.46848483940805385"/>
    <n v="2010"/>
    <s v="LU"/>
    <s v="Wave VIII"/>
    <s v="Luxembourg 2010"/>
    <s v="Gross"/>
    <n v="83.479140000000001"/>
    <n v="3.6053670000000002"/>
    <n v="6.6392309999999997"/>
    <n v="76.839909000000006"/>
    <n v="79.873773"/>
    <n v="-3.0338639999999995"/>
    <n v="0.92046838287984289"/>
    <n v="0.95681116264494337"/>
    <n v="-3.6342779765100593E-2"/>
    <n v="1.0394829202621778"/>
    <n v="-3.9482920262177812E-2"/>
  </r>
  <r>
    <x v="10"/>
    <x v="1"/>
    <x v="27"/>
    <x v="1"/>
    <x v="185"/>
    <x v="0"/>
    <n v="32.29768"/>
    <n v="8.9531720000000004"/>
    <n v="14.445209999999999"/>
    <n v="17.85247"/>
    <n v="23.344507999999998"/>
    <n v="-5.4920379999999991"/>
    <n v="0.55274775154128719"/>
    <n v="0.72279210147601924"/>
    <n v="-0.17004434993473214"/>
    <n v="1.3076346298299337"/>
    <n v="-0.30763462982993384"/>
    <n v="2007"/>
    <s v="LU"/>
    <s v="Wave VIII"/>
    <s v="Luxembourg 2007"/>
    <s v="Gross"/>
    <n v="22.464950000000002"/>
    <n v="7.8648879999999997"/>
    <n v="13.601229999999999"/>
    <n v="8.8637200000000025"/>
    <n v="14.600062000000001"/>
    <n v="-5.7363419999999996"/>
    <n v="0.39455774439738356"/>
    <n v="0.64990405053205103"/>
    <n v="-0.25534630613466752"/>
    <n v="1.647170939515237"/>
    <n v="-0.64717093951523719"/>
    <n v="2007"/>
    <s v="LU"/>
    <s v="Wave VIII"/>
    <s v="Luxembourg 2007"/>
    <s v="Gross"/>
    <n v="26.471830000000001"/>
    <n v="13.310919999999999"/>
    <n v="20.95298"/>
    <n v="5.5188500000000005"/>
    <n v="13.160910000000001"/>
    <n v="-7.6420600000000007"/>
    <n v="0.20848010885533794"/>
    <n v="0.49716661069521834"/>
    <n v="-0.28868650183988037"/>
    <n v="2.3847196426791815"/>
    <n v="-1.3847196426791815"/>
    <n v="2007"/>
    <s v="LU"/>
    <s v="Wave VIII"/>
    <s v="Luxembourg 2007"/>
    <s v="Gross"/>
    <n v="87.358410000000006"/>
    <n v="7.2967409999999999"/>
    <n v="8.3139289999999999"/>
    <n v="79.044481000000005"/>
    <n v="80.061669000000009"/>
    <n v="-1.017188"/>
    <n v="0.90482966665716558"/>
    <n v="0.9164735141127226"/>
    <n v="-1.164384745555694E-2"/>
    <n v="1.0128685518221063"/>
    <n v="-1.2868551822106339E-2"/>
  </r>
  <r>
    <x v="3"/>
    <x v="1"/>
    <x v="27"/>
    <x v="3"/>
    <x v="186"/>
    <x v="0"/>
    <n v="33.512129999999999"/>
    <n v="10.59473"/>
    <n v="13.77215"/>
    <n v="19.739979999999999"/>
    <n v="22.917400000000001"/>
    <n v="-3.1774199999999997"/>
    <n v="0.58903984915312757"/>
    <n v="0.68385387619348581"/>
    <n v="-9.4814027040358212E-2"/>
    <n v="1.1609636889196444"/>
    <n v="-0.1609636889196443"/>
    <n v="2004"/>
    <s v="LU"/>
    <s v="Wave VI"/>
    <s v="Luxembourg 2004"/>
    <s v="Gross"/>
    <n v="24.64659"/>
    <n v="9.4609579999999998"/>
    <n v="12.53862"/>
    <n v="12.10797"/>
    <n v="15.185632"/>
    <n v="-3.0776620000000001"/>
    <n v="0.49126349730327806"/>
    <n v="0.61613521383688374"/>
    <n v="-0.12487171653360567"/>
    <n v="1.2541848055454383"/>
    <n v="-0.25418480554543826"/>
    <n v="2004"/>
    <s v="LU"/>
    <s v="Wave VI"/>
    <s v="Luxembourg 2004"/>
    <s v="Gross"/>
    <n v="29.676100000000002"/>
    <n v="15.711959999999999"/>
    <n v="19.605699999999999"/>
    <n v="10.070400000000003"/>
    <n v="13.964140000000002"/>
    <n v="-3.8937399999999993"/>
    <n v="0.33934378169638202"/>
    <n v="0.47055172344074864"/>
    <n v="-0.13120794174436665"/>
    <n v="1.3866519701302826"/>
    <n v="-0.38665197013028263"/>
    <n v="2004"/>
    <s v="LU"/>
    <s v="Wave VI"/>
    <s v="Luxembourg 2004"/>
    <s v="Gross"/>
    <n v="81.772030000000001"/>
    <n v="7.7020949999999999"/>
    <n v="10.194889999999999"/>
    <n v="71.57714"/>
    <n v="74.069935000000001"/>
    <n v="-2.4927949999999992"/>
    <n v="0.87532546275297307"/>
    <n v="0.90581015293371092"/>
    <n v="-3.0484690180737829E-2"/>
    <n v="1.0348266918739699"/>
    <n v="-3.4826691873969806E-2"/>
  </r>
  <r>
    <x v="11"/>
    <x v="1"/>
    <x v="27"/>
    <x v="4"/>
    <x v="187"/>
    <x v="1"/>
    <n v="39.67698"/>
    <n v="12.336320000000001"/>
    <n v="12.336320000000001"/>
    <n v="27.34066"/>
    <n v="27.34066"/>
    <m/>
    <n v="0.68908117502894628"/>
    <n v="0.68908117502894628"/>
    <m/>
    <n v="1"/>
    <m/>
    <n v="2000"/>
    <s v="LU"/>
    <s v="Wave V"/>
    <s v="Luxembourg 2000"/>
    <s v="Net"/>
    <n v="30.245809999999999"/>
    <n v="10.676539999999999"/>
    <n v="10.676539999999999"/>
    <n v="19.569269999999999"/>
    <n v="19.569269999999999"/>
    <m/>
    <n v="0.64700763510714376"/>
    <n v="0.64700763510714376"/>
    <m/>
    <n v="1"/>
    <m/>
    <n v="2000"/>
    <s v="LU"/>
    <s v="Wave V"/>
    <s v="Luxembourg 2000"/>
    <s v="Net"/>
    <n v="36.70946"/>
    <n v="18.259879999999999"/>
    <n v="18.259879999999999"/>
    <n v="18.449580000000001"/>
    <n v="18.449580000000001"/>
    <m/>
    <n v="0.50258380264923541"/>
    <n v="0.50258380264923541"/>
    <m/>
    <n v="1"/>
    <m/>
    <n v="2000"/>
    <s v="LU"/>
    <s v="Wave V"/>
    <s v="Luxembourg 2000"/>
    <s v="Net"/>
    <n v="87.70899"/>
    <n v="10.50137"/>
    <n v="10.50137"/>
    <n v="77.207620000000006"/>
    <n v="77.207620000000006"/>
    <m/>
    <n v="0.88027031208545448"/>
    <n v="0.88027031208545448"/>
    <m/>
    <n v="1"/>
    <m/>
  </r>
  <r>
    <x v="12"/>
    <x v="1"/>
    <x v="27"/>
    <x v="5"/>
    <x v="188"/>
    <x v="1"/>
    <n v="39.99109"/>
    <n v="13.157109999999999"/>
    <n v="13.157109999999999"/>
    <n v="26.83398"/>
    <n v="26.83398"/>
    <m/>
    <n v="0.6709989650194581"/>
    <n v="0.6709989650194581"/>
    <m/>
    <n v="1"/>
    <m/>
    <n v="1997"/>
    <s v="LU"/>
    <s v="Wave IV"/>
    <s v="Luxembourg 1997"/>
    <s v="Net"/>
    <n v="30.593769999999999"/>
    <n v="10.810739999999999"/>
    <n v="10.810739999999999"/>
    <n v="19.78303"/>
    <n v="19.78303"/>
    <m/>
    <n v="0.64663590005416138"/>
    <n v="0.64663590005416138"/>
    <m/>
    <n v="1"/>
    <m/>
    <n v="1997"/>
    <s v="LU"/>
    <s v="Wave IV"/>
    <s v="Luxembourg 1997"/>
    <s v="Net"/>
    <n v="37.159559999999999"/>
    <n v="20.50975"/>
    <n v="20.50975"/>
    <n v="16.649809999999999"/>
    <n v="16.649809999999999"/>
    <m/>
    <n v="0.44806262506875749"/>
    <n v="0.44806262506875749"/>
    <m/>
    <n v="1"/>
    <m/>
    <n v="1997"/>
    <s v="LU"/>
    <s v="Wave IV"/>
    <s v="Luxembourg 1997"/>
    <s v="Net"/>
    <n v="86.088890000000006"/>
    <n v="11.77134"/>
    <n v="11.77134"/>
    <n v="74.317550000000011"/>
    <n v="74.317550000000011"/>
    <m/>
    <n v="0.86326528312770678"/>
    <n v="0.86326528312770678"/>
    <m/>
    <n v="1"/>
    <m/>
  </r>
  <r>
    <x v="13"/>
    <x v="1"/>
    <x v="27"/>
    <x v="5"/>
    <x v="189"/>
    <x v="1"/>
    <n v="38.013449999999999"/>
    <n v="10.419420000000001"/>
    <n v="10.419420000000001"/>
    <n v="27.594029999999997"/>
    <n v="27.594029999999997"/>
    <m/>
    <n v="0.72590175319525052"/>
    <n v="0.72590175319525052"/>
    <m/>
    <n v="1"/>
    <m/>
    <n v="1994"/>
    <s v="LU"/>
    <s v="Wave IV"/>
    <s v="Luxembourg 1994"/>
    <s v="Net"/>
    <n v="29.952220000000001"/>
    <n v="8.4709199999999996"/>
    <n v="8.4709199999999996"/>
    <n v="21.481300000000001"/>
    <n v="21.481300000000001"/>
    <m/>
    <n v="0.71718557088589763"/>
    <n v="0.71718557088589763"/>
    <m/>
    <n v="1"/>
    <m/>
    <n v="1994"/>
    <s v="LU"/>
    <s v="Wave IV"/>
    <s v="Luxembourg 1994"/>
    <s v="Net"/>
    <n v="35.083480000000002"/>
    <n v="14.054589999999999"/>
    <n v="14.054589999999999"/>
    <n v="21.028890000000004"/>
    <n v="21.028890000000004"/>
    <m/>
    <n v="0.59939578399862281"/>
    <n v="0.59939578399862281"/>
    <m/>
    <n v="1"/>
    <m/>
    <n v="1994"/>
    <s v="LU"/>
    <s v="Wave IV"/>
    <s v="Luxembourg 1994"/>
    <s v="Net"/>
    <n v="82.001779999999997"/>
    <n v="13.43252"/>
    <n v="13.43252"/>
    <n v="68.56926"/>
    <n v="68.56926"/>
    <m/>
    <n v="0.83619233631269962"/>
    <n v="0.83619233631269962"/>
    <m/>
    <n v="1"/>
    <m/>
  </r>
  <r>
    <x v="21"/>
    <x v="1"/>
    <x v="27"/>
    <x v="6"/>
    <x v="190"/>
    <x v="1"/>
    <n v="34.267969999999998"/>
    <n v="12.1922"/>
    <n v="12.1922"/>
    <n v="22.075769999999999"/>
    <n v="22.075769999999999"/>
    <m/>
    <n v="0.64421003053288539"/>
    <n v="0.64421003053288539"/>
    <m/>
    <n v="1"/>
    <m/>
    <n v="1991"/>
    <s v="LU"/>
    <s v="Wave III"/>
    <s v="Luxembourg 1991"/>
    <s v="Net"/>
    <n v="27.094460000000002"/>
    <n v="8.9058379999999993"/>
    <n v="8.9058379999999993"/>
    <n v="18.188622000000002"/>
    <n v="18.188622000000002"/>
    <m/>
    <n v="0.67130409685227166"/>
    <n v="0.67130409685227166"/>
    <m/>
    <n v="1"/>
    <m/>
    <n v="1991"/>
    <s v="LU"/>
    <s v="Wave III"/>
    <s v="Luxembourg 1991"/>
    <s v="Net"/>
    <n v="30.031980000000001"/>
    <n v="15.91526"/>
    <n v="15.91526"/>
    <n v="14.116720000000001"/>
    <n v="14.116720000000001"/>
    <m/>
    <n v="0.47005625336724388"/>
    <n v="0.47005625336724388"/>
    <m/>
    <n v="1"/>
    <m/>
    <n v="1991"/>
    <s v="LU"/>
    <s v="Wave III"/>
    <s v="Luxembourg 1991"/>
    <s v="Net"/>
    <n v="80.051559999999995"/>
    <n v="23.063269999999999"/>
    <n v="23.063269999999999"/>
    <n v="56.988289999999992"/>
    <n v="56.988289999999992"/>
    <m/>
    <n v="0.71189480879573108"/>
    <n v="0.71189480879573108"/>
    <m/>
    <n v="1"/>
    <m/>
  </r>
  <r>
    <x v="8"/>
    <x v="1"/>
    <x v="27"/>
    <x v="7"/>
    <x v="191"/>
    <x v="1"/>
    <n v="32.206330000000001"/>
    <n v="10.86063"/>
    <n v="10.86063"/>
    <n v="21.345700000000001"/>
    <n v="21.345700000000001"/>
    <m/>
    <n v="0.66277964611304674"/>
    <n v="0.66277964611304674"/>
    <m/>
    <n v="1"/>
    <m/>
    <n v="1985"/>
    <s v="LU"/>
    <s v="Wave II"/>
    <s v="Luxembourg 1985"/>
    <s v="Net"/>
    <n v="24.818529999999999"/>
    <n v="8.0321169999999995"/>
    <n v="8.0321169999999995"/>
    <n v="16.786413"/>
    <n v="16.786413"/>
    <m/>
    <n v="0.67636612643859251"/>
    <n v="0.67636612643859251"/>
    <m/>
    <n v="1"/>
    <m/>
    <n v="1985"/>
    <s v="LU"/>
    <s v="Wave II"/>
    <s v="Luxembourg 1985"/>
    <s v="Net"/>
    <n v="25.43422"/>
    <n v="12.35928"/>
    <n v="12.35928"/>
    <n v="13.07494"/>
    <n v="13.07494"/>
    <m/>
    <n v="0.51406884111248541"/>
    <n v="0.51406884111248541"/>
    <m/>
    <n v="1"/>
    <m/>
    <n v="1985"/>
    <s v="LU"/>
    <s v="Wave II"/>
    <s v="Luxembourg 1985"/>
    <s v="Net"/>
    <n v="84.287739999999999"/>
    <n v="22.621860000000002"/>
    <n v="22.621860000000002"/>
    <n v="61.665880000000001"/>
    <n v="61.665880000000001"/>
    <m/>
    <n v="0.73161150126934238"/>
    <n v="0.73161150126934238"/>
    <m/>
    <n v="1"/>
    <m/>
  </r>
  <r>
    <x v="28"/>
    <x v="3"/>
    <x v="28"/>
    <x v="0"/>
    <x v="192"/>
    <x v="1"/>
    <n v="33.729259999999996"/>
    <n v="25.965979999999998"/>
    <n v="25.965979999999998"/>
    <n v="7.7632799999999982"/>
    <n v="7.7632799999999982"/>
    <m/>
    <n v="0.23016455149030837"/>
    <n v="0.23016455149030837"/>
    <m/>
    <n v="1"/>
    <m/>
    <n v="2012"/>
    <s v="MX"/>
    <s v="Wave IX"/>
    <s v="Mexico 2012"/>
    <s v="Net"/>
    <n v="28.5564"/>
    <n v="22.087679999999999"/>
    <n v="22.087679999999999"/>
    <n v="6.4687200000000011"/>
    <n v="6.4687200000000011"/>
    <m/>
    <n v="0.22652435180905159"/>
    <n v="0.22652435180905159"/>
    <m/>
    <n v="1"/>
    <m/>
    <n v="2012"/>
    <s v="MX"/>
    <s v="Wave IX"/>
    <s v="Mexico 2012"/>
    <s v="Net"/>
    <n v="38.678150000000002"/>
    <n v="31.52684"/>
    <n v="31.52684"/>
    <n v="7.1513100000000023"/>
    <n v="7.1513100000000023"/>
    <m/>
    <n v="0.18489276245115141"/>
    <n v="0.18489276245115141"/>
    <m/>
    <n v="1"/>
    <m/>
    <n v="2012"/>
    <s v="MX"/>
    <s v="Wave IX"/>
    <s v="Mexico 2012"/>
    <s v="Net"/>
    <n v="52.971400000000003"/>
    <n v="31.848559999999999"/>
    <n v="31.848559999999999"/>
    <n v="21.122840000000004"/>
    <n v="21.122840000000004"/>
    <m/>
    <n v="0.3987593305066508"/>
    <n v="0.3987593305066508"/>
    <m/>
    <n v="1"/>
    <m/>
  </r>
  <r>
    <x v="1"/>
    <x v="3"/>
    <x v="28"/>
    <x v="1"/>
    <x v="193"/>
    <x v="1"/>
    <n v="33.683540000000001"/>
    <n v="26.4053"/>
    <n v="26.4053"/>
    <n v="7.2782400000000003"/>
    <n v="7.2782400000000003"/>
    <m/>
    <n v="0.21607705128380211"/>
    <n v="0.21607705128380211"/>
    <m/>
    <n v="1"/>
    <m/>
    <n v="2010"/>
    <s v="MX"/>
    <s v="Wave VIII"/>
    <s v="Mexico 2010"/>
    <s v="Net"/>
    <n v="28.643249999999998"/>
    <n v="22.585319999999999"/>
    <n v="22.585319999999999"/>
    <n v="6.0579299999999989"/>
    <n v="6.0579299999999989"/>
    <m/>
    <n v="0.2114959021759053"/>
    <n v="0.2114959021759053"/>
    <m/>
    <n v="1"/>
    <m/>
    <n v="2010"/>
    <s v="MX"/>
    <s v="Wave VIII"/>
    <s v="Mexico 2010"/>
    <s v="Net"/>
    <n v="38.705779999999997"/>
    <n v="31.984300000000001"/>
    <n v="31.984300000000001"/>
    <n v="6.7214799999999961"/>
    <n v="6.7214799999999961"/>
    <m/>
    <n v="0.17365571756983056"/>
    <n v="0.17365571756983056"/>
    <m/>
    <n v="1"/>
    <m/>
    <n v="2010"/>
    <s v="MX"/>
    <s v="Wave VIII"/>
    <s v="Mexico 2010"/>
    <s v="Net"/>
    <n v="49.740879999999997"/>
    <n v="29.720770000000002"/>
    <n v="29.720770000000002"/>
    <n v="20.020109999999995"/>
    <n v="20.020109999999995"/>
    <m/>
    <n v="0.40248805409152383"/>
    <n v="0.40248805409152383"/>
    <m/>
    <n v="1"/>
    <m/>
  </r>
  <r>
    <x v="2"/>
    <x v="3"/>
    <x v="28"/>
    <x v="2"/>
    <x v="194"/>
    <x v="1"/>
    <n v="33.854410000000001"/>
    <n v="27.295529999999999"/>
    <n v="27.295529999999999"/>
    <n v="6.558880000000002"/>
    <n v="6.558880000000002"/>
    <m/>
    <n v="0.19373783208745926"/>
    <n v="0.19373783208745926"/>
    <m/>
    <n v="1"/>
    <m/>
    <n v="2008"/>
    <s v="MX"/>
    <s v="Wave VII"/>
    <s v="Mexico 2008"/>
    <s v="Net"/>
    <n v="28.44276"/>
    <n v="23.065460000000002"/>
    <n v="23.065460000000002"/>
    <n v="5.3772999999999982"/>
    <n v="5.3772999999999982"/>
    <m/>
    <n v="0.18905689883822802"/>
    <n v="0.18905689883822802"/>
    <m/>
    <n v="1"/>
    <m/>
    <n v="2008"/>
    <s v="MX"/>
    <s v="Wave VII"/>
    <s v="Mexico 2008"/>
    <s v="Net"/>
    <n v="39.388170000000002"/>
    <n v="33.225700000000003"/>
    <n v="33.225700000000003"/>
    <n v="6.162469999999999"/>
    <n v="6.162469999999999"/>
    <m/>
    <n v="0.15645484418291072"/>
    <n v="0.15645484418291072"/>
    <m/>
    <n v="1"/>
    <m/>
    <n v="2008"/>
    <s v="MX"/>
    <s v="Wave VII"/>
    <s v="Mexico 2008"/>
    <s v="Net"/>
    <n v="49.527090000000001"/>
    <n v="30.78783"/>
    <n v="30.78783"/>
    <n v="18.739260000000002"/>
    <n v="18.739260000000002"/>
    <m/>
    <n v="0.37836384087980945"/>
    <n v="0.37836384087980945"/>
    <m/>
    <n v="1"/>
    <m/>
  </r>
  <r>
    <x v="3"/>
    <x v="3"/>
    <x v="28"/>
    <x v="3"/>
    <x v="195"/>
    <x v="1"/>
    <n v="29.424130000000002"/>
    <n v="25.490790000000001"/>
    <n v="25.490790000000001"/>
    <n v="3.9333400000000012"/>
    <n v="3.9333400000000012"/>
    <m/>
    <n v="0.13367735936457598"/>
    <n v="0.13367735936457598"/>
    <m/>
    <n v="1"/>
    <m/>
    <n v="2004"/>
    <s v="MX"/>
    <s v="Wave VI"/>
    <s v="Mexico 2004"/>
    <s v="Net"/>
    <n v="24.49691"/>
    <n v="21.101099999999999"/>
    <n v="21.101099999999999"/>
    <n v="3.3958100000000009"/>
    <n v="3.3958100000000009"/>
    <m/>
    <n v="0.13862197313865304"/>
    <n v="0.13862197313865304"/>
    <m/>
    <n v="1"/>
    <m/>
    <n v="2004"/>
    <s v="MX"/>
    <s v="Wave VI"/>
    <s v="Mexico 2004"/>
    <s v="Net"/>
    <n v="33.505749999999999"/>
    <n v="30.37942"/>
    <n v="30.37942"/>
    <n v="3.1263299999999994"/>
    <n v="3.1263299999999994"/>
    <m/>
    <n v="9.3307268155465833E-2"/>
    <n v="9.3307268155465833E-2"/>
    <m/>
    <n v="1"/>
    <m/>
    <n v="2004"/>
    <s v="MX"/>
    <s v="Wave VI"/>
    <s v="Mexico 2004"/>
    <s v="Net"/>
    <n v="49.598869999999998"/>
    <n v="35.693129999999996"/>
    <n v="35.693129999999996"/>
    <n v="13.905740000000002"/>
    <n v="13.905740000000002"/>
    <m/>
    <n v="0.28036404861643022"/>
    <n v="0.28036404861643022"/>
    <m/>
    <n v="1"/>
    <m/>
  </r>
  <r>
    <x v="27"/>
    <x v="3"/>
    <x v="28"/>
    <x v="4"/>
    <x v="196"/>
    <x v="1"/>
    <n v="30.29805"/>
    <n v="26.527819999999998"/>
    <n v="26.527819999999998"/>
    <n v="3.7702300000000015"/>
    <n v="3.7702300000000015"/>
    <m/>
    <n v="0.12443804139210285"/>
    <n v="0.12443804139210285"/>
    <m/>
    <n v="1"/>
    <m/>
    <n v="2002"/>
    <s v="MX"/>
    <s v="Wave V"/>
    <s v="Mexico 2002"/>
    <s v="Net"/>
    <n v="25.04982"/>
    <n v="21.58699"/>
    <n v="21.58699"/>
    <n v="3.4628300000000003"/>
    <n v="3.4628300000000003"/>
    <m/>
    <n v="0.13823771987183942"/>
    <n v="0.13823771987183942"/>
    <m/>
    <n v="1"/>
    <m/>
    <n v="2002"/>
    <s v="MX"/>
    <s v="Wave V"/>
    <s v="Mexico 2002"/>
    <s v="Net"/>
    <n v="35.204329999999999"/>
    <n v="32.276730000000001"/>
    <n v="32.276730000000001"/>
    <n v="2.9275999999999982"/>
    <n v="2.9275999999999982"/>
    <m/>
    <n v="8.3160224892790124E-2"/>
    <n v="8.3160224892790124E-2"/>
    <m/>
    <n v="1"/>
    <m/>
    <n v="2002"/>
    <s v="MX"/>
    <s v="Wave V"/>
    <s v="Mexico 2002"/>
    <s v="Net"/>
    <n v="46.69558"/>
    <n v="34.918239999999997"/>
    <n v="34.918239999999997"/>
    <n v="11.777340000000002"/>
    <n v="11.777340000000002"/>
    <m/>
    <n v="0.2522153060311062"/>
    <n v="0.2522153060311062"/>
    <m/>
    <n v="1"/>
    <m/>
  </r>
  <r>
    <x v="11"/>
    <x v="3"/>
    <x v="28"/>
    <x v="4"/>
    <x v="197"/>
    <x v="1"/>
    <n v="30.442270000000001"/>
    <n v="28.161549999999998"/>
    <n v="28.161549999999998"/>
    <n v="2.2807200000000023"/>
    <n v="2.2807200000000023"/>
    <m/>
    <n v="7.4919511587013793E-2"/>
    <n v="7.4919511587013793E-2"/>
    <m/>
    <n v="1"/>
    <m/>
    <n v="2000"/>
    <s v="MX"/>
    <s v="Wave V"/>
    <s v="Mexico 2000"/>
    <s v="Net"/>
    <n v="24.675699999999999"/>
    <n v="22.436859999999999"/>
    <n v="22.436859999999999"/>
    <n v="2.2388399999999997"/>
    <n v="2.2388399999999997"/>
    <m/>
    <n v="9.0730556782583668E-2"/>
    <n v="9.0730556782583668E-2"/>
    <m/>
    <n v="1"/>
    <m/>
    <n v="2000"/>
    <s v="MX"/>
    <s v="Wave V"/>
    <s v="Mexico 2000"/>
    <s v="Net"/>
    <n v="35.877690000000001"/>
    <n v="34.568800000000003"/>
    <n v="34.568800000000003"/>
    <n v="1.3088899999999981"/>
    <n v="1.3088899999999981"/>
    <m/>
    <n v="3.6482003161296003E-2"/>
    <n v="3.6482003161296003E-2"/>
    <m/>
    <n v="1"/>
    <m/>
    <n v="2000"/>
    <s v="MX"/>
    <s v="Wave V"/>
    <s v="Mexico 2000"/>
    <s v="Net"/>
    <n v="48.189590000000003"/>
    <n v="37.830210000000001"/>
    <n v="37.830210000000001"/>
    <n v="10.359380000000002"/>
    <n v="10.359380000000002"/>
    <m/>
    <n v="0.21497132471971644"/>
    <n v="0.21497132471971644"/>
    <m/>
    <n v="1"/>
    <m/>
  </r>
  <r>
    <x v="20"/>
    <x v="3"/>
    <x v="28"/>
    <x v="4"/>
    <x v="198"/>
    <x v="1"/>
    <n v="30.187919999999998"/>
    <n v="28.152460000000001"/>
    <n v="28.152460000000001"/>
    <n v="2.0354599999999969"/>
    <n v="2.0354599999999969"/>
    <m/>
    <n v="6.742630827165294E-2"/>
    <n v="6.742630827165294E-2"/>
    <m/>
    <n v="1"/>
    <m/>
    <n v="1998"/>
    <s v="MX"/>
    <s v="Wave V"/>
    <s v="Mexico 1998"/>
    <s v="Net"/>
    <n v="24.332350000000002"/>
    <n v="22.35332"/>
    <n v="22.35332"/>
    <n v="1.9790300000000016"/>
    <n v="1.9790300000000016"/>
    <m/>
    <n v="8.1333286756108694E-2"/>
    <n v="8.1333286756108694E-2"/>
    <m/>
    <n v="1"/>
    <m/>
    <n v="1998"/>
    <s v="MX"/>
    <s v="Wave V"/>
    <s v="Mexico 1998"/>
    <s v="Net"/>
    <n v="35.603999999999999"/>
    <n v="34.472790000000003"/>
    <n v="34.472790000000003"/>
    <n v="1.1312099999999958"/>
    <n v="1.1312099999999958"/>
    <m/>
    <n v="3.1771991911021119E-2"/>
    <n v="3.1771991911021119E-2"/>
    <m/>
    <n v="1"/>
    <m/>
    <n v="1998"/>
    <s v="MX"/>
    <s v="Wave V"/>
    <s v="Mexico 1998"/>
    <s v="Net"/>
    <n v="47.359270000000002"/>
    <n v="37.203560000000003"/>
    <n v="37.203560000000003"/>
    <n v="10.155709999999999"/>
    <n v="10.155709999999999"/>
    <m/>
    <n v="0.21443974959918088"/>
    <n v="0.21443974959918088"/>
    <m/>
    <n v="1"/>
    <m/>
  </r>
  <r>
    <x v="25"/>
    <x v="3"/>
    <x v="28"/>
    <x v="5"/>
    <x v="199"/>
    <x v="1"/>
    <n v="28.58154"/>
    <n v="26.253620000000002"/>
    <n v="26.253620000000002"/>
    <n v="2.3279199999999989"/>
    <n v="2.3279199999999989"/>
    <m/>
    <n v="8.1448375419938837E-2"/>
    <n v="8.1448375419938837E-2"/>
    <m/>
    <n v="1"/>
    <m/>
    <n v="1996"/>
    <s v="MX"/>
    <s v="Wave IV"/>
    <s v="Mexico 1996"/>
    <s v="Net"/>
    <n v="22.890039999999999"/>
    <n v="20.759720000000002"/>
    <n v="20.759720000000002"/>
    <n v="2.1303199999999975"/>
    <n v="2.1303199999999975"/>
    <m/>
    <n v="9.3067552525028255E-2"/>
    <n v="9.3067552525028255E-2"/>
    <m/>
    <n v="1"/>
    <m/>
    <n v="1996"/>
    <s v="MX"/>
    <s v="Wave IV"/>
    <s v="Mexico 1996"/>
    <s v="Net"/>
    <n v="33.909230000000001"/>
    <n v="32.100320000000004"/>
    <n v="32.100320000000004"/>
    <n v="1.8089099999999974"/>
    <n v="1.8089099999999974"/>
    <m/>
    <n v="5.3345652496385121E-2"/>
    <n v="5.3345652496385121E-2"/>
    <m/>
    <n v="1"/>
    <m/>
    <n v="1996"/>
    <s v="MX"/>
    <s v="Wave IV"/>
    <s v="Mexico 1996"/>
    <s v="Net"/>
    <n v="43.614699999999999"/>
    <n v="34.253480000000003"/>
    <n v="34.253480000000003"/>
    <n v="9.3612199999999959"/>
    <n v="9.3612199999999959"/>
    <m/>
    <n v="0.21463451542713802"/>
    <n v="0.21463451542713802"/>
    <m/>
    <n v="1"/>
    <m/>
  </r>
  <r>
    <x v="13"/>
    <x v="3"/>
    <x v="28"/>
    <x v="5"/>
    <x v="200"/>
    <x v="1"/>
    <n v="29.52684"/>
    <n v="26.740919999999999"/>
    <n v="26.740919999999999"/>
    <n v="2.7859200000000008"/>
    <n v="2.7859200000000008"/>
    <m/>
    <n v="9.4352121662866759E-2"/>
    <n v="9.4352121662866759E-2"/>
    <m/>
    <n v="1"/>
    <m/>
    <n v="1994"/>
    <s v="MX"/>
    <s v="Wave IV"/>
    <s v="Mexico 1994"/>
    <s v="Net"/>
    <n v="24.36017"/>
    <n v="21.65466"/>
    <n v="21.65466"/>
    <n v="2.7055100000000003"/>
    <n v="2.7055100000000003"/>
    <m/>
    <n v="0.11106285383065882"/>
    <n v="0.11106285383065882"/>
    <m/>
    <n v="1"/>
    <m/>
    <n v="1994"/>
    <s v="MX"/>
    <s v="Wave IV"/>
    <s v="Mexico 1994"/>
    <s v="Net"/>
    <n v="33.91469"/>
    <n v="31.757190000000001"/>
    <n v="31.757190000000001"/>
    <n v="2.1574999999999989"/>
    <n v="2.1574999999999989"/>
    <m/>
    <n v="6.3615501129451538E-2"/>
    <n v="6.3615501129451538E-2"/>
    <m/>
    <n v="1"/>
    <m/>
    <n v="1994"/>
    <s v="MX"/>
    <s v="Wave IV"/>
    <s v="Mexico 1994"/>
    <s v="Net"/>
    <n v="46.340029999999999"/>
    <n v="37.055619999999998"/>
    <n v="37.055619999999998"/>
    <n v="9.2844100000000012"/>
    <n v="9.2844100000000012"/>
    <m/>
    <n v="0.20035399200216317"/>
    <n v="0.20035399200216317"/>
    <m/>
    <n v="1"/>
    <m/>
  </r>
  <r>
    <x v="15"/>
    <x v="3"/>
    <x v="28"/>
    <x v="6"/>
    <x v="201"/>
    <x v="1"/>
    <n v="27.143180000000001"/>
    <n v="25.373139999999999"/>
    <n v="25.373139999999999"/>
    <n v="1.7700400000000016"/>
    <n v="1.7700400000000016"/>
    <m/>
    <n v="6.5211224329647502E-2"/>
    <n v="6.5211224329647502E-2"/>
    <m/>
    <n v="1"/>
    <m/>
    <n v="1992"/>
    <s v="MX"/>
    <s v="Wave III"/>
    <s v="Mexico 1992"/>
    <s v="Net"/>
    <n v="22.654730000000001"/>
    <n v="20.661580000000001"/>
    <n v="20.661580000000001"/>
    <n v="1.99315"/>
    <n v="1.99315"/>
    <m/>
    <n v="8.7979419750312621E-2"/>
    <n v="8.7979419750312621E-2"/>
    <m/>
    <n v="1"/>
    <m/>
    <n v="1992"/>
    <s v="MX"/>
    <s v="Wave III"/>
    <s v="Mexico 1992"/>
    <s v="Net"/>
    <n v="30.888249999999999"/>
    <n v="29.988399999999999"/>
    <n v="29.988399999999999"/>
    <n v="0.8998500000000007"/>
    <n v="0.8998500000000007"/>
    <m/>
    <n v="2.9132437091774405E-2"/>
    <n v="2.9132437091774405E-2"/>
    <m/>
    <n v="1"/>
    <m/>
    <n v="1992"/>
    <s v="MX"/>
    <s v="Wave III"/>
    <s v="Mexico 1992"/>
    <s v="Net"/>
    <n v="40.627609999999997"/>
    <n v="32.703629999999997"/>
    <n v="32.703629999999997"/>
    <n v="7.9239800000000002"/>
    <n v="7.9239800000000002"/>
    <m/>
    <n v="0.1950392848607142"/>
    <n v="0.1950392848607142"/>
    <m/>
    <n v="1"/>
    <m/>
  </r>
  <r>
    <x v="7"/>
    <x v="3"/>
    <x v="28"/>
    <x v="6"/>
    <x v="202"/>
    <x v="1"/>
    <n v="26.854150000000001"/>
    <n v="25.5242"/>
    <n v="25.5242"/>
    <n v="1.3299500000000002"/>
    <n v="1.3299500000000002"/>
    <m/>
    <n v="4.9524933762565566E-2"/>
    <n v="4.9524933762565566E-2"/>
    <m/>
    <n v="1"/>
    <m/>
    <n v="1989"/>
    <s v="MX"/>
    <s v="Wave III"/>
    <s v="Mexico 1989"/>
    <s v="Net"/>
    <n v="22.180579999999999"/>
    <n v="20.915279999999999"/>
    <n v="20.915279999999999"/>
    <n v="1.2652999999999999"/>
    <n v="1.2652999999999999"/>
    <m/>
    <n v="5.7045397370131888E-2"/>
    <n v="5.7045397370131888E-2"/>
    <m/>
    <n v="1"/>
    <m/>
    <n v="1989"/>
    <s v="MX"/>
    <s v="Wave III"/>
    <s v="Mexico 1989"/>
    <s v="Net"/>
    <n v="30.609829999999999"/>
    <n v="29.81157"/>
    <n v="29.81157"/>
    <n v="0.79825999999999908"/>
    <n v="0.79825999999999908"/>
    <m/>
    <n v="2.6078550583260317E-2"/>
    <n v="2.6078550583260317E-2"/>
    <m/>
    <n v="1"/>
    <m/>
    <n v="1989"/>
    <s v="MX"/>
    <s v="Wave III"/>
    <s v="Mexico 1989"/>
    <s v="Net"/>
    <n v="39.19735"/>
    <n v="31.55519"/>
    <n v="31.55519"/>
    <n v="7.6421600000000005"/>
    <n v="7.6421600000000005"/>
    <m/>
    <n v="0.19496624134029469"/>
    <n v="0.19496624134029469"/>
    <m/>
    <n v="1"/>
    <m/>
  </r>
  <r>
    <x v="30"/>
    <x v="3"/>
    <x v="28"/>
    <x v="7"/>
    <x v="203"/>
    <x v="1"/>
    <n v="25.823889999999999"/>
    <n v="25.104749999999999"/>
    <n v="25.104749999999999"/>
    <n v="0.71913999999999945"/>
    <n v="0.71913999999999945"/>
    <m/>
    <n v="2.7847857158623254E-2"/>
    <n v="2.7847857158623254E-2"/>
    <m/>
    <n v="1"/>
    <m/>
    <n v="1984"/>
    <s v="MX"/>
    <s v="Wave II"/>
    <s v="Mexico 1984"/>
    <s v="Net"/>
    <n v="21.438410000000001"/>
    <n v="20.712910000000001"/>
    <n v="20.712910000000001"/>
    <n v="0.72550000000000026"/>
    <n v="0.72550000000000026"/>
    <m/>
    <n v="3.3841129076270127E-2"/>
    <n v="3.3841129076270127E-2"/>
    <m/>
    <n v="1"/>
    <m/>
    <n v="1984"/>
    <s v="MX"/>
    <s v="Wave II"/>
    <s v="Mexico 1984"/>
    <s v="Net"/>
    <n v="29.23807"/>
    <n v="28.705400000000001"/>
    <n v="28.705400000000001"/>
    <n v="0.53266999999999953"/>
    <n v="0.53266999999999953"/>
    <m/>
    <n v="1.8218370774815147E-2"/>
    <n v="1.8218370774815147E-2"/>
    <m/>
    <n v="1"/>
    <m/>
    <n v="1984"/>
    <s v="MX"/>
    <s v="Wave II"/>
    <s v="Mexico 1984"/>
    <s v="Net"/>
    <n v="34.700600000000001"/>
    <n v="31.806039999999999"/>
    <n v="31.806039999999999"/>
    <n v="2.894560000000002"/>
    <n v="2.894560000000002"/>
    <m/>
    <n v="8.3415272358403084E-2"/>
    <n v="8.3415272358403084E-2"/>
    <m/>
    <n v="1"/>
    <m/>
  </r>
  <r>
    <x v="0"/>
    <x v="1"/>
    <x v="29"/>
    <x v="1"/>
    <x v="204"/>
    <x v="0"/>
    <n v="31.8108"/>
    <n v="6.2672840000000001"/>
    <n v="12.355270000000001"/>
    <n v="19.45553"/>
    <n v="25.543516"/>
    <n v="-6.0879860000000008"/>
    <n v="0.61160140581186262"/>
    <n v="0.80298250908496482"/>
    <n v="-0.19138110327310223"/>
    <n v="1.3129180238215048"/>
    <n v="-0.3129180238215048"/>
    <n v="2013"/>
    <s v="NL"/>
    <s v="Wave VIII"/>
    <s v="Netherlands 2013"/>
    <s v="Gross"/>
    <n v="21.81456"/>
    <n v="7.4112280000000004"/>
    <n v="13.238329999999999"/>
    <n v="8.5762300000000007"/>
    <n v="14.403331999999999"/>
    <n v="-5.8271019999999991"/>
    <n v="0.39314246998335062"/>
    <n v="0.66026232021182174"/>
    <n v="-0.26711985022847123"/>
    <n v="1.6794479625663021"/>
    <n v="-0.67944796256630224"/>
    <n v="2013"/>
    <s v="NL"/>
    <s v="Wave VIII"/>
    <s v="Netherlands 2013"/>
    <s v="Gross"/>
    <n v="14.78518"/>
    <n v="5.9924549999999996"/>
    <n v="13.839740000000001"/>
    <n v="0.94543999999999961"/>
    <n v="8.7927250000000008"/>
    <n v="-7.8472850000000012"/>
    <n v="6.3945112606001386E-2"/>
    <n v="0.59469854272994993"/>
    <n v="-0.53075343012394849"/>
    <n v="9.3001406752411615"/>
    <n v="-8.3001406752411615"/>
    <n v="2013"/>
    <s v="NL"/>
    <s v="Wave VIII"/>
    <s v="Netherlands 2013"/>
    <s v="Gross"/>
    <n v="90.705910000000003"/>
    <n v="2.3473790000000001"/>
    <n v="7.1772999999999998"/>
    <n v="83.52861"/>
    <n v="88.358530999999999"/>
    <n v="-4.8299209999999997"/>
    <n v="0.92087285161463017"/>
    <n v="0.97412099167518407"/>
    <n v="-5.3248140060553929E-2"/>
    <n v="1.0578235529119902"/>
    <n v="-5.7823552911990268E-2"/>
  </r>
  <r>
    <x v="1"/>
    <x v="1"/>
    <x v="29"/>
    <x v="1"/>
    <x v="205"/>
    <x v="0"/>
    <n v="30.130089999999999"/>
    <n v="4.8510289999999996"/>
    <n v="11.10572"/>
    <n v="19.024369999999998"/>
    <n v="25.279060999999999"/>
    <n v="-6.2546910000000002"/>
    <n v="0.63140767252935515"/>
    <n v="0.83899719516270943"/>
    <n v="-0.20758952263335426"/>
    <n v="1.3287725690785031"/>
    <n v="-0.32877256907850305"/>
    <n v="2010"/>
    <s v="NL"/>
    <s v="Wave VIII"/>
    <s v="Netherlands 2010"/>
    <s v="Gross"/>
    <n v="20.667290000000001"/>
    <n v="5.1608090000000004"/>
    <n v="11.009819999999999"/>
    <n v="9.6574700000000018"/>
    <n v="15.506481000000001"/>
    <n v="-5.8490109999999991"/>
    <n v="0.46728284163042183"/>
    <n v="0.75029096703051057"/>
    <n v="-0.28300812540008868"/>
    <n v="1.605646302810156"/>
    <n v="-0.60564630281015608"/>
    <n v="2010"/>
    <s v="NL"/>
    <s v="Wave VIII"/>
    <s v="Netherlands 2010"/>
    <s v="Gross"/>
    <n v="15.31058"/>
    <n v="5.958062"/>
    <n v="13.95632"/>
    <n v="1.35426"/>
    <n v="9.3525179999999999"/>
    <n v="-7.9982579999999999"/>
    <n v="8.8452560255718599E-2"/>
    <n v="0.61085327923566579"/>
    <n v="-0.52240071897994722"/>
    <n v="6.9059988480793937"/>
    <n v="-5.9059988480793937"/>
    <n v="2010"/>
    <s v="NL"/>
    <s v="Wave VIII"/>
    <s v="Netherlands 2010"/>
    <s v="Gross"/>
    <n v="91.795249999999996"/>
    <n v="1.9303889999999999"/>
    <n v="7.3786170000000002"/>
    <n v="84.41663299999999"/>
    <n v="89.864860999999991"/>
    <n v="-5.4482280000000003"/>
    <n v="0.91961874933615839"/>
    <n v="0.97897070926872576"/>
    <n v="-5.9351959932567325E-2"/>
    <n v="1.0645397453840644"/>
    <n v="-6.4539745384064304E-2"/>
  </r>
  <r>
    <x v="10"/>
    <x v="1"/>
    <x v="29"/>
    <x v="2"/>
    <x v="206"/>
    <x v="0"/>
    <n v="29.02338"/>
    <n v="6.2129700000000003"/>
    <n v="11.55425"/>
    <n v="17.46913"/>
    <n v="22.810409999999997"/>
    <n v="-5.3412799999999994"/>
    <n v="0.60189853835080542"/>
    <n v="0.78593223807840429"/>
    <n v="-0.18403369972759889"/>
    <n v="1.3057553524417069"/>
    <n v="-0.30575535244170715"/>
    <n v="2007"/>
    <s v="NL"/>
    <s v="Wave VII"/>
    <s v="Netherlands 2007"/>
    <s v="Gross"/>
    <n v="20.47362"/>
    <n v="6.0756439999999996"/>
    <n v="11.06851"/>
    <n v="9.4051100000000005"/>
    <n v="14.397976"/>
    <n v="-4.9928660000000002"/>
    <n v="0.45937699341884825"/>
    <n v="0.70324524925245269"/>
    <n v="-0.24386825583360441"/>
    <n v="1.5308673689090291"/>
    <n v="-0.53086736890902919"/>
    <n v="2007"/>
    <s v="NL"/>
    <s v="Wave VII"/>
    <s v="Netherlands 2007"/>
    <s v="Gross"/>
    <n v="13.592840000000001"/>
    <n v="7.3762619999999997"/>
    <n v="13.22109"/>
    <n v="0.37175000000000047"/>
    <n v="6.216578000000001"/>
    <n v="-5.8448280000000006"/>
    <n v="2.7348957245137914E-2"/>
    <n v="0.45734210069418907"/>
    <n v="-0.42999314344905115"/>
    <n v="16.722469401479472"/>
    <n v="-15.72246940147947"/>
    <n v="2007"/>
    <s v="NL"/>
    <s v="Wave VII"/>
    <s v="Netherlands 2007"/>
    <s v="Gross"/>
    <n v="92.387810000000002"/>
    <n v="4.9790349999999997"/>
    <n v="11.095660000000001"/>
    <n v="81.292150000000007"/>
    <n v="87.408775000000006"/>
    <n v="-6.1166250000000009"/>
    <n v="0.87990125537124442"/>
    <n v="0.94610722994732754"/>
    <n v="-6.6205974576083154E-2"/>
    <n v="1.0752425049651166"/>
    <n v="-7.5242504965116558E-2"/>
  </r>
  <r>
    <x v="3"/>
    <x v="1"/>
    <x v="29"/>
    <x v="3"/>
    <x v="207"/>
    <x v="0"/>
    <n v="28.998010000000001"/>
    <n v="5.6234169999999999"/>
    <n v="11.774290000000001"/>
    <n v="17.22372"/>
    <n v="23.374593000000001"/>
    <n v="-6.1508730000000007"/>
    <n v="0.59396213740184234"/>
    <n v="0.80607576175054774"/>
    <n v="-0.21211362434870532"/>
    <n v="1.3571164069086121"/>
    <n v="-0.35711640690861213"/>
    <n v="2004"/>
    <s v="NL"/>
    <s v="Wave VI"/>
    <s v="Netherlands 2004"/>
    <s v="Gross"/>
    <n v="20.54982"/>
    <n v="5.274394"/>
    <n v="11.17398"/>
    <n v="9.3758400000000002"/>
    <n v="15.275426"/>
    <n v="-5.8995860000000002"/>
    <n v="0.45624925181826409"/>
    <n v="0.74333624333449144"/>
    <n v="-0.28708699151622741"/>
    <n v="1.6292327940749842"/>
    <n v="-0.62923279407498423"/>
    <n v="2004"/>
    <s v="NL"/>
    <s v="Wave VI"/>
    <s v="Netherlands 2004"/>
    <s v="Gross"/>
    <n v="15.26516"/>
    <n v="7.9237169999999999"/>
    <n v="15.481809999999999"/>
    <n v="-0.21664999999999957"/>
    <n v="7.3414429999999999"/>
    <n v="-7.5580929999999995"/>
    <n v="-1.4192448687075639E-2"/>
    <n v="0.48092800861569746"/>
    <n v="-0.4951204573027731"/>
    <n v="-33.886189706900602"/>
    <n v="34.886189706900602"/>
    <n v="2004"/>
    <s v="NL"/>
    <s v="Wave VI"/>
    <s v="Netherlands 2004"/>
    <s v="Gross"/>
    <n v="93.332669999999993"/>
    <n v="3.281094"/>
    <n v="8.1795960000000001"/>
    <n v="85.153073999999989"/>
    <n v="90.051575999999997"/>
    <n v="-4.8985020000000006"/>
    <n v="0.9123608485646022"/>
    <n v="0.96484517157818372"/>
    <n v="-5.2484323013581427E-2"/>
    <n v="1.0575258387031337"/>
    <n v="-5.7525838703133624E-2"/>
  </r>
  <r>
    <x v="36"/>
    <x v="1"/>
    <x v="29"/>
    <x v="4"/>
    <x v="208"/>
    <x v="0"/>
    <n v="27.751300000000001"/>
    <n v="6.7818529999999999"/>
    <n v="11.061769999999999"/>
    <n v="16.689530000000001"/>
    <n v="20.969447000000002"/>
    <n v="-4.2799169999999993"/>
    <n v="0.60139633098269274"/>
    <n v="0.75562034931696898"/>
    <n v="-0.15422401833427621"/>
    <n v="1.2564432311754736"/>
    <n v="-0.25644323117547341"/>
    <n v="1999"/>
    <s v="NL"/>
    <s v="Wave V"/>
    <s v="Netherlands 1999"/>
    <s v="Gross"/>
    <n v="18.61467"/>
    <n v="5.8803650000000003"/>
    <n v="9.7134280000000004"/>
    <n v="8.9012419999999999"/>
    <n v="12.734304999999999"/>
    <n v="-3.8330630000000001"/>
    <n v="0.47818424930444642"/>
    <n v="0.68410049708106557"/>
    <n v="-0.20591624777661918"/>
    <n v="1.4306211425326936"/>
    <n v="-0.43062114253269379"/>
    <n v="1999"/>
    <s v="NL"/>
    <s v="Wave V"/>
    <s v="Netherlands 1999"/>
    <s v="Gross"/>
    <n v="12.19299"/>
    <n v="7.3895020000000002"/>
    <n v="12.194430000000001"/>
    <n v="-1.4400000000005519E-3"/>
    <n v="4.8034879999999998"/>
    <n v="-4.8049280000000003"/>
    <n v="-1.1810064635504105E-4"/>
    <n v="0.39395488719337912"/>
    <n v="-0.39407298783973416"/>
    <n v="-3335.7555555542767"/>
    <n v="3336.7555555542767"/>
    <n v="1999"/>
    <s v="NL"/>
    <s v="Wave V"/>
    <s v="Netherlands 1999"/>
    <s v="Gross"/>
    <n v="93.993939999999995"/>
    <n v="9.6842439999999996"/>
    <n v="15.02472"/>
    <n v="78.969219999999993"/>
    <n v="84.309696000000002"/>
    <n v="-5.3404760000000007"/>
    <n v="0.84015224811301659"/>
    <n v="0.89696948547959587"/>
    <n v="-5.6817237366579176E-2"/>
    <n v="1.0676273109953474"/>
    <n v="-6.7627310995347314E-2"/>
  </r>
  <r>
    <x v="39"/>
    <x v="1"/>
    <x v="29"/>
    <x v="5"/>
    <x v="209"/>
    <x v="0"/>
    <n v="31.591539999999998"/>
    <n v="7.5234560000000004"/>
    <n v="13.71153"/>
    <n v="17.880009999999999"/>
    <n v="24.068083999999999"/>
    <n v="-6.1880739999999994"/>
    <n v="0.56597462485209649"/>
    <n v="0.76185219207420718"/>
    <n v="-0.19587756722211072"/>
    <n v="1.3460889563260872"/>
    <n v="-0.34608895632608705"/>
    <n v="1993"/>
    <s v="NL"/>
    <s v="Wave IV"/>
    <s v="Netherlands 1993"/>
    <s v="Gross"/>
    <n v="25.790199999999999"/>
    <n v="7.6413929999999999"/>
    <n v="12.5847"/>
    <n v="13.205499999999999"/>
    <n v="18.148806999999998"/>
    <n v="-4.9433069999999999"/>
    <n v="0.51203557940613098"/>
    <n v="0.70370943226496885"/>
    <n v="-0.19167385285883787"/>
    <n v="1.3743369808034531"/>
    <n v="-0.37433698080345312"/>
    <n v="1993"/>
    <s v="NL"/>
    <s v="Wave IV"/>
    <s v="Netherlands 1993"/>
    <s v="Gross"/>
    <n v="17.78734"/>
    <n v="7.6608479999999997"/>
    <n v="12.888719999999999"/>
    <n v="4.8986200000000011"/>
    <n v="10.126492000000001"/>
    <n v="-5.2278719999999996"/>
    <n v="0.275399244631294"/>
    <n v="0.56930895794424574"/>
    <n v="-0.29390971331295179"/>
    <n v="2.0672132151503888"/>
    <n v="-1.067213215150389"/>
    <n v="1993"/>
    <s v="NL"/>
    <s v="Wave IV"/>
    <s v="Netherlands 1993"/>
    <s v="Gross"/>
    <n v="89.556470000000004"/>
    <n v="6.622916"/>
    <n v="21.365480000000002"/>
    <n v="68.190989999999999"/>
    <n v="82.933554000000001"/>
    <n v="-14.742564000000002"/>
    <n v="0.76143007869783164"/>
    <n v="0.9260475987943696"/>
    <n v="-0.16461752009653799"/>
    <n v="1.2161951894231189"/>
    <n v="-0.21619518942311883"/>
  </r>
  <r>
    <x v="26"/>
    <x v="1"/>
    <x v="29"/>
    <x v="6"/>
    <x v="210"/>
    <x v="0"/>
    <n v="30.489439999999998"/>
    <n v="6.0200630000000004"/>
    <n v="12.198320000000001"/>
    <n v="18.291119999999999"/>
    <n v="24.469376999999998"/>
    <n v="-6.1782570000000003"/>
    <n v="0.59991656127498572"/>
    <n v="0.80255252310308089"/>
    <n v="-0.20263596182809526"/>
    <n v="1.3377735753742799"/>
    <n v="-0.33777357537427999"/>
    <n v="1990"/>
    <s v="NL"/>
    <s v="Wave III"/>
    <s v="Netherlands 1990"/>
    <s v="Gross"/>
    <n v="23.104379999999999"/>
    <n v="5.8093830000000004"/>
    <n v="10.11148"/>
    <n v="12.992899999999999"/>
    <n v="17.294996999999999"/>
    <n v="-4.3020969999999998"/>
    <n v="0.56235657481395296"/>
    <n v="0.74855923422312132"/>
    <n v="-0.1862026594091683"/>
    <n v="1.3311113762131626"/>
    <n v="-0.33111137621316261"/>
    <n v="1990"/>
    <s v="NL"/>
    <s v="Wave III"/>
    <s v="Netherlands 1990"/>
    <s v="Gross"/>
    <n v="17.68188"/>
    <n v="7.3238070000000004"/>
    <n v="13.89385"/>
    <n v="3.7880299999999991"/>
    <n v="10.358072999999999"/>
    <n v="-6.5700430000000001"/>
    <n v="0.21423231013896707"/>
    <n v="0.5858015663492796"/>
    <n v="-0.3715692562103125"/>
    <n v="2.7344221138692149"/>
    <n v="-1.7344221138692149"/>
    <n v="1990"/>
    <s v="NL"/>
    <s v="Wave III"/>
    <s v="Netherlands 1990"/>
    <s v="Gross"/>
    <n v="93.640360000000001"/>
    <n v="4.4945370000000002"/>
    <n v="19.449449999999999"/>
    <n v="74.190910000000002"/>
    <n v="89.145823000000007"/>
    <n v="-14.954912999999998"/>
    <n v="0.79229629189806616"/>
    <n v="0.95200213882133733"/>
    <n v="-0.15970584692327108"/>
    <n v="1.2015733868205687"/>
    <n v="-0.20157338682056869"/>
  </r>
  <r>
    <x v="14"/>
    <x v="1"/>
    <x v="29"/>
    <x v="7"/>
    <x v="211"/>
    <x v="0"/>
    <n v="30.380520000000001"/>
    <n v="2.7925520000000001"/>
    <n v="8.3071280000000005"/>
    <n v="22.073391999999998"/>
    <n v="27.587968"/>
    <n v="-5.5145759999999999"/>
    <n v="0.72656399561297824"/>
    <n v="0.90808083600939016"/>
    <n v="-0.18151684039641192"/>
    <n v="1.2498291155251537"/>
    <n v="-0.24982911552515355"/>
    <n v="1987"/>
    <s v="NL"/>
    <s v="Wave II"/>
    <s v="Netherlands 1987"/>
    <s v="Gross"/>
    <n v="24.090240000000001"/>
    <n v="3.5290080000000001"/>
    <n v="8.8985090000000007"/>
    <n v="15.191731000000001"/>
    <n v="20.561232"/>
    <n v="-5.3695010000000005"/>
    <n v="0.63061766923036056"/>
    <n v="0.8535088068861082"/>
    <n v="-0.22289113765574772"/>
    <n v="1.3534489256030138"/>
    <n v="-0.35344892560301394"/>
    <n v="1987"/>
    <s v="NL"/>
    <s v="Wave II"/>
    <s v="Netherlands 1987"/>
    <s v="Gross"/>
    <n v="17.65512"/>
    <n v="1.1793130000000001"/>
    <n v="6.6916320000000002"/>
    <n v="10.963488"/>
    <n v="16.475807"/>
    <n v="-5.5123189999999997"/>
    <n v="0.62098065603632258"/>
    <n v="0.93320277630511717"/>
    <n v="-0.31222212026879453"/>
    <n v="1.5027888022497948"/>
    <n v="-0.50278880224979494"/>
    <n v="1987"/>
    <s v="NL"/>
    <s v="Wave II"/>
    <s v="Netherlands 1987"/>
    <s v="Gross"/>
    <n v="93.28931"/>
    <n v="1.3715310000000001"/>
    <n v="7.7908020000000002"/>
    <n v="85.498508000000001"/>
    <n v="91.917778999999996"/>
    <n v="-6.4192710000000002"/>
    <n v="0.91648773048058774"/>
    <n v="0.98529809042429406"/>
    <n v="-6.8810359943706309E-2"/>
    <n v="1.0750805031591895"/>
    <n v="-7.5080503159189627E-2"/>
  </r>
  <r>
    <x v="34"/>
    <x v="1"/>
    <x v="29"/>
    <x v="7"/>
    <x v="212"/>
    <x v="0"/>
    <n v="31.26868"/>
    <n v="6.0987470000000004"/>
    <n v="10.252470000000001"/>
    <n v="21.016210000000001"/>
    <n v="25.169933"/>
    <n v="-4.1537230000000003"/>
    <n v="0.67211695536875882"/>
    <n v="0.80495668509191942"/>
    <n v="-0.13283972972316069"/>
    <n v="1.1976437711652101"/>
    <n v="-0.19764377116521009"/>
    <n v="1983"/>
    <s v="NL"/>
    <s v="Wave II"/>
    <s v="Netherlands 1983"/>
    <s v="Gross"/>
    <n v="24.92144"/>
    <n v="5.3261989999999999"/>
    <n v="9.3444599999999998"/>
    <n v="15.576980000000001"/>
    <n v="19.595241000000001"/>
    <n v="-4.0182609999999999"/>
    <n v="0.62504333617961083"/>
    <n v="0.78628044767878591"/>
    <n v="-0.161237111499175"/>
    <n v="1.2579614918938073"/>
    <n v="-0.2579614918938074"/>
    <n v="1983"/>
    <s v="NL"/>
    <s v="Wave II"/>
    <s v="Netherlands 1983"/>
    <s v="Gross"/>
    <n v="18.47043"/>
    <n v="4.011971"/>
    <n v="7.206188"/>
    <n v="11.264241999999999"/>
    <n v="14.458459000000001"/>
    <n v="-3.1942170000000001"/>
    <n v="0.60985272134974655"/>
    <n v="0.78278951816498055"/>
    <n v="-0.17293679681523386"/>
    <n v="1.283571411196599"/>
    <n v="-0.28357141119659895"/>
    <n v="1983"/>
    <s v="NL"/>
    <s v="Wave II"/>
    <s v="Netherlands 1983"/>
    <s v="Gross"/>
    <n v="90.367670000000004"/>
    <n v="5.6054579999999996"/>
    <n v="13.635109999999999"/>
    <n v="76.732560000000007"/>
    <n v="84.762212000000005"/>
    <n v="-8.0296519999999987"/>
    <n v="0.84911517581453633"/>
    <n v="0.93797053747208492"/>
    <n v="-8.8855361657548523E-2"/>
    <n v="1.1046446515012662"/>
    <n v="-0.10464465150126619"/>
  </r>
  <r>
    <x v="0"/>
    <x v="6"/>
    <x v="30"/>
    <x v="0"/>
    <x v="213"/>
    <x v="0"/>
    <n v="31.680810000000001"/>
    <n v="9.6081990000000008"/>
    <n v="13.590400000000001"/>
    <n v="18.090409999999999"/>
    <n v="22.072611000000002"/>
    <n v="-3.9822009999999999"/>
    <n v="0.57102106922139928"/>
    <n v="0.69671864450435461"/>
    <n v="-0.12569757528295519"/>
    <n v="1.2201277361872951"/>
    <n v="-0.22012773618729484"/>
    <n v="2013"/>
    <s v="NO"/>
    <s v="Wave IX"/>
    <s v="Norway 2013"/>
    <s v="Gross"/>
    <n v="23.16056"/>
    <n v="9.9359330000000003"/>
    <n v="13.68634"/>
    <n v="9.4742200000000008"/>
    <n v="13.224627"/>
    <n v="-3.7504069999999992"/>
    <n v="0.40906696556559946"/>
    <n v="0.57099772198945098"/>
    <n v="-0.16193075642385155"/>
    <n v="1.3958539067068316"/>
    <n v="-0.39585390670683168"/>
    <n v="2013"/>
    <s v="NO"/>
    <s v="Wave IX"/>
    <s v="Norway 2013"/>
    <s v="Gross"/>
    <n v="20.812280000000001"/>
    <n v="8.1577610000000007"/>
    <n v="12.77176"/>
    <n v="8.0405200000000008"/>
    <n v="12.654519000000001"/>
    <n v="-4.6139989999999997"/>
    <n v="0.38633537507663746"/>
    <n v="0.60803136417538106"/>
    <n v="-0.22169598909874361"/>
    <n v="1.5738433583897558"/>
    <n v="-0.57384335838975575"/>
    <n v="2013"/>
    <s v="NO"/>
    <s v="Wave IX"/>
    <s v="Norway 2013"/>
    <s v="Gross"/>
    <n v="81.738389999999995"/>
    <n v="10.383430000000001"/>
    <n v="14.386900000000001"/>
    <n v="67.351489999999998"/>
    <n v="71.354959999999991"/>
    <n v="-4.0034700000000001"/>
    <n v="0.8239884587890709"/>
    <n v="0.87296752480688689"/>
    <n v="-4.8979066017816111E-2"/>
    <n v="1.0594414466554487"/>
    <n v="-5.9441446655448905E-2"/>
  </r>
  <r>
    <x v="1"/>
    <x v="6"/>
    <x v="30"/>
    <x v="1"/>
    <x v="214"/>
    <x v="0"/>
    <n v="31.981999999999999"/>
    <n v="9.2599850000000004"/>
    <n v="12.87167"/>
    <n v="19.110329999999998"/>
    <n v="22.722014999999999"/>
    <n v="-3.6116849999999996"/>
    <n v="0.59753392533299976"/>
    <n v="0.71046260396473015"/>
    <n v="-0.11292867863173034"/>
    <n v="1.1889912419094804"/>
    <n v="-0.18899124190948038"/>
    <n v="2010"/>
    <s v="NO"/>
    <s v="Wave VIII"/>
    <s v="Norway 2010"/>
    <s v="Gross"/>
    <n v="24.108160000000002"/>
    <n v="9.7092270000000003"/>
    <n v="12.96612"/>
    <n v="11.142040000000001"/>
    <n v="14.398933000000001"/>
    <n v="-3.2568929999999998"/>
    <n v="0.46216882582494895"/>
    <n v="0.59726387248135071"/>
    <n v="-0.13509504665640179"/>
    <n v="1.2923067050558066"/>
    <n v="-0.29230670505580658"/>
    <n v="2010"/>
    <s v="NO"/>
    <s v="Wave VIII"/>
    <s v="Norway 2010"/>
    <s v="Gross"/>
    <n v="20.65352"/>
    <n v="6.5125909999999996"/>
    <n v="10.456239999999999"/>
    <n v="10.197280000000001"/>
    <n v="14.140929"/>
    <n v="-3.9436489999999997"/>
    <n v="0.49373085072181405"/>
    <n v="0.68467404103513585"/>
    <n v="-0.19094319031332188"/>
    <n v="1.3867353843377841"/>
    <n v="-0.38673538433778415"/>
    <n v="2010"/>
    <s v="NO"/>
    <s v="Wave VIII"/>
    <s v="Norway 2010"/>
    <s v="Gross"/>
    <n v="84.035740000000004"/>
    <n v="11.561199999999999"/>
    <n v="16.185849999999999"/>
    <n v="67.849890000000002"/>
    <n v="72.474540000000005"/>
    <n v="-4.624649999999999"/>
    <n v="0.80739325910618509"/>
    <n v="0.86242520146785162"/>
    <n v="-5.5031942361666579E-2"/>
    <n v="1.068160022072254"/>
    <n v="-6.8160022072253898E-2"/>
  </r>
  <r>
    <x v="10"/>
    <x v="6"/>
    <x v="30"/>
    <x v="2"/>
    <x v="215"/>
    <x v="0"/>
    <n v="31.140879999999999"/>
    <n v="9.4761699999999998"/>
    <n v="13.01347"/>
    <n v="18.127409999999998"/>
    <n v="21.664709999999999"/>
    <n v="-3.5373000000000001"/>
    <n v="0.5821097541238397"/>
    <n v="0.69569999306377983"/>
    <n v="-0.11359023893994005"/>
    <n v="1.1951354330265604"/>
    <n v="-0.19513543302656036"/>
    <n v="2007"/>
    <s v="NO"/>
    <s v="Wave VII"/>
    <s v="Norway 2007"/>
    <s v="Gross"/>
    <n v="22.829239999999999"/>
    <n v="9.3084000000000007"/>
    <n v="12.305999999999999"/>
    <n v="10.523239999999999"/>
    <n v="13.520839999999998"/>
    <n v="-2.9975999999999985"/>
    <n v="0.46095446015723696"/>
    <n v="0.59225975109114448"/>
    <n v="-0.1313052909339075"/>
    <n v="1.2848552346995792"/>
    <n v="-0.28485523469957907"/>
    <n v="2007"/>
    <s v="NO"/>
    <s v="Wave VII"/>
    <s v="Norway 2007"/>
    <s v="Gross"/>
    <n v="20.366379999999999"/>
    <n v="6.8771620000000002"/>
    <n v="10.263909999999999"/>
    <n v="10.10247"/>
    <n v="13.489217999999999"/>
    <n v="-3.386747999999999"/>
    <n v="0.49603660542521549"/>
    <n v="0.66232771852435235"/>
    <n v="-0.16629111309913686"/>
    <n v="1.3352395998206379"/>
    <n v="-0.33523959982063783"/>
    <n v="2007"/>
    <s v="NO"/>
    <s v="Wave VII"/>
    <s v="Norway 2007"/>
    <s v="Gross"/>
    <n v="85.993480000000005"/>
    <n v="14.44979"/>
    <n v="20.644950000000001"/>
    <n v="65.348530000000011"/>
    <n v="71.543689999999998"/>
    <n v="-6.1951600000000013"/>
    <n v="0.75992424076802112"/>
    <n v="0.8319664467585216"/>
    <n v="-7.204220599050068E-2"/>
    <n v="1.0948018264527142"/>
    <n v="-9.4801826452714399E-2"/>
  </r>
  <r>
    <x v="3"/>
    <x v="6"/>
    <x v="30"/>
    <x v="3"/>
    <x v="216"/>
    <x v="0"/>
    <n v="31.82159"/>
    <n v="9.0955510000000004"/>
    <n v="12.76868"/>
    <n v="19.052910000000001"/>
    <n v="22.726039"/>
    <n v="-3.6731289999999994"/>
    <n v="0.59874160907735907"/>
    <n v="0.71417044214321157"/>
    <n v="-0.11542883306585244"/>
    <n v="1.1927857214462252"/>
    <n v="-0.19278572144622524"/>
    <n v="2004"/>
    <s v="NO"/>
    <s v="Wave VI"/>
    <s v="Norway 2004"/>
    <s v="Gross"/>
    <n v="22.84403"/>
    <n v="8.2785820000000001"/>
    <n v="11.36978"/>
    <n v="11.47425"/>
    <n v="14.565448"/>
    <n v="-3.0911980000000003"/>
    <n v="0.50228659303984458"/>
    <n v="0.63760413552249751"/>
    <n v="-0.13531754248265304"/>
    <n v="1.2694030546658823"/>
    <n v="-0.26940305466588232"/>
    <n v="2004"/>
    <s v="NO"/>
    <s v="Wave VI"/>
    <s v="Norway 2004"/>
    <s v="Gross"/>
    <n v="21.598939999999999"/>
    <n v="6.6537470000000001"/>
    <n v="10.29965"/>
    <n v="11.299289999999999"/>
    <n v="14.945193"/>
    <n v="-3.6459029999999997"/>
    <n v="0.52314095043553066"/>
    <n v="0.69194103969917042"/>
    <n v="-0.16880008926363979"/>
    <n v="1.3226665569252583"/>
    <n v="-0.32266655692525814"/>
    <n v="2004"/>
    <s v="NO"/>
    <s v="Wave VI"/>
    <s v="Norway 2004"/>
    <s v="Gross"/>
    <n v="87.803470000000004"/>
    <n v="16.718969999999999"/>
    <n v="22.95778"/>
    <n v="64.845690000000005"/>
    <n v="71.084500000000006"/>
    <n v="-6.2388100000000009"/>
    <n v="0.73853220151777599"/>
    <n v="0.80958645484056613"/>
    <n v="-7.1054253322790098E-2"/>
    <n v="1.0962100950733966"/>
    <n v="-9.6210095073396562E-2"/>
  </r>
  <r>
    <x v="11"/>
    <x v="6"/>
    <x v="30"/>
    <x v="4"/>
    <x v="217"/>
    <x v="0"/>
    <n v="28.29692"/>
    <n v="8.8052130000000002"/>
    <n v="12.28068"/>
    <n v="16.01624"/>
    <n v="19.491706999999998"/>
    <n v="-3.4754670000000001"/>
    <n v="0.56600647703000895"/>
    <n v="0.68882786536485241"/>
    <n v="-0.12282138833484352"/>
    <n v="1.2169964361173409"/>
    <n v="-0.2169964361173409"/>
    <n v="2000"/>
    <s v="NO"/>
    <s v="Wave V"/>
    <s v="Norway 2000"/>
    <s v="Gross"/>
    <n v="18.076930000000001"/>
    <n v="7.2802629999999997"/>
    <n v="9.8819289999999995"/>
    <n v="8.1950010000000013"/>
    <n v="10.796667000000001"/>
    <n v="-2.6016659999999998"/>
    <n v="0.45334030723137175"/>
    <n v="0.59726220104851879"/>
    <n v="-0.14392189381714704"/>
    <n v="1.3174698819438826"/>
    <n v="-0.31746988194388254"/>
    <n v="2000"/>
    <s v="NO"/>
    <s v="Wave V"/>
    <s v="Norway 2000"/>
    <s v="Gross"/>
    <n v="16.363710000000001"/>
    <n v="5.2183489999999999"/>
    <n v="7.804265"/>
    <n v="8.5594450000000002"/>
    <n v="11.145361000000001"/>
    <n v="-2.5859160000000001"/>
    <n v="0.52307484060766174"/>
    <n v="0.68110232948396177"/>
    <n v="-0.15802748887630005"/>
    <n v="1.3021125785608765"/>
    <n v="-0.30211257856087631"/>
    <n v="2000"/>
    <s v="NO"/>
    <s v="Wave V"/>
    <s v="Norway 2000"/>
    <s v="Gross"/>
    <n v="88.027289999999994"/>
    <n v="20.508880000000001"/>
    <n v="28.889220000000002"/>
    <n v="59.138069999999992"/>
    <n v="67.518409999999989"/>
    <n v="-8.3803400000000003"/>
    <n v="0.6718151836776981"/>
    <n v="0.76701679672292533"/>
    <n v="-9.5201613045227229E-2"/>
    <n v="1.1417080401846051"/>
    <n v="-0.14170804018460531"/>
  </r>
  <r>
    <x v="6"/>
    <x v="6"/>
    <x v="30"/>
    <x v="5"/>
    <x v="218"/>
    <x v="0"/>
    <n v="29.610990000000001"/>
    <n v="10.16028"/>
    <n v="13.286060000000001"/>
    <n v="16.324930000000002"/>
    <n v="19.450710000000001"/>
    <n v="-3.1257800000000007"/>
    <n v="0.55131321175009684"/>
    <n v="0.65687469415916189"/>
    <n v="-0.10556148240906503"/>
    <n v="1.1914727965142882"/>
    <n v="-0.19147279651428828"/>
    <n v="1995"/>
    <s v="NO"/>
    <s v="Wave IV"/>
    <s v="Norway 1995"/>
    <s v="Gross"/>
    <n v="19.040030000000002"/>
    <n v="7.645016"/>
    <n v="10.30165"/>
    <n v="8.7383800000000011"/>
    <n v="11.395014000000002"/>
    <n v="-2.6566340000000004"/>
    <n v="0.45894780627971704"/>
    <n v="0.59847668307245316"/>
    <n v="-0.13952887679273615"/>
    <n v="1.3040190515862209"/>
    <n v="-0.30401905158622078"/>
    <n v="1995"/>
    <s v="NO"/>
    <s v="Wave IV"/>
    <s v="Norway 1995"/>
    <s v="Gross"/>
    <n v="18.66901"/>
    <n v="7.3239000000000001"/>
    <n v="10.58905"/>
    <n v="8.0799599999999998"/>
    <n v="11.34511"/>
    <n v="-3.2651500000000002"/>
    <n v="0.43280066805899187"/>
    <n v="0.60769746226500498"/>
    <n v="-0.17489679420601309"/>
    <n v="1.4041047232907093"/>
    <n v="-0.4041047232907094"/>
    <n v="1995"/>
    <s v="NO"/>
    <s v="Wave IV"/>
    <s v="Norway 1995"/>
    <s v="Gross"/>
    <n v="86.141750000000002"/>
    <n v="23.951450000000001"/>
    <n v="28.672989999999999"/>
    <n v="57.468760000000003"/>
    <n v="62.190300000000001"/>
    <n v="-4.7215399999999974"/>
    <n v="0.66714177503939731"/>
    <n v="0.72195305992738712"/>
    <n v="-5.4811284887989822E-2"/>
    <n v="1.0821583761333984"/>
    <n v="-8.2158376133398339E-2"/>
  </r>
  <r>
    <x v="21"/>
    <x v="6"/>
    <x v="30"/>
    <x v="6"/>
    <x v="219"/>
    <x v="0"/>
    <n v="25.844380000000001"/>
    <n v="9.2779830000000008"/>
    <n v="12.143230000000001"/>
    <n v="13.70115"/>
    <n v="16.566397000000002"/>
    <n v="-2.8652470000000001"/>
    <n v="0.53014040189782075"/>
    <n v="0.64100578152774423"/>
    <n v="-0.11086537962992341"/>
    <n v="1.2091245625367215"/>
    <n v="-0.20912456253672138"/>
    <n v="1991"/>
    <s v="NO"/>
    <s v="Wave III"/>
    <s v="Norway 1991"/>
    <s v="Gross"/>
    <n v="15.64303"/>
    <n v="6.391534"/>
    <n v="8.5795480000000008"/>
    <n v="7.0634819999999987"/>
    <n v="9.2514959999999995"/>
    <n v="-2.1880140000000008"/>
    <n v="0.45154180488051221"/>
    <n v="0.5914133003644434"/>
    <n v="-0.13987149548393124"/>
    <n v="1.3097642211022837"/>
    <n v="-0.30976422110228374"/>
    <n v="1991"/>
    <s v="NO"/>
    <s v="Wave III"/>
    <s v="Norway 1991"/>
    <s v="Gross"/>
    <n v="16.478459999999998"/>
    <n v="7.3189120000000001"/>
    <n v="10.114280000000001"/>
    <n v="6.3641799999999975"/>
    <n v="9.1595479999999974"/>
    <n v="-2.7953680000000007"/>
    <n v="0.38621206107852302"/>
    <n v="0.55584975780503754"/>
    <n v="-0.16963769672651455"/>
    <n v="1.4392345911020745"/>
    <n v="-0.43923459110207469"/>
    <n v="1991"/>
    <s v="NO"/>
    <s v="Wave III"/>
    <s v="Norway 1991"/>
    <s v="Gross"/>
    <n v="80.64452"/>
    <n v="23.737089999999998"/>
    <n v="29.404489999999999"/>
    <n v="51.240030000000004"/>
    <n v="56.907430000000005"/>
    <n v="-5.6674000000000007"/>
    <n v="0.6353814245530881"/>
    <n v="0.70565774339037546"/>
    <n v="-7.0276318837287396E-2"/>
    <n v="1.1106049313398139"/>
    <n v="-0.11060493133981382"/>
  </r>
  <r>
    <x v="37"/>
    <x v="6"/>
    <x v="30"/>
    <x v="7"/>
    <x v="220"/>
    <x v="0"/>
    <n v="22.168369999999999"/>
    <n v="10.65901"/>
    <n v="12.80494"/>
    <n v="9.3634299999999993"/>
    <n v="11.509359999999999"/>
    <n v="-2.1459299999999999"/>
    <n v="0.42237791953129616"/>
    <n v="0.51917935328578513"/>
    <n v="-9.6801433754488936E-2"/>
    <n v="1.2291820411964418"/>
    <n v="-0.22918204119644192"/>
    <n v="1986"/>
    <s v="NO"/>
    <s v="Wave II"/>
    <s v="Norway 1986"/>
    <s v="Gross"/>
    <n v="11.95628"/>
    <n v="6.1304850000000002"/>
    <n v="7.9469190000000003"/>
    <n v="4.0093609999999993"/>
    <n v="5.8257949999999994"/>
    <n v="-1.8164340000000001"/>
    <n v="0.33533515441257644"/>
    <n v="0.48725816056499177"/>
    <n v="-0.1519230061524153"/>
    <n v="1.4530482538239886"/>
    <n v="-0.4530482538239885"/>
    <n v="1986"/>
    <s v="NO"/>
    <s v="Wave II"/>
    <s v="Norway 1986"/>
    <s v="Gross"/>
    <n v="11.22583"/>
    <n v="7.3541980000000002"/>
    <n v="8.2955839999999998"/>
    <n v="2.9302460000000004"/>
    <n v="3.871632"/>
    <n v="-0.94138599999999961"/>
    <n v="0.26102711336266454"/>
    <n v="0.34488603515285726"/>
    <n v="-8.3858921790192761E-2"/>
    <n v="1.3212651770533941"/>
    <n v="-0.32126517705339397"/>
    <n v="1986"/>
    <s v="NO"/>
    <s v="Wave II"/>
    <s v="Norway 1986"/>
    <s v="Gross"/>
    <n v="79.053979999999996"/>
    <n v="33.58569"/>
    <n v="38.798099999999998"/>
    <n v="40.255879999999998"/>
    <n v="45.468289999999996"/>
    <n v="-5.2124099999999984"/>
    <n v="0.50922015564554746"/>
    <n v="0.57515497638449065"/>
    <n v="-6.5934820738943176E-2"/>
    <n v="1.1294819539406418"/>
    <n v="-0.12948195394064169"/>
  </r>
  <r>
    <x v="38"/>
    <x v="6"/>
    <x v="30"/>
    <x v="8"/>
    <x v="221"/>
    <x v="0"/>
    <n v="22.626650000000001"/>
    <n v="10.094849999999999"/>
    <n v="12.0893"/>
    <n v="10.537350000000002"/>
    <n v="12.531800000000002"/>
    <n v="-1.9944500000000005"/>
    <n v="0.46570526348354713"/>
    <n v="0.55385132134010118"/>
    <n v="-8.8146057856554119E-2"/>
    <n v="1.1892743431697723"/>
    <n v="-0.18927434316977229"/>
    <n v="1979"/>
    <s v="NO"/>
    <s v="Wave I"/>
    <s v="Norway 1979"/>
    <s v="Gross"/>
    <n v="12.42512"/>
    <n v="6.9345210000000002"/>
    <n v="8.641356"/>
    <n v="3.7837639999999997"/>
    <n v="5.4905989999999996"/>
    <n v="-1.7068349999999999"/>
    <n v="0.30452534864854425"/>
    <n v="0.44189504809611496"/>
    <n v="-0.13736969944757071"/>
    <n v="1.4510944657224922"/>
    <n v="-0.45109446572249223"/>
    <n v="1979"/>
    <s v="NO"/>
    <s v="Wave I"/>
    <s v="Norway 1979"/>
    <s v="Gross"/>
    <n v="12.92521"/>
    <n v="6.9117220000000001"/>
    <n v="9.1046399999999998"/>
    <n v="3.82057"/>
    <n v="6.0134879999999997"/>
    <n v="-2.1929179999999997"/>
    <n v="0.29559055520181104"/>
    <n v="0.46525263419317753"/>
    <n v="-0.16966207899136646"/>
    <n v="1.5739766579332402"/>
    <n v="-0.57397665793324026"/>
    <n v="1979"/>
    <s v="NO"/>
    <s v="Wave I"/>
    <s v="Norway 1979"/>
    <s v="Gross"/>
    <n v="84.223380000000006"/>
    <n v="29.570740000000001"/>
    <n v="31.98293"/>
    <n v="52.24045000000001"/>
    <n v="54.652640000000005"/>
    <n v="-2.4121899999999989"/>
    <n v="0.62026066871217955"/>
    <n v="0.648901053365467"/>
    <n v="-2.8640384653287471E-2"/>
    <n v="1.0461747553859126"/>
    <n v="-4.6174755385912612E-2"/>
  </r>
  <r>
    <x v="0"/>
    <x v="3"/>
    <x v="31"/>
    <x v="0"/>
    <x v="222"/>
    <x v="0"/>
    <n v="34.631869999999999"/>
    <n v="27.592549999999999"/>
    <n v="29.22672"/>
    <n v="5.405149999999999"/>
    <n v="7.03932"/>
    <n v="-1.634170000000001"/>
    <n v="0.15607444818890806"/>
    <n v="0.20326133125355345"/>
    <n v="-4.7186883064645399E-2"/>
    <n v="1.3023357353634961"/>
    <n v="-0.30233573536349617"/>
    <n v="2013"/>
    <s v="PA"/>
    <s v="Wave IX"/>
    <s v="Panama 2013"/>
    <s v="Gross"/>
    <n v="26.468039999999998"/>
    <n v="21.441089999999999"/>
    <n v="22.835889999999999"/>
    <n v="3.6321499999999993"/>
    <n v="5.0269499999999994"/>
    <n v="-1.3948"/>
    <n v="0.13722776601516393"/>
    <n v="0.18992528347395574"/>
    <n v="-5.2697517458791816E-2"/>
    <n v="1.3840149773550101"/>
    <n v="-0.38401497735501022"/>
    <n v="2013"/>
    <s v="PA"/>
    <s v="Wave IX"/>
    <s v="Panama 2013"/>
    <s v="Gross"/>
    <n v="42.622410000000002"/>
    <n v="36.6404"/>
    <n v="39.063769999999998"/>
    <n v="3.558640000000004"/>
    <n v="5.9820100000000025"/>
    <n v="-2.4233699999999985"/>
    <n v="8.3492228618700912E-2"/>
    <n v="0.14034893850441593"/>
    <n v="-5.6856709885715014E-2"/>
    <n v="1.6809820605624608"/>
    <n v="-0.68098206056246091"/>
    <n v="2013"/>
    <s v="PA"/>
    <s v="Wave IX"/>
    <s v="Panama 2013"/>
    <s v="Gross"/>
    <n v="56.095109999999998"/>
    <n v="30.92305"/>
    <n v="31.092490000000002"/>
    <n v="25.002619999999997"/>
    <n v="25.172059999999998"/>
    <n v="-0.16944000000000159"/>
    <n v="0.44571835227705225"/>
    <n v="0.44873893642422663"/>
    <n v="-3.0205841471743545E-3"/>
    <n v="1.0067768897819509"/>
    <n v="-6.7768897819509158E-3"/>
  </r>
  <r>
    <x v="1"/>
    <x v="3"/>
    <x v="31"/>
    <x v="1"/>
    <x v="223"/>
    <x v="0"/>
    <n v="34.112569999999998"/>
    <n v="27.379729999999999"/>
    <n v="28.383520000000001"/>
    <n v="5.7290499999999973"/>
    <n v="6.7328399999999995"/>
    <n v="-1.0037900000000022"/>
    <n v="0.1679454230507991"/>
    <n v="0.19737123295019987"/>
    <n v="-2.9425809899400784E-2"/>
    <n v="1.1752105497421044"/>
    <n v="-0.17521054974210432"/>
    <n v="2010"/>
    <s v="PA"/>
    <s v="Wave VIII"/>
    <s v="Panama 2010"/>
    <s v="Gross"/>
    <n v="26.549479999999999"/>
    <n v="21.598490000000002"/>
    <n v="22.54766"/>
    <n v="4.0018199999999986"/>
    <n v="4.9509899999999973"/>
    <n v="-0.94916999999999874"/>
    <n v="0.15073063577893045"/>
    <n v="0.18648161847237676"/>
    <n v="-3.5750982693446301E-2"/>
    <n v="1.2371845810156377"/>
    <n v="-0.23718458101563766"/>
    <n v="2010"/>
    <s v="PA"/>
    <s v="Wave VIII"/>
    <s v="Panama 2010"/>
    <s v="Gross"/>
    <n v="41.269129999999997"/>
    <n v="36.612949999999998"/>
    <n v="37.910490000000003"/>
    <n v="3.3586399999999941"/>
    <n v="4.6561799999999991"/>
    <n v="-1.297540000000005"/>
    <n v="8.1383833388297605E-2"/>
    <n v="0.11282476756839796"/>
    <n v="-3.1440934180100362E-2"/>
    <n v="1.386328990305602"/>
    <n v="-0.38632899030560208"/>
    <n v="2010"/>
    <s v="PA"/>
    <s v="Wave VIII"/>
    <s v="Panama 2010"/>
    <s v="Gross"/>
    <n v="56.965310000000002"/>
    <n v="28.84197"/>
    <n v="28.949909999999999"/>
    <n v="28.015400000000003"/>
    <n v="28.123340000000002"/>
    <n v="-0.10793999999999926"/>
    <n v="0.49179755187850294"/>
    <n v="0.49369238928042347"/>
    <n v="-1.8948374019205592E-3"/>
    <n v="1.0038528809154965"/>
    <n v="-3.8528809154964498E-3"/>
  </r>
  <r>
    <x v="10"/>
    <x v="3"/>
    <x v="31"/>
    <x v="2"/>
    <x v="224"/>
    <x v="0"/>
    <n v="34.891599999999997"/>
    <n v="28.87086"/>
    <n v="29.84638"/>
    <n v="5.0452199999999969"/>
    <n v="6.0207399999999964"/>
    <n v="-0.9755199999999995"/>
    <n v="0.1445969803620355"/>
    <n v="0.17255557211477826"/>
    <n v="-2.7958591752742769E-2"/>
    <n v="1.1933552947146011"/>
    <n v="-0.19335529471460117"/>
    <n v="2007"/>
    <s v="PA"/>
    <s v="Wave VII"/>
    <s v="Panama 2007"/>
    <s v="Gross"/>
    <n v="27.77402"/>
    <n v="22.989149999999999"/>
    <n v="23.900680000000001"/>
    <n v="3.8733399999999989"/>
    <n v="4.7848700000000015"/>
    <n v="-0.91153000000000262"/>
    <n v="0.13945910602786341"/>
    <n v="0.17227862585250539"/>
    <n v="-3.2819519824641971E-2"/>
    <n v="1.2353343625914592"/>
    <n v="-0.23533436259145929"/>
    <n v="2007"/>
    <s v="PA"/>
    <s v="Wave VII"/>
    <s v="Panama 2007"/>
    <s v="Gross"/>
    <n v="42.365299999999998"/>
    <n v="38.098759999999999"/>
    <n v="39.285919999999997"/>
    <n v="3.0793800000000005"/>
    <n v="4.2665399999999991"/>
    <n v="-1.1871599999999987"/>
    <n v="7.268637304586538E-2"/>
    <n v="0.10070836274026147"/>
    <n v="-2.802198969439609E-2"/>
    <n v="1.3855191629483852"/>
    <n v="-0.38551916294838523"/>
    <n v="2007"/>
    <s v="PA"/>
    <s v="Wave VII"/>
    <s v="Panama 2007"/>
    <s v="Gross"/>
    <n v="55.163719999999998"/>
    <n v="30.050450000000001"/>
    <n v="30.23387"/>
    <n v="24.929849999999998"/>
    <n v="25.113269999999996"/>
    <n v="-0.18341999999999814"/>
    <n v="0.45192474329142412"/>
    <n v="0.45524975473010154"/>
    <n v="-3.3250114386774161E-3"/>
    <n v="1.0073574449906437"/>
    <n v="-7.3574449906436724E-3"/>
  </r>
  <r>
    <x v="32"/>
    <x v="3"/>
    <x v="32"/>
    <x v="10"/>
    <x v="225"/>
    <x v="1"/>
    <n v="31.459990000000001"/>
    <n v="28.452950000000001"/>
    <n v="28.452950000000001"/>
    <n v="3.0070399999999999"/>
    <n v="3.0070399999999999"/>
    <m/>
    <n v="9.5582992874441469E-2"/>
    <n v="9.5582992874441469E-2"/>
    <m/>
    <n v="1"/>
    <m/>
    <n v="2016"/>
    <s v="PY"/>
    <s v="Wave X"/>
    <s v="Paraguay 2016"/>
    <s v="Net"/>
    <n v="26.008430000000001"/>
    <n v="23.712119999999999"/>
    <n v="23.712119999999999"/>
    <n v="2.2963100000000018"/>
    <n v="2.2963100000000018"/>
    <m/>
    <n v="8.8290988729423564E-2"/>
    <n v="8.8290988729423564E-2"/>
    <m/>
    <n v="1"/>
    <m/>
    <n v="2016"/>
    <s v="PY"/>
    <s v="Wave X"/>
    <s v="Paraguay 2016"/>
    <s v="Net"/>
    <n v="37.470750000000002"/>
    <n v="34.827710000000003"/>
    <n v="34.827710000000003"/>
    <n v="2.6430399999999992"/>
    <n v="2.6430399999999992"/>
    <m/>
    <n v="7.0536084812820643E-2"/>
    <n v="7.0536084812820643E-2"/>
    <m/>
    <n v="1"/>
    <m/>
    <n v="2016"/>
    <s v="PY"/>
    <s v="Wave X"/>
    <s v="Paraguay 2016"/>
    <s v="Net"/>
    <n v="47.296599999999998"/>
    <n v="35.51502"/>
    <n v="35.51502"/>
    <n v="11.781579999999998"/>
    <n v="11.781579999999998"/>
    <m/>
    <n v="0.24909993530190327"/>
    <n v="0.24909993530190327"/>
    <m/>
    <n v="1"/>
    <m/>
  </r>
  <r>
    <x v="0"/>
    <x v="3"/>
    <x v="32"/>
    <x v="0"/>
    <x v="226"/>
    <x v="1"/>
    <n v="30.417300000000001"/>
    <n v="27.280930000000001"/>
    <n v="27.280930000000001"/>
    <n v="3.1363699999999994"/>
    <n v="3.1363699999999994"/>
    <m/>
    <n v="0.1031113872697445"/>
    <n v="0.1031113872697445"/>
    <m/>
    <n v="1"/>
    <m/>
    <n v="2013"/>
    <s v="PY"/>
    <s v="Wave IX"/>
    <s v="Paraguay 2013"/>
    <s v="Net"/>
    <n v="25.045680000000001"/>
    <n v="22.625499999999999"/>
    <n v="22.625499999999999"/>
    <n v="2.420180000000002"/>
    <n v="2.420180000000002"/>
    <m/>
    <n v="9.6630636500985481E-2"/>
    <n v="9.6630636500985481E-2"/>
    <m/>
    <n v="1"/>
    <m/>
    <n v="2013"/>
    <s v="PY"/>
    <s v="Wave IX"/>
    <s v="Paraguay 2013"/>
    <s v="Net"/>
    <n v="35.979210000000002"/>
    <n v="32.99935"/>
    <n v="32.99935"/>
    <n v="2.9798600000000022"/>
    <n v="2.9798600000000022"/>
    <m/>
    <n v="8.2821718431283012E-2"/>
    <n v="8.2821718431283012E-2"/>
    <m/>
    <n v="1"/>
    <m/>
    <n v="2013"/>
    <s v="PY"/>
    <s v="Wave IX"/>
    <s v="Paraguay 2013"/>
    <s v="Net"/>
    <n v="44.691749999999999"/>
    <n v="34.543059999999997"/>
    <n v="34.543059999999997"/>
    <n v="10.148690000000002"/>
    <n v="10.148690000000002"/>
    <m/>
    <n v="0.22708195584196195"/>
    <n v="0.22708195584196195"/>
    <m/>
    <n v="1"/>
    <m/>
  </r>
  <r>
    <x v="1"/>
    <x v="3"/>
    <x v="32"/>
    <x v="1"/>
    <x v="227"/>
    <x v="1"/>
    <n v="31.164809999999999"/>
    <n v="29.02731"/>
    <n v="29.02731"/>
    <n v="2.1374999999999993"/>
    <n v="2.1374999999999993"/>
    <m/>
    <n v="6.858697357692857E-2"/>
    <n v="6.858697357692857E-2"/>
    <m/>
    <n v="1"/>
    <m/>
    <n v="2010"/>
    <s v="PY"/>
    <s v="Wave VIII"/>
    <s v="Paraguay 2010"/>
    <s v="Net"/>
    <n v="25.807749999999999"/>
    <n v="24.007760000000001"/>
    <n v="24.007760000000001"/>
    <n v="1.7999899999999975"/>
    <n v="1.7999899999999975"/>
    <m/>
    <n v="6.9746103399172643E-2"/>
    <n v="6.9746103399172643E-2"/>
    <m/>
    <n v="1"/>
    <m/>
    <n v="2010"/>
    <s v="PY"/>
    <s v="Wave VIII"/>
    <s v="Paraguay 2010"/>
    <s v="Net"/>
    <n v="36.515369999999997"/>
    <n v="34.614220000000003"/>
    <n v="34.614220000000003"/>
    <n v="1.9011499999999941"/>
    <n v="1.9011499999999941"/>
    <m/>
    <n v="5.2064377274555734E-2"/>
    <n v="5.2064377274555734E-2"/>
    <m/>
    <n v="1"/>
    <m/>
    <n v="2010"/>
    <s v="PY"/>
    <s v="Wave VIII"/>
    <s v="Paraguay 2010"/>
    <s v="Net"/>
    <n v="43.931449999999998"/>
    <n v="36.497309999999999"/>
    <n v="36.497309999999999"/>
    <n v="7.4341399999999993"/>
    <n v="7.4341399999999993"/>
    <m/>
    <n v="0.16922136646980693"/>
    <n v="0.16922136646980693"/>
    <m/>
    <n v="1"/>
    <m/>
  </r>
  <r>
    <x v="10"/>
    <x v="3"/>
    <x v="32"/>
    <x v="2"/>
    <x v="228"/>
    <x v="1"/>
    <n v="28.57985"/>
    <n v="26.979310000000002"/>
    <n v="26.979310000000002"/>
    <n v="1.6005399999999987"/>
    <n v="1.6005399999999987"/>
    <m/>
    <n v="5.6002393294576382E-2"/>
    <n v="5.6002393294576382E-2"/>
    <m/>
    <n v="1"/>
    <m/>
    <n v="2007"/>
    <s v="PY"/>
    <s v="Wave VII"/>
    <s v="Paraguay 2007"/>
    <s v="Net"/>
    <n v="23.421530000000001"/>
    <n v="22.040990000000001"/>
    <n v="22.040990000000001"/>
    <n v="1.3805399999999999"/>
    <n v="1.3805399999999999"/>
    <m/>
    <n v="5.8943203112691606E-2"/>
    <n v="5.8943203112691606E-2"/>
    <m/>
    <n v="1"/>
    <m/>
    <n v="2007"/>
    <s v="PY"/>
    <s v="Wave VII"/>
    <s v="Paraguay 2007"/>
    <s v="Net"/>
    <n v="33.769260000000003"/>
    <n v="32.576749999999997"/>
    <n v="32.576749999999997"/>
    <n v="1.1925100000000057"/>
    <n v="1.1925100000000057"/>
    <m/>
    <n v="3.5313477405190564E-2"/>
    <n v="3.5313477405190564E-2"/>
    <m/>
    <n v="1"/>
    <m/>
    <n v="2007"/>
    <s v="PY"/>
    <s v="Wave VII"/>
    <s v="Paraguay 2007"/>
    <s v="Net"/>
    <n v="37.982149999999997"/>
    <n v="31.065200000000001"/>
    <n v="31.065200000000001"/>
    <n v="6.9169499999999964"/>
    <n v="6.9169499999999964"/>
    <m/>
    <n v="0.18211054403186752"/>
    <n v="0.18211054403186752"/>
    <m/>
    <n v="1"/>
    <m/>
  </r>
  <r>
    <x v="3"/>
    <x v="3"/>
    <x v="32"/>
    <x v="3"/>
    <x v="229"/>
    <x v="2"/>
    <n v="27.813420000000001"/>
    <n v="26.0032"/>
    <n v="25.828690000000002"/>
    <n v="1.984729999999999"/>
    <n v="1.8102200000000011"/>
    <n v="0.17450999999999794"/>
    <n v="7.1358718201501248E-2"/>
    <n v="6.508440889326092E-2"/>
    <n v="6.2743093082403365E-3"/>
    <n v="0.91207368256639543"/>
    <n v="8.7926317433604587E-2"/>
    <n v="2004"/>
    <s v="PY"/>
    <s v="Wave VI"/>
    <s v="Paraguay 2004"/>
    <s v="Mix"/>
    <n v="22.880780000000001"/>
    <n v="21.467749999999999"/>
    <n v="21.343299999999999"/>
    <n v="1.5374800000000022"/>
    <n v="1.4130300000000027"/>
    <n v="0.12444999999999951"/>
    <n v="6.7195261699994582E-2"/>
    <n v="6.1756198870842806E-2"/>
    <n v="5.4390628291517817E-3"/>
    <n v="0.9190558576371729"/>
    <n v="8.0944142362827043E-2"/>
    <n v="2004"/>
    <s v="PY"/>
    <s v="Wave VI"/>
    <s v="Paraguay 2004"/>
    <s v="Mix"/>
    <n v="32.053849999999997"/>
    <n v="30.386199999999999"/>
    <n v="30.180060000000001"/>
    <n v="1.8737899999999961"/>
    <n v="1.6676499999999983"/>
    <n v="0.20613999999999777"/>
    <n v="5.8457564379941762E-2"/>
    <n v="5.2026511635887687E-2"/>
    <n v="6.4310527440540775E-3"/>
    <n v="0.88998767204436025"/>
    <n v="0.11001232795563974"/>
    <n v="2004"/>
    <s v="PY"/>
    <s v="Wave VI"/>
    <s v="Paraguay 2004"/>
    <s v="Mix"/>
    <n v="41.45749"/>
    <n v="33.652900000000002"/>
    <n v="33.355289999999997"/>
    <n v="8.1022000000000034"/>
    <n v="7.8045899999999975"/>
    <n v="0.29761000000000593"/>
    <n v="0.19543392520868977"/>
    <n v="0.18825524651878339"/>
    <n v="7.1786786899063577E-3"/>
    <n v="0.96326800128360124"/>
    <n v="3.6731998716398734E-2"/>
  </r>
  <r>
    <x v="11"/>
    <x v="3"/>
    <x v="32"/>
    <x v="4"/>
    <x v="230"/>
    <x v="1"/>
    <n v="32.585470000000001"/>
    <n v="30.163150000000002"/>
    <n v="30.163150000000002"/>
    <n v="2.4223199999999991"/>
    <n v="2.4223199999999991"/>
    <m/>
    <n v="7.4337427080229293E-2"/>
    <n v="7.4337427080229293E-2"/>
    <m/>
    <n v="1"/>
    <m/>
    <n v="2000"/>
    <s v="PY"/>
    <s v="Wave V"/>
    <s v="Paraguay 2000"/>
    <s v="Net"/>
    <n v="26.791180000000001"/>
    <n v="24.642289999999999"/>
    <n v="24.642289999999999"/>
    <n v="2.1488900000000015"/>
    <n v="2.1488900000000015"/>
    <m/>
    <n v="8.0208859781465441E-2"/>
    <n v="8.0208859781465441E-2"/>
    <m/>
    <n v="1"/>
    <m/>
    <n v="2000"/>
    <s v="PY"/>
    <s v="Wave V"/>
    <s v="Paraguay 2000"/>
    <s v="Net"/>
    <n v="37.990259999999999"/>
    <n v="36.011249999999997"/>
    <n v="36.011249999999997"/>
    <n v="1.9790100000000024"/>
    <n v="1.9790100000000024"/>
    <m/>
    <n v="5.2092562672642999E-2"/>
    <n v="5.2092562672642999E-2"/>
    <m/>
    <n v="1"/>
    <m/>
    <n v="2000"/>
    <s v="PY"/>
    <s v="Wave V"/>
    <s v="Paraguay 2000"/>
    <s v="Net"/>
    <n v="39.527360000000002"/>
    <n v="30.485150000000001"/>
    <n v="30.485150000000001"/>
    <n v="9.0422100000000007"/>
    <n v="9.0422100000000007"/>
    <m/>
    <n v="0.22875825757146442"/>
    <n v="0.22875825757146442"/>
    <m/>
    <n v="1"/>
    <m/>
  </r>
  <r>
    <x v="0"/>
    <x v="3"/>
    <x v="33"/>
    <x v="0"/>
    <x v="231"/>
    <x v="0"/>
    <n v="33.151310000000002"/>
    <n v="29.475359999999998"/>
    <n v="29.864940000000001"/>
    <n v="3.2863700000000016"/>
    <n v="3.6759500000000038"/>
    <n v="-0.38958000000000226"/>
    <n v="9.9132432474010865E-2"/>
    <n v="0.11088400428218383"/>
    <n v="-1.1751571808172956E-2"/>
    <n v="1.1185441687941413"/>
    <n v="-0.11854416879414127"/>
    <n v="2013"/>
    <s v="PE"/>
    <s v="Wave IX"/>
    <s v="Peru 2013"/>
    <s v="Gross"/>
    <n v="26.924389999999999"/>
    <n v="24.095130000000001"/>
    <n v="24.461179999999999"/>
    <n v="2.4632100000000001"/>
    <n v="2.8292599999999979"/>
    <n v="-0.36604999999999777"/>
    <n v="9.1486195230421202E-2"/>
    <n v="0.10508167501659268"/>
    <n v="-1.359547978617149E-2"/>
    <n v="1.1486068991275602"/>
    <n v="-0.14860689912756028"/>
    <n v="2013"/>
    <s v="PE"/>
    <s v="Wave IX"/>
    <s v="Peru 2013"/>
    <s v="Gross"/>
    <n v="38.415950000000002"/>
    <n v="35.46602"/>
    <n v="35.954279999999997"/>
    <n v="2.4616700000000051"/>
    <n v="2.9499300000000019"/>
    <n v="-0.48825999999999681"/>
    <n v="6.4079373281150279E-2"/>
    <n v="7.6789198236669964E-2"/>
    <n v="-1.2709824955519694E-2"/>
    <n v="1.1983450259376747"/>
    <n v="-0.19834502593767475"/>
    <n v="2013"/>
    <s v="PE"/>
    <s v="Wave IX"/>
    <s v="Peru 2013"/>
    <s v="Gross"/>
    <n v="53.23471"/>
    <n v="41.68947"/>
    <n v="41.93"/>
    <n v="11.30471"/>
    <n v="11.54524"/>
    <n v="-0.24052999999999969"/>
    <n v="0.21235599855808363"/>
    <n v="0.21687429122841093"/>
    <n v="-4.5182926703273051E-3"/>
    <n v="1.0212769721646995"/>
    <n v="-2.1276972164699464E-2"/>
  </r>
  <r>
    <x v="1"/>
    <x v="3"/>
    <x v="33"/>
    <x v="1"/>
    <x v="232"/>
    <x v="0"/>
    <n v="34.518329999999999"/>
    <n v="30.133400000000002"/>
    <n v="30.354700000000001"/>
    <n v="4.1636299999999977"/>
    <n v="4.3849299999999971"/>
    <n v="-0.22129999999999939"/>
    <n v="0.12062084115888566"/>
    <n v="0.12703192767436888"/>
    <n v="-6.4110865154832055E-3"/>
    <n v="1.0531507362565837"/>
    <n v="-5.3150736256583682E-2"/>
    <n v="2010"/>
    <s v="PE"/>
    <s v="Wave VIII"/>
    <s v="Peru 2010"/>
    <s v="Gross"/>
    <n v="28.399920000000002"/>
    <n v="24.955719999999999"/>
    <n v="25.151689999999999"/>
    <n v="3.2482300000000031"/>
    <n v="3.4442000000000021"/>
    <n v="-0.19596999999999909"/>
    <n v="0.11437461795667041"/>
    <n v="0.12127498950701276"/>
    <n v="-6.9003715503423626E-3"/>
    <n v="1.0603313189029098"/>
    <n v="-6.033131890290986E-2"/>
    <n v="2010"/>
    <s v="PE"/>
    <s v="Wave VIII"/>
    <s v="Peru 2010"/>
    <s v="Gross"/>
    <n v="40.050170000000001"/>
    <n v="36.393349999999998"/>
    <n v="36.65981"/>
    <n v="3.3903600000000012"/>
    <n v="3.6568200000000033"/>
    <n v="-0.26646000000000214"/>
    <n v="8.4652824195253135E-2"/>
    <n v="9.1305979475243257E-2"/>
    <n v="-6.6531552799901257E-3"/>
    <n v="1.0785934237072174"/>
    <n v="-7.8593423707217544E-2"/>
    <n v="2010"/>
    <s v="PE"/>
    <s v="Wave VIII"/>
    <s v="Peru 2010"/>
    <s v="Gross"/>
    <n v="52.985230000000001"/>
    <n v="39.289450000000002"/>
    <n v="39.516170000000002"/>
    <n v="13.469059999999999"/>
    <n v="13.695779999999999"/>
    <n v="-0.22672000000000025"/>
    <n v="0.25420404893967619"/>
    <n v="0.2584829772372414"/>
    <n v="-4.2789282975651943E-3"/>
    <n v="1.0168326520187749"/>
    <n v="-1.6832652018774902E-2"/>
  </r>
  <r>
    <x v="10"/>
    <x v="3"/>
    <x v="33"/>
    <x v="2"/>
    <x v="233"/>
    <x v="0"/>
    <n v="35.910530000000001"/>
    <n v="31.851120000000002"/>
    <n v="32.078980000000001"/>
    <n v="3.83155"/>
    <n v="4.0594099999999997"/>
    <n v="-0.22785999999999973"/>
    <n v="0.10669711641682815"/>
    <n v="0.11304233048078097"/>
    <n v="-6.3452140639528214E-3"/>
    <n v="1.0594694053320457"/>
    <n v="-5.9469405332045706E-2"/>
    <n v="2007"/>
    <s v="PE"/>
    <s v="Wave VII"/>
    <s v="Peru 2007"/>
    <s v="Gross"/>
    <n v="29.465800000000002"/>
    <n v="26.0932"/>
    <n v="26.317029999999999"/>
    <n v="3.1487700000000025"/>
    <n v="3.372600000000002"/>
    <n v="-0.22382999999999953"/>
    <n v="0.10686185340292823"/>
    <n v="0.11445811754644374"/>
    <n v="-7.5962641435155173E-3"/>
    <n v="1.071084899818024"/>
    <n v="-7.1084899818023975E-2"/>
    <n v="2007"/>
    <s v="PE"/>
    <s v="Wave VII"/>
    <s v="Peru 2007"/>
    <s v="Gross"/>
    <n v="42.645049999999998"/>
    <n v="39.507159999999999"/>
    <n v="39.771949999999997"/>
    <n v="2.8731000000000009"/>
    <n v="3.1378899999999987"/>
    <n v="-0.26478999999999786"/>
    <n v="6.7372414852368584E-2"/>
    <n v="7.3581576290800435E-2"/>
    <n v="-6.2091614384318433E-3"/>
    <n v="1.0921617764783675"/>
    <n v="-9.2161776478367541E-2"/>
    <n v="2007"/>
    <s v="PE"/>
    <s v="Wave VII"/>
    <s v="Peru 2007"/>
    <s v="Gross"/>
    <n v="50.452069999999999"/>
    <n v="36.253250000000001"/>
    <n v="36.426020000000001"/>
    <n v="14.026049999999998"/>
    <n v="14.198819999999998"/>
    <n v="-0.17276999999999987"/>
    <n v="0.27800742367954373"/>
    <n v="0.28143186196324549"/>
    <n v="-3.4244382837017367E-3"/>
    <n v="1.0123177943897248"/>
    <n v="-1.2317794389724825E-2"/>
  </r>
  <r>
    <x v="3"/>
    <x v="3"/>
    <x v="33"/>
    <x v="3"/>
    <x v="234"/>
    <x v="0"/>
    <n v="36.839440000000003"/>
    <n v="33.248959999999997"/>
    <n v="33.33437"/>
    <n v="3.5050700000000035"/>
    <n v="3.5904800000000066"/>
    <n v="-8.5410000000003095E-2"/>
    <n v="9.5144497310491238E-2"/>
    <n v="9.7462936461575042E-2"/>
    <n v="-2.3184391510838137E-3"/>
    <n v="1.0243675589931165"/>
    <n v="-2.4367558993116545E-2"/>
    <n v="2004"/>
    <s v="PE"/>
    <s v="Wave VI"/>
    <s v="Peru 2004"/>
    <s v="Gross"/>
    <n v="31.028289999999998"/>
    <n v="27.888030000000001"/>
    <n v="27.96407"/>
    <n v="3.0642199999999988"/>
    <n v="3.1402599999999978"/>
    <n v="-7.6039999999998997E-2"/>
    <n v="9.8755683925862467E-2"/>
    <n v="0.10120635072058427"/>
    <n v="-2.4506667947218168E-3"/>
    <n v="1.0248154505877511"/>
    <n v="-2.4815450587751215E-2"/>
    <n v="2004"/>
    <s v="PE"/>
    <s v="Wave VI"/>
    <s v="Peru 2004"/>
    <s v="Gross"/>
    <n v="42.231160000000003"/>
    <n v="39.553240000000002"/>
    <n v="39.662030000000001"/>
    <n v="2.5691300000000012"/>
    <n v="2.6779200000000003"/>
    <n v="-0.10878999999999905"/>
    <n v="6.0834937993652104E-2"/>
    <n v="6.3410997945592781E-2"/>
    <n v="-2.5760599519406772E-3"/>
    <n v="1.0423450740133815"/>
    <n v="-4.234507401338157E-2"/>
    <n v="2004"/>
    <s v="PE"/>
    <s v="Wave VI"/>
    <s v="Peru 2004"/>
    <s v="Gross"/>
    <n v="51.649889999999999"/>
    <n v="38.92765"/>
    <n v="38.983840000000001"/>
    <n v="12.666049999999998"/>
    <n v="12.722239999999999"/>
    <n v="-5.619000000000085E-2"/>
    <n v="0.24522898306269381"/>
    <n v="0.24631688470198096"/>
    <n v="-1.0879016392871476E-3"/>
    <n v="1.0044362686078139"/>
    <n v="-4.4362686078138688E-3"/>
  </r>
  <r>
    <x v="32"/>
    <x v="4"/>
    <x v="34"/>
    <x v="10"/>
    <x v="235"/>
    <x v="2"/>
    <n v="43.465629999999997"/>
    <n v="13.97236"/>
    <n v="14.4529"/>
    <n v="29.012729999999998"/>
    <n v="29.493269999999995"/>
    <n v="-0.48053999999999952"/>
    <n v="0.66748670156167067"/>
    <n v="0.67854233333325653"/>
    <n v="-1.1055631771585953E-2"/>
    <n v="1.0165630742091487"/>
    <n v="-1.6563074209148865E-2"/>
    <n v="2016"/>
    <s v="PL"/>
    <s v="Wave X"/>
    <s v="Poland 2016"/>
    <s v="Mix"/>
    <n v="35.15954"/>
    <n v="13.78036"/>
    <n v="14.25742"/>
    <n v="20.90212"/>
    <n v="21.379179999999998"/>
    <n v="-0.47705999999999982"/>
    <n v="0.59449355708294249"/>
    <n v="0.60806199398513172"/>
    <n v="-1.3568436902189273E-2"/>
    <n v="1.0228235222073168"/>
    <n v="-2.282352220731676E-2"/>
    <n v="2016"/>
    <s v="PL"/>
    <s v="Wave X"/>
    <s v="Poland 2016"/>
    <s v="Mix"/>
    <n v="37.983199999999997"/>
    <n v="14.39113"/>
    <n v="14.77675"/>
    <n v="23.206449999999997"/>
    <n v="23.592069999999996"/>
    <n v="-0.38561999999999941"/>
    <n v="0.61096616398828951"/>
    <n v="0.62111854714715975"/>
    <n v="-1.0152383158870223E-2"/>
    <n v="1.0166169319305625"/>
    <n v="-1.6616931930562386E-2"/>
    <n v="2016"/>
    <s v="PL"/>
    <s v="Wave X"/>
    <s v="Poland 2016"/>
    <s v="Mix"/>
    <n v="84.285439999999994"/>
    <n v="14.1091"/>
    <n v="14.743790000000001"/>
    <n v="69.54164999999999"/>
    <n v="70.176339999999996"/>
    <n v="-0.63469000000000086"/>
    <n v="0.82507310871248929"/>
    <n v="0.83260335355667603"/>
    <n v="-7.5302448441866227E-3"/>
    <n v="1.0091267607254071"/>
    <n v="-9.1267607254070186E-3"/>
  </r>
  <r>
    <x v="0"/>
    <x v="4"/>
    <x v="34"/>
    <x v="0"/>
    <x v="236"/>
    <x v="2"/>
    <n v="42.476370000000003"/>
    <n v="16.591750000000001"/>
    <n v="17.323689999999999"/>
    <n v="25.152680000000004"/>
    <n v="25.884620000000002"/>
    <n v="-0.73193999999999804"/>
    <n v="0.59215700400010651"/>
    <n v="0.60938870247151533"/>
    <n v="-1.7231698471408881E-2"/>
    <n v="1.0290998812055017"/>
    <n v="-2.9099881205501676E-2"/>
    <n v="2013"/>
    <s v="PL"/>
    <s v="Wave IX"/>
    <s v="Poland 2013"/>
    <s v="Mix"/>
    <n v="35.858840000000001"/>
    <n v="15.867570000000001"/>
    <n v="16.520790000000002"/>
    <n v="19.338049999999999"/>
    <n v="19.99127"/>
    <n v="-0.65322000000000102"/>
    <n v="0.53928264271794624"/>
    <n v="0.55749907135869425"/>
    <n v="-1.8216428640748027E-2"/>
    <n v="1.0337790004679894"/>
    <n v="-3.3779000467989331E-2"/>
    <n v="2013"/>
    <s v="PL"/>
    <s v="Wave IX"/>
    <s v="Poland 2013"/>
    <s v="Mix"/>
    <n v="36.440849999999998"/>
    <n v="21.62828"/>
    <n v="22.259309999999999"/>
    <n v="14.181539999999998"/>
    <n v="14.812569999999997"/>
    <n v="-0.63102999999999909"/>
    <n v="0.3891660046349083"/>
    <n v="0.40648256009396044"/>
    <n v="-1.7316555459052113E-2"/>
    <n v="1.0444965779456956"/>
    <n v="-4.4496577945695545E-2"/>
    <n v="2013"/>
    <s v="PL"/>
    <s v="Wave IX"/>
    <s v="Poland 2013"/>
    <s v="Mix"/>
    <n v="83.987099999999998"/>
    <n v="11.60745"/>
    <n v="12.88186"/>
    <n v="71.105239999999995"/>
    <n v="72.379649999999998"/>
    <n v="-1.2744099999999996"/>
    <n v="0.84662096917264673"/>
    <n v="0.86179484706579934"/>
    <n v="-1.5173877893152634E-2"/>
    <n v="1.017922870381986"/>
    <n v="-1.7922870381985909E-2"/>
  </r>
  <r>
    <x v="1"/>
    <x v="4"/>
    <x v="34"/>
    <x v="1"/>
    <x v="237"/>
    <x v="2"/>
    <n v="41.504370000000002"/>
    <n v="15.040940000000001"/>
    <n v="16.234030000000001"/>
    <n v="25.270340000000001"/>
    <n v="26.463430000000002"/>
    <n v="-1.1930899999999998"/>
    <n v="0.60885974175731372"/>
    <n v="0.63760587138173641"/>
    <n v="-2.8746129624422675E-2"/>
    <n v="1.0472130568880356"/>
    <n v="-4.721305688803553E-2"/>
    <n v="2010"/>
    <s v="PL"/>
    <s v="Wave VIII"/>
    <s v="Poland 2010"/>
    <s v="Mix"/>
    <n v="35.639020000000002"/>
    <n v="14.132099999999999"/>
    <n v="15.183490000000001"/>
    <n v="20.455530000000003"/>
    <n v="21.506920000000001"/>
    <n v="-1.0513900000000014"/>
    <n v="0.5739644356101824"/>
    <n v="0.60346552739104498"/>
    <n v="-2.9501091780862698E-2"/>
    <n v="1.0513988148925986"/>
    <n v="-5.1398814892598788E-2"/>
    <n v="2010"/>
    <s v="PL"/>
    <s v="Wave VIII"/>
    <s v="Poland 2010"/>
    <s v="Mix"/>
    <n v="35.21461"/>
    <n v="18.96818"/>
    <n v="20.02495"/>
    <n v="15.18966"/>
    <n v="16.24643"/>
    <n v="-1.0567700000000002"/>
    <n v="0.4313453989693482"/>
    <n v="0.46135481835522246"/>
    <n v="-3.000941938587422E-2"/>
    <n v="1.0695716691486181"/>
    <n v="-6.9571669148618218E-2"/>
    <n v="2010"/>
    <s v="PL"/>
    <s v="Wave VIII"/>
    <s v="Poland 2010"/>
    <s v="Mix"/>
    <n v="83.632769999999994"/>
    <n v="12.651059999999999"/>
    <n v="14.833500000000001"/>
    <n v="68.799269999999993"/>
    <n v="70.981709999999993"/>
    <n v="-2.1824400000000015"/>
    <n v="0.82263531388473676"/>
    <n v="0.84873082644518405"/>
    <n v="-2.6095512560447318E-2"/>
    <n v="1.0317218482114709"/>
    <n v="-3.1721848211470872E-2"/>
  </r>
  <r>
    <x v="10"/>
    <x v="4"/>
    <x v="34"/>
    <x v="2"/>
    <x v="238"/>
    <x v="2"/>
    <n v="42.917940000000002"/>
    <n v="14.11511"/>
    <n v="15.53647"/>
    <n v="27.38147"/>
    <n v="28.80283"/>
    <n v="-1.42136"/>
    <n v="0.6379959056748763"/>
    <n v="0.67111399102566427"/>
    <n v="-3.3118085350788036E-2"/>
    <n v="1.0519095578140985"/>
    <n v="-5.1909557814098367E-2"/>
    <n v="2007"/>
    <s v="PL"/>
    <s v="Wave VII"/>
    <s v="Poland 2007"/>
    <s v="Mix"/>
    <n v="37.181109999999997"/>
    <n v="13.401630000000001"/>
    <n v="14.67815"/>
    <n v="22.502959999999995"/>
    <n v="23.779479999999996"/>
    <n v="-1.2765199999999997"/>
    <n v="0.60522561053179957"/>
    <n v="0.63955809818480402"/>
    <n v="-3.4332487653004437E-2"/>
    <n v="1.0567267595018612"/>
    <n v="-5.6726759501861089E-2"/>
    <n v="2007"/>
    <s v="PL"/>
    <s v="Wave VII"/>
    <s v="Poland 2007"/>
    <s v="Mix"/>
    <n v="36.730359999999997"/>
    <n v="18.543019999999999"/>
    <n v="20.010590000000001"/>
    <n v="16.719769999999997"/>
    <n v="18.187339999999999"/>
    <n v="-1.467570000000002"/>
    <n v="0.45520299828261956"/>
    <n v="0.49515822877859078"/>
    <n v="-3.9955230495971238E-2"/>
    <n v="1.087774532783645"/>
    <n v="-8.7774532783644887E-2"/>
    <n v="2007"/>
    <s v="PL"/>
    <s v="Wave VII"/>
    <s v="Poland 2007"/>
    <s v="Mix"/>
    <n v="84.776560000000003"/>
    <n v="9.5088690000000007"/>
    <n v="11.604939999999999"/>
    <n v="73.171620000000004"/>
    <n v="75.267690999999999"/>
    <n v="-2.0960709999999985"/>
    <n v="0.86311145439258208"/>
    <n v="0.88783610705600691"/>
    <n v="-2.472465266342487E-2"/>
    <n v="1.0286459559047618"/>
    <n v="-2.8645955904761961E-2"/>
  </r>
  <r>
    <x v="3"/>
    <x v="4"/>
    <x v="34"/>
    <x v="3"/>
    <x v="239"/>
    <x v="2"/>
    <n v="47.999000000000002"/>
    <n v="15.923349999999999"/>
    <n v="17.229669999999999"/>
    <n v="30.769330000000004"/>
    <n v="32.075650000000003"/>
    <n v="-1.3063199999999995"/>
    <n v="0.64104106335548661"/>
    <n v="0.66825663034646554"/>
    <n v="-2.7215566990978966E-2"/>
    <n v="1.0424552630817765"/>
    <n v="-4.2455263081776537E-2"/>
    <n v="2004"/>
    <s v="PL"/>
    <s v="Wave VI"/>
    <s v="Poland 2004"/>
    <s v="Mix"/>
    <n v="42.709350000000001"/>
    <n v="15.219340000000001"/>
    <n v="16.481649999999998"/>
    <n v="26.227700000000002"/>
    <n v="27.490009999999998"/>
    <n v="-1.2623099999999976"/>
    <n v="0.61409738148672366"/>
    <n v="0.64365320474322363"/>
    <n v="-2.9555823256499983E-2"/>
    <n v="1.0481288866351222"/>
    <n v="-4.8128886635122312E-2"/>
    <n v="2004"/>
    <s v="PL"/>
    <s v="Wave VI"/>
    <s v="Poland 2004"/>
    <s v="Mix"/>
    <n v="42.20899"/>
    <n v="22.976109999999998"/>
    <n v="24.010770000000001"/>
    <n v="18.198219999999999"/>
    <n v="19.232880000000002"/>
    <n v="-1.0346600000000024"/>
    <n v="0.43114559244369505"/>
    <n v="0.45565837988542257"/>
    <n v="-2.4512787441727517E-2"/>
    <n v="1.0568550110944919"/>
    <n v="-5.6855011094491793E-2"/>
    <n v="2004"/>
    <s v="PL"/>
    <s v="Wave VI"/>
    <s v="Poland 2004"/>
    <s v="Mix"/>
    <n v="86.473299999999995"/>
    <n v="6.1877329999999997"/>
    <n v="8.2385590000000004"/>
    <n v="78.234741"/>
    <n v="80.285567"/>
    <n v="-2.0508260000000007"/>
    <n v="0.90472713542792982"/>
    <n v="0.92844342704626748"/>
    <n v="-2.3716291618337694E-2"/>
    <n v="1.0262137507427807"/>
    <n v="-2.6213750742780637E-2"/>
  </r>
  <r>
    <x v="36"/>
    <x v="4"/>
    <x v="34"/>
    <x v="4"/>
    <x v="240"/>
    <x v="2"/>
    <n v="42.293669999999999"/>
    <n v="12.54217"/>
    <n v="15.22292"/>
    <n v="27.070749999999997"/>
    <n v="29.7515"/>
    <n v="-2.6807499999999997"/>
    <n v="0.64006623213355562"/>
    <n v="0.70345042177706496"/>
    <n v="-6.3384189643509295E-2"/>
    <n v="1.0990275481839256"/>
    <n v="-9.9027548183925451E-2"/>
    <n v="1999"/>
    <s v="PL"/>
    <s v="Wave V"/>
    <s v="Poland 1999"/>
    <s v="Mix"/>
    <n v="37.762500000000003"/>
    <n v="11.21988"/>
    <n v="13.61914"/>
    <n v="24.143360000000001"/>
    <n v="26.542620000000003"/>
    <n v="-2.3992599999999999"/>
    <n v="0.63934750082754055"/>
    <n v="0.70288301886792459"/>
    <n v="-6.3535518040383973E-2"/>
    <n v="1.0993755633018769"/>
    <n v="-9.9375563301876788E-2"/>
    <n v="1999"/>
    <s v="PL"/>
    <s v="Wave V"/>
    <s v="Poland 1999"/>
    <s v="Mix"/>
    <n v="36.589509999999997"/>
    <n v="17.617509999999999"/>
    <n v="20.48667"/>
    <n v="16.102839999999997"/>
    <n v="18.971999999999998"/>
    <n v="-2.8691600000000008"/>
    <n v="0.44009444236886469"/>
    <n v="0.5185092667269936"/>
    <n v="-7.8414824358128896E-2"/>
    <n v="1.1781772656251941"/>
    <n v="-0.17817726562519415"/>
    <n v="1999"/>
    <s v="PL"/>
    <s v="Wave V"/>
    <s v="Poland 1999"/>
    <s v="Mix"/>
    <n v="82.677989999999994"/>
    <n v="6.9643449999999998"/>
    <n v="10.75563"/>
    <n v="71.922359999999998"/>
    <n v="75.713645"/>
    <n v="-3.7912850000000002"/>
    <n v="0.86990939184660876"/>
    <n v="0.91576542922729498"/>
    <n v="-4.5856037380686207E-2"/>
    <n v="1.0527135789203803"/>
    <n v="-5.2713578920380262E-2"/>
  </r>
  <r>
    <x v="6"/>
    <x v="4"/>
    <x v="34"/>
    <x v="5"/>
    <x v="241"/>
    <x v="2"/>
    <n v="52.247909999999997"/>
    <n v="19.245539999999998"/>
    <n v="17.62867"/>
    <n v="34.619239999999998"/>
    <n v="33.002369999999999"/>
    <n v="1.6168699999999987"/>
    <n v="0.66259569043048805"/>
    <n v="0.63164957220298379"/>
    <n v="3.0946118227504198E-2"/>
    <n v="0.95329562405182788"/>
    <n v="4.6704375948172137E-2"/>
    <n v="1995"/>
    <s v="PL"/>
    <s v="Wave IV"/>
    <s v="Poland 1995"/>
    <s v="Mix"/>
    <n v="48.075789999999998"/>
    <n v="17.329719999999998"/>
    <n v="15.76225"/>
    <n v="32.313539999999996"/>
    <n v="30.74607"/>
    <n v="1.5674699999999984"/>
    <n v="0.67213747293596215"/>
    <n v="0.63953332852148659"/>
    <n v="3.2604144414475525E-2"/>
    <n v="0.95149185140346748"/>
    <n v="4.8508148596532553E-2"/>
    <n v="1995"/>
    <s v="PL"/>
    <s v="Wave IV"/>
    <s v="Poland 1995"/>
    <s v="Mix"/>
    <n v="47.560929999999999"/>
    <n v="25.092089999999999"/>
    <n v="22.963550000000001"/>
    <n v="24.597379999999998"/>
    <n v="22.46884"/>
    <n v="2.1285399999999974"/>
    <n v="0.51717617800997584"/>
    <n v="0.47242221714335697"/>
    <n v="4.4753960866618828E-2"/>
    <n v="0.91346476738579485"/>
    <n v="8.6535232614205163E-2"/>
    <n v="1995"/>
    <s v="PL"/>
    <s v="Wave IV"/>
    <s v="Poland 1995"/>
    <s v="Mix"/>
    <n v="86.922650000000004"/>
    <n v="14.72847"/>
    <n v="14.15033"/>
    <n v="72.772320000000008"/>
    <n v="72.194180000000003"/>
    <n v="0.57813999999999943"/>
    <n v="0.83720779336571083"/>
    <n v="0.83055659255671566"/>
    <n v="6.6512008089951169E-3"/>
    <n v="0.99205549582588537"/>
    <n v="7.9445041741145455E-3"/>
  </r>
  <r>
    <x v="15"/>
    <x v="4"/>
    <x v="34"/>
    <x v="6"/>
    <x v="242"/>
    <x v="1"/>
    <n v="43.043729999999996"/>
    <n v="12.335559999999999"/>
    <n v="12.335559999999999"/>
    <n v="30.708169999999996"/>
    <n v="30.708169999999996"/>
    <m/>
    <n v="0.71341795889900805"/>
    <n v="0.71341795889900805"/>
    <m/>
    <n v="1"/>
    <m/>
    <n v="1992"/>
    <s v="PL"/>
    <s v="Wave III"/>
    <s v="Poland 1992"/>
    <s v="Net"/>
    <n v="39.225969999999997"/>
    <n v="10.2415"/>
    <n v="10.2415"/>
    <n v="28.984469999999995"/>
    <n v="28.984469999999995"/>
    <m/>
    <n v="0.7389102168792766"/>
    <n v="0.7389102168792766"/>
    <m/>
    <n v="1"/>
    <m/>
    <n v="1992"/>
    <s v="PL"/>
    <s v="Wave III"/>
    <s v="Poland 1992"/>
    <s v="Net"/>
    <n v="38.84243"/>
    <n v="13.275090000000001"/>
    <n v="13.275090000000001"/>
    <n v="25.567340000000002"/>
    <n v="25.567340000000002"/>
    <m/>
    <n v="0.6582322475705048"/>
    <n v="0.6582322475705048"/>
    <m/>
    <n v="1"/>
    <m/>
    <n v="1992"/>
    <s v="PL"/>
    <s v="Wave III"/>
    <s v="Poland 1992"/>
    <s v="Net"/>
    <n v="84.942700000000002"/>
    <n v="23.012419999999999"/>
    <n v="23.012419999999999"/>
    <n v="61.930280000000003"/>
    <n v="61.930280000000003"/>
    <m/>
    <n v="0.72908301713978951"/>
    <n v="0.72908301713978951"/>
    <m/>
    <n v="1"/>
    <m/>
  </r>
  <r>
    <x v="37"/>
    <x v="4"/>
    <x v="34"/>
    <x v="7"/>
    <x v="243"/>
    <x v="1"/>
    <n v="30.276620000000001"/>
    <n v="16.957129999999999"/>
    <n v="16.957129999999999"/>
    <n v="13.319490000000002"/>
    <n v="13.319490000000002"/>
    <m/>
    <n v="0.43992658361468356"/>
    <n v="0.43992658361468356"/>
    <m/>
    <n v="1"/>
    <m/>
    <n v="1986"/>
    <s v="PL"/>
    <s v="Wave II"/>
    <s v="Poland 1986"/>
    <s v="Net"/>
    <n v="25.5426"/>
    <n v="13.18458"/>
    <n v="13.18458"/>
    <n v="12.35802"/>
    <n v="12.35802"/>
    <m/>
    <n v="0.48381997134199334"/>
    <n v="0.48381997134199334"/>
    <m/>
    <n v="1"/>
    <m/>
    <n v="1986"/>
    <s v="PL"/>
    <s v="Wave II"/>
    <s v="Poland 1986"/>
    <s v="Net"/>
    <n v="26.913029999999999"/>
    <n v="19.727509999999999"/>
    <n v="19.727509999999999"/>
    <n v="7.1855200000000004"/>
    <n v="7.1855200000000004"/>
    <m/>
    <n v="0.26699037603718351"/>
    <n v="0.26699037603718351"/>
    <m/>
    <n v="1"/>
    <m/>
    <n v="1986"/>
    <s v="PL"/>
    <s v="Wave II"/>
    <s v="Poland 1986"/>
    <s v="Net"/>
    <n v="69.713620000000006"/>
    <n v="31.183109999999999"/>
    <n v="31.183109999999999"/>
    <n v="38.530510000000007"/>
    <n v="38.530510000000007"/>
    <m/>
    <n v="0.55269701960678563"/>
    <n v="0.55269701960678563"/>
    <m/>
    <n v="1"/>
    <m/>
  </r>
  <r>
    <x v="12"/>
    <x v="4"/>
    <x v="35"/>
    <x v="5"/>
    <x v="244"/>
    <x v="0"/>
    <n v="28.92671"/>
    <n v="13.63147"/>
    <n v="14.406370000000001"/>
    <n v="14.520339999999999"/>
    <n v="15.29524"/>
    <n v="-0.77490000000000059"/>
    <n v="0.5019699786114632"/>
    <n v="0.52875836899529882"/>
    <n v="-2.6788390383835584E-2"/>
    <n v="1.0533665189658095"/>
    <n v="-5.3366518965809386E-2"/>
    <n v="1997"/>
    <s v="RO"/>
    <s v="Wave IV"/>
    <s v="Romania 1997"/>
    <s v="Gross"/>
    <n v="24.278939999999999"/>
    <n v="11.41245"/>
    <n v="12.35163"/>
    <n v="11.927309999999999"/>
    <n v="12.866489999999999"/>
    <n v="-0.93918000000000035"/>
    <n v="0.49126156248996039"/>
    <n v="0.52994447039285897"/>
    <n v="-3.8682907902898578E-2"/>
    <n v="1.07874197954107"/>
    <n v="-7.8741979541070067E-2"/>
    <n v="1997"/>
    <s v="RO"/>
    <s v="Wave IV"/>
    <s v="Romania 1997"/>
    <s v="Gross"/>
    <n v="25.385059999999999"/>
    <n v="15.687799999999999"/>
    <n v="17.179449999999999"/>
    <n v="8.2056100000000001"/>
    <n v="9.69726"/>
    <n v="-1.4916499999999999"/>
    <n v="0.32324564133391848"/>
    <n v="0.38200658182411229"/>
    <n v="-5.8760940490193835E-2"/>
    <n v="1.1817841696107907"/>
    <n v="-0.18178416961079066"/>
    <n v="1997"/>
    <s v="RO"/>
    <s v="Wave IV"/>
    <s v="Romania 1997"/>
    <s v="Gross"/>
    <n v="59.118319999999997"/>
    <n v="20.672930000000001"/>
    <n v="19.21668"/>
    <n v="39.90164"/>
    <n v="38.445389999999996"/>
    <n v="1.4562500000000007"/>
    <n v="0.67494543146692942"/>
    <n v="0.65031262728710826"/>
    <n v="2.463280417982109E-2"/>
    <n v="0.96350400635161848"/>
    <n v="3.6495993648381388E-2"/>
  </r>
  <r>
    <x v="6"/>
    <x v="4"/>
    <x v="35"/>
    <x v="5"/>
    <x v="245"/>
    <x v="0"/>
    <n v="28.88053"/>
    <n v="13.74966"/>
    <n v="15.18923"/>
    <n v="13.6913"/>
    <n v="15.13087"/>
    <n v="-1.4395699999999998"/>
    <n v="0.47406678478545927"/>
    <n v="0.5239124766754627"/>
    <n v="-4.9845691890003395E-2"/>
    <n v="1.1051448730215538"/>
    <n v="-0.10514487302155381"/>
    <n v="1995"/>
    <s v="RO"/>
    <s v="Wave IV"/>
    <s v="Romania 1995"/>
    <s v="Gross"/>
    <n v="23.97316"/>
    <n v="10.846550000000001"/>
    <n v="12.21008"/>
    <n v="11.76308"/>
    <n v="13.126609999999999"/>
    <n v="-1.363529999999999"/>
    <n v="0.49067707386093451"/>
    <n v="0.54755443170612461"/>
    <n v="-5.6877357845190164E-2"/>
    <n v="1.1159160696008188"/>
    <n v="-0.11591606960081875"/>
    <n v="1995"/>
    <s v="RO"/>
    <s v="Wave IV"/>
    <s v="Romania 1995"/>
    <s v="Gross"/>
    <n v="24.325880000000002"/>
    <n v="16.10126"/>
    <n v="19.11026"/>
    <n v="5.2156200000000013"/>
    <n v="8.2246200000000016"/>
    <n v="-3.0090000000000003"/>
    <n v="0.21440622086436342"/>
    <n v="0.33810164318824237"/>
    <n v="-0.12369542232387894"/>
    <n v="1.5769208646335431"/>
    <n v="-0.57692086463354297"/>
    <n v="1995"/>
    <s v="RO"/>
    <s v="Wave IV"/>
    <s v="Romania 1995"/>
    <s v="Gross"/>
    <n v="63.776600000000002"/>
    <n v="23.689350000000001"/>
    <n v="22.190670000000001"/>
    <n v="41.585930000000005"/>
    <n v="40.087249999999997"/>
    <n v="1.4986800000000002"/>
    <n v="0.65205624006296981"/>
    <n v="0.62855733921218748"/>
    <n v="2.3498900850782264E-2"/>
    <n v="0.96396184959672637"/>
    <n v="3.603815040327342E-2"/>
  </r>
  <r>
    <x v="0"/>
    <x v="2"/>
    <x v="36"/>
    <x v="0"/>
    <x v="246"/>
    <x v="1"/>
    <n v="39.966369999999998"/>
    <n v="19.51022"/>
    <n v="19.51022"/>
    <n v="20.456149999999997"/>
    <n v="20.456149999999997"/>
    <m/>
    <n v="0.51183407449813423"/>
    <n v="0.51183407449813423"/>
    <m/>
    <n v="1"/>
    <m/>
    <n v="2013"/>
    <s v="RU"/>
    <s v="Wave IX"/>
    <s v="Russia 2013"/>
    <s v="Net"/>
    <n v="32.776539999999997"/>
    <n v="17.864719999999998"/>
    <n v="17.864719999999998"/>
    <n v="14.911819999999999"/>
    <n v="14.911819999999999"/>
    <m/>
    <n v="0.45495406165507402"/>
    <n v="0.45495406165507402"/>
    <m/>
    <n v="1"/>
    <m/>
    <n v="2013"/>
    <s v="RU"/>
    <s v="Wave IX"/>
    <s v="Russia 2013"/>
    <s v="Net"/>
    <n v="32.56964"/>
    <n v="22.864260000000002"/>
    <n v="22.864260000000002"/>
    <n v="9.7053799999999981"/>
    <n v="9.7053799999999981"/>
    <m/>
    <n v="0.29798855621370079"/>
    <n v="0.29798855621370079"/>
    <m/>
    <n v="1"/>
    <m/>
    <n v="2013"/>
    <s v="RU"/>
    <s v="Wave IX"/>
    <s v="Russia 2013"/>
    <s v="Net"/>
    <n v="78.324209999999994"/>
    <n v="22.249680000000001"/>
    <n v="22.249680000000001"/>
    <n v="56.074529999999996"/>
    <n v="56.074529999999996"/>
    <m/>
    <n v="0.71592844664504118"/>
    <n v="0.71592844664504118"/>
    <m/>
    <n v="1"/>
    <m/>
  </r>
  <r>
    <x v="1"/>
    <x v="2"/>
    <x v="36"/>
    <x v="1"/>
    <x v="247"/>
    <x v="1"/>
    <n v="39.112490000000001"/>
    <n v="19.168949999999999"/>
    <n v="19.168949999999999"/>
    <n v="19.943540000000002"/>
    <n v="19.943540000000002"/>
    <m/>
    <n v="0.50990207987269542"/>
    <n v="0.50990207987269542"/>
    <m/>
    <n v="1"/>
    <m/>
    <n v="2010"/>
    <s v="RU"/>
    <s v="Wave VIII"/>
    <s v="Russia 2010"/>
    <s v="Net"/>
    <n v="32.887039999999999"/>
    <n v="17.744779999999999"/>
    <n v="17.744779999999999"/>
    <n v="15.14226"/>
    <n v="15.14226"/>
    <m/>
    <n v="0.46043243782353172"/>
    <n v="0.46043243782353172"/>
    <m/>
    <n v="1"/>
    <m/>
    <n v="2010"/>
    <s v="RU"/>
    <s v="Wave VIII"/>
    <s v="Russia 2010"/>
    <s v="Net"/>
    <n v="35.001759999999997"/>
    <n v="25.075569999999999"/>
    <n v="25.075569999999999"/>
    <n v="9.9261899999999983"/>
    <n v="9.9261899999999983"/>
    <m/>
    <n v="0.2835911679869812"/>
    <n v="0.2835911679869812"/>
    <m/>
    <n v="1"/>
    <m/>
    <n v="2010"/>
    <s v="RU"/>
    <s v="Wave VIII"/>
    <s v="Russia 2010"/>
    <s v="Net"/>
    <n v="76.591800000000006"/>
    <n v="17.612079999999999"/>
    <n v="17.612079999999999"/>
    <n v="58.979720000000007"/>
    <n v="58.979720000000007"/>
    <m/>
    <n v="0.77005266882355561"/>
    <n v="0.77005266882355561"/>
    <m/>
    <n v="1"/>
    <m/>
  </r>
  <r>
    <x v="10"/>
    <x v="2"/>
    <x v="36"/>
    <x v="2"/>
    <x v="248"/>
    <x v="1"/>
    <n v="37.629429999999999"/>
    <n v="23.77018"/>
    <n v="23.77018"/>
    <n v="13.859249999999999"/>
    <n v="13.859249999999999"/>
    <m/>
    <n v="0.36830879447283682"/>
    <n v="0.36830879447283682"/>
    <m/>
    <n v="1"/>
    <m/>
    <n v="2007"/>
    <s v="RU"/>
    <s v="Wave VII"/>
    <s v="Russia 2007"/>
    <s v="Net"/>
    <n v="30.043700000000001"/>
    <n v="20.016449999999999"/>
    <n v="20.016449999999999"/>
    <n v="10.027250000000002"/>
    <n v="10.027250000000002"/>
    <m/>
    <n v="0.3337554961605928"/>
    <n v="0.3337554961605928"/>
    <m/>
    <n v="1"/>
    <m/>
    <n v="2007"/>
    <s v="RU"/>
    <s v="Wave VII"/>
    <s v="Russia 2007"/>
    <s v="Net"/>
    <n v="32.359220000000001"/>
    <n v="24.972989999999999"/>
    <n v="24.972989999999999"/>
    <n v="7.3862300000000012"/>
    <n v="7.3862300000000012"/>
    <m/>
    <n v="0.22825735601785213"/>
    <n v="0.22825735601785213"/>
    <m/>
    <n v="1"/>
    <m/>
    <n v="2007"/>
    <s v="RU"/>
    <s v="Wave VII"/>
    <s v="Russia 2007"/>
    <s v="Net"/>
    <n v="73.859309999999994"/>
    <n v="37.395760000000003"/>
    <n v="37.395760000000003"/>
    <n v="36.463549999999991"/>
    <n v="36.463549999999991"/>
    <m/>
    <n v="0.4936892857515186"/>
    <n v="0.4936892857515186"/>
    <m/>
    <n v="1"/>
    <m/>
  </r>
  <r>
    <x v="3"/>
    <x v="2"/>
    <x v="36"/>
    <x v="3"/>
    <x v="249"/>
    <x v="1"/>
    <n v="40.360619999999997"/>
    <n v="23.898820000000001"/>
    <n v="23.898820000000001"/>
    <n v="16.461799999999997"/>
    <n v="16.461799999999997"/>
    <m/>
    <n v="0.40786786724287183"/>
    <n v="0.40786786724287183"/>
    <m/>
    <n v="1"/>
    <m/>
    <n v="2004"/>
    <s v="RU"/>
    <s v="Wave VI"/>
    <s v="Russia 2004"/>
    <s v="Net"/>
    <n v="32.158099999999997"/>
    <n v="19.972580000000001"/>
    <n v="19.972580000000001"/>
    <n v="12.185519999999997"/>
    <n v="12.185519999999997"/>
    <m/>
    <n v="0.3789253718347787"/>
    <n v="0.3789253718347787"/>
    <m/>
    <n v="1"/>
    <m/>
    <n v="2004"/>
    <s v="RU"/>
    <s v="Wave VI"/>
    <s v="Russia 2004"/>
    <s v="Net"/>
    <n v="35.617179999999998"/>
    <n v="27.237960000000001"/>
    <n v="27.237960000000001"/>
    <n v="8.3792199999999966"/>
    <n v="8.3792199999999966"/>
    <m/>
    <n v="0.23525781659300363"/>
    <n v="0.23525781659300363"/>
    <m/>
    <n v="1"/>
    <m/>
    <n v="2004"/>
    <s v="RU"/>
    <s v="Wave VI"/>
    <s v="Russia 2004"/>
    <s v="Net"/>
    <n v="75.045140000000004"/>
    <n v="34.043140000000001"/>
    <n v="34.043140000000001"/>
    <n v="41.002000000000002"/>
    <n v="41.002000000000002"/>
    <m/>
    <n v="0.5463644947560895"/>
    <n v="0.5463644947560895"/>
    <m/>
    <n v="1"/>
    <m/>
  </r>
  <r>
    <x v="11"/>
    <x v="2"/>
    <x v="36"/>
    <x v="4"/>
    <x v="250"/>
    <x v="1"/>
    <n v="40.978400000000001"/>
    <n v="23.476050000000001"/>
    <n v="23.476050000000001"/>
    <n v="17.50235"/>
    <n v="17.50235"/>
    <m/>
    <n v="0.42711160025769673"/>
    <n v="0.42711160025769673"/>
    <m/>
    <n v="1"/>
    <m/>
    <n v="2000"/>
    <s v="RU"/>
    <s v="Wave V"/>
    <s v="Russia 2000"/>
    <s v="Net"/>
    <n v="34.91827"/>
    <n v="21.9344"/>
    <n v="21.9344"/>
    <n v="12.98387"/>
    <n v="12.98387"/>
    <m/>
    <n v="0.37183600447559401"/>
    <n v="0.37183600447559401"/>
    <m/>
    <n v="1"/>
    <m/>
    <n v="2000"/>
    <s v="RU"/>
    <s v="Wave V"/>
    <s v="Russia 2000"/>
    <s v="Net"/>
    <n v="35.443109999999997"/>
    <n v="25.134899999999998"/>
    <n v="25.134899999999998"/>
    <n v="10.308209999999999"/>
    <n v="10.308209999999999"/>
    <m/>
    <n v="0.29083819111810449"/>
    <n v="0.29083819111810449"/>
    <m/>
    <n v="1"/>
    <m/>
    <n v="2000"/>
    <s v="RU"/>
    <s v="Wave V"/>
    <s v="Russia 2000"/>
    <s v="Net"/>
    <n v="74.890590000000003"/>
    <n v="27.354099999999999"/>
    <n v="27.354099999999999"/>
    <n v="47.536490000000001"/>
    <n v="47.536490000000001"/>
    <m/>
    <n v="0.63474583388914418"/>
    <n v="0.63474583388914418"/>
    <m/>
    <n v="1"/>
    <m/>
  </r>
  <r>
    <x v="32"/>
    <x v="6"/>
    <x v="37"/>
    <x v="10"/>
    <x v="251"/>
    <x v="1"/>
    <n v="46.532789999999999"/>
    <n v="21.378340000000001"/>
    <n v="21.378340000000001"/>
    <n v="25.154449999999997"/>
    <n v="25.154449999999997"/>
    <m/>
    <n v="0.54057472161028808"/>
    <n v="0.54057472161028808"/>
    <m/>
    <n v="1"/>
    <m/>
    <n v="2016"/>
    <s v="RS"/>
    <s v="Wave X"/>
    <s v="Serbia 2016"/>
    <s v="Net"/>
    <n v="37.841329999999999"/>
    <n v="20.755089999999999"/>
    <n v="20.755089999999999"/>
    <n v="17.08624"/>
    <n v="17.08624"/>
    <m/>
    <n v="0.45152324191565152"/>
    <n v="0.45152324191565152"/>
    <m/>
    <n v="1"/>
    <m/>
    <n v="2016"/>
    <s v="RS"/>
    <s v="Wave X"/>
    <s v="Serbia 2016"/>
    <s v="Net"/>
    <n v="36.441240000000001"/>
    <n v="23.437190000000001"/>
    <n v="23.437190000000001"/>
    <n v="13.004049999999999"/>
    <n v="13.004049999999999"/>
    <m/>
    <n v="0.35684982179530661"/>
    <n v="0.35684982179530661"/>
    <m/>
    <n v="1"/>
    <m/>
    <n v="2016"/>
    <s v="RS"/>
    <s v="Wave X"/>
    <s v="Serbia 2016"/>
    <s v="Net"/>
    <n v="76.645939999999996"/>
    <n v="21.613759999999999"/>
    <n v="21.613759999999999"/>
    <n v="55.032179999999997"/>
    <n v="55.032179999999997"/>
    <m/>
    <n v="0.71800515461092917"/>
    <n v="0.71800515461092917"/>
    <m/>
    <n v="1"/>
    <m/>
  </r>
  <r>
    <x v="0"/>
    <x v="6"/>
    <x v="37"/>
    <x v="0"/>
    <x v="252"/>
    <x v="1"/>
    <n v="51.249929999999999"/>
    <n v="21.684609999999999"/>
    <n v="21.684609999999999"/>
    <n v="29.56532"/>
    <n v="29.56532"/>
    <m/>
    <n v="0.57688508062352473"/>
    <n v="0.57688508062352473"/>
    <m/>
    <n v="1"/>
    <m/>
    <n v="2013"/>
    <s v="RS"/>
    <s v="Wave IX"/>
    <s v="Serbia 2013"/>
    <s v="Net"/>
    <n v="44.071280000000002"/>
    <n v="21.034020000000002"/>
    <n v="21.034020000000002"/>
    <n v="23.03726"/>
    <n v="23.03726"/>
    <m/>
    <n v="0.52272727272727271"/>
    <n v="0.52272727272727271"/>
    <m/>
    <n v="1"/>
    <m/>
    <n v="2013"/>
    <s v="RS"/>
    <s v="Wave IX"/>
    <s v="Serbia 2013"/>
    <s v="Net"/>
    <n v="42.394710000000003"/>
    <n v="25.923960000000001"/>
    <n v="25.923960000000001"/>
    <n v="16.470750000000002"/>
    <n v="16.470750000000002"/>
    <m/>
    <n v="0.38850955697066925"/>
    <n v="0.38850955697066925"/>
    <m/>
    <n v="1"/>
    <m/>
    <n v="2013"/>
    <s v="RS"/>
    <s v="Wave IX"/>
    <s v="Serbia 2013"/>
    <s v="Net"/>
    <n v="78.798490000000001"/>
    <n v="20.380040000000001"/>
    <n v="20.380040000000001"/>
    <n v="58.41845"/>
    <n v="58.41845"/>
    <m/>
    <n v="0.74136509468645906"/>
    <n v="0.74136509468645906"/>
    <m/>
    <n v="1"/>
    <m/>
  </r>
  <r>
    <x v="1"/>
    <x v="6"/>
    <x v="37"/>
    <x v="1"/>
    <x v="253"/>
    <x v="1"/>
    <n v="49.872039999999998"/>
    <n v="20.805489999999999"/>
    <n v="20.805489999999999"/>
    <n v="29.066549999999999"/>
    <n v="29.066549999999999"/>
    <m/>
    <n v="0.58282255949425776"/>
    <n v="0.58282255949425776"/>
    <m/>
    <n v="1"/>
    <m/>
    <n v="2010"/>
    <s v="RS"/>
    <s v="Wave VIII"/>
    <s v="Serbia 2010"/>
    <s v="Net"/>
    <n v="42.475709999999999"/>
    <n v="20.52966"/>
    <n v="20.52966"/>
    <n v="21.94605"/>
    <n v="21.94605"/>
    <m/>
    <n v="0.51667294084077697"/>
    <n v="0.51667294084077697"/>
    <m/>
    <n v="1"/>
    <m/>
    <n v="2010"/>
    <s v="RS"/>
    <s v="Wave VIII"/>
    <s v="Serbia 2010"/>
    <s v="Net"/>
    <n v="41.667259999999999"/>
    <n v="25.418769999999999"/>
    <n v="25.418769999999999"/>
    <n v="16.24849"/>
    <n v="16.24849"/>
    <m/>
    <n v="0.38995820699513239"/>
    <n v="0.38995820699513239"/>
    <m/>
    <n v="1"/>
    <m/>
    <n v="2010"/>
    <s v="RS"/>
    <s v="Wave VIII"/>
    <s v="Serbia 2010"/>
    <s v="Net"/>
    <n v="76.463549999999998"/>
    <n v="18.26925"/>
    <n v="18.26925"/>
    <n v="58.194299999999998"/>
    <n v="58.194299999999998"/>
    <m/>
    <n v="0.76107243255119594"/>
    <n v="0.76107243255119594"/>
    <m/>
    <n v="1"/>
    <m/>
  </r>
  <r>
    <x v="19"/>
    <x v="6"/>
    <x v="37"/>
    <x v="2"/>
    <x v="254"/>
    <x v="1"/>
    <n v="44.734999999999999"/>
    <n v="23.111350000000002"/>
    <n v="23.111350000000002"/>
    <n v="21.623649999999998"/>
    <n v="21.623649999999998"/>
    <m/>
    <n v="0.48337208002682458"/>
    <n v="0.48337208002682458"/>
    <m/>
    <n v="1"/>
    <m/>
    <n v="2006"/>
    <s v="RS"/>
    <s v="Wave VII"/>
    <s v="Serbia 2006"/>
    <s v="Net"/>
    <n v="37.49165"/>
    <n v="21.141259999999999"/>
    <n v="21.141259999999999"/>
    <n v="16.350390000000001"/>
    <n v="16.350390000000001"/>
    <m/>
    <n v="0.43610750660480402"/>
    <n v="0.43610750660480402"/>
    <m/>
    <n v="1"/>
    <m/>
    <n v="2006"/>
    <s v="RS"/>
    <s v="Wave VII"/>
    <s v="Serbia 2006"/>
    <s v="Net"/>
    <n v="40.652099999999997"/>
    <n v="27.53276"/>
    <n v="27.53276"/>
    <n v="13.119339999999998"/>
    <n v="13.119339999999998"/>
    <m/>
    <n v="0.32272231938817425"/>
    <n v="0.32272231938817425"/>
    <m/>
    <n v="1"/>
    <m/>
    <n v="2006"/>
    <s v="RS"/>
    <s v="Wave VII"/>
    <s v="Serbia 2006"/>
    <s v="Net"/>
    <n v="72.494969999999995"/>
    <n v="25.514800000000001"/>
    <n v="25.514800000000001"/>
    <n v="46.980169999999994"/>
    <n v="46.980169999999994"/>
    <m/>
    <n v="0.64804730590274051"/>
    <n v="0.64804730590274051"/>
    <m/>
    <n v="1"/>
    <m/>
  </r>
  <r>
    <x v="0"/>
    <x v="4"/>
    <x v="38"/>
    <x v="0"/>
    <x v="255"/>
    <x v="0"/>
    <n v="30.716560000000001"/>
    <n v="11.49775"/>
    <n v="13.83778"/>
    <n v="16.878779999999999"/>
    <n v="19.218810000000001"/>
    <n v="-2.3400300000000005"/>
    <n v="0.54950098578747097"/>
    <n v="0.62568236807767541"/>
    <n v="-7.618138229020438E-2"/>
    <n v="1.1386373896691586"/>
    <n v="-0.13863738966915859"/>
    <n v="2013"/>
    <s v="SK"/>
    <s v="Wave IX"/>
    <s v="Slovakia 2013"/>
    <s v="Gross"/>
    <n v="21.12323"/>
    <n v="10.284000000000001"/>
    <n v="12.65448"/>
    <n v="8.46875"/>
    <n v="10.839229999999999"/>
    <n v="-2.3704799999999988"/>
    <n v="0.40092116593911065"/>
    <n v="0.51314263964365292"/>
    <n v="-0.11222147370454229"/>
    <n v="1.2799090774907749"/>
    <n v="-0.27990907749077476"/>
    <n v="2013"/>
    <s v="SK"/>
    <s v="Wave IX"/>
    <s v="Slovakia 2013"/>
    <s v="Gross"/>
    <n v="26.90532"/>
    <n v="15.967370000000001"/>
    <n v="20.175930000000001"/>
    <n v="6.7293899999999987"/>
    <n v="10.937949999999999"/>
    <n v="-4.2085600000000003"/>
    <n v="0.25011373215408694"/>
    <n v="0.40653484143656343"/>
    <n v="-0.15642110928247649"/>
    <n v="1.6253999248074493"/>
    <n v="-0.62539992480744933"/>
    <n v="2013"/>
    <s v="SK"/>
    <s v="Wave IX"/>
    <s v="Slovakia 2013"/>
    <s v="Gross"/>
    <n v="77.528880000000001"/>
    <n v="11.65954"/>
    <n v="11.69117"/>
    <n v="65.837710000000001"/>
    <n v="65.869339999999994"/>
    <n v="-3.1629999999999825E-2"/>
    <n v="0.84920238754900113"/>
    <n v="0.84961036455060346"/>
    <n v="-4.0797700160249734E-4"/>
    <n v="1.0004804237571445"/>
    <n v="-4.8042375714464896E-4"/>
  </r>
  <r>
    <x v="1"/>
    <x v="4"/>
    <x v="38"/>
    <x v="1"/>
    <x v="256"/>
    <x v="0"/>
    <n v="33.149810000000002"/>
    <n v="11.38841"/>
    <n v="13.43798"/>
    <n v="19.711830000000003"/>
    <n v="21.761400000000002"/>
    <n v="-2.0495699999999992"/>
    <n v="0.59462874749508376"/>
    <n v="0.65645625118213347"/>
    <n v="-6.1827503687049763E-2"/>
    <n v="1.1039766475258765"/>
    <n v="-0.10397664752587654"/>
    <n v="2010"/>
    <s v="SK"/>
    <s v="Wave VIII"/>
    <s v="Slovakia 2010"/>
    <s v="Gross"/>
    <n v="24.3871"/>
    <n v="10.089650000000001"/>
    <n v="12.240869999999999"/>
    <n v="12.146230000000001"/>
    <n v="14.29745"/>
    <n v="-2.1512199999999986"/>
    <n v="0.49805962988629238"/>
    <n v="0.58627102033452105"/>
    <n v="-8.8211390448228719E-2"/>
    <n v="1.1771100991830385"/>
    <n v="-0.17711009918303855"/>
    <n v="2010"/>
    <s v="SK"/>
    <s v="Wave VIII"/>
    <s v="Slovakia 2010"/>
    <s v="Gross"/>
    <n v="29.269970000000001"/>
    <n v="16.411819999999999"/>
    <n v="19.629239999999999"/>
    <n v="9.6407300000000014"/>
    <n v="12.858150000000002"/>
    <n v="-3.2174200000000006"/>
    <n v="0.32937273253098659"/>
    <n v="0.43929494973858879"/>
    <n v="-0.10992221720760222"/>
    <n v="1.3337319891750936"/>
    <n v="-0.33373198917509361"/>
    <n v="2010"/>
    <s v="SK"/>
    <s v="Wave VIII"/>
    <s v="Slovakia 2010"/>
    <s v="Gross"/>
    <n v="81.230289999999997"/>
    <n v="12.176069999999999"/>
    <n v="12.396610000000001"/>
    <n v="68.833680000000001"/>
    <n v="69.054220000000001"/>
    <n v="-0.22054000000000151"/>
    <n v="0.84738931745781043"/>
    <n v="0.85010431453587088"/>
    <n v="-2.7149970780604321E-3"/>
    <n v="1.0032039548081695"/>
    <n v="-3.2039548081695111E-3"/>
  </r>
  <r>
    <x v="10"/>
    <x v="4"/>
    <x v="38"/>
    <x v="2"/>
    <x v="257"/>
    <x v="0"/>
    <n v="29.82572"/>
    <n v="10.489420000000001"/>
    <n v="12.782349999999999"/>
    <n v="17.043370000000003"/>
    <n v="19.336300000000001"/>
    <n v="-2.2929299999999984"/>
    <n v="0.57143197213680019"/>
    <n v="0.64830957978550063"/>
    <n v="-7.6877607648700455E-2"/>
    <n v="1.1345350127351572"/>
    <n v="-0.13453501273515731"/>
    <n v="2007"/>
    <s v="SK"/>
    <s v="Wave VII"/>
    <s v="Slovakia 2007"/>
    <s v="Gross"/>
    <n v="20.810479999999998"/>
    <n v="7.5116269999999998"/>
    <n v="9.7826149999999998"/>
    <n v="11.027864999999998"/>
    <n v="13.298852999999998"/>
    <n v="-2.270988"/>
    <n v="0.52991881974851129"/>
    <n v="0.63904595184733837"/>
    <n v="-0.10912713209882714"/>
    <n v="1.2059317918744925"/>
    <n v="-0.20593179187449251"/>
    <n v="2007"/>
    <s v="SK"/>
    <s v="Wave VII"/>
    <s v="Slovakia 2007"/>
    <s v="Gross"/>
    <n v="23.736470000000001"/>
    <n v="11.966240000000001"/>
    <n v="15.82146"/>
    <n v="7.9150100000000005"/>
    <n v="11.77023"/>
    <n v="-3.8552199999999992"/>
    <n v="0.33345354216528406"/>
    <n v="0.49587112152733742"/>
    <n v="-0.16241757936205337"/>
    <n v="1.4870770851837205"/>
    <n v="-0.48707708518372039"/>
    <n v="2007"/>
    <s v="SK"/>
    <s v="Wave VII"/>
    <s v="Slovakia 2007"/>
    <s v="Gross"/>
    <n v="80.407679999999999"/>
    <n v="22.982060000000001"/>
    <n v="23.492429999999999"/>
    <n v="56.91525"/>
    <n v="57.425619999999995"/>
    <n v="-0.51036999999999821"/>
    <n v="0.70783350545619528"/>
    <n v="0.71418078472106139"/>
    <n v="-6.3472792648662192E-3"/>
    <n v="1.0089671924484209"/>
    <n v="-8.9671924484210856E-3"/>
  </r>
  <r>
    <x v="3"/>
    <x v="4"/>
    <x v="38"/>
    <x v="3"/>
    <x v="258"/>
    <x v="0"/>
    <n v="32.746650000000002"/>
    <n v="11.333130000000001"/>
    <n v="14.303419999999999"/>
    <n v="18.443230000000003"/>
    <n v="21.413520000000002"/>
    <n v="-2.9702899999999985"/>
    <n v="0.56320967182902681"/>
    <n v="0.65391482792896372"/>
    <n v="-9.0705156099936887E-2"/>
    <n v="1.1610504233802863"/>
    <n v="-0.16105042338028633"/>
    <n v="2004"/>
    <s v="SK"/>
    <s v="Wave VI"/>
    <s v="Slovakia 2004"/>
    <s v="Gross"/>
    <n v="24.9041"/>
    <n v="9.5427099999999996"/>
    <n v="12.39832"/>
    <n v="12.50578"/>
    <n v="15.36139"/>
    <n v="-2.8556100000000004"/>
    <n v="0.50215747607823613"/>
    <n v="0.61682172814918024"/>
    <n v="-0.11466425207094416"/>
    <n v="1.2283432140978012"/>
    <n v="-0.22834321409780123"/>
    <n v="2004"/>
    <s v="SK"/>
    <s v="Wave VI"/>
    <s v="Slovakia 2004"/>
    <s v="Gross"/>
    <n v="25"/>
    <n v="13.430999999999999"/>
    <n v="18.653770000000002"/>
    <n v="6.3462299999999985"/>
    <n v="11.569000000000001"/>
    <n v="-5.2227700000000024"/>
    <n v="0.25384919999999994"/>
    <n v="0.46276000000000006"/>
    <n v="-0.20891080000000009"/>
    <n v="1.8229720637291753"/>
    <n v="-0.8229720637291752"/>
    <n v="2004"/>
    <s v="SK"/>
    <s v="Wave VI"/>
    <s v="Slovakia 2004"/>
    <s v="Gross"/>
    <n v="86.94529"/>
    <n v="17.706119999999999"/>
    <n v="17.797470000000001"/>
    <n v="69.147819999999996"/>
    <n v="69.239170000000001"/>
    <n v="-9.1350000000002041E-2"/>
    <n v="0.79530265526746757"/>
    <n v="0.79635331597605807"/>
    <n v="-1.0506607085904486E-3"/>
    <n v="1.0013210828627714"/>
    <n v="-1.3210828627714083E-3"/>
  </r>
  <r>
    <x v="25"/>
    <x v="4"/>
    <x v="38"/>
    <x v="5"/>
    <x v="259"/>
    <x v="1"/>
    <n v="40.371380000000002"/>
    <n v="12.863110000000001"/>
    <n v="12.863110000000001"/>
    <n v="27.508270000000003"/>
    <n v="27.508270000000003"/>
    <m/>
    <n v="0.68138047299844595"/>
    <n v="0.68138047299844595"/>
    <m/>
    <n v="1"/>
    <m/>
    <n v="1996"/>
    <s v="SK"/>
    <s v="Wave IV"/>
    <s v="Slovakia 1996"/>
    <s v="Net"/>
    <n v="33.840170000000001"/>
    <n v="11.735760000000001"/>
    <n v="11.735760000000001"/>
    <n v="22.104410000000001"/>
    <n v="22.104410000000001"/>
    <m/>
    <n v="0.6532003237572388"/>
    <n v="0.6532003237572388"/>
    <m/>
    <n v="1"/>
    <m/>
    <n v="1996"/>
    <s v="SK"/>
    <s v="Wave IV"/>
    <s v="Slovakia 1996"/>
    <s v="Net"/>
    <n v="39.738729999999997"/>
    <n v="16.169329999999999"/>
    <n v="16.169329999999999"/>
    <n v="23.569399999999998"/>
    <n v="23.569399999999998"/>
    <m/>
    <n v="0.59310903997183606"/>
    <n v="0.59310903997183606"/>
    <m/>
    <n v="1"/>
    <m/>
    <n v="1996"/>
    <s v="SK"/>
    <s v="Wave IV"/>
    <s v="Slovakia 1996"/>
    <s v="Net"/>
    <m/>
    <m/>
    <m/>
    <n v="0"/>
    <n v="0"/>
    <m/>
    <m/>
    <m/>
    <m/>
    <m/>
    <m/>
  </r>
  <r>
    <x v="15"/>
    <x v="4"/>
    <x v="38"/>
    <x v="6"/>
    <x v="260"/>
    <x v="0"/>
    <n v="35.253189999999996"/>
    <n v="5.6023639999999997"/>
    <n v="6.25"/>
    <n v="29.003189999999996"/>
    <n v="29.650825999999995"/>
    <n v="-0.64763600000000032"/>
    <n v="0.82271107947961586"/>
    <n v="0.84108206945243813"/>
    <n v="-1.8370989972822327E-2"/>
    <n v="1.0223298195819148"/>
    <n v="-2.2329819581914968E-2"/>
    <n v="1992"/>
    <s v="SK"/>
    <s v="Wave III"/>
    <s v="Slovakia 1992"/>
    <s v="Gross"/>
    <n v="28.82733"/>
    <n v="4.4023599999999998"/>
    <n v="5.1655300000000004"/>
    <n v="23.661799999999999"/>
    <n v="24.424970000000002"/>
    <n v="-0.76317000000000057"/>
    <n v="0.82081136199571725"/>
    <n v="0.84728519776198497"/>
    <n v="-2.6473835766267655E-2"/>
    <n v="1.0322532520771879"/>
    <n v="-3.2253252077187732E-2"/>
    <n v="1992"/>
    <s v="SK"/>
    <s v="Wave III"/>
    <s v="Slovakia 1992"/>
    <s v="Gross"/>
    <n v="30.311789999999998"/>
    <n v="4.5781599999999996"/>
    <n v="5.2624149999999998"/>
    <n v="25.049374999999998"/>
    <n v="25.733629999999998"/>
    <n v="-0.68425500000000028"/>
    <n v="0.82639049030096867"/>
    <n v="0.84896437986671192"/>
    <n v="-2.257388956574324E-2"/>
    <n v="1.0273162504054492"/>
    <n v="-2.7316250405449251E-2"/>
    <n v="1992"/>
    <s v="SK"/>
    <s v="Wave III"/>
    <s v="Slovakia 1992"/>
    <s v="Gross"/>
    <n v="83.393839999999997"/>
    <n v="14.867190000000001"/>
    <n v="14.790749999999999"/>
    <n v="68.603089999999995"/>
    <n v="68.526649999999989"/>
    <n v="7.6440000000001618E-2"/>
    <n v="0.82263977771020014"/>
    <n v="0.82172316324563055"/>
    <n v="9.1661446456958479E-4"/>
    <n v="0.99888576447504029"/>
    <n v="1.1142355249596136E-3"/>
  </r>
  <r>
    <x v="28"/>
    <x v="4"/>
    <x v="39"/>
    <x v="0"/>
    <x v="261"/>
    <x v="1"/>
    <n v="42.859929999999999"/>
    <n v="15.91756"/>
    <n v="15.91756"/>
    <n v="26.942369999999997"/>
    <n v="26.942369999999997"/>
    <m/>
    <n v="0.62861441910894389"/>
    <n v="0.62861441910894389"/>
    <m/>
    <n v="1"/>
    <m/>
    <n v="2012"/>
    <s v="SI"/>
    <s v="Wave IX"/>
    <s v="Slovenia 2012"/>
    <s v="Net"/>
    <n v="34.958240000000004"/>
    <n v="14.974489999999999"/>
    <n v="14.974489999999999"/>
    <n v="19.983750000000004"/>
    <n v="19.983750000000004"/>
    <m/>
    <n v="0.57164634146341464"/>
    <n v="0.57164634146341464"/>
    <m/>
    <n v="1"/>
    <m/>
    <n v="2012"/>
    <s v="SI"/>
    <s v="Wave IX"/>
    <s v="Slovenia 2012"/>
    <s v="Net"/>
    <n v="31.190449999999998"/>
    <n v="16.081589999999998"/>
    <n v="16.081589999999998"/>
    <n v="15.10886"/>
    <n v="15.10886"/>
    <m/>
    <n v="0.48440660522692042"/>
    <n v="0.48440660522692042"/>
    <m/>
    <n v="1"/>
    <m/>
    <n v="2012"/>
    <s v="SI"/>
    <s v="Wave IX"/>
    <s v="Slovenia 2012"/>
    <s v="Net"/>
    <n v="84.637919999999994"/>
    <n v="19.33961"/>
    <n v="19.33961"/>
    <n v="65.298309999999987"/>
    <n v="65.298309999999987"/>
    <m/>
    <n v="0.77150182802223866"/>
    <n v="0.77150182802223866"/>
    <m/>
    <n v="1"/>
    <m/>
  </r>
  <r>
    <x v="1"/>
    <x v="4"/>
    <x v="39"/>
    <x v="1"/>
    <x v="262"/>
    <x v="1"/>
    <n v="38.940730000000002"/>
    <n v="15.64913"/>
    <n v="15.64913"/>
    <n v="23.291600000000003"/>
    <n v="23.291600000000003"/>
    <m/>
    <n v="0.59812951631877476"/>
    <n v="0.59812951631877476"/>
    <m/>
    <n v="1"/>
    <m/>
    <n v="2010"/>
    <s v="SI"/>
    <s v="Wave VIII"/>
    <s v="Slovenia 2010"/>
    <s v="Net"/>
    <n v="31.269359999999999"/>
    <n v="13.27636"/>
    <n v="13.27636"/>
    <n v="17.992999999999999"/>
    <n v="17.992999999999999"/>
    <m/>
    <n v="0.57541951610138486"/>
    <n v="0.57541951610138486"/>
    <m/>
    <n v="1"/>
    <m/>
    <n v="2010"/>
    <s v="SI"/>
    <s v="Wave VIII"/>
    <s v="Slovenia 2010"/>
    <s v="Net"/>
    <n v="23.316040000000001"/>
    <n v="12.188689999999999"/>
    <n v="12.188689999999999"/>
    <n v="11.127350000000002"/>
    <n v="11.127350000000002"/>
    <m/>
    <n v="0.47724013168616974"/>
    <n v="0.47724013168616974"/>
    <m/>
    <n v="1"/>
    <m/>
    <n v="2010"/>
    <s v="SI"/>
    <s v="Wave VIII"/>
    <s v="Slovenia 2010"/>
    <s v="Net"/>
    <n v="85.724559999999997"/>
    <n v="28.699580000000001"/>
    <n v="28.699580000000001"/>
    <n v="57.024979999999999"/>
    <n v="57.024979999999999"/>
    <m/>
    <n v="0.66521169662463131"/>
    <n v="0.66521169662463131"/>
    <m/>
    <n v="1"/>
    <m/>
  </r>
  <r>
    <x v="10"/>
    <x v="4"/>
    <x v="39"/>
    <x v="2"/>
    <x v="263"/>
    <x v="1"/>
    <n v="37.791319999999999"/>
    <n v="13.18276"/>
    <n v="13.18276"/>
    <n v="24.608559999999997"/>
    <n v="24.608559999999997"/>
    <m/>
    <n v="0.65116963366190961"/>
    <n v="0.65116963366190961"/>
    <m/>
    <n v="1"/>
    <m/>
    <n v="2007"/>
    <s v="SI"/>
    <s v="Wave VII"/>
    <s v="Slovenia 2007"/>
    <s v="Net"/>
    <n v="30.22035"/>
    <n v="10.70335"/>
    <n v="10.70335"/>
    <n v="19.516999999999999"/>
    <n v="19.516999999999999"/>
    <m/>
    <n v="0.64582309602635313"/>
    <n v="0.64582309602635313"/>
    <m/>
    <n v="1"/>
    <m/>
    <n v="2007"/>
    <s v="SI"/>
    <s v="Wave VII"/>
    <s v="Slovenia 2007"/>
    <s v="Net"/>
    <n v="25.502099999999999"/>
    <n v="11.57821"/>
    <n v="11.57821"/>
    <n v="13.923889999999998"/>
    <n v="13.923889999999998"/>
    <m/>
    <n v="0.54598993808353036"/>
    <n v="0.54598993808353036"/>
    <m/>
    <n v="1"/>
    <m/>
    <n v="2007"/>
    <s v="SI"/>
    <s v="Wave VII"/>
    <s v="Slovenia 2007"/>
    <s v="Net"/>
    <n v="83.777839999999998"/>
    <n v="25.537839999999999"/>
    <n v="25.537839999999999"/>
    <n v="58.239999999999995"/>
    <n v="58.239999999999995"/>
    <m/>
    <n v="0.69517189748506281"/>
    <n v="0.69517189748506281"/>
    <m/>
    <n v="1"/>
    <m/>
  </r>
  <r>
    <x v="3"/>
    <x v="4"/>
    <x v="39"/>
    <x v="3"/>
    <x v="264"/>
    <x v="1"/>
    <n v="37.783470000000001"/>
    <n v="11.67365"/>
    <n v="11.67365"/>
    <n v="26.109819999999999"/>
    <n v="26.109819999999999"/>
    <m/>
    <n v="0.6910381709250103"/>
    <n v="0.6910381709250103"/>
    <m/>
    <n v="1"/>
    <m/>
    <n v="2004"/>
    <s v="SI"/>
    <s v="Wave VI"/>
    <s v="Slovenia 2004"/>
    <s v="Net"/>
    <n v="30.722159999999999"/>
    <n v="9.1616599999999995"/>
    <n v="9.1616599999999995"/>
    <n v="21.560499999999998"/>
    <n v="21.560499999999998"/>
    <m/>
    <n v="0.70178984810963807"/>
    <n v="0.70178984810963807"/>
    <m/>
    <n v="1"/>
    <m/>
    <n v="2004"/>
    <s v="SI"/>
    <s v="Wave VI"/>
    <s v="Slovenia 2004"/>
    <s v="Net"/>
    <n v="26.380369999999999"/>
    <n v="8.8376300000000008"/>
    <n v="8.8376300000000008"/>
    <n v="17.542739999999998"/>
    <n v="17.542739999999998"/>
    <m/>
    <n v="0.66499218926800496"/>
    <n v="0.66499218926800496"/>
    <m/>
    <n v="1"/>
    <m/>
    <n v="2004"/>
    <s v="SI"/>
    <s v="Wave VI"/>
    <s v="Slovenia 2004"/>
    <s v="Net"/>
    <n v="82.879909999999995"/>
    <n v="26.23124"/>
    <n v="26.23124"/>
    <n v="56.648669999999996"/>
    <n v="56.648669999999996"/>
    <m/>
    <n v="0.68350303469200191"/>
    <n v="0.68350303469200191"/>
    <m/>
    <n v="1"/>
    <m/>
  </r>
  <r>
    <x v="36"/>
    <x v="4"/>
    <x v="39"/>
    <x v="4"/>
    <x v="265"/>
    <x v="1"/>
    <n v="37.219940000000001"/>
    <n v="13.19739"/>
    <n v="13.19739"/>
    <n v="24.022550000000003"/>
    <n v="24.022550000000003"/>
    <m/>
    <n v="0.6454215133071145"/>
    <n v="0.6454215133071145"/>
    <m/>
    <n v="1"/>
    <m/>
    <n v="1999"/>
    <s v="SI"/>
    <s v="Wave V"/>
    <s v="Slovenia 1999"/>
    <s v="Net"/>
    <n v="32.309469999999997"/>
    <n v="10.80626"/>
    <n v="10.80626"/>
    <n v="21.503209999999996"/>
    <n v="21.503209999999996"/>
    <m/>
    <n v="0.66553892713189033"/>
    <n v="0.66553892713189033"/>
    <m/>
    <n v="1"/>
    <m/>
    <n v="1999"/>
    <s v="SI"/>
    <s v="Wave V"/>
    <s v="Slovenia 1999"/>
    <s v="Net"/>
    <n v="25.970949999999998"/>
    <n v="11.61863"/>
    <n v="11.61863"/>
    <n v="14.352319999999999"/>
    <n v="14.352319999999999"/>
    <m/>
    <n v="0.55262976517994145"/>
    <n v="0.55262976517994145"/>
    <m/>
    <n v="1"/>
    <m/>
    <n v="1999"/>
    <s v="SI"/>
    <s v="Wave V"/>
    <s v="Slovenia 1999"/>
    <s v="Net"/>
    <n v="78.616680000000002"/>
    <n v="27.420179999999998"/>
    <n v="27.420179999999998"/>
    <n v="51.1965"/>
    <n v="51.1965"/>
    <m/>
    <n v="0.65121676468657796"/>
    <n v="0.65121676468657796"/>
    <m/>
    <n v="1"/>
    <m/>
  </r>
  <r>
    <x v="12"/>
    <x v="4"/>
    <x v="39"/>
    <x v="5"/>
    <x v="266"/>
    <x v="1"/>
    <n v="36.336199999999998"/>
    <n v="12.529500000000001"/>
    <n v="12.529500000000001"/>
    <n v="23.806699999999999"/>
    <n v="23.806699999999999"/>
    <m/>
    <n v="0.65517858224030034"/>
    <n v="0.65517858224030034"/>
    <m/>
    <n v="1"/>
    <m/>
    <n v="1997"/>
    <s v="SI"/>
    <s v="Wave IV"/>
    <s v="Slovenia 1997"/>
    <s v="Net"/>
    <n v="31.869129999999998"/>
    <n v="10.315939999999999"/>
    <n v="10.315939999999999"/>
    <n v="21.553190000000001"/>
    <n v="21.553190000000001"/>
    <m/>
    <n v="0.6763030556529156"/>
    <n v="0.6763030556529156"/>
    <m/>
    <n v="1"/>
    <m/>
    <n v="1997"/>
    <s v="SI"/>
    <s v="Wave IV"/>
    <s v="Slovenia 1997"/>
    <s v="Net"/>
    <n v="25.998480000000001"/>
    <n v="12.35904"/>
    <n v="12.35904"/>
    <n v="13.63944"/>
    <n v="13.63944"/>
    <m/>
    <n v="0.52462451651019604"/>
    <n v="0.52462451651019604"/>
    <m/>
    <n v="1"/>
    <m/>
    <n v="1997"/>
    <s v="SI"/>
    <s v="Wave IV"/>
    <s v="Slovenia 1997"/>
    <s v="Net"/>
    <n v="76.100639999999999"/>
    <n v="23.94547"/>
    <n v="23.94547"/>
    <n v="52.155169999999998"/>
    <n v="52.155169999999998"/>
    <m/>
    <n v="0.68534469618126737"/>
    <n v="0.68534469618126737"/>
    <m/>
    <n v="1"/>
    <m/>
  </r>
  <r>
    <x v="28"/>
    <x v="2"/>
    <x v="40"/>
    <x v="0"/>
    <x v="267"/>
    <x v="0"/>
    <n v="42.107619999999997"/>
    <n v="27.363479999999999"/>
    <n v="29.815059999999999"/>
    <n v="12.292559999999998"/>
    <n v="14.744139999999998"/>
    <n v="-2.4515799999999999"/>
    <n v="0.29193195910858888"/>
    <n v="0.35015372514523496"/>
    <n v="-5.8221766036646097E-2"/>
    <n v="1.1994360816624039"/>
    <n v="-0.19943608166240395"/>
    <n v="2012"/>
    <s v="ZA"/>
    <s v="Wave IX"/>
    <s v="South Africa 2012"/>
    <s v="Gross"/>
    <n v="34.701309999999999"/>
    <n v="23.40578"/>
    <n v="26.192060000000001"/>
    <n v="8.509249999999998"/>
    <n v="11.295529999999999"/>
    <n v="-2.7862800000000014"/>
    <n v="0.24521408557774904"/>
    <n v="0.32550730793736604"/>
    <n v="-8.0293222359617014E-2"/>
    <n v="1.3274413138643244"/>
    <n v="-0.32744131386432435"/>
    <n v="2012"/>
    <s v="ZA"/>
    <s v="Wave IX"/>
    <s v="South Africa 2012"/>
    <s v="Gross"/>
    <n v="51.60183"/>
    <n v="34.844499999999996"/>
    <n v="37.15757"/>
    <n v="14.44426"/>
    <n v="16.757330000000003"/>
    <n v="-2.3130700000000033"/>
    <n v="0.27991759206989364"/>
    <n v="0.32474294031820194"/>
    <n v="-4.4825348248308312E-2"/>
    <n v="1.1601376602193538"/>
    <n v="-0.1601376602193538"/>
    <n v="2012"/>
    <s v="ZA"/>
    <s v="Wave IX"/>
    <s v="South Africa 2012"/>
    <s v="Gross"/>
    <n v="62.384500000000003"/>
    <n v="21.32095"/>
    <n v="20.679110000000001"/>
    <n v="41.705390000000001"/>
    <n v="41.063550000000006"/>
    <n v="0.64183999999999841"/>
    <n v="0.66852166804254265"/>
    <n v="0.65823321498128551"/>
    <n v="1.0288453061257178E-2"/>
    <n v="0.98461014271776393"/>
    <n v="1.5389857282236142E-2"/>
  </r>
  <r>
    <x v="1"/>
    <x v="2"/>
    <x v="40"/>
    <x v="1"/>
    <x v="268"/>
    <x v="0"/>
    <n v="42.598460000000003"/>
    <n v="25.926210000000001"/>
    <n v="30.84656"/>
    <n v="11.751900000000003"/>
    <n v="16.672250000000002"/>
    <n v="-4.9203499999999991"/>
    <n v="0.27587617017140997"/>
    <n v="0.39138151942581961"/>
    <n v="-0.11550534925440964"/>
    <n v="1.418685489154945"/>
    <n v="-0.41868548915494497"/>
    <n v="2010"/>
    <s v="ZA"/>
    <s v="Wave VIII"/>
    <s v="South Africa 2010"/>
    <s v="Gross"/>
    <n v="35.765749999999997"/>
    <n v="22.374030000000001"/>
    <n v="27.614239999999999"/>
    <n v="8.1515099999999983"/>
    <n v="13.391719999999996"/>
    <n v="-5.2402099999999976"/>
    <n v="0.22791385613331186"/>
    <n v="0.37442860837533104"/>
    <n v="-0.14651475224201921"/>
    <n v="1.6428514471551896"/>
    <n v="-0.64285144715518949"/>
    <n v="2010"/>
    <s v="ZA"/>
    <s v="Wave VIII"/>
    <s v="South Africa 2010"/>
    <s v="Gross"/>
    <n v="50.176270000000002"/>
    <n v="32.343719999999998"/>
    <n v="37.299619999999997"/>
    <n v="12.876650000000005"/>
    <n v="17.832550000000005"/>
    <n v="-4.9558999999999997"/>
    <n v="0.25662828265233756"/>
    <n v="0.35539807961014247"/>
    <n v="-9.876979695780494E-2"/>
    <n v="1.3848749480649081"/>
    <n v="-0.38487494806490802"/>
    <n v="2010"/>
    <s v="ZA"/>
    <s v="Wave VIII"/>
    <s v="South Africa 2010"/>
    <s v="Gross"/>
    <n v="68.407039999999995"/>
    <n v="20.712769999999999"/>
    <n v="21.513829999999999"/>
    <n v="46.893209999999996"/>
    <n v="47.694269999999996"/>
    <n v="-0.80105999999999966"/>
    <n v="0.68550269095110683"/>
    <n v="0.69721288919970814"/>
    <n v="-1.1710198248601309E-2"/>
    <n v="1.0170826437345619"/>
    <n v="-1.7082643734561993E-2"/>
  </r>
  <r>
    <x v="2"/>
    <x v="2"/>
    <x v="40"/>
    <x v="2"/>
    <x v="269"/>
    <x v="0"/>
    <n v="44.203740000000003"/>
    <n v="27.991"/>
    <n v="30.401430000000001"/>
    <n v="13.802310000000002"/>
    <n v="16.212740000000004"/>
    <n v="-2.4104300000000016"/>
    <n v="0.31224303644895207"/>
    <n v="0.3667730377565338"/>
    <n v="-5.4530001307581698E-2"/>
    <n v="1.1746396074280321"/>
    <n v="-0.17463960742803206"/>
    <n v="2008"/>
    <s v="ZA"/>
    <s v="Wave VII"/>
    <s v="South Africa 2008"/>
    <s v="Gross"/>
    <n v="36.039450000000002"/>
    <n v="23.208159999999999"/>
    <n v="25.576250000000002"/>
    <n v="10.463200000000001"/>
    <n v="12.831290000000003"/>
    <n v="-2.3680900000000022"/>
    <n v="0.29032629521260728"/>
    <n v="0.35603456767514491"/>
    <n v="-6.5708272462537645E-2"/>
    <n v="1.2263255982873311"/>
    <n v="-0.22632559828733104"/>
    <n v="2008"/>
    <s v="ZA"/>
    <s v="Wave VII"/>
    <s v="South Africa 2008"/>
    <s v="Gross"/>
    <n v="53.969839999999998"/>
    <n v="36.819220000000001"/>
    <n v="39.597499999999997"/>
    <n v="14.372340000000001"/>
    <n v="17.150619999999996"/>
    <n v="-2.7782799999999952"/>
    <n v="0.2663031797018483"/>
    <n v="0.3177815609607143"/>
    <n v="-5.1478381258865974E-2"/>
    <n v="1.1933074224517368"/>
    <n v="-0.19330742245173679"/>
    <n v="2008"/>
    <s v="ZA"/>
    <s v="Wave VII"/>
    <s v="South Africa 2008"/>
    <s v="Gross"/>
    <n v="68.284260000000003"/>
    <n v="18.578299999999999"/>
    <n v="18.858250000000002"/>
    <n v="49.426010000000005"/>
    <n v="49.705960000000005"/>
    <n v="-0.27995000000000303"/>
    <n v="0.72382727732569707"/>
    <n v="0.72792705083133369"/>
    <n v="-4.0997735056366291E-3"/>
    <n v="1.0056640218378947"/>
    <n v="-5.6640218378947241E-3"/>
  </r>
  <r>
    <x v="28"/>
    <x v="7"/>
    <x v="41"/>
    <x v="0"/>
    <x v="270"/>
    <x v="0"/>
    <n v="21.347539999999999"/>
    <n v="18.016279999999998"/>
    <n v="20.09451"/>
    <n v="1.253029999999999"/>
    <n v="3.3312600000000003"/>
    <n v="-2.0782300000000014"/>
    <n v="5.8696692921057836E-2"/>
    <n v="0.15604889368985844"/>
    <n v="-9.7352200768800592E-2"/>
    <n v="2.6585636417324432"/>
    <n v="-1.658563641732443"/>
    <n v="2012"/>
    <s v="KR"/>
    <s v="Wave IX"/>
    <s v="South Korea 2012"/>
    <s v="Gross"/>
    <n v="14.66813"/>
    <n v="12.205019999999999"/>
    <n v="14.17839"/>
    <n v="0.4897399999999994"/>
    <n v="2.4631100000000004"/>
    <n v="-1.973370000000001"/>
    <n v="3.3388032421310651E-2"/>
    <n v="0.16792256408962836"/>
    <n v="-0.13453453166831772"/>
    <n v="5.0294237758810869"/>
    <n v="-4.0294237758810869"/>
    <n v="2012"/>
    <s v="KR"/>
    <s v="Wave IX"/>
    <s v="South Korea 2012"/>
    <s v="Gross"/>
    <n v="13.454079999999999"/>
    <n v="12.37467"/>
    <n v="14.911619999999999"/>
    <n v="-1.4575399999999998"/>
    <n v="1.0794099999999993"/>
    <n v="-2.5369499999999992"/>
    <n v="-0.10833442346113595"/>
    <n v="8.0229194415374322E-2"/>
    <n v="-0.18856361787651027"/>
    <n v="-0.74056972707438518"/>
    <n v="1.7405697270743852"/>
    <n v="2012"/>
    <s v="KR"/>
    <s v="Wave IX"/>
    <s v="South Korea 2012"/>
    <s v="Gross"/>
    <n v="65.184839999999994"/>
    <n v="53.96987"/>
    <n v="55.697330000000001"/>
    <n v="9.4875099999999932"/>
    <n v="11.214969999999994"/>
    <n v="-1.7274600000000007"/>
    <n v="0.14554779915084542"/>
    <n v="0.1720487463035883"/>
    <n v="-2.6500947152742888E-2"/>
    <n v="1.1820772784429214"/>
    <n v="-0.18207727844292146"/>
  </r>
  <r>
    <x v="1"/>
    <x v="7"/>
    <x v="41"/>
    <x v="1"/>
    <x v="271"/>
    <x v="0"/>
    <n v="21.98546"/>
    <n v="18.358619999999998"/>
    <n v="20.518329999999999"/>
    <n v="1.4671300000000009"/>
    <n v="3.6268400000000014"/>
    <n v="-2.1597100000000005"/>
    <n v="6.6731830946452839E-2"/>
    <n v="0.1649653907628042"/>
    <n v="-9.8233559816351373E-2"/>
    <n v="2.4720645068944123"/>
    <n v="-1.4720645068944123"/>
    <n v="2010"/>
    <s v="KR"/>
    <s v="Wave VIII"/>
    <s v="South Korea 2010"/>
    <s v="Gross"/>
    <n v="16.67399"/>
    <n v="13.94122"/>
    <n v="15.98883"/>
    <n v="0.68515999999999977"/>
    <n v="2.7327700000000004"/>
    <n v="-2.0476100000000006"/>
    <n v="4.1091544375401433E-2"/>
    <n v="0.16389418489515709"/>
    <n v="-0.12280264051975566"/>
    <n v="3.9885136318524159"/>
    <n v="-2.9885136318524159"/>
    <n v="2010"/>
    <s v="KR"/>
    <s v="Wave VIII"/>
    <s v="South Korea 2010"/>
    <s v="Gross"/>
    <n v="14.458019999999999"/>
    <n v="12.68008"/>
    <n v="15.301589999999999"/>
    <n v="-0.84356999999999971"/>
    <n v="1.7779399999999992"/>
    <n v="-2.6215099999999989"/>
    <n v="-5.8346163582565232E-2"/>
    <n v="0.12297257854118332"/>
    <n v="-0.18131874212374854"/>
    <n v="-2.10763777754069"/>
    <n v="3.10763777754069"/>
    <n v="2010"/>
    <s v="KR"/>
    <s v="Wave VIII"/>
    <s v="South Korea 2010"/>
    <s v="Gross"/>
    <n v="64.923360000000002"/>
    <n v="52.869289999999999"/>
    <n v="54.655529999999999"/>
    <n v="10.267830000000004"/>
    <n v="12.054070000000003"/>
    <n v="-1.7862399999999994"/>
    <n v="0.15815309004339892"/>
    <n v="0.18566614543671187"/>
    <n v="-2.7513055393312967E-2"/>
    <n v="1.1739647033501721"/>
    <n v="-0.17396470335017222"/>
  </r>
  <r>
    <x v="2"/>
    <x v="7"/>
    <x v="41"/>
    <x v="2"/>
    <x v="272"/>
    <x v="0"/>
    <n v="22.20279"/>
    <n v="18.959499999999998"/>
    <n v="20.5443"/>
    <n v="1.6584900000000005"/>
    <n v="3.2432900000000018"/>
    <n v="-1.5848000000000013"/>
    <n v="7.4697369114422124E-2"/>
    <n v="0.14607578597104245"/>
    <n v="-7.137841685662033E-2"/>
    <n v="1.955568016689881"/>
    <n v="-0.95556801668988112"/>
    <n v="2008"/>
    <s v="KR"/>
    <s v="Wave VII"/>
    <s v="South Korea 2008"/>
    <s v="Gross"/>
    <n v="16.964549999999999"/>
    <n v="14.512740000000001"/>
    <n v="16.096900000000002"/>
    <n v="0.86764999999999759"/>
    <n v="2.4518099999999983"/>
    <n v="-1.5841600000000007"/>
    <n v="5.114488742701679E-2"/>
    <n v="0.1445254958133283"/>
    <n v="-9.3380608386311501E-2"/>
    <n v="2.8258053362531035"/>
    <n v="-1.8258053362531033"/>
    <n v="2008"/>
    <s v="KR"/>
    <s v="Wave VII"/>
    <s v="South Korea 2008"/>
    <s v="Gross"/>
    <n v="15.73456"/>
    <n v="13.880599999999999"/>
    <n v="15.67048"/>
    <n v="6.4080000000000581E-2"/>
    <n v="1.8539600000000007"/>
    <n v="-1.7898800000000001"/>
    <n v="4.0725638340061987E-3"/>
    <n v="0.11782725414628695"/>
    <n v="-0.11375469031228075"/>
    <n v="28.931960049937327"/>
    <n v="-27.931960049937327"/>
    <n v="2008"/>
    <s v="KR"/>
    <s v="Wave VII"/>
    <s v="South Korea 2008"/>
    <s v="Gross"/>
    <n v="61.146769999999997"/>
    <n v="51.191020000000002"/>
    <n v="52.36683"/>
    <n v="8.7799399999999963"/>
    <n v="9.9557499999999948"/>
    <n v="-1.1758099999999985"/>
    <n v="0.14358796057420525"/>
    <n v="0.16281726737160435"/>
    <n v="-1.9229306797399086E-2"/>
    <n v="1.1339200495675368"/>
    <n v="-0.13392004956753678"/>
  </r>
  <r>
    <x v="19"/>
    <x v="7"/>
    <x v="41"/>
    <x v="3"/>
    <x v="273"/>
    <x v="0"/>
    <n v="21.014279999999999"/>
    <n v="18.428920000000002"/>
    <n v="20.388670000000001"/>
    <n v="0.62560999999999822"/>
    <n v="2.5853599999999979"/>
    <n v="-1.9597499999999997"/>
    <n v="2.9770708299308769E-2"/>
    <n v="0.12302872142181402"/>
    <n v="-9.3258013122505257E-2"/>
    <n v="4.1325426383849448"/>
    <n v="-3.1325426383849448"/>
    <n v="2006"/>
    <s v="KR"/>
    <s v="Wave VI"/>
    <s v="South Korea 2006"/>
    <s v="Gross"/>
    <n v="16.175599999999999"/>
    <n v="14.210459999999999"/>
    <n v="16.13063"/>
    <n v="4.4969999999999288E-2"/>
    <n v="1.9651399999999999"/>
    <n v="-1.9201700000000006"/>
    <n v="2.780113257004333E-3"/>
    <n v="0.12148792007715324"/>
    <n v="-0.11870780682014891"/>
    <n v="43.698910384701598"/>
    <n v="-42.698910384701598"/>
    <n v="2006"/>
    <s v="KR"/>
    <s v="Wave VI"/>
    <s v="South Korea 2006"/>
    <s v="Gross"/>
    <n v="16.514340000000001"/>
    <n v="15.17024"/>
    <n v="17.337"/>
    <n v="-0.82265999999999906"/>
    <n v="1.344100000000001"/>
    <n v="-2.16676"/>
    <n v="-4.9814888151751689E-2"/>
    <n v="8.1389870863746355E-2"/>
    <n v="-0.13120475901549805"/>
    <n v="-1.6338463034546502"/>
    <n v="2.63384630345465"/>
    <n v="2006"/>
    <s v="KR"/>
    <s v="Wave VI"/>
    <s v="South Korea 2006"/>
    <s v="Gross"/>
    <n v="58.822830000000003"/>
    <n v="49.878360000000001"/>
    <n v="51.592210000000001"/>
    <n v="7.2306200000000018"/>
    <n v="8.9444700000000026"/>
    <n v="-1.7138500000000008"/>
    <n v="0.12292200154259837"/>
    <n v="0.15205779796721786"/>
    <n v="-2.9135796424619501E-2"/>
    <n v="1.2370267003382835"/>
    <n v="-0.23702670033828363"/>
  </r>
  <r>
    <x v="0"/>
    <x v="1"/>
    <x v="42"/>
    <x v="0"/>
    <x v="274"/>
    <x v="0"/>
    <n v="43.252319999999997"/>
    <n v="20.33249"/>
    <n v="22.693000000000001"/>
    <n v="20.559319999999996"/>
    <n v="22.919829999999997"/>
    <n v="-2.3605100000000014"/>
    <n v="0.4753345022879697"/>
    <n v="0.52990984067444236"/>
    <n v="-5.4575338386472716E-2"/>
    <n v="1.1148145950352444"/>
    <n v="-0.11481459503524445"/>
    <n v="2013"/>
    <s v="ES"/>
    <s v="Wave IX"/>
    <s v="Spain 2013"/>
    <s v="Gross"/>
    <n v="34.932009999999998"/>
    <n v="19.87415"/>
    <n v="22.380590000000002"/>
    <n v="12.551419999999997"/>
    <n v="15.057859999999998"/>
    <n v="-2.5064400000000013"/>
    <n v="0.35930998531146641"/>
    <n v="0.43106194003723231"/>
    <n v="-7.1751954725765899E-2"/>
    <n v="1.1996937398318279"/>
    <n v="-0.19969373983182795"/>
    <n v="2013"/>
    <s v="ES"/>
    <s v="Wave IX"/>
    <s v="Spain 2013"/>
    <s v="Gross"/>
    <n v="37.523249999999997"/>
    <n v="27.723289999999999"/>
    <n v="31.2362"/>
    <n v="6.2870499999999971"/>
    <n v="9.7999599999999987"/>
    <n v="-3.5129100000000015"/>
    <n v="0.16755078517985508"/>
    <n v="0.26117034105521242"/>
    <n v="-9.3619555875357321E-2"/>
    <n v="1.5587533103760911"/>
    <n v="-0.55875331037609099"/>
    <n v="2013"/>
    <s v="ES"/>
    <s v="Wave IX"/>
    <s v="Spain 2013"/>
    <s v="Gross"/>
    <n v="78.105019999999996"/>
    <n v="14.719709999999999"/>
    <n v="15.44074"/>
    <n v="62.664279999999998"/>
    <n v="63.385309999999997"/>
    <n v="-0.72103000000000073"/>
    <n v="0.80230796944933891"/>
    <n v="0.81153951436156091"/>
    <n v="-9.2315449122220405E-3"/>
    <n v="1.0115062360885658"/>
    <n v="-1.1506236088565939E-2"/>
  </r>
  <r>
    <x v="1"/>
    <x v="1"/>
    <x v="42"/>
    <x v="1"/>
    <x v="275"/>
    <x v="0"/>
    <n v="39.246000000000002"/>
    <n v="19.713979999999999"/>
    <n v="22.329560000000001"/>
    <n v="16.916440000000001"/>
    <n v="19.532020000000003"/>
    <n v="-2.6155800000000013"/>
    <n v="0.43103602914946748"/>
    <n v="0.49768180196707951"/>
    <n v="-6.6645772817612012E-2"/>
    <n v="1.1546176382264828"/>
    <n v="-0.1546176382264827"/>
    <n v="2010"/>
    <s v="ES"/>
    <s v="Wave VIII"/>
    <s v="Spain 2010"/>
    <s v="Gross"/>
    <n v="30.39601"/>
    <n v="17.00337"/>
    <n v="19.891839999999998"/>
    <n v="10.504170000000002"/>
    <n v="13.39264"/>
    <n v="-2.8884699999999981"/>
    <n v="0.34557726491075647"/>
    <n v="0.44060519785327085"/>
    <n v="-9.5027932942514437E-2"/>
    <n v="1.2749831733492505"/>
    <n v="-0.2749831733492506"/>
    <n v="2010"/>
    <s v="ES"/>
    <s v="Wave VIII"/>
    <s v="Spain 2010"/>
    <s v="Gross"/>
    <n v="31.34065"/>
    <n v="24.302569999999999"/>
    <n v="28.465029999999999"/>
    <n v="2.8756200000000014"/>
    <n v="7.0380800000000008"/>
    <n v="-4.1624599999999994"/>
    <n v="9.1753680922380398E-2"/>
    <n v="0.2245671356528981"/>
    <n v="-0.1328134547305177"/>
    <n v="2.4475000173875539"/>
    <n v="-1.4475000173875539"/>
    <n v="2010"/>
    <s v="ES"/>
    <s v="Wave VIII"/>
    <s v="Spain 2010"/>
    <s v="Gross"/>
    <n v="80.672600000000003"/>
    <n v="25.27"/>
    <n v="25.28228"/>
    <n v="55.390320000000003"/>
    <n v="55.402600000000007"/>
    <n v="-1.2280000000000513E-2"/>
    <n v="0.68660635705307627"/>
    <n v="0.68675857726167255"/>
    <n v="-1.5222020859623358E-4"/>
    <n v="1.0002216993871855"/>
    <n v="-2.2169938718535139E-4"/>
  </r>
  <r>
    <x v="10"/>
    <x v="1"/>
    <x v="42"/>
    <x v="2"/>
    <x v="276"/>
    <x v="0"/>
    <n v="32.878250000000001"/>
    <n v="17.212319999999998"/>
    <n v="20.393889999999999"/>
    <n v="12.484360000000002"/>
    <n v="15.665930000000003"/>
    <n v="-3.1815700000000007"/>
    <n v="0.37971485708637176"/>
    <n v="0.47648308532236366"/>
    <n v="-9.676822823599189E-2"/>
    <n v="1.2548444613900913"/>
    <n v="-0.25484446139009131"/>
    <n v="2007"/>
    <s v="ES"/>
    <s v="Wave VII"/>
    <s v="Spain 2007"/>
    <s v="Gross"/>
    <n v="23.43141"/>
    <n v="13.3142"/>
    <n v="16.440539999999999"/>
    <n v="6.990870000000001"/>
    <n v="10.11721"/>
    <n v="-3.126339999999999"/>
    <n v="0.29835464447081933"/>
    <n v="0.43177982033518258"/>
    <n v="-0.13342517586436323"/>
    <n v="1.447203280850595"/>
    <n v="-0.44720328085059491"/>
    <n v="2007"/>
    <s v="ES"/>
    <s v="Wave VII"/>
    <s v="Spain 2007"/>
    <s v="Gross"/>
    <n v="25.560890000000001"/>
    <n v="19.733180000000001"/>
    <n v="24.774039999999999"/>
    <n v="0.78685000000000116"/>
    <n v="5.8277099999999997"/>
    <n v="-5.0408599999999986"/>
    <n v="3.0783356917540868E-2"/>
    <n v="0.22799323497734234"/>
    <n v="-0.19720987805980145"/>
    <n v="7.4063798690982923"/>
    <n v="-6.4063798690982923"/>
    <n v="2007"/>
    <s v="ES"/>
    <s v="Wave VII"/>
    <s v="Spain 2007"/>
    <s v="Gross"/>
    <n v="77.692869999999999"/>
    <n v="29.996559999999999"/>
    <n v="31.48048"/>
    <n v="46.212389999999999"/>
    <n v="47.696309999999997"/>
    <n v="-1.4839200000000012"/>
    <n v="0.59480863559294439"/>
    <n v="0.61390845775165725"/>
    <n v="-1.9099822158712906E-2"/>
    <n v="1.0321108689682572"/>
    <n v="-3.2110868968257239E-2"/>
  </r>
  <r>
    <x v="3"/>
    <x v="1"/>
    <x v="42"/>
    <x v="3"/>
    <x v="277"/>
    <x v="1"/>
    <n v="39.5852"/>
    <n v="20.587879999999998"/>
    <n v="20.587879999999998"/>
    <n v="18.997320000000002"/>
    <n v="18.997320000000002"/>
    <m/>
    <n v="0.47990966320746142"/>
    <n v="0.47990966320746142"/>
    <m/>
    <n v="1"/>
    <m/>
    <n v="2004"/>
    <s v="ES"/>
    <s v="Wave VI"/>
    <s v="Spain 2004"/>
    <s v="Net"/>
    <n v="29.978249999999999"/>
    <n v="16.06973"/>
    <n v="16.06973"/>
    <n v="13.908519999999999"/>
    <n v="13.908519999999999"/>
    <m/>
    <n v="0.46395369976566342"/>
    <n v="0.46395369976566342"/>
    <m/>
    <n v="1"/>
    <m/>
    <n v="2004"/>
    <s v="ES"/>
    <s v="Wave VI"/>
    <s v="Spain 2004"/>
    <s v="Net"/>
    <n v="34.922969999999999"/>
    <n v="25.17474"/>
    <n v="25.17474"/>
    <n v="9.7482299999999995"/>
    <n v="9.7482299999999995"/>
    <m/>
    <n v="0.27913519382801633"/>
    <n v="0.27913519382801633"/>
    <m/>
    <n v="1"/>
    <m/>
    <n v="2004"/>
    <s v="ES"/>
    <s v="Wave VI"/>
    <s v="Spain 2004"/>
    <s v="Net"/>
    <n v="82.654110000000003"/>
    <n v="33.619950000000003"/>
    <n v="33.619950000000003"/>
    <n v="49.03416"/>
    <n v="49.03416"/>
    <m/>
    <n v="0.59324527237665492"/>
    <n v="0.59324527237665492"/>
    <m/>
    <n v="1"/>
    <m/>
  </r>
  <r>
    <x v="11"/>
    <x v="1"/>
    <x v="42"/>
    <x v="4"/>
    <x v="278"/>
    <x v="1"/>
    <n v="39.013689999999997"/>
    <n v="20.821339999999999"/>
    <n v="20.821339999999999"/>
    <n v="18.192349999999998"/>
    <n v="18.192349999999998"/>
    <m/>
    <n v="0.46630682716759164"/>
    <n v="0.46630682716759164"/>
    <m/>
    <n v="1"/>
    <m/>
    <n v="2000"/>
    <s v="ES"/>
    <s v="Wave V"/>
    <s v="Spain 2000"/>
    <s v="Net"/>
    <n v="28.576000000000001"/>
    <n v="15.92789"/>
    <n v="15.92789"/>
    <n v="12.648110000000001"/>
    <n v="12.648110000000001"/>
    <m/>
    <n v="0.44261303191489365"/>
    <n v="0.44261303191489365"/>
    <m/>
    <n v="1"/>
    <m/>
    <n v="2000"/>
    <s v="ES"/>
    <s v="Wave V"/>
    <s v="Spain 2000"/>
    <s v="Net"/>
    <n v="31.98039"/>
    <n v="24.12829"/>
    <n v="24.12829"/>
    <n v="7.8521000000000001"/>
    <n v="7.8521000000000001"/>
    <m/>
    <n v="0.24552858798782629"/>
    <n v="0.24552858798782629"/>
    <m/>
    <n v="1"/>
    <m/>
    <n v="2000"/>
    <s v="ES"/>
    <s v="Wave V"/>
    <s v="Spain 2000"/>
    <s v="Net"/>
    <n v="79.436199999999999"/>
    <n v="33.764420000000001"/>
    <n v="33.764420000000001"/>
    <n v="45.671779999999998"/>
    <n v="45.671779999999998"/>
    <m/>
    <n v="0.57494920451884657"/>
    <n v="0.57494920451884657"/>
    <m/>
    <n v="1"/>
    <m/>
  </r>
  <r>
    <x v="6"/>
    <x v="1"/>
    <x v="42"/>
    <x v="5"/>
    <x v="279"/>
    <x v="1"/>
    <n v="41.145389999999999"/>
    <n v="20.51925"/>
    <n v="20.51925"/>
    <n v="20.626139999999999"/>
    <n v="20.626139999999999"/>
    <m/>
    <n v="0.50129893045126073"/>
    <n v="0.50129893045126073"/>
    <m/>
    <n v="1"/>
    <m/>
    <n v="1995"/>
    <s v="ES"/>
    <s v="Wave IV"/>
    <s v="Spain 1995"/>
    <s v="Net"/>
    <n v="33.322580000000002"/>
    <n v="17.98704"/>
    <n v="17.98704"/>
    <n v="15.335540000000002"/>
    <n v="15.335540000000002"/>
    <m/>
    <n v="0.46021466525101001"/>
    <n v="0.46021466525101001"/>
    <m/>
    <n v="1"/>
    <m/>
    <n v="1995"/>
    <s v="ES"/>
    <s v="Wave IV"/>
    <s v="Spain 1995"/>
    <s v="Net"/>
    <n v="34.899880000000003"/>
    <n v="24.855440000000002"/>
    <n v="24.855440000000002"/>
    <n v="10.044440000000002"/>
    <n v="10.044440000000002"/>
    <m/>
    <n v="0.28780729332020627"/>
    <n v="0.28780729332020627"/>
    <m/>
    <n v="1"/>
    <m/>
    <n v="1995"/>
    <s v="ES"/>
    <s v="Wave IV"/>
    <s v="Spain 1995"/>
    <s v="Net"/>
    <n v="78.742679999999993"/>
    <n v="24.845960000000002"/>
    <n v="24.845960000000002"/>
    <n v="53.896719999999988"/>
    <n v="53.896719999999988"/>
    <m/>
    <n v="0.68446641643388306"/>
    <n v="0.68446641643388306"/>
    <m/>
    <n v="1"/>
    <m/>
  </r>
  <r>
    <x v="26"/>
    <x v="1"/>
    <x v="42"/>
    <x v="6"/>
    <x v="280"/>
    <x v="1"/>
    <n v="34.048819999999999"/>
    <n v="17.14791"/>
    <n v="17.14791"/>
    <n v="16.90091"/>
    <n v="16.90091"/>
    <m/>
    <n v="0.49637285521201618"/>
    <n v="0.49637285521201618"/>
    <m/>
    <n v="1"/>
    <m/>
    <n v="1990"/>
    <s v="ES"/>
    <s v="Wave III"/>
    <s v="Spain 1990"/>
    <s v="Net"/>
    <n v="27.53313"/>
    <n v="14.427429999999999"/>
    <n v="14.427429999999999"/>
    <n v="13.105700000000001"/>
    <n v="13.105700000000001"/>
    <m/>
    <n v="0.47599746196672882"/>
    <n v="0.47599746196672882"/>
    <m/>
    <n v="1"/>
    <m/>
    <n v="1990"/>
    <s v="ES"/>
    <s v="Wave III"/>
    <s v="Spain 1990"/>
    <s v="Net"/>
    <n v="25.836279999999999"/>
    <n v="18.783860000000001"/>
    <n v="18.783860000000001"/>
    <n v="7.0524199999999979"/>
    <n v="7.0524199999999979"/>
    <m/>
    <n v="0.2729657675176147"/>
    <n v="0.2729657675176147"/>
    <m/>
    <n v="1"/>
    <m/>
    <n v="1990"/>
    <s v="ES"/>
    <s v="Wave III"/>
    <s v="Spain 1990"/>
    <s v="Net"/>
    <n v="76.264189999999999"/>
    <n v="25.137419999999999"/>
    <n v="25.137419999999999"/>
    <n v="51.12677"/>
    <n v="51.12677"/>
    <m/>
    <n v="0.67039025786545425"/>
    <n v="0.67039025786545425"/>
    <m/>
    <n v="1"/>
    <m/>
  </r>
  <r>
    <x v="8"/>
    <x v="1"/>
    <x v="42"/>
    <x v="7"/>
    <x v="281"/>
    <x v="1"/>
    <n v="36.14622"/>
    <n v="17.214120000000001"/>
    <n v="17.214120000000001"/>
    <n v="18.932099999999998"/>
    <n v="18.932099999999998"/>
    <m/>
    <n v="0.52376431062501139"/>
    <n v="0.52376431062501139"/>
    <m/>
    <n v="1"/>
    <m/>
    <n v="1985"/>
    <s v="ES"/>
    <s v="Wave II"/>
    <s v="Spain 1985"/>
    <s v="Net"/>
    <n v="31.491209999999999"/>
    <n v="14.61281"/>
    <n v="14.61281"/>
    <n v="16.878399999999999"/>
    <n v="16.878399999999999"/>
    <m/>
    <n v="0.53597178387238853"/>
    <n v="0.53597178387238853"/>
    <m/>
    <n v="1"/>
    <m/>
    <n v="1985"/>
    <s v="ES"/>
    <s v="Wave II"/>
    <s v="Spain 1985"/>
    <s v="Net"/>
    <n v="31.541160000000001"/>
    <n v="20.803319999999999"/>
    <n v="20.803319999999999"/>
    <n v="10.737840000000002"/>
    <n v="10.737840000000002"/>
    <m/>
    <n v="0.34043896927062928"/>
    <n v="0.34043896927062928"/>
    <m/>
    <n v="1"/>
    <m/>
    <n v="1985"/>
    <s v="ES"/>
    <s v="Wave II"/>
    <s v="Spain 1985"/>
    <s v="Net"/>
    <n v="72.585700000000003"/>
    <n v="21.129740000000002"/>
    <n v="21.129740000000002"/>
    <n v="51.455960000000005"/>
    <n v="51.455960000000005"/>
    <m/>
    <n v="0.7088994113165541"/>
    <n v="0.7088994113165541"/>
    <m/>
    <n v="1"/>
    <m/>
  </r>
  <r>
    <x v="40"/>
    <x v="1"/>
    <x v="42"/>
    <x v="8"/>
    <x v="282"/>
    <x v="1"/>
    <n v="31.54204"/>
    <n v="19.445340000000002"/>
    <n v="19.445340000000002"/>
    <n v="12.096699999999998"/>
    <n v="12.096699999999998"/>
    <m/>
    <n v="0.38351038804084958"/>
    <n v="0.38351038804084958"/>
    <m/>
    <n v="1"/>
    <m/>
    <n v="1980"/>
    <s v="ES"/>
    <s v="Wave I"/>
    <s v="Spain 1980"/>
    <s v="Net"/>
    <n v="26.95871"/>
    <n v="16.761559999999999"/>
    <n v="16.761559999999999"/>
    <n v="10.197150000000001"/>
    <n v="10.197150000000001"/>
    <m/>
    <n v="0.37825066555484299"/>
    <n v="0.37825066555484299"/>
    <m/>
    <n v="1"/>
    <m/>
    <n v="1980"/>
    <s v="ES"/>
    <s v="Wave I"/>
    <s v="Spain 1980"/>
    <s v="Net"/>
    <n v="24.534009999999999"/>
    <n v="18.1005"/>
    <n v="18.1005"/>
    <n v="6.4335099999999983"/>
    <n v="6.4335099999999983"/>
    <m/>
    <n v="0.26222822930291456"/>
    <n v="0.26222822930291456"/>
    <m/>
    <n v="1"/>
    <m/>
    <n v="1980"/>
    <s v="ES"/>
    <s v="Wave I"/>
    <s v="Spain 1980"/>
    <s v="Net"/>
    <n v="69.43468"/>
    <n v="31.611730000000001"/>
    <n v="31.611730000000001"/>
    <n v="37.822949999999999"/>
    <n v="37.822949999999999"/>
    <m/>
    <n v="0.54472707298427814"/>
    <n v="0.54472707298427814"/>
    <m/>
    <n v="1"/>
    <m/>
  </r>
  <r>
    <x v="29"/>
    <x v="1"/>
    <x v="43"/>
    <x v="3"/>
    <x v="283"/>
    <x v="0"/>
    <n v="34.666539999999998"/>
    <n v="5.7964219999999997"/>
    <n v="11.969469999999999"/>
    <n v="22.697069999999997"/>
    <n v="28.870117999999998"/>
    <n v="-6.1730479999999996"/>
    <n v="0.65472556534341175"/>
    <n v="0.83279490828908798"/>
    <n v="-0.17806934294567614"/>
    <n v="1.2719755457422479"/>
    <n v="-0.2719755457422478"/>
    <n v="2005"/>
    <s v="SE"/>
    <s v="Wave VI"/>
    <s v="Sweden 2005"/>
    <s v="Gross"/>
    <n v="23.475560000000002"/>
    <n v="6.0957369999999997"/>
    <n v="9.9618210000000005"/>
    <n v="13.513739000000001"/>
    <n v="17.379823000000002"/>
    <n v="-3.8660840000000007"/>
    <n v="0.57565140086115096"/>
    <n v="0.74033688653220631"/>
    <n v="-0.16468548567105537"/>
    <n v="1.2860854423783086"/>
    <n v="-0.28608544237830852"/>
    <n v="2005"/>
    <s v="SE"/>
    <s v="Wave VI"/>
    <s v="Sweden 2005"/>
    <s v="Gross"/>
    <n v="24.209209999999999"/>
    <n v="6.1104349999999998"/>
    <n v="10.97354"/>
    <n v="13.235669999999999"/>
    <n v="18.098775"/>
    <n v="-4.863105"/>
    <n v="0.54672044234405004"/>
    <n v="0.74759874444477947"/>
    <n v="-0.20087830210072943"/>
    <n v="1.3674241651537098"/>
    <n v="-0.36742416515370968"/>
    <n v="2005"/>
    <s v="SE"/>
    <s v="Wave VI"/>
    <s v="Sweden 2005"/>
    <s v="Gross"/>
    <n v="89.154179999999997"/>
    <n v="4.2938999999999998"/>
    <n v="20.585619999999999"/>
    <n v="68.568559999999991"/>
    <n v="84.860280000000003"/>
    <n v="-16.291719999999998"/>
    <n v="0.76910089913899715"/>
    <n v="0.95183736758052184"/>
    <n v="-0.18273646844152455"/>
    <n v="1.2375975228297051"/>
    <n v="-0.23759752282970503"/>
  </r>
  <r>
    <x v="11"/>
    <x v="1"/>
    <x v="43"/>
    <x v="4"/>
    <x v="284"/>
    <x v="0"/>
    <n v="33.216949999999997"/>
    <n v="7.6576329999999997"/>
    <n v="12.289809999999999"/>
    <n v="20.927139999999998"/>
    <n v="25.559316999999997"/>
    <n v="-4.6321769999999995"/>
    <n v="0.63001389350918735"/>
    <n v="0.76946610089126177"/>
    <n v="-0.13945220738207451"/>
    <n v="1.2213478287047346"/>
    <n v="-0.22134782870473463"/>
    <n v="2000"/>
    <s v="SE"/>
    <s v="Wave V"/>
    <s v="Sweden 2000"/>
    <s v="Gross"/>
    <n v="21.93094"/>
    <n v="7.3230820000000003"/>
    <n v="10.8973"/>
    <n v="11.03364"/>
    <n v="14.607858"/>
    <n v="-3.5742179999999992"/>
    <n v="0.50310839389465301"/>
    <n v="0.66608444508078546"/>
    <n v="-0.16297605118613243"/>
    <n v="1.3239382470336172"/>
    <n v="-0.32393824703361712"/>
    <n v="2000"/>
    <s v="SE"/>
    <s v="Wave V"/>
    <s v="Sweden 2000"/>
    <s v="Gross"/>
    <n v="21.066839999999999"/>
    <n v="5.222664"/>
    <n v="9.1621190000000006"/>
    <n v="11.904720999999999"/>
    <n v="15.844175999999999"/>
    <n v="-3.9394550000000006"/>
    <n v="0.5650928663245175"/>
    <n v="0.75209077393667012"/>
    <n v="-0.1869979076121526"/>
    <n v="1.3309153570251668"/>
    <n v="-0.33091535702516683"/>
    <n v="2000"/>
    <s v="SE"/>
    <s v="Wave V"/>
    <s v="Sweden 2000"/>
    <s v="Gross"/>
    <n v="89.7089"/>
    <n v="12.08493"/>
    <n v="21.420649999999998"/>
    <n v="68.288250000000005"/>
    <n v="77.62397"/>
    <n v="-9.3357199999999985"/>
    <n v="0.76122045861670362"/>
    <n v="0.86528727918857551"/>
    <n v="-0.10406682057187189"/>
    <n v="1.1367104882611576"/>
    <n v="-0.13671048826115764"/>
  </r>
  <r>
    <x v="6"/>
    <x v="1"/>
    <x v="43"/>
    <x v="5"/>
    <x v="285"/>
    <x v="0"/>
    <n v="39.488959999999999"/>
    <n v="6.7079259999999996"/>
    <n v="10.01679"/>
    <n v="29.472169999999998"/>
    <n v="32.781033999999998"/>
    <n v="-3.3088640000000007"/>
    <n v="0.74633948323784671"/>
    <n v="0.83013161146811665"/>
    <n v="-8.3792128230269949E-2"/>
    <n v="1.1122707964835978"/>
    <n v="-0.11227079648359795"/>
    <n v="1995"/>
    <s v="SE"/>
    <s v="Wave IV"/>
    <s v="Sweden 1995"/>
    <s v="Gross"/>
    <n v="29.15147"/>
    <n v="8.9553189999999994"/>
    <n v="12.306509999999999"/>
    <n v="16.84496"/>
    <n v="20.196151"/>
    <n v="-3.351191"/>
    <n v="0.57784255819689367"/>
    <n v="0.69280043167634431"/>
    <n v="-0.11495787347945061"/>
    <n v="1.1989432447450157"/>
    <n v="-0.19894324474501571"/>
    <n v="1995"/>
    <s v="SE"/>
    <s v="Wave IV"/>
    <s v="Sweden 1995"/>
    <s v="Gross"/>
    <n v="26.39226"/>
    <n v="2.5133459999999999"/>
    <n v="5.5004249999999999"/>
    <n v="20.891835"/>
    <n v="23.878914000000002"/>
    <n v="-2.987079"/>
    <n v="0.79158946600253255"/>
    <n v="0.90476958017236875"/>
    <n v="-0.11318011416983616"/>
    <n v="1.1429782975023497"/>
    <n v="-0.14297829750234961"/>
    <n v="1995"/>
    <s v="SE"/>
    <s v="Wave IV"/>
    <s v="Sweden 1995"/>
    <s v="Gross"/>
    <n v="93.337590000000006"/>
    <n v="4.196256"/>
    <n v="7.7748860000000004"/>
    <n v="85.562704000000011"/>
    <n v="89.141334000000001"/>
    <n v="-3.5786300000000004"/>
    <n v="0.91670144900891493"/>
    <n v="0.95504216468413206"/>
    <n v="-3.8340715675217241E-2"/>
    <n v="1.0418246482719853"/>
    <n v="-4.1824648271985419E-2"/>
  </r>
  <r>
    <x v="15"/>
    <x v="1"/>
    <x v="43"/>
    <x v="6"/>
    <x v="286"/>
    <x v="0"/>
    <n v="37.589700000000001"/>
    <n v="7.4421759999999999"/>
    <n v="12.085229999999999"/>
    <n v="25.504470000000001"/>
    <n v="30.147524000000001"/>
    <n v="-4.6430539999999993"/>
    <n v="0.67849623700109341"/>
    <n v="0.80201555213263209"/>
    <n v="-0.12351931513153867"/>
    <n v="1.1820486369644223"/>
    <n v="-0.18204863696442228"/>
    <n v="1992"/>
    <s v="SE"/>
    <s v="Wave III"/>
    <s v="Sweden 1992"/>
    <s v="Gross"/>
    <n v="26.38579"/>
    <n v="8.1645099999999999"/>
    <n v="11.9994"/>
    <n v="14.38639"/>
    <n v="18.22128"/>
    <n v="-3.8348899999999997"/>
    <n v="0.54523249067016755"/>
    <n v="0.69057170545206337"/>
    <n v="-0.14533921478189585"/>
    <n v="1.2665637453176231"/>
    <n v="-0.26656374531762306"/>
    <n v="1992"/>
    <s v="SE"/>
    <s v="Wave III"/>
    <s v="Sweden 1992"/>
    <s v="Gross"/>
    <n v="23.08822"/>
    <n v="3.6609560000000001"/>
    <n v="6.2254990000000001"/>
    <n v="16.862721000000001"/>
    <n v="19.427264000000001"/>
    <n v="-2.564543"/>
    <n v="0.73036037425145817"/>
    <n v="0.84143619560104677"/>
    <n v="-0.11107582134958867"/>
    <n v="1.1520835812915367"/>
    <n v="-0.15208358129153651"/>
    <n v="1992"/>
    <s v="SE"/>
    <s v="Wave III"/>
    <s v="Sweden 1992"/>
    <s v="Gross"/>
    <n v="94.202669999999998"/>
    <n v="9.7696769999999997"/>
    <n v="19.804950000000002"/>
    <n v="74.397719999999993"/>
    <n v="84.432992999999996"/>
    <n v="-10.035273000000002"/>
    <n v="0.78976232839260285"/>
    <n v="0.89629086946261716"/>
    <n v="-0.10652854107001428"/>
    <n v="1.1348868352417252"/>
    <n v="-0.13488683524172518"/>
  </r>
  <r>
    <x v="14"/>
    <x v="1"/>
    <x v="43"/>
    <x v="7"/>
    <x v="287"/>
    <x v="0"/>
    <n v="32.339370000000002"/>
    <n v="5.8694509999999998"/>
    <n v="11.52408"/>
    <n v="20.815290000000005"/>
    <n v="26.469919000000004"/>
    <n v="-5.6546289999999999"/>
    <n v="0.64365168523691096"/>
    <n v="0.81850447303085994"/>
    <n v="-0.17485278779394897"/>
    <n v="1.2716574691008389"/>
    <n v="-0.27165746910083877"/>
    <n v="1987"/>
    <s v="SE"/>
    <s v="Wave II"/>
    <s v="Sweden 1987"/>
    <s v="Gross"/>
    <n v="20.368490000000001"/>
    <n v="6.3940320000000002"/>
    <n v="10.675850000000001"/>
    <n v="9.6926400000000008"/>
    <n v="13.974458000000002"/>
    <n v="-4.2818180000000003"/>
    <n v="0.47586443570436493"/>
    <n v="0.68608217889495005"/>
    <n v="-0.21021774319058506"/>
    <n v="1.4417597269680913"/>
    <n v="-0.44175972696809124"/>
    <n v="1987"/>
    <s v="SE"/>
    <s v="Wave II"/>
    <s v="Sweden 1987"/>
    <s v="Gross"/>
    <n v="13.228350000000001"/>
    <n v="1.853664"/>
    <n v="5.3549610000000003"/>
    <n v="7.8733890000000004"/>
    <n v="11.374686000000001"/>
    <n v="-3.5012970000000001"/>
    <n v="0.59519055664538656"/>
    <n v="0.85987186610575017"/>
    <n v="-0.26468130946036356"/>
    <n v="1.4447001157951169"/>
    <n v="-0.44470011579511692"/>
    <n v="1987"/>
    <s v="SE"/>
    <s v="Wave II"/>
    <s v="Sweden 1987"/>
    <s v="Gross"/>
    <n v="92.021330000000006"/>
    <n v="8.8616709999999994"/>
    <n v="21.386800000000001"/>
    <n v="70.634530000000012"/>
    <n v="83.159659000000005"/>
    <n v="-12.525129000000002"/>
    <n v="0.76758866667108605"/>
    <n v="0.90369981611871941"/>
    <n v="-0.1361111494476335"/>
    <n v="1.1773230316673728"/>
    <n v="-0.17732303166737287"/>
  </r>
  <r>
    <x v="9"/>
    <x v="1"/>
    <x v="43"/>
    <x v="8"/>
    <x v="288"/>
    <x v="0"/>
    <n v="30.31174"/>
    <n v="4.9209160000000001"/>
    <n v="9.1262699999999999"/>
    <n v="21.185470000000002"/>
    <n v="25.390824000000002"/>
    <n v="-4.2053539999999998"/>
    <n v="0.69891962652094541"/>
    <n v="0.8376564327880881"/>
    <n v="-0.13873680626714269"/>
    <n v="1.1985018033586226"/>
    <n v="-0.19850180335862264"/>
    <n v="1981"/>
    <s v="SE"/>
    <s v="Wave I"/>
    <s v="Sweden 1981"/>
    <s v="Gross"/>
    <n v="18.598559999999999"/>
    <n v="4.8423259999999999"/>
    <n v="8.8784510000000001"/>
    <n v="9.720108999999999"/>
    <n v="13.756233999999999"/>
    <n v="-4.0361250000000002"/>
    <n v="0.5226269668189365"/>
    <n v="0.73963973554941886"/>
    <n v="-0.21701276873048239"/>
    <n v="1.415234541094138"/>
    <n v="-0.41523454109413799"/>
    <n v="1981"/>
    <s v="SE"/>
    <s v="Wave I"/>
    <s v="Sweden 1981"/>
    <s v="Gross"/>
    <n v="14.46442"/>
    <n v="3.1424310000000002"/>
    <n v="7.6890840000000003"/>
    <n v="6.7753360000000002"/>
    <n v="11.321989"/>
    <n v="-4.5466530000000001"/>
    <n v="0.46841394262611291"/>
    <n v="0.78274752807233194"/>
    <n v="-0.31433358544621903"/>
    <n v="1.6710594131420198"/>
    <n v="-0.67105941314201978"/>
    <n v="1981"/>
    <s v="SE"/>
    <s v="Wave I"/>
    <s v="Sweden 1981"/>
    <s v="Gross"/>
    <n v="90.914259999999999"/>
    <n v="7.4981450000000001"/>
    <n v="11.83902"/>
    <n v="79.075239999999994"/>
    <n v="83.416115000000005"/>
    <n v="-4.3408749999999996"/>
    <n v="0.86977818441243426"/>
    <n v="0.91752509452312547"/>
    <n v="-4.7746910110691106E-2"/>
    <n v="1.0548955020560167"/>
    <n v="-5.4895502056016524E-2"/>
  </r>
  <r>
    <x v="22"/>
    <x v="1"/>
    <x v="43"/>
    <x v="9"/>
    <x v="289"/>
    <x v="0"/>
    <n v="25.72035"/>
    <n v="8.913449"/>
    <n v="12.5473"/>
    <n v="13.17305"/>
    <n v="16.806901"/>
    <n v="-3.6338509999999999"/>
    <n v="0.51216449231833938"/>
    <n v="0.65344760082969322"/>
    <n v="-0.14128310851135384"/>
    <n v="1.275854946272883"/>
    <n v="-0.27585494627288287"/>
    <n v="1975"/>
    <s v="SE"/>
    <s v="Historical wave"/>
    <s v="Sweden 1975"/>
    <s v="Gross"/>
    <n v="15.546419999999999"/>
    <n v="6.390625"/>
    <n v="9.7520070000000008"/>
    <n v="5.7944129999999987"/>
    <n v="9.1557949999999995"/>
    <n v="-3.3613820000000008"/>
    <n v="0.37271686986457325"/>
    <n v="0.58893269318595531"/>
    <n v="-0.21621582332138209"/>
    <n v="1.5801074241687643"/>
    <n v="-0.58010742416876415"/>
    <n v="1975"/>
    <s v="SE"/>
    <s v="Historical wave"/>
    <s v="Sweden 1975"/>
    <s v="Gross"/>
    <n v="10.009119999999999"/>
    <n v="2.0263270000000002"/>
    <n v="4.8855490000000001"/>
    <n v="5.1235709999999992"/>
    <n v="7.9827929999999991"/>
    <n v="-2.8592219999999999"/>
    <n v="0.51189025608644911"/>
    <n v="0.79755193263743462"/>
    <n v="-0.28566167655098551"/>
    <n v="1.5580525770014704"/>
    <n v="-0.55805257700147037"/>
    <n v="1975"/>
    <s v="SE"/>
    <s v="Historical wave"/>
    <s v="Sweden 1975"/>
    <s v="Gross"/>
    <n v="87.756039999999999"/>
    <n v="29.092089999999999"/>
    <n v="34.98415"/>
    <n v="52.771889999999999"/>
    <n v="58.66395"/>
    <n v="-5.8920600000000007"/>
    <n v="0.6013476679212052"/>
    <n v="0.6684890293591188"/>
    <n v="-6.7141361437913577E-2"/>
    <n v="1.1116514871838019"/>
    <n v="-0.11165148718380184"/>
  </r>
  <r>
    <x v="41"/>
    <x v="1"/>
    <x v="43"/>
    <x v="9"/>
    <x v="290"/>
    <x v="0"/>
    <n v="21.03238"/>
    <n v="12.38626"/>
    <n v="15.97527"/>
    <n v="5.0571099999999998"/>
    <n v="8.6461199999999998"/>
    <n v="-3.58901"/>
    <n v="0.24044402012515939"/>
    <n v="0.41108614431652529"/>
    <n v="-0.17064212419136587"/>
    <n v="1.7096958539561133"/>
    <n v="-0.70969585395611334"/>
    <n v="1967"/>
    <s v="SE"/>
    <s v="Historical wave"/>
    <s v="Sweden 1967"/>
    <s v="Gross"/>
    <n v="14.32564"/>
    <n v="9.5596449999999997"/>
    <n v="13.22052"/>
    <n v="1.1051199999999994"/>
    <n v="4.7659950000000002"/>
    <n v="-3.6608750000000008"/>
    <n v="7.7142801298929711E-2"/>
    <n v="0.33268984841165911"/>
    <n v="-0.25554704711272941"/>
    <n v="4.3126493050528474"/>
    <n v="-3.3126493050528474"/>
    <n v="1967"/>
    <s v="SE"/>
    <s v="Historical wave"/>
    <s v="Sweden 1967"/>
    <s v="Gross"/>
    <n v="11.39772"/>
    <n v="6.8047700000000004"/>
    <n v="9.0512320000000006"/>
    <n v="2.346487999999999"/>
    <n v="4.5929499999999992"/>
    <n v="-2.2464620000000002"/>
    <n v="0.20587345539283286"/>
    <n v="0.40297094506620618"/>
    <n v="-0.19709748967337329"/>
    <n v="1.9573720385529358"/>
    <n v="-0.95737203855293573"/>
    <n v="1967"/>
    <s v="SE"/>
    <s v="Historical wave"/>
    <s v="Sweden 1967"/>
    <s v="Gross"/>
    <n v="72.35136"/>
    <n v="29.332100000000001"/>
    <n v="33.049430000000001"/>
    <n v="39.301929999999999"/>
    <n v="43.019260000000003"/>
    <n v="-3.7173300000000005"/>
    <n v="0.54320927761413196"/>
    <n v="0.59458813213739181"/>
    <n v="-5.1378854523259833E-2"/>
    <n v="1.0945839046581174"/>
    <n v="-9.4583904658117307E-2"/>
  </r>
  <r>
    <x v="0"/>
    <x v="6"/>
    <x v="44"/>
    <x v="0"/>
    <x v="291"/>
    <x v="0"/>
    <n v="23.906189999999999"/>
    <n v="5.2546799999999996"/>
    <n v="14.775980000000001"/>
    <n v="9.1302099999999982"/>
    <n v="18.651509999999998"/>
    <n v="-9.5213000000000001"/>
    <n v="0.38191823958564702"/>
    <n v="0.78019584049152124"/>
    <n v="-0.39827760090587422"/>
    <n v="2.0428347212167082"/>
    <n v="-1.0428347212167082"/>
    <n v="2013"/>
    <s v="CH"/>
    <s v="Wave IX"/>
    <s v="Switzerland 2013"/>
    <s v="Gross"/>
    <n v="11.998799999999999"/>
    <n v="3.428131"/>
    <n v="10.58361"/>
    <n v="1.4151899999999991"/>
    <n v="8.5706689999999988"/>
    <n v="-7.1554789999999997"/>
    <n v="0.11794429442944288"/>
    <n v="0.71429384605127177"/>
    <n v="-0.5963495516218289"/>
    <n v="6.0561966944367924"/>
    <n v="-5.0561966944367924"/>
    <n v="2013"/>
    <s v="CH"/>
    <s v="Wave IX"/>
    <s v="Switzerland 2013"/>
    <s v="Gross"/>
    <n v="13.76685"/>
    <n v="4.9891170000000002"/>
    <n v="15.9391"/>
    <n v="-2.17225"/>
    <n v="8.7777329999999996"/>
    <n v="-10.949983"/>
    <n v="-0.15778845560168087"/>
    <n v="0.6375992329399971"/>
    <n v="-0.79538768854167796"/>
    <n v="-4.0408484290482214"/>
    <n v="5.0408484290482214"/>
    <n v="2013"/>
    <s v="CH"/>
    <s v="Wave IX"/>
    <s v="Switzerland 2013"/>
    <s v="Gross"/>
    <n v="79.099969999999999"/>
    <n v="12.39523"/>
    <n v="29.342880000000001"/>
    <n v="49.757089999999998"/>
    <n v="66.704740000000001"/>
    <n v="-16.947650000000003"/>
    <n v="0.62904056727202295"/>
    <n v="0.84329665358912276"/>
    <n v="-0.21425608631709978"/>
    <n v="1.3406077405250187"/>
    <n v="-0.34060774052501874"/>
  </r>
  <r>
    <x v="1"/>
    <x v="6"/>
    <x v="44"/>
    <x v="1"/>
    <x v="292"/>
    <x v="0"/>
    <n v="23.100750000000001"/>
    <n v="5.6278649999999999"/>
    <n v="16.161660000000001"/>
    <n v="6.9390900000000002"/>
    <n v="17.472885000000002"/>
    <n v="-10.533795000000001"/>
    <n v="0.3003837537742281"/>
    <n v="0.75637739034446938"/>
    <n v="-0.45599363657024128"/>
    <n v="2.5180369472077753"/>
    <n v="-1.5180369472077753"/>
    <n v="2010"/>
    <s v="CH"/>
    <s v="Wave VIII"/>
    <s v="Switzerland 2010"/>
    <s v="Gross"/>
    <n v="11.38025"/>
    <n v="3.609019"/>
    <n v="11.551069999999999"/>
    <n v="-0.17081999999999908"/>
    <n v="7.7712310000000002"/>
    <n v="-7.9420509999999993"/>
    <n v="-1.501021506557405E-2"/>
    <n v="0.6828699721007887"/>
    <n v="-0.69788018716636269"/>
    <n v="-45.493683409437082"/>
    <n v="46.493683409437082"/>
    <n v="2010"/>
    <s v="CH"/>
    <s v="Wave VIII"/>
    <s v="Switzerland 2010"/>
    <s v="Gross"/>
    <n v="12.4567"/>
    <n v="5.7036340000000001"/>
    <n v="18.255019999999998"/>
    <n v="-5.7983199999999986"/>
    <n v="6.7530659999999996"/>
    <n v="-12.551385999999997"/>
    <n v="-0.46547801584689352"/>
    <n v="0.5421231947466022"/>
    <n v="-1.0076012105934957"/>
    <n v="-1.1646590736627163"/>
    <n v="2.1646590736627163"/>
    <n v="2010"/>
    <s v="CH"/>
    <s v="Wave VIII"/>
    <s v="Switzerland 2010"/>
    <s v="Gross"/>
    <n v="81.572479999999999"/>
    <n v="13.57461"/>
    <n v="32.172849999999997"/>
    <n v="49.399630000000002"/>
    <n v="67.997870000000006"/>
    <n v="-18.598239999999997"/>
    <n v="0.60559186137285514"/>
    <n v="0.83358836215351073"/>
    <n v="-0.22799650078065539"/>
    <n v="1.3764854109231184"/>
    <n v="-0.37648541092311816"/>
  </r>
  <r>
    <x v="10"/>
    <x v="6"/>
    <x v="44"/>
    <x v="2"/>
    <x v="293"/>
    <x v="0"/>
    <n v="22.26107"/>
    <n v="6.5885429999999996"/>
    <n v="16.73076"/>
    <n v="5.5303100000000001"/>
    <n v="15.672527000000001"/>
    <n v="-10.142217"/>
    <n v="0.24842965769390241"/>
    <n v="0.70403295978135827"/>
    <n v="-0.45560330208745581"/>
    <n v="2.8339328175093259"/>
    <n v="-1.8339328175093259"/>
    <n v="2007"/>
    <s v="CH"/>
    <s v="Wave VII"/>
    <s v="Switzerland 2007"/>
    <s v="Gross"/>
    <n v="10.9823"/>
    <n v="4.3068479999999996"/>
    <n v="12.088039999999999"/>
    <n v="-1.1057399999999991"/>
    <n v="6.6754520000000008"/>
    <n v="-7.7811919999999999"/>
    <n v="-0.10068382761352349"/>
    <n v="0.60783733826247699"/>
    <n v="-0.70852116587600045"/>
    <n v="-6.0370900935120435"/>
    <n v="7.0370900935120435"/>
    <n v="2007"/>
    <s v="CH"/>
    <s v="Wave VII"/>
    <s v="Switzerland 2007"/>
    <s v="Gross"/>
    <n v="12.609819999999999"/>
    <n v="7.4736960000000003"/>
    <n v="20.299530000000001"/>
    <n v="-7.6897100000000016"/>
    <n v="5.1361239999999988"/>
    <n v="-12.825834"/>
    <n v="-0.60981917267653318"/>
    <n v="0.40731144457256324"/>
    <n v="-1.0171306172490964"/>
    <n v="-0.66792167715037343"/>
    <n v="1.6679216771503733"/>
    <n v="2007"/>
    <s v="CH"/>
    <s v="Wave VII"/>
    <s v="Switzerland 2007"/>
    <s v="Gross"/>
    <n v="80.411699999999996"/>
    <n v="14.91394"/>
    <n v="31.528970000000001"/>
    <n v="48.882729999999995"/>
    <n v="65.49776"/>
    <n v="-16.615030000000001"/>
    <n v="0.60790569034108222"/>
    <n v="0.81453022383558615"/>
    <n v="-0.20662453349450394"/>
    <n v="1.3398957054976268"/>
    <n v="-0.33989570549762671"/>
  </r>
  <r>
    <x v="3"/>
    <x v="6"/>
    <x v="44"/>
    <x v="3"/>
    <x v="294"/>
    <x v="0"/>
    <n v="24.233470000000001"/>
    <n v="4.6576009999999997"/>
    <n v="14.812379999999999"/>
    <n v="9.4210900000000013"/>
    <n v="19.575869000000001"/>
    <n v="-10.154779"/>
    <n v="0.38876355717938871"/>
    <n v="0.80780296837390597"/>
    <n v="-0.41903941119451732"/>
    <n v="2.0778772944531894"/>
    <n v="-1.0778772944531894"/>
    <n v="2004"/>
    <s v="CH"/>
    <s v="Wave VI"/>
    <s v="Switzerland 2004"/>
    <s v="Gross"/>
    <n v="13.38489"/>
    <n v="3.3100010000000002"/>
    <n v="10.400259999999999"/>
    <n v="2.984630000000001"/>
    <n v="10.074889000000001"/>
    <n v="-7.0902589999999996"/>
    <n v="0.22298502266361553"/>
    <n v="0.7527061485002865"/>
    <n v="-0.52972112583667097"/>
    <n v="3.3755906092212427"/>
    <n v="-2.3755906092212427"/>
    <n v="2004"/>
    <s v="CH"/>
    <s v="Wave VI"/>
    <s v="Switzerland 2004"/>
    <s v="Gross"/>
    <n v="13.39827"/>
    <n v="5.1436010000000003"/>
    <n v="17.212910000000001"/>
    <n v="-3.8146400000000007"/>
    <n v="8.2546689999999998"/>
    <n v="-12.069309000000001"/>
    <n v="-0.28471138438022225"/>
    <n v="0.61609961584592632"/>
    <n v="-0.90081100022614868"/>
    <n v="-2.1639444351236286"/>
    <n v="3.1639444351236286"/>
    <n v="2004"/>
    <s v="CH"/>
    <s v="Wave VI"/>
    <s v="Switzerland 2004"/>
    <s v="Gross"/>
    <n v="87.123270000000005"/>
    <n v="9.8752440000000004"/>
    <n v="30.748999999999999"/>
    <n v="56.37427000000001"/>
    <n v="77.24802600000001"/>
    <n v="-20.873756"/>
    <n v="0.64706329319365541"/>
    <n v="0.88665205059451979"/>
    <n v="-0.2395887574008643"/>
    <n v="1.3702709764578769"/>
    <n v="-0.37027097645787693"/>
  </r>
  <r>
    <x v="27"/>
    <x v="6"/>
    <x v="44"/>
    <x v="4"/>
    <x v="295"/>
    <x v="0"/>
    <n v="21.77205"/>
    <n v="5.415254"/>
    <n v="14.45382"/>
    <n v="7.3182299999999998"/>
    <n v="16.356795999999999"/>
    <n v="-9.0385659999999994"/>
    <n v="0.33612957897855278"/>
    <n v="0.7512749603275759"/>
    <n v="-0.41514538134902312"/>
    <n v="2.2350754212425681"/>
    <n v="-1.2350754212425681"/>
    <n v="2002"/>
    <s v="CH"/>
    <s v="Wave V"/>
    <s v="Switzerland 2002"/>
    <s v="Gross"/>
    <n v="11.38331"/>
    <n v="3.3663240000000001"/>
    <n v="10.08062"/>
    <n v="1.3026900000000001"/>
    <n v="8.0169859999999993"/>
    <n v="-6.7142959999999992"/>
    <n v="0.11443859474968178"/>
    <n v="0.70427546996436008"/>
    <n v="-0.58983687521467831"/>
    <n v="6.1541778934358895"/>
    <n v="-5.1541778934358895"/>
    <n v="2002"/>
    <s v="CH"/>
    <s v="Wave V"/>
    <s v="Switzerland 2002"/>
    <s v="Gross"/>
    <n v="10.617319999999999"/>
    <n v="4.1081820000000002"/>
    <n v="17.135680000000001"/>
    <n v="-6.5183600000000013"/>
    <n v="6.5091379999999992"/>
    <n v="-13.027498000000001"/>
    <n v="-0.6139364736110432"/>
    <n v="0.61306789283924756"/>
    <n v="-1.2270043664502908"/>
    <n v="-0.99858522695892804"/>
    <n v="1.9985852269589282"/>
    <n v="2002"/>
    <s v="CH"/>
    <s v="Wave V"/>
    <s v="Switzerland 2002"/>
    <s v="Gross"/>
    <n v="83.725570000000005"/>
    <n v="16.347090000000001"/>
    <n v="29.90005"/>
    <n v="53.825520000000004"/>
    <n v="67.378479999999996"/>
    <n v="-13.552959999999999"/>
    <n v="0.64288030526397133"/>
    <n v="0.80475391209638814"/>
    <n v="-0.16187360683241689"/>
    <n v="1.2517943161533784"/>
    <n v="-0.25179431615337849"/>
  </r>
  <r>
    <x v="11"/>
    <x v="6"/>
    <x v="44"/>
    <x v="4"/>
    <x v="296"/>
    <x v="0"/>
    <n v="21.750019999999999"/>
    <n v="5.378762"/>
    <n v="13.826420000000001"/>
    <n v="7.9235999999999986"/>
    <n v="16.371257999999997"/>
    <n v="-8.4476580000000006"/>
    <n v="0.3643031132844935"/>
    <n v="0.75270082510268943"/>
    <n v="-0.38839771181819605"/>
    <n v="2.0661388762683628"/>
    <n v="-1.066138876268363"/>
    <n v="2000"/>
    <s v="CH"/>
    <s v="Wave V"/>
    <s v="Switzerland 2000"/>
    <s v="Gross"/>
    <n v="11.63105"/>
    <n v="3.847248"/>
    <n v="10.09564"/>
    <n v="1.5354100000000006"/>
    <n v="7.7838019999999997"/>
    <n v="-6.2483919999999991"/>
    <n v="0.13200957781111772"/>
    <n v="0.66922608019052443"/>
    <n v="-0.53721650237940677"/>
    <n v="5.0695267062217884"/>
    <n v="-4.0695267062217884"/>
    <n v="2000"/>
    <s v="CH"/>
    <s v="Wave V"/>
    <s v="Switzerland 2000"/>
    <s v="Gross"/>
    <n v="11.278409999999999"/>
    <n v="5.8466019999999999"/>
    <n v="15.44646"/>
    <n v="-4.1680500000000009"/>
    <n v="5.4318079999999993"/>
    <n v="-9.5998580000000011"/>
    <n v="-0.3695600709674503"/>
    <n v="0.48161114908927766"/>
    <n v="-0.85117122005672796"/>
    <n v="-1.3032012571826148"/>
    <n v="2.3032012571826153"/>
    <n v="2000"/>
    <s v="CH"/>
    <s v="Wave V"/>
    <s v="Switzerland 2000"/>
    <s v="Gross"/>
    <n v="83.219759999999994"/>
    <n v="11.60061"/>
    <n v="28.26172"/>
    <n v="54.958039999999997"/>
    <n v="71.619149999999991"/>
    <n v="-16.661110000000001"/>
    <n v="0.66039652121082781"/>
    <n v="0.86060269820533009"/>
    <n v="-0.2002061769945023"/>
    <n v="1.3031605566719626"/>
    <n v="-0.30316055667196284"/>
  </r>
  <r>
    <x v="15"/>
    <x v="6"/>
    <x v="44"/>
    <x v="6"/>
    <x v="297"/>
    <x v="0"/>
    <n v="23.805869999999999"/>
    <n v="11.14494"/>
    <n v="14.642150000000001"/>
    <n v="9.1637199999999979"/>
    <n v="12.660929999999999"/>
    <n v="-3.4972100000000008"/>
    <n v="0.38493531217300597"/>
    <n v="0.53184067627018039"/>
    <n v="-0.14690536409717439"/>
    <n v="1.3816364969684802"/>
    <n v="-0.38163649696848023"/>
    <n v="1992"/>
    <s v="CH"/>
    <s v="Wave III"/>
    <s v="Switzerland 1992"/>
    <s v="Gross"/>
    <n v="14.892569999999999"/>
    <n v="9.4272960000000001"/>
    <n v="12.75835"/>
    <n v="2.1342199999999991"/>
    <n v="5.4652739999999991"/>
    <n v="-3.331054"/>
    <n v="0.14330770310295665"/>
    <n v="0.36697991011625258"/>
    <n v="-0.2236722070132959"/>
    <n v="2.5607828621229309"/>
    <n v="-1.5607828621229307"/>
    <n v="1992"/>
    <s v="CH"/>
    <s v="Wave III"/>
    <s v="Switzerland 1992"/>
    <s v="Gross"/>
    <n v="14.9328"/>
    <n v="11.733499999999999"/>
    <n v="16.575399999999998"/>
    <n v="-1.6425999999999981"/>
    <n v="3.1993000000000009"/>
    <n v="-4.841899999999999"/>
    <n v="-0.10999946426658082"/>
    <n v="0.21424649094610529"/>
    <n v="-0.32424595521268607"/>
    <n v="-1.9477048581517136"/>
    <n v="2.9477048581517136"/>
    <n v="1992"/>
    <s v="CH"/>
    <s v="Wave III"/>
    <s v="Switzerland 1992"/>
    <s v="Gross"/>
    <n v="75.997860000000003"/>
    <n v="16.60613"/>
    <n v="18.971769999999999"/>
    <n v="57.026090000000003"/>
    <n v="59.391730000000003"/>
    <n v="-2.3656399999999991"/>
    <n v="0.75036441815598498"/>
    <n v="0.78149213675227169"/>
    <n v="-3.1127718596286776E-2"/>
    <n v="1.0414834683563261"/>
    <n v="-4.1483468356326006E-2"/>
  </r>
  <r>
    <x v="42"/>
    <x v="6"/>
    <x v="44"/>
    <x v="8"/>
    <x v="298"/>
    <x v="0"/>
    <n v="19.96922"/>
    <n v="10.469279999999999"/>
    <n v="13.50446"/>
    <n v="6.4647600000000001"/>
    <n v="9.4999400000000005"/>
    <n v="-3.0351800000000004"/>
    <n v="0.32373623005805935"/>
    <n v="0.47572914715747538"/>
    <n v="-0.15199291709941604"/>
    <n v="1.4694961607236774"/>
    <n v="-0.46949616072367734"/>
    <n v="1982"/>
    <s v="CH"/>
    <s v="Wave I"/>
    <s v="Switzerland 1982"/>
    <s v="Gross"/>
    <n v="10.32643"/>
    <n v="7.3712720000000003"/>
    <n v="9.6343359999999993"/>
    <n v="0.69209400000000088"/>
    <n v="2.955158"/>
    <n v="-2.2630639999999991"/>
    <n v="6.7021613471451497E-2"/>
    <n v="0.28617421509660163"/>
    <n v="-0.21915260162515013"/>
    <n v="4.269879525035611"/>
    <n v="-3.269879525035611"/>
    <n v="1982"/>
    <s v="CH"/>
    <s v="Wave I"/>
    <s v="Switzerland 1982"/>
    <s v="Gross"/>
    <n v="7.09917"/>
    <n v="5.5258349999999998"/>
    <n v="9.4797460000000004"/>
    <n v="-2.3805760000000005"/>
    <n v="1.5733350000000002"/>
    <n v="-3.9539110000000006"/>
    <n v="-0.3353315951019627"/>
    <n v="0.22162238684240554"/>
    <n v="-0.55695398194436818"/>
    <n v="-0.6609051758902047"/>
    <n v="1.6609051758902047"/>
    <n v="1982"/>
    <s v="CH"/>
    <s v="Wave I"/>
    <s v="Switzerland 1982"/>
    <s v="Gross"/>
    <n v="83.292680000000004"/>
    <n v="32.288330000000002"/>
    <n v="36.839019999999998"/>
    <n v="46.453660000000006"/>
    <n v="51.004350000000002"/>
    <n v="-4.5506899999999959"/>
    <n v="0.55771599617157241"/>
    <n v="0.6123509292773387"/>
    <n v="-5.4634933105766267E-2"/>
    <n v="1.0979619259279032"/>
    <n v="-9.7961925927903107E-2"/>
  </r>
  <r>
    <x v="32"/>
    <x v="7"/>
    <x v="45"/>
    <x v="10"/>
    <x v="299"/>
    <x v="0"/>
    <n v="18.605650000000001"/>
    <n v="10.485139999999999"/>
    <n v="15.954319999999999"/>
    <n v="2.6513300000000015"/>
    <n v="8.1205100000000012"/>
    <n v="-5.4691799999999997"/>
    <n v="0.14250133695947206"/>
    <n v="0.43645398037692856"/>
    <n v="-0.29395264341745647"/>
    <n v="3.0628062142396444"/>
    <n v="-2.0628062142396444"/>
    <n v="2016"/>
    <s v="TW"/>
    <s v="Wave X"/>
    <s v="Taiwan 2016"/>
    <s v="Gross"/>
    <n v="12.167579999999999"/>
    <n v="6.3427309999999997"/>
    <n v="11.557029999999999"/>
    <n v="0.61054999999999993"/>
    <n v="5.8248489999999995"/>
    <n v="-5.2142989999999996"/>
    <n v="5.0178424962071339E-2"/>
    <n v="0.47871877563163751"/>
    <n v="-0.42854035066956619"/>
    <n v="9.540330849234298"/>
    <n v="-8.540330849234298"/>
    <n v="2016"/>
    <s v="TW"/>
    <s v="Wave X"/>
    <s v="Taiwan 2016"/>
    <s v="Gross"/>
    <n v="11.872059999999999"/>
    <n v="6.4748130000000002"/>
    <n v="13.575760000000001"/>
    <n v="-1.7037000000000013"/>
    <n v="5.3972469999999992"/>
    <n v="-7.1009470000000006"/>
    <n v="-0.14350500250167211"/>
    <n v="0.45461756426433153"/>
    <n v="-0.59812256676600362"/>
    <n v="-3.1679562129482859"/>
    <n v="4.1679562129482859"/>
    <n v="2016"/>
    <s v="TW"/>
    <s v="Wave X"/>
    <s v="Taiwan 2016"/>
    <s v="Gross"/>
    <n v="44.673400000000001"/>
    <n v="27.01371"/>
    <n v="32.076920000000001"/>
    <n v="12.59648"/>
    <n v="17.659690000000001"/>
    <n v="-5.0632100000000015"/>
    <n v="0.28196824060850528"/>
    <n v="0.39530660303446796"/>
    <n v="-0.11333836242596268"/>
    <n v="1.4019543555024898"/>
    <n v="-0.4019543555024897"/>
  </r>
  <r>
    <x v="0"/>
    <x v="7"/>
    <x v="45"/>
    <x v="0"/>
    <x v="300"/>
    <x v="0"/>
    <n v="17.769110000000001"/>
    <n v="11.30307"/>
    <n v="16.82281"/>
    <n v="0.94630000000000081"/>
    <n v="6.4660400000000013"/>
    <n v="-5.5197400000000005"/>
    <n v="5.3255340306858405E-2"/>
    <n v="0.36389217017622161"/>
    <n v="-0.3106368298693632"/>
    <n v="6.832970516749441"/>
    <n v="-5.832970516749441"/>
    <n v="2013"/>
    <s v="TW"/>
    <s v="Wave IX"/>
    <s v="Taiwan 2013"/>
    <s v="Gross"/>
    <n v="11.85655"/>
    <n v="7.1232139999999999"/>
    <n v="12.33989"/>
    <n v="-0.4833400000000001"/>
    <n v="4.7333360000000004"/>
    <n v="-5.2166760000000005"/>
    <n v="-4.0765652740468353E-2"/>
    <n v="0.39921697289683766"/>
    <n v="-0.439982625637306"/>
    <n v="-9.7929738900153094"/>
    <n v="10.792973890015309"/>
    <n v="2013"/>
    <s v="TW"/>
    <s v="Wave IX"/>
    <s v="Taiwan 2013"/>
    <s v="Gross"/>
    <n v="12.954420000000001"/>
    <n v="8.5888050000000007"/>
    <n v="16.05443"/>
    <n v="-3.1000099999999993"/>
    <n v="4.365615"/>
    <n v="-7.4656249999999993"/>
    <n v="-0.23930133498836684"/>
    <n v="0.33699810566586536"/>
    <n v="-0.57629944065423222"/>
    <n v="-1.4082583604569021"/>
    <n v="2.4082583604569021"/>
    <n v="2013"/>
    <s v="TW"/>
    <s v="Wave IX"/>
    <s v="Taiwan 2013"/>
    <s v="Gross"/>
    <n v="45.35904"/>
    <n v="30.114820000000002"/>
    <n v="34.84534"/>
    <n v="10.5137"/>
    <n v="15.244219999999999"/>
    <n v="-4.7305199999999985"/>
    <n v="0.23178841527510283"/>
    <n v="0.33607898227122968"/>
    <n v="-0.10429056699612686"/>
    <n v="1.4499386514737911"/>
    <n v="-0.4499386514737912"/>
  </r>
  <r>
    <x v="1"/>
    <x v="7"/>
    <x v="45"/>
    <x v="1"/>
    <x v="301"/>
    <x v="0"/>
    <n v="17.552949999999999"/>
    <n v="12.3432"/>
    <n v="18.546720000000001"/>
    <n v="-0.99377000000000137"/>
    <n v="5.2097499999999997"/>
    <n v="-6.203520000000001"/>
    <n v="-5.6615554650357995E-2"/>
    <n v="0.29680196206335685"/>
    <n v="-0.35341751671371485"/>
    <n v="-5.2424102156434511"/>
    <n v="6.2424102156434511"/>
    <n v="2010"/>
    <s v="TW"/>
    <s v="Wave VIII"/>
    <s v="Taiwan 2010"/>
    <s v="Gross"/>
    <n v="12.03093"/>
    <n v="8.3892399999999991"/>
    <n v="14.12238"/>
    <n v="-2.09145"/>
    <n v="3.6416900000000005"/>
    <n v="-5.7331400000000006"/>
    <n v="-0.1738394288720822"/>
    <n v="0.3026939729513845"/>
    <n v="-0.47653340182346676"/>
    <n v="-1.7412273781347871"/>
    <n v="2.7412273781347869"/>
    <n v="2010"/>
    <s v="TW"/>
    <s v="Wave VIII"/>
    <s v="Taiwan 2010"/>
    <s v="Gross"/>
    <n v="14.387930000000001"/>
    <n v="10.391450000000001"/>
    <n v="18.948409999999999"/>
    <n v="-4.5604799999999983"/>
    <n v="3.99648"/>
    <n v="-8.5569599999999983"/>
    <n v="-0.31696567887110921"/>
    <n v="0.27776615538162891"/>
    <n v="-0.59473183425273812"/>
    <n v="-0.87632880749394837"/>
    <n v="1.8763288074939484"/>
    <n v="2010"/>
    <s v="TW"/>
    <s v="Wave VIII"/>
    <s v="Taiwan 2010"/>
    <s v="Gross"/>
    <n v="46.945720000000001"/>
    <n v="32.966290000000001"/>
    <n v="38.144399999999997"/>
    <n v="8.801320000000004"/>
    <n v="13.979430000000001"/>
    <n v="-5.1781099999999967"/>
    <n v="0.18747864555064878"/>
    <n v="0.2977785834363601"/>
    <n v="-0.11029993788571134"/>
    <n v="1.5883333409079541"/>
    <n v="-0.58833334090795408"/>
  </r>
  <r>
    <x v="10"/>
    <x v="7"/>
    <x v="45"/>
    <x v="2"/>
    <x v="302"/>
    <x v="0"/>
    <n v="17.75909"/>
    <n v="12.113939999999999"/>
    <n v="16.546589999999998"/>
    <n v="1.2125000000000021"/>
    <n v="5.645150000000001"/>
    <n v="-4.4326499999999989"/>
    <n v="6.8274894715889281E-2"/>
    <n v="0.3178738324993004"/>
    <n v="-0.24959893778341113"/>
    <n v="4.6557938144329825"/>
    <n v="-3.6557938144329825"/>
    <n v="2007"/>
    <s v="TW"/>
    <s v="Wave VII"/>
    <s v="Taiwan 2007"/>
    <s v="Gross"/>
    <n v="12.356299999999999"/>
    <n v="8.1479079999999993"/>
    <n v="12.244809999999999"/>
    <n v="0.11148999999999987"/>
    <n v="4.2083919999999999"/>
    <n v="-4.096902"/>
    <n v="9.022927575406868E-3"/>
    <n v="0.34058674522308457"/>
    <n v="-0.33156381764767773"/>
    <n v="37.746811373217376"/>
    <n v="-36.746811373217376"/>
    <n v="2007"/>
    <s v="TW"/>
    <s v="Wave VII"/>
    <s v="Taiwan 2007"/>
    <s v="Gross"/>
    <n v="14.32743"/>
    <n v="10.322710000000001"/>
    <n v="16.110430000000001"/>
    <n v="-1.7830000000000013"/>
    <n v="4.0047199999999989"/>
    <n v="-5.7877200000000002"/>
    <n v="-0.12444660347319801"/>
    <n v="0.27951419061199384"/>
    <n v="-0.40396079408519187"/>
    <n v="-2.2460572069545686"/>
    <n v="3.2460572069545686"/>
    <n v="2007"/>
    <s v="TW"/>
    <s v="Wave VII"/>
    <s v="Taiwan 2007"/>
    <s v="Gross"/>
    <n v="49.073070000000001"/>
    <n v="33.961689999999997"/>
    <n v="37.886330000000001"/>
    <n v="11.18674"/>
    <n v="15.111380000000004"/>
    <n v="-3.9246400000000037"/>
    <n v="0.22796087548629013"/>
    <n v="0.30793630804023475"/>
    <n v="-7.9975432553944625E-2"/>
    <n v="1.3508296429522813"/>
    <n v="-0.35082964295228131"/>
  </r>
  <r>
    <x v="29"/>
    <x v="7"/>
    <x v="45"/>
    <x v="3"/>
    <x v="303"/>
    <x v="0"/>
    <n v="19.813469999999999"/>
    <n v="13.87346"/>
    <n v="15.789630000000001"/>
    <n v="4.0238399999999981"/>
    <n v="5.9400099999999991"/>
    <n v="-1.916170000000001"/>
    <n v="0.20308608234700931"/>
    <n v="0.29979655254733267"/>
    <n v="-9.6710470200323376E-2"/>
    <n v="1.4762043222394534"/>
    <n v="-0.47620432223945336"/>
    <n v="2005"/>
    <s v="TW"/>
    <s v="Wave VI"/>
    <s v="Taiwan 2005"/>
    <s v="Gross"/>
    <n v="14.124829999999999"/>
    <n v="9.7232979999999998"/>
    <n v="11.46678"/>
    <n v="2.6580499999999994"/>
    <n v="4.4015319999999996"/>
    <n v="-1.7434820000000002"/>
    <n v="0.18818279582833913"/>
    <n v="0.31161663538605416"/>
    <n v="-0.12343383955771504"/>
    <n v="1.6559252083294147"/>
    <n v="-0.6559252083294147"/>
    <n v="2005"/>
    <s v="TW"/>
    <s v="Wave VI"/>
    <s v="Taiwan 2005"/>
    <s v="Gross"/>
    <n v="17.2377"/>
    <n v="12.35276"/>
    <n v="14.973039999999999"/>
    <n v="2.264660000000001"/>
    <n v="4.8849400000000003"/>
    <n v="-2.6202799999999993"/>
    <n v="0.13137831613266276"/>
    <n v="0.28338699478468704"/>
    <n v="-0.1520086786520243"/>
    <n v="2.1570301943779633"/>
    <n v="-1.1570301943779633"/>
    <n v="2005"/>
    <s v="TW"/>
    <s v="Wave VI"/>
    <s v="Taiwan 2005"/>
    <s v="Gross"/>
    <n v="52.279710000000001"/>
    <n v="36.941009999999999"/>
    <n v="38.493470000000002"/>
    <n v="13.786239999999999"/>
    <n v="15.338700000000003"/>
    <n v="-1.5524600000000035"/>
    <n v="0.2637015392778575"/>
    <n v="0.29339680728909939"/>
    <n v="-2.9695268011241904E-2"/>
    <n v="1.1126093844296925"/>
    <n v="-0.11260938442969247"/>
  </r>
  <r>
    <x v="11"/>
    <x v="7"/>
    <x v="45"/>
    <x v="4"/>
    <x v="304"/>
    <x v="0"/>
    <n v="17.230779999999999"/>
    <n v="13.17376"/>
    <n v="15.01266"/>
    <n v="2.218119999999999"/>
    <n v="4.0570199999999996"/>
    <n v="-1.8389000000000006"/>
    <n v="0.12873009811511721"/>
    <n v="0.23545190641398706"/>
    <n v="-0.10672180829886986"/>
    <n v="1.8290353993471955"/>
    <n v="-0.82903539934719561"/>
    <n v="2000"/>
    <s v="TW"/>
    <s v="Wave V"/>
    <s v="Taiwan 2000"/>
    <s v="Gross"/>
    <n v="12.755879999999999"/>
    <n v="9.9102160000000001"/>
    <n v="11.480880000000001"/>
    <n v="1.2749999999999986"/>
    <n v="2.8456639999999993"/>
    <n v="-1.5706640000000007"/>
    <n v="9.9953903611510825E-2"/>
    <n v="0.22308645111117378"/>
    <n v="-0.12313254749966296"/>
    <n v="2.2318933333333351"/>
    <n v="-1.2318933333333353"/>
    <n v="2000"/>
    <s v="TW"/>
    <s v="Wave V"/>
    <s v="Taiwan 2000"/>
    <s v="Gross"/>
    <n v="15.38209"/>
    <n v="12.393090000000001"/>
    <n v="14.98733"/>
    <n v="0.39475999999999978"/>
    <n v="2.988999999999999"/>
    <n v="-2.5942399999999992"/>
    <n v="2.566361268202174E-2"/>
    <n v="0.19431689711866196"/>
    <n v="-0.16865328443664024"/>
    <n v="7.571689127571184"/>
    <n v="-6.571689127571184"/>
    <n v="2000"/>
    <s v="TW"/>
    <s v="Wave V"/>
    <s v="Taiwan 2000"/>
    <s v="Gross"/>
    <n v="48.074950000000001"/>
    <n v="34.289479999999998"/>
    <n v="35.872909999999997"/>
    <n v="12.202040000000004"/>
    <n v="13.785470000000004"/>
    <n v="-1.5834299999999999"/>
    <n v="0.25381284847930169"/>
    <n v="0.28674954420129412"/>
    <n v="-3.2936695721992426E-2"/>
    <n v="1.1297676454101118"/>
    <n v="-0.12976764541011171"/>
  </r>
  <r>
    <x v="12"/>
    <x v="7"/>
    <x v="45"/>
    <x v="5"/>
    <x v="305"/>
    <x v="0"/>
    <n v="15.884209999999999"/>
    <n v="12.802759999999999"/>
    <n v="14.75759"/>
    <n v="1.1266199999999991"/>
    <n v="3.0814500000000002"/>
    <n v="-1.9548300000000012"/>
    <n v="7.0927040123493656E-2"/>
    <n v="0.19399453923109808"/>
    <n v="-0.12306749910760442"/>
    <n v="2.7351280822282606"/>
    <n v="-1.7351280822282604"/>
    <n v="1997"/>
    <s v="TW"/>
    <s v="Wave IV"/>
    <s v="Taiwan 1997"/>
    <s v="Gross"/>
    <n v="12.04837"/>
    <n v="9.8428439999999995"/>
    <n v="11.56625"/>
    <n v="0.4821200000000001"/>
    <n v="2.2055260000000008"/>
    <n v="-1.7234060000000007"/>
    <n v="4.0015371373887096E-2"/>
    <n v="0.18305596524675127"/>
    <n v="-0.14304059387286419"/>
    <n v="4.5746411681738994"/>
    <n v="-3.5746411681738994"/>
    <n v="1997"/>
    <s v="TW"/>
    <s v="Wave IV"/>
    <s v="Taiwan 1997"/>
    <s v="Gross"/>
    <n v="15.29087"/>
    <n v="13.27755"/>
    <n v="15.836880000000001"/>
    <n v="-0.54601000000000077"/>
    <n v="2.0133200000000002"/>
    <n v="-2.559330000000001"/>
    <n v="-3.5708236352804047E-2"/>
    <n v="0.13166811306354709"/>
    <n v="-0.16737634941635113"/>
    <n v="-3.6873317338510234"/>
    <n v="4.6873317338510239"/>
    <n v="1997"/>
    <s v="TW"/>
    <s v="Wave IV"/>
    <s v="Taiwan 1997"/>
    <s v="Gross"/>
    <n v="43.981250000000003"/>
    <n v="31.55434"/>
    <n v="33.193190000000001"/>
    <n v="10.788060000000002"/>
    <n v="12.426910000000003"/>
    <n v="-1.6388500000000015"/>
    <n v="0.24528770783004122"/>
    <n v="0.28255017763251389"/>
    <n v="-3.7262469802472678E-2"/>
    <n v="1.1519133189841362"/>
    <n v="-0.15191331898413629"/>
  </r>
  <r>
    <x v="6"/>
    <x v="7"/>
    <x v="45"/>
    <x v="5"/>
    <x v="306"/>
    <x v="0"/>
    <n v="21.321159999999999"/>
    <m/>
    <n v="13.909700000000001"/>
    <n v="7.4114599999999982"/>
    <m/>
    <m/>
    <n v="0.34761054276596576"/>
    <m/>
    <m/>
    <m/>
    <m/>
    <n v="1995"/>
    <s v="TW"/>
    <s v="Wave IV"/>
    <s v="Taiwan 1995"/>
    <s v="Gross"/>
    <n v="17.263089999999998"/>
    <m/>
    <n v="10.67226"/>
    <n v="6.5908299999999986"/>
    <m/>
    <m/>
    <n v="0.38178738568819365"/>
    <m/>
    <m/>
    <m/>
    <m/>
    <n v="1995"/>
    <s v="TW"/>
    <s v="Wave IV"/>
    <s v="Taiwan 1995"/>
    <s v="Gross"/>
    <n v="21.496089999999999"/>
    <m/>
    <n v="14.32306"/>
    <n v="7.1730299999999989"/>
    <m/>
    <m/>
    <n v="0.33368998734188399"/>
    <m/>
    <m/>
    <n v="2.9967935447084431"/>
    <n v="-1.9967935447084428"/>
    <n v="1995"/>
    <s v="TW"/>
    <s v="Wave IV"/>
    <s v="Taiwan 1995"/>
    <s v="Gross"/>
    <n v="49.350490000000001"/>
    <m/>
    <n v="35.288249999999998"/>
    <n v="14.062240000000003"/>
    <m/>
    <m/>
    <n v="0.28494630955032063"/>
    <m/>
    <m/>
    <m/>
    <m/>
  </r>
  <r>
    <x v="21"/>
    <x v="7"/>
    <x v="45"/>
    <x v="6"/>
    <x v="307"/>
    <x v="0"/>
    <n v="14.06405"/>
    <n v="12.8742"/>
    <n v="12.51225"/>
    <n v="1.5518000000000001"/>
    <n v="1.1898499999999999"/>
    <n v="0.36195000000000022"/>
    <n v="0.11033806051599647"/>
    <n v="8.4602230509703807E-2"/>
    <n v="2.5735830006292655E-2"/>
    <n v="0.7667547364351075"/>
    <n v="0.2332452635648925"/>
    <n v="1991"/>
    <s v="TW"/>
    <s v="Wave III"/>
    <s v="Taiwan 1991"/>
    <s v="Gross"/>
    <n v="11.53753"/>
    <n v="10.51482"/>
    <n v="10.17492"/>
    <n v="1.3626100000000001"/>
    <n v="1.02271"/>
    <n v="0.33990000000000009"/>
    <n v="0.11810240146721179"/>
    <n v="8.86420230326595E-2"/>
    <n v="2.9460378434552289E-2"/>
    <n v="0.75055224899274187"/>
    <n v="0.24944775100725819"/>
    <n v="1991"/>
    <s v="TW"/>
    <s v="Wave III"/>
    <s v="Taiwan 1991"/>
    <s v="Gross"/>
    <n v="14.09952"/>
    <n v="13.187749999999999"/>
    <n v="12.75038"/>
    <n v="1.3491400000000002"/>
    <n v="0.91177000000000064"/>
    <n v="0.43736999999999959"/>
    <n v="9.5686945371189963E-2"/>
    <n v="6.466674042804299E-2"/>
    <n v="3.1020204943146973E-2"/>
    <n v="0.67581570481936681"/>
    <n v="0.32418429518063324"/>
    <n v="1991"/>
    <s v="TW"/>
    <s v="Wave III"/>
    <s v="Taiwan 1991"/>
    <s v="Gross"/>
    <n v="33.822789999999998"/>
    <n v="29.089410000000001"/>
    <n v="28.778690000000001"/>
    <n v="5.0440999999999967"/>
    <n v="4.7333799999999968"/>
    <n v="0.31071999999999989"/>
    <n v="0.14913317322432587"/>
    <n v="0.13994646804713617"/>
    <n v="9.1867051771896968E-3"/>
    <n v="0.93839931801510679"/>
    <n v="6.1600681984893262E-2"/>
  </r>
  <r>
    <x v="37"/>
    <x v="7"/>
    <x v="45"/>
    <x v="7"/>
    <x v="308"/>
    <x v="0"/>
    <n v="11.86337"/>
    <n v="11.509259999999999"/>
    <n v="11.27543"/>
    <n v="0.58793999999999969"/>
    <n v="0.35411000000000037"/>
    <n v="0.23382999999999932"/>
    <n v="4.9559273629668443E-2"/>
    <n v="2.984902266388053E-2"/>
    <n v="1.971025096578791E-2"/>
    <n v="0.60228934925332611"/>
    <n v="0.39771065074667389"/>
    <n v="1986"/>
    <s v="TW"/>
    <s v="Wave II"/>
    <s v="Taiwan 1986"/>
    <s v="Gross"/>
    <n v="9.7461190000000002"/>
    <n v="9.4428629999999991"/>
    <n v="9.2492999999999999"/>
    <n v="0.49681900000000034"/>
    <n v="0.30325600000000108"/>
    <n v="0.19356299999999926"/>
    <n v="5.0976085968168494E-2"/>
    <n v="3.1115565077750547E-2"/>
    <n v="1.9860520890417947E-2"/>
    <n v="0.61039533512204824"/>
    <n v="0.38960466487795181"/>
    <n v="1986"/>
    <s v="TW"/>
    <s v="Wave II"/>
    <s v="Taiwan 1986"/>
    <s v="Gross"/>
    <n v="12.261699999999999"/>
    <n v="11.910600000000001"/>
    <n v="11.65207"/>
    <n v="0.60962999999999923"/>
    <n v="0.35109999999999886"/>
    <n v="0.25853000000000037"/>
    <n v="4.9718228304394922E-2"/>
    <n v="2.8633876216185267E-2"/>
    <n v="2.1084352088209659E-2"/>
    <n v="0.5759231008972644"/>
    <n v="0.4240768991027356"/>
    <n v="1986"/>
    <s v="TW"/>
    <s v="Wave II"/>
    <s v="Taiwan 1986"/>
    <s v="Gross"/>
    <n v="26.154140000000002"/>
    <n v="24.646070000000002"/>
    <n v="24.304310000000001"/>
    <n v="1.8498300000000008"/>
    <n v="1.50807"/>
    <n v="0.34176000000000073"/>
    <n v="7.0727999467770711E-2"/>
    <n v="5.7660852163366867E-2"/>
    <n v="1.3067147304403842E-2"/>
    <n v="0.81524788764372913"/>
    <n v="0.1847521123562709"/>
  </r>
  <r>
    <x v="9"/>
    <x v="7"/>
    <x v="45"/>
    <x v="8"/>
    <x v="309"/>
    <x v="0"/>
    <n v="12.15526"/>
    <n v="11.94098"/>
    <n v="11.78748"/>
    <n v="0.36777999999999977"/>
    <n v="0.21428000000000047"/>
    <n v="0.1534999999999993"/>
    <n v="3.02568599931223E-2"/>
    <n v="1.7628582194046071E-2"/>
    <n v="1.2628277799076227E-2"/>
    <n v="0.58263092065909128"/>
    <n v="0.41736907934090867"/>
    <n v="1981"/>
    <s v="TW"/>
    <s v="Wave I"/>
    <s v="Taiwan 1981"/>
    <s v="Gross"/>
    <n v="9.8700670000000006"/>
    <n v="9.6765139999999992"/>
    <n v="9.5462740000000004"/>
    <n v="0.32379300000000022"/>
    <n v="0.19355300000000142"/>
    <n v="0.1302399999999988"/>
    <n v="3.2805552383788295E-2"/>
    <n v="1.9610099911176022E-2"/>
    <n v="1.3195452472612272E-2"/>
    <n v="0.59776770961695058"/>
    <n v="0.40223229038304942"/>
    <n v="1981"/>
    <s v="TW"/>
    <s v="Wave I"/>
    <s v="Taiwan 1981"/>
    <s v="Gross"/>
    <n v="12.01684"/>
    <n v="11.793200000000001"/>
    <n v="11.62506"/>
    <n v="0.39178000000000068"/>
    <n v="0.22363999999999962"/>
    <n v="0.16814000000000107"/>
    <n v="3.2602581044600801E-2"/>
    <n v="1.8610549861694057E-2"/>
    <n v="1.3992031182906742E-2"/>
    <n v="0.57083056817601519"/>
    <n v="0.42916943182398481"/>
    <n v="1981"/>
    <s v="TW"/>
    <s v="Wave I"/>
    <s v="Taiwan 1981"/>
    <s v="Gross"/>
    <n v="26.011679999999998"/>
    <n v="25.244420000000002"/>
    <n v="25.144580000000001"/>
    <n v="0.8670999999999971"/>
    <n v="0.76725999999999672"/>
    <n v="9.9840000000000373E-2"/>
    <n v="3.3335024881130215E-2"/>
    <n v="2.9496749152688205E-2"/>
    <n v="3.8382757284420067E-3"/>
    <n v="0.88485757121439201"/>
    <n v="0.11514242878560801"/>
  </r>
  <r>
    <x v="0"/>
    <x v="1"/>
    <x v="46"/>
    <x v="0"/>
    <x v="310"/>
    <x v="0"/>
    <n v="40.465560000000004"/>
    <n v="13.999879999999999"/>
    <n v="16.255510000000001"/>
    <n v="24.210050000000003"/>
    <n v="26.465680000000006"/>
    <n v="-2.2556300000000018"/>
    <n v="0.59828777854550885"/>
    <n v="0.65402974776575451"/>
    <n v="-5.5741969220245602E-2"/>
    <n v="1.093169159088891"/>
    <n v="-9.3169159088890841E-2"/>
    <n v="2013"/>
    <s v="UK"/>
    <s v="Wave IX"/>
    <s v="United Kingdom 2013"/>
    <s v="Gross"/>
    <n v="27.854109999999999"/>
    <n v="12.69774"/>
    <n v="14.9397"/>
    <n v="12.914409999999998"/>
    <n v="15.156369999999999"/>
    <n v="-2.2419600000000006"/>
    <n v="0.46364468295702138"/>
    <n v="0.54413406136473219"/>
    <n v="-8.0489378407710768E-2"/>
    <n v="1.1736014266234385"/>
    <n v="-0.17360142662343853"/>
    <n v="2013"/>
    <s v="UK"/>
    <s v="Wave IX"/>
    <s v="United Kingdom 2013"/>
    <s v="Gross"/>
    <n v="40.573950000000004"/>
    <n v="15.42085"/>
    <n v="18.648040000000002"/>
    <n v="21.925910000000002"/>
    <n v="25.153100000000002"/>
    <n v="-3.227190000000002"/>
    <n v="0.54039377482350126"/>
    <n v="0.61993224716844186"/>
    <n v="-7.9538472344940575E-2"/>
    <n v="1.1471861373142551"/>
    <n v="-0.14718613731425523"/>
    <n v="2013"/>
    <s v="UK"/>
    <s v="Wave IX"/>
    <s v="United Kingdom 2013"/>
    <s v="Gross"/>
    <n v="86.043670000000006"/>
    <n v="16.987390000000001"/>
    <n v="18.108270000000001"/>
    <n v="67.935400000000001"/>
    <n v="69.056280000000001"/>
    <n v="-1.1208799999999997"/>
    <n v="0.78954558772307126"/>
    <n v="0.80257246117000813"/>
    <n v="-1.3026873446936881E-2"/>
    <n v="1.0164992036552372"/>
    <n v="-1.6499203655237177E-2"/>
  </r>
  <r>
    <x v="1"/>
    <x v="1"/>
    <x v="46"/>
    <x v="1"/>
    <x v="311"/>
    <x v="0"/>
    <n v="39.931570000000001"/>
    <n v="14.98268"/>
    <n v="17.176449999999999"/>
    <n v="22.755120000000002"/>
    <n v="24.948889999999999"/>
    <n v="-2.1937699999999989"/>
    <n v="0.56985287580728738"/>
    <n v="0.62479111139381693"/>
    <n v="-5.4938235586529625E-2"/>
    <n v="1.0964077535077819"/>
    <n v="-9.6407753507781926E-2"/>
    <n v="2010"/>
    <s v="UK"/>
    <s v="Wave VIII"/>
    <s v="United Kingdom 2010"/>
    <s v="Gross"/>
    <n v="28.477340000000002"/>
    <n v="13.52782"/>
    <n v="15.758940000000001"/>
    <n v="12.718400000000001"/>
    <n v="14.949520000000001"/>
    <n v="-2.2311200000000007"/>
    <n v="0.44661474702342285"/>
    <n v="0.52496195220480568"/>
    <n v="-7.8347205181382829E-2"/>
    <n v="1.175424581708391"/>
    <n v="-0.17542458170839104"/>
    <n v="2010"/>
    <s v="UK"/>
    <s v="Wave VIII"/>
    <s v="United Kingdom 2010"/>
    <s v="Gross"/>
    <n v="37.485439999999997"/>
    <n v="16.538440000000001"/>
    <n v="19.129799999999999"/>
    <n v="18.355639999999998"/>
    <n v="20.946999999999996"/>
    <n v="-2.5913599999999981"/>
    <n v="0.48967385736968805"/>
    <n v="0.55880363148998646"/>
    <n v="-6.9129774120298401E-2"/>
    <n v="1.1411751374509413"/>
    <n v="-0.14117513745094143"/>
    <n v="2010"/>
    <s v="UK"/>
    <s v="Wave VIII"/>
    <s v="United Kingdom 2010"/>
    <s v="Gross"/>
    <n v="87.637799999999999"/>
    <n v="18.60717"/>
    <n v="20.137090000000001"/>
    <n v="67.500709999999998"/>
    <n v="69.030630000000002"/>
    <n v="-1.5299200000000006"/>
    <n v="0.77022369342909114"/>
    <n v="0.78768100066409708"/>
    <n v="-1.7457307235005905E-2"/>
    <n v="1.0226652430767025"/>
    <n v="-2.2665243076702462E-2"/>
  </r>
  <r>
    <x v="10"/>
    <x v="1"/>
    <x v="46"/>
    <x v="2"/>
    <x v="312"/>
    <x v="0"/>
    <n v="37.794150000000002"/>
    <n v="17.06776"/>
    <n v="19.485230000000001"/>
    <n v="18.308920000000001"/>
    <n v="20.726390000000002"/>
    <n v="-2.4174700000000016"/>
    <n v="0.48443793550059994"/>
    <n v="0.54840206751573994"/>
    <n v="-6.3964132015139952E-2"/>
    <n v="1.1320378263709712"/>
    <n v="-0.13203782637097117"/>
    <n v="2007"/>
    <s v="UK"/>
    <s v="Wave VII"/>
    <s v="United Kingdom 2007"/>
    <s v="Gross"/>
    <n v="26.10134"/>
    <n v="13.812340000000001"/>
    <n v="16.211490000000001"/>
    <n v="9.8898499999999991"/>
    <n v="12.289"/>
    <n v="-2.3991500000000006"/>
    <n v="0.37890200273242675"/>
    <n v="0.47081873957429005"/>
    <n v="-9.1916736841863314E-2"/>
    <n v="1.2425870968720456"/>
    <n v="-0.24258709687204566"/>
    <n v="2007"/>
    <s v="UK"/>
    <s v="Wave VII"/>
    <s v="United Kingdom 2007"/>
    <s v="Gross"/>
    <n v="36.586930000000002"/>
    <n v="20.77411"/>
    <n v="24.56636"/>
    <n v="12.020570000000003"/>
    <n v="15.812820000000002"/>
    <n v="-3.7922499999999992"/>
    <n v="0.32854820013595026"/>
    <n v="0.43219860206909955"/>
    <n v="-0.10365040193314932"/>
    <n v="1.315480047951137"/>
    <n v="-0.31548004795113693"/>
    <n v="2007"/>
    <s v="UK"/>
    <s v="Wave VII"/>
    <s v="United Kingdom 2007"/>
    <s v="Gross"/>
    <n v="86.817170000000004"/>
    <n v="25.100439999999999"/>
    <n v="25.682220000000001"/>
    <n v="61.134950000000003"/>
    <n v="61.716730000000005"/>
    <n v="-0.58178000000000196"/>
    <n v="0.70418040578839414"/>
    <n v="0.71088161477735345"/>
    <n v="-6.7012089889592341E-3"/>
    <n v="1.0095163241321046"/>
    <n v="-9.5163241321044988E-3"/>
  </r>
  <r>
    <x v="3"/>
    <x v="1"/>
    <x v="46"/>
    <x v="3"/>
    <x v="313"/>
    <x v="0"/>
    <n v="37.223179999999999"/>
    <n v="14.13345"/>
    <n v="19.036200000000001"/>
    <n v="18.186979999999998"/>
    <n v="23.089729999999999"/>
    <n v="-4.9027500000000011"/>
    <n v="0.48859286068519664"/>
    <n v="0.62030514319303187"/>
    <n v="-0.1317122825078352"/>
    <n v="1.2695747177376344"/>
    <n v="-0.26957471773763436"/>
    <n v="2004"/>
    <s v="UK"/>
    <s v="Wave VI"/>
    <s v="United Kingdom 2004"/>
    <s v="Gross"/>
    <n v="24.760770000000001"/>
    <n v="11.01211"/>
    <n v="14.93892"/>
    <n v="9.8218500000000013"/>
    <n v="13.748660000000001"/>
    <n v="-3.9268099999999997"/>
    <n v="0.3966698127723815"/>
    <n v="0.5552597920016219"/>
    <n v="-0.15858997922924042"/>
    <n v="1.3998034993407555"/>
    <n v="-0.39980349934075549"/>
    <n v="2004"/>
    <s v="UK"/>
    <s v="Wave VI"/>
    <s v="United Kingdom 2004"/>
    <s v="Gross"/>
    <n v="36.576479999999997"/>
    <n v="18.263190000000002"/>
    <n v="23.75591"/>
    <n v="12.820569999999996"/>
    <n v="18.313289999999995"/>
    <n v="-5.4927199999999985"/>
    <n v="0.35051404618487064"/>
    <n v="0.5006848663403366"/>
    <n v="-0.15017082015546601"/>
    <n v="1.4284302492010885"/>
    <n v="-0.42843024920108858"/>
    <n v="2004"/>
    <s v="UK"/>
    <s v="Wave VI"/>
    <s v="United Kingdom 2004"/>
    <s v="Gross"/>
    <n v="87.193529999999996"/>
    <n v="20.54372"/>
    <n v="28.448350000000001"/>
    <n v="58.745179999999991"/>
    <n v="66.649810000000002"/>
    <n v="-7.9046300000000009"/>
    <n v="0.67373324603327789"/>
    <n v="0.76438939907582604"/>
    <n v="-9.065615304254801E-2"/>
    <n v="1.1345579330934046"/>
    <n v="-0.13455793309340447"/>
  </r>
  <r>
    <x v="36"/>
    <x v="1"/>
    <x v="46"/>
    <x v="4"/>
    <x v="314"/>
    <x v="0"/>
    <n v="37.701439999999998"/>
    <n v="16.709489999999999"/>
    <n v="21.806349999999998"/>
    <n v="15.89509"/>
    <n v="20.991949999999999"/>
    <n v="-5.0968599999999995"/>
    <n v="0.42160432068377229"/>
    <n v="0.55679438238963819"/>
    <n v="-0.13519006170586587"/>
    <n v="1.3206562529686841"/>
    <n v="-0.320656252968684"/>
    <n v="1999"/>
    <s v="UK"/>
    <s v="Wave V"/>
    <s v="United Kingdom 1999"/>
    <s v="Gross"/>
    <n v="26.0824"/>
    <n v="12.38916"/>
    <n v="16.43403"/>
    <n v="9.6483699999999999"/>
    <n v="13.693239999999999"/>
    <n v="-4.0448699999999995"/>
    <n v="0.36991879581633591"/>
    <n v="0.52499923319939878"/>
    <n v="-0.1550804373830629"/>
    <n v="1.4192283256135492"/>
    <n v="-0.41922832561354917"/>
    <n v="1999"/>
    <s v="UK"/>
    <s v="Wave V"/>
    <s v="United Kingdom 1999"/>
    <s v="Gross"/>
    <n v="36.82273"/>
    <n v="22.466000000000001"/>
    <n v="28.32987"/>
    <n v="8.4928600000000003"/>
    <n v="14.356729999999999"/>
    <n v="-5.8638699999999986"/>
    <n v="0.23064178022650683"/>
    <n v="0.38988771337703637"/>
    <n v="-0.15924593315052954"/>
    <n v="1.6904470343323683"/>
    <n v="-0.69044703433236843"/>
    <n v="1999"/>
    <s v="UK"/>
    <s v="Wave V"/>
    <s v="United Kingdom 1999"/>
    <s v="Gross"/>
    <n v="86.611949999999993"/>
    <n v="25.62227"/>
    <n v="33.856940000000002"/>
    <n v="52.755009999999992"/>
    <n v="60.989679999999993"/>
    <n v="-8.2346700000000013"/>
    <n v="0.60909620439211909"/>
    <n v="0.70417165298783824"/>
    <n v="-9.5075448595719203E-2"/>
    <n v="1.1560926630475477"/>
    <n v="-0.15609266304754757"/>
  </r>
  <r>
    <x v="6"/>
    <x v="1"/>
    <x v="46"/>
    <x v="5"/>
    <x v="315"/>
    <x v="0"/>
    <n v="39.357509999999998"/>
    <n v="18.606490000000001"/>
    <n v="22.09412"/>
    <n v="17.263389999999998"/>
    <n v="20.751019999999997"/>
    <n v="-3.4876299999999993"/>
    <n v="0.43863013691669006"/>
    <n v="0.52724422861100706"/>
    <n v="-8.8614091694317026E-2"/>
    <n v="1.2020246313151703"/>
    <n v="-0.20202463131517043"/>
    <n v="1995"/>
    <s v="UK"/>
    <s v="Wave IV"/>
    <s v="United Kingdom 1995"/>
    <s v="Gross"/>
    <n v="28.389250000000001"/>
    <n v="14.14625"/>
    <n v="16.91075"/>
    <n v="11.4785"/>
    <n v="14.243"/>
    <n v="-2.7645"/>
    <n v="0.40432558098576044"/>
    <n v="0.50170399006666255"/>
    <n v="-9.7378409080902104E-2"/>
    <n v="1.2408415733763123"/>
    <n v="-0.24084157337631223"/>
    <n v="1995"/>
    <s v="UK"/>
    <s v="Wave IV"/>
    <s v="United Kingdom 1995"/>
    <s v="Gross"/>
    <n v="38.623150000000003"/>
    <n v="26.028759999999998"/>
    <n v="30.166219999999999"/>
    <n v="8.4569300000000034"/>
    <n v="12.594390000000004"/>
    <n v="-4.1374600000000008"/>
    <n v="0.21896013142377052"/>
    <n v="0.32608396777580295"/>
    <n v="-0.1071238363520324"/>
    <n v="1.4892390028059828"/>
    <n v="-0.4892390028059827"/>
    <n v="1995"/>
    <s v="UK"/>
    <s v="Wave IV"/>
    <s v="United Kingdom 1995"/>
    <s v="Gross"/>
    <n v="84.756349999999998"/>
    <n v="23.83747"/>
    <n v="29.121700000000001"/>
    <n v="55.634649999999993"/>
    <n v="60.918880000000001"/>
    <n v="-5.2842300000000009"/>
    <n v="0.65640686509034418"/>
    <n v="0.71875299018893568"/>
    <n v="-6.2346125098591443E-2"/>
    <n v="1.0949809156703603"/>
    <n v="-9.4980915670360141E-2"/>
  </r>
  <r>
    <x v="13"/>
    <x v="1"/>
    <x v="46"/>
    <x v="5"/>
    <x v="316"/>
    <x v="0"/>
    <n v="38.251390000000001"/>
    <n v="16.080369999999998"/>
    <n v="19.966740000000001"/>
    <n v="18.284649999999999"/>
    <n v="22.171020000000002"/>
    <n v="-3.886370000000003"/>
    <n v="0.47801269444064642"/>
    <n v="0.57961344672703397"/>
    <n v="-0.10160075228638758"/>
    <n v="1.2125482303462196"/>
    <n v="-0.21254823034621953"/>
    <n v="1994"/>
    <s v="UK"/>
    <s v="Wave IV"/>
    <s v="United Kingdom 1994"/>
    <s v="Gross"/>
    <n v="27.11486"/>
    <n v="11.92337"/>
    <n v="15.07269"/>
    <n v="12.04217"/>
    <n v="15.19149"/>
    <n v="-3.1493199999999995"/>
    <n v="0.44411698972445368"/>
    <n v="0.56026437163975773"/>
    <n v="-0.11614738191530398"/>
    <n v="1.2615242933790172"/>
    <n v="-0.26152429337901717"/>
    <n v="1994"/>
    <s v="UK"/>
    <s v="Wave IV"/>
    <s v="United Kingdom 1994"/>
    <s v="Gross"/>
    <n v="35.795760000000001"/>
    <n v="21.957609999999999"/>
    <n v="26.720590000000001"/>
    <n v="9.07517"/>
    <n v="13.838150000000002"/>
    <n v="-4.7629800000000024"/>
    <n v="0.25352639530491877"/>
    <n v="0.38658628843192605"/>
    <n v="-0.13305989312700728"/>
    <n v="1.5248364493447508"/>
    <n v="-0.52483644934475082"/>
    <n v="1994"/>
    <s v="UK"/>
    <s v="Wave IV"/>
    <s v="United Kingdom 1994"/>
    <s v="Gross"/>
    <n v="86.486239999999995"/>
    <n v="23.90729"/>
    <n v="29.429290000000002"/>
    <n v="57.056949999999993"/>
    <n v="62.578949999999992"/>
    <n v="-5.522000000000002"/>
    <n v="0.65972286458516405"/>
    <n v="0.7235711715528389"/>
    <n v="-6.3848306967674878E-2"/>
    <n v="1.0967804973802491"/>
    <n v="-9.6780497380249075E-2"/>
  </r>
  <r>
    <x v="21"/>
    <x v="1"/>
    <x v="46"/>
    <x v="6"/>
    <x v="317"/>
    <x v="0"/>
    <n v="34.065759999999997"/>
    <n v="18.313359999999999"/>
    <n v="22.76755"/>
    <n v="11.298209999999997"/>
    <n v="15.752399999999998"/>
    <n v="-4.4541900000000005"/>
    <n v="0.33165882692768334"/>
    <n v="0.46241152406404551"/>
    <n v="-0.13075269713636217"/>
    <n v="1.3942385563730892"/>
    <n v="-0.3942385563730893"/>
    <n v="1991"/>
    <s v="UK"/>
    <s v="Wave III"/>
    <s v="United Kingdom 1991"/>
    <s v="Gross"/>
    <n v="22.957840000000001"/>
    <n v="12.658110000000001"/>
    <n v="15.95757"/>
    <n v="7.0002700000000004"/>
    <n v="10.29973"/>
    <n v="-3.2994599999999998"/>
    <n v="0.30491849407435545"/>
    <n v="0.4486367184369261"/>
    <n v="-0.14371822436257067"/>
    <n v="1.4713332485746977"/>
    <n v="-0.47133324857469777"/>
    <n v="1991"/>
    <s v="UK"/>
    <s v="Wave III"/>
    <s v="United Kingdom 1991"/>
    <s v="Gross"/>
    <n v="31.683119999999999"/>
    <n v="22.302050000000001"/>
    <n v="26.889510000000001"/>
    <n v="4.7936099999999975"/>
    <n v="9.3810699999999976"/>
    <n v="-4.5874600000000001"/>
    <n v="0.15129854635528311"/>
    <n v="0.2960904734129719"/>
    <n v="-0.14479192705768876"/>
    <n v="1.9569948327043716"/>
    <n v="-0.95699483270437158"/>
    <n v="1991"/>
    <s v="UK"/>
    <s v="Wave III"/>
    <s v="United Kingdom 1991"/>
    <s v="Gross"/>
    <n v="81.723079999999996"/>
    <n v="34.722430000000003"/>
    <n v="43.555630000000001"/>
    <n v="38.167449999999995"/>
    <n v="47.000649999999993"/>
    <n v="-8.8331999999999979"/>
    <n v="0.46703391502131342"/>
    <n v="0.57512088384334015"/>
    <n v="-0.10808696882202676"/>
    <n v="1.2314328046542276"/>
    <n v="-0.23143280465422761"/>
  </r>
  <r>
    <x v="37"/>
    <x v="1"/>
    <x v="46"/>
    <x v="7"/>
    <x v="318"/>
    <x v="0"/>
    <n v="36.255459999999999"/>
    <n v="14.645200000000001"/>
    <n v="17.66376"/>
    <n v="18.591699999999999"/>
    <n v="21.610259999999997"/>
    <n v="-3.018559999999999"/>
    <n v="0.51279724488394296"/>
    <n v="0.59605532518412396"/>
    <n v="-8.3258080300180962E-2"/>
    <n v="1.1623606232888868"/>
    <n v="-0.16236062328888692"/>
    <n v="1986"/>
    <s v="UK"/>
    <s v="Wave II"/>
    <s v="United Kingdom 1986"/>
    <s v="Gross"/>
    <n v="25.493960000000001"/>
    <n v="10.91292"/>
    <n v="13.959020000000001"/>
    <n v="11.534940000000001"/>
    <n v="14.581040000000002"/>
    <n v="-3.0461000000000009"/>
    <n v="0.45245775862204224"/>
    <n v="0.57194096170230124"/>
    <n v="-0.11948320308025905"/>
    <n v="1.2640759293069579"/>
    <n v="-0.26407592930695789"/>
    <n v="1986"/>
    <s v="UK"/>
    <s v="Wave II"/>
    <s v="United Kingdom 1986"/>
    <s v="Gross"/>
    <n v="31.468209999999999"/>
    <n v="17.734100000000002"/>
    <n v="21.202310000000001"/>
    <n v="10.265899999999998"/>
    <n v="13.734109999999998"/>
    <n v="-3.4682099999999991"/>
    <n v="0.32623082151797"/>
    <n v="0.43644395407301523"/>
    <n v="-0.11021313255504521"/>
    <n v="1.3378378904918224"/>
    <n v="-0.33783789049182239"/>
    <n v="1986"/>
    <s v="UK"/>
    <s v="Wave II"/>
    <s v="United Kingdom 1986"/>
    <s v="Gross"/>
    <n v="85.774860000000004"/>
    <n v="21.93524"/>
    <n v="23.708559999999999"/>
    <n v="62.066300000000005"/>
    <n v="63.839620000000004"/>
    <n v="-1.7733199999999982"/>
    <n v="0.72359546841580391"/>
    <n v="0.74426959134646209"/>
    <n v="-2.0674122930658217E-2"/>
    <n v="1.0285713825377056"/>
    <n v="-2.8571382537705615E-2"/>
  </r>
  <r>
    <x v="38"/>
    <x v="1"/>
    <x v="46"/>
    <x v="8"/>
    <x v="319"/>
    <x v="0"/>
    <n v="26.54945"/>
    <n v="14.30678"/>
    <n v="16.82957"/>
    <n v="9.7198799999999999"/>
    <n v="12.24267"/>
    <n v="-2.5227900000000005"/>
    <n v="0.36610475923230046"/>
    <n v="0.46112706666239789"/>
    <n v="-9.5022307430097444E-2"/>
    <n v="1.2595495006111188"/>
    <n v="-0.2595495006111187"/>
    <n v="1979"/>
    <s v="UK"/>
    <s v="Wave I"/>
    <s v="United Kingdom 1979"/>
    <s v="Gross"/>
    <n v="16.098859999999998"/>
    <n v="8.0351180000000006"/>
    <n v="10.23953"/>
    <n v="5.8593299999999982"/>
    <n v="8.0637419999999977"/>
    <n v="-2.2044119999999996"/>
    <n v="0.36395931140465837"/>
    <n v="0.50088900704770389"/>
    <n v="-0.13692969564304552"/>
    <n v="1.3762225373890873"/>
    <n v="-0.37622253738908717"/>
    <n v="1979"/>
    <s v="UK"/>
    <s v="Wave I"/>
    <s v="United Kingdom 1979"/>
    <s v="Gross"/>
    <n v="17.935700000000001"/>
    <n v="9.6235199999999992"/>
    <n v="12.69036"/>
    <n v="5.2453400000000006"/>
    <n v="8.3121800000000015"/>
    <n v="-3.0668400000000009"/>
    <n v="0.2924524830366253"/>
    <n v="0.46344330023361235"/>
    <n v="-0.17099081719698705"/>
    <n v="1.5846789721924606"/>
    <n v="-0.58467897219246046"/>
    <n v="1979"/>
    <s v="UK"/>
    <s v="Wave I"/>
    <s v="United Kingdom 1979"/>
    <s v="Gross"/>
    <n v="83.573139999999995"/>
    <n v="48.721020000000003"/>
    <n v="50.479619999999997"/>
    <n v="33.093519999999998"/>
    <n v="34.852119999999992"/>
    <n v="-1.7585999999999942"/>
    <n v="0.39598272842207438"/>
    <n v="0.41702537442053744"/>
    <n v="-2.1042645998463075E-2"/>
    <n v="1.0531403126654402"/>
    <n v="-5.3140312665440073E-2"/>
  </r>
  <r>
    <x v="43"/>
    <x v="1"/>
    <x v="46"/>
    <x v="9"/>
    <x v="320"/>
    <x v="0"/>
    <n v="21.957519999999999"/>
    <n v="15.02135"/>
    <n v="15.400829999999999"/>
    <n v="6.5566899999999997"/>
    <n v="6.9361699999999988"/>
    <n v="-0.37947999999999915"/>
    <n v="0.29860794843862148"/>
    <n v="0.31589041021026049"/>
    <n v="-1.7282461771639019E-2"/>
    <n v="1.0578767640379521"/>
    <n v="-5.7876764037951951E-2"/>
    <n v="1974"/>
    <s v="UK"/>
    <s v="Historical wave"/>
    <s v="United Kingdom 1974"/>
    <s v="Gross"/>
    <n v="12.309430000000001"/>
    <n v="8.2251080000000005"/>
    <n v="8.6862410000000008"/>
    <n v="3.623189"/>
    <n v="4.0843220000000002"/>
    <n v="-0.46113300000000024"/>
    <n v="0.29434254876139671"/>
    <n v="0.33180431587815196"/>
    <n v="-3.7461767116755224E-2"/>
    <n v="1.1272726871272793"/>
    <n v="-0.12727268712727938"/>
    <n v="1974"/>
    <s v="UK"/>
    <s v="Historical wave"/>
    <s v="United Kingdom 1974"/>
    <s v="Gross"/>
    <n v="16.386990000000001"/>
    <n v="12.99658"/>
    <n v="14.160959999999999"/>
    <n v="2.2260300000000015"/>
    <n v="3.390410000000001"/>
    <n v="-1.1643799999999995"/>
    <n v="0.1358412984935001"/>
    <n v="0.20689644651031097"/>
    <n v="-7.1055148016810871E-2"/>
    <n v="1.5230747114818752"/>
    <n v="-0.52307471148187523"/>
    <n v="1974"/>
    <s v="UK"/>
    <s v="Historical wave"/>
    <s v="United Kingdom 1974"/>
    <s v="Gross"/>
    <n v="77.922079999999994"/>
    <n v="49.393940000000001"/>
    <n v="47.316020000000002"/>
    <n v="30.606059999999992"/>
    <n v="28.528139999999993"/>
    <n v="2.0779199999999989"/>
    <n v="0.39277775952592636"/>
    <n v="0.36611112023703674"/>
    <n v="2.6666639288889606E-2"/>
    <n v="0.93210756301203102"/>
    <n v="6.7892436987969026E-2"/>
  </r>
  <r>
    <x v="44"/>
    <x v="1"/>
    <x v="46"/>
    <x v="9"/>
    <x v="321"/>
    <x v="0"/>
    <n v="19.549060000000001"/>
    <n v="10.89381"/>
    <n v="12.35655"/>
    <n v="7.1925100000000004"/>
    <n v="8.6552500000000006"/>
    <n v="-1.4627400000000002"/>
    <n v="0.36792101512809311"/>
    <n v="0.44274507316464323"/>
    <n v="-7.4824058036550095E-2"/>
    <n v="1.2033698945152667"/>
    <n v="-0.20336989451526657"/>
    <n v="1969"/>
    <s v="UK"/>
    <s v="Historical wave"/>
    <s v="United Kingdom 1969"/>
    <s v="Gross"/>
    <n v="11.751250000000001"/>
    <n v="6.1763960000000004"/>
    <n v="7.1507240000000003"/>
    <n v="4.6005260000000003"/>
    <n v="5.5748540000000002"/>
    <n v="-0.97432799999999986"/>
    <n v="0.39149247952345495"/>
    <n v="0.47440519093713435"/>
    <n v="-8.2912711413679382E-2"/>
    <n v="1.2117862174890437"/>
    <n v="-0.21178621748904361"/>
    <n v="1969"/>
    <s v="UK"/>
    <s v="Historical wave"/>
    <s v="United Kingdom 1969"/>
    <s v="Gross"/>
    <n v="6.8783070000000004"/>
    <n v="2.6455030000000002"/>
    <n v="2.6455030000000002"/>
    <n v="4.2328039999999998"/>
    <n v="4.2328039999999998"/>
    <n v="0"/>
    <n v="0.61538457065088825"/>
    <n v="0.61538457065088825"/>
    <n v="0"/>
    <n v="1"/>
    <n v="0"/>
    <n v="1969"/>
    <s v="UK"/>
    <s v="Historical wave"/>
    <s v="United Kingdom 1969"/>
    <s v="Gross"/>
    <n v="71.364850000000004"/>
    <n v="35.727029999999999"/>
    <n v="36.529879999999999"/>
    <n v="34.834970000000006"/>
    <n v="35.637820000000005"/>
    <n v="-0.8028499999999994"/>
    <n v="0.48812503634492338"/>
    <n v="0.49937497241288958"/>
    <n v="-1.1249936067966223E-2"/>
    <n v="1.0230472424692774"/>
    <n v="-2.3047242469277258E-2"/>
  </r>
  <r>
    <x v="32"/>
    <x v="0"/>
    <x v="47"/>
    <x v="10"/>
    <x v="322"/>
    <x v="0"/>
    <n v="33.928280000000001"/>
    <n v="21.314350000000001"/>
    <n v="24.276340000000001"/>
    <n v="9.6519399999999997"/>
    <n v="12.61393"/>
    <n v="-2.9619900000000001"/>
    <n v="0.28448067511821995"/>
    <n v="0.37178218288696036"/>
    <n v="-8.7301507768740419E-2"/>
    <n v="1.3068802748463004"/>
    <n v="-0.30688027484630037"/>
    <n v="2016"/>
    <s v="US"/>
    <s v="Wave X"/>
    <s v="United States 2016"/>
    <s v="Gross"/>
    <n v="24.973839999999999"/>
    <n v="17.78265"/>
    <n v="20.914370000000002"/>
    <n v="4.0594699999999975"/>
    <n v="7.1911899999999989"/>
    <n v="-3.1317200000000014"/>
    <n v="0.16254889115970941"/>
    <n v="0.28794890973915099"/>
    <n v="-0.12540001857944158"/>
    <n v="1.7714603137848053"/>
    <n v="-0.77146031378480528"/>
    <n v="2016"/>
    <s v="US"/>
    <s v="Wave X"/>
    <s v="United States 2016"/>
    <s v="Gross"/>
    <n v="34.360050000000001"/>
    <n v="26.39321"/>
    <n v="30.459510000000002"/>
    <n v="3.9005399999999995"/>
    <n v="7.9668400000000013"/>
    <n v="-4.0663000000000018"/>
    <n v="0.11351962526247777"/>
    <n v="0.23186345770742478"/>
    <n v="-0.11834383244494702"/>
    <n v="2.0424966799468796"/>
    <n v="-1.0424966799468798"/>
    <n v="2016"/>
    <s v="US"/>
    <s v="Wave X"/>
    <s v="United States 2016"/>
    <s v="Gross"/>
    <n v="67.775459999999995"/>
    <n v="27.643080000000001"/>
    <n v="28.41544"/>
    <n v="39.360019999999992"/>
    <n v="40.132379999999998"/>
    <n v="-0.77235999999999905"/>
    <n v="0.58074146601144416"/>
    <n v="0.59213733112250366"/>
    <n v="-1.1395865111059358E-2"/>
    <n v="1.0196229575086599"/>
    <n v="-1.9622957508659781E-2"/>
  </r>
  <r>
    <x v="0"/>
    <x v="0"/>
    <x v="47"/>
    <x v="0"/>
    <x v="323"/>
    <x v="0"/>
    <n v="34.933140000000002"/>
    <n v="21.51754"/>
    <n v="24.133389999999999"/>
    <n v="10.799750000000003"/>
    <n v="13.415600000000001"/>
    <n v="-2.6158499999999982"/>
    <n v="0.30915485982651436"/>
    <n v="0.38403647653775186"/>
    <n v="-7.488161671123747E-2"/>
    <n v="1.242213940137503"/>
    <n v="-0.24221394013750294"/>
    <n v="2013"/>
    <s v="US"/>
    <s v="Wave IX"/>
    <s v="United States 2013"/>
    <s v="Gross"/>
    <n v="26.94997"/>
    <n v="18.760950000000001"/>
    <n v="21.571999999999999"/>
    <n v="5.3779700000000012"/>
    <n v="8.1890199999999993"/>
    <n v="-2.8110499999999981"/>
    <n v="0.19955383994861595"/>
    <n v="0.30386007850843616"/>
    <n v="-0.10430623855982021"/>
    <n v="1.5226972259049414"/>
    <n v="-0.52269722590494139"/>
    <n v="2013"/>
    <s v="US"/>
    <s v="Wave IX"/>
    <s v="United States 2013"/>
    <s v="Gross"/>
    <n v="34.676929999999999"/>
    <n v="25.631789999999999"/>
    <n v="29.03567"/>
    <n v="5.6412599999999991"/>
    <n v="9.04514"/>
    <n v="-3.4038800000000009"/>
    <n v="0.16268049103539439"/>
    <n v="0.26084027622975853"/>
    <n v="-9.8159785194364121E-2"/>
    <n v="1.6033900227963258"/>
    <n v="-0.60339002279632592"/>
    <n v="2013"/>
    <s v="US"/>
    <s v="Wave IX"/>
    <s v="United States 2013"/>
    <s v="Gross"/>
    <n v="69.341819999999998"/>
    <n v="26.563580000000002"/>
    <n v="27.183019999999999"/>
    <n v="42.158799999999999"/>
    <n v="42.778239999999997"/>
    <n v="-0.61943999999999733"/>
    <n v="0.60798519565826226"/>
    <n v="0.61691833297712695"/>
    <n v="-8.9331373188646819E-3"/>
    <n v="1.0146930178278319"/>
    <n v="-1.4693017827831849E-2"/>
  </r>
  <r>
    <x v="1"/>
    <x v="0"/>
    <x v="47"/>
    <x v="1"/>
    <x v="324"/>
    <x v="0"/>
    <n v="35.743279999999999"/>
    <n v="21.26192"/>
    <n v="23.948799999999999"/>
    <n v="11.79448"/>
    <n v="14.481359999999999"/>
    <n v="-2.6868799999999986"/>
    <n v="0.32997755102497589"/>
    <n v="0.40514916370293941"/>
    <n v="-7.517161267796349E-2"/>
    <n v="1.2278082628483833"/>
    <n v="-0.22780826284838318"/>
    <n v="2010"/>
    <s v="US"/>
    <s v="Wave VIII"/>
    <s v="United States 2010"/>
    <s v="Gross"/>
    <n v="27.846080000000001"/>
    <n v="18.05395"/>
    <n v="20.851179999999999"/>
    <n v="6.9949000000000012"/>
    <n v="9.7921300000000002"/>
    <n v="-2.797229999999999"/>
    <n v="0.25119873246072699"/>
    <n v="0.35165200990588263"/>
    <n v="-0.10045327744515561"/>
    <n v="1.3998956382507253"/>
    <n v="-0.39989563825072533"/>
    <n v="2010"/>
    <s v="US"/>
    <s v="Wave VIII"/>
    <s v="United States 2010"/>
    <s v="Gross"/>
    <n v="36.750819999999997"/>
    <n v="25.885829999999999"/>
    <n v="29.33043"/>
    <n v="7.4203899999999976"/>
    <n v="10.864989999999999"/>
    <n v="-3.4446000000000012"/>
    <n v="0.20191086892755042"/>
    <n v="0.29563938981497556"/>
    <n v="-9.3728520887425143E-2"/>
    <n v="1.4642074068883175"/>
    <n v="-0.46420740688831752"/>
    <n v="2010"/>
    <s v="US"/>
    <s v="Wave VIII"/>
    <s v="United States 2010"/>
    <s v="Gross"/>
    <n v="71.562870000000004"/>
    <n v="28.012509999999999"/>
    <n v="28.811070000000001"/>
    <n v="42.751800000000003"/>
    <n v="43.550360000000005"/>
    <n v="-0.79856000000000193"/>
    <n v="0.59740197675135165"/>
    <n v="0.60856083608720557"/>
    <n v="-1.115885933585394E-2"/>
    <n v="1.0186789795985198"/>
    <n v="-1.8678979598519871E-2"/>
  </r>
  <r>
    <x v="10"/>
    <x v="0"/>
    <x v="47"/>
    <x v="2"/>
    <x v="325"/>
    <x v="0"/>
    <n v="31.602650000000001"/>
    <n v="21.019770000000001"/>
    <n v="24.336590000000001"/>
    <n v="7.2660599999999995"/>
    <n v="10.582879999999999"/>
    <n v="-3.3168199999999999"/>
    <n v="0.22991932638560372"/>
    <n v="0.33487318310331565"/>
    <n v="-0.10495385671771196"/>
    <n v="1.4564812291668388"/>
    <n v="-0.4564812291668387"/>
    <n v="2007"/>
    <s v="US"/>
    <s v="Wave VII"/>
    <s v="United States 2007"/>
    <s v="Gross"/>
    <n v="23.1736"/>
    <n v="16.809899999999999"/>
    <n v="20.194680000000002"/>
    <n v="2.9789199999999987"/>
    <n v="6.3637000000000015"/>
    <n v="-3.3847800000000028"/>
    <n v="0.12854800289985149"/>
    <n v="0.27460990092173859"/>
    <n v="-0.1460618980218871"/>
    <n v="2.1362440078954803"/>
    <n v="-1.1362440078954803"/>
    <n v="2007"/>
    <s v="US"/>
    <s v="Wave VII"/>
    <s v="United States 2007"/>
    <s v="Gross"/>
    <n v="32.728360000000002"/>
    <n v="26.113379999999999"/>
    <n v="30.093360000000001"/>
    <n v="2.6350000000000016"/>
    <n v="6.6149800000000027"/>
    <n v="-3.9799800000000012"/>
    <n v="8.0511214127441805E-2"/>
    <n v="0.20211767409060527"/>
    <n v="-0.12160645996316348"/>
    <n v="2.5104288425047434"/>
    <n v="-1.5104288425047434"/>
    <n v="2007"/>
    <s v="US"/>
    <s v="Wave VII"/>
    <s v="United States 2007"/>
    <s v="Gross"/>
    <n v="71.240350000000007"/>
    <n v="31.718219999999999"/>
    <n v="33.323219999999999"/>
    <n v="37.917130000000007"/>
    <n v="39.522130000000004"/>
    <n v="-1.6050000000000004"/>
    <n v="0.53224233176844304"/>
    <n v="0.55477169890378131"/>
    <n v="-2.2529367135338332E-2"/>
    <n v="1.0423291530767227"/>
    <n v="-4.2329153076722845E-2"/>
  </r>
  <r>
    <x v="3"/>
    <x v="0"/>
    <x v="47"/>
    <x v="3"/>
    <x v="326"/>
    <x v="0"/>
    <n v="32.30545"/>
    <n v="21.112259999999999"/>
    <n v="23.93731"/>
    <n v="8.3681400000000004"/>
    <n v="11.193190000000001"/>
    <n v="-2.8250500000000009"/>
    <n v="0.25903183518570394"/>
    <n v="0.34647992830931007"/>
    <n v="-8.7448093123606102E-2"/>
    <n v="1.3375959293224062"/>
    <n v="-0.33759592932240629"/>
    <n v="2004"/>
    <s v="US"/>
    <s v="Wave VI"/>
    <s v="United States 2004"/>
    <s v="Gross"/>
    <n v="23.728390000000001"/>
    <n v="16.87078"/>
    <n v="19.724550000000001"/>
    <n v="4.0038400000000003"/>
    <n v="6.8576100000000011"/>
    <n v="-2.8537700000000008"/>
    <n v="0.16873626908526032"/>
    <n v="0.28900443730063441"/>
    <n v="-0.1202681682153741"/>
    <n v="1.7127582520780054"/>
    <n v="-0.71275825207800525"/>
    <n v="2004"/>
    <s v="US"/>
    <s v="Wave VI"/>
    <s v="United States 2004"/>
    <s v="Gross"/>
    <n v="32.574289999999998"/>
    <n v="25.387149999999998"/>
    <n v="28.795059999999999"/>
    <n v="3.7792299999999983"/>
    <n v="7.1871399999999994"/>
    <n v="-3.4079100000000011"/>
    <n v="0.1160187988748181"/>
    <n v="0.22063842373847595"/>
    <n v="-0.10461962486365785"/>
    <n v="1.9017471813041287"/>
    <n v="-0.90174718130412879"/>
    <n v="2004"/>
    <s v="US"/>
    <s v="Wave VI"/>
    <s v="United States 2004"/>
    <s v="Gross"/>
    <n v="74.817670000000007"/>
    <n v="33.23415"/>
    <n v="34.677529999999997"/>
    <n v="40.140140000000009"/>
    <n v="41.583520000000007"/>
    <n v="-1.4433799999999977"/>
    <n v="0.53650614888167469"/>
    <n v="0.55579811560557824"/>
    <n v="-1.9291966723903559E-2"/>
    <n v="1.035958519327536"/>
    <n v="-3.5958519327535909E-2"/>
  </r>
  <r>
    <x v="11"/>
    <x v="0"/>
    <x v="47"/>
    <x v="4"/>
    <x v="327"/>
    <x v="0"/>
    <n v="29.890049999999999"/>
    <n v="20.262820000000001"/>
    <n v="23.473379999999999"/>
    <n v="6.4166699999999999"/>
    <n v="9.6272299999999973"/>
    <n v="-3.2105599999999974"/>
    <n v="0.21467578675846979"/>
    <n v="0.32208811962509254"/>
    <n v="-0.10741233286662276"/>
    <n v="1.5003467530666215"/>
    <n v="-0.50034675306662135"/>
    <n v="2000"/>
    <s v="US"/>
    <s v="Wave V"/>
    <s v="United States 2000"/>
    <s v="Gross"/>
    <n v="21.18329"/>
    <n v="15.69824"/>
    <n v="18.935130000000001"/>
    <n v="2.2481599999999986"/>
    <n v="5.4850499999999993"/>
    <n v="-3.2368900000000007"/>
    <n v="0.10612893464612903"/>
    <n v="0.2589328664244317"/>
    <n v="-0.15280393177830265"/>
    <n v="2.4397952103053178"/>
    <n v="-1.4397952103053175"/>
    <n v="2000"/>
    <s v="US"/>
    <s v="Wave V"/>
    <s v="United States 2000"/>
    <s v="Gross"/>
    <n v="29.752130000000001"/>
    <n v="25.198650000000001"/>
    <n v="29.496310000000001"/>
    <n v="0.25581999999999994"/>
    <n v="4.5534800000000004"/>
    <n v="-4.2976600000000005"/>
    <n v="8.5983759818204584E-3"/>
    <n v="0.15304719359588709"/>
    <n v="-0.14444881761406664"/>
    <n v="17.799546556172313"/>
    <n v="-16.799546556172313"/>
    <n v="2000"/>
    <s v="US"/>
    <s v="Wave V"/>
    <s v="United States 2000"/>
    <s v="Gross"/>
    <n v="74.100560000000002"/>
    <n v="32.592329999999997"/>
    <n v="33.307110000000002"/>
    <n v="40.79345"/>
    <n v="41.508230000000005"/>
    <n v="-0.71478000000000463"/>
    <n v="0.55051473295208564"/>
    <n v="0.56016081389938222"/>
    <n v="-9.6460809472965463E-3"/>
    <n v="1.0175219306040555"/>
    <n v="-1.7521930604055422E-2"/>
  </r>
  <r>
    <x v="12"/>
    <x v="0"/>
    <x v="47"/>
    <x v="5"/>
    <x v="328"/>
    <x v="0"/>
    <n v="31.016089999999998"/>
    <n v="20.338429999999999"/>
    <n v="23.733170000000001"/>
    <n v="7.2829199999999972"/>
    <n v="10.677659999999999"/>
    <n v="-3.3947400000000023"/>
    <n v="0.23481102872734758"/>
    <n v="0.34426196209773702"/>
    <n v="-0.10945093337038946"/>
    <n v="1.4661234779456596"/>
    <n v="-0.46612347794565967"/>
    <n v="1997"/>
    <s v="US"/>
    <s v="Wave IV"/>
    <s v="United States 1997"/>
    <s v="Gross"/>
    <n v="22.092230000000001"/>
    <n v="15.84492"/>
    <n v="19.14593"/>
    <n v="2.9463000000000008"/>
    <n v="6.2473100000000006"/>
    <n v="-3.3010099999999998"/>
    <n v="0.13336363056151421"/>
    <n v="0.28278313235015207"/>
    <n v="-0.14941950178863789"/>
    <n v="2.1203916776974507"/>
    <n v="-1.1203916776974507"/>
    <n v="1997"/>
    <s v="US"/>
    <s v="Wave IV"/>
    <s v="United States 1997"/>
    <s v="Gross"/>
    <n v="31.89902"/>
    <n v="26.182130000000001"/>
    <n v="31.016220000000001"/>
    <n v="0.88279999999999959"/>
    <n v="5.7168899999999994"/>
    <n v="-4.8340899999999998"/>
    <n v="2.7674831389804439E-2"/>
    <n v="0.179218358432328"/>
    <n v="-0.15154352704252355"/>
    <n v="6.4758608971454485"/>
    <n v="-5.4758608971454485"/>
    <n v="1997"/>
    <s v="US"/>
    <s v="Wave IV"/>
    <s v="United States 1997"/>
    <s v="Gross"/>
    <n v="74.026880000000006"/>
    <n v="29.794070000000001"/>
    <n v="30.33586"/>
    <n v="43.691020000000009"/>
    <n v="44.232810000000001"/>
    <n v="-0.54178999999999888"/>
    <n v="0.59020480128299346"/>
    <n v="0.59752362925467073"/>
    <n v="-7.3188279716772994E-3"/>
    <n v="1.0124004887045437"/>
    <n v="-1.2400488704543834E-2"/>
  </r>
  <r>
    <x v="13"/>
    <x v="0"/>
    <x v="47"/>
    <x v="5"/>
    <x v="329"/>
    <x v="0"/>
    <n v="32.057189999999999"/>
    <n v="20.803930000000001"/>
    <n v="23.875050000000002"/>
    <n v="8.1821399999999969"/>
    <n v="11.253259999999997"/>
    <n v="-3.0711200000000005"/>
    <n v="0.25523572091003599"/>
    <n v="0.35103700605074861"/>
    <n v="-9.5801285140712608E-2"/>
    <n v="1.3753443475667737"/>
    <n v="-0.37534434756677371"/>
    <n v="1994"/>
    <s v="US"/>
    <s v="Wave IV"/>
    <s v="United States 1994"/>
    <s v="Gross"/>
    <n v="22.771450000000002"/>
    <n v="16.09158"/>
    <n v="19.0885"/>
    <n v="3.6829500000000017"/>
    <n v="6.6798700000000011"/>
    <n v="-2.9969199999999994"/>
    <n v="0.16173541869314434"/>
    <n v="0.29334407778160815"/>
    <n v="-0.13160865908846381"/>
    <n v="1.8137281255515274"/>
    <n v="-0.8137281255515274"/>
    <n v="1994"/>
    <s v="US"/>
    <s v="Wave IV"/>
    <s v="United States 1994"/>
    <s v="Gross"/>
    <n v="33.304720000000003"/>
    <n v="27.346309999999999"/>
    <n v="31.645389999999999"/>
    <n v="1.6593300000000042"/>
    <n v="5.9584100000000042"/>
    <n v="-4.29908"/>
    <n v="4.9822667778020774E-2"/>
    <n v="0.17890587280121267"/>
    <n v="-0.1290832050231919"/>
    <n v="3.5908529346181828"/>
    <n v="-2.5908529346181828"/>
    <n v="1994"/>
    <s v="US"/>
    <s v="Wave IV"/>
    <s v="United States 1994"/>
    <s v="Gross"/>
    <n v="75.443259999999995"/>
    <n v="29.337129999999998"/>
    <n v="29.83426"/>
    <n v="45.608999999999995"/>
    <n v="46.106129999999993"/>
    <n v="-0.49713000000000207"/>
    <n v="0.60454704634979983"/>
    <n v="0.61113650178955681"/>
    <n v="-6.5894554397570053E-3"/>
    <n v="1.0108998224034729"/>
    <n v="-1.0899822403473045E-2"/>
  </r>
  <r>
    <x v="21"/>
    <x v="0"/>
    <x v="47"/>
    <x v="6"/>
    <x v="330"/>
    <x v="0"/>
    <n v="31.49372"/>
    <n v="20.95607"/>
    <n v="23.916319999999999"/>
    <n v="7.5774000000000008"/>
    <n v="10.537649999999999"/>
    <n v="-2.9602499999999985"/>
    <n v="0.24060034825990709"/>
    <n v="0.33459527804273359"/>
    <n v="-9.3994929782826503E-2"/>
    <n v="1.3906683031118852"/>
    <n v="-0.39066830311188511"/>
    <n v="1991"/>
    <s v="US"/>
    <s v="Wave III"/>
    <s v="United States 1991"/>
    <s v="Gross"/>
    <n v="22.258780000000002"/>
    <n v="15.91614"/>
    <n v="18.871749999999999"/>
    <n v="3.3870300000000029"/>
    <n v="6.3426400000000012"/>
    <n v="-2.9556099999999983"/>
    <n v="0.15216602167773807"/>
    <n v="0.28495002870777286"/>
    <n v="-0.13278400703003482"/>
    <n v="1.8726258698623857"/>
    <n v="-0.87262586986238555"/>
    <n v="1991"/>
    <s v="US"/>
    <s v="Wave III"/>
    <s v="United States 1991"/>
    <s v="Gross"/>
    <n v="33.434170000000002"/>
    <n v="28.307220000000001"/>
    <n v="32.444719999999997"/>
    <n v="0.98945000000000505"/>
    <n v="5.1269500000000008"/>
    <n v="-4.1374999999999957"/>
    <n v="2.9593975265424715E-2"/>
    <n v="0.15334461719851281"/>
    <n v="-0.12375064193308809"/>
    <n v="5.1816160493203034"/>
    <n v="-4.1816160493203034"/>
    <n v="1991"/>
    <s v="US"/>
    <s v="Wave III"/>
    <s v="United States 1991"/>
    <s v="Gross"/>
    <n v="73.287559999999999"/>
    <n v="29.815069999999999"/>
    <n v="30.18844"/>
    <n v="43.099119999999999"/>
    <n v="43.472490000000001"/>
    <n v="-0.37337000000000131"/>
    <n v="0.58808234303338791"/>
    <n v="0.59317693207414735"/>
    <n v="-5.0945890407594592E-3"/>
    <n v="1.0086630539092214"/>
    <n v="-8.6630539092213792E-3"/>
  </r>
  <r>
    <x v="37"/>
    <x v="0"/>
    <x v="47"/>
    <x v="7"/>
    <x v="331"/>
    <x v="0"/>
    <n v="30.121410000000001"/>
    <n v="21.11449"/>
    <n v="23.904150000000001"/>
    <n v="6.2172599999999996"/>
    <n v="9.0069200000000009"/>
    <n v="-2.7896600000000014"/>
    <n v="0.20640667219761621"/>
    <n v="0.2990205305794118"/>
    <n v="-9.2613858381795588E-2"/>
    <n v="1.4486960493850991"/>
    <n v="-0.44869604938509916"/>
    <n v="1986"/>
    <s v="US"/>
    <s v="Wave II"/>
    <s v="United States 1986"/>
    <s v="Gross"/>
    <n v="21.679500000000001"/>
    <n v="16.253"/>
    <n v="18.884810000000002"/>
    <n v="2.7946899999999992"/>
    <n v="5.4265000000000008"/>
    <n v="-2.6318100000000015"/>
    <n v="0.12890933831499801"/>
    <n v="0.25030558822851084"/>
    <n v="-0.12139624991351283"/>
    <n v="1.941718043861753"/>
    <n v="-0.94171804386175295"/>
    <n v="1986"/>
    <s v="US"/>
    <s v="Wave II"/>
    <s v="United States 1986"/>
    <s v="Gross"/>
    <n v="31.641649999999998"/>
    <n v="27.960470000000001"/>
    <n v="32.187640000000002"/>
    <n v="-0.54599000000000331"/>
    <n v="3.6811799999999977"/>
    <n v="-4.227170000000001"/>
    <n v="-1.7255421256476933E-2"/>
    <n v="0.11633969783497378"/>
    <n v="-0.13359511909145069"/>
    <n v="-6.7422113958130652"/>
    <n v="7.7422113958130652"/>
    <n v="1986"/>
    <s v="US"/>
    <s v="Wave II"/>
    <s v="United States 1986"/>
    <s v="Gross"/>
    <n v="70.477050000000006"/>
    <n v="30.558990000000001"/>
    <n v="30.847349999999999"/>
    <n v="39.629700000000007"/>
    <n v="39.918060000000004"/>
    <n v="-0.28835999999999729"/>
    <n v="0.56230645295170556"/>
    <n v="0.56639799764604226"/>
    <n v="-4.091544694336628E-3"/>
    <n v="1.0072763609111348"/>
    <n v="-7.2763609111347613E-3"/>
  </r>
  <r>
    <x v="38"/>
    <x v="0"/>
    <x v="47"/>
    <x v="8"/>
    <x v="332"/>
    <x v="0"/>
    <n v="27.804259999999999"/>
    <n v="18.975930000000002"/>
    <n v="21.25581"/>
    <n v="6.548449999999999"/>
    <n v="8.8283299999999976"/>
    <n v="-2.2798799999999986"/>
    <n v="0.23551966497220206"/>
    <n v="0.31751717182906497"/>
    <n v="-8.1997506856862898E-2"/>
    <n v="1.3481556704258257"/>
    <n v="-0.34815567042582579"/>
    <n v="1979"/>
    <s v="US"/>
    <s v="Wave I"/>
    <s v="United States 1979"/>
    <s v="Gross"/>
    <n v="19.452220000000001"/>
    <n v="13.831659999999999"/>
    <n v="15.90686"/>
    <n v="3.5453600000000005"/>
    <n v="5.6205600000000011"/>
    <n v="-2.0752000000000006"/>
    <n v="0.18225991686295961"/>
    <n v="0.28894182771940691"/>
    <n v="-0.10668191085644727"/>
    <n v="1.5853284292709344"/>
    <n v="-0.58532842927093454"/>
    <n v="1979"/>
    <s v="US"/>
    <s v="Wave I"/>
    <s v="United States 1979"/>
    <s v="Gross"/>
    <n v="27.722049999999999"/>
    <n v="23.054749999999999"/>
    <n v="26.4541"/>
    <n v="1.267949999999999"/>
    <n v="4.6673000000000009"/>
    <n v="-3.3993500000000019"/>
    <n v="4.5737959494337503E-2"/>
    <n v="0.1683605649654337"/>
    <n v="-0.12262260547109619"/>
    <n v="3.6809811112425606"/>
    <n v="-2.6809811112425606"/>
    <n v="1979"/>
    <s v="US"/>
    <s v="Wave I"/>
    <s v="United States 1979"/>
    <s v="Gross"/>
    <n v="74.186890000000005"/>
    <n v="36.391669999999998"/>
    <n v="36.779350000000001"/>
    <n v="37.407540000000004"/>
    <n v="37.795220000000008"/>
    <n v="-0.38768000000000313"/>
    <n v="0.50423383430684321"/>
    <n v="0.50945955545514854"/>
    <n v="-5.2257211483053559E-3"/>
    <n v="1.0103636860376277"/>
    <n v="-1.036368603762779E-2"/>
  </r>
  <r>
    <x v="43"/>
    <x v="0"/>
    <x v="47"/>
    <x v="9"/>
    <x v="333"/>
    <x v="0"/>
    <n v="25.57856"/>
    <n v="18.64695"/>
    <n v="20.757190000000001"/>
    <n v="4.8213699999999982"/>
    <n v="6.9316099999999992"/>
    <n v="-2.110240000000001"/>
    <n v="0.18849262820111837"/>
    <n v="0.27099297223925034"/>
    <n v="-8.2500344038131973E-2"/>
    <n v="1.4376847244662827"/>
    <n v="-0.43768472446628276"/>
    <n v="1974"/>
    <s v="US"/>
    <s v="Historical wave"/>
    <s v="United States 1974"/>
    <s v="Gross"/>
    <n v="17.691459999999999"/>
    <n v="13.484500000000001"/>
    <n v="15.545859999999999"/>
    <n v="2.1456"/>
    <n v="4.2069599999999987"/>
    <n v="-2.0613599999999987"/>
    <n v="0.12127885431728076"/>
    <n v="0.237796089186534"/>
    <n v="-0.11651723486925324"/>
    <n v="1.9607382550335566"/>
    <n v="-0.96073825503355648"/>
    <n v="1974"/>
    <s v="US"/>
    <s v="Historical wave"/>
    <s v="United States 1974"/>
    <s v="Gross"/>
    <n v="21.355409999999999"/>
    <n v="17.99024"/>
    <n v="20.493790000000001"/>
    <n v="0.8616199999999985"/>
    <n v="3.3651699999999991"/>
    <n v="-2.5035500000000006"/>
    <n v="4.0346684985209769E-2"/>
    <n v="0.15757927382335432"/>
    <n v="-0.11723258883814457"/>
    <n v="3.9056312527564412"/>
    <n v="-2.9056312527564412"/>
    <n v="1974"/>
    <s v="US"/>
    <s v="Historical wave"/>
    <s v="United States 1974"/>
    <s v="Gross"/>
    <n v="72.712429999999998"/>
    <n v="38.071199999999997"/>
    <n v="38.447949999999999"/>
    <n v="34.264479999999999"/>
    <n v="34.64123"/>
    <n v="-0.37675000000000125"/>
    <n v="0.47123277271850217"/>
    <n v="0.47641414267134247"/>
    <n v="-5.1813699528402675E-3"/>
    <n v="1.0109953514543342"/>
    <n v="-1.0995351454334088E-2"/>
  </r>
  <r>
    <x v="32"/>
    <x v="3"/>
    <x v="48"/>
    <x v="10"/>
    <x v="334"/>
    <x v="1"/>
    <n v="39.288080000000001"/>
    <n v="20.738720000000001"/>
    <n v="20.738720000000001"/>
    <n v="18.54936"/>
    <n v="18.54936"/>
    <m/>
    <n v="0.47213709603523513"/>
    <n v="0.47213709603523513"/>
    <m/>
    <n v="1"/>
    <m/>
    <n v="2016"/>
    <s v="UY"/>
    <s v="Wave X"/>
    <s v="Uruguay 2016"/>
    <s v="Net"/>
    <n v="29.779879999999999"/>
    <n v="17.508050000000001"/>
    <n v="17.508050000000001"/>
    <n v="12.271829999999998"/>
    <n v="12.271829999999998"/>
    <m/>
    <n v="0.41208460208704661"/>
    <n v="0.41208460208704661"/>
    <m/>
    <n v="1"/>
    <m/>
    <n v="2016"/>
    <s v="UY"/>
    <s v="Wave X"/>
    <s v="Uruguay 2016"/>
    <s v="Net"/>
    <n v="42.372050000000002"/>
    <n v="29.602180000000001"/>
    <n v="29.602180000000001"/>
    <n v="12.769870000000001"/>
    <n v="12.769870000000001"/>
    <m/>
    <n v="0.30137484497445843"/>
    <n v="0.30137484497445843"/>
    <m/>
    <n v="1"/>
    <m/>
    <n v="2016"/>
    <s v="UY"/>
    <s v="Wave X"/>
    <s v="Uruguay 2016"/>
    <s v="Net"/>
    <n v="73.85548"/>
    <n v="18.438089999999999"/>
    <n v="18.438089999999999"/>
    <n v="55.417389999999997"/>
    <n v="55.417389999999997"/>
    <m/>
    <n v="0.75034906008328695"/>
    <n v="0.75034906008328695"/>
    <m/>
    <n v="1"/>
    <m/>
  </r>
  <r>
    <x v="0"/>
    <x v="3"/>
    <x v="48"/>
    <x v="0"/>
    <x v="335"/>
    <x v="1"/>
    <n v="39.178260000000002"/>
    <n v="21.538250000000001"/>
    <n v="21.538250000000001"/>
    <n v="17.64001"/>
    <n v="17.64001"/>
    <m/>
    <n v="0.45024996005437706"/>
    <n v="0.45024996005437706"/>
    <m/>
    <n v="1"/>
    <m/>
    <n v="2013"/>
    <s v="UY"/>
    <s v="Wave IX"/>
    <s v="Uruguay 2013"/>
    <s v="Net"/>
    <n v="29.27356"/>
    <n v="17.703499999999998"/>
    <n v="17.703499999999998"/>
    <n v="11.570060000000002"/>
    <n v="11.570060000000002"/>
    <m/>
    <n v="0.39523925344235555"/>
    <n v="0.39523925344235555"/>
    <m/>
    <n v="1"/>
    <m/>
    <n v="2013"/>
    <s v="UY"/>
    <s v="Wave IX"/>
    <s v="Uruguay 2013"/>
    <s v="Net"/>
    <n v="42.96875"/>
    <n v="31.852229999999999"/>
    <n v="31.852229999999999"/>
    <n v="11.116520000000001"/>
    <n v="11.116520000000001"/>
    <m/>
    <n v="0.2587117381818182"/>
    <n v="0.2587117381818182"/>
    <m/>
    <n v="1"/>
    <m/>
    <n v="2013"/>
    <s v="UY"/>
    <s v="Wave IX"/>
    <s v="Uruguay 2013"/>
    <s v="Net"/>
    <n v="73.156390000000002"/>
    <n v="18.26754"/>
    <n v="18.26754"/>
    <n v="54.888850000000005"/>
    <n v="54.888850000000005"/>
    <m/>
    <n v="0.75029467692432616"/>
    <n v="0.75029467692432616"/>
    <m/>
    <n v="1"/>
    <m/>
  </r>
  <r>
    <x v="1"/>
    <x v="3"/>
    <x v="48"/>
    <x v="1"/>
    <x v="336"/>
    <x v="1"/>
    <n v="41.544989999999999"/>
    <n v="21.056570000000001"/>
    <n v="21.056570000000001"/>
    <n v="20.488419999999998"/>
    <n v="20.488419999999998"/>
    <m/>
    <n v="0.49316223207659932"/>
    <n v="0.49316223207659932"/>
    <m/>
    <n v="1"/>
    <m/>
    <n v="2010"/>
    <s v="UY"/>
    <s v="Wave VIII"/>
    <s v="Uruguay 2010"/>
    <s v="Net"/>
    <n v="31.275289999999998"/>
    <n v="17.952739999999999"/>
    <n v="17.952739999999999"/>
    <n v="13.32255"/>
    <n v="13.32255"/>
    <m/>
    <n v="0.42597686544233482"/>
    <n v="0.42597686544233482"/>
    <m/>
    <n v="1"/>
    <m/>
    <n v="2010"/>
    <s v="UY"/>
    <s v="Wave VIII"/>
    <s v="Uruguay 2010"/>
    <s v="Net"/>
    <n v="45.725439999999999"/>
    <n v="29.778919999999999"/>
    <n v="29.778919999999999"/>
    <n v="15.94652"/>
    <n v="15.94652"/>
    <m/>
    <n v="0.3487450312123842"/>
    <n v="0.3487450312123842"/>
    <m/>
    <n v="1"/>
    <m/>
    <n v="2010"/>
    <s v="UY"/>
    <s v="Wave VIII"/>
    <s v="Uruguay 2010"/>
    <s v="Net"/>
    <n v="73.235699999999994"/>
    <n v="16.879519999999999"/>
    <n v="16.879519999999999"/>
    <n v="56.356179999999995"/>
    <n v="56.356179999999995"/>
    <m/>
    <n v="0.7695178717483413"/>
    <n v="0.7695178717483413"/>
    <m/>
    <n v="1"/>
    <m/>
  </r>
  <r>
    <x v="10"/>
    <x v="3"/>
    <x v="48"/>
    <x v="2"/>
    <x v="337"/>
    <x v="1"/>
    <n v="42.275199999999998"/>
    <n v="22.14349"/>
    <n v="22.14349"/>
    <n v="20.131709999999998"/>
    <n v="20.131709999999998"/>
    <m/>
    <n v="0.47620614450079479"/>
    <n v="0.47620614450079479"/>
    <m/>
    <n v="1"/>
    <m/>
    <n v="2007"/>
    <s v="UY"/>
    <s v="Wave VII"/>
    <s v="Uruguay 2007"/>
    <s v="Net"/>
    <n v="32.22484"/>
    <n v="18.852900000000002"/>
    <n v="18.852900000000002"/>
    <n v="13.371939999999999"/>
    <n v="13.371939999999999"/>
    <m/>
    <n v="0.41495752965724575"/>
    <n v="0.41495752965724575"/>
    <m/>
    <n v="1"/>
    <m/>
    <n v="2007"/>
    <s v="UY"/>
    <s v="Wave VII"/>
    <s v="Uruguay 2007"/>
    <s v="Net"/>
    <n v="47.512250000000002"/>
    <n v="31.678920000000002"/>
    <n v="31.678920000000002"/>
    <n v="15.83333"/>
    <n v="15.83333"/>
    <m/>
    <n v="0.33324732042788963"/>
    <n v="0.33324732042788963"/>
    <m/>
    <n v="1"/>
    <m/>
    <n v="2007"/>
    <s v="UY"/>
    <s v="Wave VII"/>
    <s v="Uruguay 2007"/>
    <s v="Net"/>
    <n v="71.214619999999996"/>
    <n v="16.600370000000002"/>
    <n v="16.600370000000002"/>
    <n v="54.614249999999998"/>
    <n v="54.614249999999998"/>
    <m/>
    <n v="0.7668966007260869"/>
    <n v="0.7668966007260869"/>
    <m/>
    <n v="1"/>
    <m/>
  </r>
  <r>
    <x v="3"/>
    <x v="3"/>
    <x v="48"/>
    <x v="3"/>
    <x v="338"/>
    <x v="1"/>
    <n v="45.456159999999997"/>
    <n v="23.76023"/>
    <n v="23.76023"/>
    <n v="21.695929999999997"/>
    <n v="21.695929999999997"/>
    <m/>
    <n v="0.47729350653464786"/>
    <n v="0.47729350653464786"/>
    <m/>
    <n v="1"/>
    <m/>
    <n v="2004"/>
    <s v="UY"/>
    <s v="Wave VI"/>
    <s v="Uruguay 2004"/>
    <s v="Net"/>
    <n v="36.243189999999998"/>
    <n v="21.177479999999999"/>
    <n v="21.177479999999999"/>
    <n v="15.065709999999999"/>
    <n v="15.065709999999999"/>
    <m/>
    <n v="0.41568388433799563"/>
    <n v="0.41568388433799563"/>
    <m/>
    <n v="1"/>
    <m/>
    <n v="2004"/>
    <s v="UY"/>
    <s v="Wave VI"/>
    <s v="Uruguay 2004"/>
    <s v="Net"/>
    <n v="49.612699999999997"/>
    <n v="36.1419"/>
    <n v="36.1419"/>
    <n v="13.470799999999997"/>
    <n v="13.470799999999997"/>
    <m/>
    <n v="0.27151918762736149"/>
    <n v="0.27151918762736149"/>
    <m/>
    <n v="1"/>
    <m/>
    <n v="2004"/>
    <s v="UY"/>
    <s v="Wave VI"/>
    <s v="Uruguay 2004"/>
    <s v="Net"/>
    <n v="71.51849"/>
    <n v="11.99133"/>
    <n v="11.99133"/>
    <n v="59.527160000000002"/>
    <n v="59.527160000000002"/>
    <m/>
    <n v="0.83233244997202827"/>
    <n v="0.83233244997202827"/>
    <m/>
    <n v="1"/>
    <m/>
  </r>
</pivotCacheRecords>
</file>

<file path=xl/pivotCache/pivotCacheRecords5.xml><?xml version="1.0" encoding="utf-8"?>
<pivotCacheRecords xmlns="http://schemas.openxmlformats.org/spreadsheetml/2006/main" xmlns:r="http://schemas.openxmlformats.org/officeDocument/2006/relationships" count="339">
  <r>
    <x v="0"/>
    <x v="0"/>
    <x v="0"/>
    <x v="0"/>
    <x v="0"/>
    <x v="0"/>
    <n v="21.312899999999999"/>
    <m/>
    <n v="19.713629999999998"/>
    <n v="22.878910000000001"/>
    <n v="0.37030669999999999"/>
    <n v="0.44315450000000001"/>
    <n v="0.1865388"/>
    <m/>
    <n v="16.387799999999999"/>
    <n v="15.09347"/>
    <n v="17.661809999999999"/>
    <n v="0.45686769999999999"/>
    <n v="0.54313230000000001"/>
    <m/>
    <n v="2013"/>
    <s v="Anglo-Saxon"/>
    <s v="AU"/>
    <s v="Wave IX"/>
    <s v="Australia 2013"/>
    <s v="Gross"/>
    <n v="20.59995"/>
    <m/>
    <n v="17.508140000000001"/>
    <n v="17.001090000000001"/>
    <n v="7.14418E-2"/>
    <n v="6.9949200000000003E-2"/>
    <n v="0.85860899999999996"/>
    <m/>
    <n v="44.469450000000002"/>
    <m/>
    <n v="41.946869999999997"/>
    <n v="46.744590000000002"/>
    <n v="0.4473123"/>
    <n v="0.55268779999999995"/>
    <m/>
    <m/>
  </r>
  <r>
    <x v="1"/>
    <x v="0"/>
    <x v="0"/>
    <x v="1"/>
    <x v="1"/>
    <x v="0"/>
    <n v="21.174289999999999"/>
    <m/>
    <n v="18.733779999999999"/>
    <n v="22.45299"/>
    <n v="0.35450500000000001"/>
    <n v="0.43580459999999999"/>
    <n v="0.20969039999999994"/>
    <m/>
    <n v="14.88988"/>
    <n v="13.23085"/>
    <n v="16.533080000000002"/>
    <n v="0.44215979999999999"/>
    <n v="0.55784020000000001"/>
    <m/>
    <n v="2010"/>
    <s v="Anglo-Saxon"/>
    <s v="AU"/>
    <s v="Wave VIII"/>
    <s v="Australia 2010"/>
    <s v="Gross"/>
    <n v="22.371490000000001"/>
    <m/>
    <n v="17.906379999999999"/>
    <n v="15.87514"/>
    <n v="7.3474100000000001E-2"/>
    <n v="6.3054100000000002E-2"/>
    <n v="0.86347180000000001"/>
    <m/>
    <n v="50.297580000000004"/>
    <m/>
    <n v="48.039749999999998"/>
    <n v="52.294699999999999"/>
    <n v="0.44829530000000001"/>
    <n v="0.55170470000000005"/>
    <m/>
    <m/>
  </r>
  <r>
    <x v="2"/>
    <x v="0"/>
    <x v="0"/>
    <x v="2"/>
    <x v="2"/>
    <x v="0"/>
    <n v="21.079249999999998"/>
    <m/>
    <n v="18.004930000000002"/>
    <n v="23.145150000000001"/>
    <n v="0.33942729999999999"/>
    <n v="0.4495152"/>
    <n v="0.21105750000000001"/>
    <m/>
    <n v="14.70614"/>
    <n v="12.768520000000001"/>
    <n v="16.618089999999999"/>
    <n v="0.43122630000000001"/>
    <n v="0.56877370000000005"/>
    <m/>
    <n v="2008"/>
    <s v="Anglo-Saxon"/>
    <s v="AU"/>
    <s v="Wave VII"/>
    <s v="Australia 2008"/>
    <s v="Gross"/>
    <n v="21.547830000000001"/>
    <n v="21.774740000000001"/>
    <n v="14.524010000000001"/>
    <n v="18.95571"/>
    <n v="6.4076800000000003E-2"/>
    <n v="7.8779799999999997E-2"/>
    <n v="0.8571434"/>
    <m/>
    <n v="51.586410000000001"/>
    <n v="51.406080000000003"/>
    <n v="47.423679999999997"/>
    <n v="55.193080000000002"/>
    <n v="0.42375190000000001"/>
    <n v="0.56920950000000003"/>
    <n v="7.038600000000006E-3"/>
    <m/>
  </r>
  <r>
    <x v="3"/>
    <x v="0"/>
    <x v="0"/>
    <x v="3"/>
    <x v="3"/>
    <x v="0"/>
    <n v="20.954360000000001"/>
    <m/>
    <n v="18.313759999999998"/>
    <n v="23.104330000000001"/>
    <n v="0.34434870000000001"/>
    <n v="0.44753670000000001"/>
    <n v="0.20811460000000004"/>
    <m/>
    <n v="15.9315"/>
    <n v="13.9595"/>
    <n v="17.88982"/>
    <n v="0.43658599999999997"/>
    <n v="0.56341399999999997"/>
    <m/>
    <n v="2004"/>
    <s v="Anglo-Saxon"/>
    <s v="AU"/>
    <s v="Wave VI"/>
    <s v="Australia 2004"/>
    <s v="Gross"/>
    <n v="19.830660000000002"/>
    <n v="20.122579999999999"/>
    <n v="13.26871"/>
    <n v="13.56405"/>
    <n v="6.37929E-2"/>
    <n v="6.3338199999999997E-2"/>
    <n v="0.87286890000000006"/>
    <m/>
    <n v="48.303730000000002"/>
    <n v="48.100610000000003"/>
    <n v="44.83623"/>
    <n v="51.22974"/>
    <n v="0.42103119999999999"/>
    <n v="0.57009489999999996"/>
    <n v="8.8738999999999901E-3"/>
    <m/>
  </r>
  <r>
    <x v="4"/>
    <x v="0"/>
    <x v="0"/>
    <x v="3"/>
    <x v="4"/>
    <x v="0"/>
    <n v="20.370480000000001"/>
    <m/>
    <n v="17.782520000000002"/>
    <n v="21.575050000000001"/>
    <n v="0.34502119999999997"/>
    <n v="0.42773499999999998"/>
    <n v="0.22724380000000011"/>
    <m/>
    <n v="15.2323"/>
    <n v="13.97025"/>
    <n v="16.48367"/>
    <n v="0.45662459999999999"/>
    <n v="0.54337539999999995"/>
    <m/>
    <n v="2003"/>
    <s v="Anglo-Saxon"/>
    <s v="AU"/>
    <s v="Wave VI"/>
    <s v="Australia 2003"/>
    <s v="Gross"/>
    <n v="22.05866"/>
    <n v="17.6007"/>
    <n v="16.600650000000002"/>
    <n v="18.799219999999998"/>
    <n v="0.51415880000000003"/>
    <n v="0.48584119999999997"/>
    <n v="0"/>
    <m/>
    <n v="44.906390000000002"/>
    <n v="31.081959999999999"/>
    <n v="40.959670000000003"/>
    <n v="48.244300000000003"/>
    <n v="0.22207180000000001"/>
    <n v="0.30927519999999997"/>
    <n v="0.46865299999999999"/>
    <m/>
  </r>
  <r>
    <x v="5"/>
    <x v="0"/>
    <x v="0"/>
    <x v="4"/>
    <x v="5"/>
    <x v="0"/>
    <n v="21.575939999999999"/>
    <m/>
    <n v="18.631979999999999"/>
    <n v="23.02664"/>
    <n v="0.33979789999999999"/>
    <n v="0.42945129999999998"/>
    <n v="0.23075080000000003"/>
    <m/>
    <n v="16.39894"/>
    <n v="14.858320000000001"/>
    <n v="17.943269999999998"/>
    <n v="0.4535729"/>
    <n v="0.54642710000000005"/>
    <m/>
    <n v="2001"/>
    <s v="Anglo-Saxon"/>
    <s v="AU"/>
    <s v="Wave V"/>
    <s v="Australia 2001"/>
    <s v="Gross"/>
    <n v="22.982710000000001"/>
    <n v="16.996259999999999"/>
    <n v="15.803470000000001"/>
    <n v="18.236599999999999"/>
    <n v="0.47399809999999998"/>
    <n v="0.52600190000000002"/>
    <n v="0"/>
    <m/>
    <n v="46.68929"/>
    <n v="32.478360000000002"/>
    <n v="42.566969999999998"/>
    <n v="50.12444"/>
    <n v="0.216059"/>
    <n v="0.3053129"/>
    <n v="0.4786281"/>
    <m/>
  </r>
  <r>
    <x v="6"/>
    <x v="0"/>
    <x v="0"/>
    <x v="5"/>
    <x v="6"/>
    <x v="0"/>
    <n v="20.636050000000001"/>
    <m/>
    <n v="17.184229999999999"/>
    <n v="22.111599999999999"/>
    <n v="0.32169569999999997"/>
    <n v="0.42438409999999999"/>
    <n v="0.25392020000000004"/>
    <m/>
    <n v="15.695309999999999"/>
    <n v="13.74849"/>
    <n v="17.664719999999999"/>
    <n v="0.44050790000000001"/>
    <n v="0.55949210000000005"/>
    <m/>
    <n v="1995"/>
    <s v="Anglo-Saxon"/>
    <s v="AU"/>
    <s v="Wave IV"/>
    <s v="Australia 1995"/>
    <s v="Gross"/>
    <n v="22.30011"/>
    <n v="14.04908"/>
    <n v="12.049300000000001"/>
    <n v="15.96518"/>
    <n v="0.41966490000000001"/>
    <n v="0.58033509999999999"/>
    <n v="0"/>
    <m/>
    <n v="44.154649999999997"/>
    <n v="30.90175"/>
    <n v="41.127780000000001"/>
    <n v="46.577289999999998"/>
    <n v="0.20109869999999999"/>
    <n v="0.28454659999999998"/>
    <n v="0.51435470000000005"/>
    <m/>
  </r>
  <r>
    <x v="7"/>
    <x v="0"/>
    <x v="0"/>
    <x v="6"/>
    <x v="7"/>
    <x v="0"/>
    <n v="18.992989999999999"/>
    <m/>
    <n v="14.894640000000001"/>
    <n v="21.110009999999999"/>
    <n v="0.29370780000000002"/>
    <n v="0.43705250000000001"/>
    <n v="0.26923969999999997"/>
    <m/>
    <n v="13.425509999999999"/>
    <n v="10.88096"/>
    <n v="15.921239999999999"/>
    <n v="0.40131"/>
    <n v="0.5986899"/>
    <m/>
    <n v="1989"/>
    <s v="Anglo-Saxon"/>
    <s v="AU"/>
    <s v="Wave III"/>
    <s v="Australia 1989"/>
    <s v="Gross"/>
    <n v="21.04486"/>
    <n v="16.401579999999999"/>
    <n v="17.34788"/>
    <n v="15.38325"/>
    <n v="0.54823690000000003"/>
    <n v="0.45176300000000003"/>
    <n v="9.9999999947364415E-8"/>
    <m/>
    <n v="46.148670000000003"/>
    <n v="29.527529999999999"/>
    <n v="40.663310000000003"/>
    <n v="50.30791"/>
    <n v="0.18482760000000001"/>
    <n v="0.30157240000000002"/>
    <n v="0.51359999999999995"/>
    <m/>
  </r>
  <r>
    <x v="8"/>
    <x v="0"/>
    <x v="0"/>
    <x v="7"/>
    <x v="8"/>
    <x v="0"/>
    <n v="19.635359999999999"/>
    <m/>
    <n v="16.143329999999999"/>
    <n v="21.958819999999999"/>
    <n v="0.30470199999999997"/>
    <n v="0.4248672"/>
    <n v="0.27043079999999997"/>
    <m/>
    <n v="13.92862"/>
    <n v="11.637589999999999"/>
    <n v="16.245539999999998"/>
    <n v="0.42010520000000001"/>
    <n v="0.57989480000000004"/>
    <m/>
    <n v="1985"/>
    <s v="Anglo-Saxon"/>
    <s v="AU"/>
    <s v="Wave II"/>
    <s v="Australia 1985"/>
    <s v="Gross"/>
    <n v="20.6127"/>
    <n v="16.604600000000001"/>
    <n v="17.923649999999999"/>
    <n v="15.18202"/>
    <n v="0.5601003"/>
    <n v="0.4398997"/>
    <n v="0"/>
    <m/>
    <n v="48.94332"/>
    <n v="29.609380000000002"/>
    <n v="44.59169"/>
    <n v="52.276339999999998"/>
    <n v="0.19659509999999999"/>
    <n v="0.3009116"/>
    <n v="0.50249330000000003"/>
    <m/>
  </r>
  <r>
    <x v="9"/>
    <x v="0"/>
    <x v="0"/>
    <x v="8"/>
    <x v="9"/>
    <x v="0"/>
    <n v="18.27065"/>
    <m/>
    <n v="16.711739999999999"/>
    <n v="23.03708"/>
    <n v="0.2529903"/>
    <n v="0.38524259999999999"/>
    <n v="0.36176710000000001"/>
    <m/>
    <n v="14.73512"/>
    <n v="12.11327"/>
    <n v="17.176549999999999"/>
    <n v="0.39638699999999999"/>
    <n v="0.60361299999999996"/>
    <m/>
    <n v="1981"/>
    <s v="Anglo-Saxon"/>
    <s v="AU"/>
    <s v="Wave I"/>
    <s v="Australia 1981"/>
    <s v="Gross"/>
    <n v="19.983509999999999"/>
    <n v="59.991039999999998"/>
    <n v="62.067270000000001"/>
    <n v="58.964680000000001"/>
    <n v="0.34225539999999999"/>
    <n v="0.65774460000000001"/>
    <n v="0"/>
    <m/>
    <n v="50.168410000000002"/>
    <n v="21.687419999999999"/>
    <n v="45.6937"/>
    <n v="53.624690000000001"/>
    <n v="0.1569014"/>
    <n v="0.23839150000000001"/>
    <n v="0.60470709999999994"/>
    <m/>
  </r>
  <r>
    <x v="0"/>
    <x v="1"/>
    <x v="1"/>
    <x v="0"/>
    <x v="10"/>
    <x v="0"/>
    <n v="14.176629999999999"/>
    <m/>
    <n v="12.74264"/>
    <n v="15.55326"/>
    <n v="0.44025230255709574"/>
    <n v="0.55974776798153014"/>
    <m/>
    <m/>
    <n v="12.68356"/>
    <n v="11.56044"/>
    <n v="13.800750000000001"/>
    <n v="0.45451813213324965"/>
    <n v="0.54548218323562159"/>
    <m/>
    <n v="2013"/>
    <s v="EU15"/>
    <s v="AT"/>
    <s v="Wave IX"/>
    <s v="Austria 2013"/>
    <s v="Gross"/>
    <n v="16.709669999999999"/>
    <m/>
    <n v="16.923670000000001"/>
    <n v="16.482990000000001"/>
    <n v="0.52096055756935955"/>
    <n v="0.47903920304829484"/>
    <m/>
    <m/>
    <n v="16.98246"/>
    <m/>
    <n v="12.62031"/>
    <n v="20.315159999999999"/>
    <n v="0.32185902395765981"/>
    <n v="0.67814085827377191"/>
    <m/>
    <m/>
  </r>
  <r>
    <x v="1"/>
    <x v="1"/>
    <x v="1"/>
    <x v="1"/>
    <x v="11"/>
    <x v="0"/>
    <n v="15.14603"/>
    <m/>
    <n v="13.92069"/>
    <n v="16.318999999999999"/>
    <n v="0.44951337083050807"/>
    <n v="0.55048676121729589"/>
    <m/>
    <m/>
    <n v="13.001390000000001"/>
    <n v="12.63307"/>
    <n v="13.365640000000001"/>
    <n v="0.48313380338563799"/>
    <n v="0.51686642735892085"/>
    <m/>
    <n v="2010"/>
    <s v="EU15"/>
    <s v="AT"/>
    <s v="Wave VIII"/>
    <s v="Austria 2010"/>
    <s v="Gross"/>
    <n v="18.204709999999999"/>
    <m/>
    <n v="18.28228"/>
    <n v="18.121210000000001"/>
    <n v="0.52063597827155728"/>
    <n v="0.47936418652096086"/>
    <m/>
    <m/>
    <n v="19.974589999999999"/>
    <m/>
    <n v="13.905430000000001"/>
    <n v="24.493030000000001"/>
    <n v="0.29709661124458631"/>
    <n v="0.70290353894623125"/>
    <m/>
    <m/>
  </r>
  <r>
    <x v="10"/>
    <x v="1"/>
    <x v="1"/>
    <x v="2"/>
    <x v="12"/>
    <x v="0"/>
    <n v="15.87782"/>
    <m/>
    <n v="14.24798"/>
    <n v="17.432009999999998"/>
    <n v="0.43801479044352437"/>
    <n v="0.56198527253741393"/>
    <m/>
    <m/>
    <n v="13.46022"/>
    <n v="12.78501"/>
    <n v="14.13138"/>
    <n v="0.47349084933232893"/>
    <n v="0.5265090020816896"/>
    <m/>
    <n v="2007"/>
    <s v="EU15"/>
    <s v="AT"/>
    <s v="Wave VII"/>
    <s v="Austria 2007"/>
    <s v="Gross"/>
    <n v="17.6752"/>
    <m/>
    <n v="17.080829999999999"/>
    <n v="18.302330000000001"/>
    <n v="0.49615014257264417"/>
    <n v="0.50384963112157144"/>
    <m/>
    <m/>
    <n v="23.030149999999999"/>
    <m/>
    <n v="16.862120000000001"/>
    <n v="27.477989999999998"/>
    <n v="0.30676738970436579"/>
    <n v="0.69323256687429302"/>
    <m/>
    <m/>
  </r>
  <r>
    <x v="3"/>
    <x v="1"/>
    <x v="1"/>
    <x v="3"/>
    <x v="13"/>
    <x v="0"/>
    <n v="13.39723"/>
    <m/>
    <n v="11.74668"/>
    <n v="14.96608"/>
    <n v="0.42727362298027277"/>
    <n v="0.57272645166202263"/>
    <m/>
    <m/>
    <n v="11.71654"/>
    <n v="10.85985"/>
    <n v="12.57208"/>
    <n v="0.46312981477466897"/>
    <n v="0.53687027057476011"/>
    <m/>
    <n v="2004"/>
    <s v="EU15"/>
    <s v="AT"/>
    <s v="Wave VI"/>
    <s v="Austria 2004"/>
    <s v="Gross"/>
    <n v="15.357620000000001"/>
    <m/>
    <n v="15.407819999999999"/>
    <n v="15.305009999999999"/>
    <n v="0.51341242979055346"/>
    <n v="0.48658763532370247"/>
    <m/>
    <m/>
    <n v="17.823810000000002"/>
    <m/>
    <n v="10.39715"/>
    <n v="22.893460000000001"/>
    <n v="0.23665220847843416"/>
    <n v="0.76334745489320177"/>
    <m/>
    <m/>
  </r>
  <r>
    <x v="11"/>
    <x v="1"/>
    <x v="1"/>
    <x v="4"/>
    <x v="14"/>
    <x v="1"/>
    <n v="13.43144"/>
    <m/>
    <n v="10.51314"/>
    <n v="16.124369999999999"/>
    <n v="0.3756442347209234"/>
    <n v="0.62435598863561903"/>
    <m/>
    <m/>
    <n v="10.61073"/>
    <n v="8.5850620000000006"/>
    <n v="12.59285"/>
    <n v="0.40015088500037221"/>
    <n v="0.5998489265111826"/>
    <m/>
    <n v="2000"/>
    <s v="EU15"/>
    <s v="AT"/>
    <s v="Wave V"/>
    <s v="Austria 2000"/>
    <s v="Net"/>
    <n v="15.881880000000001"/>
    <m/>
    <n v="14.48391"/>
    <n v="17.342649999999999"/>
    <n v="0.46600282838051915"/>
    <n v="0.5339974234788325"/>
    <m/>
    <m/>
    <n v="21.441099999999999"/>
    <m/>
    <n v="13.5464"/>
    <n v="26.31683"/>
    <n v="0.24121854755586236"/>
    <n v="0.75878149908353598"/>
    <m/>
    <m/>
  </r>
  <r>
    <x v="12"/>
    <x v="1"/>
    <x v="1"/>
    <x v="5"/>
    <x v="15"/>
    <x v="1"/>
    <n v="14.232390000000001"/>
    <m/>
    <n v="11.930099999999999"/>
    <n v="16.397099999999998"/>
    <n v="0.40621048186565994"/>
    <n v="0.59378923708526821"/>
    <m/>
    <m/>
    <n v="11.079179999999999"/>
    <n v="9.7456479999999992"/>
    <n v="12.416449999999999"/>
    <n v="0.44043367830471208"/>
    <n v="0.55956632169528797"/>
    <m/>
    <n v="1997"/>
    <s v="EU15"/>
    <s v="AT"/>
    <s v="Wave IV"/>
    <s v="Austria 1997"/>
    <s v="Net"/>
    <n v="17.280239999999999"/>
    <m/>
    <n v="17.116689999999998"/>
    <n v="17.452159999999999"/>
    <n v="0.5076117577070689"/>
    <n v="0.49238853164076429"/>
    <m/>
    <m/>
    <n v="22.65578"/>
    <m/>
    <n v="14.076779999999999"/>
    <n v="28.137090000000001"/>
    <n v="0.23721877443970299"/>
    <n v="0.76278118159905506"/>
    <m/>
    <m/>
  </r>
  <r>
    <x v="6"/>
    <x v="1"/>
    <x v="1"/>
    <x v="5"/>
    <x v="16"/>
    <x v="2"/>
    <n v="17.046800000000001"/>
    <m/>
    <n v="15.11406"/>
    <n v="18.806039999999999"/>
    <n v="0.42247800173639627"/>
    <n v="0.57752205692563996"/>
    <m/>
    <m/>
    <n v="13.849930000000001"/>
    <n v="12.56765"/>
    <n v="15.107559999999999"/>
    <n v="0.44930638638606835"/>
    <n v="0.55069332480380762"/>
    <m/>
    <n v="1995"/>
    <s v="EU15"/>
    <s v="AT"/>
    <s v="Wave IV"/>
    <s v="Austria 1995"/>
    <s v="Mix"/>
    <n v="22.307980000000001"/>
    <m/>
    <n v="22.238790000000002"/>
    <n v="22.38008"/>
    <n v="0.50873274944661062"/>
    <n v="0.49126725055338938"/>
    <m/>
    <m/>
    <n v="22.641069999999999"/>
    <m/>
    <n v="15.954359999999999"/>
    <n v="26.491050000000001"/>
    <n v="0.25747581717648504"/>
    <n v="0.74252409448846723"/>
    <m/>
    <m/>
  </r>
  <r>
    <x v="13"/>
    <x v="1"/>
    <x v="1"/>
    <x v="5"/>
    <x v="17"/>
    <x v="1"/>
    <n v="14.735390000000001"/>
    <m/>
    <n v="12.72073"/>
    <n v="16.603359999999999"/>
    <n v="0.41533213576294892"/>
    <n v="0.5846677285093913"/>
    <m/>
    <m/>
    <n v="12.321730000000001"/>
    <n v="10.850910000000001"/>
    <n v="13.78238"/>
    <n v="0.43878887136790046"/>
    <n v="0.56121096631722978"/>
    <m/>
    <n v="1994"/>
    <s v="EU15"/>
    <s v="AT"/>
    <s v="Wave IV"/>
    <s v="Austria 1994"/>
    <s v="Net"/>
    <n v="16.707689999999999"/>
    <m/>
    <n v="16.767869999999998"/>
    <n v="16.64404"/>
    <n v="0.51584976738256461"/>
    <n v="0.4841502924701141"/>
    <m/>
    <m/>
    <n v="22.321190000000001"/>
    <m/>
    <n v="15.67647"/>
    <n v="26.075189999999999"/>
    <n v="0.25353952903048627"/>
    <n v="0.74646020216664066"/>
    <m/>
    <m/>
  </r>
  <r>
    <x v="14"/>
    <x v="1"/>
    <x v="1"/>
    <x v="7"/>
    <x v="18"/>
    <x v="2"/>
    <n v="11.737730000000001"/>
    <m/>
    <n v="6.8210430000000004"/>
    <n v="15.846120000000001"/>
    <n v="0.26287408212661223"/>
    <n v="0.73408052493966036"/>
    <m/>
    <m/>
    <n v="6.860036"/>
    <n v="4.2582490000000002"/>
    <n v="9.2089099999999995"/>
    <n v="0.29451069936076141"/>
    <n v="0.70548930063923865"/>
    <m/>
    <n v="1987"/>
    <s v="EU15"/>
    <s v="AT"/>
    <s v="Wave II"/>
    <s v="Austria 1987"/>
    <s v="Mix"/>
    <n v="9.7678410000000007"/>
    <n v="9.8200950000000002"/>
    <n v="9.3792240000000007"/>
    <n v="10.298819999999999"/>
    <n v="0.49721107586026403"/>
    <n v="0.50278892413973586"/>
    <m/>
    <n v="5.2253999999999579E-2"/>
    <n v="30.139140000000001"/>
    <n v="29.619250000000001"/>
    <n v="15.11027"/>
    <n v="36.932459999999999"/>
    <n v="0.15760719802155693"/>
    <n v="0.83599314634908028"/>
    <n v="6.3996556293628437E-3"/>
    <n v="-0.51989000000000019"/>
  </r>
  <r>
    <x v="11"/>
    <x v="1"/>
    <x v="2"/>
    <x v="4"/>
    <x v="19"/>
    <x v="1"/>
    <n v="16.116610000000001"/>
    <m/>
    <n v="13.548439999999999"/>
    <n v="18.52516"/>
    <n v="0.4068433746302727"/>
    <n v="0.59315681151309119"/>
    <m/>
    <m/>
    <n v="11.16999"/>
    <n v="8.4389990000000008"/>
    <n v="13.740460000000001"/>
    <n v="0.3663149206042261"/>
    <n v="0.63368543749815354"/>
    <m/>
    <n v="2000"/>
    <s v="EU15"/>
    <s v="BE"/>
    <s v="Wave V"/>
    <s v="Belgium 2000"/>
    <s v="Net"/>
    <n v="12.66184"/>
    <m/>
    <n v="11.170199999999999"/>
    <n v="14.32057"/>
    <n v="0.46449339116589689"/>
    <n v="0.53550629292425111"/>
    <m/>
    <m/>
    <n v="35.864100000000001"/>
    <m/>
    <n v="35.299259999999997"/>
    <n v="36.283999999999999"/>
    <n v="0.41968598124586981"/>
    <n v="0.58031401875413013"/>
    <m/>
    <m/>
  </r>
  <r>
    <x v="12"/>
    <x v="1"/>
    <x v="2"/>
    <x v="5"/>
    <x v="20"/>
    <x v="0"/>
    <n v="14.412800000000001"/>
    <m/>
    <n v="13.00489"/>
    <n v="15.76961"/>
    <n v="0.44281694049733566"/>
    <n v="0.55718340641651865"/>
    <m/>
    <m/>
    <n v="12.48678"/>
    <n v="11.42543"/>
    <n v="13.54519"/>
    <n v="0.45686742298655059"/>
    <n v="0.54313233675935668"/>
    <m/>
    <n v="1997"/>
    <s v="EU15"/>
    <s v="BE"/>
    <s v="Wave IV"/>
    <s v="Belgium 1997"/>
    <s v="Gross"/>
    <n v="13.71716"/>
    <m/>
    <n v="11.94369"/>
    <n v="15.5562"/>
    <n v="0.44613078605582984"/>
    <n v="0.55386892211523453"/>
    <m/>
    <m/>
    <n v="22.684170000000002"/>
    <n v="22.608540000000001"/>
    <n v="21.519390000000001"/>
    <n v="23.435690000000001"/>
    <n v="0.41084532658897915"/>
    <n v="0.58915480610424198"/>
    <m/>
    <n v="-7.5630000000000308E-2"/>
  </r>
  <r>
    <x v="6"/>
    <x v="1"/>
    <x v="2"/>
    <x v="5"/>
    <x v="21"/>
    <x v="1"/>
    <n v="16.180409999999998"/>
    <m/>
    <n v="14.293559999999999"/>
    <n v="17.936699999999998"/>
    <n v="0.42586430133723441"/>
    <n v="0.57413576046589676"/>
    <m/>
    <m/>
    <n v="12.32264"/>
    <n v="10.78978"/>
    <n v="13.76763"/>
    <n v="0.42488541416449721"/>
    <n v="0.57511426122973652"/>
    <m/>
    <n v="1995"/>
    <s v="EU15"/>
    <s v="BE"/>
    <s v="Wave IV"/>
    <s v="Belgium 1995"/>
    <s v="Net"/>
    <n v="15.03167"/>
    <m/>
    <n v="13.596769999999999"/>
    <n v="16.514230000000001"/>
    <n v="0.45965963861633469"/>
    <n v="0.5403401618050423"/>
    <m/>
    <m/>
    <n v="31.296469999999999"/>
    <m/>
    <n v="29.17962"/>
    <n v="32.908830000000002"/>
    <n v="0.40311383360487624"/>
    <n v="0.59688648591997762"/>
    <m/>
    <m/>
  </r>
  <r>
    <x v="15"/>
    <x v="1"/>
    <x v="2"/>
    <x v="6"/>
    <x v="22"/>
    <x v="0"/>
    <n v="10.25952"/>
    <m/>
    <n v="8.8647240000000007"/>
    <n v="11.59388"/>
    <n v="0.42245758086148277"/>
    <n v="0.5775426140794111"/>
    <m/>
    <m/>
    <n v="7.8042410000000002"/>
    <n v="7.0987900000000002"/>
    <n v="8.4895859999999992"/>
    <n v="0.44822859775857765"/>
    <n v="0.55177127410596361"/>
    <m/>
    <n v="1992"/>
    <s v="EU15"/>
    <s v="BE"/>
    <s v="Wave III"/>
    <s v="Belgium 1992"/>
    <s v="Gross"/>
    <n v="9.2117660000000008"/>
    <m/>
    <n v="7.8914489999999997"/>
    <n v="10.489940000000001"/>
    <n v="0.43829053563529485"/>
    <n v="0.56170946436470526"/>
    <m/>
    <m/>
    <n v="24.573319999999999"/>
    <n v="24.268360000000001"/>
    <n v="20.81044"/>
    <n v="26.904"/>
    <n v="0.37089906363676817"/>
    <n v="0.62910101877506353"/>
    <m/>
    <n v="-0.30495999999999768"/>
  </r>
  <r>
    <x v="16"/>
    <x v="1"/>
    <x v="2"/>
    <x v="6"/>
    <x v="23"/>
    <x v="1"/>
    <n v="11.36974"/>
    <m/>
    <n v="10.298640000000001"/>
    <n v="12.43351"/>
    <n v="0.43932543752099867"/>
    <n v="0.54832221317286056"/>
    <m/>
    <m/>
    <n v="8.8516689999999993"/>
    <n v="8.179316"/>
    <n v="9.5156270000000003"/>
    <n v="0.45359118150486649"/>
    <n v="0.544232392783779"/>
    <m/>
    <n v="1988"/>
    <s v="EU15"/>
    <s v="BE"/>
    <s v="Wave III"/>
    <s v="Belgium 1988"/>
    <s v="Net"/>
    <n v="10.55744"/>
    <n v="10.747450000000001"/>
    <n v="9.45289"/>
    <n v="12.1188"/>
    <n v="0.44814100088858283"/>
    <n v="0.54852834858501309"/>
    <m/>
    <n v="0.1900100000000009"/>
    <n v="24.50178"/>
    <n v="23.122350000000001"/>
    <n v="22.420359999999999"/>
    <n v="25.485220000000002"/>
    <n v="0.40963959113152426"/>
    <n v="0.55489256066100545"/>
    <n v="3.5467848207470287E-2"/>
    <n v="-1.3794299999999993"/>
  </r>
  <r>
    <x v="8"/>
    <x v="1"/>
    <x v="2"/>
    <x v="7"/>
    <x v="24"/>
    <x v="1"/>
    <n v="10.523149999999999"/>
    <m/>
    <n v="9.823734"/>
    <n v="11.147500000000001"/>
    <n v="0.45454545454545453"/>
    <n v="0.53038966469165605"/>
    <m/>
    <m/>
    <n v="8.6650050000000007"/>
    <n v="8.0027840000000001"/>
    <n v="9.2904540000000004"/>
    <n v="0.45634918848863903"/>
    <n v="0.54166662338913829"/>
    <m/>
    <n v="1985"/>
    <s v="EU15"/>
    <s v="BE"/>
    <s v="Wave II"/>
    <s v="Belgium 1985"/>
    <s v="Net"/>
    <n v="10.04054"/>
    <n v="10.41009"/>
    <n v="9.7960999999999991"/>
    <n v="11.15259"/>
    <n v="0.4783552303582389"/>
    <n v="0.5173162768045233"/>
    <m/>
    <n v="0.36955000000000027"/>
    <n v="21.261800000000001"/>
    <n v="20.477049999999998"/>
    <n v="21.48394"/>
    <n v="20.719930000000002"/>
    <n v="0.42637357431856648"/>
    <n v="0.51868115768628786"/>
    <n v="5.4945267995145652E-2"/>
    <n v="-0.7847500000000025"/>
  </r>
  <r>
    <x v="0"/>
    <x v="2"/>
    <x v="3"/>
    <x v="0"/>
    <x v="25"/>
    <x v="0"/>
    <n v="24.884060000000002"/>
    <m/>
    <n v="24.358750000000001"/>
    <n v="25.369299999999999"/>
    <n v="0.47554980979791883"/>
    <n v="0.52422112790276187"/>
    <m/>
    <m/>
    <n v="21.531580000000002"/>
    <n v="20.18816"/>
    <n v="22.777149999999999"/>
    <n v="0.45108566115445303"/>
    <n v="0.5489141995153165"/>
    <m/>
    <n v="2013"/>
    <s v="BRICS"/>
    <s v="BR"/>
    <s v="Wave IX"/>
    <s v="Brazil 2013"/>
    <s v="Gross"/>
    <n v="37.732900000000001"/>
    <m/>
    <n v="37.494810000000001"/>
    <n v="37.992750000000001"/>
    <n v="0.50874203285354014"/>
    <n v="0.4912577021600894"/>
    <m/>
    <m/>
    <n v="8.3858490000000003"/>
    <m/>
    <n v="8.8763529999999999"/>
    <n v="8.0975839999999994"/>
    <n v="0.45975517966878893"/>
    <n v="0.54024493884350722"/>
    <m/>
    <m/>
  </r>
  <r>
    <x v="17"/>
    <x v="2"/>
    <x v="3"/>
    <x v="1"/>
    <x v="26"/>
    <x v="0"/>
    <n v="25.41506"/>
    <m/>
    <n v="25.03002"/>
    <n v="25.801310000000001"/>
    <n v="0.47789499611647585"/>
    <n v="0.52257637794284173"/>
    <m/>
    <m/>
    <n v="21.73732"/>
    <n v="20.549790000000002"/>
    <n v="22.83785"/>
    <n v="0.45471364455231833"/>
    <n v="0.5452861714323568"/>
    <m/>
    <n v="2011"/>
    <s v="BRICS"/>
    <s v="BR"/>
    <s v="Wave VIII"/>
    <s v="Brazil 2011"/>
    <s v="Gross"/>
    <n v="38.16798"/>
    <m/>
    <n v="38.135489999999997"/>
    <n v="38.292020000000001"/>
    <n v="0.50818100240472242"/>
    <n v="0.49181899759527753"/>
    <m/>
    <m/>
    <n v="8.579224"/>
    <m/>
    <n v="8.8160740000000004"/>
    <n v="8.4367769999999993"/>
    <n v="0.4441632155737496"/>
    <n v="0.55583678442625051"/>
    <m/>
    <m/>
  </r>
  <r>
    <x v="18"/>
    <x v="2"/>
    <x v="3"/>
    <x v="2"/>
    <x v="27"/>
    <x v="0"/>
    <n v="26.066669999999998"/>
    <m/>
    <n v="25.674880000000002"/>
    <n v="26.447990000000001"/>
    <n v="0.47995850639916804"/>
    <n v="0.52021796416650079"/>
    <m/>
    <m/>
    <n v="22.09891"/>
    <n v="20.967690000000001"/>
    <n v="23.14875"/>
    <n v="0.45670714075943109"/>
    <n v="0.54329240672956269"/>
    <m/>
    <n v="2009"/>
    <s v="BRICS"/>
    <s v="BR"/>
    <s v="Wave VII"/>
    <s v="Brazil 2009"/>
    <s v="Gross"/>
    <n v="38.897509999999997"/>
    <n v="38.953830000000004"/>
    <n v="38.611829999999998"/>
    <n v="39.315060000000003"/>
    <n v="0.50915712267574198"/>
    <n v="0.49084287732425791"/>
    <m/>
    <n v="5.6320000000006587E-2"/>
    <n v="8.4105570000000007"/>
    <m/>
    <n v="8.7092480000000005"/>
    <n v="8.2345849999999992"/>
    <n v="0.44731648072065233"/>
    <n v="0.5526836377578046"/>
    <m/>
    <m/>
  </r>
  <r>
    <x v="19"/>
    <x v="2"/>
    <x v="3"/>
    <x v="3"/>
    <x v="28"/>
    <x v="0"/>
    <n v="26.521470000000001"/>
    <m/>
    <n v="26.45965"/>
    <n v="26.522200000000002"/>
    <n v="0.48604470265034327"/>
    <n v="0.51283394170835928"/>
    <m/>
    <m/>
    <n v="22.194700000000001"/>
    <n v="21.542960000000001"/>
    <n v="22.80012"/>
    <n v="0.46743682050219193"/>
    <n v="0.53256317949780807"/>
    <m/>
    <n v="2006"/>
    <s v="BRICS"/>
    <s v="BR"/>
    <s v="Wave VI"/>
    <s v="Brazil 2006"/>
    <s v="Gross"/>
    <n v="38.774279999999997"/>
    <m/>
    <n v="38.767650000000003"/>
    <n v="38.780630000000002"/>
    <n v="0.50993358695683011"/>
    <n v="0.49006641304316995"/>
    <m/>
    <m/>
    <n v="8.4062979999999996"/>
    <m/>
    <n v="8.5893750000000004"/>
    <n v="8.3159720000000004"/>
    <n v="0.44077134986225897"/>
    <n v="0.55922865013774103"/>
    <m/>
    <m/>
  </r>
  <r>
    <x v="0"/>
    <x v="0"/>
    <x v="4"/>
    <x v="0"/>
    <x v="29"/>
    <x v="0"/>
    <n v="20.973960000000002"/>
    <n v="20.949839999999998"/>
    <n v="19.92409"/>
    <n v="21.954599999999999"/>
    <n v="0.47060340000000001"/>
    <n v="0.52939659999999999"/>
    <m/>
    <m/>
    <n v="19.157409999999999"/>
    <n v="18.350110000000001"/>
    <n v="19.963159999999998"/>
    <n v="0.47846759999999999"/>
    <n v="0.52153249999999995"/>
    <m/>
    <n v="2013"/>
    <s v="Anglo-Saxon"/>
    <s v="CA"/>
    <s v="Wave IX"/>
    <s v="Canada 2013"/>
    <s v="Gross"/>
    <n v="26.614879999999999"/>
    <n v="26.414290000000001"/>
    <n v="25.787739999999999"/>
    <n v="27.061789999999998"/>
    <n v="0.49616719999999997"/>
    <n v="0.50383279999999997"/>
    <n v="0"/>
    <m/>
    <n v="21.615010000000002"/>
    <n v="21.605219999999999"/>
    <n v="18.906009999999998"/>
    <n v="23.880320000000001"/>
    <n v="0.40022940000000001"/>
    <n v="0.59977049999999998"/>
    <m/>
    <m/>
  </r>
  <r>
    <x v="1"/>
    <x v="0"/>
    <x v="4"/>
    <x v="1"/>
    <x v="30"/>
    <x v="0"/>
    <n v="20.190380000000001"/>
    <m/>
    <n v="18.942830000000001"/>
    <n v="21.42071"/>
    <n v="0.46584730000000002"/>
    <n v="0.53415270000000004"/>
    <m/>
    <m/>
    <n v="18.698060000000002"/>
    <n v="17.926200000000001"/>
    <n v="19.4694"/>
    <n v="0.47920259999999998"/>
    <n v="0.52079739999999997"/>
    <m/>
    <n v="2010"/>
    <s v="Anglo-Saxon"/>
    <s v="CA"/>
    <s v="Wave VIII"/>
    <s v="Canada 2010"/>
    <s v="Gross"/>
    <n v="23.58484"/>
    <m/>
    <n v="22.71283"/>
    <n v="24.51249"/>
    <n v="0.49640200000000001"/>
    <n v="0.50359799999999999"/>
    <n v="0"/>
    <m/>
    <n v="22.352029999999999"/>
    <m/>
    <n v="18.02392"/>
    <n v="25.936589999999999"/>
    <n v="0.3652958"/>
    <n v="0.63470420000000005"/>
    <m/>
    <m/>
  </r>
  <r>
    <x v="10"/>
    <x v="0"/>
    <x v="4"/>
    <x v="2"/>
    <x v="31"/>
    <x v="0"/>
    <n v="18.982289999999999"/>
    <m/>
    <n v="17.981020000000001"/>
    <n v="19.94989"/>
    <n v="0.4655241"/>
    <n v="0.5344759"/>
    <m/>
    <m/>
    <n v="17.44049"/>
    <n v="16.346270000000001"/>
    <n v="18.532789999999999"/>
    <n v="0.46821819999999997"/>
    <n v="0.53178190000000003"/>
    <m/>
    <n v="2007"/>
    <s v="Anglo-Saxon"/>
    <s v="CA"/>
    <s v="Wave VII"/>
    <s v="Canada 2007"/>
    <s v="Gross"/>
    <n v="23.150680000000001"/>
    <m/>
    <n v="24.03688"/>
    <n v="22.290800000000001"/>
    <n v="0.51131680000000002"/>
    <n v="0.48868329999999999"/>
    <n v="-1.0000000005838672E-7"/>
    <m/>
    <n v="20.103370000000002"/>
    <m/>
    <n v="16.524650000000001"/>
    <n v="23.014659999999999"/>
    <n v="0.36872559999999999"/>
    <n v="0.63127429999999995"/>
    <m/>
    <m/>
  </r>
  <r>
    <x v="3"/>
    <x v="0"/>
    <x v="4"/>
    <x v="3"/>
    <x v="32"/>
    <x v="0"/>
    <n v="19.891110000000001"/>
    <m/>
    <n v="18.59254"/>
    <n v="21.15428"/>
    <n v="0.46089930000000001"/>
    <n v="0.53910060000000004"/>
    <m/>
    <m/>
    <n v="18.49531"/>
    <n v="17.18599"/>
    <n v="19.803560000000001"/>
    <n v="0.46441559999999998"/>
    <n v="0.53558430000000001"/>
    <m/>
    <n v="2004"/>
    <s v="Anglo-Saxon"/>
    <s v="CA"/>
    <s v="Wave VI"/>
    <s v="Canada 2004"/>
    <s v="Gross"/>
    <n v="25.409590000000001"/>
    <m/>
    <n v="25.531330000000001"/>
    <n v="25.287430000000001"/>
    <n v="0.50326530000000003"/>
    <n v="0.49673469999999997"/>
    <n v="0"/>
    <m/>
    <n v="17.581230000000001"/>
    <m/>
    <n v="13.22845"/>
    <n v="21.059059999999999"/>
    <n v="0.33417409999999997"/>
    <n v="0.66582589999999997"/>
    <m/>
    <m/>
  </r>
  <r>
    <x v="11"/>
    <x v="0"/>
    <x v="4"/>
    <x v="4"/>
    <x v="33"/>
    <x v="0"/>
    <n v="18.89217"/>
    <m/>
    <n v="17.519929999999999"/>
    <n v="20.23011"/>
    <n v="0.45781430000000001"/>
    <n v="0.54218569999999999"/>
    <m/>
    <m/>
    <n v="17.6021"/>
    <n v="16.160170000000001"/>
    <n v="19.043500000000002"/>
    <n v="0.45895629999999998"/>
    <n v="0.54104370000000002"/>
    <m/>
    <n v="2000"/>
    <s v="Anglo-Saxon"/>
    <s v="CA"/>
    <s v="Wave V"/>
    <s v="Canada 2000"/>
    <s v="Gross"/>
    <n v="23.92304"/>
    <m/>
    <n v="23.98171"/>
    <n v="23.863340000000001"/>
    <n v="0.50562110000000005"/>
    <n v="0.49437900000000001"/>
    <n v="-1.0000000005838672E-7"/>
    <m/>
    <n v="16.165559999999999"/>
    <m/>
    <n v="11.586259999999999"/>
    <n v="19.755420000000001"/>
    <n v="0.3149575"/>
    <n v="0.68504259999999995"/>
    <m/>
    <m/>
  </r>
  <r>
    <x v="20"/>
    <x v="0"/>
    <x v="4"/>
    <x v="4"/>
    <x v="34"/>
    <x v="0"/>
    <n v="19.756340000000002"/>
    <m/>
    <n v="16.287649999999999"/>
    <n v="20.578230000000001"/>
    <n v="0.31965719999999997"/>
    <n v="0.41982419999999998"/>
    <n v="0.26051860000000004"/>
    <m/>
    <n v="18.361889999999999"/>
    <n v="16.551469999999998"/>
    <n v="20.169070000000001"/>
    <n v="0.45029849999999999"/>
    <n v="0.54970149999999995"/>
    <m/>
    <n v="1998"/>
    <s v="Anglo-Saxon"/>
    <s v="CA"/>
    <s v="Wave V"/>
    <s v="Canada 1998"/>
    <s v="Gross"/>
    <n v="23.826270000000001"/>
    <n v="19.279910000000001"/>
    <n v="18.79233"/>
    <n v="19.781269999999999"/>
    <n v="0.49413980000000002"/>
    <n v="0.50586019999999998"/>
    <n v="0"/>
    <m/>
    <n v="18.9009"/>
    <n v="22.54121"/>
    <n v="13.9657"/>
    <n v="22.717780000000001"/>
    <n v="9.7653400000000001E-2"/>
    <n v="0.20539360000000001"/>
    <n v="0.69695299999999993"/>
    <m/>
  </r>
  <r>
    <x v="12"/>
    <x v="0"/>
    <x v="4"/>
    <x v="5"/>
    <x v="35"/>
    <x v="0"/>
    <n v="18.387170000000001"/>
    <m/>
    <n v="17.16394"/>
    <n v="19.588509999999999"/>
    <n v="0.46252090000000001"/>
    <n v="0.53747909999999999"/>
    <m/>
    <m/>
    <n v="16.84055"/>
    <n v="15.33384"/>
    <n v="18.34928"/>
    <n v="0.45557039999999999"/>
    <n v="0.54442959999999996"/>
    <m/>
    <n v="1997"/>
    <s v="Anglo-Saxon"/>
    <s v="CA"/>
    <s v="Wave IV"/>
    <s v="Canada 1997"/>
    <s v="Gross"/>
    <n v="23.109970000000001"/>
    <m/>
    <n v="24.058129999999998"/>
    <n v="22.109439999999999"/>
    <n v="0.53450319999999996"/>
    <n v="0.46549669999999999"/>
    <n v="1.0000000005838672E-7"/>
    <m/>
    <n v="17.346309999999999"/>
    <m/>
    <n v="12.31124"/>
    <n v="21.195509999999999"/>
    <n v="0.30749900000000002"/>
    <n v="0.69250109999999998"/>
    <m/>
    <m/>
  </r>
  <r>
    <x v="13"/>
    <x v="0"/>
    <x v="4"/>
    <x v="5"/>
    <x v="36"/>
    <x v="0"/>
    <n v="17.589849999999998"/>
    <m/>
    <n v="15.82738"/>
    <n v="19.324169999999999"/>
    <n v="0.44627830000000002"/>
    <n v="0.55372180000000004"/>
    <m/>
    <m/>
    <n v="15.84188"/>
    <n v="14.09239"/>
    <n v="17.59976"/>
    <n v="0.4458472"/>
    <n v="0.5541528"/>
    <m/>
    <n v="1994"/>
    <s v="Anglo-Saxon"/>
    <s v="CA"/>
    <s v="Wave IV"/>
    <s v="Canada 1994"/>
    <s v="Gross"/>
    <n v="22.311409999999999"/>
    <m/>
    <n v="21.88496"/>
    <n v="22.75967"/>
    <n v="0.50267399999999995"/>
    <n v="0.49732609999999999"/>
    <n v="-9.9999999836342113E-8"/>
    <m/>
    <n v="17.373339999999999"/>
    <m/>
    <n v="11.84159"/>
    <n v="21.569330000000001"/>
    <n v="0.29400150000000003"/>
    <n v="0.70599840000000003"/>
    <m/>
    <m/>
  </r>
  <r>
    <x v="21"/>
    <x v="0"/>
    <x v="4"/>
    <x v="6"/>
    <x v="37"/>
    <x v="0"/>
    <n v="16.63006"/>
    <m/>
    <n v="15.001620000000001"/>
    <n v="18.014859999999999"/>
    <n v="0.44180970000000003"/>
    <n v="0.54343269999999999"/>
    <n v="1.4757600000000037E-2"/>
    <m/>
    <n v="14.40451"/>
    <n v="12.805"/>
    <n v="15.99724"/>
    <n v="0.44353559999999997"/>
    <n v="0.55646439999999997"/>
    <m/>
    <n v="1991"/>
    <s v="Anglo-Saxon"/>
    <s v="CA"/>
    <s v="Wave III"/>
    <s v="Canada 1991"/>
    <s v="Gross"/>
    <n v="19.43149"/>
    <n v="20.78999"/>
    <n v="21.05256"/>
    <n v="20.51971"/>
    <n v="0.51365099999999997"/>
    <n v="0.48634899999999998"/>
    <n v="0"/>
    <m/>
    <n v="19.410920000000001"/>
    <n v="20.015070000000001"/>
    <n v="13.69197"/>
    <n v="23.63496"/>
    <n v="0.27462940000000002"/>
    <n v="0.61888330000000003"/>
    <n v="0.10648729999999995"/>
    <m/>
  </r>
  <r>
    <x v="14"/>
    <x v="0"/>
    <x v="4"/>
    <x v="7"/>
    <x v="38"/>
    <x v="0"/>
    <n v="17.467199999999998"/>
    <m/>
    <n v="15.597250000000001"/>
    <n v="19.018619999999999"/>
    <n v="0.4367202"/>
    <n v="0.54478760000000004"/>
    <n v="1.8492199999999959E-2"/>
    <m/>
    <n v="14.57399"/>
    <n v="12.874040000000001"/>
    <n v="16.251000000000001"/>
    <n v="0.43867650000000002"/>
    <n v="0.56132349999999998"/>
    <m/>
    <n v="1987"/>
    <s v="Anglo-Saxon"/>
    <s v="CA"/>
    <s v="Wave II"/>
    <s v="Canada 1987"/>
    <s v="Gross"/>
    <n v="20.113510000000002"/>
    <n v="21.45119"/>
    <n v="21.126390000000001"/>
    <n v="21.78997"/>
    <n v="0.5028049"/>
    <n v="0.4971951"/>
    <n v="0"/>
    <m/>
    <n v="24.809190000000001"/>
    <n v="25.101430000000001"/>
    <n v="19.075130000000001"/>
    <n v="28.78509"/>
    <n v="0.30149049999999999"/>
    <n v="0.58199719999999999"/>
    <n v="0.11651230000000001"/>
    <m/>
  </r>
  <r>
    <x v="9"/>
    <x v="0"/>
    <x v="4"/>
    <x v="8"/>
    <x v="39"/>
    <x v="0"/>
    <n v="18.93112"/>
    <m/>
    <n v="16.411919999999999"/>
    <n v="21.784749999999999"/>
    <n v="0.24903620000000001"/>
    <n v="0.37133470000000002"/>
    <n v="0.37962909999999994"/>
    <m/>
    <n v="15.94014"/>
    <n v="13.913539999999999"/>
    <n v="17.759160000000001"/>
    <n v="0.41287309999999999"/>
    <n v="0.58712690000000001"/>
    <m/>
    <n v="1981"/>
    <s v="Anglo-Saxon"/>
    <s v="CA"/>
    <s v="Wave I"/>
    <s v="Canada 1981"/>
    <s v="Gross"/>
    <n v="21.41245"/>
    <n v="73.618769999999998"/>
    <n v="90.944820000000007"/>
    <n v="62.558959999999999"/>
    <n v="0.4813212"/>
    <n v="0.51867870000000005"/>
    <n v="9.9999999947364415E-8"/>
    <m/>
    <n v="39.315980000000003"/>
    <n v="22.1556"/>
    <n v="31.828749999999999"/>
    <n v="45.666089999999997"/>
    <n v="0.11771379999999999"/>
    <n v="0.19913220000000001"/>
    <n v="0.68315400000000004"/>
    <m/>
  </r>
  <r>
    <x v="22"/>
    <x v="0"/>
    <x v="4"/>
    <x v="9"/>
    <x v="40"/>
    <x v="0"/>
    <n v="19.631419999999999"/>
    <m/>
    <n v="17.865500000000001"/>
    <n v="23.084479999999999"/>
    <n v="0.26233499999999998"/>
    <n v="0.36754969999999998"/>
    <n v="0.37011530000000004"/>
    <m/>
    <n v="16.010829999999999"/>
    <n v="13.889049999999999"/>
    <n v="17.99024"/>
    <n v="0.41868290000000002"/>
    <n v="0.58131710000000003"/>
    <m/>
    <n v="1975"/>
    <s v="Anglo-Saxon"/>
    <s v="CA"/>
    <s v="Historical wave"/>
    <s v="Canada 1975"/>
    <s v="Gross"/>
    <n v="20.450050000000001"/>
    <n v="60.642910000000001"/>
    <n v="57.377049999999997"/>
    <n v="62.786209999999997"/>
    <n v="0.37489699999999998"/>
    <n v="0.62510299999999996"/>
    <n v="0"/>
    <m/>
    <n v="48.486750000000001"/>
    <n v="23.297899999999998"/>
    <n v="43.196959999999997"/>
    <n v="53.070639999999997"/>
    <n v="0.1448219"/>
    <n v="0.20532400000000001"/>
    <n v="0.64985409999999999"/>
    <m/>
  </r>
  <r>
    <x v="23"/>
    <x v="0"/>
    <x v="4"/>
    <x v="9"/>
    <x v="41"/>
    <x v="0"/>
    <n v="22.155200000000001"/>
    <m/>
    <n v="20.542059999999999"/>
    <n v="24.745830000000002"/>
    <n v="0.25528849999999997"/>
    <n v="0.33091120000000002"/>
    <n v="0.41380030000000001"/>
    <m/>
    <n v="17.650320000000001"/>
    <n v="16.0243"/>
    <n v="19.179819999999999"/>
    <n v="0.44005149999999998"/>
    <n v="0.55994840000000001"/>
    <m/>
    <n v="1971"/>
    <s v="Anglo-Saxon"/>
    <s v="CA"/>
    <s v="Historical wave"/>
    <s v="Canada 1971"/>
    <s v="Gross"/>
    <n v="22.984269999999999"/>
    <n v="77.325890000000001"/>
    <n v="90.08587"/>
    <n v="70.7376"/>
    <n v="0.39669989999999999"/>
    <n v="0.60330010000000001"/>
    <n v="0"/>
    <m/>
    <n v="51.805019999999999"/>
    <n v="26.270879999999998"/>
    <n v="47.444890000000001"/>
    <n v="55.622070000000001"/>
    <n v="0.13504340000000001"/>
    <n v="0.18084359999999999"/>
    <n v="0.68411299999999997"/>
    <m/>
  </r>
  <r>
    <x v="24"/>
    <x v="3"/>
    <x v="5"/>
    <x v="10"/>
    <x v="42"/>
    <x v="1"/>
    <n v="23.244060000000001"/>
    <n v="23.253489999999999"/>
    <n v="21.7517"/>
    <n v="24.602329999999998"/>
    <n v="0.4426119"/>
    <n v="0.55738810000000005"/>
    <m/>
    <m/>
    <n v="20.45684"/>
    <n v="18.264690000000002"/>
    <n v="22.390059999999998"/>
    <n v="0.41839850000000001"/>
    <n v="0.58160149999999999"/>
    <m/>
    <n v="2015"/>
    <s v="Latin America"/>
    <s v="CL"/>
    <s v="Wave X"/>
    <s v="Chile 2015"/>
    <s v="Net"/>
    <n v="27.752749999999999"/>
    <n v="27.777200000000001"/>
    <n v="27.791409999999999"/>
    <n v="27.76239"/>
    <n v="0.51074830000000004"/>
    <n v="0.48925180000000001"/>
    <n v="-1.0000000005838672E-7"/>
    <m/>
    <n v="28.0791"/>
    <n v="28.103449999999999"/>
    <n v="26.411840000000002"/>
    <n v="29.33886"/>
    <n v="0.39666439999999997"/>
    <n v="0.60333570000000003"/>
    <m/>
    <m/>
  </r>
  <r>
    <x v="0"/>
    <x v="3"/>
    <x v="5"/>
    <x v="0"/>
    <x v="43"/>
    <x v="1"/>
    <n v="22.860099999999999"/>
    <n v="22.85446"/>
    <n v="21.107279999999999"/>
    <n v="24.425409999999999"/>
    <n v="0.43725140000000001"/>
    <n v="0.56274860000000004"/>
    <m/>
    <m/>
    <n v="19.731439999999999"/>
    <n v="17.0139"/>
    <n v="22.1311"/>
    <n v="0.4043542"/>
    <n v="0.5956458"/>
    <m/>
    <n v="2013"/>
    <s v="Latin America"/>
    <s v="CL"/>
    <s v="Wave IX"/>
    <s v="Chile 2013"/>
    <s v="Net"/>
    <n v="29.178899999999999"/>
    <n v="29.187989999999999"/>
    <n v="29.02412"/>
    <n v="29.357500000000002"/>
    <n v="0.50561009999999995"/>
    <n v="0.49438989999999999"/>
    <n v="0"/>
    <m/>
    <n v="25.62227"/>
    <n v="25.604420000000001"/>
    <n v="24.440850000000001"/>
    <n v="26.454519999999999"/>
    <n v="0.4029817"/>
    <n v="0.5970183"/>
    <m/>
    <m/>
  </r>
  <r>
    <x v="17"/>
    <x v="3"/>
    <x v="5"/>
    <x v="1"/>
    <x v="44"/>
    <x v="1"/>
    <n v="23.823789999999999"/>
    <n v="23.927600000000002"/>
    <n v="22.073730000000001"/>
    <n v="25.612269999999999"/>
    <n v="0.43920399999999998"/>
    <n v="0.56079599999999996"/>
    <m/>
    <m/>
    <n v="20.85369"/>
    <n v="18.115300000000001"/>
    <n v="23.30133"/>
    <n v="0.409993"/>
    <n v="0.5900069"/>
    <m/>
    <n v="2011"/>
    <s v="Latin America"/>
    <s v="CL"/>
    <s v="Wave VIII"/>
    <s v="Chile 2011"/>
    <s v="Net"/>
    <n v="31.496849999999998"/>
    <n v="31.71388"/>
    <n v="30.964590000000001"/>
    <n v="32.491379999999999"/>
    <n v="0.49720379999999997"/>
    <n v="0.50279620000000003"/>
    <n v="0"/>
    <m/>
    <n v="22.95318"/>
    <n v="22.97597"/>
    <n v="21.83258"/>
    <n v="23.810659999999999"/>
    <n v="0.40097139999999998"/>
    <n v="0.59902849999999996"/>
    <m/>
    <m/>
  </r>
  <r>
    <x v="18"/>
    <x v="3"/>
    <x v="5"/>
    <x v="1"/>
    <x v="45"/>
    <x v="1"/>
    <n v="23.695930000000001"/>
    <n v="23.725840000000002"/>
    <n v="22.60313"/>
    <n v="24.769349999999999"/>
    <n v="0.45892680000000002"/>
    <n v="0.54107329999999998"/>
    <m/>
    <m/>
    <n v="21.015799999999999"/>
    <n v="19.099329999999998"/>
    <n v="22.75798"/>
    <n v="0.43275720000000001"/>
    <n v="0.56724269999999999"/>
    <m/>
    <n v="2009"/>
    <s v="Latin America"/>
    <s v="CL"/>
    <s v="Wave VIII"/>
    <s v="Chile 2009"/>
    <s v="Net"/>
    <n v="29.572610000000001"/>
    <n v="29.652609999999999"/>
    <n v="29.557449999999999"/>
    <n v="29.75365"/>
    <n v="0.51336210000000004"/>
    <n v="0.48663780000000001"/>
    <n v="9.9999999947364415E-8"/>
    <m/>
    <n v="24.396450000000002"/>
    <n v="24.41169"/>
    <n v="23.980869999999999"/>
    <n v="24.736280000000001"/>
    <n v="0.42210049999999999"/>
    <n v="0.57789959999999996"/>
    <m/>
    <m/>
  </r>
  <r>
    <x v="19"/>
    <x v="3"/>
    <x v="5"/>
    <x v="2"/>
    <x v="46"/>
    <x v="1"/>
    <n v="25.27861"/>
    <n v="25.263159999999999"/>
    <n v="24.2697"/>
    <n v="26.205110000000001"/>
    <n v="0.46755479999999999"/>
    <n v="0.5324451"/>
    <m/>
    <m/>
    <n v="21.53079"/>
    <n v="20.080020000000001"/>
    <n v="22.884920000000001"/>
    <n v="0.45024150000000002"/>
    <n v="0.54975839999999998"/>
    <m/>
    <n v="2006"/>
    <s v="Latin America"/>
    <s v="CL"/>
    <s v="Wave VII"/>
    <s v="Chile 2006"/>
    <s v="Net"/>
    <n v="31.428540000000002"/>
    <n v="31.46266"/>
    <n v="31.072340000000001"/>
    <n v="31.87144"/>
    <n v="0.50520449999999995"/>
    <n v="0.4947955"/>
    <n v="0"/>
    <m/>
    <n v="30.551310000000001"/>
    <n v="30.504629999999999"/>
    <n v="29.935870000000001"/>
    <n v="30.941089999999999"/>
    <n v="0.42610229999999999"/>
    <n v="0.57389769999999996"/>
    <m/>
    <m/>
  </r>
  <r>
    <x v="4"/>
    <x v="3"/>
    <x v="5"/>
    <x v="3"/>
    <x v="47"/>
    <x v="1"/>
    <n v="26.118449999999999"/>
    <n v="26.18974"/>
    <n v="25.46621"/>
    <n v="26.877009999999999"/>
    <n v="0.47368700000000002"/>
    <n v="0.52631309999999998"/>
    <m/>
    <m/>
    <n v="22.649789999999999"/>
    <n v="21.404979999999998"/>
    <n v="23.818960000000001"/>
    <n v="0.45771580000000001"/>
    <n v="0.54228419999999999"/>
    <m/>
    <n v="2003"/>
    <s v="Latin America"/>
    <s v="CL"/>
    <s v="Wave VI"/>
    <s v="Chile 2003"/>
    <s v="Net"/>
    <n v="32.731850000000001"/>
    <n v="32.933169999999997"/>
    <n v="32.881019999999999"/>
    <n v="32.986930000000001"/>
    <n v="0.50683020000000001"/>
    <n v="0.49316979999999999"/>
    <n v="0"/>
    <m/>
    <n v="26.777539999999998"/>
    <n v="26.95581"/>
    <n v="26.30416"/>
    <n v="27.444189999999999"/>
    <n v="0.41803509999999999"/>
    <n v="0.58196490000000001"/>
    <m/>
    <m/>
  </r>
  <r>
    <x v="11"/>
    <x v="3"/>
    <x v="5"/>
    <x v="4"/>
    <x v="48"/>
    <x v="1"/>
    <n v="26.242789999999999"/>
    <n v="26.289470000000001"/>
    <n v="25.945630000000001"/>
    <n v="26.62032"/>
    <n v="0.48396129999999998"/>
    <n v="0.51603869999999996"/>
    <m/>
    <m/>
    <n v="23.259519999999998"/>
    <n v="22.52394"/>
    <n v="23.946000000000002"/>
    <n v="0.4674701"/>
    <n v="0.53252980000000005"/>
    <m/>
    <n v="2000"/>
    <s v="Latin America"/>
    <s v="CL"/>
    <s v="Wave V"/>
    <s v="Chile 2000"/>
    <s v="Net"/>
    <n v="32.642380000000003"/>
    <n v="32.832810000000002"/>
    <n v="32.658110000000001"/>
    <n v="33.020620000000001"/>
    <n v="0.51533320000000005"/>
    <n v="0.48466680000000001"/>
    <n v="0"/>
    <m/>
    <n v="21.98301"/>
    <n v="22.060449999999999"/>
    <n v="21.48499"/>
    <n v="22.499079999999999"/>
    <n v="0.42125289999999999"/>
    <n v="0.57874709999999996"/>
    <m/>
    <m/>
  </r>
  <r>
    <x v="20"/>
    <x v="3"/>
    <x v="5"/>
    <x v="4"/>
    <x v="49"/>
    <x v="1"/>
    <n v="26.88017"/>
    <n v="26.927140000000001"/>
    <n v="26.61918"/>
    <n v="27.220130000000001"/>
    <n v="0.48196879999999998"/>
    <n v="0.51803120000000002"/>
    <m/>
    <m/>
    <n v="23.163150000000002"/>
    <n v="22.494430000000001"/>
    <n v="23.77779"/>
    <n v="0.46510449999999998"/>
    <n v="0.53489549999999997"/>
    <m/>
    <n v="1998"/>
    <s v="Latin America"/>
    <s v="CL"/>
    <s v="Wave V"/>
    <s v="Chile 1998"/>
    <s v="Net"/>
    <n v="33.12153"/>
    <n v="33.281199999999998"/>
    <n v="33.189819999999997"/>
    <n v="33.378700000000002"/>
    <n v="0.51473869999999999"/>
    <n v="0.48526140000000001"/>
    <n v="-1.0000000005838672E-7"/>
    <m/>
    <n v="28.404810000000001"/>
    <n v="28.509640000000001"/>
    <n v="27.96283"/>
    <n v="28.918060000000001"/>
    <n v="0.4193596"/>
    <n v="0.5806405"/>
    <m/>
    <m/>
  </r>
  <r>
    <x v="25"/>
    <x v="3"/>
    <x v="5"/>
    <x v="5"/>
    <x v="50"/>
    <x v="1"/>
    <n v="26.543220000000002"/>
    <n v="26.687290000000001"/>
    <n v="26.221039999999999"/>
    <n v="27.131820000000001"/>
    <n v="0.47954809999999998"/>
    <n v="0.52045180000000002"/>
    <m/>
    <m/>
    <n v="22.951059999999998"/>
    <n v="22.347460000000002"/>
    <n v="23.518519999999999"/>
    <n v="0.47182659999999998"/>
    <n v="0.52817340000000002"/>
    <m/>
    <n v="1996"/>
    <s v="Latin America"/>
    <s v="CL"/>
    <s v="Wave IV"/>
    <s v="Chile 1996"/>
    <s v="Net"/>
    <n v="32.92286"/>
    <n v="33.139310000000002"/>
    <n v="32.9482"/>
    <n v="33.336880000000001"/>
    <n v="0.50537989999999999"/>
    <n v="0.49462010000000001"/>
    <n v="0"/>
    <m/>
    <n v="26.837820000000001"/>
    <n v="26.9801"/>
    <n v="24.661909999999999"/>
    <n v="28.686450000000001"/>
    <n v="0.38755689999999998"/>
    <n v="0.61244310000000002"/>
    <m/>
    <m/>
  </r>
  <r>
    <x v="13"/>
    <x v="3"/>
    <x v="5"/>
    <x v="5"/>
    <x v="51"/>
    <x v="1"/>
    <n v="27.023060000000001"/>
    <n v="27.188120000000001"/>
    <n v="26.456009999999999"/>
    <n v="27.879429999999999"/>
    <n v="0.4725877"/>
    <n v="0.5274122"/>
    <m/>
    <m/>
    <n v="23.277450000000002"/>
    <n v="22.134589999999999"/>
    <n v="24.32809"/>
    <n v="0.4554608"/>
    <n v="0.5445392"/>
    <m/>
    <n v="1994"/>
    <s v="Latin America"/>
    <s v="CL"/>
    <s v="Wave IV"/>
    <s v="Chile 1994"/>
    <s v="Net"/>
    <n v="33.351900000000001"/>
    <n v="33.733339999999998"/>
    <n v="33.585160000000002"/>
    <n v="33.88693"/>
    <n v="0.50672850000000003"/>
    <n v="0.49327149999999997"/>
    <n v="0"/>
    <m/>
    <n v="29.548310000000001"/>
    <n v="29.713229999999999"/>
    <n v="27.810839999999999"/>
    <n v="31.177240000000001"/>
    <n v="0.40704639999999997"/>
    <n v="0.59295359999999997"/>
    <m/>
    <m/>
  </r>
  <r>
    <x v="15"/>
    <x v="3"/>
    <x v="5"/>
    <x v="6"/>
    <x v="52"/>
    <x v="1"/>
    <n v="25.457380000000001"/>
    <n v="25.44567"/>
    <n v="24.88017"/>
    <n v="25.977900000000002"/>
    <n v="0.47407110000000002"/>
    <n v="0.52592890000000003"/>
    <m/>
    <m/>
    <n v="21.595459999999999"/>
    <n v="20.475429999999999"/>
    <n v="22.6159"/>
    <n v="0.45201259999999999"/>
    <n v="0.54798740000000001"/>
    <m/>
    <n v="1992"/>
    <s v="Latin America"/>
    <s v="CL"/>
    <s v="Wave III"/>
    <s v="Chile 1992"/>
    <s v="Net"/>
    <n v="31.760809999999999"/>
    <n v="31.88401"/>
    <n v="31.834569999999999"/>
    <n v="31.935459999999999"/>
    <n v="0.50921919999999998"/>
    <n v="0.49078090000000002"/>
    <n v="-1.0000000005838672E-7"/>
    <m/>
    <n v="26.78106"/>
    <n v="26.82619"/>
    <n v="26.218769999999999"/>
    <n v="27.282800000000002"/>
    <n v="0.41942289999999999"/>
    <n v="0.58057709999999996"/>
    <m/>
    <m/>
  </r>
  <r>
    <x v="26"/>
    <x v="3"/>
    <x v="5"/>
    <x v="6"/>
    <x v="53"/>
    <x v="1"/>
    <n v="26.13766"/>
    <n v="26.207609999999999"/>
    <n v="25.656020000000002"/>
    <n v="26.724869999999999"/>
    <n v="0.47375220000000001"/>
    <n v="0.52624780000000004"/>
    <m/>
    <m/>
    <n v="22.467649999999999"/>
    <n v="21.520630000000001"/>
    <n v="23.325140000000001"/>
    <n v="0.4551615"/>
    <n v="0.5448385"/>
    <m/>
    <n v="1990"/>
    <s v="Latin America"/>
    <s v="CL"/>
    <s v="Wave III"/>
    <s v="Chile 1990"/>
    <s v="Net"/>
    <n v="33.435589999999998"/>
    <n v="33.623240000000003"/>
    <n v="33.111719999999998"/>
    <n v="34.149929999999998"/>
    <n v="0.49958520000000001"/>
    <n v="0.50041480000000005"/>
    <n v="0"/>
    <m/>
    <n v="20.792310000000001"/>
    <n v="21.054559999999999"/>
    <n v="20.845459999999999"/>
    <n v="21.219480000000001"/>
    <n v="0.43655959999999999"/>
    <n v="0.56344050000000001"/>
    <m/>
    <m/>
  </r>
  <r>
    <x v="0"/>
    <x v="2"/>
    <x v="6"/>
    <x v="0"/>
    <x v="54"/>
    <x v="0"/>
    <n v="26.886189999999999"/>
    <m/>
    <n v="27.089729999999999"/>
    <n v="26.67183"/>
    <n v="0.51758095884913413"/>
    <n v="0.48238147539684872"/>
    <m/>
    <m/>
    <n v="25.282869999999999"/>
    <n v="25.717870000000001"/>
    <n v="24.83633"/>
    <n v="0.51526033239106162"/>
    <n v="0.48473966760893844"/>
    <m/>
    <n v="2013"/>
    <s v="BRICS"/>
    <s v="CN"/>
    <s v="Wave IX"/>
    <s v="China 2013"/>
    <s v="Gross"/>
    <n v="28.916160000000001"/>
    <m/>
    <n v="28.251449999999998"/>
    <n v="29.721820000000001"/>
    <n v="0.53107990038167663"/>
    <n v="0.46892009961832343"/>
    <m/>
    <m/>
    <n v="35.583440000000003"/>
    <m/>
    <n v="35.570430000000002"/>
    <n v="35.626139999999999"/>
    <n v="0.50760369841912978"/>
    <n v="0.49207654219278513"/>
    <m/>
    <m/>
  </r>
  <r>
    <x v="27"/>
    <x v="2"/>
    <x v="6"/>
    <x v="4"/>
    <x v="55"/>
    <x v="2"/>
    <n v="25.403790000000001"/>
    <n v="31.470490000000002"/>
    <n v="25.668199999999999"/>
    <n v="25.127770000000002"/>
    <n v="0.4165724778991366"/>
    <n v="0.39065327549714035"/>
    <n v="0.192774246603723"/>
    <n v="6.0667000000000009"/>
    <n v="23.672149999999998"/>
    <n v="24.092739999999999"/>
    <n v="23.242760000000001"/>
    <n v="0.51415186199817087"/>
    <n v="0.48584813800182919"/>
    <m/>
    <n v="2002"/>
    <s v="BRICS"/>
    <s v="CN"/>
    <s v="Wave V"/>
    <s v="China 2002"/>
    <s v="Mix"/>
    <n v="30.5457"/>
    <m/>
    <n v="30.29156"/>
    <n v="30.836829999999999"/>
    <n v="0.52947223340764826"/>
    <n v="0.47052809397067347"/>
    <m/>
    <m/>
    <n v="26.560759999999998"/>
    <m/>
    <n v="25.860810000000001"/>
    <n v="27.224530000000001"/>
    <n v="0.47390624364664269"/>
    <n v="0.52609413284860829"/>
    <m/>
    <m/>
  </r>
  <r>
    <x v="0"/>
    <x v="3"/>
    <x v="7"/>
    <x v="0"/>
    <x v="56"/>
    <x v="2"/>
    <n v="26.34309"/>
    <m/>
    <n v="25.703690000000002"/>
    <n v="27.128080000000001"/>
    <n v="0.48128522508179566"/>
    <n v="0.52184235030894255"/>
    <m/>
    <m/>
    <n v="21.585229999999999"/>
    <n v="19.923079999999999"/>
    <n v="23.123449999999998"/>
    <n v="0.44362723955223088"/>
    <n v="0.55637257513586835"/>
    <m/>
    <n v="2013"/>
    <s v="Latin America"/>
    <s v="CO"/>
    <s v="Wave IX"/>
    <s v="Colombia 2013"/>
    <s v="Mix"/>
    <n v="33.775620000000004"/>
    <n v="33.969110000000001"/>
    <n v="33.910989999999998"/>
    <n v="34.032850000000003"/>
    <n v="0.52212436534251261"/>
    <n v="0.47787563465748734"/>
    <m/>
    <n v="0.19348999999999705"/>
    <n v="29.120470000000001"/>
    <n v="29.183409999999999"/>
    <n v="29.55678"/>
    <n v="28.871839999999999"/>
    <n v="0.46070798443362171"/>
    <n v="0.53929201556637829"/>
    <m/>
    <n v="6.2939999999997553E-2"/>
  </r>
  <r>
    <x v="1"/>
    <x v="3"/>
    <x v="7"/>
    <x v="1"/>
    <x v="57"/>
    <x v="2"/>
    <n v="26.493749999999999"/>
    <m/>
    <n v="25.838149999999999"/>
    <n v="27.03171"/>
    <n v="0.48130143901863653"/>
    <n v="0.51677093654163719"/>
    <m/>
    <m/>
    <n v="21.73967"/>
    <n v="20.36872"/>
    <n v="23.01998"/>
    <n v="0.45245332610844596"/>
    <n v="0.54754694988470387"/>
    <m/>
    <n v="2010"/>
    <s v="Latin America"/>
    <s v="CO"/>
    <s v="Wave VIII"/>
    <s v="Colombia 2010"/>
    <s v="Mix"/>
    <n v="33.392800000000001"/>
    <n v="33.337879999999998"/>
    <n v="33.14705"/>
    <n v="33.543439999999997"/>
    <n v="0.51562306901338661"/>
    <n v="0.48437693098661344"/>
    <m/>
    <n v="-5.4920000000002744E-2"/>
    <n v="29.935099999999998"/>
    <m/>
    <n v="31.130610000000001"/>
    <n v="28.99173"/>
    <n v="0.47032647337922368"/>
    <n v="0.52967319284095693"/>
    <m/>
    <m/>
  </r>
  <r>
    <x v="10"/>
    <x v="3"/>
    <x v="7"/>
    <x v="2"/>
    <x v="58"/>
    <x v="2"/>
    <n v="28.378309999999999"/>
    <m/>
    <n v="28.406230000000001"/>
    <n v="28.496179999999999"/>
    <n v="0.49319955980465363"/>
    <n v="0.50939256072683681"/>
    <m/>
    <m/>
    <n v="22.874659999999999"/>
    <n v="22.095310000000001"/>
    <n v="23.60145"/>
    <n v="0.4661109717040603"/>
    <n v="0.53388859113097198"/>
    <m/>
    <n v="2007"/>
    <s v="Latin America"/>
    <s v="CO"/>
    <s v="Wave VII"/>
    <s v="Colombia 2007"/>
    <s v="Mix"/>
    <n v="36.243029999999997"/>
    <n v="36.433120000000002"/>
    <n v="36.956589999999998"/>
    <n v="35.882210000000001"/>
    <n v="0.52013689741641667"/>
    <n v="0.47986337705911541"/>
    <m/>
    <n v="0.19009000000000498"/>
    <n v="31.667560000000002"/>
    <n v="31.882529999999999"/>
    <n v="32.093060000000001"/>
    <n v="31.697330000000001"/>
    <n v="0.47108212554022533"/>
    <n v="0.52891787445977467"/>
    <m/>
    <n v="0.21496999999999744"/>
  </r>
  <r>
    <x v="3"/>
    <x v="3"/>
    <x v="7"/>
    <x v="3"/>
    <x v="59"/>
    <x v="0"/>
    <n v="26.495539999999998"/>
    <m/>
    <n v="26.504110000000001"/>
    <n v="26.217600000000001"/>
    <n v="0.48417469506188587"/>
    <n v="0.51056932600732052"/>
    <m/>
    <m/>
    <n v="21.775639999999999"/>
    <n v="20.72495"/>
    <n v="22.69848"/>
    <n v="0.44504900889250559"/>
    <n v="0.55495085333886862"/>
    <m/>
    <n v="2004"/>
    <s v="Latin America"/>
    <s v="CO"/>
    <s v="Wave VI"/>
    <s v="Colombia 2004"/>
    <s v="Gross"/>
    <n v="32.575760000000002"/>
    <n v="32.529420000000002"/>
    <n v="33.914200000000001"/>
    <n v="31.09526"/>
    <n v="0.53041585125095991"/>
    <n v="0.46958414874904009"/>
    <m/>
    <n v="-4.6340000000000714E-2"/>
    <n v="29.061209999999999"/>
    <m/>
    <n v="28.179320000000001"/>
    <n v="29.905190000000001"/>
    <n v="0.46236853823631058"/>
    <n v="0.53763146176368948"/>
    <m/>
    <m/>
  </r>
  <r>
    <x v="0"/>
    <x v="4"/>
    <x v="8"/>
    <x v="0"/>
    <x v="60"/>
    <x v="0"/>
    <n v="11.348470000000001"/>
    <m/>
    <n v="9.5037529999999997"/>
    <n v="13.128489999999999"/>
    <n v="0.4112492697253462"/>
    <n v="0.58875090650986428"/>
    <m/>
    <m/>
    <n v="9.474513"/>
    <n v="7.9324139999999996"/>
    <n v="10.99511"/>
    <n v="0.41567899057186369"/>
    <n v="0.58432100942813636"/>
    <m/>
    <n v="2013"/>
    <s v="CEE"/>
    <s v="CZ"/>
    <s v="Wave IX"/>
    <s v="Czech Republic 2013"/>
    <s v="Gross"/>
    <n v="16.75676"/>
    <m/>
    <n v="17.6419"/>
    <n v="15.75182"/>
    <n v="0.55977444326946257"/>
    <n v="0.4402253180209062"/>
    <m/>
    <m/>
    <n v="12.722049999999999"/>
    <m/>
    <n v="5.7696079999999998"/>
    <n v="17.930029999999999"/>
    <n v="0.19422703102094399"/>
    <n v="0.80577344060116096"/>
    <m/>
    <m/>
  </r>
  <r>
    <x v="1"/>
    <x v="4"/>
    <x v="8"/>
    <x v="1"/>
    <x v="61"/>
    <x v="0"/>
    <n v="11.335800000000001"/>
    <m/>
    <n v="9.4658090000000001"/>
    <n v="13.147270000000001"/>
    <n v="0.41088127878050068"/>
    <n v="0.58911898586778166"/>
    <m/>
    <m/>
    <n v="9.6738049999999998"/>
    <n v="8.3914969999999993"/>
    <n v="10.943099999999999"/>
    <n v="0.43151055866848675"/>
    <n v="0.56848944133151336"/>
    <m/>
    <n v="2010"/>
    <s v="CEE"/>
    <s v="CZ"/>
    <s v="Wave VIII"/>
    <s v="Czech Republic 2010"/>
    <s v="Gross"/>
    <n v="16.845099999999999"/>
    <m/>
    <n v="17.075949999999999"/>
    <n v="16.585460000000001"/>
    <n v="0.53659188725504758"/>
    <n v="0.46340787528717553"/>
    <m/>
    <m/>
    <n v="12.14601"/>
    <m/>
    <n v="3.845685"/>
    <n v="18.273299999999999"/>
    <n v="0.13446638031748698"/>
    <n v="0.86553361968251297"/>
    <m/>
    <m/>
  </r>
  <r>
    <x v="10"/>
    <x v="4"/>
    <x v="8"/>
    <x v="2"/>
    <x v="62"/>
    <x v="0"/>
    <n v="10.82522"/>
    <m/>
    <n v="8.8392320000000009"/>
    <n v="12.71607"/>
    <n v="0.39825102861650852"/>
    <n v="0.60174924851411793"/>
    <m/>
    <m/>
    <n v="8.7986909999999998"/>
    <n v="7.2306850000000003"/>
    <n v="10.329929999999999"/>
    <n v="0.40602062284037477"/>
    <n v="0.59397937715962523"/>
    <m/>
    <n v="2007"/>
    <s v="CEE"/>
    <s v="CZ"/>
    <s v="Wave VII"/>
    <s v="Czech Republic 2007"/>
    <s v="Gross"/>
    <n v="14.34801"/>
    <m/>
    <n v="15.0709"/>
    <n v="13.56382"/>
    <n v="0.54655586384453314"/>
    <n v="0.45344434524369581"/>
    <m/>
    <m/>
    <n v="15.848039999999999"/>
    <m/>
    <n v="7.8990070000000001"/>
    <n v="21.525749999999999"/>
    <n v="0.20767205282167386"/>
    <n v="0.79232826267475354"/>
    <m/>
    <m/>
  </r>
  <r>
    <x v="3"/>
    <x v="4"/>
    <x v="8"/>
    <x v="3"/>
    <x v="63"/>
    <x v="0"/>
    <n v="11.515140000000001"/>
    <m/>
    <n v="10.14851"/>
    <n v="12.813800000000001"/>
    <n v="0.42942126626337151"/>
    <n v="0.57057864689443638"/>
    <m/>
    <m/>
    <n v="9.9358830000000005"/>
    <n v="8.9251290000000001"/>
    <n v="10.94398"/>
    <n v="0.44854513685396658"/>
    <n v="0.55145476250072589"/>
    <m/>
    <n v="2004"/>
    <s v="CEE"/>
    <s v="CZ"/>
    <s v="Wave VI"/>
    <s v="Czech Republic 2004"/>
    <s v="Gross"/>
    <n v="17.880960000000002"/>
    <m/>
    <n v="17.914149999999999"/>
    <n v="17.846900000000002"/>
    <n v="0.50742862799312782"/>
    <n v="0.49257142793228104"/>
    <m/>
    <m/>
    <n v="10.486789999999999"/>
    <m/>
    <n v="4.2430589999999997"/>
    <n v="14.708449999999999"/>
    <n v="0.16321648473937211"/>
    <n v="0.836783896692887"/>
    <m/>
    <m/>
  </r>
  <r>
    <x v="27"/>
    <x v="4"/>
    <x v="8"/>
    <x v="4"/>
    <x v="64"/>
    <x v="0"/>
    <n v="9.7900469999999995"/>
    <m/>
    <n v="8.0225650000000002"/>
    <n v="11.398820000000001"/>
    <n v="0.39046972910344557"/>
    <n v="0.60953016875199895"/>
    <m/>
    <m/>
    <n v="7.9450440000000002"/>
    <n v="6.5050749999999997"/>
    <n v="9.3003359999999997"/>
    <n v="0.39697791478561978"/>
    <n v="0.60302208521438017"/>
    <m/>
    <n v="2002"/>
    <s v="CEE"/>
    <s v="CZ"/>
    <s v="Wave V"/>
    <s v="Czech Republic 2002"/>
    <s v="Gross"/>
    <n v="15.843299999999999"/>
    <m/>
    <n v="15.10877"/>
    <n v="16.582470000000001"/>
    <n v="0.47831487127050554"/>
    <n v="0.52168544432031205"/>
    <m/>
    <m/>
    <n v="9.5143590000000007"/>
    <m/>
    <n v="3.143837"/>
    <n v="13.660679999999999"/>
    <n v="0.13027414668712836"/>
    <n v="0.86972574820857618"/>
    <m/>
    <m/>
  </r>
  <r>
    <x v="25"/>
    <x v="4"/>
    <x v="8"/>
    <x v="5"/>
    <x v="65"/>
    <x v="0"/>
    <n v="10.49713"/>
    <m/>
    <n v="7.9891699999999997"/>
    <n v="12.86012"/>
    <n v="0.36921444242378632"/>
    <n v="0.63078555757621368"/>
    <m/>
    <m/>
    <n v="7.424029"/>
    <n v="5.9072560000000003"/>
    <n v="8.8808430000000005"/>
    <n v="0.38982485116908888"/>
    <n v="0.61017528352866079"/>
    <m/>
    <n v="1996"/>
    <s v="CEE"/>
    <s v="CZ"/>
    <s v="Wave IV"/>
    <s v="Czech Republic 1996"/>
    <s v="Gross"/>
    <n v="12.12419"/>
    <m/>
    <n v="12.19347"/>
    <n v="12.0497"/>
    <n v="0.52107398514869852"/>
    <n v="0.47892584989182779"/>
    <m/>
    <m/>
    <n v="22.111560000000001"/>
    <m/>
    <n v="11.212899999999999"/>
    <n v="29.75386"/>
    <n v="0.20902134449129775"/>
    <n v="0.79097856505827713"/>
    <m/>
    <m/>
  </r>
  <r>
    <x v="15"/>
    <x v="4"/>
    <x v="8"/>
    <x v="6"/>
    <x v="66"/>
    <x v="0"/>
    <n v="6.8219700000000003"/>
    <m/>
    <n v="4.5929099999999998"/>
    <n v="8.8568180000000005"/>
    <n v="0.3212937025521953"/>
    <n v="0.6787064440330286"/>
    <m/>
    <m/>
    <n v="4.6795999999999998"/>
    <n v="3.316271"/>
    <n v="5.9533339999999999"/>
    <n v="0.34229399948713568"/>
    <n v="0.65770600051286443"/>
    <m/>
    <n v="1992"/>
    <s v="CEE"/>
    <s v="CZ"/>
    <s v="Wave III"/>
    <s v="Czech Republic 1992"/>
    <s v="Gross"/>
    <n v="5.501906"/>
    <m/>
    <n v="5.5163149999999996"/>
    <n v="5.4872160000000001"/>
    <n v="0.50617949488777159"/>
    <n v="0.49382050511222836"/>
    <m/>
    <m/>
    <n v="19.528580000000002"/>
    <m/>
    <n v="9.6496130000000004"/>
    <n v="26.000419999999998"/>
    <n v="0.19558150157359111"/>
    <n v="0.80441844721940858"/>
    <m/>
    <m/>
  </r>
  <r>
    <x v="0"/>
    <x v="1"/>
    <x v="9"/>
    <x v="0"/>
    <x v="67"/>
    <x v="0"/>
    <n v="12.400930000000001"/>
    <m/>
    <n v="11.97153"/>
    <n v="12.824249999999999"/>
    <n v="0.47924429861308787"/>
    <n v="0.52075570138691207"/>
    <m/>
    <m/>
    <n v="11.5123"/>
    <n v="11.5967"/>
    <n v="11.42693"/>
    <n v="0.50655194878521237"/>
    <n v="0.49344813807840315"/>
    <m/>
    <n v="2013"/>
    <s v="EU15"/>
    <s v="DK"/>
    <s v="Wave IX"/>
    <s v="Denmark 2013"/>
    <s v="Gross"/>
    <n v="10.28815"/>
    <m/>
    <n v="10.122780000000001"/>
    <n v="10.462859999999999"/>
    <n v="0.50546949645951889"/>
    <n v="0.49453079513809572"/>
    <m/>
    <m/>
    <n v="17.746479999999998"/>
    <m/>
    <n v="15.70861"/>
    <n v="19.4511"/>
    <n v="0.40317460138573963"/>
    <n v="0.59682539861426043"/>
    <m/>
    <m/>
  </r>
  <r>
    <x v="1"/>
    <x v="1"/>
    <x v="9"/>
    <x v="1"/>
    <x v="68"/>
    <x v="0"/>
    <n v="13.50615"/>
    <m/>
    <n v="12.65959"/>
    <n v="14.331250000000001"/>
    <n v="0.46264435090680911"/>
    <n v="0.53735579717388005"/>
    <m/>
    <m/>
    <n v="11.41567"/>
    <n v="11.182460000000001"/>
    <n v="11.64913"/>
    <n v="0.49005148186659214"/>
    <n v="0.5099485181334078"/>
    <m/>
    <n v="2010"/>
    <s v="EU15"/>
    <s v="DK"/>
    <s v="Wave VIII"/>
    <s v="Denmark 2010"/>
    <s v="Gross"/>
    <n v="11.123379999999999"/>
    <m/>
    <n v="11.14503"/>
    <n v="11.10055"/>
    <n v="0.51431893902752579"/>
    <n v="0.48568151047613234"/>
    <m/>
    <m/>
    <n v="24.00675"/>
    <m/>
    <n v="20.822700000000001"/>
    <n v="26.556480000000001"/>
    <n v="0.3857065200412384"/>
    <n v="0.6142934799587616"/>
    <m/>
    <m/>
  </r>
  <r>
    <x v="10"/>
    <x v="1"/>
    <x v="9"/>
    <x v="2"/>
    <x v="69"/>
    <x v="0"/>
    <n v="13.74517"/>
    <m/>
    <n v="12.384980000000001"/>
    <n v="15.080920000000001"/>
    <n v="0.44643587529292111"/>
    <n v="0.55356427021273658"/>
    <m/>
    <m/>
    <n v="10.15901"/>
    <n v="9.6304160000000003"/>
    <n v="10.69868"/>
    <n v="0.47889567979557063"/>
    <n v="0.52110471394358304"/>
    <m/>
    <n v="2007"/>
    <s v="EU15"/>
    <s v="DK"/>
    <s v="Wave VII"/>
    <s v="Denmark 2007"/>
    <s v="Gross"/>
    <n v="10.86422"/>
    <m/>
    <n v="10.76304"/>
    <n v="10.969860000000001"/>
    <n v="0.50600190349606322"/>
    <n v="0.49399828059446516"/>
    <m/>
    <m/>
    <n v="32.44594"/>
    <m/>
    <n v="28.142209999999999"/>
    <n v="35.745820000000002"/>
    <n v="0.37642336760778078"/>
    <n v="0.62357663239221917"/>
    <m/>
    <m/>
  </r>
  <r>
    <x v="3"/>
    <x v="1"/>
    <x v="9"/>
    <x v="3"/>
    <x v="70"/>
    <x v="0"/>
    <n v="13.198040000000001"/>
    <m/>
    <n v="12.08723"/>
    <n v="14.279339999999999"/>
    <n v="0.45175510909195604"/>
    <n v="0.54824481513921763"/>
    <m/>
    <m/>
    <n v="9.8770319999999998"/>
    <n v="9.5760260000000006"/>
    <n v="10.18252"/>
    <n v="0.48834244943217764"/>
    <n v="0.51165755056782247"/>
    <m/>
    <n v="2004"/>
    <s v="EU15"/>
    <s v="DK"/>
    <s v="Wave VI"/>
    <s v="Denmark 2004"/>
    <s v="Gross"/>
    <n v="10.48738"/>
    <m/>
    <n v="10.72606"/>
    <n v="10.23981"/>
    <n v="0.52072710247936094"/>
    <n v="0.4792726114625388"/>
    <m/>
    <m/>
    <n v="31.155650000000001"/>
    <m/>
    <n v="26.96022"/>
    <n v="34.269179999999999"/>
    <n v="0.36862495245645654"/>
    <n v="0.63137472657447358"/>
    <m/>
    <m/>
  </r>
  <r>
    <x v="11"/>
    <x v="1"/>
    <x v="9"/>
    <x v="4"/>
    <x v="71"/>
    <x v="0"/>
    <n v="13.05711"/>
    <m/>
    <n v="11.512320000000001"/>
    <n v="14.56607"/>
    <n v="0.43567136985136828"/>
    <n v="0.5643289364951356"/>
    <m/>
    <m/>
    <n v="8.9329820000000009"/>
    <n v="8.3852360000000008"/>
    <n v="9.4936249999999998"/>
    <n v="0.47480214333802528"/>
    <n v="0.52519796860667567"/>
    <m/>
    <n v="2000"/>
    <s v="EU15"/>
    <s v="DK"/>
    <s v="Wave V"/>
    <s v="Denmark 2000"/>
    <s v="Gross"/>
    <n v="8.9093169999999997"/>
    <m/>
    <n v="8.9155130000000007"/>
    <n v="8.9028480000000005"/>
    <n v="0.51115074253166659"/>
    <n v="0.48884925746833341"/>
    <m/>
    <m/>
    <n v="36.903709999999997"/>
    <m/>
    <n v="32.400069999999999"/>
    <n v="40.15701"/>
    <n v="0.36822259875768593"/>
    <n v="0.63177713026684856"/>
    <m/>
    <m/>
  </r>
  <r>
    <x v="6"/>
    <x v="1"/>
    <x v="9"/>
    <x v="5"/>
    <x v="72"/>
    <x v="0"/>
    <n v="12.016959999999999"/>
    <m/>
    <n v="10.49367"/>
    <n v="13.501799999999999"/>
    <n v="0.4310370509679653"/>
    <n v="0.56896311546347833"/>
    <m/>
    <m/>
    <n v="7.9347310000000002"/>
    <n v="7.4667380000000003"/>
    <n v="8.4133999999999993"/>
    <n v="0.47581650846134543"/>
    <n v="0.52418349153865451"/>
    <m/>
    <n v="1995"/>
    <s v="EU15"/>
    <s v="DK"/>
    <s v="Wave IV"/>
    <s v="Denmark 1995"/>
    <s v="Gross"/>
    <n v="7.8001269999999998"/>
    <m/>
    <n v="7.7010439999999996"/>
    <n v="7.9033350000000002"/>
    <n v="0.50371410619339918"/>
    <n v="0.49628576560356008"/>
    <m/>
    <m/>
    <n v="35.181710000000002"/>
    <m/>
    <n v="30.677250000000001"/>
    <n v="38.437690000000003"/>
    <n v="0.36584293372891763"/>
    <n v="0.63415706627108226"/>
    <m/>
    <m/>
  </r>
  <r>
    <x v="15"/>
    <x v="1"/>
    <x v="9"/>
    <x v="6"/>
    <x v="73"/>
    <x v="0"/>
    <n v="14.63766"/>
    <m/>
    <n v="13.03731"/>
    <n v="16.1967"/>
    <n v="0.43951075513435889"/>
    <n v="0.56048917654871067"/>
    <m/>
    <m/>
    <n v="10.67553"/>
    <n v="10.26322"/>
    <n v="11.09606"/>
    <n v="0.48543678861845735"/>
    <n v="0.5145630240372141"/>
    <m/>
    <n v="1992"/>
    <s v="EU15"/>
    <s v="DK"/>
    <s v="Wave III"/>
    <s v="Denmark 1992"/>
    <s v="Gross"/>
    <n v="10.995660000000001"/>
    <m/>
    <n v="10.50128"/>
    <n v="11.523440000000001"/>
    <n v="0.49312692462298757"/>
    <n v="0.50687262065214822"/>
    <m/>
    <m/>
    <n v="35.708930000000002"/>
    <m/>
    <n v="31.009609999999999"/>
    <n v="39.05782"/>
    <n v="0.36134462724030098"/>
    <n v="0.63865537275969908"/>
    <m/>
    <m/>
  </r>
  <r>
    <x v="14"/>
    <x v="1"/>
    <x v="9"/>
    <x v="7"/>
    <x v="74"/>
    <x v="0"/>
    <n v="17.34806"/>
    <m/>
    <n v="14.804180000000001"/>
    <n v="19.80152"/>
    <n v="0.41896154382680251"/>
    <n v="0.58103845617319749"/>
    <m/>
    <m/>
    <n v="10.910450000000001"/>
    <n v="9.5813609999999994"/>
    <n v="12.24771"/>
    <n v="0.4404354540830121"/>
    <n v="0.55956491253797958"/>
    <m/>
    <n v="1987"/>
    <s v="EU15"/>
    <s v="DK"/>
    <s v="Wave II"/>
    <s v="Denmark 1987"/>
    <s v="Gross"/>
    <n v="9.4547360000000005"/>
    <m/>
    <n v="8.8759420000000002"/>
    <n v="10.05706"/>
    <n v="0.47874313994594875"/>
    <n v="0.52125696582115033"/>
    <m/>
    <m/>
    <n v="56.231960000000001"/>
    <m/>
    <n v="51.977400000000003"/>
    <n v="59.287649999999999"/>
    <n v="0.3863742256183138"/>
    <n v="0.6136257743816862"/>
    <m/>
    <m/>
  </r>
  <r>
    <x v="10"/>
    <x v="3"/>
    <x v="10"/>
    <x v="2"/>
    <x v="75"/>
    <x v="0"/>
    <n v="26.800979999999999"/>
    <m/>
    <n v="26.03228"/>
    <n v="27.556930000000001"/>
    <n v="0.48323158332269939"/>
    <n v="0.51667289778209613"/>
    <m/>
    <m/>
    <n v="22.041789999999999"/>
    <n v="20.44577"/>
    <n v="23.622689999999999"/>
    <n v="0.46158637751289711"/>
    <n v="0.53841362248710289"/>
    <m/>
    <n v="2007"/>
    <s v="Latin America"/>
    <s v="DO"/>
    <s v="Wave VII"/>
    <s v="Dominican Rep 2007"/>
    <s v="Gross"/>
    <n v="31.37387"/>
    <m/>
    <n v="31.32864"/>
    <n v="31.41375"/>
    <n v="0.5005850928354737"/>
    <n v="0.49941490716452636"/>
    <m/>
    <m/>
    <n v="39.304900000000004"/>
    <m/>
    <n v="41.787289999999999"/>
    <n v="37.145809999999997"/>
    <n v="0.50172695305082327"/>
    <n v="0.49827304694917668"/>
    <m/>
    <m/>
  </r>
  <r>
    <x v="28"/>
    <x v="5"/>
    <x v="11"/>
    <x v="0"/>
    <x v="76"/>
    <x v="1"/>
    <n v="24.943950000000001"/>
    <m/>
    <n v="24.123439999999999"/>
    <n v="25.749929999999999"/>
    <n v="0.4807811112514257"/>
    <n v="0.51911425415782186"/>
    <m/>
    <m/>
    <n v="22.105789999999999"/>
    <n v="21.078900000000001"/>
    <n v="23.105270000000001"/>
    <n v="0.47032248112372377"/>
    <n v="0.52967751887627634"/>
    <m/>
    <n v="2012"/>
    <s v="Middle East"/>
    <s v="EG"/>
    <s v="Wave IX"/>
    <s v="Egypt 2012"/>
    <s v="Net"/>
    <n v="29.421849999999999"/>
    <m/>
    <n v="29.225010000000001"/>
    <n v="29.614059999999998"/>
    <n v="0.50761780951940627"/>
    <n v="0.49238253043996183"/>
    <m/>
    <m/>
    <n v="21.96425"/>
    <m/>
    <n v="16.534420000000001"/>
    <n v="26.179099999999998"/>
    <n v="0.32897818045232596"/>
    <n v="0.67102177401914476"/>
    <m/>
    <m/>
  </r>
  <r>
    <x v="0"/>
    <x v="4"/>
    <x v="12"/>
    <x v="0"/>
    <x v="77"/>
    <x v="0"/>
    <n v="22.958639999999999"/>
    <m/>
    <n v="20.14555"/>
    <n v="25.41093"/>
    <n v="0.40867159378778534"/>
    <n v="0.59132858043856262"/>
    <m/>
    <m/>
    <n v="19.070070000000001"/>
    <n v="19.740179999999999"/>
    <n v="18.427209999999999"/>
    <n v="0.50682593194466508"/>
    <n v="0.49317391074075762"/>
    <m/>
    <n v="2013"/>
    <s v="CEE"/>
    <s v="EE"/>
    <s v="Wave IX"/>
    <s v="Estonia 2013"/>
    <s v="Gross"/>
    <n v="19.540970000000002"/>
    <m/>
    <n v="20.201059999999998"/>
    <n v="18.83907"/>
    <n v="0.532757073983533"/>
    <n v="0.46724272131833777"/>
    <m/>
    <m/>
    <n v="39.424810000000001"/>
    <m/>
    <n v="22.051369999999999"/>
    <n v="48.237789999999997"/>
    <n v="0.18824019697241406"/>
    <n v="0.81175990448654034"/>
    <m/>
    <m/>
  </r>
  <r>
    <x v="1"/>
    <x v="4"/>
    <x v="12"/>
    <x v="1"/>
    <x v="78"/>
    <x v="0"/>
    <n v="19.36918"/>
    <m/>
    <n v="17.808420000000002"/>
    <n v="20.695879999999999"/>
    <n v="0.42244700085393389"/>
    <n v="0.57755258611877214"/>
    <m/>
    <m/>
    <n v="18.30312"/>
    <n v="18.484860000000001"/>
    <n v="18.13599"/>
    <n v="0.483818277976651"/>
    <n v="0.5161816673878552"/>
    <m/>
    <n v="2010"/>
    <s v="CEE"/>
    <s v="EE"/>
    <s v="Wave VIII"/>
    <s v="Estonia 2010"/>
    <s v="Gross"/>
    <n v="18.743030000000001"/>
    <m/>
    <n v="18.89462"/>
    <n v="18.584299999999999"/>
    <n v="0.51565392575266644"/>
    <n v="0.48434628765999949"/>
    <m/>
    <m/>
    <n v="24.091380000000001"/>
    <m/>
    <n v="12.265840000000001"/>
    <n v="29.899750000000001"/>
    <n v="0.16770321998988849"/>
    <n v="0.83229686302735661"/>
    <m/>
    <m/>
  </r>
  <r>
    <x v="10"/>
    <x v="4"/>
    <x v="12"/>
    <x v="2"/>
    <x v="79"/>
    <x v="0"/>
    <n v="20.592790000000001"/>
    <m/>
    <n v="17.148199999999999"/>
    <n v="23.519439999999999"/>
    <n v="0.38251674493839832"/>
    <n v="0.61748310937954498"/>
    <m/>
    <m/>
    <n v="15.012879999999999"/>
    <n v="14.38744"/>
    <n v="15.58189"/>
    <n v="0.45653245746319165"/>
    <n v="0.54346740931786575"/>
    <m/>
    <n v="2007"/>
    <s v="CEE"/>
    <s v="EE"/>
    <s v="Wave VII"/>
    <s v="Estonia 2007"/>
    <s v="Gross"/>
    <n v="17.49502"/>
    <m/>
    <n v="18.007580000000001"/>
    <n v="16.947399999999998"/>
    <n v="0.53166055254581013"/>
    <n v="0.46833921881769786"/>
    <m/>
    <m/>
    <n v="44.537100000000002"/>
    <m/>
    <n v="30.224329999999998"/>
    <n v="51.744050000000001"/>
    <n v="0.22727389075624593"/>
    <n v="0.77272588471184689"/>
    <m/>
    <m/>
  </r>
  <r>
    <x v="3"/>
    <x v="4"/>
    <x v="12"/>
    <x v="3"/>
    <x v="80"/>
    <x v="0"/>
    <n v="20.381239999999998"/>
    <m/>
    <n v="17.848669999999998"/>
    <n v="22.535599999999999"/>
    <n v="0.40253512543888403"/>
    <n v="0.59746511988475681"/>
    <m/>
    <m/>
    <n v="17.258099999999999"/>
    <n v="16.416170000000001"/>
    <n v="18.02101"/>
    <n v="0.45218818989344139"/>
    <n v="0.54781181010655866"/>
    <m/>
    <n v="2004"/>
    <s v="CEE"/>
    <s v="EE"/>
    <s v="Wave VI"/>
    <s v="Estonia 2004"/>
    <s v="Gross"/>
    <n v="21.50609"/>
    <m/>
    <n v="22.98865"/>
    <n v="19.93974"/>
    <n v="0.54915561127103996"/>
    <n v="0.45084424923358918"/>
    <m/>
    <m/>
    <n v="30.963550000000001"/>
    <m/>
    <n v="15.701219999999999"/>
    <n v="38.517090000000003"/>
    <n v="0.16787884464152206"/>
    <n v="0.83212131683866986"/>
    <m/>
    <m/>
  </r>
  <r>
    <x v="11"/>
    <x v="4"/>
    <x v="12"/>
    <x v="4"/>
    <x v="81"/>
    <x v="2"/>
    <n v="19.91985"/>
    <m/>
    <n v="18.08661"/>
    <n v="21.515560000000001"/>
    <n v="0.42253626407829381"/>
    <n v="0.57746368572052498"/>
    <m/>
    <m/>
    <n v="17.69895"/>
    <n v="17.472090000000001"/>
    <n v="17.905539999999998"/>
    <n v="0.47051181002262843"/>
    <n v="0.52948807697631783"/>
    <m/>
    <n v="2000"/>
    <s v="CEE"/>
    <s v="EE"/>
    <s v="Wave V"/>
    <s v="Estonia 2000"/>
    <s v="Mix"/>
    <n v="19.983750000000001"/>
    <m/>
    <n v="20.272300000000001"/>
    <n v="19.679040000000001"/>
    <n v="0.52103784324763869"/>
    <n v="0.47896220679301926"/>
    <m/>
    <m/>
    <n v="29.19378"/>
    <m/>
    <n v="17.062760000000001"/>
    <n v="35.709580000000003"/>
    <n v="0.2042310382554092"/>
    <n v="0.79576882472910326"/>
    <m/>
    <m/>
  </r>
  <r>
    <x v="0"/>
    <x v="1"/>
    <x v="13"/>
    <x v="0"/>
    <x v="82"/>
    <x v="0"/>
    <n v="13.992889999999999"/>
    <m/>
    <n v="13.10445"/>
    <n v="14.848520000000001"/>
    <n v="0.45944440355066041"/>
    <n v="0.54055545351960888"/>
    <m/>
    <m/>
    <n v="13.26985"/>
    <n v="14.03599"/>
    <n v="12.49004"/>
    <n v="0.53354280568356083"/>
    <n v="0.466457043598835"/>
    <m/>
    <n v="2013"/>
    <s v="EU15"/>
    <s v="FI"/>
    <s v="Wave IX"/>
    <s v="Finland 2013"/>
    <s v="Gross"/>
    <n v="9.6579309999999996"/>
    <m/>
    <n v="9.4033540000000002"/>
    <n v="9.9202919999999999"/>
    <n v="0.49415004103881049"/>
    <n v="0.50584995896118956"/>
    <m/>
    <m/>
    <n v="20.79935"/>
    <m/>
    <n v="14.237489999999999"/>
    <n v="25.737559999999998"/>
    <n v="0.2939359643450396"/>
    <n v="0.70606437220393903"/>
    <m/>
    <m/>
  </r>
  <r>
    <x v="1"/>
    <x v="1"/>
    <x v="13"/>
    <x v="1"/>
    <x v="83"/>
    <x v="0"/>
    <n v="14.98502"/>
    <m/>
    <n v="13.796849999999999"/>
    <n v="16.126249999999999"/>
    <n v="0.45107834357244769"/>
    <n v="0.54892192336079637"/>
    <m/>
    <m/>
    <n v="13.63954"/>
    <n v="14.53"/>
    <n v="12.73516"/>
    <n v="0.53677499387809269"/>
    <n v="0.46322507943816288"/>
    <m/>
    <n v="2010"/>
    <s v="EU15"/>
    <s v="FI"/>
    <s v="Wave VIII"/>
    <s v="Finland 2010"/>
    <s v="Gross"/>
    <n v="11.227779999999999"/>
    <m/>
    <n v="11.35332"/>
    <n v="11.09848"/>
    <n v="0.51304995288471988"/>
    <n v="0.48695004711528012"/>
    <m/>
    <m/>
    <n v="24.276530000000001"/>
    <m/>
    <n v="14.16539"/>
    <n v="31.573969999999999"/>
    <n v="0.24459582979939884"/>
    <n v="0.75540408781650425"/>
    <m/>
    <m/>
  </r>
  <r>
    <x v="10"/>
    <x v="1"/>
    <x v="13"/>
    <x v="2"/>
    <x v="84"/>
    <x v="0"/>
    <n v="15.43277"/>
    <m/>
    <n v="13.65408"/>
    <n v="17.137360000000001"/>
    <n v="0.43296252066220126"/>
    <n v="0.56703734974343556"/>
    <m/>
    <m/>
    <n v="12.49752"/>
    <n v="12.827349999999999"/>
    <n v="12.16377"/>
    <n v="0.51622753954384548"/>
    <n v="0.48377238044027937"/>
    <m/>
    <n v="2007"/>
    <s v="EU15"/>
    <s v="FI"/>
    <s v="Wave VII"/>
    <s v="Finland 2007"/>
    <s v="Gross"/>
    <n v="11.081440000000001"/>
    <m/>
    <n v="10.389849999999999"/>
    <n v="11.801740000000001"/>
    <n v="0.4783311555176944"/>
    <n v="0.52166848351838746"/>
    <m/>
    <m/>
    <n v="32.357469999999999"/>
    <m/>
    <n v="22.791789999999999"/>
    <n v="39.009"/>
    <n v="0.28890095548261341"/>
    <n v="0.7110991681364458"/>
    <m/>
    <m/>
  </r>
  <r>
    <x v="3"/>
    <x v="1"/>
    <x v="13"/>
    <x v="3"/>
    <x v="85"/>
    <x v="0"/>
    <n v="13.680999999999999"/>
    <m/>
    <n v="12.18534"/>
    <n v="15.11125"/>
    <n v="0.43538169724435355"/>
    <n v="0.56461859513193491"/>
    <m/>
    <m/>
    <n v="11.85407"/>
    <n v="11.98035"/>
    <n v="11.72636"/>
    <n v="0.50817820377305012"/>
    <n v="0.49182188058616155"/>
    <m/>
    <n v="2004"/>
    <s v="EU15"/>
    <s v="FI"/>
    <s v="Wave VI"/>
    <s v="Finland 2004"/>
    <s v="Gross"/>
    <n v="10.174620000000001"/>
    <m/>
    <n v="10.29809"/>
    <n v="10.04576"/>
    <n v="0.51688505320100397"/>
    <n v="0.48311484851522707"/>
    <m/>
    <m/>
    <n v="25.8689"/>
    <m/>
    <n v="16.51463"/>
    <n v="32.165309999999998"/>
    <n v="0.25683283788641964"/>
    <n v="0.743166891518387"/>
    <m/>
    <m/>
  </r>
  <r>
    <x v="11"/>
    <x v="1"/>
    <x v="13"/>
    <x v="4"/>
    <x v="86"/>
    <x v="0"/>
    <n v="12.689080000000001"/>
    <m/>
    <n v="10.99709"/>
    <n v="14.300890000000001"/>
    <n v="0.4228113464490727"/>
    <n v="0.57718873235884705"/>
    <m/>
    <m/>
    <n v="11.085559999999999"/>
    <n v="11.133419999999999"/>
    <n v="11.036949999999999"/>
    <n v="0.50599599839791587"/>
    <n v="0.49400364077232006"/>
    <m/>
    <n v="2000"/>
    <s v="EU15"/>
    <s v="FI"/>
    <s v="Wave V"/>
    <s v="Finland 2000"/>
    <s v="Gross"/>
    <n v="8.5597639999999995"/>
    <m/>
    <n v="9.0177669999999992"/>
    <n v="8.0875000000000004"/>
    <n v="0.53482899762189706"/>
    <n v="0.46517111920375381"/>
    <m/>
    <m/>
    <n v="25.77636"/>
    <m/>
    <n v="14.12762"/>
    <n v="33.214939999999999"/>
    <n v="0.2135958684624206"/>
    <n v="0.78640389876615624"/>
    <m/>
    <m/>
  </r>
  <r>
    <x v="6"/>
    <x v="1"/>
    <x v="13"/>
    <x v="5"/>
    <x v="87"/>
    <x v="0"/>
    <n v="9.1427180000000003"/>
    <m/>
    <n v="8.0214820000000007"/>
    <n v="10.20754"/>
    <n v="0.42736066014504659"/>
    <n v="0.57263944923161803"/>
    <m/>
    <m/>
    <n v="8.7918190000000003"/>
    <n v="9.4285999999999994"/>
    <n v="8.1453620000000004"/>
    <n v="0.54025748255281414"/>
    <n v="0.45974251744718581"/>
    <m/>
    <n v="1995"/>
    <s v="EU15"/>
    <s v="FI"/>
    <s v="Wave IV"/>
    <s v="Finland 1995"/>
    <s v="Gross"/>
    <n v="4.4914750000000003"/>
    <m/>
    <n v="4.5402950000000004"/>
    <n v="4.4408380000000003"/>
    <n v="0.51467279679837918"/>
    <n v="0.48532742584562971"/>
    <m/>
    <m/>
    <n v="18.451969999999999"/>
    <m/>
    <n v="7.371156"/>
    <n v="25.11281"/>
    <n v="0.1499780782214582"/>
    <n v="0.85002197597329721"/>
    <m/>
    <m/>
  </r>
  <r>
    <x v="21"/>
    <x v="1"/>
    <x v="13"/>
    <x v="6"/>
    <x v="88"/>
    <x v="0"/>
    <n v="10.69205"/>
    <m/>
    <n v="8.2410960000000006"/>
    <n v="13.0457"/>
    <n v="0.36659489994902755"/>
    <n v="0.63256438194733478"/>
    <m/>
    <m/>
    <n v="8.9343190000000003"/>
    <n v="8.6249859999999998"/>
    <n v="9.2260790000000004"/>
    <n v="0.46857740360513206"/>
    <n v="0.53142248446691909"/>
    <m/>
    <n v="1991"/>
    <s v="EU15"/>
    <s v="FI"/>
    <s v="Wave III"/>
    <s v="Finland 1991"/>
    <s v="Gross"/>
    <n v="5.8701489999999996"/>
    <n v="5.6880459999999999"/>
    <n v="5.1915190000000004"/>
    <n v="6.2252960000000002"/>
    <n v="0.47433090379367537"/>
    <n v="0.52566909620632463"/>
    <m/>
    <n v="-0.18210299999999968"/>
    <n v="30.576229999999999"/>
    <n v="29.09779"/>
    <n v="15.15527"/>
    <n v="38.883659999999999"/>
    <n v="0.17723071064847196"/>
    <n v="0.8203873902451011"/>
    <m/>
    <n v="-1.4784399999999991"/>
  </r>
  <r>
    <x v="14"/>
    <x v="1"/>
    <x v="13"/>
    <x v="7"/>
    <x v="89"/>
    <x v="0"/>
    <n v="10.707330000000001"/>
    <m/>
    <n v="8.5314250000000005"/>
    <n v="12.822279999999999"/>
    <n v="0.37952860330259736"/>
    <n v="0.61882532806964941"/>
    <m/>
    <m/>
    <n v="8.4194859999999991"/>
    <n v="8.2071079999999998"/>
    <n v="8.6251440000000006"/>
    <n v="0.47955457138357382"/>
    <n v="0.52044542861642629"/>
    <m/>
    <n v="1987"/>
    <s v="EU15"/>
    <s v="FI"/>
    <s v="Wave II"/>
    <s v="Finland 1987"/>
    <s v="Gross"/>
    <n v="6.8338700000000001"/>
    <n v="6.7124220000000001"/>
    <n v="6.1332209999999998"/>
    <n v="7.3124640000000003"/>
    <n v="0.46493024425460733"/>
    <n v="0.53506975574539262"/>
    <m/>
    <n v="-0.121448"/>
    <n v="31.922969999999999"/>
    <n v="30.117319999999999"/>
    <n v="18.427320000000002"/>
    <n v="38.95252"/>
    <n v="0.2037003624492485"/>
    <n v="0.791649788228169"/>
    <m/>
    <n v="-1.80565"/>
  </r>
  <r>
    <x v="1"/>
    <x v="1"/>
    <x v="14"/>
    <x v="1"/>
    <x v="90"/>
    <x v="2"/>
    <n v="15.474159999999999"/>
    <m/>
    <n v="14.23546"/>
    <n v="16.634869999999999"/>
    <n v="0.44502273467509706"/>
    <n v="0.55497745919649266"/>
    <m/>
    <m/>
    <n v="15.057169999999999"/>
    <n v="13.839740000000001"/>
    <n v="16.21978"/>
    <n v="0.44898862136776035"/>
    <n v="0.55101104656452704"/>
    <m/>
    <n v="2010"/>
    <s v="EU15"/>
    <s v="FR"/>
    <s v="Wave VIII"/>
    <s v="France 2010"/>
    <s v="Mix"/>
    <n v="19.343720000000001"/>
    <m/>
    <n v="18.398029999999999"/>
    <n v="20.338719999999999"/>
    <n v="0.4876423459396641"/>
    <n v="0.51235744727487786"/>
    <m/>
    <m/>
    <n v="11.662190000000001"/>
    <m/>
    <n v="8.9684179999999998"/>
    <n v="13.65733"/>
    <n v="0.32721761521635301"/>
    <n v="0.67278255627802319"/>
    <m/>
    <m/>
  </r>
  <r>
    <x v="29"/>
    <x v="1"/>
    <x v="14"/>
    <x v="3"/>
    <x v="91"/>
    <x v="2"/>
    <n v="14.855460000000001"/>
    <m/>
    <n v="13.265409999999999"/>
    <n v="16.341460000000001"/>
    <n v="0.43137916967902712"/>
    <n v="0.56862109958224105"/>
    <m/>
    <m/>
    <n v="13.44218"/>
    <n v="12.037470000000001"/>
    <n v="14.766730000000001"/>
    <n v="0.43459959619645028"/>
    <n v="0.56540025501815927"/>
    <m/>
    <n v="2005"/>
    <s v="EU15"/>
    <s v="FR"/>
    <s v="Wave VI"/>
    <s v="France 2005"/>
    <s v="Mix"/>
    <n v="18.20316"/>
    <m/>
    <n v="16.932690000000001"/>
    <n v="19.50752"/>
    <n v="0.47122521584164506"/>
    <n v="0.52877478415835488"/>
    <m/>
    <m/>
    <n v="15.18347"/>
    <m/>
    <n v="12.180289999999999"/>
    <n v="17.56879"/>
    <n v="0.35511197374513204"/>
    <n v="0.64488776281047744"/>
    <m/>
    <m/>
  </r>
  <r>
    <x v="11"/>
    <x v="1"/>
    <x v="14"/>
    <x v="4"/>
    <x v="92"/>
    <x v="2"/>
    <n v="13.75278"/>
    <m/>
    <n v="12.796340000000001"/>
    <n v="14.64847"/>
    <n v="0.44739369058473999"/>
    <n v="0.5529788886319712"/>
    <m/>
    <m/>
    <n v="12.229290000000001"/>
    <n v="11.11403"/>
    <n v="13.28524"/>
    <n v="0.44198755610505591"/>
    <n v="0.55801260743673586"/>
    <m/>
    <n v="2000"/>
    <s v="EU15"/>
    <s v="FR"/>
    <s v="Wave V"/>
    <s v="France 2000"/>
    <s v="Mix"/>
    <n v="16.019359999999999"/>
    <n v="15.9437"/>
    <n v="16.203099999999999"/>
    <n v="15.68783"/>
    <n v="0.50466090054378854"/>
    <n v="0.49533922489760845"/>
    <m/>
    <n v="-7.5659999999999172E-2"/>
    <n v="16.19341"/>
    <n v="16.31915"/>
    <n v="14.122059999999999"/>
    <n v="18.015499999999999"/>
    <n v="0.37703685547347748"/>
    <n v="0.62296320580422393"/>
    <m/>
    <n v="0.12574000000000041"/>
  </r>
  <r>
    <x v="13"/>
    <x v="1"/>
    <x v="14"/>
    <x v="5"/>
    <x v="93"/>
    <x v="2"/>
    <n v="14.07657"/>
    <m/>
    <n v="12.827389999999999"/>
    <n v="15.180910000000001"/>
    <n v="0.43978128194581489"/>
    <n v="0.55473741117331843"/>
    <n v="5.4813068808666765E-3"/>
    <m/>
    <n v="12.818949999999999"/>
    <n v="11.84957"/>
    <n v="13.742150000000001"/>
    <n v="0.45091470050199123"/>
    <n v="0.54908498745997147"/>
    <m/>
    <n v="1994"/>
    <s v="EU15"/>
    <s v="FR"/>
    <s v="Wave IV"/>
    <s v="France 1994"/>
    <s v="Mix"/>
    <n v="14.29668"/>
    <m/>
    <n v="13.9139"/>
    <n v="14.651450000000001"/>
    <n v="0.50627044271554245"/>
    <n v="0.49372990770597952"/>
    <m/>
    <m/>
    <n v="18.298819999999999"/>
    <n v="18.726230000000001"/>
    <n v="15.21655"/>
    <n v="20.795670000000001"/>
    <n v="0.33048627513386297"/>
    <n v="0.63755545029618876"/>
    <n v="3.1958274569948264E-2"/>
    <n v="0.42741000000000184"/>
  </r>
  <r>
    <x v="7"/>
    <x v="1"/>
    <x v="14"/>
    <x v="6"/>
    <x v="94"/>
    <x v="2"/>
    <n v="15.48709"/>
    <m/>
    <n v="14.18844"/>
    <n v="16.70112"/>
    <n v="0.43821925229336178"/>
    <n v="0.56256469097809858"/>
    <m/>
    <m/>
    <n v="13.227690000000001"/>
    <n v="12.33689"/>
    <n v="14.069649999999999"/>
    <n v="0.45318290646363801"/>
    <n v="0.5468173959323207"/>
    <m/>
    <n v="1989"/>
    <s v="EU15"/>
    <s v="FR"/>
    <s v="Wave III"/>
    <s v="France 1989"/>
    <s v="Mix"/>
    <n v="15.47458"/>
    <m/>
    <n v="14.895250000000001"/>
    <n v="16.069849999999999"/>
    <n v="0.48294561474906822"/>
    <n v="0.517054643643857"/>
    <m/>
    <m/>
    <n v="25.554480000000002"/>
    <m/>
    <n v="22.49457"/>
    <n v="27.67625"/>
    <n v="0.35296659255117863"/>
    <n v="0.6470332902392989"/>
    <m/>
    <m/>
  </r>
  <r>
    <x v="30"/>
    <x v="1"/>
    <x v="14"/>
    <x v="7"/>
    <x v="95"/>
    <x v="2"/>
    <n v="17.003119999999999"/>
    <m/>
    <n v="16.06399"/>
    <n v="17.738430000000001"/>
    <n v="0.4465966834322172"/>
    <n v="0.5353788598798338"/>
    <n v="1.8024456687949053E-2"/>
    <m/>
    <n v="15.3719"/>
    <n v="15.008419999999999"/>
    <n v="15.713800000000001"/>
    <n v="0.47323629479765028"/>
    <n v="0.52676396541741743"/>
    <m/>
    <n v="1984"/>
    <s v="EU15"/>
    <s v="FR"/>
    <s v="Wave II"/>
    <s v="France 1984"/>
    <s v="Mix"/>
    <n v="14.627190000000001"/>
    <n v="15.06399"/>
    <n v="14.94009"/>
    <n v="15.198"/>
    <n v="0.49973552823654294"/>
    <n v="0.50026460453040655"/>
    <m/>
    <n v="0.43679999999999986"/>
    <n v="29.2865"/>
    <n v="28.637830000000001"/>
    <n v="26.040700000000001"/>
    <n v="31.603809999999999"/>
    <n v="0.3232434859764165"/>
    <n v="0.59150466358659148"/>
    <n v="8.5251850436992016E-2"/>
    <n v="-0.64866999999999919"/>
  </r>
  <r>
    <x v="31"/>
    <x v="1"/>
    <x v="14"/>
    <x v="8"/>
    <x v="96"/>
    <x v="2"/>
    <n v="16.348590000000002"/>
    <m/>
    <n v="14.805619999999999"/>
    <n v="17.913879999999999"/>
    <n v="0.44028316815089247"/>
    <n v="0.5630292887643521"/>
    <m/>
    <m/>
    <n v="13.303240000000001"/>
    <n v="12.58816"/>
    <n v="13.9857"/>
    <n v="0.46208119225091027"/>
    <n v="0.53791880774908962"/>
    <m/>
    <n v="1978"/>
    <s v="EU15"/>
    <s v="FR"/>
    <s v="Wave I"/>
    <s v="France 1978"/>
    <s v="Mix"/>
    <n v="13.579190000000001"/>
    <m/>
    <n v="13.166930000000001"/>
    <n v="14.10364"/>
    <n v="0.50099300425090698"/>
    <n v="0.49900699574909291"/>
    <m/>
    <m/>
    <n v="35.42286"/>
    <m/>
    <n v="30.452310000000001"/>
    <n v="38.824039999999997"/>
    <n v="0.35017008430658486"/>
    <n v="0.64983019806131836"/>
    <m/>
    <m/>
  </r>
  <r>
    <x v="32"/>
    <x v="6"/>
    <x v="15"/>
    <x v="10"/>
    <x v="97"/>
    <x v="1"/>
    <n v="22.85867"/>
    <m/>
    <n v="22.51296"/>
    <n v="23.168749999999999"/>
    <n v="0.46568379999999998"/>
    <n v="0.53431620000000002"/>
    <m/>
    <m/>
    <n v="22.377579999999998"/>
    <n v="22.607119999999998"/>
    <n v="22.166149999999998"/>
    <n v="0.4843768"/>
    <n v="0.51562330000000001"/>
    <m/>
    <n v="2016"/>
    <s v="Europe - other"/>
    <s v="GE"/>
    <s v="Wave X"/>
    <s v="Georgia 2016"/>
    <s v="Net"/>
    <n v="25.043669999999999"/>
    <m/>
    <n v="25.367699999999999"/>
    <n v="24.695070000000001"/>
    <n v="0.52496549999999997"/>
    <n v="0.47503440000000002"/>
    <n v="1.0000000005838672E-7"/>
    <m/>
    <n v="21.707470000000001"/>
    <m/>
    <n v="17.021640000000001"/>
    <n v="24.681619999999999"/>
    <n v="0.30445759999999999"/>
    <n v="0.69554240000000001"/>
    <m/>
    <m/>
  </r>
  <r>
    <x v="0"/>
    <x v="6"/>
    <x v="15"/>
    <x v="0"/>
    <x v="98"/>
    <x v="1"/>
    <n v="23.6629"/>
    <m/>
    <n v="23.450980000000001"/>
    <n v="23.851739999999999"/>
    <n v="0.46697759999999999"/>
    <n v="0.53302229999999995"/>
    <m/>
    <m/>
    <n v="23.980889999999999"/>
    <n v="24.235959999999999"/>
    <n v="23.75346"/>
    <n v="0.4763811"/>
    <n v="0.52361899999999995"/>
    <m/>
    <n v="2013"/>
    <s v="Europe - other"/>
    <s v="GE"/>
    <s v="Wave IX"/>
    <s v="Georgia 2013"/>
    <s v="Net"/>
    <n v="27.595109999999998"/>
    <m/>
    <n v="27.882200000000001"/>
    <n v="27.278030000000001"/>
    <n v="0.53027329999999995"/>
    <n v="0.4697267"/>
    <n v="0"/>
    <m/>
    <n v="16.87557"/>
    <m/>
    <n v="11.474679999999999"/>
    <n v="20.402950000000001"/>
    <n v="0.26863749999999997"/>
    <n v="0.73136250000000003"/>
    <m/>
    <m/>
  </r>
  <r>
    <x v="1"/>
    <x v="6"/>
    <x v="15"/>
    <x v="1"/>
    <x v="99"/>
    <x v="1"/>
    <n v="26.310669999999998"/>
    <m/>
    <n v="26.951750000000001"/>
    <n v="25.744679999999999"/>
    <n v="0.48031800000000002"/>
    <n v="0.51968199999999998"/>
    <m/>
    <m/>
    <n v="26.87088"/>
    <n v="27.9129"/>
    <n v="25.959330000000001"/>
    <n v="0.48470210000000002"/>
    <n v="0.51529789999999998"/>
    <m/>
    <n v="2010"/>
    <s v="Europe - other"/>
    <s v="GE"/>
    <s v="Wave VIII"/>
    <s v="Georgia 2010"/>
    <s v="Net"/>
    <n v="30.378350000000001"/>
    <m/>
    <n v="30.549620000000001"/>
    <n v="30.18291"/>
    <n v="0.53594909999999996"/>
    <n v="0.46405089999999999"/>
    <n v="0"/>
    <m/>
    <n v="18.886900000000001"/>
    <m/>
    <n v="16.289819999999999"/>
    <n v="20.580089999999998"/>
    <n v="0.34039049999999998"/>
    <n v="0.65960949999999996"/>
    <m/>
    <m/>
  </r>
  <r>
    <x v="24"/>
    <x v="1"/>
    <x v="16"/>
    <x v="10"/>
    <x v="100"/>
    <x v="0"/>
    <n v="16.695180000000001"/>
    <m/>
    <n v="15.708880000000001"/>
    <n v="17.608730000000001"/>
    <n v="0.44913069999999999"/>
    <n v="0.55086930000000001"/>
    <m/>
    <m/>
    <n v="15.529780000000001"/>
    <n v="14.68791"/>
    <n v="16.288930000000001"/>
    <n v="0.44846279999999999"/>
    <n v="0.5515371"/>
    <m/>
    <n v="2015"/>
    <s v="EU15"/>
    <s v="DE"/>
    <s v="Wave X"/>
    <s v="Germany 2015"/>
    <s v="Gross"/>
    <n v="20.27694"/>
    <n v="19.927150000000001"/>
    <n v="20.640260000000001"/>
    <n v="19.240590000000001"/>
    <n v="0.52588460000000004"/>
    <n v="0.47411530000000002"/>
    <n v="9.9999999947364415E-8"/>
    <m/>
    <n v="17.683070000000001"/>
    <n v="17.34122"/>
    <n v="14.62642"/>
    <n v="19.72447"/>
    <n v="0.39196920000000002"/>
    <n v="0.60803079999999998"/>
    <m/>
    <m/>
  </r>
  <r>
    <x v="33"/>
    <x v="1"/>
    <x v="16"/>
    <x v="0"/>
    <x v="101"/>
    <x v="0"/>
    <n v="15.761939999999999"/>
    <m/>
    <n v="14.42164"/>
    <n v="16.972370000000002"/>
    <n v="0.43637039999999999"/>
    <n v="0.56313230000000003"/>
    <m/>
    <m/>
    <n v="14.532629999999999"/>
    <n v="13.704140000000001"/>
    <n v="15.281420000000001"/>
    <n v="0.44767370000000001"/>
    <n v="0.55232630000000005"/>
    <m/>
    <n v="2014"/>
    <s v="EU15"/>
    <s v="DE"/>
    <s v="Wave IX"/>
    <s v="Germany 2014"/>
    <s v="Gross"/>
    <n v="18.338460000000001"/>
    <n v="18.06063"/>
    <n v="17.729810000000001"/>
    <n v="18.32705"/>
    <n v="0.49610320000000002"/>
    <n v="0.50130070000000004"/>
    <n v="2.5960999999998791E-3"/>
    <m/>
    <n v="17.785129999999999"/>
    <n v="17.25329"/>
    <n v="13.850910000000001"/>
    <n v="20.192260000000001"/>
    <n v="0.37220379999999997"/>
    <n v="0.62771699999999997"/>
    <m/>
    <m/>
  </r>
  <r>
    <x v="0"/>
    <x v="1"/>
    <x v="16"/>
    <x v="0"/>
    <x v="102"/>
    <x v="0"/>
    <n v="15.71077"/>
    <m/>
    <n v="14.06453"/>
    <n v="17.217210000000001"/>
    <n v="0.42938989999999999"/>
    <n v="0.57012779999999996"/>
    <m/>
    <m/>
    <n v="14.68164"/>
    <n v="13.05757"/>
    <n v="16.157109999999999"/>
    <n v="0.4233711"/>
    <n v="0.5766289"/>
    <m/>
    <n v="2013"/>
    <s v="EU15"/>
    <s v="DE"/>
    <s v="Wave IX"/>
    <s v="Germany 2013"/>
    <s v="Gross"/>
    <n v="17.67998"/>
    <n v="17.277349999999998"/>
    <n v="17.418050000000001"/>
    <n v="17.054739999999999"/>
    <n v="0.51540470000000005"/>
    <n v="0.48189609999999999"/>
    <n v="2.6991999999999017E-3"/>
    <m/>
    <n v="17.945740000000001"/>
    <n v="17.219539999999999"/>
    <n v="14.13799"/>
    <n v="19.92437"/>
    <n v="0.3836367"/>
    <n v="0.61636329999999995"/>
    <m/>
    <m/>
  </r>
  <r>
    <x v="28"/>
    <x v="1"/>
    <x v="16"/>
    <x v="0"/>
    <x v="103"/>
    <x v="0"/>
    <n v="15.422840000000001"/>
    <m/>
    <n v="13.64753"/>
    <n v="17.060110000000002"/>
    <n v="0.4238497"/>
    <n v="0.5761503"/>
    <m/>
    <m/>
    <n v="14.218310000000001"/>
    <n v="12.798640000000001"/>
    <n v="15.525740000000001"/>
    <n v="0.43155179999999999"/>
    <n v="0.56844810000000001"/>
    <m/>
    <n v="2012"/>
    <s v="EU15"/>
    <s v="DE"/>
    <s v="Wave IX"/>
    <s v="Germany 2012"/>
    <s v="Gross"/>
    <n v="17.601220000000001"/>
    <n v="17.473109999999998"/>
    <n v="16.841239999999999"/>
    <n v="18.14452"/>
    <n v="0.48348750000000001"/>
    <n v="0.51651259999999999"/>
    <n v="-1.0000000005838672E-7"/>
    <m/>
    <n v="17.607669999999999"/>
    <n v="17.121120000000001"/>
    <n v="13.51324"/>
    <n v="20.21959"/>
    <n v="0.36465940000000002"/>
    <n v="0.63534060000000003"/>
    <m/>
    <m/>
  </r>
  <r>
    <x v="17"/>
    <x v="1"/>
    <x v="16"/>
    <x v="1"/>
    <x v="104"/>
    <x v="0"/>
    <n v="14.881779999999999"/>
    <m/>
    <n v="13.361890000000001"/>
    <n v="16.274550000000001"/>
    <n v="0.42934329999999998"/>
    <n v="0.57065670000000002"/>
    <m/>
    <m/>
    <n v="13.29561"/>
    <n v="11.85084"/>
    <n v="14.61321"/>
    <n v="0.4251492"/>
    <n v="0.5748508"/>
    <m/>
    <n v="2011"/>
    <s v="EU15"/>
    <s v="DE"/>
    <s v="Wave VIII"/>
    <s v="Germany 2011"/>
    <s v="Gross"/>
    <n v="15.7957"/>
    <n v="15.62847"/>
    <n v="15.793699999999999"/>
    <n v="15.458640000000001"/>
    <n v="0.51223390000000002"/>
    <n v="0.48776619999999998"/>
    <n v="-1.0000000005838672E-7"/>
    <m/>
    <n v="18.894220000000001"/>
    <n v="18.521000000000001"/>
    <n v="15.567360000000001"/>
    <n v="21.045870000000001"/>
    <n v="0.38737070000000001"/>
    <n v="0.61262930000000004"/>
    <m/>
    <m/>
  </r>
  <r>
    <x v="1"/>
    <x v="1"/>
    <x v="16"/>
    <x v="1"/>
    <x v="105"/>
    <x v="0"/>
    <n v="15.98793"/>
    <m/>
    <n v="13.98508"/>
    <n v="17.819120000000002"/>
    <n v="0.4177285"/>
    <n v="0.58227150000000005"/>
    <m/>
    <m/>
    <n v="13.918329999999999"/>
    <n v="12.30541"/>
    <n v="15.40429"/>
    <n v="0.42394779999999999"/>
    <n v="0.57605220000000001"/>
    <m/>
    <n v="2010"/>
    <s v="EU15"/>
    <s v="DE"/>
    <s v="Wave VIII"/>
    <s v="Germany 2010"/>
    <s v="Gross"/>
    <n v="16.349119999999999"/>
    <n v="16.16919"/>
    <n v="16.196770000000001"/>
    <n v="16.14339"/>
    <n v="0.50849809999999995"/>
    <n v="0.49150189999999999"/>
    <n v="0"/>
    <m/>
    <n v="21.877140000000001"/>
    <n v="21.31887"/>
    <n v="16.91394"/>
    <n v="24.93469"/>
    <n v="0.35766150000000002"/>
    <n v="0.64233850000000003"/>
    <m/>
    <m/>
  </r>
  <r>
    <x v="18"/>
    <x v="1"/>
    <x v="16"/>
    <x v="1"/>
    <x v="106"/>
    <x v="0"/>
    <n v="16.104310000000002"/>
    <m/>
    <n v="13.923959999999999"/>
    <n v="18.115259999999999"/>
    <n v="0.4148328"/>
    <n v="0.5851672"/>
    <m/>
    <m/>
    <n v="14.33766"/>
    <n v="12.56245"/>
    <n v="16.014849999999999"/>
    <n v="0.42565619999999998"/>
    <n v="0.57434379999999996"/>
    <m/>
    <n v="2009"/>
    <s v="EU15"/>
    <s v="DE"/>
    <s v="Wave VIII"/>
    <s v="Germany 2009"/>
    <s v="Gross"/>
    <n v="17.786110000000001"/>
    <n v="17.79449"/>
    <n v="17.948170000000001"/>
    <n v="17.634350000000001"/>
    <n v="0.51471529999999999"/>
    <n v="0.48528470000000001"/>
    <n v="0"/>
    <m/>
    <n v="19.75742"/>
    <n v="19.414770000000001"/>
    <n v="14.580019999999999"/>
    <n v="23.280650000000001"/>
    <n v="0.33367469999999999"/>
    <n v="0.66632530000000001"/>
    <m/>
    <m/>
  </r>
  <r>
    <x v="2"/>
    <x v="1"/>
    <x v="16"/>
    <x v="2"/>
    <x v="107"/>
    <x v="0"/>
    <n v="15.16024"/>
    <m/>
    <n v="12.881119999999999"/>
    <n v="17.268889999999999"/>
    <n v="0.4083272"/>
    <n v="0.59167289999999995"/>
    <m/>
    <m/>
    <n v="13.11894"/>
    <n v="11.24977"/>
    <n v="14.879250000000001"/>
    <n v="0.4159003"/>
    <n v="0.5840997"/>
    <m/>
    <n v="2008"/>
    <s v="EU15"/>
    <s v="DE"/>
    <s v="Wave VII"/>
    <s v="Germany 2008"/>
    <s v="Gross"/>
    <n v="15.66807"/>
    <n v="15.387420000000001"/>
    <n v="16.241409999999998"/>
    <n v="14.456300000000001"/>
    <n v="0.55055270000000001"/>
    <n v="0.44944729999999999"/>
    <n v="0"/>
    <m/>
    <n v="20.656020000000002"/>
    <n v="20.007919999999999"/>
    <n v="14.709379999999999"/>
    <n v="24.229040000000001"/>
    <n v="0.32598569999999999"/>
    <n v="0.67401440000000001"/>
    <m/>
    <m/>
  </r>
  <r>
    <x v="10"/>
    <x v="1"/>
    <x v="16"/>
    <x v="2"/>
    <x v="108"/>
    <x v="0"/>
    <n v="14.88339"/>
    <m/>
    <n v="12.57794"/>
    <n v="16.99849"/>
    <n v="0.4043544"/>
    <n v="0.5956456"/>
    <m/>
    <m/>
    <n v="12.988720000000001"/>
    <n v="11.129759999999999"/>
    <n v="14.731450000000001"/>
    <n v="0.4146126"/>
    <n v="0.5853874"/>
    <m/>
    <n v="2007"/>
    <s v="EU15"/>
    <s v="DE"/>
    <s v="Wave VII"/>
    <s v="Germany 2007"/>
    <s v="Gross"/>
    <n v="15.963150000000001"/>
    <n v="16.050650000000001"/>
    <n v="15.01849"/>
    <n v="17.13766"/>
    <n v="0.47995840000000001"/>
    <n v="0.52004150000000005"/>
    <n v="9.9999999947364415E-8"/>
    <m/>
    <n v="19.393540000000002"/>
    <n v="19.02469"/>
    <n v="14.65845"/>
    <n v="22.42896"/>
    <n v="0.33755540000000001"/>
    <n v="0.66244449999999999"/>
    <m/>
    <m/>
  </r>
  <r>
    <x v="19"/>
    <x v="1"/>
    <x v="16"/>
    <x v="2"/>
    <x v="109"/>
    <x v="0"/>
    <n v="14.802390000000001"/>
    <m/>
    <n v="12.913629999999999"/>
    <n v="16.531110000000002"/>
    <n v="0.41690359999999999"/>
    <n v="0.58309650000000002"/>
    <m/>
    <m/>
    <n v="13.714549999999999"/>
    <n v="11.95656"/>
    <n v="15.362550000000001"/>
    <n v="0.42183100000000001"/>
    <n v="0.57816889999999999"/>
    <m/>
    <n v="2006"/>
    <s v="EU15"/>
    <s v="DE"/>
    <s v="Wave VII"/>
    <s v="Germany 2006"/>
    <s v="Gross"/>
    <n v="16.00085"/>
    <n v="16.021080000000001"/>
    <n v="15.74891"/>
    <n v="16.30416"/>
    <n v="0.50116059999999996"/>
    <n v="0.49883939999999999"/>
    <n v="0"/>
    <m/>
    <n v="16.99973"/>
    <n v="16.849679999999999"/>
    <n v="13.161580000000001"/>
    <n v="19.686889999999998"/>
    <n v="0.3396306"/>
    <n v="0.6603694"/>
    <m/>
    <m/>
  </r>
  <r>
    <x v="29"/>
    <x v="1"/>
    <x v="16"/>
    <x v="3"/>
    <x v="110"/>
    <x v="0"/>
    <n v="15.12837"/>
    <m/>
    <n v="13.24658"/>
    <n v="16.863980000000002"/>
    <n v="0.42011510000000002"/>
    <n v="0.57988479999999998"/>
    <m/>
    <m/>
    <n v="13.55857"/>
    <n v="11.859830000000001"/>
    <n v="15.149850000000001"/>
    <n v="0.42307080000000002"/>
    <n v="0.57692920000000003"/>
    <m/>
    <n v="2005"/>
    <s v="EU15"/>
    <s v="DE"/>
    <s v="Wave VI"/>
    <s v="Germany 2005"/>
    <s v="Gross"/>
    <n v="17.051020000000001"/>
    <n v="17.310300000000002"/>
    <n v="16.96977"/>
    <n v="17.677409999999998"/>
    <n v="0.50858559999999997"/>
    <n v="0.49141439999999997"/>
    <n v="0"/>
    <m/>
    <n v="18.040369999999999"/>
    <n v="17.840350000000001"/>
    <n v="13.85735"/>
    <n v="20.88701"/>
    <n v="0.33664050000000001"/>
    <n v="0.66335949999999999"/>
    <m/>
    <m/>
  </r>
  <r>
    <x v="3"/>
    <x v="1"/>
    <x v="16"/>
    <x v="3"/>
    <x v="111"/>
    <x v="0"/>
    <n v="14.45551"/>
    <m/>
    <n v="12.71349"/>
    <n v="16.06251"/>
    <n v="0.42201759999999999"/>
    <n v="0.57798240000000001"/>
    <m/>
    <m/>
    <n v="13.02942"/>
    <n v="11.472379999999999"/>
    <n v="14.50155"/>
    <n v="0.4279096"/>
    <n v="0.5720904"/>
    <m/>
    <n v="2004"/>
    <s v="EU15"/>
    <s v="DE"/>
    <s v="Wave VI"/>
    <s v="Germany 2004"/>
    <s v="Gross"/>
    <n v="17.764030000000002"/>
    <n v="17.637730000000001"/>
    <n v="17.175619999999999"/>
    <n v="18.136389999999999"/>
    <n v="0.50542640000000005"/>
    <n v="0.4945736"/>
    <n v="0"/>
    <m/>
    <n v="16.199090000000002"/>
    <n v="15.85577"/>
    <n v="11.92459"/>
    <n v="18.741440000000001"/>
    <n v="0.31836019999999998"/>
    <n v="0.68163969999999996"/>
    <m/>
    <m/>
  </r>
  <r>
    <x v="4"/>
    <x v="1"/>
    <x v="16"/>
    <x v="3"/>
    <x v="112"/>
    <x v="0"/>
    <n v="14.009930000000001"/>
    <m/>
    <n v="12.0189"/>
    <n v="15.852029999999999"/>
    <n v="0.41227520000000001"/>
    <n v="0.58772480000000005"/>
    <m/>
    <m/>
    <n v="12.51984"/>
    <n v="10.88035"/>
    <n v="14.077920000000001"/>
    <n v="0.42346149999999999"/>
    <n v="0.57653849999999995"/>
    <m/>
    <n v="2003"/>
    <s v="EU15"/>
    <s v="DE"/>
    <s v="Wave VI"/>
    <s v="Germany 2003"/>
    <s v="Gross"/>
    <n v="15.751530000000001"/>
    <n v="15.711080000000001"/>
    <n v="15.43956"/>
    <n v="16.00723"/>
    <n v="0.51268420000000003"/>
    <n v="0.48731570000000002"/>
    <n v="9.9999999947364415E-8"/>
    <m/>
    <n v="17.409690000000001"/>
    <n v="17.149170000000002"/>
    <n v="12.02814"/>
    <n v="20.813669999999998"/>
    <n v="0.29255100000000001"/>
    <n v="0.70744899999999999"/>
    <m/>
    <m/>
  </r>
  <r>
    <x v="27"/>
    <x v="1"/>
    <x v="16"/>
    <x v="4"/>
    <x v="113"/>
    <x v="0"/>
    <n v="14.14546"/>
    <m/>
    <n v="12.08126"/>
    <n v="16.040089999999999"/>
    <n v="0.40874640000000001"/>
    <n v="0.59125360000000005"/>
    <m/>
    <m/>
    <n v="12.333170000000001"/>
    <n v="11.12889"/>
    <n v="13.49187"/>
    <n v="0.44247560000000002"/>
    <n v="0.55752449999999998"/>
    <m/>
    <n v="2002"/>
    <s v="EU15"/>
    <s v="DE"/>
    <s v="Wave V"/>
    <s v="Germany 2002"/>
    <s v="Gross"/>
    <n v="15.47634"/>
    <n v="15.45257"/>
    <n v="14.63721"/>
    <n v="16.292300000000001"/>
    <n v="0.48059239999999998"/>
    <n v="0.51940759999999997"/>
    <n v="0"/>
    <m/>
    <n v="19.171389999999999"/>
    <n v="18.93882"/>
    <n v="12.579140000000001"/>
    <n v="23.310369999999999"/>
    <n v="0.27057310000000001"/>
    <n v="0.72942689999999999"/>
    <m/>
    <m/>
  </r>
  <r>
    <x v="5"/>
    <x v="1"/>
    <x v="16"/>
    <x v="4"/>
    <x v="114"/>
    <x v="0"/>
    <n v="12.94755"/>
    <m/>
    <n v="10.66967"/>
    <n v="15.04391"/>
    <n v="0.39493549999999999"/>
    <n v="0.60506450000000001"/>
    <m/>
    <m/>
    <n v="11.0581"/>
    <n v="9.5333749999999995"/>
    <n v="12.539339999999999"/>
    <n v="0.42482249999999999"/>
    <n v="0.57517739999999995"/>
    <m/>
    <n v="2001"/>
    <s v="EU15"/>
    <s v="DE"/>
    <s v="Wave V"/>
    <s v="Germany 2001"/>
    <s v="Gross"/>
    <n v="14.05344"/>
    <n v="14.099970000000001"/>
    <n v="13.03415"/>
    <n v="15.203469999999999"/>
    <n v="0.4702344"/>
    <n v="0.52976570000000001"/>
    <n v="-1.0000000005838672E-7"/>
    <m/>
    <n v="18.505790000000001"/>
    <n v="18.36619"/>
    <n v="12.28552"/>
    <n v="22.393070000000002"/>
    <n v="0.2664996"/>
    <n v="0.73350040000000005"/>
    <m/>
    <m/>
  </r>
  <r>
    <x v="11"/>
    <x v="1"/>
    <x v="16"/>
    <x v="4"/>
    <x v="115"/>
    <x v="0"/>
    <n v="12.36811"/>
    <m/>
    <n v="10.20017"/>
    <n v="14.360329999999999"/>
    <n v="0.39494109999999999"/>
    <n v="0.60505889999999996"/>
    <m/>
    <m/>
    <n v="10.69279"/>
    <n v="9.1686689999999995"/>
    <n v="12.173500000000001"/>
    <n v="0.42253600000000002"/>
    <n v="0.57746399999999998"/>
    <m/>
    <n v="2000"/>
    <s v="EU15"/>
    <s v="DE"/>
    <s v="Wave V"/>
    <s v="Germany 2000"/>
    <s v="Gross"/>
    <n v="13.20166"/>
    <n v="13.19961"/>
    <n v="12.632529999999999"/>
    <n v="13.79271"/>
    <n v="0.48924869999999998"/>
    <n v="0.51075130000000002"/>
    <n v="0"/>
    <m/>
    <n v="17.748809999999999"/>
    <n v="17.619479999999999"/>
    <n v="11.365819999999999"/>
    <n v="21.62246"/>
    <n v="0.25175999999999998"/>
    <n v="0.74824009999999996"/>
    <m/>
    <m/>
  </r>
  <r>
    <x v="20"/>
    <x v="1"/>
    <x v="16"/>
    <x v="4"/>
    <x v="116"/>
    <x v="0"/>
    <n v="11.406549999999999"/>
    <m/>
    <n v="9.5594409999999996"/>
    <n v="13.0688"/>
    <n v="0.39696039999999999"/>
    <n v="0.60303960000000001"/>
    <m/>
    <m/>
    <n v="9.6532710000000002"/>
    <n v="8.5668209999999991"/>
    <n v="10.70547"/>
    <n v="0.43662139999999999"/>
    <n v="0.56337859999999995"/>
    <m/>
    <n v="1998"/>
    <s v="EU15"/>
    <s v="DE"/>
    <s v="Wave V"/>
    <s v="Germany 1998"/>
    <s v="Gross"/>
    <n v="13.06542"/>
    <n v="13.141629999999999"/>
    <n v="13.39995"/>
    <n v="12.86655"/>
    <n v="0.52583210000000002"/>
    <n v="0.47416789999999998"/>
    <n v="0"/>
    <m/>
    <n v="16.324580000000001"/>
    <n v="15.82887"/>
    <n v="7.9962169999999997"/>
    <n v="20.150780000000001"/>
    <n v="0.17962690000000001"/>
    <n v="0.82037309999999997"/>
    <m/>
    <m/>
  </r>
  <r>
    <x v="6"/>
    <x v="1"/>
    <x v="16"/>
    <x v="5"/>
    <x v="117"/>
    <x v="0"/>
    <n v="12.003959999999999"/>
    <m/>
    <n v="9.6030850000000001"/>
    <n v="14.12894"/>
    <n v="0.37644169999999999"/>
    <n v="0.62310359999999998"/>
    <m/>
    <m/>
    <n v="10.2372"/>
    <n v="8.4858060000000002"/>
    <n v="11.94891"/>
    <n v="0.40971069999999998"/>
    <n v="0.59028930000000002"/>
    <m/>
    <n v="1995"/>
    <s v="EU15"/>
    <s v="DE"/>
    <s v="Wave IV"/>
    <s v="Germany 1995"/>
    <s v="Gross"/>
    <n v="12.460800000000001"/>
    <n v="12.60089"/>
    <n v="13.194279999999999"/>
    <n v="11.956060000000001"/>
    <n v="0.52515489999999998"/>
    <n v="0.47269860000000002"/>
    <n v="2.1465000000000511E-3"/>
    <m/>
    <n v="17.610610000000001"/>
    <n v="17.727799999999998"/>
    <n v="9.3068349999999995"/>
    <n v="22.222940000000001"/>
    <n v="0.1827086"/>
    <n v="0.81729130000000005"/>
    <m/>
    <m/>
  </r>
  <r>
    <x v="13"/>
    <x v="1"/>
    <x v="16"/>
    <x v="5"/>
    <x v="118"/>
    <x v="0"/>
    <n v="13.236940000000001"/>
    <m/>
    <n v="10.97259"/>
    <n v="15.258760000000001"/>
    <n v="0.39101530000000001"/>
    <n v="0.60898470000000005"/>
    <m/>
    <m/>
    <n v="11.2163"/>
    <n v="9.6600420000000007"/>
    <n v="12.74606"/>
    <n v="0.42692750000000002"/>
    <n v="0.57307240000000004"/>
    <m/>
    <n v="1994"/>
    <s v="EU15"/>
    <s v="DE"/>
    <s v="Wave IV"/>
    <s v="Germany 1994"/>
    <s v="Gross"/>
    <n v="14.684240000000001"/>
    <n v="14.977029999999999"/>
    <n v="15.29257"/>
    <n v="14.6533"/>
    <n v="0.51706929999999995"/>
    <n v="0.48293069999999999"/>
    <n v="0"/>
    <m/>
    <n v="18.398140000000001"/>
    <n v="18.58868"/>
    <n v="10.370620000000001"/>
    <n v="22.869710000000001"/>
    <n v="0.1910847"/>
    <n v="0.80891539999999995"/>
    <m/>
    <m/>
  </r>
  <r>
    <x v="21"/>
    <x v="1"/>
    <x v="16"/>
    <x v="6"/>
    <x v="119"/>
    <x v="0"/>
    <n v="14.36866"/>
    <m/>
    <n v="11.638439999999999"/>
    <n v="16.81803"/>
    <n v="0.38297560000000003"/>
    <n v="0.61702449999999998"/>
    <m/>
    <m/>
    <n v="10.885619999999999"/>
    <n v="9.4514840000000007"/>
    <n v="12.30968"/>
    <n v="0.43259819999999999"/>
    <n v="0.56740179999999996"/>
    <m/>
    <n v="1991"/>
    <s v="EU15"/>
    <s v="DE"/>
    <s v="Wave III"/>
    <s v="Germany 1991"/>
    <s v="Gross"/>
    <n v="13.94758"/>
    <n v="14.00807"/>
    <n v="14.62304"/>
    <n v="13.36665"/>
    <n v="0.53419890000000003"/>
    <n v="0.46580110000000002"/>
    <n v="0"/>
    <m/>
    <n v="28.330349999999999"/>
    <n v="27.897449999999999"/>
    <n v="18.509049999999998"/>
    <n v="32.536290000000001"/>
    <n v="0.2194101"/>
    <n v="0.78058989999999995"/>
    <m/>
    <m/>
  </r>
  <r>
    <x v="7"/>
    <x v="1"/>
    <x v="16"/>
    <x v="6"/>
    <x v="120"/>
    <x v="0"/>
    <n v="12.265409999999999"/>
    <m/>
    <n v="9.9533670000000001"/>
    <n v="14.29604"/>
    <n v="0.38484790000000002"/>
    <n v="0.6123286"/>
    <m/>
    <m/>
    <n v="9.5080500000000008"/>
    <n v="8.1054250000000003"/>
    <n v="10.926310000000001"/>
    <n v="0.42860290000000001"/>
    <n v="0.57139709999999999"/>
    <m/>
    <n v="1989"/>
    <s v="EU15"/>
    <s v="DE"/>
    <s v="Wave III"/>
    <s v="Germany 1989"/>
    <s v="Gross"/>
    <n v="12.20096"/>
    <n v="12.36022"/>
    <n v="12.8035"/>
    <n v="11.61298"/>
    <n v="0.51372200000000001"/>
    <n v="0.47160249999999998"/>
    <n v="1.4675500000000063E-2"/>
    <m/>
    <n v="22.621289999999998"/>
    <n v="22.696149999999999"/>
    <n v="15.65818"/>
    <n v="26.330269999999999"/>
    <n v="0.23493040000000001"/>
    <n v="0.76506969999999996"/>
    <m/>
    <m/>
  </r>
  <r>
    <x v="14"/>
    <x v="1"/>
    <x v="16"/>
    <x v="7"/>
    <x v="121"/>
    <x v="0"/>
    <n v="12.402979999999999"/>
    <m/>
    <n v="9.6088710000000006"/>
    <n v="14.92328"/>
    <n v="0.36731170000000002"/>
    <n v="0.63268820000000003"/>
    <m/>
    <m/>
    <n v="9.2816259999999993"/>
    <n v="7.5268839999999999"/>
    <n v="11.01609"/>
    <n v="0.40311550000000002"/>
    <n v="0.59688450000000004"/>
    <m/>
    <n v="1987"/>
    <s v="EU15"/>
    <s v="DE"/>
    <s v="Wave II"/>
    <s v="Germany 1987"/>
    <s v="Gross"/>
    <n v="12.602650000000001"/>
    <m/>
    <n v="12.409420000000001"/>
    <n v="12.80395"/>
    <n v="0.49529529999999999"/>
    <n v="0.50470479999999995"/>
    <n v="-9.9999999836342113E-8"/>
    <m/>
    <n v="24.495069999999998"/>
    <m/>
    <n v="16.574729999999999"/>
    <n v="28.750730000000001"/>
    <n v="0.23649970000000001"/>
    <n v="0.76350030000000002"/>
    <m/>
    <m/>
  </r>
  <r>
    <x v="30"/>
    <x v="1"/>
    <x v="16"/>
    <x v="7"/>
    <x v="122"/>
    <x v="0"/>
    <n v="13.661490000000001"/>
    <m/>
    <n v="11.121549999999999"/>
    <n v="15.93905"/>
    <n v="0.3848724"/>
    <n v="0.6151276"/>
    <m/>
    <m/>
    <n v="11.029920000000001"/>
    <n v="8.7712190000000003"/>
    <n v="13.156319999999999"/>
    <n v="0.3856137"/>
    <n v="0.61438630000000005"/>
    <m/>
    <n v="1984"/>
    <s v="EU15"/>
    <s v="DE"/>
    <s v="Wave II"/>
    <s v="Germany 1984"/>
    <s v="Gross"/>
    <n v="15.30705"/>
    <m/>
    <n v="15.79453"/>
    <n v="14.784409999999999"/>
    <n v="0.5338832"/>
    <n v="0.4661168"/>
    <n v="0"/>
    <m/>
    <n v="22.563289999999999"/>
    <m/>
    <n v="15.44533"/>
    <n v="26.59272"/>
    <n v="0.24743699999999999"/>
    <n v="0.75256299999999998"/>
    <m/>
    <m/>
  </r>
  <r>
    <x v="34"/>
    <x v="1"/>
    <x v="16"/>
    <x v="7"/>
    <x v="123"/>
    <x v="0"/>
    <n v="11.687760000000001"/>
    <m/>
    <n v="9.5067799999999991"/>
    <n v="13.86877"/>
    <n v="0.34545989999999999"/>
    <n v="0.58031180000000004"/>
    <n v="7.4228299999999914E-2"/>
    <m/>
    <n v="8.3784600000000005"/>
    <n v="7.195735"/>
    <n v="9.4246879999999997"/>
    <n v="0.40312199999999998"/>
    <n v="0.59687800000000002"/>
    <m/>
    <n v="1983"/>
    <s v="EU15"/>
    <s v="DE"/>
    <s v="Wave II"/>
    <s v="Germany 1983"/>
    <s v="Gross"/>
    <n v="10.30397"/>
    <n v="10.922129999999999"/>
    <n v="11.009"/>
    <n v="10.830690000000001"/>
    <n v="0.51689609999999997"/>
    <n v="0.48310399999999998"/>
    <n v="-9.9999999836342113E-8"/>
    <m/>
    <n v="25.945489999999999"/>
    <n v="20.065999999999999"/>
    <n v="17.310169999999999"/>
    <n v="30.88513"/>
    <n v="0.21790290000000001"/>
    <n v="0.60417620000000005"/>
    <n v="0.17792089999999994"/>
    <m/>
  </r>
  <r>
    <x v="9"/>
    <x v="1"/>
    <x v="16"/>
    <x v="8"/>
    <x v="124"/>
    <x v="0"/>
    <n v="10.578720000000001"/>
    <m/>
    <n v="9.5812519999999992"/>
    <n v="13.947660000000001"/>
    <n v="0.27175579999999999"/>
    <n v="0.48014800000000002"/>
    <n v="0.24809619999999999"/>
    <m/>
    <n v="7.8579020000000002"/>
    <n v="7.0675569999999999"/>
    <n v="8.5568089999999994"/>
    <n v="0.422099"/>
    <n v="0.57790109999999995"/>
    <m/>
    <n v="1981"/>
    <s v="EU15"/>
    <s v="DE"/>
    <s v="Wave I"/>
    <s v="Germany 1981"/>
    <s v="Gross"/>
    <n v="8.11144"/>
    <n v="0"/>
    <m/>
    <n v="0"/>
    <m/>
    <m/>
    <m/>
    <m/>
    <n v="25.719919999999998"/>
    <n v="13.424110000000001"/>
    <n v="19.588750000000001"/>
    <n v="29.695060000000002"/>
    <n v="0.1797781"/>
    <n v="0.4203442"/>
    <n v="0.3998777"/>
    <m/>
  </r>
  <r>
    <x v="31"/>
    <x v="1"/>
    <x v="16"/>
    <x v="9"/>
    <x v="125"/>
    <x v="0"/>
    <n v="11.33858"/>
    <m/>
    <n v="8.5493410000000001"/>
    <n v="13.76182"/>
    <n v="0.3504948"/>
    <n v="0.64302720000000002"/>
    <n v="6.4779999999999838E-3"/>
    <m/>
    <n v="7.7405710000000001"/>
    <n v="5.9662379999999997"/>
    <n v="9.2733939999999997"/>
    <n v="0.3572439"/>
    <n v="0.6427562"/>
    <m/>
    <n v="1978"/>
    <s v="EU15"/>
    <s v="DE"/>
    <s v="Historical wave"/>
    <s v="Germany 1978"/>
    <s v="Gross"/>
    <n v="7.0405730000000002"/>
    <n v="7.3879349999999997"/>
    <n v="7.4801010000000003"/>
    <n v="7.2905959999999999"/>
    <n v="0.52005570000000001"/>
    <n v="0.47994429999999999"/>
    <n v="0"/>
    <m/>
    <n v="29.400010000000002"/>
    <n v="28.913519999999998"/>
    <n v="20.415230000000001"/>
    <n v="35.593870000000003"/>
    <n v="0.27948430000000002"/>
    <n v="0.70594089999999998"/>
    <n v="1.4574799999999999E-2"/>
    <m/>
  </r>
  <r>
    <x v="35"/>
    <x v="1"/>
    <x v="16"/>
    <x v="9"/>
    <x v="126"/>
    <x v="0"/>
    <n v="12.233969999999999"/>
    <m/>
    <n v="10.09281"/>
    <n v="13.99001"/>
    <n v="0.38504529999999998"/>
    <n v="0.60036029999999996"/>
    <n v="1.4594400000000007E-2"/>
    <m/>
    <n v="9.2958689999999997"/>
    <n v="7.5608199999999997"/>
    <n v="10.7685"/>
    <n v="0.37340630000000002"/>
    <n v="0.62659379999999998"/>
    <m/>
    <n v="1973"/>
    <s v="EU15"/>
    <s v="DE"/>
    <s v="Historical wave"/>
    <s v="Germany 1973"/>
    <s v="Gross"/>
    <n v="8.6268609999999999"/>
    <n v="9.600206"/>
    <n v="9.7576689999999999"/>
    <n v="9.4336020000000005"/>
    <n v="0.52253749999999999"/>
    <n v="0.47746260000000001"/>
    <n v="-1.0000000005838672E-7"/>
    <m/>
    <n v="29.37622"/>
    <n v="28.921410000000002"/>
    <n v="22.222580000000001"/>
    <n v="34.715179999999997"/>
    <n v="0.31046069999999998"/>
    <n v="0.64705089999999998"/>
    <n v="4.2488400000000093E-2"/>
    <m/>
  </r>
  <r>
    <x v="0"/>
    <x v="1"/>
    <x v="17"/>
    <x v="0"/>
    <x v="127"/>
    <x v="0"/>
    <n v="20.125109999999999"/>
    <m/>
    <n v="19.89602"/>
    <n v="20.34413"/>
    <n v="0.48319701109708219"/>
    <n v="0.51680313797042599"/>
    <m/>
    <m/>
    <n v="20.87922"/>
    <n v="20.66685"/>
    <n v="21.08822"/>
    <n v="0.49096278500825224"/>
    <n v="0.5090372149917477"/>
    <m/>
    <n v="2013"/>
    <s v="EU15"/>
    <s v="GR"/>
    <s v="Wave IX"/>
    <s v="Greece 2013"/>
    <s v="Gross"/>
    <n v="25.22551"/>
    <m/>
    <n v="26.243079999999999"/>
    <n v="24.130769999999998"/>
    <n v="0.53917324169065362"/>
    <n v="0.46082675830934633"/>
    <m/>
    <m/>
    <n v="13.780720000000001"/>
    <m/>
    <n v="11.364610000000001"/>
    <n v="15.706379999999999"/>
    <n v="0.36575911853662213"/>
    <n v="0.63424088146337787"/>
    <m/>
    <m/>
  </r>
  <r>
    <x v="1"/>
    <x v="1"/>
    <x v="17"/>
    <x v="1"/>
    <x v="128"/>
    <x v="0"/>
    <n v="21.055710000000001"/>
    <m/>
    <n v="20.363720000000001"/>
    <n v="21.727540000000001"/>
    <n v="0.47642278507825192"/>
    <n v="0.52357721492174802"/>
    <m/>
    <m/>
    <n v="20.078240000000001"/>
    <n v="19.775220000000001"/>
    <n v="20.383009999999999"/>
    <n v="0.49387391524356716"/>
    <n v="0.50612603495127062"/>
    <m/>
    <n v="2010"/>
    <s v="EU15"/>
    <s v="GR"/>
    <s v="Wave VIII"/>
    <s v="Greece 2010"/>
    <s v="Gross"/>
    <n v="25.890979999999999"/>
    <m/>
    <n v="25.420559999999998"/>
    <n v="26.38982"/>
    <n v="0.50530686748821407"/>
    <n v="0.49469313251178598"/>
    <m/>
    <m/>
    <n v="20.085439999999998"/>
    <m/>
    <n v="17.577850000000002"/>
    <n v="22.109580000000001"/>
    <n v="0.39089693827966926"/>
    <n v="0.60910291235840497"/>
    <m/>
    <m/>
  </r>
  <r>
    <x v="10"/>
    <x v="1"/>
    <x v="17"/>
    <x v="2"/>
    <x v="129"/>
    <x v="0"/>
    <n v="19.206949999999999"/>
    <m/>
    <n v="18.212599999999998"/>
    <n v="20.168939999999999"/>
    <n v="0.46627304178956058"/>
    <n v="0.53372711440390064"/>
    <m/>
    <m/>
    <n v="17.484760000000001"/>
    <n v="16.740020000000001"/>
    <n v="18.225549999999998"/>
    <n v="0.47743017347678773"/>
    <n v="0.52256999810120353"/>
    <m/>
    <n v="2007"/>
    <s v="EU15"/>
    <s v="GR"/>
    <s v="Wave VII"/>
    <s v="Greece 2007"/>
    <s v="Gross"/>
    <n v="23.346160000000001"/>
    <m/>
    <n v="23.34516"/>
    <n v="23.34723"/>
    <n v="0.51346259941677774"/>
    <n v="0.4865374005832222"/>
    <m/>
    <m/>
    <n v="21.331399999999999"/>
    <m/>
    <n v="18.446940000000001"/>
    <n v="23.670580000000001"/>
    <n v="0.38725386050610838"/>
    <n v="0.61274599885614633"/>
    <m/>
    <m/>
  </r>
  <r>
    <x v="3"/>
    <x v="1"/>
    <x v="17"/>
    <x v="3"/>
    <x v="130"/>
    <x v="1"/>
    <n v="19.552890000000001"/>
    <m/>
    <n v="18.068840000000002"/>
    <n v="20.982150000000001"/>
    <n v="0.4533601426694468"/>
    <n v="0.54663990847388799"/>
    <m/>
    <m/>
    <n v="16.139279999999999"/>
    <n v="15.27332"/>
    <n v="16.99456"/>
    <n v="0.47023708616493426"/>
    <n v="0.52976285187443306"/>
    <m/>
    <n v="2004"/>
    <s v="EU15"/>
    <s v="GR"/>
    <s v="Wave VI"/>
    <s v="Greece 2004"/>
    <s v="Net"/>
    <n v="21.461860000000001"/>
    <m/>
    <n v="20.250330000000002"/>
    <n v="22.730899999999998"/>
    <n v="0.48271445252182238"/>
    <n v="0.51728554747817757"/>
    <m/>
    <m/>
    <n v="29.608540000000001"/>
    <m/>
    <n v="26.455860000000001"/>
    <n v="32.16328"/>
    <n v="0.39995454014281012"/>
    <n v="0.60004545985718993"/>
    <m/>
    <m/>
  </r>
  <r>
    <x v="11"/>
    <x v="1"/>
    <x v="17"/>
    <x v="4"/>
    <x v="131"/>
    <x v="1"/>
    <n v="21.369689999999999"/>
    <m/>
    <n v="19.851959999999998"/>
    <n v="22.785319999999999"/>
    <n v="0.448320869418321"/>
    <n v="0.55167903699117771"/>
    <m/>
    <m/>
    <n v="17.146270000000001"/>
    <n v="15.639250000000001"/>
    <n v="18.549779999999998"/>
    <n v="0.43983560272875671"/>
    <n v="0.56016439727124323"/>
    <m/>
    <n v="2000"/>
    <s v="EU15"/>
    <s v="GR"/>
    <s v="Wave V"/>
    <s v="Greece 2000"/>
    <s v="Net"/>
    <n v="18.705770000000001"/>
    <m/>
    <n v="18.675070000000002"/>
    <n v="18.73789"/>
    <n v="0.51045682695767136"/>
    <n v="0.48954327996120983"/>
    <m/>
    <m/>
    <n v="38.253390000000003"/>
    <m/>
    <n v="36.204529999999998"/>
    <n v="39.966740000000001"/>
    <n v="0.43101905478181141"/>
    <n v="0.56898094521818854"/>
    <m/>
    <m/>
  </r>
  <r>
    <x v="6"/>
    <x v="1"/>
    <x v="17"/>
    <x v="5"/>
    <x v="132"/>
    <x v="1"/>
    <n v="21.46285"/>
    <m/>
    <n v="20.652930000000001"/>
    <n v="22.213229999999999"/>
    <n v="0.4627703683341215"/>
    <n v="0.53722967825801327"/>
    <m/>
    <m/>
    <n v="17.940660000000001"/>
    <n v="16.923439999999999"/>
    <n v="18.881730000000001"/>
    <n v="0.45331074776513242"/>
    <n v="0.54668902927762963"/>
    <m/>
    <n v="1995"/>
    <s v="EU15"/>
    <s v="GR"/>
    <s v="Wave IV"/>
    <s v="Greece 1995"/>
    <s v="Net"/>
    <n v="19.416039999999999"/>
    <m/>
    <n v="20.588460000000001"/>
    <n v="18.181909999999998"/>
    <n v="0.54378750764831552"/>
    <n v="0.45621223483264356"/>
    <m/>
    <m/>
    <n v="35.635590000000001"/>
    <m/>
    <n v="34.288429999999998"/>
    <n v="36.723050000000001"/>
    <n v="0.42978045263176506"/>
    <n v="0.57021926674989809"/>
    <m/>
    <m/>
  </r>
  <r>
    <x v="33"/>
    <x v="3"/>
    <x v="18"/>
    <x v="0"/>
    <x v="133"/>
    <x v="0"/>
    <n v="22.346240000000002"/>
    <m/>
    <n v="21.95308"/>
    <n v="22.700410000000002"/>
    <n v="0.4769567497708786"/>
    <n v="0.52265571299690683"/>
    <m/>
    <m/>
    <n v="18.69191"/>
    <n v="17.713200000000001"/>
    <n v="19.558029999999999"/>
    <n v="0.44490199235926126"/>
    <n v="0.55509790064257747"/>
    <m/>
    <n v="2014"/>
    <s v="Latin America"/>
    <s v="GT"/>
    <s v="Wave IX"/>
    <s v="Guatemala 2014"/>
    <s v="Gross"/>
    <n v="25.997039999999998"/>
    <m/>
    <n v="26.125209999999999"/>
    <n v="25.889469999999999"/>
    <n v="0.5086076536314782"/>
    <n v="0.49139273085332941"/>
    <m/>
    <m/>
    <n v="27.856919999999999"/>
    <m/>
    <n v="26.507999999999999"/>
    <n v="29.120560000000001"/>
    <n v="0.44790565591228215"/>
    <n v="0.55209434408771796"/>
    <m/>
    <m/>
  </r>
  <r>
    <x v="17"/>
    <x v="3"/>
    <x v="18"/>
    <x v="1"/>
    <x v="134"/>
    <x v="0"/>
    <n v="29.0913"/>
    <m/>
    <n v="28.706"/>
    <n v="29.43684"/>
    <n v="0.48319875701670256"/>
    <n v="0.51637706118324034"/>
    <m/>
    <m/>
    <n v="23.966339999999999"/>
    <n v="22.532520000000002"/>
    <n v="25.232430000000001"/>
    <n v="0.4408816698753335"/>
    <n v="0.5591183301246665"/>
    <m/>
    <n v="2011"/>
    <s v="Latin America"/>
    <s v="GT"/>
    <s v="Wave VIII"/>
    <s v="Guatemala 2011"/>
    <s v="Gross"/>
    <n v="34.354140000000001"/>
    <m/>
    <n v="34.484780000000001"/>
    <n v="34.21237"/>
    <n v="0.51635208976117886"/>
    <n v="0.48364791023882103"/>
    <m/>
    <m/>
    <n v="31.440560000000001"/>
    <m/>
    <n v="31.845549999999999"/>
    <n v="31.084720000000001"/>
    <n v="0.47372216016508611"/>
    <n v="0.52627783983491383"/>
    <m/>
    <m/>
  </r>
  <r>
    <x v="19"/>
    <x v="3"/>
    <x v="18"/>
    <x v="3"/>
    <x v="135"/>
    <x v="0"/>
    <n v="29.1067"/>
    <m/>
    <n v="28.510670000000001"/>
    <n v="29.663550000000001"/>
    <n v="0.46904801987171341"/>
    <n v="0.53111654704930478"/>
    <m/>
    <m/>
    <n v="23.593430000000001"/>
    <n v="21.562930000000001"/>
    <n v="25.25798"/>
    <n v="0.41171249792844872"/>
    <n v="0.58828750207155123"/>
    <m/>
    <n v="2006"/>
    <s v="Latin America"/>
    <s v="GT"/>
    <s v="Wave VI"/>
    <s v="Guatemala 2006"/>
    <s v="Gross"/>
    <n v="33.803879999999999"/>
    <m/>
    <n v="33.850639999999999"/>
    <n v="33.856200000000001"/>
    <n v="0.50510214782035123"/>
    <n v="0.49489785217964877"/>
    <m/>
    <m/>
    <n v="34.699930000000002"/>
    <m/>
    <n v="34.888660000000002"/>
    <n v="34.60528"/>
    <n v="0.49029146053781358"/>
    <n v="0.50970853946218642"/>
    <m/>
    <m/>
  </r>
  <r>
    <x v="24"/>
    <x v="4"/>
    <x v="19"/>
    <x v="10"/>
    <x v="136"/>
    <x v="1"/>
    <n v="13.133139999999999"/>
    <m/>
    <n v="11.80537"/>
    <n v="14.304679999999999"/>
    <n v="0.4213538"/>
    <n v="0.5786462"/>
    <m/>
    <m/>
    <n v="11.184340000000001"/>
    <n v="10.888909999999999"/>
    <n v="11.46386"/>
    <n v="0.47332220000000003"/>
    <n v="0.52667779999999997"/>
    <m/>
    <n v="2015"/>
    <s v="CEE"/>
    <s v="HU"/>
    <s v="Wave X"/>
    <s v="Hungary 2015"/>
    <s v="Net"/>
    <n v="17.593240000000002"/>
    <m/>
    <n v="16.09815"/>
    <n v="19.267579999999999"/>
    <n v="0.4833865"/>
    <n v="0.51661349999999995"/>
    <n v="0"/>
    <m/>
    <n v="15.83211"/>
    <m/>
    <n v="11.01765"/>
    <n v="18.685549999999999"/>
    <n v="0.25896599999999997"/>
    <n v="0.74103399999999997"/>
    <m/>
    <m/>
  </r>
  <r>
    <x v="28"/>
    <x v="4"/>
    <x v="19"/>
    <x v="0"/>
    <x v="137"/>
    <x v="1"/>
    <n v="16.57311"/>
    <m/>
    <n v="16.756900000000002"/>
    <n v="16.41385"/>
    <n v="0.46939130000000001"/>
    <n v="0.53060870000000004"/>
    <m/>
    <m/>
    <n v="15.71327"/>
    <n v="15.756180000000001"/>
    <n v="15.673410000000001"/>
    <n v="0.48287819999999998"/>
    <n v="0.51712190000000002"/>
    <m/>
    <n v="2012"/>
    <s v="CEE"/>
    <s v="HU"/>
    <s v="Wave IX"/>
    <s v="Hungary 2012"/>
    <s v="Net"/>
    <n v="25.63757"/>
    <m/>
    <n v="26.738289999999999"/>
    <n v="24.563980000000001"/>
    <n v="0.51496180000000003"/>
    <n v="0.48503819999999997"/>
    <n v="0"/>
    <m/>
    <n v="11.177899999999999"/>
    <m/>
    <n v="9.0487079999999995"/>
    <n v="12.448829999999999"/>
    <n v="0.3025891"/>
    <n v="0.69741089999999994"/>
    <m/>
    <m/>
  </r>
  <r>
    <x v="18"/>
    <x v="4"/>
    <x v="19"/>
    <x v="1"/>
    <x v="138"/>
    <x v="1"/>
    <n v="13.753209999999999"/>
    <m/>
    <n v="13.411659999999999"/>
    <n v="14.062110000000001"/>
    <n v="0.46310960000000001"/>
    <n v="0.53689039999999999"/>
    <m/>
    <m/>
    <n v="13.82596"/>
    <n v="14.092560000000001"/>
    <n v="13.5641"/>
    <n v="0.50508240000000004"/>
    <n v="0.49491750000000001"/>
    <m/>
    <n v="2009"/>
    <s v="CEE"/>
    <s v="HU"/>
    <s v="Wave VIII"/>
    <s v="Hungary 2009"/>
    <s v="Net"/>
    <n v="21.065619999999999"/>
    <m/>
    <n v="18.934920000000002"/>
    <n v="23.079329999999999"/>
    <n v="0.43674239999999998"/>
    <n v="0.56325749999999997"/>
    <n v="1.0000000005838672E-7"/>
    <m/>
    <n v="6.3565620000000003"/>
    <m/>
    <n v="3.6429510000000001"/>
    <n v="8.0980600000000003"/>
    <n v="0.22402449999999999"/>
    <n v="0.77597550000000004"/>
    <m/>
    <m/>
  </r>
  <r>
    <x v="10"/>
    <x v="4"/>
    <x v="19"/>
    <x v="2"/>
    <x v="139"/>
    <x v="1"/>
    <n v="12.081189999999999"/>
    <m/>
    <n v="11.68393"/>
    <n v="12.424810000000001"/>
    <n v="0.44855050000000002"/>
    <n v="0.55144950000000004"/>
    <m/>
    <m/>
    <n v="11.648260000000001"/>
    <n v="11.383190000000001"/>
    <n v="11.89405"/>
    <n v="0.47017429999999999"/>
    <n v="0.52982560000000001"/>
    <m/>
    <n v="2007"/>
    <s v="CEE"/>
    <s v="HU"/>
    <s v="Wave VII"/>
    <s v="Hungary 2007"/>
    <s v="Net"/>
    <n v="14.98105"/>
    <m/>
    <n v="15.3468"/>
    <n v="14.61773"/>
    <n v="0.51050010000000001"/>
    <n v="0.48949979999999998"/>
    <n v="1.0000000005838672E-7"/>
    <m/>
    <n v="10.586320000000001"/>
    <m/>
    <n v="7.6771450000000003"/>
    <n v="12.213609999999999"/>
    <n v="0.26013720000000001"/>
    <n v="0.73986269999999998"/>
    <m/>
    <m/>
  </r>
  <r>
    <x v="29"/>
    <x v="4"/>
    <x v="19"/>
    <x v="3"/>
    <x v="140"/>
    <x v="1"/>
    <n v="11.68047"/>
    <m/>
    <n v="11.30711"/>
    <n v="12.009740000000001"/>
    <n v="0.45365309999999998"/>
    <n v="0.54634689999999997"/>
    <m/>
    <m/>
    <n v="11.37703"/>
    <n v="10.731400000000001"/>
    <n v="11.965009999999999"/>
    <n v="0.44958720000000002"/>
    <n v="0.55041280000000004"/>
    <m/>
    <n v="2005"/>
    <s v="CEE"/>
    <s v="HU"/>
    <s v="Wave VI"/>
    <s v="Hungary 2005"/>
    <s v="Net"/>
    <n v="13.45701"/>
    <m/>
    <n v="16.01154"/>
    <n v="10.547840000000001"/>
    <n v="0.63353060000000005"/>
    <n v="0.3664694"/>
    <n v="0"/>
    <m/>
    <n v="10.869210000000001"/>
    <m/>
    <n v="6.7408270000000003"/>
    <n v="13.30888"/>
    <n v="0.23036119999999999"/>
    <n v="0.76963879999999996"/>
    <m/>
    <m/>
  </r>
  <r>
    <x v="36"/>
    <x v="4"/>
    <x v="19"/>
    <x v="4"/>
    <x v="141"/>
    <x v="1"/>
    <n v="13.804449999999999"/>
    <m/>
    <n v="13.314539999999999"/>
    <n v="14.245649999999999"/>
    <n v="0.45480890000000002"/>
    <n v="0.54519119999999999"/>
    <m/>
    <m/>
    <n v="13.177619999999999"/>
    <n v="13.53454"/>
    <n v="12.856629999999999"/>
    <n v="0.49085669999999998"/>
    <n v="0.50914340000000002"/>
    <m/>
    <n v="1999"/>
    <s v="CEE"/>
    <s v="HU"/>
    <s v="Wave V"/>
    <s v="Hungary 1999"/>
    <s v="Net"/>
    <n v="16.46773"/>
    <m/>
    <n v="17.334689999999998"/>
    <n v="15.45302"/>
    <n v="0.56764809999999999"/>
    <n v="0.43235190000000001"/>
    <n v="0"/>
    <m/>
    <n v="13.18263"/>
    <m/>
    <n v="5.4068659999999999"/>
    <n v="17.719370000000001"/>
    <n v="0.15112680000000001"/>
    <n v="0.84887319999999999"/>
    <m/>
    <m/>
  </r>
  <r>
    <x v="13"/>
    <x v="4"/>
    <x v="19"/>
    <x v="5"/>
    <x v="142"/>
    <x v="1"/>
    <n v="15.95435"/>
    <m/>
    <n v="14.03044"/>
    <n v="17.694680000000002"/>
    <n v="0.41767660000000001"/>
    <n v="0.58232340000000005"/>
    <m/>
    <m/>
    <n v="14.57296"/>
    <n v="13.84329"/>
    <n v="15.25714"/>
    <n v="0.45968320000000001"/>
    <n v="0.54031680000000004"/>
    <m/>
    <n v="1994"/>
    <s v="CEE"/>
    <s v="HU"/>
    <s v="Wave IV"/>
    <s v="Hungary 1994"/>
    <s v="Net"/>
    <n v="16.5824"/>
    <m/>
    <n v="16.74119"/>
    <n v="16.416730000000001"/>
    <n v="0.5154976"/>
    <n v="0.4845025"/>
    <n v="-1.0000000005838672E-7"/>
    <m/>
    <n v="21.040150000000001"/>
    <m/>
    <n v="9.3568420000000003"/>
    <n v="28.18872"/>
    <n v="0.16881299999999999"/>
    <n v="0.83118689999999995"/>
    <m/>
    <m/>
  </r>
  <r>
    <x v="21"/>
    <x v="4"/>
    <x v="19"/>
    <x v="6"/>
    <x v="143"/>
    <x v="1"/>
    <n v="15.716010000000001"/>
    <m/>
    <n v="14.21766"/>
    <n v="17.035830000000001"/>
    <n v="0.4254386"/>
    <n v="0.57346490000000006"/>
    <m/>
    <m/>
    <n v="12.70293"/>
    <n v="11.68989"/>
    <n v="13.60215"/>
    <n v="0.43273539999999999"/>
    <n v="0.56726460000000001"/>
    <m/>
    <n v="1991"/>
    <s v="CEE"/>
    <s v="HU"/>
    <s v="Wave III"/>
    <s v="Hungary 1991"/>
    <s v="Net"/>
    <n v="14.42441"/>
    <m/>
    <n v="15.70248"/>
    <n v="13.0618"/>
    <n v="0.54807689999999998"/>
    <n v="0.4471154"/>
    <n v="4.8076999999999703E-3"/>
    <m/>
    <n v="30.35294"/>
    <m/>
    <n v="23.01136"/>
    <n v="35.542169999999999"/>
    <n v="0.3139535"/>
    <n v="0.6860465"/>
    <m/>
    <m/>
  </r>
  <r>
    <x v="1"/>
    <x v="6"/>
    <x v="20"/>
    <x v="1"/>
    <x v="144"/>
    <x v="0"/>
    <n v="11.47362"/>
    <m/>
    <n v="10.44744"/>
    <n v="12.497120000000001"/>
    <n v="0.45468640237344443"/>
    <n v="0.54531333615720234"/>
    <m/>
    <m/>
    <n v="10.706569999999999"/>
    <n v="10.143890000000001"/>
    <n v="11.268649999999999"/>
    <n v="0.4734699348157253"/>
    <n v="0.5265300651842747"/>
    <m/>
    <n v="2010"/>
    <s v="Europe - other"/>
    <s v="IS"/>
    <s v="Wave VIII"/>
    <s v="Iceland 2010"/>
    <s v="Gross"/>
    <n v="13.15859"/>
    <m/>
    <n v="12.83093"/>
    <n v="13.49633"/>
    <n v="0.49493304373796887"/>
    <n v="0.5050671842499842"/>
    <m/>
    <m/>
    <n v="11.82864"/>
    <m/>
    <n v="6.8832740000000001"/>
    <n v="16.406559999999999"/>
    <n v="0.27973165131409866"/>
    <n v="0.72026860230761947"/>
    <m/>
    <m/>
  </r>
  <r>
    <x v="10"/>
    <x v="6"/>
    <x v="20"/>
    <x v="2"/>
    <x v="145"/>
    <x v="0"/>
    <n v="11.843059999999999"/>
    <m/>
    <n v="11.188700000000001"/>
    <n v="12.51497"/>
    <n v="0.47862655428580114"/>
    <n v="0.52137344571419886"/>
    <m/>
    <m/>
    <n v="10.061070000000001"/>
    <n v="9.8732810000000004"/>
    <n v="10.257770000000001"/>
    <n v="0.50202374101362968"/>
    <n v="0.49797675595140473"/>
    <m/>
    <n v="2007"/>
    <s v="Europe - other"/>
    <s v="IS"/>
    <s v="Wave VII"/>
    <s v="Iceland 2007"/>
    <s v="Gross"/>
    <n v="12.21332"/>
    <m/>
    <n v="12.91977"/>
    <n v="11.469530000000001"/>
    <n v="0.54253724621970112"/>
    <n v="0.45746242626902434"/>
    <m/>
    <m/>
    <n v="20.980519999999999"/>
    <m/>
    <n v="15.011900000000001"/>
    <n v="26.166689999999999"/>
    <n v="0.33266320377187986"/>
    <n v="0.66733665323833735"/>
    <m/>
    <m/>
  </r>
  <r>
    <x v="3"/>
    <x v="6"/>
    <x v="20"/>
    <x v="3"/>
    <x v="146"/>
    <x v="0"/>
    <n v="11.197979999999999"/>
    <m/>
    <n v="10.469799999999999"/>
    <n v="11.931889999999999"/>
    <n v="0.46932125258305518"/>
    <n v="0.53067830090784229"/>
    <m/>
    <m/>
    <n v="10.376440000000001"/>
    <n v="9.790044"/>
    <n v="10.974539999999999"/>
    <n v="0.47640684088184382"/>
    <n v="0.52359315911815607"/>
    <m/>
    <n v="2004"/>
    <s v="Europe - other"/>
    <s v="IS"/>
    <s v="Wave VI"/>
    <s v="Iceland 2004"/>
    <s v="Gross"/>
    <n v="11.141730000000001"/>
    <m/>
    <n v="11.10591"/>
    <n v="11.178979999999999"/>
    <n v="0.50812970696651238"/>
    <n v="0.49187056229149329"/>
    <m/>
    <m/>
    <n v="15.868040000000001"/>
    <m/>
    <n v="12.819240000000001"/>
    <n v="18.532070000000001"/>
    <n v="0.37672623714081888"/>
    <n v="0.62327407795795831"/>
    <m/>
    <m/>
  </r>
  <r>
    <x v="17"/>
    <x v="2"/>
    <x v="21"/>
    <x v="1"/>
    <x v="147"/>
    <x v="1"/>
    <n v="26.626049999999999"/>
    <m/>
    <n v="25.648959999999999"/>
    <n v="27.612400000000001"/>
    <n v="0.47901810445034093"/>
    <n v="0.52135746759282742"/>
    <m/>
    <m/>
    <n v="23.294309999999999"/>
    <n v="22.149159999999998"/>
    <n v="24.3872"/>
    <n v="0.46431853959185743"/>
    <n v="0.53568146040814257"/>
    <m/>
    <n v="2011"/>
    <s v="BRICS"/>
    <s v="IN"/>
    <s v="Wave VIII"/>
    <s v="India 2011"/>
    <s v="Net"/>
    <n v="31.75216"/>
    <m/>
    <n v="30.756820000000001"/>
    <n v="32.82743"/>
    <n v="0.49972653395245498"/>
    <n v="0.50027346604754497"/>
    <m/>
    <m/>
    <n v="29.79081"/>
    <m/>
    <n v="28.865590000000001"/>
    <n v="30.693650000000002"/>
    <n v="0.46660414293515373"/>
    <n v="0.53339585706484627"/>
    <m/>
    <m/>
  </r>
  <r>
    <x v="3"/>
    <x v="2"/>
    <x v="21"/>
    <x v="3"/>
    <x v="148"/>
    <x v="1"/>
    <n v="26.469049999999999"/>
    <m/>
    <n v="25.365469999999998"/>
    <n v="27.66132"/>
    <n v="0.48628983662050584"/>
    <n v="0.51473966764957568"/>
    <m/>
    <m/>
    <n v="23.26249"/>
    <n v="21.80218"/>
    <n v="24.718029999999999"/>
    <n v="0.46784415597814333"/>
    <n v="0.53215584402185667"/>
    <m/>
    <n v="2004"/>
    <s v="BRICS"/>
    <s v="IN"/>
    <s v="Wave VI"/>
    <s v="India 2004"/>
    <s v="Net"/>
    <n v="30.973549999999999"/>
    <m/>
    <n v="30.157810000000001"/>
    <n v="31.932790000000001"/>
    <n v="0.50410251813291729"/>
    <n v="0.49589715941812151"/>
    <m/>
    <m/>
    <n v="27.553920000000002"/>
    <m/>
    <n v="26.532309999999999"/>
    <n v="28.710619999999999"/>
    <n v="0.49490641401107666"/>
    <n v="0.5050935859889234"/>
    <m/>
    <m/>
  </r>
  <r>
    <x v="1"/>
    <x v="1"/>
    <x v="22"/>
    <x v="1"/>
    <x v="149"/>
    <x v="0"/>
    <n v="16.563099999999999"/>
    <m/>
    <n v="16.087489999999999"/>
    <n v="17.027709999999999"/>
    <n v="0.47995858263247826"/>
    <n v="0.52004147774269305"/>
    <m/>
    <m/>
    <n v="15.06122"/>
    <n v="15.094810000000001"/>
    <n v="15.02871"/>
    <n v="0.49291538135688873"/>
    <n v="0.50708435306037625"/>
    <m/>
    <n v="2010"/>
    <s v="EU15"/>
    <s v="IE"/>
    <s v="Wave VIII"/>
    <s v="Ireland 2010"/>
    <s v="Gross"/>
    <n v="17.81672"/>
    <m/>
    <n v="17.214030000000001"/>
    <n v="18.46341"/>
    <n v="0.50009592113475432"/>
    <n v="0.49990435950051409"/>
    <m/>
    <m/>
    <n v="21.513300000000001"/>
    <m/>
    <n v="18.754079999999998"/>
    <n v="23.793869999999998"/>
    <n v="0.39447462732356264"/>
    <n v="0.60552541915931068"/>
    <m/>
    <m/>
  </r>
  <r>
    <x v="10"/>
    <x v="1"/>
    <x v="22"/>
    <x v="2"/>
    <x v="150"/>
    <x v="0"/>
    <n v="18.935839999999999"/>
    <m/>
    <n v="17.315470000000001"/>
    <n v="20.551659999999998"/>
    <n v="0.45657208763910134"/>
    <n v="0.54342770112126004"/>
    <m/>
    <m/>
    <n v="15.54078"/>
    <n v="14.021280000000001"/>
    <n v="17.0794"/>
    <n v="0.45393307157041024"/>
    <n v="0.54606725016376279"/>
    <m/>
    <n v="2007"/>
    <s v="EU15"/>
    <s v="IE"/>
    <s v="Wave VII"/>
    <s v="Ireland 2007"/>
    <s v="Gross"/>
    <n v="20.627559999999999"/>
    <m/>
    <n v="20.675080000000001"/>
    <n v="20.577660000000002"/>
    <n v="0.51341700133219836"/>
    <n v="0.48658299866780175"/>
    <m/>
    <m/>
    <n v="34.47457"/>
    <m/>
    <n v="29.500160000000001"/>
    <n v="38.481090000000002"/>
    <n v="0.38174312253930942"/>
    <n v="0.61825687746069058"/>
    <m/>
    <m/>
  </r>
  <r>
    <x v="3"/>
    <x v="1"/>
    <x v="22"/>
    <x v="3"/>
    <x v="151"/>
    <x v="0"/>
    <n v="22.57347"/>
    <m/>
    <n v="21.134150000000002"/>
    <n v="24.005289999999999"/>
    <n v="0.46689587378457986"/>
    <n v="0.53310412621542014"/>
    <m/>
    <m/>
    <n v="16.87764"/>
    <n v="15.85066"/>
    <n v="17.89282"/>
    <n v="0.46686177688349795"/>
    <n v="0.53313828236649197"/>
    <m/>
    <n v="2004"/>
    <s v="EU15"/>
    <s v="IE"/>
    <s v="Wave VI"/>
    <s v="Ireland 2004"/>
    <s v="Gross"/>
    <n v="24.942609999999998"/>
    <m/>
    <n v="24.828289999999999"/>
    <n v="25.069970000000001"/>
    <n v="0.52456779783671403"/>
    <n v="0.47543260308363883"/>
    <m/>
    <m/>
    <n v="48.683880000000002"/>
    <m/>
    <n v="43.863880000000002"/>
    <n v="52.471130000000002"/>
    <n v="0.39644416180468767"/>
    <n v="0.60355583819531222"/>
    <m/>
    <m/>
  </r>
  <r>
    <x v="11"/>
    <x v="1"/>
    <x v="22"/>
    <x v="4"/>
    <x v="152"/>
    <x v="1"/>
    <n v="22.490639999999999"/>
    <m/>
    <n v="19.813330000000001"/>
    <n v="25.129149999999999"/>
    <n v="0.43726443533843418"/>
    <n v="0.56273543127274284"/>
    <m/>
    <m/>
    <n v="16.545120000000001"/>
    <n v="14.488630000000001"/>
    <n v="18.535409999999999"/>
    <n v="0.43068777984082313"/>
    <n v="0.5693125223630896"/>
    <m/>
    <n v="2000"/>
    <s v="EU15"/>
    <s v="IE"/>
    <s v="Wave V"/>
    <s v="Ireland 2000"/>
    <s v="Net"/>
    <n v="21.8431"/>
    <m/>
    <n v="21.886289999999999"/>
    <n v="21.794530000000002"/>
    <n v="0.53036977352115777"/>
    <n v="0.46963068428931792"/>
    <m/>
    <m/>
    <n v="54.898470000000003"/>
    <m/>
    <n v="44.302250000000001"/>
    <n v="62.925170000000001"/>
    <n v="0.34782025801447652"/>
    <n v="0.65217974198552331"/>
    <m/>
    <m/>
  </r>
  <r>
    <x v="25"/>
    <x v="1"/>
    <x v="22"/>
    <x v="5"/>
    <x v="153"/>
    <x v="1"/>
    <n v="21.856850000000001"/>
    <m/>
    <n v="20.00478"/>
    <n v="23.679849999999998"/>
    <n v="0.45401148838922351"/>
    <n v="0.54598855736302343"/>
    <m/>
    <m/>
    <n v="17.35934"/>
    <n v="15.993679999999999"/>
    <n v="18.718029999999999"/>
    <n v="0.4594871118372012"/>
    <n v="0.54051277295104538"/>
    <m/>
    <n v="1996"/>
    <s v="EU15"/>
    <s v="IE"/>
    <s v="Wave IV"/>
    <s v="Ireland 1996"/>
    <s v="Net"/>
    <n v="23.646750000000001"/>
    <m/>
    <n v="24.81589"/>
    <n v="22.42802"/>
    <n v="0.53561948259274528"/>
    <n v="0.46438094029834964"/>
    <m/>
    <m/>
    <n v="41.519559999999998"/>
    <m/>
    <n v="29.414870000000001"/>
    <n v="51.097740000000002"/>
    <n v="0.31295394267183951"/>
    <n v="0.68704629817849716"/>
    <m/>
    <m/>
  </r>
  <r>
    <x v="6"/>
    <x v="1"/>
    <x v="22"/>
    <x v="5"/>
    <x v="154"/>
    <x v="1"/>
    <n v="20.8245"/>
    <m/>
    <n v="19.194780000000002"/>
    <n v="22.418279999999999"/>
    <n v="0.4557293092271123"/>
    <n v="0.54427093087469092"/>
    <m/>
    <m/>
    <n v="16.640080000000001"/>
    <n v="15.64432"/>
    <n v="17.636279999999999"/>
    <n v="0.47018421786433712"/>
    <n v="0.52981572203979788"/>
    <m/>
    <n v="1995"/>
    <s v="EU15"/>
    <s v="IE"/>
    <s v="Wave IV"/>
    <s v="Ireland 1995"/>
    <s v="Net"/>
    <n v="23.66677"/>
    <m/>
    <n v="23.594190000000001"/>
    <n v="23.740919999999999"/>
    <n v="0.50375906809420978"/>
    <n v="0.49624135443915668"/>
    <m/>
    <m/>
    <n v="34.513159999999999"/>
    <m/>
    <n v="25.9376"/>
    <n v="41.089060000000003"/>
    <n v="0.32617123439290979"/>
    <n v="0.67382876560709026"/>
    <m/>
    <m/>
  </r>
  <r>
    <x v="13"/>
    <x v="1"/>
    <x v="22"/>
    <x v="5"/>
    <x v="155"/>
    <x v="1"/>
    <n v="20.400870000000001"/>
    <m/>
    <n v="18.73086"/>
    <n v="22.045839999999998"/>
    <n v="0.45560326593914868"/>
    <n v="0.54439639093822956"/>
    <m/>
    <m/>
    <n v="16.252939999999999"/>
    <n v="14.67102"/>
    <n v="17.871569999999998"/>
    <n v="0.45651119120602179"/>
    <n v="0.5434888703213081"/>
    <m/>
    <n v="1994"/>
    <s v="EU15"/>
    <s v="IE"/>
    <s v="Wave IV"/>
    <s v="Ireland 1994"/>
    <s v="Net"/>
    <n v="23.407350000000001"/>
    <m/>
    <n v="24.436430000000001"/>
    <n v="22.371700000000001"/>
    <n v="0.52364364184753931"/>
    <n v="0.47635635815246063"/>
    <m/>
    <m/>
    <n v="32.898769999999999"/>
    <m/>
    <n v="24.045280000000002"/>
    <n v="39.656689999999998"/>
    <n v="0.31638872821081154"/>
    <n v="0.68361157575192022"/>
    <m/>
    <m/>
  </r>
  <r>
    <x v="14"/>
    <x v="1"/>
    <x v="22"/>
    <x v="7"/>
    <x v="156"/>
    <x v="0"/>
    <n v="19.993970000000001"/>
    <m/>
    <n v="20.130949999999999"/>
    <n v="33.90802"/>
    <n v="0.22905220924108619"/>
    <n v="8.8097111279050636E-2"/>
    <n v="0.68285067947986322"/>
    <m/>
    <n v="21.86477"/>
    <n v="20.77394"/>
    <n v="29.67473"/>
    <n v="0.83367078638375802"/>
    <n v="0.1663291678805677"/>
    <m/>
    <n v="1987"/>
    <s v="EU15"/>
    <s v="IE"/>
    <s v="Wave II"/>
    <s v="Ireland 1987"/>
    <s v="Gross"/>
    <n v="25.061779999999999"/>
    <m/>
    <m/>
    <m/>
    <m/>
    <m/>
    <m/>
    <m/>
    <n v="25.451599999999999"/>
    <n v="19.481619999999999"/>
    <n v="17.008949999999999"/>
    <n v="38.265140000000002"/>
    <n v="4.321054922537243E-2"/>
    <n v="6.4050936215776719E-2"/>
    <n v="0.89273851455885089"/>
    <n v="-5.9699799999999996"/>
  </r>
  <r>
    <x v="32"/>
    <x v="5"/>
    <x v="23"/>
    <x v="10"/>
    <x v="157"/>
    <x v="0"/>
    <n v="24.9864"/>
    <n v="24.95851"/>
    <n v="23.4359"/>
    <n v="26.43505"/>
    <n v="0.46228520000000001"/>
    <n v="0.53771480000000005"/>
    <m/>
    <m/>
    <n v="20.436309999999999"/>
    <n v="19.250879999999999"/>
    <n v="21.582380000000001"/>
    <n v="0.46304529999999999"/>
    <n v="0.53695479999999995"/>
    <m/>
    <n v="2016"/>
    <s v="Middle East"/>
    <s v="IL"/>
    <s v="Wave X"/>
    <s v="Israel 2016"/>
    <s v="Gross"/>
    <n v="32.009619999999998"/>
    <n v="32.042810000000003"/>
    <n v="30.850470000000001"/>
    <n v="33.271819999999998"/>
    <n v="0.48868669999999997"/>
    <n v="0.51131329999999997"/>
    <n v="0"/>
    <m/>
    <n v="26.874389999999998"/>
    <n v="26.85567"/>
    <n v="21.808389999999999"/>
    <n v="31.00367"/>
    <n v="0.3663208"/>
    <n v="0.6336792"/>
    <m/>
    <m/>
  </r>
  <r>
    <x v="33"/>
    <x v="5"/>
    <x v="23"/>
    <x v="0"/>
    <x v="158"/>
    <x v="0"/>
    <n v="25.313639999999999"/>
    <n v="25.289670000000001"/>
    <n v="24.612159999999999"/>
    <n v="25.945060000000002"/>
    <n v="0.47852899999999998"/>
    <n v="0.52147100000000002"/>
    <m/>
    <m/>
    <n v="20.538969999999999"/>
    <n v="19.613759999999999"/>
    <n v="21.438970000000001"/>
    <n v="0.47088350000000001"/>
    <n v="0.52911660000000005"/>
    <m/>
    <n v="2014"/>
    <s v="Middle East"/>
    <s v="IL"/>
    <s v="Wave IX"/>
    <s v="Israel 2014"/>
    <s v="Gross"/>
    <n v="32.285559999999997"/>
    <m/>
    <n v="33.06127"/>
    <n v="31.490349999999999"/>
    <n v="0.51836899999999997"/>
    <n v="0.48163099999999998"/>
    <n v="0"/>
    <m/>
    <n v="29.376190000000001"/>
    <n v="29.356729999999999"/>
    <n v="25.056380000000001"/>
    <n v="32.75714"/>
    <n v="0.37688480000000002"/>
    <n v="0.62311510000000003"/>
    <m/>
    <m/>
  </r>
  <r>
    <x v="28"/>
    <x v="5"/>
    <x v="23"/>
    <x v="0"/>
    <x v="159"/>
    <x v="0"/>
    <n v="26.231079999999999"/>
    <n v="26.196200000000001"/>
    <n v="25.217089999999999"/>
    <n v="27.142900000000001"/>
    <n v="0.4732111"/>
    <n v="0.5267889"/>
    <m/>
    <m/>
    <n v="21.235489999999999"/>
    <n v="19.845210000000002"/>
    <n v="22.576139999999999"/>
    <n v="0.45877639999999997"/>
    <n v="0.54122369999999997"/>
    <m/>
    <n v="2012"/>
    <s v="Middle East"/>
    <s v="IL"/>
    <s v="Wave IX"/>
    <s v="Israel 2012"/>
    <s v="Gross"/>
    <n v="34.515549999999998"/>
    <n v="34.570329999999998"/>
    <n v="34.63015"/>
    <n v="34.508389999999999"/>
    <n v="0.50959350000000003"/>
    <n v="0.49040640000000002"/>
    <n v="9.9999999947364415E-8"/>
    <m/>
    <n v="27.476199999999999"/>
    <m/>
    <n v="24.32244"/>
    <n v="29.96124"/>
    <n v="0.39011829999999997"/>
    <n v="0.60988180000000003"/>
    <m/>
    <m/>
  </r>
  <r>
    <x v="1"/>
    <x v="5"/>
    <x v="23"/>
    <x v="1"/>
    <x v="160"/>
    <x v="0"/>
    <n v="28.02149"/>
    <n v="27.970600000000001"/>
    <n v="27.359829999999999"/>
    <n v="28.563829999999999"/>
    <n v="0.48195890000000002"/>
    <n v="0.51804099999999997"/>
    <m/>
    <m/>
    <n v="22.294180000000001"/>
    <n v="21.440049999999999"/>
    <n v="23.119399999999999"/>
    <n v="0.47256809999999999"/>
    <n v="0.52743189999999995"/>
    <m/>
    <n v="2010"/>
    <s v="Middle East"/>
    <s v="IL"/>
    <s v="Wave VIII"/>
    <s v="Israel 2010"/>
    <s v="Gross"/>
    <n v="36.534439999999996"/>
    <m/>
    <n v="36.926299999999998"/>
    <n v="36.126530000000002"/>
    <n v="0.51550189999999996"/>
    <n v="0.48449809999999999"/>
    <n v="0"/>
    <m/>
    <n v="33.08361"/>
    <m/>
    <n v="29.498889999999999"/>
    <n v="35.918430000000001"/>
    <n v="0.3937446"/>
    <n v="0.60625530000000005"/>
    <m/>
    <m/>
  </r>
  <r>
    <x v="10"/>
    <x v="5"/>
    <x v="23"/>
    <x v="2"/>
    <x v="161"/>
    <x v="0"/>
    <n v="26.55274"/>
    <n v="26.590499999999999"/>
    <n v="25.321059999999999"/>
    <n v="27.810079999999999"/>
    <n v="0.46659299999999998"/>
    <n v="0.53340699999999996"/>
    <m/>
    <m/>
    <n v="20.62219"/>
    <n v="19.582650000000001"/>
    <n v="21.62171"/>
    <n v="0.46547769999999999"/>
    <n v="0.53452230000000001"/>
    <m/>
    <n v="2007"/>
    <s v="Middle East"/>
    <s v="IL"/>
    <s v="Wave VII"/>
    <s v="Israel 2007"/>
    <s v="Gross"/>
    <n v="35.379460000000002"/>
    <n v="35.504989999999999"/>
    <n v="34.506279999999997"/>
    <n v="36.524529999999999"/>
    <n v="0.49094860000000001"/>
    <n v="0.50905140000000004"/>
    <n v="0"/>
    <m/>
    <n v="31.66986"/>
    <n v="31.657050000000002"/>
    <n v="27.313649999999999"/>
    <n v="35.017710000000001"/>
    <n v="0.37636999999999998"/>
    <n v="0.62363000000000002"/>
    <m/>
    <m/>
  </r>
  <r>
    <x v="29"/>
    <x v="5"/>
    <x v="23"/>
    <x v="3"/>
    <x v="162"/>
    <x v="0"/>
    <n v="26.785599999999999"/>
    <n v="26.726389999999999"/>
    <n v="25.72992"/>
    <n v="27.673919999999999"/>
    <n v="0.46923939999999997"/>
    <n v="0.53076060000000003"/>
    <m/>
    <m/>
    <n v="21.427309999999999"/>
    <n v="20.288720000000001"/>
    <n v="22.5229"/>
    <n v="0.4643215"/>
    <n v="0.5356784"/>
    <m/>
    <n v="2005"/>
    <s v="Middle East"/>
    <s v="IL"/>
    <s v="Wave VI"/>
    <s v="Israel 2005"/>
    <s v="Gross"/>
    <n v="34.705889999999997"/>
    <n v="34.696869999999997"/>
    <n v="34.673949999999998"/>
    <n v="34.719549999999998"/>
    <n v="0.49716070000000001"/>
    <n v="0.50283929999999999"/>
    <n v="0"/>
    <m/>
    <n v="30.800080000000001"/>
    <n v="30.79053"/>
    <n v="27.02739"/>
    <n v="33.696930000000002"/>
    <n v="0.38251210000000002"/>
    <n v="0.61748789999999998"/>
    <m/>
    <m/>
  </r>
  <r>
    <x v="5"/>
    <x v="5"/>
    <x v="23"/>
    <x v="4"/>
    <x v="163"/>
    <x v="0"/>
    <n v="23.555569999999999"/>
    <n v="23.513819999999999"/>
    <n v="22.80932"/>
    <n v="24.18656"/>
    <n v="0.47383409999999998"/>
    <n v="0.52616600000000002"/>
    <m/>
    <m/>
    <n v="19.4817"/>
    <n v="18.67492"/>
    <n v="20.25273"/>
    <n v="0.46843600000000002"/>
    <n v="0.53156400000000004"/>
    <m/>
    <n v="2001"/>
    <s v="Middle East"/>
    <s v="IL"/>
    <s v="Wave V"/>
    <s v="Israel 2001"/>
    <s v="Gross"/>
    <n v="28.459820000000001"/>
    <m/>
    <n v="28.908349999999999"/>
    <n v="28.002890000000001"/>
    <n v="0.51259390000000005"/>
    <n v="0.48740620000000001"/>
    <n v="-1.0000000005838672E-7"/>
    <m/>
    <n v="30.446619999999999"/>
    <m/>
    <n v="26.172699999999999"/>
    <n v="33.708419999999997"/>
    <n v="0.37208409999999997"/>
    <n v="0.62791589999999997"/>
    <m/>
    <m/>
  </r>
  <r>
    <x v="12"/>
    <x v="5"/>
    <x v="23"/>
    <x v="5"/>
    <x v="164"/>
    <x v="0"/>
    <n v="21.928170000000001"/>
    <m/>
    <n v="18.541869999999999"/>
    <n v="22.80564"/>
    <n v="0.29386250000000003"/>
    <n v="0.38582739999999999"/>
    <n v="0.32031009999999993"/>
    <m/>
    <n v="18.174890000000001"/>
    <n v="16.694400000000002"/>
    <n v="19.606280000000002"/>
    <n v="0.45152609999999999"/>
    <n v="0.54847400000000002"/>
    <m/>
    <n v="1997"/>
    <s v="Middle East"/>
    <s v="IL"/>
    <s v="Wave IV"/>
    <s v="Israel 1997"/>
    <s v="Gross"/>
    <n v="24.447929999999999"/>
    <n v="21.513339999999999"/>
    <n v="20.492560000000001"/>
    <n v="22.513559999999998"/>
    <n v="0.47142990000000001"/>
    <n v="0.52857019999999999"/>
    <n v="-1.0000000005838672E-7"/>
    <m/>
    <n v="35.268500000000003"/>
    <n v="27.626809999999999"/>
    <n v="29.631930000000001"/>
    <n v="39.56232"/>
    <n v="0.120228"/>
    <n v="0.21071590000000001"/>
    <n v="0.66905609999999993"/>
    <m/>
  </r>
  <r>
    <x v="15"/>
    <x v="5"/>
    <x v="23"/>
    <x v="6"/>
    <x v="165"/>
    <x v="0"/>
    <n v="18.062560000000001"/>
    <m/>
    <n v="15.71729"/>
    <n v="18.469370000000001"/>
    <n v="0.39883160000000001"/>
    <n v="0.49632929999999997"/>
    <n v="0.10483909999999996"/>
    <m/>
    <n v="14.67018"/>
    <n v="13.614739999999999"/>
    <n v="15.669320000000001"/>
    <n v="0.45131120000000002"/>
    <n v="0.54868879999999998"/>
    <m/>
    <n v="1992"/>
    <s v="Middle East"/>
    <s v="IL"/>
    <s v="Wave III"/>
    <s v="Israel 1992"/>
    <s v="Gross"/>
    <n v="21.474769999999999"/>
    <n v="19.07639"/>
    <n v="18.23461"/>
    <n v="19.9086"/>
    <n v="0.47520400000000002"/>
    <n v="0.52479589999999998"/>
    <n v="1.0000000005838672E-7"/>
    <m/>
    <n v="25.511620000000001"/>
    <n v="28.32264"/>
    <n v="20.081109999999999"/>
    <n v="29.28424"/>
    <n v="0.19902359999999999"/>
    <n v="0.36044910000000002"/>
    <n v="0.44052729999999996"/>
    <m/>
  </r>
  <r>
    <x v="37"/>
    <x v="5"/>
    <x v="23"/>
    <x v="7"/>
    <x v="166"/>
    <x v="0"/>
    <n v="19.414840000000002"/>
    <m/>
    <n v="16.758579999999998"/>
    <n v="19.73452"/>
    <n v="0.40091979999999999"/>
    <n v="0.4876894"/>
    <n v="0.11139080000000001"/>
    <m/>
    <n v="15.201549999999999"/>
    <n v="14.26571"/>
    <n v="16.077549999999999"/>
    <n v="0.4537254"/>
    <n v="0.5462745"/>
    <m/>
    <n v="1986"/>
    <s v="Middle East"/>
    <s v="IL"/>
    <s v="Wave II"/>
    <s v="Israel 1986"/>
    <s v="Gross"/>
    <n v="22.182680000000001"/>
    <n v="19.494060000000001"/>
    <n v="18.47898"/>
    <n v="20.54419"/>
    <n v="0.48200660000000001"/>
    <n v="0.51799340000000005"/>
    <n v="0"/>
    <m/>
    <n v="31.763570000000001"/>
    <n v="34.480629999999998"/>
    <n v="24.720379999999999"/>
    <n v="38.235399999999998"/>
    <n v="0.21065780000000001"/>
    <n v="0.3545932"/>
    <n v="0.43474900000000005"/>
    <m/>
  </r>
  <r>
    <x v="38"/>
    <x v="5"/>
    <x v="23"/>
    <x v="8"/>
    <x v="167"/>
    <x v="0"/>
    <n v="18.932880000000001"/>
    <m/>
    <n v="16.586860000000001"/>
    <n v="20.986090000000001"/>
    <n v="0.21240709999999999"/>
    <n v="0.30891679999999999"/>
    <n v="0.47867610000000005"/>
    <m/>
    <n v="14.039809999999999"/>
    <n v="11.62735"/>
    <n v="16.023879999999998"/>
    <n v="0.37373650000000003"/>
    <n v="0.62626360000000003"/>
    <m/>
    <n v="1979"/>
    <s v="Middle East"/>
    <s v="IL"/>
    <s v="Wave I"/>
    <s v="Israel 1979"/>
    <s v="Gross"/>
    <n v="19.315829999999998"/>
    <n v="0"/>
    <n v="0"/>
    <n v="0"/>
    <m/>
    <m/>
    <m/>
    <m/>
    <n v="43.030560000000001"/>
    <n v="22.6785"/>
    <n v="37.265090000000001"/>
    <n v="49.601660000000003"/>
    <n v="0.13626360000000001"/>
    <n v="0.159137"/>
    <n v="0.70459939999999999"/>
    <m/>
  </r>
  <r>
    <x v="33"/>
    <x v="1"/>
    <x v="24"/>
    <x v="0"/>
    <x v="168"/>
    <x v="1"/>
    <n v="19.912559999999999"/>
    <m/>
    <n v="18.748460000000001"/>
    <n v="21.015309999999999"/>
    <n v="0.45803010763056085"/>
    <n v="0.54196999280855906"/>
    <m/>
    <m/>
    <n v="19.313970000000001"/>
    <n v="18.263470000000002"/>
    <n v="20.328189999999999"/>
    <n v="0.46449813269876677"/>
    <n v="0.53550202262921598"/>
    <m/>
    <n v="2014"/>
    <s v="EU15"/>
    <s v="IT"/>
    <s v="Wave IX"/>
    <s v="Italy 2014"/>
    <s v="Net"/>
    <n v="28.890789999999999"/>
    <m/>
    <n v="29.517029999999998"/>
    <n v="28.202490000000001"/>
    <n v="0.53495629576069059"/>
    <n v="0.46504370423930952"/>
    <m/>
    <m/>
    <n v="15.00543"/>
    <m/>
    <n v="10.995240000000001"/>
    <n v="18.237939999999998"/>
    <n v="0.32703594632076516"/>
    <n v="0.67296372046652442"/>
    <m/>
    <m/>
  </r>
  <r>
    <x v="1"/>
    <x v="1"/>
    <x v="24"/>
    <x v="1"/>
    <x v="169"/>
    <x v="1"/>
    <n v="18.9542"/>
    <m/>
    <n v="18.025010000000002"/>
    <n v="19.827030000000001"/>
    <n v="0.46061933502864794"/>
    <n v="0.53938071773010732"/>
    <m/>
    <m/>
    <n v="17.190169999999998"/>
    <n v="16.175509999999999"/>
    <n v="18.149470000000001"/>
    <n v="0.45729361606080687"/>
    <n v="0.54270626759363061"/>
    <m/>
    <n v="2010"/>
    <s v="EU15"/>
    <s v="IT"/>
    <s v="Wave VIII"/>
    <s v="Italy 2010"/>
    <s v="Net"/>
    <n v="27.597460000000002"/>
    <m/>
    <n v="27.93862"/>
    <n v="27.222200000000001"/>
    <n v="0.53027380055990658"/>
    <n v="0.46972619944009336"/>
    <m/>
    <m/>
    <n v="17.10406"/>
    <m/>
    <n v="14.42277"/>
    <n v="19.264130000000002"/>
    <n v="0.37622751557232609"/>
    <n v="0.62377236749637222"/>
    <m/>
    <m/>
  </r>
  <r>
    <x v="2"/>
    <x v="1"/>
    <x v="24"/>
    <x v="2"/>
    <x v="170"/>
    <x v="1"/>
    <n v="19.431539999999998"/>
    <m/>
    <n v="18.639420000000001"/>
    <n v="20.17887"/>
    <n v="0.46566273182671064"/>
    <n v="0.53433747402418952"/>
    <m/>
    <m/>
    <n v="17.165279999999999"/>
    <n v="16.335280000000001"/>
    <n v="17.96096"/>
    <n v="0.46578045915941951"/>
    <n v="0.53421954084058054"/>
    <m/>
    <n v="2008"/>
    <s v="EU15"/>
    <s v="IT"/>
    <s v="Wave VII"/>
    <s v="Italy 2008"/>
    <s v="Net"/>
    <n v="28.291540000000001"/>
    <m/>
    <n v="29.87941"/>
    <n v="26.586590000000001"/>
    <n v="0.54684085772637325"/>
    <n v="0.45315914227362664"/>
    <m/>
    <m/>
    <n v="18.976009999999999"/>
    <m/>
    <n v="15.49098"/>
    <n v="21.784109999999998"/>
    <n v="0.36426661874651206"/>
    <n v="0.63573322315913627"/>
    <m/>
    <m/>
  </r>
  <r>
    <x v="3"/>
    <x v="1"/>
    <x v="24"/>
    <x v="3"/>
    <x v="171"/>
    <x v="1"/>
    <n v="19.805730000000001"/>
    <m/>
    <n v="18.38363"/>
    <n v="21.14245"/>
    <n v="0.44973505142198744"/>
    <n v="0.55026499906845139"/>
    <m/>
    <m/>
    <n v="17.131270000000001"/>
    <n v="16.313020000000002"/>
    <n v="17.93553"/>
    <n v="0.47201223260155256"/>
    <n v="0.52798782577123582"/>
    <m/>
    <n v="2004"/>
    <s v="EU15"/>
    <s v="IT"/>
    <s v="Wave VI"/>
    <s v="Italy 2004"/>
    <s v="Net"/>
    <n v="28.613240000000001"/>
    <m/>
    <n v="28.30396"/>
    <n v="28.94173"/>
    <n v="0.50949455566723656"/>
    <n v="0.49050544433276344"/>
    <m/>
    <m/>
    <n v="20.962219999999999"/>
    <m/>
    <n v="15.835140000000001"/>
    <n v="24.685770000000002"/>
    <n v="0.31780951635847732"/>
    <n v="0.68219062675613562"/>
    <m/>
    <m/>
  </r>
  <r>
    <x v="11"/>
    <x v="1"/>
    <x v="24"/>
    <x v="4"/>
    <x v="172"/>
    <x v="1"/>
    <n v="19.67305"/>
    <m/>
    <n v="18.623149999999999"/>
    <n v="20.661660000000001"/>
    <n v="0.45908372113119217"/>
    <n v="0.54091663468552154"/>
    <m/>
    <m/>
    <n v="17.145700000000001"/>
    <n v="16.494140000000002"/>
    <n v="17.785399999999999"/>
    <n v="0.47657955055786583"/>
    <n v="0.52342033279481148"/>
    <m/>
    <n v="2000"/>
    <s v="EU15"/>
    <s v="IT"/>
    <s v="Wave V"/>
    <s v="Italy 2000"/>
    <s v="Net"/>
    <n v="26.103280000000002"/>
    <m/>
    <n v="26.07817"/>
    <n v="26.129770000000001"/>
    <n v="0.51287003012648213"/>
    <n v="0.48712958677989893"/>
    <m/>
    <m/>
    <n v="22.474070000000001"/>
    <m/>
    <n v="18.817229999999999"/>
    <n v="25.134589999999999"/>
    <n v="0.35261832858934766"/>
    <n v="0.64738162691492906"/>
    <m/>
    <m/>
  </r>
  <r>
    <x v="20"/>
    <x v="1"/>
    <x v="24"/>
    <x v="4"/>
    <x v="173"/>
    <x v="1"/>
    <n v="20.936019999999999"/>
    <m/>
    <n v="19.49119"/>
    <n v="22.296050000000001"/>
    <n v="0.45142247666939561"/>
    <n v="0.54857752333060439"/>
    <m/>
    <m/>
    <n v="18.335070000000002"/>
    <n v="17.318190000000001"/>
    <n v="19.308140000000002"/>
    <n v="0.46187437517282448"/>
    <n v="0.53812540666602304"/>
    <m/>
    <n v="1998"/>
    <s v="EU15"/>
    <s v="IT"/>
    <s v="Wave V"/>
    <s v="Italy 1998"/>
    <s v="Net"/>
    <n v="27.212219999999999"/>
    <m/>
    <n v="25.207689999999999"/>
    <n v="29.45656"/>
    <n v="0.48930958223915583"/>
    <n v="0.51069078524280642"/>
    <m/>
    <m/>
    <n v="24.080290000000002"/>
    <m/>
    <n v="21.432459999999999"/>
    <n v="26.049810000000001"/>
    <n v="0.37964584313561006"/>
    <n v="0.62035423991986804"/>
    <m/>
    <m/>
  </r>
  <r>
    <x v="6"/>
    <x v="1"/>
    <x v="24"/>
    <x v="5"/>
    <x v="174"/>
    <x v="1"/>
    <n v="21.176960000000001"/>
    <m/>
    <n v="19.920280000000002"/>
    <n v="22.362539999999999"/>
    <n v="0.45663792159025657"/>
    <n v="0.54336222007313606"/>
    <m/>
    <m/>
    <n v="18.76003"/>
    <n v="17.569369999999999"/>
    <n v="19.916530000000002"/>
    <n v="0.46145144757231199"/>
    <n v="0.53854817929395637"/>
    <m/>
    <n v="1995"/>
    <s v="EU15"/>
    <s v="IT"/>
    <s v="Wave IV"/>
    <s v="Italy 1995"/>
    <s v="Net"/>
    <n v="28.063379999999999"/>
    <m/>
    <n v="28.98442"/>
    <n v="27.008389999999999"/>
    <n v="0.55141504694017618"/>
    <n v="0.44858495305982393"/>
    <m/>
    <m/>
    <n v="23.024709999999999"/>
    <m/>
    <n v="17.918610000000001"/>
    <n v="26.482050000000001"/>
    <n v="0.3141981809977194"/>
    <n v="0.68580190586548107"/>
    <m/>
    <m/>
  </r>
  <r>
    <x v="39"/>
    <x v="1"/>
    <x v="24"/>
    <x v="5"/>
    <x v="175"/>
    <x v="1"/>
    <n v="21.890999999999998"/>
    <m/>
    <n v="20.256589999999999"/>
    <n v="23.436969999999999"/>
    <n v="0.44980389201041532"/>
    <n v="0.5501959709469646"/>
    <m/>
    <m/>
    <n v="19.10379"/>
    <n v="17.79222"/>
    <n v="20.387029999999999"/>
    <n v="0.46058891979026151"/>
    <n v="0.53941076613593431"/>
    <m/>
    <n v="1993"/>
    <s v="EU15"/>
    <s v="IT"/>
    <s v="Wave IV"/>
    <s v="Italy 1993"/>
    <s v="Net"/>
    <n v="28.81973"/>
    <m/>
    <n v="29.210360000000001"/>
    <n v="28.376909999999999"/>
    <n v="0.53850886181098845"/>
    <n v="0.4614911381890115"/>
    <m/>
    <m/>
    <n v="24.376670000000001"/>
    <m/>
    <n v="17.92653"/>
    <n v="28.696429999999999"/>
    <n v="0.29496489881513754"/>
    <n v="0.70503518323052317"/>
    <m/>
    <m/>
  </r>
  <r>
    <x v="21"/>
    <x v="1"/>
    <x v="24"/>
    <x v="6"/>
    <x v="176"/>
    <x v="1"/>
    <n v="19.06439"/>
    <m/>
    <n v="17.543240000000001"/>
    <n v="20.50778"/>
    <n v="0.44803667990426133"/>
    <n v="0.55196311028047584"/>
    <m/>
    <m/>
    <n v="15.118220000000001"/>
    <n v="14.247"/>
    <n v="15.970649999999999"/>
    <n v="0.46604917774711574"/>
    <n v="0.53395095454359043"/>
    <m/>
    <n v="1991"/>
    <s v="EU15"/>
    <s v="IT"/>
    <s v="Wave III"/>
    <s v="Italy 1991"/>
    <s v="Net"/>
    <n v="25.503240000000002"/>
    <m/>
    <n v="24.726959999999998"/>
    <n v="26.362690000000001"/>
    <n v="0.50943213489736983"/>
    <n v="0.49056786510263006"/>
    <m/>
    <m/>
    <n v="27.44586"/>
    <m/>
    <n v="22.737269999999999"/>
    <n v="30.710360000000001"/>
    <n v="0.33919647626272231"/>
    <n v="0.66080348730191008"/>
    <m/>
    <m/>
  </r>
  <r>
    <x v="7"/>
    <x v="1"/>
    <x v="24"/>
    <x v="6"/>
    <x v="177"/>
    <x v="1"/>
    <n v="17.465489999999999"/>
    <m/>
    <n v="16.654540000000001"/>
    <n v="18.232410000000002"/>
    <n v="0.46348089861778857"/>
    <n v="0.53651898687068045"/>
    <m/>
    <m/>
    <n v="14.470190000000001"/>
    <n v="13.505240000000001"/>
    <n v="15.40906"/>
    <n v="0.46026810981749378"/>
    <n v="0.53973168285972739"/>
    <m/>
    <n v="1989"/>
    <s v="EU15"/>
    <s v="IT"/>
    <s v="Wave III"/>
    <s v="Italy 1989"/>
    <s v="Net"/>
    <n v="21.181090000000001"/>
    <m/>
    <n v="22.603280000000002"/>
    <n v="19.726050000000001"/>
    <n v="0.5396625008439131"/>
    <n v="0.46033745194416337"/>
    <m/>
    <m/>
    <n v="25.45298"/>
    <m/>
    <n v="22.952179999999998"/>
    <n v="27.333729999999999"/>
    <n v="0.38706976550486427"/>
    <n v="0.6129301952070052"/>
    <m/>
    <m/>
  </r>
  <r>
    <x v="14"/>
    <x v="1"/>
    <x v="24"/>
    <x v="7"/>
    <x v="178"/>
    <x v="1"/>
    <n v="19.252220000000001"/>
    <m/>
    <n v="18.524750000000001"/>
    <n v="19.944019999999998"/>
    <n v="0.46901775483554625"/>
    <n v="0.53098188157002157"/>
    <m/>
    <m/>
    <n v="17.304279999999999"/>
    <n v="17.0213"/>
    <n v="17.57957"/>
    <n v="0.48504306449040357"/>
    <n v="0.51495716666628144"/>
    <m/>
    <n v="1987"/>
    <s v="EU15"/>
    <s v="IT"/>
    <s v="Wave II"/>
    <s v="Italy 1987"/>
    <s v="Net"/>
    <n v="22.70326"/>
    <m/>
    <n v="23.013400000000001"/>
    <n v="22.384779999999999"/>
    <n v="0.51355664340715823"/>
    <n v="0.48644335659284177"/>
    <m/>
    <m/>
    <n v="22.76698"/>
    <m/>
    <n v="18.480869999999999"/>
    <n v="26.078980000000001"/>
    <n v="0.35383529128588859"/>
    <n v="0.64616475263737227"/>
    <m/>
    <m/>
  </r>
  <r>
    <x v="37"/>
    <x v="1"/>
    <x v="24"/>
    <x v="7"/>
    <x v="179"/>
    <x v="1"/>
    <n v="17.385929999999998"/>
    <m/>
    <n v="16.561879999999999"/>
    <n v="18.097670000000001"/>
    <n v="0.46047384292931126"/>
    <n v="0.52934729404754299"/>
    <n v="1.0178863023145746E-2"/>
    <m/>
    <n v="15.984859999999999"/>
    <n v="15.317769999999999"/>
    <n v="16.62388"/>
    <n v="0.46883150681332214"/>
    <n v="0.53116868086426783"/>
    <m/>
    <n v="1986"/>
    <s v="EU15"/>
    <s v="IT"/>
    <s v="Wave II"/>
    <s v="Italy 1986"/>
    <s v="Net"/>
    <n v="18.49699"/>
    <n v="18.891190000000002"/>
    <n v="18.358129999999999"/>
    <n v="19.443580000000001"/>
    <n v="0.49455005216717418"/>
    <n v="0.50544978902864246"/>
    <m/>
    <n v="0.39420000000000144"/>
    <n v="22.129239999999999"/>
    <n v="21.76155"/>
    <n v="20.12463"/>
    <n v="23.028189999999999"/>
    <n v="0.38116103862087031"/>
    <n v="0.5572672902435718"/>
    <n v="6.1571671135557837E-2"/>
    <n v="-0.36768999999999963"/>
  </r>
  <r>
    <x v="2"/>
    <x v="7"/>
    <x v="25"/>
    <x v="2"/>
    <x v="180"/>
    <x v="0"/>
    <n v="17.561140000000002"/>
    <m/>
    <n v="17.214099999999998"/>
    <n v="17.894909999999999"/>
    <n v="0.48404260771225549"/>
    <n v="0.51547393848007583"/>
    <m/>
    <m/>
    <n v="15.41338"/>
    <n v="15.28903"/>
    <n v="15.53501"/>
    <n v="0.49046802193937994"/>
    <n v="0.50953217269670892"/>
    <m/>
    <n v="2008"/>
    <s v="South-East Asia"/>
    <s v="JP"/>
    <s v="Wave VII"/>
    <s v="Japan 2008"/>
    <s v="Gross"/>
    <n v="19.44042"/>
    <m/>
    <n v="18.744309999999999"/>
    <n v="20.304569999999998"/>
    <n v="0.507389061671501"/>
    <n v="0.49261073300834568"/>
    <m/>
    <m/>
    <n v="22.118960000000001"/>
    <n v="23.038550000000001"/>
    <n v="22.583829999999999"/>
    <n v="23.420390000000001"/>
    <n v="0.45078748445540195"/>
    <n v="0.54724407569052747"/>
    <m/>
    <n v="0.91958999999999946"/>
  </r>
  <r>
    <x v="0"/>
    <x v="4"/>
    <x v="26"/>
    <x v="0"/>
    <x v="181"/>
    <x v="0"/>
    <n v="20.095050000000001"/>
    <m/>
    <n v="17.48367"/>
    <n v="22.322310000000002"/>
    <n v="0.40048879999999998"/>
    <n v="0.59951129999999997"/>
    <m/>
    <m/>
    <n v="16.814509999999999"/>
    <n v="16.506319999999999"/>
    <n v="17.103619999999999"/>
    <n v="0.47516069999999999"/>
    <n v="0.52483930000000001"/>
    <m/>
    <n v="2013"/>
    <s v="CEE"/>
    <s v="LT"/>
    <s v="Wave IX"/>
    <s v="Lithuania 2013"/>
    <s v="Gross"/>
    <n v="22.548380000000002"/>
    <m/>
    <n v="21.672940000000001"/>
    <n v="23.465800000000002"/>
    <n v="0.4918362"/>
    <n v="0.50816380000000005"/>
    <n v="0"/>
    <m/>
    <n v="28.54599"/>
    <m/>
    <n v="16.650279999999999"/>
    <n v="34.70496"/>
    <n v="0.19897339999999999"/>
    <n v="0.80102669999999998"/>
    <m/>
    <m/>
  </r>
  <r>
    <x v="1"/>
    <x v="4"/>
    <x v="26"/>
    <x v="1"/>
    <x v="182"/>
    <x v="0"/>
    <n v="19.29946"/>
    <m/>
    <n v="18.3704"/>
    <n v="20.09234"/>
    <n v="0.43829430000000003"/>
    <n v="0.56170569999999997"/>
    <m/>
    <m/>
    <n v="18.935669999999998"/>
    <n v="18.600210000000001"/>
    <n v="19.245989999999999"/>
    <n v="0.47201539999999997"/>
    <n v="0.52798460000000003"/>
    <m/>
    <n v="2010"/>
    <s v="CEE"/>
    <s v="LT"/>
    <s v="Wave VIII"/>
    <s v="Lithuania 2010"/>
    <s v="Gross"/>
    <n v="23.86354"/>
    <m/>
    <n v="23.335460000000001"/>
    <n v="24.42887"/>
    <n v="0.5055944"/>
    <n v="0.4944056"/>
    <n v="0"/>
    <m/>
    <n v="16.088249999999999"/>
    <m/>
    <n v="9.8274349999999995"/>
    <n v="19.27028"/>
    <n v="0.20584089999999999"/>
    <n v="0.79415910000000001"/>
    <m/>
    <m/>
  </r>
  <r>
    <x v="0"/>
    <x v="1"/>
    <x v="27"/>
    <x v="0"/>
    <x v="183"/>
    <x v="0"/>
    <n v="16.438590000000001"/>
    <m/>
    <n v="15.794040000000001"/>
    <n v="17.080100000000002"/>
    <n v="0.4792623333266417"/>
    <n v="0.52073742334348616"/>
    <m/>
    <m/>
    <n v="15.73779"/>
    <n v="15.15672"/>
    <n v="16.335979999999999"/>
    <n v="0.48852990159355281"/>
    <n v="0.51147016194777029"/>
    <m/>
    <n v="2013"/>
    <s v="EU15"/>
    <s v="LU"/>
    <s v="Wave IX"/>
    <s v="Luxembourg 2013"/>
    <s v="Gross"/>
    <n v="24.297619999999998"/>
    <m/>
    <n v="23.748419999999999"/>
    <n v="24.879010000000001"/>
    <n v="0.5026084859340133"/>
    <n v="0.49739151406598675"/>
    <m/>
    <m/>
    <n v="8.4014959999999999"/>
    <m/>
    <n v="5.844112"/>
    <n v="10.40343"/>
    <n v="0.30543012815812803"/>
    <n v="0.69456987184187202"/>
    <m/>
    <m/>
  </r>
  <r>
    <x v="1"/>
    <x v="1"/>
    <x v="27"/>
    <x v="1"/>
    <x v="184"/>
    <x v="0"/>
    <n v="13.542199999999999"/>
    <m/>
    <n v="12.37382"/>
    <n v="14.699490000000001"/>
    <n v="0.45468276941708141"/>
    <n v="0.54531745211265525"/>
    <m/>
    <m/>
    <n v="12.982100000000001"/>
    <n v="11.556150000000001"/>
    <n v="14.437900000000001"/>
    <n v="0.44968872524476006"/>
    <n v="0.55031142881352013"/>
    <m/>
    <n v="2010"/>
    <s v="EU15"/>
    <s v="LU"/>
    <s v="Wave VIII"/>
    <s v="Luxembourg 2010"/>
    <s v="Gross"/>
    <n v="19.64339"/>
    <m/>
    <n v="19.03098"/>
    <n v="20.282419999999998"/>
    <n v="0.49471043440057955"/>
    <n v="0.50528982013797008"/>
    <m/>
    <m/>
    <n v="6.6392309999999997"/>
    <m/>
    <n v="4.745107"/>
    <n v="8.1356830000000002"/>
    <n v="0.31544059846690076"/>
    <n v="0.68455940153309924"/>
    <m/>
    <m/>
  </r>
  <r>
    <x v="10"/>
    <x v="1"/>
    <x v="27"/>
    <x v="1"/>
    <x v="185"/>
    <x v="0"/>
    <n v="14.445209999999999"/>
    <m/>
    <n v="13.27905"/>
    <n v="15.58915"/>
    <n v="0.45521352752919486"/>
    <n v="0.54478647247080525"/>
    <m/>
    <m/>
    <n v="13.601229999999999"/>
    <n v="12.23973"/>
    <n v="14.97593"/>
    <n v="0.45211822754265613"/>
    <n v="0.54788206654839311"/>
    <m/>
    <n v="2007"/>
    <s v="EU15"/>
    <s v="LU"/>
    <s v="Wave VIII"/>
    <s v="Luxembourg 2007"/>
    <s v="Gross"/>
    <n v="20.95298"/>
    <m/>
    <n v="19.921240000000001"/>
    <n v="22.024149999999999"/>
    <n v="0.48429388087040598"/>
    <n v="0.51570611912959397"/>
    <m/>
    <m/>
    <n v="8.3139289999999999"/>
    <m/>
    <n v="6.9131299999999998"/>
    <n v="9.4119159999999997"/>
    <n v="0.36537333912762548"/>
    <n v="0.63462666087237452"/>
    <m/>
    <m/>
  </r>
  <r>
    <x v="3"/>
    <x v="1"/>
    <x v="27"/>
    <x v="3"/>
    <x v="186"/>
    <x v="0"/>
    <n v="13.77215"/>
    <m/>
    <n v="13.27746"/>
    <n v="14.25834"/>
    <n v="0.47786235264646404"/>
    <n v="0.52213757474323186"/>
    <m/>
    <m/>
    <n v="12.53862"/>
    <n v="11.35595"/>
    <n v="13.72639"/>
    <n v="0.45381054693419215"/>
    <n v="0.54618969232658776"/>
    <m/>
    <n v="2004"/>
    <s v="EU15"/>
    <s v="LU"/>
    <s v="Wave VI"/>
    <s v="Luxembourg 2004"/>
    <s v="Gross"/>
    <n v="19.605699999999999"/>
    <m/>
    <n v="19.64744"/>
    <n v="19.561720000000001"/>
    <n v="0.51410814201992283"/>
    <n v="0.48589144993547795"/>
    <m/>
    <m/>
    <n v="10.194889999999999"/>
    <m/>
    <n v="11.660909999999999"/>
    <n v="9.0337530000000008"/>
    <n v="0.50553100621978264"/>
    <n v="0.49446928804528545"/>
    <m/>
    <m/>
  </r>
  <r>
    <x v="11"/>
    <x v="1"/>
    <x v="27"/>
    <x v="4"/>
    <x v="187"/>
    <x v="1"/>
    <n v="12.336320000000001"/>
    <m/>
    <n v="11.83977"/>
    <n v="12.809089999999999"/>
    <n v="0.46809931973230262"/>
    <n v="0.53190076132914832"/>
    <m/>
    <m/>
    <n v="10.676539999999999"/>
    <n v="9.4381900000000005"/>
    <n v="11.9046"/>
    <n v="0.44016347992889088"/>
    <n v="0.55983614541789761"/>
    <m/>
    <n v="2000"/>
    <s v="EU15"/>
    <s v="LU"/>
    <s v="Wave V"/>
    <s v="Luxembourg 2000"/>
    <s v="Net"/>
    <n v="18.259879999999999"/>
    <m/>
    <n v="20.29091"/>
    <n v="16.159109999999998"/>
    <n v="0.56499385538130598"/>
    <n v="0.4350064184430566"/>
    <m/>
    <m/>
    <n v="10.50137"/>
    <m/>
    <n v="8.4843440000000001"/>
    <n v="11.891030000000001"/>
    <n v="0.32957204631395715"/>
    <n v="0.67042757278336074"/>
    <m/>
    <m/>
  </r>
  <r>
    <x v="12"/>
    <x v="1"/>
    <x v="27"/>
    <x v="5"/>
    <x v="188"/>
    <x v="1"/>
    <n v="13.157109999999999"/>
    <m/>
    <n v="12.13992"/>
    <n v="14.11209"/>
    <n v="0.44679317874518037"/>
    <n v="0.55320674525028679"/>
    <m/>
    <m/>
    <n v="10.810739999999999"/>
    <n v="9.7265420000000002"/>
    <n v="11.85933"/>
    <n v="0.44234427985503305"/>
    <n v="0.55765562764436116"/>
    <m/>
    <n v="1997"/>
    <s v="EU15"/>
    <s v="LU"/>
    <s v="Wave IV"/>
    <s v="Luxembourg 1997"/>
    <s v="Net"/>
    <n v="20.50975"/>
    <m/>
    <n v="20.02338"/>
    <n v="21.018619999999999"/>
    <n v="0.49917819573617428"/>
    <n v="0.50082180426382572"/>
    <m/>
    <m/>
    <n v="11.77134"/>
    <m/>
    <n v="9.1967829999999999"/>
    <n v="13.546279999999999"/>
    <n v="0.31882648874299779"/>
    <n v="0.68117368116119315"/>
    <m/>
    <m/>
  </r>
  <r>
    <x v="13"/>
    <x v="1"/>
    <x v="27"/>
    <x v="5"/>
    <x v="189"/>
    <x v="1"/>
    <n v="10.419420000000001"/>
    <m/>
    <n v="9.0577400000000008"/>
    <n v="11.69623"/>
    <n v="0.42067552704469152"/>
    <n v="0.57932456892994044"/>
    <m/>
    <m/>
    <n v="8.4709199999999996"/>
    <n v="7.2665949999999997"/>
    <n v="9.6952470000000002"/>
    <n v="0.43244677083480904"/>
    <n v="0.56755311111425921"/>
    <m/>
    <n v="1994"/>
    <s v="EU15"/>
    <s v="LU"/>
    <s v="Wave IV"/>
    <s v="Luxembourg 1994"/>
    <s v="Net"/>
    <n v="14.054589999999999"/>
    <m/>
    <n v="14.074590000000001"/>
    <n v="14.034459999999999"/>
    <n v="0.50217843423394071"/>
    <n v="0.49782142346379371"/>
    <m/>
    <m/>
    <n v="13.43252"/>
    <m/>
    <n v="8.8838290000000004"/>
    <n v="15.94462"/>
    <n v="0.23530231110767003"/>
    <n v="0.76469791223091421"/>
    <m/>
    <m/>
  </r>
  <r>
    <x v="21"/>
    <x v="1"/>
    <x v="27"/>
    <x v="6"/>
    <x v="190"/>
    <x v="1"/>
    <n v="12.1922"/>
    <m/>
    <n v="10.487259999999999"/>
    <n v="13.84229"/>
    <n v="0.42304990075622123"/>
    <n v="0.57694977116517121"/>
    <m/>
    <m/>
    <n v="8.9058379999999993"/>
    <n v="7.4011240000000003"/>
    <n v="10.42165"/>
    <n v="0.417047446854524"/>
    <n v="0.58295255314547612"/>
    <m/>
    <n v="1991"/>
    <s v="EU15"/>
    <s v="LU"/>
    <s v="Wave III"/>
    <s v="Luxembourg 1991"/>
    <s v="Net"/>
    <n v="15.91526"/>
    <m/>
    <n v="16.871970000000001"/>
    <n v="14.847160000000001"/>
    <n v="0.55921574639685434"/>
    <n v="0.44078419077036757"/>
    <m/>
    <m/>
    <n v="23.063269999999999"/>
    <m/>
    <n v="16.476299999999998"/>
    <n v="27.012619999999998"/>
    <n v="0.26777850669050834"/>
    <n v="0.73222140659151969"/>
    <m/>
    <m/>
  </r>
  <r>
    <x v="8"/>
    <x v="1"/>
    <x v="27"/>
    <x v="7"/>
    <x v="191"/>
    <x v="1"/>
    <n v="10.86063"/>
    <m/>
    <n v="10.104950000000001"/>
    <n v="11.54912"/>
    <n v="0.44587376607066065"/>
    <n v="0.54527232766423306"/>
    <n v="8.8539062651062928E-3"/>
    <m/>
    <n v="8.0321169999999995"/>
    <n v="6.9438760000000004"/>
    <n v="9.0628759999999993"/>
    <n v="0.4205309758311539"/>
    <n v="0.57946902416884616"/>
    <m/>
    <n v="1985"/>
    <s v="EU15"/>
    <s v="LU"/>
    <s v="Wave II"/>
    <s v="Luxembourg 1985"/>
    <s v="Net"/>
    <n v="12.35928"/>
    <n v="12.78853"/>
    <n v="13.95274"/>
    <n v="11.48828"/>
    <n v="0.57563019361881307"/>
    <n v="0.42436972818611679"/>
    <m/>
    <n v="0.42924999999999969"/>
    <n v="22.621860000000002"/>
    <n v="21.610600000000002"/>
    <n v="21.472639999999998"/>
    <n v="22.743569999999998"/>
    <n v="0.34916392881271224"/>
    <n v="0.61538457978954775"/>
    <n v="3.5451491397739954E-2"/>
    <n v="-1.01126"/>
  </r>
  <r>
    <x v="28"/>
    <x v="3"/>
    <x v="28"/>
    <x v="0"/>
    <x v="192"/>
    <x v="1"/>
    <n v="25.965979999999998"/>
    <m/>
    <n v="25.473790000000001"/>
    <n v="26.56514"/>
    <n v="0.47786526832416876"/>
    <n v="0.5247365976558559"/>
    <m/>
    <m/>
    <n v="22.087679999999999"/>
    <n v="21.002770000000002"/>
    <n v="23.089390000000002"/>
    <n v="0.45648207507533611"/>
    <n v="0.543517924924664"/>
    <m/>
    <n v="2012"/>
    <s v="Latin America"/>
    <s v="MX"/>
    <s v="Wave IX"/>
    <s v="Mexico 2012"/>
    <s v="Net"/>
    <n v="31.52684"/>
    <n v="31.62745"/>
    <n v="31.272919999999999"/>
    <n v="31.989370000000001"/>
    <n v="0.49950280531626801"/>
    <n v="0.50049719468373199"/>
    <m/>
    <n v="0.10060999999999964"/>
    <n v="31.848559999999999"/>
    <m/>
    <n v="33.542079999999999"/>
    <n v="30.456700000000001"/>
    <n v="0.4836428469691047"/>
    <n v="0.51635715303089524"/>
    <m/>
    <m/>
  </r>
  <r>
    <x v="1"/>
    <x v="3"/>
    <x v="28"/>
    <x v="1"/>
    <x v="193"/>
    <x v="1"/>
    <n v="26.4053"/>
    <m/>
    <n v="26.236640000000001"/>
    <n v="26.553139999999999"/>
    <n v="0.48428156468587741"/>
    <n v="0.51547492359488434"/>
    <m/>
    <m/>
    <n v="22.585319999999999"/>
    <n v="22.094729999999998"/>
    <n v="23.028739999999999"/>
    <n v="0.46443619129593916"/>
    <n v="0.53556336593858311"/>
    <m/>
    <n v="2010"/>
    <s v="Latin America"/>
    <s v="MX"/>
    <s v="Wave VIII"/>
    <s v="Mexico 2010"/>
    <s v="Net"/>
    <n v="31.984300000000001"/>
    <m/>
    <n v="31.736429999999999"/>
    <n v="32.275970000000001"/>
    <n v="0.50973790168844457"/>
    <n v="0.4902617857986642"/>
    <m/>
    <m/>
    <n v="29.720770000000002"/>
    <n v="29.791429999999998"/>
    <n v="30.709810000000001"/>
    <n v="29.012820000000001"/>
    <n v="0.4729652118075568"/>
    <n v="0.52703478819244332"/>
    <m/>
    <n v="7.0659999999996614E-2"/>
  </r>
  <r>
    <x v="2"/>
    <x v="3"/>
    <x v="28"/>
    <x v="2"/>
    <x v="194"/>
    <x v="1"/>
    <n v="27.295529999999999"/>
    <m/>
    <n v="26.876560000000001"/>
    <n v="27.63955"/>
    <n v="0.47753130274444205"/>
    <n v="0.52151579397798831"/>
    <m/>
    <m/>
    <n v="23.065460000000002"/>
    <n v="22.285879999999999"/>
    <n v="23.76567"/>
    <n v="0.4571857660762022"/>
    <n v="0.54281423392379768"/>
    <m/>
    <n v="2008"/>
    <s v="Latin America"/>
    <s v="MX"/>
    <s v="Wave VII"/>
    <s v="Mexico 2008"/>
    <s v="Net"/>
    <n v="33.225700000000003"/>
    <m/>
    <n v="32.617600000000003"/>
    <n v="33.844990000000003"/>
    <n v="0.49943137794372533"/>
    <n v="0.50056862205627461"/>
    <m/>
    <m/>
    <n v="30.78783"/>
    <m/>
    <n v="32.699840000000002"/>
    <n v="29.215710000000001"/>
    <n v="0.48528257106513056"/>
    <n v="0.51471742893486938"/>
    <m/>
    <m/>
  </r>
  <r>
    <x v="3"/>
    <x v="3"/>
    <x v="28"/>
    <x v="3"/>
    <x v="195"/>
    <x v="1"/>
    <n v="25.490790000000001"/>
    <m/>
    <n v="25.145790000000002"/>
    <n v="25.762779999999999"/>
    <n v="0.47402689363491679"/>
    <n v="0.52501236721184397"/>
    <m/>
    <m/>
    <n v="21.101099999999999"/>
    <n v="20.214220000000001"/>
    <n v="21.873619999999999"/>
    <n v="0.4459733378828592"/>
    <n v="0.55402656733535216"/>
    <m/>
    <n v="2004"/>
    <s v="Latin America"/>
    <s v="MX"/>
    <s v="Wave VI"/>
    <s v="Mexico 2004"/>
    <s v="Net"/>
    <n v="30.37942"/>
    <m/>
    <n v="30.457619999999999"/>
    <n v="30.293589999999998"/>
    <n v="0.50465118193056069"/>
    <n v="0.49534881806943937"/>
    <m/>
    <m/>
    <n v="35.693129999999996"/>
    <m/>
    <n v="35.189920000000001"/>
    <n v="36.14734"/>
    <n v="0.47224492620792136"/>
    <n v="0.52775507379207875"/>
    <m/>
    <m/>
  </r>
  <r>
    <x v="27"/>
    <x v="3"/>
    <x v="28"/>
    <x v="4"/>
    <x v="196"/>
    <x v="1"/>
    <n v="26.527819999999998"/>
    <m/>
    <n v="26.27983"/>
    <n v="26.764970000000002"/>
    <n v="0.48342909443746229"/>
    <n v="0.51658636103532074"/>
    <m/>
    <m/>
    <n v="21.58699"/>
    <n v="20.743580000000001"/>
    <n v="22.340129999999998"/>
    <n v="0.45329566558376133"/>
    <n v="0.54670475133402108"/>
    <m/>
    <n v="2002"/>
    <s v="Latin America"/>
    <s v="MX"/>
    <s v="Wave V"/>
    <s v="Mexico 2002"/>
    <s v="Net"/>
    <n v="32.276730000000001"/>
    <m/>
    <n v="32.359090000000002"/>
    <n v="32.313690000000001"/>
    <n v="0.5147252191295183"/>
    <n v="0.48527509011338082"/>
    <m/>
    <m/>
    <n v="34.918239999999997"/>
    <n v="35.024679999999996"/>
    <n v="35.071219999999997"/>
    <n v="34.983609999999999"/>
    <n v="0.46940386036360648"/>
    <n v="0.53059613963639363"/>
    <m/>
    <n v="0.1064399999999992"/>
  </r>
  <r>
    <x v="11"/>
    <x v="3"/>
    <x v="28"/>
    <x v="4"/>
    <x v="197"/>
    <x v="1"/>
    <n v="28.161549999999998"/>
    <m/>
    <n v="28.296410000000002"/>
    <n v="27.86008"/>
    <n v="0.48357778602385171"/>
    <n v="0.51317381323116096"/>
    <m/>
    <m/>
    <n v="22.436859999999999"/>
    <n v="21.953849999999999"/>
    <n v="22.871960000000001"/>
    <n v="0.46370258583420321"/>
    <n v="0.5362974141657969"/>
    <m/>
    <n v="2000"/>
    <s v="Latin America"/>
    <s v="MX"/>
    <s v="Wave V"/>
    <s v="Mexico 2000"/>
    <s v="Net"/>
    <n v="34.568800000000003"/>
    <m/>
    <n v="35.306060000000002"/>
    <n v="33.78181"/>
    <n v="0.50570798666428063"/>
    <n v="0.4942920133357192"/>
    <m/>
    <m/>
    <n v="37.830210000000001"/>
    <m/>
    <n v="39.400539999999999"/>
    <n v="36.510089999999998"/>
    <n v="0.47637118644963811"/>
    <n v="0.52362881355036184"/>
    <m/>
    <m/>
  </r>
  <r>
    <x v="20"/>
    <x v="3"/>
    <x v="28"/>
    <x v="4"/>
    <x v="198"/>
    <x v="1"/>
    <n v="28.152460000000001"/>
    <m/>
    <n v="27.960819999999998"/>
    <n v="28.278770000000002"/>
    <n v="0.48466208636829605"/>
    <n v="0.51431349160961415"/>
    <m/>
    <m/>
    <n v="22.35332"/>
    <n v="21.778590000000001"/>
    <n v="22.877459999999999"/>
    <n v="0.46471486114814264"/>
    <n v="0.53528558621269684"/>
    <m/>
    <n v="1998"/>
    <s v="Latin America"/>
    <s v="MX"/>
    <s v="Wave V"/>
    <s v="Mexico 1998"/>
    <s v="Net"/>
    <n v="34.472790000000003"/>
    <m/>
    <n v="34.58708"/>
    <n v="34.44135"/>
    <n v="0.50190529501650616"/>
    <n v="0.4980947049834939"/>
    <m/>
    <m/>
    <n v="37.203560000000003"/>
    <m/>
    <n v="36.407809999999998"/>
    <n v="38.075049999999997"/>
    <n v="0.48857574629811329"/>
    <n v="0.51142398518654575"/>
    <m/>
    <m/>
  </r>
  <r>
    <x v="25"/>
    <x v="3"/>
    <x v="28"/>
    <x v="5"/>
    <x v="199"/>
    <x v="1"/>
    <n v="26.253620000000002"/>
    <m/>
    <n v="26.364899999999999"/>
    <n v="26.123850000000001"/>
    <n v="0.49022115807267719"/>
    <n v="0.50931795310513361"/>
    <m/>
    <m/>
    <n v="20.759720000000002"/>
    <n v="20.65699"/>
    <n v="20.852209999999999"/>
    <n v="0.47144850701261865"/>
    <n v="0.52855144481717475"/>
    <m/>
    <n v="1996"/>
    <s v="Latin America"/>
    <s v="MX"/>
    <s v="Wave IV"/>
    <s v="Mexico 1996"/>
    <s v="Net"/>
    <n v="32.100320000000004"/>
    <n v="32.157859999999999"/>
    <n v="32.120849999999997"/>
    <n v="32.196219999999997"/>
    <n v="0.50840416619762629"/>
    <n v="0.49159552283640767"/>
    <m/>
    <n v="5.7539999999995928E-2"/>
    <n v="34.253480000000003"/>
    <m/>
    <n v="34.749510000000001"/>
    <n v="33.855400000000003"/>
    <n v="0.46665771729820515"/>
    <n v="0.53334228270179496"/>
    <m/>
    <m/>
  </r>
  <r>
    <x v="13"/>
    <x v="3"/>
    <x v="28"/>
    <x v="5"/>
    <x v="200"/>
    <x v="1"/>
    <n v="26.740919999999999"/>
    <m/>
    <n v="27.000039999999998"/>
    <n v="26.811350000000001"/>
    <n v="0.49869077054940519"/>
    <n v="0.5074279418957911"/>
    <n v="-6.1187124451962394E-3"/>
    <m/>
    <n v="21.65466"/>
    <n v="21.004950000000001"/>
    <n v="22.251989999999999"/>
    <n v="0.46463024586855672"/>
    <n v="0.53536975413144328"/>
    <m/>
    <n v="1994"/>
    <s v="Latin America"/>
    <s v="MX"/>
    <s v="Wave IV"/>
    <s v="Mexico 1994"/>
    <s v="Net"/>
    <n v="31.757190000000001"/>
    <n v="32.065269999999998"/>
    <n v="32.587560000000003"/>
    <n v="31.51275"/>
    <n v="0.52243003099615259"/>
    <n v="0.47756965713995236"/>
    <m/>
    <n v="0.3080799999999968"/>
    <n v="37.055619999999998"/>
    <n v="37.197870000000002"/>
    <n v="37.948810000000002"/>
    <n v="36.521990000000002"/>
    <n v="0.48325697143411706"/>
    <n v="0.51674302856588294"/>
    <m/>
    <n v="0.14225000000000421"/>
  </r>
  <r>
    <x v="15"/>
    <x v="3"/>
    <x v="28"/>
    <x v="6"/>
    <x v="201"/>
    <x v="1"/>
    <n v="25.373139999999999"/>
    <m/>
    <n v="25.581489999999999"/>
    <n v="25.257840000000002"/>
    <n v="0.49454777768932029"/>
    <n v="0.50716505722192839"/>
    <m/>
    <m/>
    <n v="20.661580000000001"/>
    <n v="20.566490000000002"/>
    <n v="20.749880000000001"/>
    <n v="0.47929466187968195"/>
    <n v="0.52070509612527205"/>
    <m/>
    <n v="1992"/>
    <s v="Latin America"/>
    <s v="MX"/>
    <s v="Wave III"/>
    <s v="Mexico 1992"/>
    <s v="Net"/>
    <n v="29.988399999999999"/>
    <n v="30.054359999999999"/>
    <n v="30.353269999999998"/>
    <n v="29.75357"/>
    <n v="0.50654979843190806"/>
    <n v="0.49345020156809194"/>
    <m/>
    <n v="6.5960000000000463E-2"/>
    <n v="32.703629999999997"/>
    <n v="33.01811"/>
    <n v="32.785080000000001"/>
    <n v="33.234870000000001"/>
    <n v="0.47852284700729386"/>
    <n v="0.52147715299270614"/>
    <m/>
    <n v="0.3144800000000032"/>
  </r>
  <r>
    <x v="7"/>
    <x v="3"/>
    <x v="28"/>
    <x v="6"/>
    <x v="202"/>
    <x v="1"/>
    <n v="25.5242"/>
    <m/>
    <n v="25.552900000000001"/>
    <n v="25.455400000000001"/>
    <n v="0.4903428902766786"/>
    <n v="0.50883279397591308"/>
    <m/>
    <m/>
    <n v="20.915279999999999"/>
    <n v="20.590869999999999"/>
    <n v="21.216000000000001"/>
    <n v="0.47358529266641425"/>
    <n v="0.52641465952165112"/>
    <m/>
    <n v="1989"/>
    <s v="Latin America"/>
    <s v="MX"/>
    <s v="Wave III"/>
    <s v="Mexico 1989"/>
    <s v="Net"/>
    <n v="29.81157"/>
    <m/>
    <n v="30.220680000000002"/>
    <n v="29.367619999999999"/>
    <n v="0.51081760174673718"/>
    <n v="0.48918239825326276"/>
    <m/>
    <m/>
    <n v="31.55519"/>
    <n v="31.664259999999999"/>
    <n v="30.107980000000001"/>
    <n v="32.907029999999999"/>
    <n v="0.42217471685742858"/>
    <n v="0.57782528314257153"/>
    <m/>
    <n v="0.10906999999999911"/>
  </r>
  <r>
    <x v="30"/>
    <x v="3"/>
    <x v="28"/>
    <x v="7"/>
    <x v="203"/>
    <x v="1"/>
    <n v="25.104749999999999"/>
    <m/>
    <n v="25.052849999999999"/>
    <n v="25.28406"/>
    <n v="0.49419093996156105"/>
    <n v="0.50839064320497118"/>
    <m/>
    <m/>
    <n v="20.712910000000001"/>
    <n v="19.98386"/>
    <n v="21.403729999999999"/>
    <n v="0.46941424454603431"/>
    <n v="0.53058551405862331"/>
    <m/>
    <n v="1984"/>
    <s v="Latin America"/>
    <s v="MX"/>
    <s v="Wave II"/>
    <s v="Mexico 1984"/>
    <s v="Net"/>
    <n v="28.705400000000001"/>
    <n v="28.807790000000001"/>
    <n v="28.989049999999999"/>
    <n v="28.620360000000002"/>
    <n v="0.51154600890939572"/>
    <n v="0.48845364396227547"/>
    <m/>
    <n v="0.10238999999999976"/>
    <n v="31.806039999999999"/>
    <n v="31.778780000000001"/>
    <n v="33.771059999999999"/>
    <n v="30.236329999999999"/>
    <n v="0.46372925581158247"/>
    <n v="0.53627105886380788"/>
    <m/>
    <n v="-2.7259999999998286E-2"/>
  </r>
  <r>
    <x v="0"/>
    <x v="1"/>
    <x v="29"/>
    <x v="1"/>
    <x v="204"/>
    <x v="0"/>
    <n v="12.355270000000001"/>
    <m/>
    <n v="11.781829999999999"/>
    <n v="12.92051"/>
    <n v="0.47336480708232193"/>
    <n v="0.5266349501063109"/>
    <m/>
    <m/>
    <n v="13.238329999999999"/>
    <n v="12.964930000000001"/>
    <n v="13.512869999999999"/>
    <n v="0.49068311486418603"/>
    <n v="0.50931711175050032"/>
    <m/>
    <n v="2013"/>
    <s v="EU15"/>
    <s v="NL"/>
    <s v="Wave VIII"/>
    <s v="Netherlands 2013"/>
    <s v="Gross"/>
    <n v="13.839740000000001"/>
    <m/>
    <n v="12.813700000000001"/>
    <n v="14.916399999999999"/>
    <n v="0.47407379040357694"/>
    <n v="0.525926209596423"/>
    <m/>
    <m/>
    <n v="7.1772999999999998"/>
    <m/>
    <n v="5.5072590000000003"/>
    <n v="8.5960140000000003"/>
    <n v="0.35244047204380474"/>
    <n v="0.6475595279561952"/>
    <m/>
    <m/>
  </r>
  <r>
    <x v="1"/>
    <x v="1"/>
    <x v="29"/>
    <x v="1"/>
    <x v="205"/>
    <x v="0"/>
    <n v="11.10572"/>
    <m/>
    <n v="10.719340000000001"/>
    <n v="11.48606"/>
    <n v="0.47879588176183085"/>
    <n v="0.52120447841292594"/>
    <m/>
    <m/>
    <n v="11.009819999999999"/>
    <n v="10.19106"/>
    <n v="11.83522"/>
    <n v="0.46468271052569438"/>
    <n v="0.53531747113031825"/>
    <m/>
    <n v="2010"/>
    <s v="EU15"/>
    <s v="NL"/>
    <s v="Wave VIII"/>
    <s v="Netherlands 2010"/>
    <s v="Gross"/>
    <n v="13.95632"/>
    <m/>
    <n v="14.73231"/>
    <n v="13.145239999999999"/>
    <n v="0.53947007520607149"/>
    <n v="0.46052992479392851"/>
    <m/>
    <m/>
    <n v="7.3786170000000002"/>
    <m/>
    <n v="6.6023540000000001"/>
    <n v="8.0111539999999994"/>
    <n v="0.40175428538979596"/>
    <n v="0.59824585013695664"/>
    <m/>
    <m/>
  </r>
  <r>
    <x v="10"/>
    <x v="1"/>
    <x v="29"/>
    <x v="2"/>
    <x v="206"/>
    <x v="0"/>
    <n v="11.55425"/>
    <m/>
    <n v="11.00442"/>
    <n v="12.095129999999999"/>
    <n v="0.47229850487915709"/>
    <n v="0.52770184131380227"/>
    <m/>
    <m/>
    <n v="11.06851"/>
    <n v="10.433310000000001"/>
    <n v="11.71072"/>
    <n v="0.47389350508785733"/>
    <n v="0.52610631421934839"/>
    <m/>
    <n v="2007"/>
    <s v="EU15"/>
    <s v="NL"/>
    <s v="Wave VII"/>
    <s v="Netherlands 2007"/>
    <s v="Gross"/>
    <n v="13.22109"/>
    <m/>
    <n v="13.05523"/>
    <n v="13.394590000000001"/>
    <n v="0.5048486168689571"/>
    <n v="0.49515145876777178"/>
    <m/>
    <m/>
    <n v="11.095660000000001"/>
    <m/>
    <n v="10.159689999999999"/>
    <n v="11.832100000000001"/>
    <n v="0.40319899852735214"/>
    <n v="0.59680136197396094"/>
    <m/>
    <m/>
  </r>
  <r>
    <x v="3"/>
    <x v="1"/>
    <x v="29"/>
    <x v="3"/>
    <x v="207"/>
    <x v="0"/>
    <n v="11.774290000000001"/>
    <m/>
    <n v="11.096500000000001"/>
    <n v="12.44261"/>
    <n v="0.46790167390135629"/>
    <n v="0.53209824116783255"/>
    <m/>
    <m/>
    <n v="11.17398"/>
    <n v="10.39226"/>
    <n v="11.96922"/>
    <n v="0.46900450868893623"/>
    <n v="0.53099575979194513"/>
    <m/>
    <n v="2004"/>
    <s v="EU15"/>
    <s v="NL"/>
    <s v="Wave VI"/>
    <s v="Netherlands 2004"/>
    <s v="Gross"/>
    <n v="15.481809999999999"/>
    <m/>
    <n v="15.260249999999999"/>
    <n v="15.714"/>
    <n v="0.50438708393915177"/>
    <n v="0.49561278687698662"/>
    <m/>
    <m/>
    <n v="8.1795960000000001"/>
    <m/>
    <n v="6.4337340000000003"/>
    <n v="9.5108370000000004"/>
    <n v="0.34028746652035136"/>
    <n v="0.65971253347964853"/>
    <m/>
    <m/>
  </r>
  <r>
    <x v="36"/>
    <x v="1"/>
    <x v="29"/>
    <x v="4"/>
    <x v="208"/>
    <x v="0"/>
    <n v="11.061769999999999"/>
    <m/>
    <n v="9.8841140000000003"/>
    <n v="12.188129999999999"/>
    <n v="0.43682358248273112"/>
    <n v="0.56317623671437755"/>
    <m/>
    <m/>
    <n v="9.7134280000000004"/>
    <n v="8.5340670000000003"/>
    <n v="10.8573"/>
    <n v="0.43258229741343635"/>
    <n v="0.56741780553683008"/>
    <m/>
    <n v="1999"/>
    <s v="EU15"/>
    <s v="NL"/>
    <s v="Wave V"/>
    <s v="Netherlands 1999"/>
    <s v="Gross"/>
    <n v="12.194430000000001"/>
    <m/>
    <n v="12.912000000000001"/>
    <n v="11.4032"/>
    <n v="0.54714075217225344"/>
    <n v="0.45285949409171689"/>
    <m/>
    <m/>
    <n v="15.02472"/>
    <m/>
    <n v="10.412940000000001"/>
    <n v="18.43411"/>
    <n v="0.29641803854360044"/>
    <n v="0.70358196145639951"/>
    <m/>
    <m/>
  </r>
  <r>
    <x v="39"/>
    <x v="1"/>
    <x v="29"/>
    <x v="5"/>
    <x v="209"/>
    <x v="0"/>
    <n v="13.71153"/>
    <m/>
    <n v="12.561870000000001"/>
    <n v="14.84085"/>
    <n v="0.45398668128210351"/>
    <n v="0.54601368337450307"/>
    <m/>
    <m/>
    <n v="12.5847"/>
    <n v="11.83229"/>
    <n v="13.33405"/>
    <n v="0.46914920498700802"/>
    <n v="0.53085071555142349"/>
    <m/>
    <n v="1993"/>
    <s v="EU15"/>
    <s v="NL"/>
    <s v="Wave IV"/>
    <s v="Netherlands 1993"/>
    <s v="Gross"/>
    <n v="12.888719999999999"/>
    <m/>
    <n v="12.24559"/>
    <n v="13.60153"/>
    <n v="0.49946581196581202"/>
    <n v="0.50053387768529378"/>
    <m/>
    <m/>
    <n v="21.365480000000002"/>
    <m/>
    <n v="18.009080000000001"/>
    <n v="23.781030000000001"/>
    <n v="0.35275420912612304"/>
    <n v="0.64724593128729146"/>
    <m/>
    <m/>
  </r>
  <r>
    <x v="26"/>
    <x v="1"/>
    <x v="29"/>
    <x v="6"/>
    <x v="210"/>
    <x v="0"/>
    <n v="12.198320000000001"/>
    <m/>
    <n v="10.94309"/>
    <n v="13.403639999999999"/>
    <n v="0.43945059647558027"/>
    <n v="0.56054956748142359"/>
    <m/>
    <m/>
    <n v="10.11148"/>
    <n v="8.8951030000000006"/>
    <n v="11.310129999999999"/>
    <n v="0.43662134524322849"/>
    <n v="0.56337905034673463"/>
    <m/>
    <n v="1990"/>
    <s v="EU15"/>
    <s v="NL"/>
    <s v="Wave III"/>
    <s v="Netherlands 1990"/>
    <s v="Gross"/>
    <n v="13.89385"/>
    <m/>
    <n v="14.48052"/>
    <n v="13.271100000000001"/>
    <n v="0.53666571900517135"/>
    <n v="0.46333464086628257"/>
    <m/>
    <m/>
    <n v="19.449449999999999"/>
    <m/>
    <n v="14.74553"/>
    <n v="22.677050000000001"/>
    <n v="0.3085151508140333"/>
    <n v="0.69148484918596675"/>
    <m/>
    <m/>
  </r>
  <r>
    <x v="14"/>
    <x v="1"/>
    <x v="29"/>
    <x v="7"/>
    <x v="211"/>
    <x v="0"/>
    <n v="8.3071280000000005"/>
    <m/>
    <n v="8.4764389999999992"/>
    <n v="8.5431749999999997"/>
    <n v="0.3833212874533774"/>
    <n v="0.42810619988039184"/>
    <n v="0.18857251266623076"/>
    <m/>
    <n v="8.8985090000000007"/>
    <n v="8.6985720000000004"/>
    <n v="9.0818440000000002"/>
    <n v="0.46759417785608803"/>
    <n v="0.53240593452228901"/>
    <m/>
    <n v="1987"/>
    <s v="EU15"/>
    <s v="NL"/>
    <s v="Wave II"/>
    <s v="Netherlands 1987"/>
    <s v="Gross"/>
    <n v="6.6916320000000002"/>
    <n v="5.093877"/>
    <n v="5.9760239999999998"/>
    <n v="4.0379079999999998"/>
    <n v="0.63919780552219851"/>
    <n v="0.36080219447780149"/>
    <m/>
    <n v="-1.5977550000000003"/>
    <n v="7.7908020000000002"/>
    <n v="7.6214560000000002"/>
    <n v="8.4286619999999992"/>
    <n v="7.3238440000000002"/>
    <n v="0.16490103728211511"/>
    <n v="0.19572795539330018"/>
    <n v="0.63937100732458474"/>
    <n v="-0.169346"/>
  </r>
  <r>
    <x v="34"/>
    <x v="1"/>
    <x v="29"/>
    <x v="7"/>
    <x v="212"/>
    <x v="0"/>
    <n v="10.252470000000001"/>
    <m/>
    <n v="9.7194109999999991"/>
    <n v="10.365170000000001"/>
    <n v="0.27524655034347817"/>
    <n v="0.34465460518294616"/>
    <n v="0.38009884447357567"/>
    <m/>
    <n v="9.3444599999999998"/>
    <n v="9.1486529999999995"/>
    <n v="9.5160350000000005"/>
    <n v="0.45723583813296864"/>
    <n v="0.54276405485175183"/>
    <m/>
    <n v="1983"/>
    <s v="EU15"/>
    <s v="NL"/>
    <s v="Wave II"/>
    <s v="Netherlands 1983"/>
    <s v="Gross"/>
    <n v="7.206188"/>
    <n v="39.337249999999997"/>
    <m/>
    <n v="39.337249999999997"/>
    <n v="0"/>
    <n v="1"/>
    <m/>
    <n v="32.131062"/>
    <n v="13.635109999999999"/>
    <n v="11.246549999999999"/>
    <n v="12.86647"/>
    <n v="14.204370000000001"/>
    <n v="0.10769311477742065"/>
    <n v="0.16052922896354882"/>
    <n v="0.73177765625903057"/>
    <n v="-2.38856"/>
  </r>
  <r>
    <x v="0"/>
    <x v="6"/>
    <x v="30"/>
    <x v="0"/>
    <x v="213"/>
    <x v="0"/>
    <n v="13.590400000000001"/>
    <m/>
    <n v="12.07837"/>
    <n v="15.11839"/>
    <n v="0.4467030403814457"/>
    <n v="0.5532969596185543"/>
    <m/>
    <m/>
    <n v="13.68634"/>
    <n v="13.08952"/>
    <n v="14.30875"/>
    <n v="0.48823257350029298"/>
    <n v="0.51176728036860109"/>
    <m/>
    <n v="2013"/>
    <s v="Europe - other"/>
    <s v="NO"/>
    <s v="Wave IX"/>
    <s v="Norway 2013"/>
    <s v="Gross"/>
    <n v="12.77176"/>
    <m/>
    <n v="12.624230000000001"/>
    <n v="12.92704"/>
    <n v="0.50688057088451399"/>
    <n v="0.49311903762676401"/>
    <m/>
    <m/>
    <n v="14.386900000000001"/>
    <m/>
    <n v="6.6298050000000002"/>
    <n v="20.893940000000001"/>
    <n v="0.21021874065990587"/>
    <n v="0.78978098130938568"/>
    <m/>
    <m/>
  </r>
  <r>
    <x v="1"/>
    <x v="6"/>
    <x v="30"/>
    <x v="1"/>
    <x v="214"/>
    <x v="0"/>
    <n v="12.87167"/>
    <m/>
    <n v="11.247400000000001"/>
    <n v="14.505599999999999"/>
    <n v="0.4381998606241459"/>
    <n v="0.5618004501358409"/>
    <m/>
    <m/>
    <n v="12.96612"/>
    <n v="12.314959999999999"/>
    <n v="13.64254"/>
    <n v="0.48392849981335978"/>
    <n v="0.51607111456626964"/>
    <m/>
    <n v="2010"/>
    <s v="Europe - other"/>
    <s v="NO"/>
    <s v="Wave VIII"/>
    <s v="Norway 2010"/>
    <s v="Gross"/>
    <n v="10.456239999999999"/>
    <m/>
    <n v="10.34524"/>
    <n v="10.65314"/>
    <n v="0.50716216615386966"/>
    <n v="0.49283764327429097"/>
    <m/>
    <m/>
    <n v="16.185849999999999"/>
    <n v="16.238299999999999"/>
    <n v="7.6153510000000004"/>
    <n v="23.180109999999999"/>
    <n v="0.20916044167184988"/>
    <n v="0.79084017415616181"/>
    <m/>
    <n v="5.245000000000033E-2"/>
  </r>
  <r>
    <x v="10"/>
    <x v="6"/>
    <x v="30"/>
    <x v="2"/>
    <x v="215"/>
    <x v="0"/>
    <n v="13.01347"/>
    <m/>
    <n v="11.048579999999999"/>
    <n v="14.976509999999999"/>
    <n v="0.4243065838704051"/>
    <n v="0.57569310875577384"/>
    <m/>
    <m/>
    <n v="12.305999999999999"/>
    <n v="11.403280000000001"/>
    <n v="13.240640000000001"/>
    <n v="0.47136795059320657"/>
    <n v="0.52863229319031368"/>
    <m/>
    <n v="2007"/>
    <s v="Europe - other"/>
    <s v="NO"/>
    <s v="Wave VII"/>
    <s v="Norway 2007"/>
    <s v="Gross"/>
    <n v="10.263909999999999"/>
    <m/>
    <n v="10.209770000000001"/>
    <n v="10.38"/>
    <n v="0.50864193332763352"/>
    <n v="0.49135758089212578"/>
    <m/>
    <m/>
    <n v="20.644950000000001"/>
    <m/>
    <n v="10.84488"/>
    <n v="28.36149"/>
    <n v="0.22991978221766626"/>
    <n v="0.77008055625398908"/>
    <m/>
    <m/>
  </r>
  <r>
    <x v="3"/>
    <x v="6"/>
    <x v="30"/>
    <x v="3"/>
    <x v="216"/>
    <x v="0"/>
    <n v="12.76868"/>
    <m/>
    <n v="11.08709"/>
    <n v="14.440340000000001"/>
    <n v="0.43286471271893412"/>
    <n v="0.56713552223095887"/>
    <m/>
    <m/>
    <n v="11.36978"/>
    <n v="11.36612"/>
    <n v="11.37359"/>
    <n v="0.50996466070583601"/>
    <n v="0.49003525134171461"/>
    <m/>
    <n v="2004"/>
    <s v="Europe - other"/>
    <s v="NO"/>
    <s v="Wave VI"/>
    <s v="Norway 2004"/>
    <s v="Gross"/>
    <n v="10.29965"/>
    <m/>
    <n v="10.24797"/>
    <n v="10.354279999999999"/>
    <n v="0.51128077167670749"/>
    <n v="0.48871913123261473"/>
    <m/>
    <m/>
    <n v="22.95778"/>
    <m/>
    <n v="11.33563"/>
    <n v="31.462869999999999"/>
    <n v="0.20864608860264364"/>
    <n v="0.79135395495557492"/>
    <m/>
    <m/>
  </r>
  <r>
    <x v="11"/>
    <x v="6"/>
    <x v="30"/>
    <x v="4"/>
    <x v="217"/>
    <x v="0"/>
    <n v="12.28068"/>
    <m/>
    <n v="9.6126710000000006"/>
    <n v="14.92445"/>
    <n v="0.38958844298524187"/>
    <n v="0.61041114987117973"/>
    <m/>
    <m/>
    <n v="9.8819289999999995"/>
    <n v="9.1606260000000006"/>
    <n v="10.632720000000001"/>
    <n v="0.47278805585427702"/>
    <n v="0.52721204534054034"/>
    <m/>
    <n v="2000"/>
    <s v="Europe - other"/>
    <s v="NO"/>
    <s v="Wave V"/>
    <s v="Norway 2000"/>
    <s v="Gross"/>
    <n v="7.804265"/>
    <m/>
    <n v="7.4741270000000002"/>
    <n v="8.1617519999999999"/>
    <n v="0.497894164280685"/>
    <n v="0.50210570758425044"/>
    <m/>
    <m/>
    <n v="28.889220000000002"/>
    <m/>
    <n v="16.015640000000001"/>
    <n v="37.976260000000003"/>
    <n v="0.22939625922749038"/>
    <n v="0.77060370615752161"/>
    <m/>
    <m/>
  </r>
  <r>
    <x v="6"/>
    <x v="6"/>
    <x v="30"/>
    <x v="5"/>
    <x v="218"/>
    <x v="0"/>
    <n v="13.286060000000001"/>
    <m/>
    <n v="10.74357"/>
    <n v="15.763159999999999"/>
    <n v="0.39905013224387059"/>
    <n v="0.60095001828984662"/>
    <m/>
    <m/>
    <n v="10.30165"/>
    <n v="9.3006620000000009"/>
    <n v="11.329219999999999"/>
    <n v="0.45733236908650554"/>
    <n v="0.54266763091349446"/>
    <m/>
    <n v="1995"/>
    <s v="Europe - other"/>
    <s v="NO"/>
    <s v="Wave IV"/>
    <s v="Norway 1995"/>
    <s v="Gross"/>
    <n v="10.58905"/>
    <m/>
    <n v="11.2944"/>
    <n v="9.8464589999999994"/>
    <n v="0.54702546498505533"/>
    <n v="0.45297491276365676"/>
    <m/>
    <m/>
    <n v="28.672989999999999"/>
    <m/>
    <n v="16.503350000000001"/>
    <n v="37.308280000000003"/>
    <n v="0.23889643179870673"/>
    <n v="0.76110339382115366"/>
    <m/>
    <m/>
  </r>
  <r>
    <x v="21"/>
    <x v="6"/>
    <x v="30"/>
    <x v="6"/>
    <x v="219"/>
    <x v="0"/>
    <n v="12.143230000000001"/>
    <m/>
    <n v="8.8851990000000001"/>
    <n v="15.299379999999999"/>
    <n v="0.36003937996727392"/>
    <n v="0.63996029063107585"/>
    <m/>
    <m/>
    <n v="8.5795480000000008"/>
    <n v="6.7122539999999997"/>
    <n v="10.485469999999999"/>
    <n v="0.39518235692602915"/>
    <n v="0.60481764307397068"/>
    <m/>
    <n v="1991"/>
    <s v="Europe - other"/>
    <s v="NO"/>
    <s v="Wave III"/>
    <s v="Norway 1991"/>
    <s v="Gross"/>
    <n v="10.114280000000001"/>
    <m/>
    <n v="10.002689999999999"/>
    <n v="10.228389999999999"/>
    <n v="0.50000118644134828"/>
    <n v="0.49999891242876404"/>
    <m/>
    <m/>
    <n v="29.404489999999999"/>
    <m/>
    <n v="17.260960000000001"/>
    <n v="38.183140000000002"/>
    <n v="0.24630435691964053"/>
    <n v="0.75369577911400609"/>
    <m/>
    <m/>
  </r>
  <r>
    <x v="37"/>
    <x v="6"/>
    <x v="30"/>
    <x v="7"/>
    <x v="220"/>
    <x v="0"/>
    <n v="12.80494"/>
    <m/>
    <n v="9.0832859999999993"/>
    <n v="16.478349999999999"/>
    <n v="0.34947043875254397"/>
    <n v="0.64875376221989323"/>
    <m/>
    <m/>
    <n v="7.9469190000000003"/>
    <n v="6.0661370000000003"/>
    <n v="9.8871850000000006"/>
    <n v="0.38760732303928097"/>
    <n v="0.61239267696071897"/>
    <m/>
    <n v="1986"/>
    <s v="Europe - other"/>
    <s v="NO"/>
    <s v="Wave II"/>
    <s v="Norway 1986"/>
    <s v="Gross"/>
    <n v="8.2955839999999998"/>
    <n v="8.3903990000000004"/>
    <n v="8.0818539999999999"/>
    <n v="8.7180280000000003"/>
    <n v="0.49605936499563369"/>
    <n v="0.50394063500436626"/>
    <m/>
    <n v="9.4815000000000538E-2"/>
    <n v="38.798099999999998"/>
    <n v="38.104759999999999"/>
    <n v="25.620799999999999"/>
    <n v="47.834780000000002"/>
    <n v="0.26936031089029294"/>
    <n v="0.72685197334926133"/>
    <m/>
    <n v="-0.69333999999999918"/>
  </r>
  <r>
    <x v="38"/>
    <x v="6"/>
    <x v="30"/>
    <x v="8"/>
    <x v="221"/>
    <x v="0"/>
    <n v="12.0893"/>
    <m/>
    <n v="10.705399999999999"/>
    <n v="16.555299999999999"/>
    <n v="0.25709693696078351"/>
    <n v="0.46537285037181642"/>
    <n v="0.27753021266740008"/>
    <m/>
    <n v="8.641356"/>
    <n v="7.2549229999999998"/>
    <n v="9.8840579999999996"/>
    <n v="0.3968305437248506"/>
    <n v="0.6031694562751494"/>
    <m/>
    <n v="1979"/>
    <s v="Europe - other"/>
    <s v="NO"/>
    <s v="Wave I"/>
    <s v="Norway 1979"/>
    <s v="Gross"/>
    <n v="9.1046399999999998"/>
    <n v="77.704189999999997"/>
    <n v="74.937970000000007"/>
    <n v="79.920479999999998"/>
    <n v="0.42897725335017323"/>
    <n v="0.57102274664982677"/>
    <m/>
    <n v="68.599549999999994"/>
    <n v="31.98293"/>
    <n v="15.349489999999999"/>
    <n v="24.16189"/>
    <n v="37.619520000000001"/>
    <n v="0.18064639281174813"/>
    <n v="0.39026449738720964"/>
    <n v="0.4290891098010422"/>
    <n v="-16.63344"/>
  </r>
  <r>
    <x v="0"/>
    <x v="3"/>
    <x v="31"/>
    <x v="0"/>
    <x v="222"/>
    <x v="0"/>
    <n v="29.22672"/>
    <m/>
    <n v="28.847300000000001"/>
    <n v="29.717289999999998"/>
    <n v="0.4882980368648962"/>
    <n v="0.5137606956921611"/>
    <m/>
    <m/>
    <n v="22.835889999999999"/>
    <n v="21.58867"/>
    <n v="24.006599999999999"/>
    <n v="0.45773254294008253"/>
    <n v="0.54226745705991752"/>
    <m/>
    <n v="2013"/>
    <s v="Latin America"/>
    <s v="PA"/>
    <s v="Wave IX"/>
    <s v="Panama 2013"/>
    <s v="Gross"/>
    <n v="39.063769999999998"/>
    <n v="39.203960000000002"/>
    <n v="38.918660000000003"/>
    <n v="39.509160000000001"/>
    <n v="0.51308490264758966"/>
    <n v="0.48691509735241023"/>
    <m/>
    <n v="0.14019000000000403"/>
    <n v="31.092490000000002"/>
    <n v="31.392099999999999"/>
    <n v="32.992449999999998"/>
    <n v="29.95177"/>
    <n v="0.49783353136617176"/>
    <n v="0.5021664686338283"/>
    <m/>
    <n v="0.29960999999999771"/>
  </r>
  <r>
    <x v="1"/>
    <x v="3"/>
    <x v="31"/>
    <x v="1"/>
    <x v="223"/>
    <x v="0"/>
    <n v="28.383520000000001"/>
    <m/>
    <n v="28.4283"/>
    <n v="28.49755"/>
    <n v="0.49617383608516485"/>
    <n v="0.50663483598933468"/>
    <m/>
    <m/>
    <n v="22.54766"/>
    <n v="21.789000000000001"/>
    <n v="23.27356"/>
    <n v="0.47251821253291915"/>
    <n v="0.52748134396207857"/>
    <m/>
    <n v="2010"/>
    <s v="Latin America"/>
    <s v="PA"/>
    <s v="Wave VIII"/>
    <s v="Panama 2010"/>
    <s v="Gross"/>
    <n v="37.910490000000003"/>
    <n v="38.074649999999998"/>
    <n v="38.481879999999997"/>
    <n v="37.645319999999998"/>
    <n v="0.51869708585633756"/>
    <n v="0.48130291414366255"/>
    <m/>
    <n v="0.16415999999999542"/>
    <n v="28.949909999999999"/>
    <n v="29.177489999999999"/>
    <n v="30.31317"/>
    <n v="28.190079999999998"/>
    <n v="0.48318206946519388"/>
    <n v="0.51681793053480607"/>
    <m/>
    <n v="0.22757999999999967"/>
  </r>
  <r>
    <x v="10"/>
    <x v="3"/>
    <x v="31"/>
    <x v="2"/>
    <x v="224"/>
    <x v="0"/>
    <n v="29.84638"/>
    <m/>
    <n v="30.12688"/>
    <n v="29.81044"/>
    <n v="0.50095354947568183"/>
    <n v="0.50310389400657629"/>
    <m/>
    <m/>
    <n v="23.900680000000001"/>
    <n v="23.558599999999998"/>
    <n v="24.229150000000001"/>
    <n v="0.48283019562623319"/>
    <n v="0.51717022277190439"/>
    <m/>
    <n v="2007"/>
    <s v="Latin America"/>
    <s v="PA"/>
    <s v="Wave VII"/>
    <s v="Panama 2007"/>
    <s v="Gross"/>
    <n v="39.285919999999997"/>
    <n v="39.415950000000002"/>
    <n v="39.934350000000002"/>
    <n v="38.875799999999998"/>
    <n v="0.5169828457768999"/>
    <n v="0.48301715422309999"/>
    <m/>
    <n v="0.13003000000000497"/>
    <n v="30.23387"/>
    <n v="30.74831"/>
    <n v="31.054069999999999"/>
    <n v="30.467580000000002"/>
    <n v="0.4834304714633097"/>
    <n v="0.51656952853669025"/>
    <m/>
    <n v="0.51444000000000045"/>
  </r>
  <r>
    <x v="32"/>
    <x v="3"/>
    <x v="32"/>
    <x v="10"/>
    <x v="225"/>
    <x v="1"/>
    <n v="28.452950000000001"/>
    <n v="28.563559999999999"/>
    <n v="28.441089999999999"/>
    <n v="28.688099999999999"/>
    <n v="0.50201550507009629"/>
    <n v="0.49798449492990371"/>
    <m/>
    <n v="0.11060999999999765"/>
    <n v="23.712119999999999"/>
    <n v="22.9758"/>
    <n v="24.43927"/>
    <n v="0.48143523227783941"/>
    <n v="0.51856476772216065"/>
    <m/>
    <n v="2016"/>
    <s v="Latin America"/>
    <s v="PY"/>
    <s v="Wave X"/>
    <s v="Paraguay 2016"/>
    <s v="Net"/>
    <n v="34.827710000000003"/>
    <n v="34.990920000000003"/>
    <n v="35.379429999999999"/>
    <n v="34.5685"/>
    <n v="0.52668435125455393"/>
    <n v="0.4733156487454459"/>
    <m/>
    <n v="0.16320999999999941"/>
    <n v="35.51502"/>
    <n v="35.70382"/>
    <n v="36.690489999999997"/>
    <n v="34.820810000000002"/>
    <n v="0.48533098139078673"/>
    <n v="0.51466901860921321"/>
    <m/>
    <n v="0.18880000000000052"/>
  </r>
  <r>
    <x v="0"/>
    <x v="3"/>
    <x v="32"/>
    <x v="0"/>
    <x v="226"/>
    <x v="1"/>
    <n v="27.280930000000001"/>
    <m/>
    <n v="27.041830000000001"/>
    <n v="27.682790000000001"/>
    <n v="0.49954969588448772"/>
    <n v="0.50249141418932264"/>
    <m/>
    <m/>
    <n v="22.625499999999999"/>
    <n v="22.105930000000001"/>
    <n v="23.13186"/>
    <n v="0.48222934299794479"/>
    <n v="0.51777065700205516"/>
    <m/>
    <n v="2013"/>
    <s v="Latin America"/>
    <s v="PY"/>
    <s v="Wave IX"/>
    <s v="Paraguay 2013"/>
    <s v="Net"/>
    <n v="32.99935"/>
    <n v="33.13655"/>
    <n v="32.579929999999997"/>
    <n v="33.747680000000003"/>
    <n v="0.51454541888036021"/>
    <n v="0.48545488290120731"/>
    <m/>
    <n v="0.13719999999999999"/>
    <n v="34.543059999999997"/>
    <m/>
    <n v="35.775080000000003"/>
    <n v="33.385809999999999"/>
    <n v="0.49875435050758327"/>
    <n v="0.50124564949241657"/>
    <m/>
    <m/>
  </r>
  <r>
    <x v="1"/>
    <x v="3"/>
    <x v="32"/>
    <x v="1"/>
    <x v="227"/>
    <x v="1"/>
    <n v="29.02731"/>
    <n v="28.738939999999999"/>
    <n v="29.149000000000001"/>
    <n v="29.12379"/>
    <n v="0.5121465857822175"/>
    <n v="0.50168760573632853"/>
    <n v="-1.3834191518546035E-2"/>
    <n v="-0.28837000000000046"/>
    <n v="24.007760000000001"/>
    <n v="23.865590000000001"/>
    <n v="24.15015"/>
    <n v="0.4974345794859662"/>
    <n v="0.50256542051403374"/>
    <m/>
    <n v="2010"/>
    <s v="Latin America"/>
    <s v="PY"/>
    <s v="Wave VIII"/>
    <s v="Paraguay 2010"/>
    <s v="Net"/>
    <n v="34.614220000000003"/>
    <n v="34.80874"/>
    <n v="35.005980000000001"/>
    <n v="34.598269999999999"/>
    <n v="0.51915610849459071"/>
    <n v="0.48084389150540929"/>
    <m/>
    <n v="0.19451999999999714"/>
    <n v="36.497309999999999"/>
    <n v="36.614789999999999"/>
    <n v="35.811030000000002"/>
    <n v="37.30836"/>
    <n v="0.45303660078345392"/>
    <n v="0.54696339921654613"/>
    <m/>
    <n v="0.11748000000000047"/>
  </r>
  <r>
    <x v="10"/>
    <x v="3"/>
    <x v="32"/>
    <x v="2"/>
    <x v="228"/>
    <x v="1"/>
    <n v="26.979310000000002"/>
    <m/>
    <n v="27.145019999999999"/>
    <n v="26.897459999999999"/>
    <n v="0.50084564233289219"/>
    <n v="0.49915435766710786"/>
    <m/>
    <m/>
    <n v="22.040990000000001"/>
    <n v="21.69539"/>
    <n v="22.37762"/>
    <n v="0.48568371928847115"/>
    <n v="0.51431673441165759"/>
    <m/>
    <n v="2007"/>
    <s v="Latin America"/>
    <s v="PY"/>
    <s v="Wave VII"/>
    <s v="Paraguay 2007"/>
    <s v="Net"/>
    <n v="32.576749999999997"/>
    <n v="32.733820000000001"/>
    <n v="33.30556"/>
    <n v="32.134189999999997"/>
    <n v="0.52084358012599807"/>
    <n v="0.47915641987400187"/>
    <m/>
    <n v="0.15707000000000448"/>
    <n v="31.065200000000001"/>
    <m/>
    <n v="30.90766"/>
    <n v="31.193709999999999"/>
    <n v="0.4469930983866191"/>
    <n v="0.55300657970977163"/>
    <m/>
    <m/>
  </r>
  <r>
    <x v="3"/>
    <x v="3"/>
    <x v="32"/>
    <x v="3"/>
    <x v="229"/>
    <x v="2"/>
    <n v="25.828690000000002"/>
    <n v="25.78201"/>
    <n v="25.728809999999999"/>
    <n v="25.835719999999998"/>
    <n v="0.50138449252017203"/>
    <n v="0.49861550747982797"/>
    <m/>
    <n v="-4.6680000000002053E-2"/>
    <n v="21.343299999999999"/>
    <n v="21.515260000000001"/>
    <n v="21.174209999999999"/>
    <n v="0.49979946868572339"/>
    <n v="0.5002009998453848"/>
    <m/>
    <n v="2004"/>
    <s v="Latin America"/>
    <s v="PY"/>
    <s v="Wave VI"/>
    <s v="Paraguay 2004"/>
    <s v="Mix"/>
    <n v="30.180060000000001"/>
    <m/>
    <n v="29.93075"/>
    <n v="30.464099999999998"/>
    <n v="0.51140796694424029"/>
    <n v="0.48859203305575971"/>
    <m/>
    <m/>
    <n v="33.355289999999997"/>
    <n v="33.511690000000002"/>
    <n v="31.9438"/>
    <n v="34.816960000000002"/>
    <n v="0.43304112684260326"/>
    <n v="0.56695857475406342"/>
    <m/>
    <n v="0.15640000000000498"/>
  </r>
  <r>
    <x v="11"/>
    <x v="3"/>
    <x v="32"/>
    <x v="4"/>
    <x v="230"/>
    <x v="1"/>
    <n v="30.163150000000002"/>
    <n v="30.08455"/>
    <n v="31.096520000000002"/>
    <n v="29.0947"/>
    <n v="0.51111151737353555"/>
    <n v="0.48888881502299353"/>
    <m/>
    <n v="-7.8600000000001558E-2"/>
    <n v="24.642289999999999"/>
    <n v="25.092790000000001"/>
    <n v="24.209309999999999"/>
    <n v="0.49904087647698331"/>
    <n v="0.50095871771657585"/>
    <m/>
    <n v="2000"/>
    <s v="Latin America"/>
    <s v="PY"/>
    <s v="Wave V"/>
    <s v="Paraguay 2000"/>
    <s v="Net"/>
    <n v="36.011249999999997"/>
    <m/>
    <n v="37.533299999999997"/>
    <n v="34.491999999999997"/>
    <n v="0.5250643378194233"/>
    <n v="0.4749356621805767"/>
    <m/>
    <m/>
    <n v="30.485150000000001"/>
    <n v="30.597359999999998"/>
    <n v="31.0989"/>
    <n v="30.17868"/>
    <n v="0.46243237978701435"/>
    <n v="0.53756762021298565"/>
    <m/>
    <n v="0.11220999999999748"/>
  </r>
  <r>
    <x v="0"/>
    <x v="3"/>
    <x v="33"/>
    <x v="0"/>
    <x v="231"/>
    <x v="0"/>
    <n v="29.864940000000001"/>
    <m/>
    <n v="29.214960000000001"/>
    <n v="30.53511"/>
    <n v="0.48203713116450259"/>
    <n v="0.51862083098107681"/>
    <m/>
    <m/>
    <n v="24.461179999999999"/>
    <n v="23.300190000000001"/>
    <n v="25.55585"/>
    <n v="0.46226878670611965"/>
    <n v="0.53773121329388041"/>
    <m/>
    <n v="2013"/>
    <s v="Latin America"/>
    <s v="PE"/>
    <s v="Wave IX"/>
    <s v="Peru 2013"/>
    <s v="Gross"/>
    <n v="35.954279999999997"/>
    <m/>
    <n v="36.036670000000001"/>
    <n v="35.987209999999997"/>
    <n v="0.51299587893893717"/>
    <n v="0.48700384338024205"/>
    <m/>
    <m/>
    <n v="41.93"/>
    <n v="41.982140000000001"/>
    <n v="41.013579999999997"/>
    <n v="42.846029999999999"/>
    <n v="0.46056465916220563"/>
    <n v="0.53943534083779432"/>
    <m/>
    <n v="5.2140000000001407E-2"/>
  </r>
  <r>
    <x v="1"/>
    <x v="3"/>
    <x v="33"/>
    <x v="1"/>
    <x v="232"/>
    <x v="0"/>
    <n v="30.354700000000001"/>
    <m/>
    <n v="29.59918"/>
    <n v="31.24812"/>
    <n v="0.4776986759875736"/>
    <n v="0.52512197452124387"/>
    <m/>
    <m/>
    <n v="25.151689999999999"/>
    <n v="24.226369999999999"/>
    <n v="26.019130000000001"/>
    <n v="0.46605774800818556"/>
    <n v="0.53394225199181455"/>
    <m/>
    <n v="2010"/>
    <s v="Latin America"/>
    <s v="PE"/>
    <s v="Wave VIII"/>
    <s v="Peru 2010"/>
    <s v="Gross"/>
    <n v="36.65981"/>
    <n v="36.798160000000003"/>
    <n v="36.2196"/>
    <n v="37.389319999999998"/>
    <n v="0.49743981764305606"/>
    <n v="0.50256018235694389"/>
    <m/>
    <n v="0.13835000000000264"/>
    <n v="39.516170000000002"/>
    <n v="39.65663"/>
    <n v="37.366990000000001"/>
    <n v="41.659140000000001"/>
    <n v="0.43961501519418067"/>
    <n v="0.56038498480581933"/>
    <m/>
    <n v="0.14045999999999736"/>
  </r>
  <r>
    <x v="10"/>
    <x v="3"/>
    <x v="33"/>
    <x v="2"/>
    <x v="233"/>
    <x v="0"/>
    <n v="32.078980000000001"/>
    <m/>
    <n v="31.829059999999998"/>
    <n v="32.260069999999999"/>
    <n v="0.48703574739595829"/>
    <n v="0.51201409770510165"/>
    <m/>
    <m/>
    <n v="26.317029999999999"/>
    <n v="25.898150000000001"/>
    <n v="26.711010000000002"/>
    <n v="0.47697289549770627"/>
    <n v="0.52302748448438141"/>
    <m/>
    <n v="2007"/>
    <s v="Latin America"/>
    <s v="PE"/>
    <s v="Wave VII"/>
    <s v="Peru 2007"/>
    <s v="Gross"/>
    <n v="39.771949999999997"/>
    <m/>
    <n v="39.79269"/>
    <n v="39.905029999999996"/>
    <n v="0.50535683185530689"/>
    <n v="0.49464316814469317"/>
    <m/>
    <m/>
    <n v="36.426020000000001"/>
    <m/>
    <n v="35.355559999999997"/>
    <n v="37.401649999999997"/>
    <n v="0.44822129465073113"/>
    <n v="0.55177870534926887"/>
    <m/>
    <m/>
  </r>
  <r>
    <x v="3"/>
    <x v="3"/>
    <x v="33"/>
    <x v="3"/>
    <x v="234"/>
    <x v="0"/>
    <n v="33.33437"/>
    <m/>
    <n v="33.290010000000002"/>
    <n v="33.276490000000003"/>
    <n v="0.49333645723618003"/>
    <n v="0.50512759053193446"/>
    <m/>
    <m/>
    <n v="27.96407"/>
    <n v="27.963159999999998"/>
    <n v="27.964939999999999"/>
    <n v="0.48936724875885373"/>
    <n v="0.51063275124114627"/>
    <m/>
    <n v="2004"/>
    <s v="Latin America"/>
    <s v="PE"/>
    <s v="Wave VI"/>
    <s v="Peru 2004"/>
    <s v="Gross"/>
    <n v="39.662030000000001"/>
    <m/>
    <n v="39.810569999999998"/>
    <n v="39.627890000000001"/>
    <n v="0.50519297975300581"/>
    <n v="0.49480702024699408"/>
    <m/>
    <m/>
    <n v="38.983840000000001"/>
    <n v="39.095149999999997"/>
    <n v="37.715850000000003"/>
    <n v="40.335819999999998"/>
    <n v="0.4568364618117593"/>
    <n v="0.54316353818824081"/>
    <m/>
    <n v="0.11130999999999602"/>
  </r>
  <r>
    <x v="32"/>
    <x v="4"/>
    <x v="34"/>
    <x v="10"/>
    <x v="235"/>
    <x v="2"/>
    <n v="14.4529"/>
    <m/>
    <n v="13.861980000000001"/>
    <n v="14.9871"/>
    <n v="0.45538020000000001"/>
    <n v="0.54461990000000005"/>
    <m/>
    <m/>
    <n v="14.25742"/>
    <n v="14.32898"/>
    <n v="14.19055"/>
    <n v="0.48548809999999998"/>
    <n v="0.51451179999999996"/>
    <m/>
    <n v="2016"/>
    <s v="CEE"/>
    <s v="PL"/>
    <s v="Wave X"/>
    <s v="Poland 2016"/>
    <s v="Mix"/>
    <n v="14.77675"/>
    <m/>
    <n v="14.53384"/>
    <n v="15.033799999999999"/>
    <n v="0.50568999999999997"/>
    <n v="0.49431000000000003"/>
    <n v="0"/>
    <m/>
    <n v="14.743790000000001"/>
    <m/>
    <n v="10.21813"/>
    <n v="17.56523"/>
    <n v="0.2661442"/>
    <n v="0.73385579999999995"/>
    <m/>
    <m/>
  </r>
  <r>
    <x v="0"/>
    <x v="4"/>
    <x v="34"/>
    <x v="0"/>
    <x v="236"/>
    <x v="2"/>
    <n v="17.323689999999999"/>
    <m/>
    <n v="17.11469"/>
    <n v="17.513719999999999"/>
    <n v="0.4704759"/>
    <n v="0.52952410000000005"/>
    <m/>
    <m/>
    <n v="16.520790000000002"/>
    <n v="16.741769999999999"/>
    <n v="16.314509999999999"/>
    <n v="0.4892572"/>
    <n v="0.51074280000000005"/>
    <m/>
    <n v="2013"/>
    <s v="CEE"/>
    <s v="PL"/>
    <s v="Wave IX"/>
    <s v="Poland 2013"/>
    <s v="Mix"/>
    <n v="22.259309999999999"/>
    <m/>
    <n v="21.743390000000002"/>
    <n v="22.815439999999999"/>
    <n v="0.50673100000000004"/>
    <n v="0.49326890000000001"/>
    <n v="9.9999999947364415E-8"/>
    <m/>
    <n v="12.88186"/>
    <m/>
    <n v="8.6607599999999998"/>
    <n v="15.40226"/>
    <n v="0.25135629999999998"/>
    <n v="0.74864370000000002"/>
    <m/>
    <m/>
  </r>
  <r>
    <x v="1"/>
    <x v="4"/>
    <x v="34"/>
    <x v="1"/>
    <x v="237"/>
    <x v="2"/>
    <n v="16.234030000000001"/>
    <m/>
    <n v="16.001570000000001"/>
    <n v="16.443239999999999"/>
    <n v="0.4668833"/>
    <n v="0.5331167"/>
    <m/>
    <m/>
    <n v="15.183490000000001"/>
    <n v="15.436199999999999"/>
    <n v="14.951409999999999"/>
    <n v="0.48669519999999999"/>
    <n v="0.51330480000000001"/>
    <m/>
    <n v="2010"/>
    <s v="CEE"/>
    <s v="PL"/>
    <s v="Wave VIII"/>
    <s v="Poland 2010"/>
    <s v="Mix"/>
    <n v="20.02495"/>
    <m/>
    <n v="19.99954"/>
    <n v="20.05236"/>
    <n v="0.51831020000000005"/>
    <n v="0.4816897"/>
    <n v="9.9999999947364415E-8"/>
    <m/>
    <n v="14.833500000000001"/>
    <m/>
    <n v="9.535444"/>
    <n v="17.875800000000002"/>
    <n v="0.234485"/>
    <n v="0.76551499999999995"/>
    <m/>
    <m/>
  </r>
  <r>
    <x v="10"/>
    <x v="4"/>
    <x v="34"/>
    <x v="2"/>
    <x v="238"/>
    <x v="2"/>
    <n v="15.53647"/>
    <m/>
    <n v="15.44434"/>
    <n v="15.618119999999999"/>
    <n v="0.46702729999999998"/>
    <n v="0.53297269999999997"/>
    <m/>
    <m/>
    <n v="14.67815"/>
    <n v="14.81199"/>
    <n v="14.55683"/>
    <n v="0.47979480000000002"/>
    <n v="0.52020529999999998"/>
    <m/>
    <n v="2007"/>
    <s v="CEE"/>
    <s v="PL"/>
    <s v="Wave VII"/>
    <s v="Poland 2007"/>
    <s v="Mix"/>
    <n v="20.010590000000001"/>
    <m/>
    <n v="20.23104"/>
    <n v="19.778839999999999"/>
    <n v="0.51813390000000004"/>
    <n v="0.48186610000000002"/>
    <n v="0"/>
    <m/>
    <n v="11.604939999999999"/>
    <m/>
    <n v="6.9624759999999997"/>
    <n v="14.21124"/>
    <n v="0.21571509999999999"/>
    <n v="0.78428489999999995"/>
    <m/>
    <m/>
  </r>
  <r>
    <x v="3"/>
    <x v="4"/>
    <x v="34"/>
    <x v="3"/>
    <x v="239"/>
    <x v="2"/>
    <n v="17.229669999999999"/>
    <m/>
    <n v="17.82255"/>
    <n v="16.70486"/>
    <n v="0.48570079999999999"/>
    <n v="0.51429919999999996"/>
    <m/>
    <m/>
    <n v="16.481649999999998"/>
    <n v="17.354030000000002"/>
    <n v="15.69121"/>
    <n v="0.50051920000000005"/>
    <n v="0.4994808"/>
    <m/>
    <n v="2004"/>
    <s v="CEE"/>
    <s v="PL"/>
    <s v="Wave VI"/>
    <s v="Poland 2004"/>
    <s v="Mix"/>
    <n v="24.010770000000001"/>
    <m/>
    <n v="23.87734"/>
    <n v="24.149349999999998"/>
    <n v="0.50664430000000005"/>
    <n v="0.49335570000000001"/>
    <n v="0"/>
    <m/>
    <n v="8.2385590000000004"/>
    <m/>
    <n v="4.8906470000000004"/>
    <n v="10.15058"/>
    <n v="0.21578820000000001"/>
    <n v="0.78421180000000001"/>
    <m/>
    <m/>
  </r>
  <r>
    <x v="36"/>
    <x v="4"/>
    <x v="34"/>
    <x v="4"/>
    <x v="240"/>
    <x v="2"/>
    <n v="15.22292"/>
    <m/>
    <n v="15.305669999999999"/>
    <n v="15.14803"/>
    <n v="0.47761870000000001"/>
    <n v="0.52238130000000005"/>
    <m/>
    <m/>
    <n v="13.61914"/>
    <n v="13.734019999999999"/>
    <n v="13.515940000000001"/>
    <n v="0.47721960000000002"/>
    <n v="0.52278040000000003"/>
    <m/>
    <n v="1999"/>
    <s v="CEE"/>
    <s v="PL"/>
    <s v="Wave V"/>
    <s v="Poland 1999"/>
    <s v="Mix"/>
    <n v="20.48667"/>
    <m/>
    <n v="21.020510000000002"/>
    <n v="19.924679999999999"/>
    <n v="0.52620730000000004"/>
    <n v="0.47379280000000001"/>
    <n v="-1.0000000005838672E-7"/>
    <m/>
    <n v="10.75563"/>
    <m/>
    <n v="6.7121639999999996"/>
    <n v="13.31799"/>
    <n v="0.24206900000000001"/>
    <n v="0.75793100000000002"/>
    <m/>
    <m/>
  </r>
  <r>
    <x v="6"/>
    <x v="4"/>
    <x v="34"/>
    <x v="5"/>
    <x v="241"/>
    <x v="2"/>
    <n v="17.62867"/>
    <m/>
    <n v="17.802199999999999"/>
    <n v="17.472580000000001"/>
    <n v="0.47819600000000001"/>
    <n v="0.52180400000000005"/>
    <m/>
    <m/>
    <n v="15.76225"/>
    <n v="16.07658"/>
    <n v="15.48424"/>
    <n v="0.47868680000000002"/>
    <n v="0.52131309999999997"/>
    <m/>
    <n v="1995"/>
    <s v="CEE"/>
    <s v="PL"/>
    <s v="Wave IV"/>
    <s v="Poland 1995"/>
    <s v="Mix"/>
    <n v="22.963550000000001"/>
    <m/>
    <n v="23.050809999999998"/>
    <n v="22.871449999999999"/>
    <n v="0.51543519999999998"/>
    <n v="0.48456480000000002"/>
    <n v="0"/>
    <m/>
    <n v="14.15033"/>
    <m/>
    <n v="11.511279999999999"/>
    <n v="15.868600000000001"/>
    <n v="0.32079580000000002"/>
    <n v="0.67920420000000004"/>
    <m/>
    <m/>
  </r>
  <r>
    <x v="15"/>
    <x v="4"/>
    <x v="34"/>
    <x v="6"/>
    <x v="242"/>
    <x v="1"/>
    <n v="12.335559999999999"/>
    <m/>
    <n v="11.31316"/>
    <n v="13.250249999999999"/>
    <n v="0.4330619"/>
    <n v="0.5669381"/>
    <m/>
    <m/>
    <n v="10.2415"/>
    <n v="9.9212659999999993"/>
    <n v="10.52117"/>
    <n v="0.45162249999999998"/>
    <n v="0.54837749999999996"/>
    <m/>
    <n v="1992"/>
    <s v="CEE"/>
    <s v="PL"/>
    <s v="Wave III"/>
    <s v="Poland 1992"/>
    <s v="Net"/>
    <n v="13.275090000000001"/>
    <m/>
    <n v="12.68502"/>
    <n v="13.88195"/>
    <n v="0.4844735"/>
    <n v="0.5155265"/>
    <n v="0"/>
    <m/>
    <n v="23.012419999999999"/>
    <m/>
    <n v="15.971360000000001"/>
    <n v="27.345330000000001"/>
    <n v="0.2643913"/>
    <n v="0.73560859999999995"/>
    <m/>
    <m/>
  </r>
  <r>
    <x v="37"/>
    <x v="4"/>
    <x v="34"/>
    <x v="7"/>
    <x v="243"/>
    <x v="1"/>
    <n v="16.957129999999999"/>
    <m/>
    <n v="14.789849999999999"/>
    <n v="18.811540000000001"/>
    <n v="0.4011036"/>
    <n v="0.57320230000000005"/>
    <n v="2.5694099999999942E-2"/>
    <m/>
    <n v="13.18458"/>
    <n v="10.984389999999999"/>
    <n v="15.0435"/>
    <n v="0.3815385"/>
    <n v="0.6184615"/>
    <m/>
    <n v="1986"/>
    <s v="CEE"/>
    <s v="PL"/>
    <s v="Wave II"/>
    <s v="Poland 1986"/>
    <s v="Net"/>
    <n v="19.727509999999999"/>
    <n v="19.295500000000001"/>
    <n v="19.17576"/>
    <n v="19.425190000000001"/>
    <n v="0.51673420000000003"/>
    <n v="0.48326570000000002"/>
    <n v="9.9999999947364415E-8"/>
    <m/>
    <n v="31.183109999999999"/>
    <n v="28.81635"/>
    <n v="22.793050000000001"/>
    <n v="36.771079999999998"/>
    <n v="0.2567237"/>
    <n v="0.62184189999999995"/>
    <n v="0.12143440000000005"/>
    <m/>
  </r>
  <r>
    <x v="12"/>
    <x v="4"/>
    <x v="35"/>
    <x v="5"/>
    <x v="244"/>
    <x v="0"/>
    <n v="14.406370000000001"/>
    <m/>
    <n v="13.35275"/>
    <n v="15.41658"/>
    <n v="0.4536819476384405"/>
    <n v="0.546318260602775"/>
    <m/>
    <m/>
    <n v="12.35163"/>
    <n v="12.01554"/>
    <n v="12.68066"/>
    <n v="0.48123518920174907"/>
    <n v="0.51876456791532777"/>
    <m/>
    <n v="1997"/>
    <s v="CEE"/>
    <s v="RO"/>
    <s v="Wave IV"/>
    <s v="Romania 1997"/>
    <s v="Gross"/>
    <n v="17.179449999999999"/>
    <m/>
    <n v="17.111920000000001"/>
    <n v="17.250360000000001"/>
    <n v="0.51014333986245197"/>
    <n v="0.48985683476479169"/>
    <m/>
    <m/>
    <n v="19.21668"/>
    <m/>
    <n v="12.199579999999999"/>
    <n v="24.27309"/>
    <n v="0.26587370971468538"/>
    <n v="0.73412629028531462"/>
    <m/>
    <m/>
  </r>
  <r>
    <x v="6"/>
    <x v="4"/>
    <x v="35"/>
    <x v="5"/>
    <x v="245"/>
    <x v="0"/>
    <n v="15.18923"/>
    <m/>
    <n v="13.885059999999999"/>
    <n v="16.443580000000001"/>
    <n v="0.44816972288917872"/>
    <n v="0.55183027711082122"/>
    <m/>
    <m/>
    <n v="12.21008"/>
    <n v="11.821669999999999"/>
    <n v="12.590960000000001"/>
    <n v="0.47934649076828323"/>
    <n v="0.52065391872944322"/>
    <m/>
    <n v="1995"/>
    <s v="CEE"/>
    <s v="RO"/>
    <s v="Wave IV"/>
    <s v="Romania 1995"/>
    <s v="Gross"/>
    <n v="19.11026"/>
    <m/>
    <n v="18.854939999999999"/>
    <n v="19.37875"/>
    <n v="0.50571708600510923"/>
    <n v="0.4942829663228025"/>
    <m/>
    <m/>
    <n v="22.190670000000001"/>
    <m/>
    <n v="13.524620000000001"/>
    <n v="28.4177"/>
    <n v="0.25483020566751702"/>
    <n v="0.74516992952443528"/>
    <m/>
    <m/>
  </r>
  <r>
    <x v="0"/>
    <x v="2"/>
    <x v="36"/>
    <x v="0"/>
    <x v="246"/>
    <x v="1"/>
    <n v="19.51022"/>
    <m/>
    <n v="17.300989999999999"/>
    <n v="21.156500000000001"/>
    <n v="0.37864339817798054"/>
    <n v="0.6213563968012662"/>
    <m/>
    <m/>
    <n v="17.864719999999998"/>
    <n v="16.19708"/>
    <n v="19.175940000000001"/>
    <n v="0.3990843405326252"/>
    <n v="0.6009156594673748"/>
    <m/>
    <n v="2013"/>
    <s v="BRICS"/>
    <s v="RU"/>
    <s v="Wave IX"/>
    <s v="Russia 2013"/>
    <s v="Net"/>
    <n v="22.864260000000002"/>
    <m/>
    <n v="23.294029999999999"/>
    <n v="22.432189999999999"/>
    <n v="0.51075521359536669"/>
    <n v="0.48924434904081743"/>
    <m/>
    <m/>
    <n v="22.249680000000001"/>
    <m/>
    <n v="11.662100000000001"/>
    <n v="26.448160000000001"/>
    <n v="0.14883081464542411"/>
    <n v="0.85116909546564257"/>
    <m/>
    <m/>
  </r>
  <r>
    <x v="1"/>
    <x v="2"/>
    <x v="36"/>
    <x v="1"/>
    <x v="247"/>
    <x v="1"/>
    <n v="19.168949999999999"/>
    <m/>
    <n v="18.11956"/>
    <n v="19.967600000000001"/>
    <n v="0.40850443034177669"/>
    <n v="0.59149562182592164"/>
    <m/>
    <m/>
    <n v="17.744779999999999"/>
    <n v="16.46086"/>
    <n v="18.758900000000001"/>
    <n v="0.40936686732661665"/>
    <n v="0.59063285090037754"/>
    <m/>
    <n v="2010"/>
    <s v="BRICS"/>
    <s v="RU"/>
    <s v="Wave VIII"/>
    <s v="Russia 2010"/>
    <s v="Net"/>
    <n v="25.075569999999999"/>
    <m/>
    <n v="26.883980000000001"/>
    <n v="23.297319999999999"/>
    <n v="0.53155122695117207"/>
    <n v="0.46844877304882804"/>
    <m/>
    <m/>
    <n v="17.612079999999999"/>
    <m/>
    <n v="8.7419449999999994"/>
    <n v="21.269439999999999"/>
    <n v="0.14491076579256965"/>
    <n v="0.85508923420743044"/>
    <m/>
    <m/>
  </r>
  <r>
    <x v="10"/>
    <x v="2"/>
    <x v="36"/>
    <x v="2"/>
    <x v="248"/>
    <x v="1"/>
    <n v="23.77018"/>
    <m/>
    <n v="20.29626"/>
    <n v="26.412769999999998"/>
    <n v="0.36890170793826549"/>
    <n v="0.63109829206173451"/>
    <m/>
    <m/>
    <n v="20.016449999999999"/>
    <n v="18.075679999999998"/>
    <n v="21.582809999999998"/>
    <n v="0.4033167219961582"/>
    <n v="0.59668322804493301"/>
    <m/>
    <n v="2007"/>
    <s v="BRICS"/>
    <s v="RU"/>
    <s v="Wave VII"/>
    <s v="Russia 2007"/>
    <s v="Net"/>
    <n v="24.972989999999999"/>
    <m/>
    <n v="23.2407"/>
    <n v="26.74316"/>
    <n v="0.4703497658870644"/>
    <n v="0.52965023411293566"/>
    <m/>
    <m/>
    <n v="37.395760000000003"/>
    <m/>
    <n v="28.125889999999998"/>
    <n v="41.200890000000001"/>
    <n v="0.21888307658408332"/>
    <n v="0.78111689667491713"/>
    <m/>
    <m/>
  </r>
  <r>
    <x v="3"/>
    <x v="2"/>
    <x v="36"/>
    <x v="3"/>
    <x v="249"/>
    <x v="1"/>
    <n v="23.898820000000001"/>
    <m/>
    <n v="21.142340000000001"/>
    <n v="25.979520000000001"/>
    <n v="0.38053481301587277"/>
    <n v="0.61946489408263672"/>
    <m/>
    <m/>
    <n v="19.972580000000001"/>
    <n v="18.524989999999999"/>
    <n v="21.128419999999998"/>
    <n v="0.41179156623731128"/>
    <n v="0.58820843376268861"/>
    <m/>
    <n v="2004"/>
    <s v="BRICS"/>
    <s v="RU"/>
    <s v="Wave VI"/>
    <s v="Russia 2004"/>
    <s v="Net"/>
    <n v="27.237960000000001"/>
    <m/>
    <n v="27.373760000000001"/>
    <n v="27.101520000000001"/>
    <n v="0.50368970363419285"/>
    <n v="0.49631029636580715"/>
    <m/>
    <m/>
    <n v="34.043140000000001"/>
    <m/>
    <n v="22.963270000000001"/>
    <n v="38.771720000000002"/>
    <n v="0.20176511332385907"/>
    <n v="0.79823482792715361"/>
    <m/>
    <m/>
  </r>
  <r>
    <x v="11"/>
    <x v="2"/>
    <x v="36"/>
    <x v="4"/>
    <x v="250"/>
    <x v="1"/>
    <n v="23.476050000000001"/>
    <m/>
    <n v="21.859950000000001"/>
    <n v="24.789829999999998"/>
    <n v="0.41753936458646151"/>
    <n v="0.58246084839655732"/>
    <m/>
    <m/>
    <n v="21.9344"/>
    <n v="20.68647"/>
    <n v="22.964580000000002"/>
    <n v="0.42648305857465896"/>
    <n v="0.57351694142534104"/>
    <m/>
    <n v="2000"/>
    <s v="BRICS"/>
    <s v="RU"/>
    <s v="Wave V"/>
    <s v="Russia 2000"/>
    <s v="Net"/>
    <n v="25.134899999999998"/>
    <m/>
    <n v="26.719799999999999"/>
    <n v="23.393609999999999"/>
    <n v="0.55651743193726655"/>
    <n v="0.44348217020954928"/>
    <m/>
    <m/>
    <n v="27.354099999999999"/>
    <m/>
    <n v="16.419409999999999"/>
    <n v="32.410939999999997"/>
    <n v="0.18981213053984597"/>
    <n v="0.81018786946015409"/>
    <m/>
    <m/>
  </r>
  <r>
    <x v="32"/>
    <x v="6"/>
    <x v="37"/>
    <x v="10"/>
    <x v="251"/>
    <x v="1"/>
    <n v="21.378340000000001"/>
    <m/>
    <n v="20.597059999999999"/>
    <n v="22.111239999999999"/>
    <n v="0.4663371"/>
    <n v="0.53366290000000005"/>
    <m/>
    <m/>
    <n v="20.755089999999999"/>
    <n v="21.323550000000001"/>
    <n v="20.195180000000001"/>
    <n v="0.50980150000000002"/>
    <n v="0.49019859999999998"/>
    <m/>
    <n v="2016"/>
    <s v="Europe - other"/>
    <s v="RS"/>
    <s v="Wave X"/>
    <s v="Serbia 2016"/>
    <s v="Net"/>
    <n v="23.437190000000001"/>
    <m/>
    <n v="22.566299999999998"/>
    <n v="24.389009999999999"/>
    <n v="0.50279799999999997"/>
    <n v="0.49720199999999998"/>
    <n v="0"/>
    <m/>
    <n v="21.613759999999999"/>
    <m/>
    <n v="16.667999999999999"/>
    <n v="25.27225"/>
    <n v="0.32790010000000003"/>
    <n v="0.67209989999999997"/>
    <m/>
    <m/>
  </r>
  <r>
    <x v="0"/>
    <x v="6"/>
    <x v="37"/>
    <x v="0"/>
    <x v="252"/>
    <x v="1"/>
    <n v="21.684609999999999"/>
    <m/>
    <n v="21.915839999999999"/>
    <n v="21.469899999999999"/>
    <n v="0.48660789999999998"/>
    <n v="0.51339210000000002"/>
    <m/>
    <m/>
    <n v="21.034020000000002"/>
    <n v="22.223769999999998"/>
    <n v="19.889299999999999"/>
    <n v="0.51809249999999996"/>
    <n v="0.48190749999999999"/>
    <m/>
    <n v="2013"/>
    <s v="Europe - other"/>
    <s v="RS"/>
    <s v="Wave IX"/>
    <s v="Serbia 2013"/>
    <s v="Net"/>
    <n v="25.923960000000001"/>
    <m/>
    <n v="26.500229999999998"/>
    <n v="25.30236"/>
    <n v="0.5304546"/>
    <n v="0.4695454"/>
    <n v="0"/>
    <m/>
    <n v="20.380040000000001"/>
    <m/>
    <n v="16.692409999999999"/>
    <n v="23.132739999999998"/>
    <n v="0.35007739999999998"/>
    <n v="0.64992260000000002"/>
    <m/>
    <m/>
  </r>
  <r>
    <x v="1"/>
    <x v="6"/>
    <x v="37"/>
    <x v="1"/>
    <x v="253"/>
    <x v="1"/>
    <n v="20.805489999999999"/>
    <m/>
    <n v="20.811540000000001"/>
    <n v="20.79974"/>
    <n v="0.4874136"/>
    <n v="0.5125864"/>
    <m/>
    <m/>
    <n v="20.52966"/>
    <n v="21.802350000000001"/>
    <n v="19.265830000000001"/>
    <n v="0.52913980000000005"/>
    <n v="0.47086020000000001"/>
    <m/>
    <n v="2010"/>
    <s v="Europe - other"/>
    <s v="RS"/>
    <s v="Wave VIII"/>
    <s v="Serbia 2010"/>
    <s v="Net"/>
    <n v="25.418769999999999"/>
    <m/>
    <n v="25.303370000000001"/>
    <n v="25.540389999999999"/>
    <n v="0.51078900000000005"/>
    <n v="0.48921100000000001"/>
    <n v="0"/>
    <m/>
    <n v="18.26925"/>
    <m/>
    <n v="13.88208"/>
    <n v="21.688379999999999"/>
    <n v="0.33281529999999998"/>
    <n v="0.66718469999999996"/>
    <m/>
    <m/>
  </r>
  <r>
    <x v="19"/>
    <x v="6"/>
    <x v="37"/>
    <x v="2"/>
    <x v="254"/>
    <x v="1"/>
    <n v="23.111350000000002"/>
    <m/>
    <n v="21.93721"/>
    <n v="24.218109999999999"/>
    <n v="0.46057789999999998"/>
    <n v="0.53942210000000002"/>
    <m/>
    <m/>
    <n v="21.141259999999999"/>
    <n v="21.064589999999999"/>
    <n v="21.214790000000001"/>
    <n v="0.48781649999999999"/>
    <n v="0.51218350000000001"/>
    <m/>
    <n v="2006"/>
    <s v="Europe - other"/>
    <s v="RS"/>
    <s v="Wave VII"/>
    <s v="Serbia 2006"/>
    <s v="Net"/>
    <n v="27.53276"/>
    <m/>
    <n v="25.888660000000002"/>
    <n v="29.388310000000001"/>
    <n v="0.49854969999999998"/>
    <n v="0.50145030000000002"/>
    <n v="0"/>
    <m/>
    <n v="25.514800000000001"/>
    <m/>
    <n v="20.68759"/>
    <n v="29.14077"/>
    <n v="0.34779389999999999"/>
    <n v="0.65220610000000001"/>
    <m/>
    <m/>
  </r>
  <r>
    <x v="0"/>
    <x v="4"/>
    <x v="38"/>
    <x v="0"/>
    <x v="255"/>
    <x v="0"/>
    <n v="13.83778"/>
    <m/>
    <n v="13.251469999999999"/>
    <n v="14.39447"/>
    <n v="0.46640761740683834"/>
    <n v="0.53359202126352634"/>
    <m/>
    <m/>
    <n v="12.65448"/>
    <n v="12.58713"/>
    <n v="12.72256"/>
    <n v="0.5000116164393954"/>
    <n v="0.49998846258400187"/>
    <m/>
    <n v="2013"/>
    <s v="CEE"/>
    <s v="SK"/>
    <s v="Wave IX"/>
    <s v="Slovakia 2013"/>
    <s v="Gross"/>
    <n v="20.175930000000001"/>
    <m/>
    <n v="19.793620000000001"/>
    <n v="20.57752"/>
    <n v="0.50259393247300121"/>
    <n v="0.49740606752699867"/>
    <m/>
    <m/>
    <n v="11.69117"/>
    <m/>
    <n v="7.0130980000000003"/>
    <n v="14.663959999999999"/>
    <n v="0.23308052145337038"/>
    <n v="0.76691956408126816"/>
    <m/>
    <m/>
  </r>
  <r>
    <x v="1"/>
    <x v="4"/>
    <x v="38"/>
    <x v="1"/>
    <x v="256"/>
    <x v="0"/>
    <n v="13.43798"/>
    <m/>
    <n v="12.665660000000001"/>
    <n v="14.170400000000001"/>
    <n v="0.45876686823466029"/>
    <n v="0.54123313176533971"/>
    <m/>
    <m/>
    <n v="12.240869999999999"/>
    <n v="11.882899999999999"/>
    <n v="12.59366"/>
    <n v="0.48183781054777969"/>
    <n v="0.51816227114576008"/>
    <m/>
    <n v="2010"/>
    <s v="CEE"/>
    <s v="SK"/>
    <s v="Wave VIII"/>
    <s v="Slovakia 2010"/>
    <s v="Gross"/>
    <n v="19.629239999999999"/>
    <m/>
    <n v="18.93338"/>
    <n v="20.427820000000001"/>
    <n v="0.51542953267676184"/>
    <n v="0.4845704163788308"/>
    <m/>
    <m/>
    <n v="12.396610000000001"/>
    <m/>
    <n v="7.846063"/>
    <n v="15.244020000000001"/>
    <n v="0.24360563089425252"/>
    <n v="0.75639420777131805"/>
    <m/>
    <m/>
  </r>
  <r>
    <x v="10"/>
    <x v="4"/>
    <x v="38"/>
    <x v="2"/>
    <x v="257"/>
    <x v="0"/>
    <n v="12.782349999999999"/>
    <m/>
    <n v="10.32762"/>
    <n v="14.94811"/>
    <n v="0.37871471208345886"/>
    <n v="0.62128520968366541"/>
    <m/>
    <m/>
    <n v="9.7826149999999998"/>
    <n v="8.8585209999999996"/>
    <n v="10.62153"/>
    <n v="0.43089460231236743"/>
    <n v="0.56910529546547628"/>
    <m/>
    <n v="2007"/>
    <s v="CEE"/>
    <s v="SK"/>
    <s v="Wave VII"/>
    <s v="Slovakia 2007"/>
    <s v="Gross"/>
    <n v="15.82146"/>
    <m/>
    <n v="15.115069999999999"/>
    <n v="16.590440000000001"/>
    <n v="0.49793678965152394"/>
    <n v="0.50206346316964423"/>
    <m/>
    <m/>
    <n v="23.492429999999999"/>
    <m/>
    <n v="11.23428"/>
    <n v="30.72906"/>
    <n v="0.17751509741648694"/>
    <n v="0.82248494515041659"/>
    <m/>
    <m/>
  </r>
  <r>
    <x v="3"/>
    <x v="4"/>
    <x v="38"/>
    <x v="3"/>
    <x v="258"/>
    <x v="0"/>
    <n v="14.303419999999999"/>
    <m/>
    <n v="13.04824"/>
    <n v="15.43816"/>
    <n v="0.43313655055923689"/>
    <n v="0.56686330961406439"/>
    <m/>
    <m/>
    <n v="12.39832"/>
    <n v="11.794119999999999"/>
    <n v="12.958880000000001"/>
    <n v="0.45781452648423332"/>
    <n v="0.5421853122035889"/>
    <m/>
    <n v="2004"/>
    <s v="CEE"/>
    <s v="SK"/>
    <s v="Wave VI"/>
    <s v="Slovakia 2004"/>
    <s v="Gross"/>
    <n v="18.653770000000002"/>
    <m/>
    <n v="19.406120000000001"/>
    <n v="17.87632"/>
    <n v="0.52870095428430819"/>
    <n v="0.47129904571569176"/>
    <m/>
    <m/>
    <n v="17.797470000000001"/>
    <m/>
    <n v="8.492604"/>
    <n v="23.70147"/>
    <n v="0.18523863223255888"/>
    <n v="0.81476131157967957"/>
    <m/>
    <m/>
  </r>
  <r>
    <x v="25"/>
    <x v="4"/>
    <x v="38"/>
    <x v="5"/>
    <x v="259"/>
    <x v="1"/>
    <n v="12.863110000000001"/>
    <m/>
    <n v="10.608510000000001"/>
    <n v="15.023300000000001"/>
    <n v="0.20918137215650026"/>
    <n v="0.36223689294424133"/>
    <n v="0.42858173489925844"/>
    <m/>
    <n v="11.735760000000001"/>
    <n v="10.8834"/>
    <n v="12.360609999999999"/>
    <n v="0.41870922718255998"/>
    <n v="0.57635551510937499"/>
    <m/>
    <n v="1996"/>
    <s v="CEE"/>
    <s v="SK"/>
    <s v="Wave IV"/>
    <s v="Slovakia 1996"/>
    <s v="Net"/>
    <n v="16.169329999999999"/>
    <m/>
    <m/>
    <m/>
    <m/>
    <m/>
    <m/>
    <m/>
    <m/>
    <m/>
    <m/>
    <m/>
    <m/>
    <m/>
    <m/>
    <m/>
  </r>
  <r>
    <x v="15"/>
    <x v="4"/>
    <x v="38"/>
    <x v="6"/>
    <x v="260"/>
    <x v="0"/>
    <n v="6.25"/>
    <m/>
    <n v="4.9179620000000002"/>
    <n v="7.500102"/>
    <n v="0.38095232000000001"/>
    <n v="0.61904767999999999"/>
    <m/>
    <m/>
    <n v="5.1655300000000004"/>
    <n v="4.4162879999999998"/>
    <n v="5.8638820000000003"/>
    <n v="0.41244867419219322"/>
    <n v="0.58755132580780667"/>
    <m/>
    <n v="1992"/>
    <s v="CEE"/>
    <s v="SK"/>
    <s v="Wave III"/>
    <s v="Slovakia 1992"/>
    <s v="Gross"/>
    <n v="5.2624149999999998"/>
    <m/>
    <n v="5.2429839999999999"/>
    <n v="5.283074"/>
    <n v="0.51340477708428545"/>
    <n v="0.48659522291571455"/>
    <m/>
    <m/>
    <n v="14.790749999999999"/>
    <n v="13.828670000000001"/>
    <n v="9.3455630000000003"/>
    <n v="26.67512"/>
    <n v="5.6883416843412998E-2"/>
    <n v="0.20660215335241927"/>
    <n v="0.7365144298041677"/>
    <n v="-0.96207999999999849"/>
  </r>
  <r>
    <x v="28"/>
    <x v="4"/>
    <x v="39"/>
    <x v="0"/>
    <x v="261"/>
    <x v="1"/>
    <n v="15.91756"/>
    <m/>
    <n v="14.625209999999999"/>
    <n v="17.183250000000001"/>
    <n v="0.45461678800017091"/>
    <n v="0.54538340047092637"/>
    <m/>
    <m/>
    <n v="14.974489999999999"/>
    <n v="15.21026"/>
    <n v="14.72716"/>
    <n v="0.52003306957365492"/>
    <n v="0.47996713076705783"/>
    <m/>
    <n v="2012"/>
    <s v="CEE"/>
    <s v="SI"/>
    <s v="Wave IX"/>
    <s v="Slovenia 2012"/>
    <s v="Net"/>
    <n v="16.081589999999998"/>
    <m/>
    <n v="15.80133"/>
    <n v="16.382200000000001"/>
    <n v="0.50849748065956168"/>
    <n v="0.49150251934043843"/>
    <m/>
    <m/>
    <n v="19.33961"/>
    <m/>
    <n v="10.319330000000001"/>
    <n v="25.520289999999999"/>
    <n v="0.21695453010686355"/>
    <n v="0.78304578013724169"/>
    <m/>
    <m/>
  </r>
  <r>
    <x v="1"/>
    <x v="4"/>
    <x v="39"/>
    <x v="1"/>
    <x v="262"/>
    <x v="1"/>
    <n v="15.64913"/>
    <m/>
    <n v="13.65817"/>
    <n v="17.59995"/>
    <n v="0.4319436288151482"/>
    <n v="0.56805630728353596"/>
    <m/>
    <m/>
    <n v="13.27636"/>
    <n v="13.53895"/>
    <n v="13.00074"/>
    <n v="0.5222413372340009"/>
    <n v="0.47775896405340018"/>
    <m/>
    <n v="2010"/>
    <s v="CEE"/>
    <s v="SI"/>
    <s v="Wave VIII"/>
    <s v="Slovenia 2010"/>
    <s v="Net"/>
    <n v="12.188689999999999"/>
    <m/>
    <n v="10.64386"/>
    <n v="13.83197"/>
    <n v="0.45011203008690848"/>
    <n v="0.54988780582654906"/>
    <m/>
    <m/>
    <n v="28.699580000000001"/>
    <m/>
    <n v="18.22906"/>
    <n v="35.82658"/>
    <n v="0.25724348579317191"/>
    <n v="0.74275651420682809"/>
    <m/>
    <m/>
  </r>
  <r>
    <x v="10"/>
    <x v="4"/>
    <x v="39"/>
    <x v="2"/>
    <x v="263"/>
    <x v="1"/>
    <n v="13.18276"/>
    <m/>
    <n v="10.976979999999999"/>
    <n v="15.32699"/>
    <n v="0.41044781214252551"/>
    <n v="0.58955203614417617"/>
    <m/>
    <m/>
    <n v="10.70335"/>
    <n v="10.119450000000001"/>
    <n v="11.31532"/>
    <n v="0.48381861753563138"/>
    <n v="0.51618147589306151"/>
    <m/>
    <n v="2007"/>
    <s v="CEE"/>
    <s v="SI"/>
    <s v="Wave VII"/>
    <s v="Slovenia 2007"/>
    <s v="Net"/>
    <n v="11.57821"/>
    <m/>
    <n v="12.06584"/>
    <n v="11.0692"/>
    <n v="0.53223529371120404"/>
    <n v="0.46776453355052289"/>
    <m/>
    <m/>
    <n v="25.537839999999999"/>
    <m/>
    <n v="14.152570000000001"/>
    <n v="32.906280000000002"/>
    <n v="0.21774045886417961"/>
    <n v="0.78225958029339993"/>
    <m/>
    <m/>
  </r>
  <r>
    <x v="3"/>
    <x v="4"/>
    <x v="39"/>
    <x v="3"/>
    <x v="264"/>
    <x v="1"/>
    <n v="11.67365"/>
    <m/>
    <n v="9.6453199999999999"/>
    <n v="13.619579999999999"/>
    <n v="0.40455898540730623"/>
    <n v="0.5954405862776424"/>
    <m/>
    <m/>
    <n v="9.1616599999999995"/>
    <n v="8.7319180000000003"/>
    <n v="9.6080009999999998"/>
    <n v="0.48557543065339692"/>
    <n v="0.51442467849712825"/>
    <m/>
    <n v="2004"/>
    <s v="CEE"/>
    <s v="SI"/>
    <s v="Wave VI"/>
    <s v="Slovenia 2004"/>
    <s v="Net"/>
    <n v="8.8376300000000008"/>
    <m/>
    <n v="10.03084"/>
    <n v="7.5755379999999999"/>
    <n v="0.58342892834391114"/>
    <n v="0.41657107165608875"/>
    <m/>
    <m/>
    <n v="26.23124"/>
    <m/>
    <n v="14.52534"/>
    <n v="33.172319999999999"/>
    <n v="0.2061226994987656"/>
    <n v="0.7938774529911663"/>
    <m/>
    <m/>
  </r>
  <r>
    <x v="36"/>
    <x v="4"/>
    <x v="39"/>
    <x v="4"/>
    <x v="265"/>
    <x v="1"/>
    <n v="13.19739"/>
    <m/>
    <n v="11.64171"/>
    <n v="14.676349999999999"/>
    <n v="0.42991076265837413"/>
    <n v="0.57008885847883561"/>
    <m/>
    <m/>
    <n v="10.80626"/>
    <n v="10.509790000000001"/>
    <n v="11.10805"/>
    <n v="0.49060470505059106"/>
    <n v="0.50939566510522605"/>
    <m/>
    <n v="1999"/>
    <s v="CEE"/>
    <s v="SI"/>
    <s v="Wave V"/>
    <s v="Slovenia 1999"/>
    <s v="Net"/>
    <n v="11.61863"/>
    <m/>
    <n v="11.74624"/>
    <n v="11.484970000000001"/>
    <n v="0.51719901571872073"/>
    <n v="0.48280115641861387"/>
    <m/>
    <m/>
    <n v="27.420179999999998"/>
    <m/>
    <n v="19.13007"/>
    <n v="32.206789999999998"/>
    <n v="0.25537348770139368"/>
    <n v="0.74462640289013426"/>
    <m/>
    <m/>
  </r>
  <r>
    <x v="12"/>
    <x v="4"/>
    <x v="39"/>
    <x v="5"/>
    <x v="266"/>
    <x v="1"/>
    <n v="12.529500000000001"/>
    <m/>
    <n v="10.8847"/>
    <n v="14.085699999999999"/>
    <n v="0.42234063609880684"/>
    <n v="0.5776592840895487"/>
    <m/>
    <m/>
    <n v="10.315939999999999"/>
    <n v="9.7058549999999997"/>
    <n v="10.926019999999999"/>
    <n v="0.47042644683858181"/>
    <n v="0.5295739409108623"/>
    <m/>
    <n v="1997"/>
    <s v="CEE"/>
    <s v="SI"/>
    <s v="Wave IV"/>
    <s v="Slovenia 1997"/>
    <s v="Net"/>
    <n v="12.35904"/>
    <m/>
    <n v="12.67815"/>
    <n v="12.02181"/>
    <n v="0.52707176285536739"/>
    <n v="0.47292839896949929"/>
    <m/>
    <m/>
    <n v="23.94547"/>
    <m/>
    <n v="14.723409999999999"/>
    <n v="29.369109999999999"/>
    <n v="0.22770164878785004"/>
    <n v="0.77229847649680716"/>
    <m/>
    <m/>
  </r>
  <r>
    <x v="28"/>
    <x v="2"/>
    <x v="40"/>
    <x v="0"/>
    <x v="267"/>
    <x v="0"/>
    <n v="29.815059999999999"/>
    <m/>
    <n v="27.656860000000002"/>
    <n v="31.856850000000001"/>
    <n v="0.45095263937084146"/>
    <n v="0.54904702522819004"/>
    <m/>
    <m/>
    <n v="26.192060000000001"/>
    <n v="22.412769999999998"/>
    <n v="29.787099999999999"/>
    <n v="0.41716459110127263"/>
    <n v="0.58283540889872731"/>
    <m/>
    <n v="2012"/>
    <s v="BRICS"/>
    <s v="ZA"/>
    <s v="Wave IX"/>
    <s v="South Africa 2012"/>
    <s v="Gross"/>
    <n v="37.15757"/>
    <m/>
    <n v="37.347549999999998"/>
    <n v="36.897730000000003"/>
    <n v="0.50552260870127386"/>
    <n v="0.49447739129872625"/>
    <m/>
    <m/>
    <n v="20.679110000000001"/>
    <n v="20.732900000000001"/>
    <n v="15.304639999999999"/>
    <n v="23.7377"/>
    <n v="0.26302302138147576"/>
    <n v="0.73697697861852418"/>
    <m/>
    <n v="5.3789999999999338E-2"/>
  </r>
  <r>
    <x v="1"/>
    <x v="2"/>
    <x v="40"/>
    <x v="1"/>
    <x v="268"/>
    <x v="0"/>
    <n v="30.84656"/>
    <m/>
    <n v="28.945589999999999"/>
    <n v="32.643749999999997"/>
    <n v="0.45594743789907205"/>
    <n v="0.54406196347339864"/>
    <m/>
    <m/>
    <n v="27.614239999999999"/>
    <n v="24.29918"/>
    <n v="30.761880000000001"/>
    <n v="0.42857815388002718"/>
    <n v="0.57142184611997293"/>
    <m/>
    <n v="2010"/>
    <s v="BRICS"/>
    <s v="ZA"/>
    <s v="Wave VIII"/>
    <s v="South Africa 2010"/>
    <s v="Gross"/>
    <n v="37.299619999999997"/>
    <m/>
    <n v="37.563389999999998"/>
    <n v="37.030320000000003"/>
    <n v="0.5047631891583052"/>
    <n v="0.49523681084169469"/>
    <m/>
    <m/>
    <n v="21.513829999999999"/>
    <m/>
    <n v="14.7073"/>
    <n v="25.234770000000001"/>
    <n v="0.24458488125295108"/>
    <n v="0.75541488591882866"/>
    <m/>
    <m/>
  </r>
  <r>
    <x v="2"/>
    <x v="2"/>
    <x v="40"/>
    <x v="2"/>
    <x v="269"/>
    <x v="0"/>
    <n v="30.401430000000001"/>
    <m/>
    <n v="27.745809999999999"/>
    <n v="32.852530000000002"/>
    <n v="0.44180388883022931"/>
    <n v="0.5575050252570356"/>
    <m/>
    <m/>
    <n v="25.576250000000002"/>
    <n v="21.31983"/>
    <n v="29.54832"/>
    <n v="0.40238619813303356"/>
    <n v="0.59761380186696633"/>
    <m/>
    <n v="2008"/>
    <s v="BRICS"/>
    <s v="ZA"/>
    <s v="Wave VII"/>
    <s v="South Africa 2008"/>
    <s v="Gross"/>
    <n v="39.597499999999997"/>
    <n v="39.346600000000002"/>
    <n v="38.954500000000003"/>
    <n v="39.74089"/>
    <n v="0.49639486003873268"/>
    <n v="0.50360513996126721"/>
    <m/>
    <n v="-0.25089999999999435"/>
    <n v="18.858250000000002"/>
    <n v="19.250150000000001"/>
    <n v="11.74588"/>
    <n v="23.627420000000001"/>
    <n v="0.2247930535606216"/>
    <n v="0.77520694643937837"/>
    <m/>
    <n v="0.39189999999999969"/>
  </r>
  <r>
    <x v="28"/>
    <x v="7"/>
    <x v="41"/>
    <x v="0"/>
    <x v="270"/>
    <x v="0"/>
    <n v="20.09451"/>
    <m/>
    <n v="17.992429999999999"/>
    <n v="21.957650000000001"/>
    <n v="0.42071899240140714"/>
    <n v="0.57928060947990268"/>
    <m/>
    <m/>
    <n v="14.17839"/>
    <n v="13.25182"/>
    <n v="14.97968"/>
    <n v="0.43344075032496637"/>
    <n v="0.56655917914516385"/>
    <m/>
    <n v="2012"/>
    <s v="South-East Asia"/>
    <s v="KR"/>
    <s v="Wave IX"/>
    <s v="South Korea 2012"/>
    <s v="Gross"/>
    <n v="14.911619999999999"/>
    <m/>
    <n v="13.678929999999999"/>
    <n v="16.216049999999999"/>
    <n v="0.4716368174618184"/>
    <n v="0.52836298135279736"/>
    <m/>
    <m/>
    <n v="55.697330000000001"/>
    <m/>
    <n v="50.870040000000003"/>
    <n v="59.167630000000003"/>
    <n v="0.38198114703164404"/>
    <n v="0.6180188529683559"/>
    <m/>
    <m/>
  </r>
  <r>
    <x v="1"/>
    <x v="7"/>
    <x v="41"/>
    <x v="1"/>
    <x v="271"/>
    <x v="0"/>
    <n v="20.518329999999999"/>
    <m/>
    <n v="18.58005"/>
    <n v="22.258019999999998"/>
    <n v="0.42832160317140822"/>
    <n v="0.57167810440713251"/>
    <m/>
    <m/>
    <n v="15.98883"/>
    <n v="14.596719999999999"/>
    <n v="17.210360000000001"/>
    <n v="0.42667493493895425"/>
    <n v="0.5733252526920356"/>
    <m/>
    <n v="2010"/>
    <s v="South-East Asia"/>
    <s v="KR"/>
    <s v="Wave VIII"/>
    <s v="South Korea 2010"/>
    <s v="Gross"/>
    <n v="15.301589999999999"/>
    <m/>
    <n v="14.66414"/>
    <n v="15.97123"/>
    <n v="0.4909703501400835"/>
    <n v="0.50902978056528769"/>
    <m/>
    <m/>
    <n v="54.655529999999999"/>
    <m/>
    <n v="51.227319999999999"/>
    <n v="57.148820000000001"/>
    <n v="0.39464661672844453"/>
    <n v="0.60535356623565817"/>
    <m/>
    <m/>
  </r>
  <r>
    <x v="2"/>
    <x v="7"/>
    <x v="41"/>
    <x v="2"/>
    <x v="272"/>
    <x v="0"/>
    <n v="20.5443"/>
    <m/>
    <n v="19.149190000000001"/>
    <n v="21.821940000000001"/>
    <n v="0.44556334360382194"/>
    <n v="0.55443651037027308"/>
    <m/>
    <m/>
    <n v="16.096900000000002"/>
    <n v="15.003450000000001"/>
    <n v="17.072959999999998"/>
    <n v="0.4396016624318968"/>
    <n v="0.56039815119681424"/>
    <m/>
    <n v="2008"/>
    <s v="South-East Asia"/>
    <s v="KR"/>
    <s v="Wave VII"/>
    <s v="South Korea 2008"/>
    <s v="Gross"/>
    <n v="15.67048"/>
    <m/>
    <n v="16.134820000000001"/>
    <n v="15.16038"/>
    <n v="0.53898897800195011"/>
    <n v="0.46101076674103159"/>
    <m/>
    <m/>
    <n v="52.36683"/>
    <m/>
    <n v="49.883049999999997"/>
    <n v="54.152790000000003"/>
    <n v="0.39844363311661218"/>
    <n v="0.60155636688338787"/>
    <m/>
    <m/>
  </r>
  <r>
    <x v="19"/>
    <x v="7"/>
    <x v="41"/>
    <x v="3"/>
    <x v="273"/>
    <x v="0"/>
    <n v="20.388670000000001"/>
    <m/>
    <n v="18.819610000000001"/>
    <n v="21.83811"/>
    <n v="0.44323376659684027"/>
    <n v="0.55676608626261548"/>
    <m/>
    <m/>
    <n v="16.13063"/>
    <n v="15.043100000000001"/>
    <n v="17.098040000000001"/>
    <n v="0.43903430926132458"/>
    <n v="0.56096556675095766"/>
    <m/>
    <n v="2006"/>
    <s v="South-East Asia"/>
    <s v="KR"/>
    <s v="Wave VI"/>
    <s v="South Korea 2006"/>
    <s v="Gross"/>
    <n v="17.337"/>
    <m/>
    <n v="16.557020000000001"/>
    <n v="18.23198"/>
    <n v="0.51029070773490215"/>
    <n v="0.48970917690488552"/>
    <m/>
    <m/>
    <n v="51.592210000000001"/>
    <m/>
    <n v="50.193350000000002"/>
    <n v="52.566459999999999"/>
    <n v="0.39940777881001799"/>
    <n v="0.60059202736227035"/>
    <m/>
    <m/>
  </r>
  <r>
    <x v="0"/>
    <x v="1"/>
    <x v="42"/>
    <x v="0"/>
    <x v="274"/>
    <x v="0"/>
    <n v="22.693000000000001"/>
    <m/>
    <n v="22.296559999999999"/>
    <n v="23.077089999999998"/>
    <n v="0.48349050367954871"/>
    <n v="0.51650993698497327"/>
    <m/>
    <m/>
    <n v="22.380590000000002"/>
    <n v="22.058029999999999"/>
    <n v="22.704550000000001"/>
    <n v="0.49386276233110921"/>
    <n v="0.50613723766889074"/>
    <m/>
    <n v="2013"/>
    <s v="EU15"/>
    <s v="ES"/>
    <s v="Wave IX"/>
    <s v="Spain 2013"/>
    <s v="Gross"/>
    <n v="31.2362"/>
    <m/>
    <n v="31.695270000000001"/>
    <n v="30.741859999999999"/>
    <n v="0.52611777360882572"/>
    <n v="0.47388222639117433"/>
    <m/>
    <m/>
    <n v="15.44074"/>
    <m/>
    <n v="12.304"/>
    <n v="17.8522"/>
    <n v="0.34634201469618681"/>
    <n v="0.65365843864996098"/>
    <m/>
    <m/>
  </r>
  <r>
    <x v="1"/>
    <x v="1"/>
    <x v="42"/>
    <x v="1"/>
    <x v="275"/>
    <x v="0"/>
    <n v="22.329560000000001"/>
    <m/>
    <n v="21.089169999999999"/>
    <n v="23.53557"/>
    <n v="0.46559045498433466"/>
    <n v="0.53440954501566529"/>
    <m/>
    <m/>
    <n v="19.891839999999998"/>
    <n v="19.26951"/>
    <n v="20.522200000000002"/>
    <n v="0.48746345235031052"/>
    <n v="0.51253679900904092"/>
    <m/>
    <n v="2010"/>
    <s v="EU15"/>
    <s v="ES"/>
    <s v="Wave VIII"/>
    <s v="Spain 2010"/>
    <s v="Gross"/>
    <n v="28.465029999999999"/>
    <m/>
    <n v="27.151140000000002"/>
    <n v="29.864360000000001"/>
    <n v="0.49193835383275553"/>
    <n v="0.50806164616724458"/>
    <m/>
    <m/>
    <n v="25.28228"/>
    <m/>
    <n v="21.722200000000001"/>
    <n v="27.981280000000002"/>
    <n v="0.370492060051546"/>
    <n v="0.6295080981620329"/>
    <m/>
    <m/>
  </r>
  <r>
    <x v="10"/>
    <x v="1"/>
    <x v="42"/>
    <x v="2"/>
    <x v="276"/>
    <x v="0"/>
    <n v="20.393889999999999"/>
    <m/>
    <n v="18.686050000000002"/>
    <n v="22.064060000000001"/>
    <n v="0.45302053703339584"/>
    <n v="0.54697951200089834"/>
    <m/>
    <m/>
    <n v="16.440539999999999"/>
    <n v="15.266529999999999"/>
    <n v="17.643370000000001"/>
    <n v="0.46992458885170441"/>
    <n v="0.53007553279880104"/>
    <m/>
    <n v="2007"/>
    <s v="EU15"/>
    <s v="ES"/>
    <s v="Wave VII"/>
    <s v="Spain 2007"/>
    <s v="Gross"/>
    <n v="24.774039999999999"/>
    <m/>
    <n v="24.371269999999999"/>
    <n v="25.203040000000001"/>
    <n v="0.50738393899420531"/>
    <n v="0.4926160610057948"/>
    <m/>
    <m/>
    <n v="31.48048"/>
    <m/>
    <n v="27.61243"/>
    <n v="34.35727"/>
    <n v="0.37410960696914408"/>
    <n v="0.62589071068802005"/>
    <m/>
    <m/>
  </r>
  <r>
    <x v="3"/>
    <x v="1"/>
    <x v="42"/>
    <x v="3"/>
    <x v="277"/>
    <x v="1"/>
    <n v="20.587879999999998"/>
    <m/>
    <n v="19.141729999999999"/>
    <n v="21.992229999999999"/>
    <n v="0.45806178198046626"/>
    <n v="0.54193826659180067"/>
    <m/>
    <m/>
    <n v="16.06973"/>
    <n v="15.03158"/>
    <n v="17.121110000000002"/>
    <n v="0.47066067693732255"/>
    <n v="0.52933894968988282"/>
    <m/>
    <n v="2004"/>
    <s v="EU15"/>
    <s v="ES"/>
    <s v="Wave VI"/>
    <s v="Spain 2004"/>
    <s v="Net"/>
    <n v="25.17474"/>
    <m/>
    <n v="25.82931"/>
    <n v="24.47439"/>
    <n v="0.53033636097135461"/>
    <n v="0.46966363902864539"/>
    <m/>
    <m/>
    <n v="33.619950000000003"/>
    <m/>
    <n v="29.76943"/>
    <n v="36.468499999999999"/>
    <n v="0.37651602694233627"/>
    <n v="0.62348367561522244"/>
    <m/>
    <m/>
  </r>
  <r>
    <x v="11"/>
    <x v="1"/>
    <x v="42"/>
    <x v="4"/>
    <x v="278"/>
    <x v="1"/>
    <n v="20.821339999999999"/>
    <m/>
    <n v="18.99971"/>
    <n v="22.551120000000001"/>
    <n v="0.4444548237529381"/>
    <n v="0.55554493610881917"/>
    <m/>
    <m/>
    <n v="15.92789"/>
    <n v="14.455819999999999"/>
    <n v="17.371939999999999"/>
    <n v="0.44943027607548774"/>
    <n v="0.55056966114155736"/>
    <m/>
    <n v="2000"/>
    <s v="EU15"/>
    <s v="ES"/>
    <s v="Wave V"/>
    <s v="Spain 2000"/>
    <s v="Net"/>
    <n v="24.12829"/>
    <m/>
    <n v="23.832699999999999"/>
    <n v="24.444970000000001"/>
    <n v="0.51088867051912923"/>
    <n v="0.48911132948087083"/>
    <m/>
    <m/>
    <n v="33.764420000000001"/>
    <m/>
    <n v="30.683800000000002"/>
    <n v="36.118279999999999"/>
    <n v="0.39361612016436237"/>
    <n v="0.60638358366588263"/>
    <m/>
    <m/>
  </r>
  <r>
    <x v="6"/>
    <x v="1"/>
    <x v="42"/>
    <x v="5"/>
    <x v="279"/>
    <x v="1"/>
    <n v="20.51925"/>
    <m/>
    <n v="19.480519999999999"/>
    <n v="21.521550000000001"/>
    <n v="0.4662157729936523"/>
    <n v="0.53378461688414536"/>
    <m/>
    <m/>
    <n v="17.98704"/>
    <n v="17.220960000000002"/>
    <n v="18.748989999999999"/>
    <n v="0.47741462742063168"/>
    <n v="0.52258509460144631"/>
    <m/>
    <n v="1995"/>
    <s v="EU15"/>
    <s v="ES"/>
    <s v="Wave IV"/>
    <s v="Spain 1995"/>
    <s v="Net"/>
    <n v="24.855440000000002"/>
    <m/>
    <n v="24.340260000000001"/>
    <n v="25.405809999999999"/>
    <n v="0.50580476547588771"/>
    <n v="0.49419523452411224"/>
    <m/>
    <m/>
    <n v="24.845960000000002"/>
    <m/>
    <n v="22.286940000000001"/>
    <n v="26.78229"/>
    <n v="0.38637758412232809"/>
    <n v="0.61362209389373557"/>
    <m/>
    <m/>
  </r>
  <r>
    <x v="26"/>
    <x v="1"/>
    <x v="42"/>
    <x v="6"/>
    <x v="280"/>
    <x v="1"/>
    <n v="17.14791"/>
    <m/>
    <n v="16.410399999999999"/>
    <n v="17.800820000000002"/>
    <n v="0.45816703026782857"/>
    <n v="0.52185904871205879"/>
    <n v="1.9973921020112639E-2"/>
    <m/>
    <n v="14.427429999999999"/>
    <n v="13.4832"/>
    <n v="15.34549"/>
    <n v="0.46070706979690773"/>
    <n v="0.53929327676516192"/>
    <m/>
    <n v="1990"/>
    <s v="EU15"/>
    <s v="ES"/>
    <s v="Wave III"/>
    <s v="Spain 1990"/>
    <s v="Net"/>
    <n v="18.783860000000001"/>
    <n v="19.764330000000001"/>
    <n v="20.432179999999999"/>
    <n v="19.070350000000001"/>
    <n v="0.52681168549604251"/>
    <n v="0.47318846629255829"/>
    <m/>
    <n v="0.9804700000000004"/>
    <n v="25.137419999999999"/>
    <n v="23.58324"/>
    <n v="22.769290000000002"/>
    <n v="25.382940000000001"/>
    <n v="0.3636312058902848"/>
    <n v="0.54362928927492571"/>
    <n v="9.2739504834789432E-2"/>
    <n v="-1.5541799999999988"/>
  </r>
  <r>
    <x v="8"/>
    <x v="1"/>
    <x v="42"/>
    <x v="7"/>
    <x v="281"/>
    <x v="1"/>
    <n v="17.214120000000001"/>
    <m/>
    <n v="16.87613"/>
    <n v="17.545069999999999"/>
    <n v="0.48501753211898135"/>
    <n v="0.51498270024840065"/>
    <m/>
    <m/>
    <n v="14.61281"/>
    <n v="14.237880000000001"/>
    <n v="14.975910000000001"/>
    <n v="0.47936830766977739"/>
    <n v="0.5206315554640073"/>
    <m/>
    <n v="1985"/>
    <s v="EU15"/>
    <s v="ES"/>
    <s v="Wave II"/>
    <s v="Spain 1985"/>
    <s v="Net"/>
    <n v="20.803319999999999"/>
    <m/>
    <n v="20.50263"/>
    <n v="21.135280000000002"/>
    <n v="0.51713668779790922"/>
    <n v="0.48286331220209078"/>
    <m/>
    <m/>
    <n v="21.129740000000002"/>
    <m/>
    <n v="20.734649999999998"/>
    <n v="21.426469999999998"/>
    <n v="0.42088520729549911"/>
    <n v="0.57911502933779579"/>
    <m/>
    <m/>
  </r>
  <r>
    <x v="40"/>
    <x v="1"/>
    <x v="42"/>
    <x v="8"/>
    <x v="282"/>
    <x v="1"/>
    <n v="19.445340000000002"/>
    <m/>
    <n v="18.710049999999999"/>
    <n v="19.795459999999999"/>
    <n v="0.45833526181594147"/>
    <n v="0.50287277054553936"/>
    <n v="3.8791967638519109E-2"/>
    <m/>
    <n v="16.761559999999999"/>
    <n v="16.15042"/>
    <n v="17.356639999999999"/>
    <n v="0.47535921477475845"/>
    <n v="0.52464054658396952"/>
    <m/>
    <n v="1980"/>
    <s v="EU15"/>
    <s v="ES"/>
    <s v="Wave I"/>
    <s v="Spain 1980"/>
    <s v="Net"/>
    <n v="18.1005"/>
    <n v="19.639949999999999"/>
    <n v="19.351590000000002"/>
    <n v="19.940200000000001"/>
    <n v="0.50260993536134257"/>
    <n v="0.49738991188877774"/>
    <m/>
    <n v="1.5394499999999987"/>
    <n v="31.611730000000001"/>
    <n v="29.604389999999999"/>
    <n v="31.381550000000001"/>
    <n v="30.215009999999999"/>
    <n v="0.35804183095817887"/>
    <n v="0.46204127158168096"/>
    <n v="0.17991689746014017"/>
    <n v="-2.0073400000000028"/>
  </r>
  <r>
    <x v="29"/>
    <x v="1"/>
    <x v="43"/>
    <x v="3"/>
    <x v="283"/>
    <x v="0"/>
    <n v="11.969469999999999"/>
    <m/>
    <n v="10.32621"/>
    <n v="13.59629"/>
    <n v="0.42918775852230723"/>
    <n v="0.5708124085694688"/>
    <m/>
    <m/>
    <n v="9.9618210000000005"/>
    <n v="9.8540089999999996"/>
    <n v="10.0722"/>
    <n v="0.50041463302743538"/>
    <n v="0.4995853669725645"/>
    <m/>
    <n v="2005"/>
    <s v="EU15"/>
    <s v="SE"/>
    <s v="Wave VI"/>
    <s v="Sweden 2005"/>
    <s v="Gross"/>
    <n v="10.97354"/>
    <m/>
    <n v="10.755839999999999"/>
    <n v="11.20715"/>
    <n v="0.50736799610699923"/>
    <n v="0.49263182163640906"/>
    <m/>
    <m/>
    <n v="20.585619999999999"/>
    <m/>
    <n v="11.634919999999999"/>
    <n v="27.629100000000001"/>
    <n v="0.24889986310832513"/>
    <n v="0.75110003973647632"/>
    <m/>
    <m/>
  </r>
  <r>
    <x v="11"/>
    <x v="1"/>
    <x v="43"/>
    <x v="4"/>
    <x v="284"/>
    <x v="0"/>
    <n v="12.289809999999999"/>
    <m/>
    <n v="10.52393"/>
    <n v="13.997669999999999"/>
    <n v="0.42100471854324845"/>
    <n v="0.57899520008852867"/>
    <m/>
    <m/>
    <n v="10.8973"/>
    <n v="10.45285"/>
    <n v="11.34329"/>
    <n v="0.48043157479375631"/>
    <n v="0.5195686087379443"/>
    <m/>
    <n v="2000"/>
    <s v="EU15"/>
    <s v="SE"/>
    <s v="Wave V"/>
    <s v="Sweden 2000"/>
    <s v="Gross"/>
    <n v="9.1621190000000006"/>
    <m/>
    <n v="9.5347989999999996"/>
    <n v="8.7590470000000007"/>
    <n v="0.54072447651029198"/>
    <n v="0.45927552348970802"/>
    <m/>
    <m/>
    <n v="21.420649999999998"/>
    <m/>
    <n v="12.44318"/>
    <n v="27.965109999999999"/>
    <n v="0.24492146596858641"/>
    <n v="0.75507839397964116"/>
    <m/>
    <m/>
  </r>
  <r>
    <x v="6"/>
    <x v="1"/>
    <x v="43"/>
    <x v="5"/>
    <x v="285"/>
    <x v="0"/>
    <n v="10.01679"/>
    <m/>
    <n v="9.7046609999999998"/>
    <n v="5.1089320000000003"/>
    <n v="0.48996355119753932"/>
    <n v="0"/>
    <n v="0.51003644880246068"/>
    <m/>
    <n v="12.306509999999999"/>
    <n v="13.216340000000001"/>
    <n v="11.37721"/>
    <n v="0.54264661549050064"/>
    <n v="0.45735297822047033"/>
    <m/>
    <n v="1995"/>
    <s v="EU15"/>
    <s v="SE"/>
    <s v="Wave IV"/>
    <s v="Sweden 1995"/>
    <s v="Gross"/>
    <n v="5.5004249999999999"/>
    <m/>
    <n v="5.3162250000000002"/>
    <n v="5.6957880000000003"/>
    <n v="0.49746810473736125"/>
    <n v="0.50253189526263886"/>
    <m/>
    <m/>
    <n v="7.7748860000000004"/>
    <m/>
    <n v="6.1363339999999997"/>
    <n v="9.0032370000000004"/>
    <n v="0.33816174282169537"/>
    <n v="0.66183825717830458"/>
    <m/>
    <m/>
  </r>
  <r>
    <x v="15"/>
    <x v="1"/>
    <x v="43"/>
    <x v="6"/>
    <x v="286"/>
    <x v="0"/>
    <n v="12.085229999999999"/>
    <m/>
    <n v="10.7456"/>
    <n v="13.399229999999999"/>
    <n v="0.44028355273337788"/>
    <n v="0.5597161990297248"/>
    <m/>
    <m/>
    <n v="11.9994"/>
    <n v="12.3642"/>
    <n v="11.621790000000001"/>
    <n v="0.52408820441022053"/>
    <n v="0.47591146223977865"/>
    <m/>
    <n v="1992"/>
    <s v="EU15"/>
    <s v="SE"/>
    <s v="Wave III"/>
    <s v="Sweden 1992"/>
    <s v="Gross"/>
    <n v="6.2254990000000001"/>
    <m/>
    <n v="6.3291810000000002"/>
    <n v="6.11287"/>
    <n v="0.52935130179926138"/>
    <n v="0.47064869820073857"/>
    <m/>
    <m/>
    <n v="19.804950000000002"/>
    <m/>
    <n v="10.997809999999999"/>
    <n v="26.10276"/>
    <n v="0.23152747166743667"/>
    <n v="0.76847252833256319"/>
    <m/>
    <m/>
  </r>
  <r>
    <x v="14"/>
    <x v="1"/>
    <x v="43"/>
    <x v="7"/>
    <x v="287"/>
    <x v="0"/>
    <n v="11.52408"/>
    <m/>
    <n v="10.64146"/>
    <n v="12.42601"/>
    <n v="0.45907196062505645"/>
    <n v="0.53961904117291792"/>
    <m/>
    <m/>
    <n v="10.675850000000001"/>
    <n v="11.522130000000001"/>
    <n v="9.8124529999999996"/>
    <n v="0.54503603928492816"/>
    <n v="0.45496358603764564"/>
    <m/>
    <n v="1987"/>
    <s v="EU15"/>
    <s v="SE"/>
    <s v="Wave II"/>
    <s v="Sweden 1987"/>
    <s v="Gross"/>
    <n v="5.3549610000000003"/>
    <m/>
    <n v="5.7961840000000002"/>
    <n v="4.9862590000000004"/>
    <n v="0.55825274942489378"/>
    <n v="0.44174725057510628"/>
    <m/>
    <m/>
    <n v="21.386800000000001"/>
    <n v="21.192299999999999"/>
    <n v="13.835290000000001"/>
    <n v="27.582439999999998"/>
    <n v="0.29043836676528739"/>
    <n v="0.70574217994271504"/>
    <m/>
    <n v="-0.19450000000000145"/>
  </r>
  <r>
    <x v="9"/>
    <x v="1"/>
    <x v="43"/>
    <x v="8"/>
    <x v="288"/>
    <x v="0"/>
    <n v="9.1262699999999999"/>
    <m/>
    <n v="10.251239999999999"/>
    <n v="8.8807779999999994"/>
    <n v="0.4230220013214599"/>
    <n v="0.38564780573005181"/>
    <n v="0.1913301929484883"/>
    <m/>
    <n v="8.8784510000000001"/>
    <n v="10.19408"/>
    <n v="7.5330370000000002"/>
    <n v="0.58051714201047"/>
    <n v="0.4194829706217898"/>
    <m/>
    <n v="1981"/>
    <s v="EU15"/>
    <s v="SE"/>
    <s v="Wave I"/>
    <s v="Sweden 1981"/>
    <s v="Gross"/>
    <n v="7.6890840000000003"/>
    <n v="4.920674"/>
    <n v="4.7793619999999999"/>
    <n v="5.0650899999999996"/>
    <n v="0.49091567537292657"/>
    <n v="0.50908432462707343"/>
    <m/>
    <n v="-2.7684100000000003"/>
    <n v="11.83902"/>
    <n v="9.49498"/>
    <n v="10.4839"/>
    <n v="12.838850000000001"/>
    <n v="0.20399790204929341"/>
    <n v="0.3385942887715403"/>
    <n v="0.45740780917916624"/>
    <n v="-2.3440399999999997"/>
  </r>
  <r>
    <x v="22"/>
    <x v="1"/>
    <x v="43"/>
    <x v="9"/>
    <x v="289"/>
    <x v="0"/>
    <n v="12.5473"/>
    <m/>
    <n v="11.09599"/>
    <n v="14.070410000000001"/>
    <n v="0.43834099766483631"/>
    <n v="0.55863540363265407"/>
    <m/>
    <m/>
    <n v="9.7520070000000008"/>
    <n v="9.577477"/>
    <n v="9.9299940000000007"/>
    <n v="0.49586541519094479"/>
    <n v="0.50413468735204958"/>
    <m/>
    <n v="1975"/>
    <s v="EU15"/>
    <s v="SE"/>
    <s v="Historical wave"/>
    <s v="Sweden 1975"/>
    <s v="Gross"/>
    <n v="4.8855490000000001"/>
    <n v="81.683359999999993"/>
    <n v="91.862560000000002"/>
    <n v="73.578119999999998"/>
    <n v="0.49852797436344448"/>
    <n v="0.50147214806051077"/>
    <m/>
    <n v="76.797810999999996"/>
    <n v="34.98415"/>
    <n v="33.89284"/>
    <n v="27.72888"/>
    <n v="41.29157"/>
    <n v="0.3660755486999614"/>
    <n v="0.62704836773784667"/>
    <n v="6.8760835621919369E-3"/>
    <n v="-1.09131"/>
  </r>
  <r>
    <x v="41"/>
    <x v="1"/>
    <x v="43"/>
    <x v="9"/>
    <x v="290"/>
    <x v="0"/>
    <n v="15.97527"/>
    <m/>
    <n v="13.3529"/>
    <n v="35.674639999999997"/>
    <n v="0.48400740644759055"/>
    <n v="0.20416362289964426"/>
    <n v="0.31182897065276516"/>
    <m/>
    <n v="13.22052"/>
    <n v="11.18145"/>
    <n v="28.620920000000002"/>
    <n v="0.74687508509498868"/>
    <n v="0.25312499054500126"/>
    <m/>
    <n v="1967"/>
    <s v="EU15"/>
    <s v="SE"/>
    <s v="Historical wave"/>
    <s v="Sweden 1967"/>
    <s v="Gross"/>
    <n v="9.0512320000000006"/>
    <m/>
    <m/>
    <m/>
    <m/>
    <m/>
    <m/>
    <m/>
    <n v="33.049430000000001"/>
    <n v="19.18993"/>
    <n v="26.70966"/>
    <n v="53.310679999999998"/>
    <n v="0.24133496057567691"/>
    <n v="0.14999398121827437"/>
    <n v="0.60867105820604872"/>
    <n v="-13.859500000000001"/>
  </r>
  <r>
    <x v="0"/>
    <x v="6"/>
    <x v="44"/>
    <x v="0"/>
    <x v="291"/>
    <x v="0"/>
    <n v="14.775980000000001"/>
    <m/>
    <n v="12.954280000000001"/>
    <n v="16.569900000000001"/>
    <n v="0.43498833918291713"/>
    <n v="0.56501139010745816"/>
    <m/>
    <m/>
    <n v="10.58361"/>
    <n v="9.501125"/>
    <n v="11.683339999999999"/>
    <n v="0.45240829924761022"/>
    <n v="0.54759141729523286"/>
    <m/>
    <n v="2013"/>
    <s v="Europe - other"/>
    <s v="CH"/>
    <s v="Wave IX"/>
    <s v="Switzerland 2013"/>
    <s v="Gross"/>
    <n v="15.9391"/>
    <m/>
    <n v="16.059200000000001"/>
    <n v="15.81372"/>
    <n v="0.51457666994999718"/>
    <n v="0.48542301635600504"/>
    <m/>
    <m/>
    <n v="29.342880000000001"/>
    <m/>
    <n v="23.82602"/>
    <n v="33.891039999999997"/>
    <n v="0.36691933443479302"/>
    <n v="0.63308066556520692"/>
    <m/>
    <m/>
  </r>
  <r>
    <x v="1"/>
    <x v="6"/>
    <x v="44"/>
    <x v="1"/>
    <x v="292"/>
    <x v="0"/>
    <n v="16.161660000000001"/>
    <m/>
    <n v="13.97406"/>
    <n v="18.303260000000002"/>
    <n v="0.42772877291070344"/>
    <n v="0.57227116521446431"/>
    <m/>
    <m/>
    <n v="11.551069999999999"/>
    <n v="10.054320000000001"/>
    <n v="13.053330000000001"/>
    <n v="0.43601120935116833"/>
    <n v="0.56398922350916414"/>
    <m/>
    <n v="2010"/>
    <s v="Europe - other"/>
    <s v="CH"/>
    <s v="Wave VIII"/>
    <s v="Switzerland 2010"/>
    <s v="Gross"/>
    <n v="18.255019999999998"/>
    <m/>
    <n v="17.91545"/>
    <n v="18.615970000000001"/>
    <n v="0.5056726861980978"/>
    <n v="0.49432747814025957"/>
    <m/>
    <m/>
    <n v="32.172849999999997"/>
    <m/>
    <n v="26.390840000000001"/>
    <n v="36.846780000000003"/>
    <n v="0.36667593949556854"/>
    <n v="0.63332406050443157"/>
    <m/>
    <m/>
  </r>
  <r>
    <x v="10"/>
    <x v="6"/>
    <x v="44"/>
    <x v="2"/>
    <x v="293"/>
    <x v="0"/>
    <n v="16.73076"/>
    <m/>
    <n v="14.546670000000001"/>
    <n v="18.856680000000001"/>
    <n v="0.42886115155557786"/>
    <n v="0.57113872890412631"/>
    <m/>
    <m/>
    <n v="12.088039999999999"/>
    <n v="10.47204"/>
    <n v="13.703010000000001"/>
    <n v="0.43301891787254182"/>
    <n v="0.56698108212745824"/>
    <m/>
    <n v="2007"/>
    <s v="Europe - other"/>
    <s v="CH"/>
    <s v="Wave VII"/>
    <s v="Switzerland 2007"/>
    <s v="Gross"/>
    <n v="20.299530000000001"/>
    <m/>
    <n v="20.14838"/>
    <n v="20.460989999999999"/>
    <n v="0.51266162320014308"/>
    <n v="0.48733837679985692"/>
    <m/>
    <m/>
    <n v="31.528970000000001"/>
    <m/>
    <n v="25.696059999999999"/>
    <n v="36.073720000000002"/>
    <n v="0.35691651202053221"/>
    <n v="0.64308348797946768"/>
    <m/>
    <m/>
  </r>
  <r>
    <x v="3"/>
    <x v="6"/>
    <x v="44"/>
    <x v="3"/>
    <x v="294"/>
    <x v="0"/>
    <n v="14.812379999999999"/>
    <m/>
    <n v="13.55166"/>
    <n v="16.030010000000001"/>
    <n v="0.44949299167318152"/>
    <n v="0.55050680579353217"/>
    <m/>
    <m/>
    <n v="10.400259999999999"/>
    <n v="10.183120000000001"/>
    <n v="10.615880000000001"/>
    <n v="0.48784213086980521"/>
    <n v="0.5121575806758677"/>
    <m/>
    <n v="2004"/>
    <s v="Europe - other"/>
    <s v="CH"/>
    <s v="Wave VI"/>
    <s v="Switzerland 2004"/>
    <s v="Gross"/>
    <n v="17.212910000000001"/>
    <m/>
    <n v="15.88175"/>
    <n v="18.601800000000001"/>
    <n v="0.47112347650687764"/>
    <n v="0.52887658158905149"/>
    <m/>
    <m/>
    <n v="30.748999999999999"/>
    <m/>
    <n v="26.63007"/>
    <n v="33.901919999999997"/>
    <n v="0.37549904061920714"/>
    <n v="0.62450095938079286"/>
    <m/>
    <m/>
  </r>
  <r>
    <x v="27"/>
    <x v="6"/>
    <x v="44"/>
    <x v="4"/>
    <x v="295"/>
    <x v="0"/>
    <n v="14.45382"/>
    <m/>
    <n v="13.24071"/>
    <n v="15.622159999999999"/>
    <n v="0.44942451199752037"/>
    <n v="0.55057576474592873"/>
    <m/>
    <m/>
    <n v="10.08062"/>
    <n v="9.3933610000000005"/>
    <n v="10.770300000000001"/>
    <n v="0.46673032015887916"/>
    <n v="0.53326977904136852"/>
    <m/>
    <n v="2002"/>
    <s v="Europe - other"/>
    <s v="CH"/>
    <s v="Wave V"/>
    <s v="Switzerland 2002"/>
    <s v="Gross"/>
    <n v="17.135680000000001"/>
    <m/>
    <n v="17.726289999999999"/>
    <n v="16.52617"/>
    <n v="0.5253815430726998"/>
    <n v="0.47461857364283172"/>
    <m/>
    <m/>
    <n v="29.90005"/>
    <m/>
    <n v="25.674720000000001"/>
    <n v="32.963709999999999"/>
    <n v="0.3609164533169677"/>
    <n v="0.63908354668303236"/>
    <m/>
    <m/>
  </r>
  <r>
    <x v="11"/>
    <x v="6"/>
    <x v="44"/>
    <x v="4"/>
    <x v="296"/>
    <x v="0"/>
    <n v="13.826420000000001"/>
    <m/>
    <n v="12.770670000000001"/>
    <n v="14.84342"/>
    <n v="0.45318715907660839"/>
    <n v="0.54681276859808969"/>
    <m/>
    <m/>
    <n v="10.09564"/>
    <n v="9.8415979999999994"/>
    <n v="10.348879999999999"/>
    <n v="0.4866411639083803"/>
    <n v="0.51335913324960081"/>
    <m/>
    <n v="2000"/>
    <s v="Europe - other"/>
    <s v="CH"/>
    <s v="Wave V"/>
    <s v="Switzerland 2000"/>
    <s v="Gross"/>
    <n v="15.44646"/>
    <m/>
    <n v="14.80447"/>
    <n v="16.115829999999999"/>
    <n v="0.48921992482419918"/>
    <n v="0.5107803341348115"/>
    <m/>
    <m/>
    <n v="28.26172"/>
    <m/>
    <n v="24.734680000000001"/>
    <n v="30.839929999999999"/>
    <n v="0.36959286271323899"/>
    <n v="0.63040713728676101"/>
    <m/>
    <m/>
  </r>
  <r>
    <x v="15"/>
    <x v="6"/>
    <x v="44"/>
    <x v="6"/>
    <x v="297"/>
    <x v="0"/>
    <n v="14.642150000000001"/>
    <m/>
    <n v="14.46491"/>
    <n v="14.55678"/>
    <n v="0.47486216163609846"/>
    <n v="0.51256618734270576"/>
    <n v="1.2571651021195729E-2"/>
    <m/>
    <n v="12.75835"/>
    <n v="12.932689999999999"/>
    <n v="12.606159999999999"/>
    <n v="0.49707046757613643"/>
    <n v="0.50292914052365711"/>
    <m/>
    <n v="1992"/>
    <s v="Europe - other"/>
    <s v="CH"/>
    <s v="Wave III"/>
    <s v="Switzerland 1992"/>
    <s v="Gross"/>
    <n v="16.575399999999998"/>
    <m/>
    <n v="17.625820000000001"/>
    <n v="15.481170000000001"/>
    <n v="0.54584730668538228"/>
    <n v="0.45145515805112291"/>
    <m/>
    <m/>
    <n v="18.971769999999999"/>
    <n v="19.607800000000001"/>
    <n v="16.478760000000001"/>
    <n v="20.388280000000002"/>
    <n v="0.33213812870388315"/>
    <n v="0.61028774263303376"/>
    <n v="5.7574128663083091E-2"/>
    <n v="0.63603000000000165"/>
  </r>
  <r>
    <x v="42"/>
    <x v="6"/>
    <x v="44"/>
    <x v="8"/>
    <x v="298"/>
    <x v="0"/>
    <n v="13.50446"/>
    <m/>
    <n v="12.50375"/>
    <n v="17.033570000000001"/>
    <n v="0.3165720065815294"/>
    <n v="0.4993983469165002"/>
    <n v="0.1840296465019704"/>
    <m/>
    <n v="9.6343359999999993"/>
    <n v="8.5318880000000004"/>
    <n v="10.655760000000001"/>
    <n v="0.42589349177774166"/>
    <n v="0.57410661201768343"/>
    <m/>
    <n v="1982"/>
    <s v="Europe - other"/>
    <s v="CH"/>
    <s v="Wave I"/>
    <s v="Switzerland 1982"/>
    <s v="Gross"/>
    <n v="9.4797460000000004"/>
    <m/>
    <m/>
    <m/>
    <m/>
    <m/>
    <m/>
    <m/>
    <n v="36.839019999999998"/>
    <n v="19.168759999999999"/>
    <n v="32.697690000000001"/>
    <n v="39.497100000000003"/>
    <n v="0.23615377311834465"/>
    <n v="0.444442050503006"/>
    <n v="0.31940417637864937"/>
    <n v="-17.670259999999999"/>
  </r>
  <r>
    <x v="32"/>
    <x v="7"/>
    <x v="45"/>
    <x v="10"/>
    <x v="299"/>
    <x v="0"/>
    <n v="15.954319999999999"/>
    <m/>
    <n v="15.379630000000001"/>
    <n v="16.511500000000002"/>
    <n v="0.47452696197644278"/>
    <n v="0.52547335141829932"/>
    <m/>
    <m/>
    <n v="11.557029999999999"/>
    <n v="11.056559999999999"/>
    <n v="12.039009999999999"/>
    <n v="0.46933667213808394"/>
    <n v="0.53066367397159997"/>
    <m/>
    <n v="2016"/>
    <s v="South-East Asia"/>
    <s v="TW"/>
    <s v="Wave X"/>
    <s v="Taiwan 2016"/>
    <s v="Gross"/>
    <n v="13.575760000000001"/>
    <m/>
    <n v="13.289160000000001"/>
    <n v="13.88123"/>
    <n v="0.50504163302827976"/>
    <n v="0.49495873527522583"/>
    <m/>
    <m/>
    <n v="32.076920000000001"/>
    <m/>
    <n v="31.478259999999999"/>
    <n v="32.629060000000003"/>
    <n v="0.47083448161481833"/>
    <n v="0.52916551838518155"/>
    <m/>
    <m/>
  </r>
  <r>
    <x v="0"/>
    <x v="7"/>
    <x v="45"/>
    <x v="0"/>
    <x v="300"/>
    <x v="0"/>
    <n v="16.82281"/>
    <m/>
    <n v="16.223859999999998"/>
    <n v="17.408149999999999"/>
    <n v="0.47665217641999169"/>
    <n v="0.52334806135241374"/>
    <m/>
    <m/>
    <n v="12.33989"/>
    <n v="11.825060000000001"/>
    <n v="12.829420000000001"/>
    <n v="0.46706648114367311"/>
    <n v="0.53293384300832503"/>
    <m/>
    <n v="2013"/>
    <s v="South-East Asia"/>
    <s v="TW"/>
    <s v="Wave IX"/>
    <s v="Taiwan 2013"/>
    <s v="Gross"/>
    <n v="16.05443"/>
    <m/>
    <n v="15.29092"/>
    <n v="16.898440000000001"/>
    <n v="0.50006857920212677"/>
    <n v="0.49993129622166588"/>
    <m/>
    <m/>
    <n v="34.84534"/>
    <m/>
    <n v="34.077660000000002"/>
    <n v="35.581919999999997"/>
    <n v="0.4788732151845842"/>
    <n v="0.52112707179783579"/>
    <m/>
    <m/>
  </r>
  <r>
    <x v="1"/>
    <x v="7"/>
    <x v="45"/>
    <x v="1"/>
    <x v="301"/>
    <x v="0"/>
    <n v="18.546720000000001"/>
    <m/>
    <n v="18.284970000000001"/>
    <n v="18.803349999999998"/>
    <n v="0.48806230966984993"/>
    <n v="0.51193790600170808"/>
    <m/>
    <m/>
    <n v="14.12238"/>
    <n v="13.70894"/>
    <n v="14.51205"/>
    <n v="0.47100063870254166"/>
    <n v="0.52899929048786398"/>
    <m/>
    <n v="2010"/>
    <s v="South-East Asia"/>
    <s v="TW"/>
    <s v="Wave VIII"/>
    <s v="Taiwan 2010"/>
    <s v="Gross"/>
    <n v="18.948409999999999"/>
    <m/>
    <n v="18.53321"/>
    <n v="19.41086"/>
    <n v="0.51536999674379014"/>
    <n v="0.48463010880596313"/>
    <m/>
    <m/>
    <n v="38.144399999999997"/>
    <m/>
    <n v="38.265920000000001"/>
    <n v="38.024329999999999"/>
    <n v="0.49856256750663269"/>
    <n v="0.50143743249336736"/>
    <m/>
    <m/>
  </r>
  <r>
    <x v="10"/>
    <x v="7"/>
    <x v="45"/>
    <x v="2"/>
    <x v="302"/>
    <x v="0"/>
    <n v="16.546589999999998"/>
    <m/>
    <n v="16.216080000000002"/>
    <n v="16.876670000000001"/>
    <n v="0.48985891974700352"/>
    <n v="0.51048283833929631"/>
    <m/>
    <m/>
    <n v="12.244809999999999"/>
    <n v="11.83235"/>
    <n v="12.639559999999999"/>
    <n v="0.47255245283511954"/>
    <n v="0.5274477104993871"/>
    <m/>
    <n v="2007"/>
    <s v="South-East Asia"/>
    <s v="TW"/>
    <s v="Wave VII"/>
    <s v="Taiwan 2007"/>
    <s v="Gross"/>
    <n v="16.110430000000001"/>
    <m/>
    <n v="15.53537"/>
    <n v="16.749790000000001"/>
    <n v="0.50767943499956236"/>
    <n v="0.49232075121520652"/>
    <m/>
    <m/>
    <n v="37.886330000000001"/>
    <m/>
    <n v="37.548099999999998"/>
    <n v="38.236759999999997"/>
    <n v="0.50432306322623488"/>
    <n v="0.49567667282632022"/>
    <m/>
    <m/>
  </r>
  <r>
    <x v="29"/>
    <x v="7"/>
    <x v="45"/>
    <x v="3"/>
    <x v="303"/>
    <x v="0"/>
    <n v="15.789630000000001"/>
    <m/>
    <n v="15.404339999999999"/>
    <n v="16.17445"/>
    <n v="0.48750718034558121"/>
    <n v="0.51249275632171243"/>
    <m/>
    <m/>
    <n v="11.46678"/>
    <n v="10.848739999999999"/>
    <n v="12.05856"/>
    <n v="0.46278187948142374"/>
    <n v="0.53721803331013596"/>
    <m/>
    <n v="2005"/>
    <s v="South-East Asia"/>
    <s v="TW"/>
    <s v="Wave VI"/>
    <s v="Taiwan 2005"/>
    <s v="Gross"/>
    <n v="14.973039999999999"/>
    <m/>
    <n v="14.95016"/>
    <n v="14.997769999999999"/>
    <n v="0.5186382992364944"/>
    <n v="0.48136170076350565"/>
    <m/>
    <m/>
    <n v="38.493470000000002"/>
    <m/>
    <n v="37.396129999999999"/>
    <n v="39.671169999999996"/>
    <n v="0.50290555774784651"/>
    <n v="0.49709444225215338"/>
    <m/>
    <m/>
  </r>
  <r>
    <x v="11"/>
    <x v="7"/>
    <x v="45"/>
    <x v="4"/>
    <x v="304"/>
    <x v="0"/>
    <n v="15.01266"/>
    <m/>
    <n v="14.6043"/>
    <n v="15.42986"/>
    <n v="0.49160601785426433"/>
    <n v="0.5083940487561831"/>
    <m/>
    <m/>
    <n v="11.480880000000001"/>
    <n v="10.95946"/>
    <n v="11.985889999999999"/>
    <n v="0.46965920730815058"/>
    <n v="0.53034105399586096"/>
    <m/>
    <n v="2000"/>
    <s v="South-East Asia"/>
    <s v="TW"/>
    <s v="Wave V"/>
    <s v="Taiwan 2000"/>
    <s v="Gross"/>
    <n v="14.98733"/>
    <m/>
    <n v="14.415509999999999"/>
    <n v="15.62491"/>
    <n v="0.50707684424110233"/>
    <n v="0.49292295558982152"/>
    <m/>
    <m/>
    <n v="35.872909999999997"/>
    <m/>
    <n v="34.951610000000002"/>
    <n v="36.915590000000002"/>
    <n v="0.51726665051706144"/>
    <n v="0.4827333494829385"/>
    <m/>
    <m/>
  </r>
  <r>
    <x v="12"/>
    <x v="7"/>
    <x v="45"/>
    <x v="5"/>
    <x v="305"/>
    <x v="0"/>
    <n v="14.75759"/>
    <m/>
    <n v="14.237109999999999"/>
    <n v="15.29064"/>
    <n v="0.48811933384787076"/>
    <n v="0.51188059839038758"/>
    <m/>
    <m/>
    <n v="11.56625"/>
    <n v="11.009740000000001"/>
    <n v="12.1004"/>
    <n v="0.46618748513995462"/>
    <n v="0.53381234194315352"/>
    <m/>
    <n v="1997"/>
    <s v="South-East Asia"/>
    <s v="TW"/>
    <s v="Wave IV"/>
    <s v="Taiwan 1997"/>
    <s v="Gross"/>
    <n v="15.836880000000001"/>
    <m/>
    <n v="15.03298"/>
    <n v="16.733370000000001"/>
    <n v="0.50046031794141266"/>
    <n v="0.49953993463358942"/>
    <m/>
    <m/>
    <n v="33.193190000000001"/>
    <m/>
    <n v="31.49287"/>
    <n v="35.271920000000001"/>
    <n v="0.52189078542917988"/>
    <n v="0.47810921457082012"/>
    <m/>
    <m/>
  </r>
  <r>
    <x v="6"/>
    <x v="7"/>
    <x v="45"/>
    <x v="5"/>
    <x v="306"/>
    <x v="0"/>
    <n v="13.909700000000001"/>
    <m/>
    <n v="13.51939"/>
    <n v="14.309570000000001"/>
    <n v="0.49185187315326712"/>
    <n v="0.50814791116990299"/>
    <m/>
    <m/>
    <n v="10.67226"/>
    <n v="9.8067770000000003"/>
    <n v="11.50554"/>
    <n v="0.45074361006946984"/>
    <n v="0.54925620252879903"/>
    <m/>
    <n v="1995"/>
    <s v="South-East Asia"/>
    <s v="TW"/>
    <s v="Wave IV"/>
    <s v="Taiwan 1995"/>
    <s v="Gross"/>
    <n v="14.32306"/>
    <m/>
    <n v="13.96101"/>
    <n v="14.723850000000001"/>
    <n v="0.51211361259395694"/>
    <n v="0.48788617795359374"/>
    <m/>
    <m/>
    <n v="35.288249999999998"/>
    <m/>
    <n v="35.536299999999997"/>
    <n v="34.989570000000001"/>
    <n v="0.55013240951308151"/>
    <n v="0.44986759048691849"/>
    <m/>
    <m/>
  </r>
  <r>
    <x v="21"/>
    <x v="7"/>
    <x v="45"/>
    <x v="6"/>
    <x v="307"/>
    <x v="0"/>
    <n v="12.51225"/>
    <m/>
    <n v="12.15231"/>
    <n v="12.913790000000001"/>
    <n v="0.47556626506024097"/>
    <n v="0.49035489220563849"/>
    <n v="3.407884273412054E-2"/>
    <m/>
    <n v="10.17492"/>
    <n v="9.6994500000000006"/>
    <n v="10.64376"/>
    <n v="0.47328942144016856"/>
    <n v="0.52671048027896039"/>
    <m/>
    <n v="1991"/>
    <s v="South-East Asia"/>
    <s v="TW"/>
    <s v="Wave III"/>
    <s v="Taiwan 1991"/>
    <s v="Gross"/>
    <n v="12.75038"/>
    <n v="13.94272"/>
    <n v="13.640169999999999"/>
    <n v="14.27103"/>
    <n v="0.50912275366642956"/>
    <n v="0.49087724633357049"/>
    <m/>
    <n v="1.1923399999999997"/>
    <n v="28.778690000000001"/>
    <n v="21.39865"/>
    <n v="25.043130000000001"/>
    <n v="28.05367"/>
    <n v="0.41194402450621886"/>
    <n v="0.38974243702289629"/>
    <n v="0.19831353847088484"/>
    <n v="-7.380040000000001"/>
  </r>
  <r>
    <x v="37"/>
    <x v="7"/>
    <x v="45"/>
    <x v="7"/>
    <x v="308"/>
    <x v="0"/>
    <n v="11.27543"/>
    <m/>
    <n v="11.07283"/>
    <n v="11.485150000000001"/>
    <n v="0.4732388033094968"/>
    <n v="0.4746067334017417"/>
    <n v="5.2154463288761499E-2"/>
    <m/>
    <n v="9.2492999999999999"/>
    <n v="8.9807570000000005"/>
    <n v="9.5162490000000002"/>
    <n v="0.48403727849675116"/>
    <n v="0.51596272150324884"/>
    <m/>
    <n v="1986"/>
    <s v="South-East Asia"/>
    <s v="TW"/>
    <s v="Wave II"/>
    <s v="Taiwan 1986"/>
    <s v="Gross"/>
    <n v="11.65207"/>
    <n v="13.03561"/>
    <n v="12.71447"/>
    <n v="13.39063"/>
    <n v="0.51211212977375054"/>
    <n v="0.48788825379096185"/>
    <m/>
    <n v="1.38354"/>
    <n v="24.304310000000001"/>
    <n v="16.24389"/>
    <n v="21.771049999999999"/>
    <n v="20.62078"/>
    <n v="0.33849164208819438"/>
    <n v="0.31494968261912631"/>
    <n v="0.34655867529267925"/>
    <n v="-8.0604200000000006"/>
  </r>
  <r>
    <x v="9"/>
    <x v="7"/>
    <x v="45"/>
    <x v="8"/>
    <x v="309"/>
    <x v="0"/>
    <n v="11.78748"/>
    <m/>
    <n v="11.65537"/>
    <n v="11.697190000000001"/>
    <n v="0.47071715073959824"/>
    <n v="0.45805821091531018"/>
    <n v="7.1224638345091629E-2"/>
    <m/>
    <n v="9.5462740000000004"/>
    <n v="9.3727789999999995"/>
    <n v="9.7175989999999999"/>
    <n v="0.48782195021848318"/>
    <n v="0.51217804978151682"/>
    <m/>
    <n v="1981"/>
    <s v="South-East Asia"/>
    <s v="TW"/>
    <s v="Wave I"/>
    <s v="Taiwan 1981"/>
    <s v="Gross"/>
    <n v="11.62506"/>
    <n v="13.61604"/>
    <n v="13.57"/>
    <n v="13.66736"/>
    <n v="0.52533666176068816"/>
    <n v="0.47466348512489681"/>
    <m/>
    <n v="1.9909800000000004"/>
    <n v="25.144580000000001"/>
    <n v="16.867290000000001"/>
    <n v="24.277360000000002"/>
    <n v="20.729970000000002"/>
    <n v="0.25800107782577991"/>
    <n v="0.24774448058935372"/>
    <n v="0.49425444158486642"/>
    <n v="-8.2772900000000007"/>
  </r>
  <r>
    <x v="0"/>
    <x v="1"/>
    <x v="46"/>
    <x v="0"/>
    <x v="310"/>
    <x v="0"/>
    <n v="16.255510000000001"/>
    <m/>
    <n v="15.67952"/>
    <n v="16.813379999999999"/>
    <n v="0.47456997658024874"/>
    <n v="0.52543039252536516"/>
    <m/>
    <m/>
    <n v="14.9397"/>
    <n v="14.742000000000001"/>
    <n v="15.134029999999999"/>
    <n v="0.48914081273385673"/>
    <n v="0.5108592542018916"/>
    <m/>
    <n v="2013"/>
    <s v="EU15"/>
    <s v="UK"/>
    <s v="Wave IX"/>
    <s v="United Kingdom 2013"/>
    <s v="Gross"/>
    <n v="18.648040000000002"/>
    <m/>
    <n v="18.763300000000001"/>
    <n v="18.5273"/>
    <n v="0.51475452648106712"/>
    <n v="0.48524520539423976"/>
    <m/>
    <m/>
    <n v="18.108270000000001"/>
    <m/>
    <n v="15.1546"/>
    <n v="20.571439999999999"/>
    <n v="0.38055407832995641"/>
    <n v="0.61944570077649608"/>
    <m/>
    <m/>
  </r>
  <r>
    <x v="1"/>
    <x v="1"/>
    <x v="46"/>
    <x v="1"/>
    <x v="311"/>
    <x v="0"/>
    <n v="17.176449999999999"/>
    <m/>
    <n v="16.284400000000002"/>
    <n v="18.040610000000001"/>
    <n v="0.46650594272972595"/>
    <n v="0.53349411548952197"/>
    <m/>
    <m/>
    <n v="15.758940000000001"/>
    <n v="15.32413"/>
    <n v="16.187580000000001"/>
    <n v="0.48273037399723584"/>
    <n v="0.51726962600276416"/>
    <m/>
    <n v="2010"/>
    <s v="EU15"/>
    <s v="UK"/>
    <s v="Wave VIII"/>
    <s v="United Kingdom 2010"/>
    <s v="Gross"/>
    <n v="19.129799999999999"/>
    <m/>
    <n v="18.597850000000001"/>
    <n v="19.689820000000001"/>
    <n v="0.49859528066158565"/>
    <n v="0.50140451024056709"/>
    <m/>
    <m/>
    <n v="20.137090000000001"/>
    <m/>
    <n v="16.96482"/>
    <n v="22.711279999999999"/>
    <n v="0.37739196676381742"/>
    <n v="0.62260833119383185"/>
    <m/>
    <m/>
  </r>
  <r>
    <x v="10"/>
    <x v="1"/>
    <x v="46"/>
    <x v="2"/>
    <x v="312"/>
    <x v="0"/>
    <n v="19.485230000000001"/>
    <m/>
    <n v="18.012499999999999"/>
    <n v="20.90626"/>
    <n v="0.45395019714932794"/>
    <n v="0.54605000813436633"/>
    <m/>
    <m/>
    <n v="16.211490000000001"/>
    <n v="15.043049999999999"/>
    <n v="17.355619999999998"/>
    <n v="0.45908784448560858"/>
    <n v="0.54091203214510197"/>
    <m/>
    <n v="2007"/>
    <s v="EU15"/>
    <s v="UK"/>
    <s v="Wave VII"/>
    <s v="United Kingdom 2007"/>
    <s v="Gross"/>
    <n v="24.56636"/>
    <m/>
    <n v="24.245239999999999"/>
    <n v="24.907209999999999"/>
    <n v="0.50817011555639502"/>
    <n v="0.49182988444360504"/>
    <m/>
    <m/>
    <n v="25.682220000000001"/>
    <m/>
    <n v="21.37623"/>
    <n v="29.107620000000001"/>
    <n v="0.36876656301519101"/>
    <n v="0.63123359273458446"/>
    <m/>
    <m/>
  </r>
  <r>
    <x v="3"/>
    <x v="1"/>
    <x v="46"/>
    <x v="3"/>
    <x v="313"/>
    <x v="0"/>
    <n v="19.036200000000001"/>
    <m/>
    <n v="17.510190000000001"/>
    <n v="20.500129999999999"/>
    <n v="0.45036919133020248"/>
    <n v="0.54963070360681232"/>
    <m/>
    <m/>
    <n v="14.93892"/>
    <n v="13.509499999999999"/>
    <n v="16.33334"/>
    <n v="0.44655195957940735"/>
    <n v="0.55344804042059259"/>
    <m/>
    <n v="2004"/>
    <s v="EU15"/>
    <s v="UK"/>
    <s v="Wave VI"/>
    <s v="United Kingdom 2004"/>
    <s v="Gross"/>
    <n v="23.75591"/>
    <m/>
    <n v="23.69059"/>
    <n v="23.825379999999999"/>
    <n v="0.5140287195901988"/>
    <n v="0.48597085946191915"/>
    <m/>
    <m/>
    <n v="28.448350000000001"/>
    <m/>
    <n v="24.942540000000001"/>
    <n v="31.1631"/>
    <n v="0.38263519676888108"/>
    <n v="0.61736480323111875"/>
    <m/>
    <m/>
  </r>
  <r>
    <x v="36"/>
    <x v="1"/>
    <x v="46"/>
    <x v="4"/>
    <x v="314"/>
    <x v="0"/>
    <n v="21.806349999999998"/>
    <m/>
    <n v="19.7"/>
    <n v="23.862570000000002"/>
    <n v="0.4462632673510239"/>
    <n v="0.55373687022358176"/>
    <m/>
    <m/>
    <n v="16.43403"/>
    <n v="14.68798"/>
    <n v="18.19753"/>
    <n v="0.44910061622134073"/>
    <n v="0.55089926207996454"/>
    <m/>
    <n v="1999"/>
    <s v="EU15"/>
    <s v="UK"/>
    <s v="Wave V"/>
    <s v="United Kingdom 1999"/>
    <s v="Gross"/>
    <n v="28.32987"/>
    <m/>
    <n v="27.726109999999998"/>
    <n v="28.973780000000001"/>
    <n v="0.50509585818784208"/>
    <n v="0.49490414181215797"/>
    <m/>
    <m/>
    <n v="33.856940000000002"/>
    <m/>
    <n v="29.09421"/>
    <n v="37.383310000000002"/>
    <n v="0.36557763341873184"/>
    <n v="0.63442236658126816"/>
    <m/>
    <m/>
  </r>
  <r>
    <x v="6"/>
    <x v="1"/>
    <x v="46"/>
    <x v="5"/>
    <x v="315"/>
    <x v="0"/>
    <n v="22.09412"/>
    <m/>
    <n v="20.703320000000001"/>
    <n v="23.3874"/>
    <n v="0.45150107811490114"/>
    <n v="0.54849887662418784"/>
    <m/>
    <m/>
    <n v="16.91075"/>
    <n v="15.201230000000001"/>
    <n v="18.489979999999999"/>
    <n v="0.43164862587407421"/>
    <n v="0.56835137412592585"/>
    <m/>
    <n v="1995"/>
    <s v="EU15"/>
    <s v="UK"/>
    <s v="Wave IV"/>
    <s v="United Kingdom 1995"/>
    <s v="Gross"/>
    <n v="30.166219999999999"/>
    <m/>
    <n v="30.7925"/>
    <n v="29.49081"/>
    <n v="0.5296460743175645"/>
    <n v="0.47035392568243556"/>
    <m/>
    <m/>
    <n v="29.121700000000001"/>
    <m/>
    <n v="24.614270000000001"/>
    <n v="32.452710000000003"/>
    <n v="0.35918335811439578"/>
    <n v="0.64081698527215103"/>
    <m/>
    <m/>
  </r>
  <r>
    <x v="13"/>
    <x v="1"/>
    <x v="46"/>
    <x v="5"/>
    <x v="316"/>
    <x v="0"/>
    <n v="19.966740000000001"/>
    <m/>
    <n v="18.398479999999999"/>
    <n v="21.478339999999999"/>
    <n v="0.45225419873249212"/>
    <n v="0.54774590143408486"/>
    <m/>
    <m/>
    <n v="15.07269"/>
    <n v="13.888159999999999"/>
    <n v="16.266310000000001"/>
    <n v="0.46246900851805489"/>
    <n v="0.53753072610131303"/>
    <m/>
    <n v="1994"/>
    <s v="EU15"/>
    <s v="UK"/>
    <s v="Wave IV"/>
    <s v="United Kingdom 1994"/>
    <s v="Gross"/>
    <n v="26.720590000000001"/>
    <m/>
    <n v="27.16461"/>
    <n v="26.257290000000001"/>
    <n v="0.51911578299730654"/>
    <n v="0.4808842170026934"/>
    <m/>
    <m/>
    <n v="29.429290000000002"/>
    <m/>
    <n v="24.041679999999999"/>
    <n v="33.277349999999998"/>
    <n v="0.34037620343542097"/>
    <n v="0.65962379656457903"/>
    <m/>
    <m/>
  </r>
  <r>
    <x v="21"/>
    <x v="1"/>
    <x v="46"/>
    <x v="6"/>
    <x v="317"/>
    <x v="0"/>
    <n v="22.76755"/>
    <m/>
    <n v="20.328250000000001"/>
    <n v="25.062670000000001"/>
    <n v="0.43283568060682859"/>
    <n v="0.56716423154884921"/>
    <m/>
    <m/>
    <n v="15.95757"/>
    <n v="14.26885"/>
    <n v="17.60361"/>
    <n v="0.4413653206597245"/>
    <n v="0.55863455400790973"/>
    <m/>
    <n v="1991"/>
    <s v="EU15"/>
    <s v="UK"/>
    <s v="Wave III"/>
    <s v="United Kingdom 1991"/>
    <s v="Gross"/>
    <n v="26.889510000000001"/>
    <m/>
    <n v="27.1981"/>
    <n v="26.565760000000001"/>
    <n v="0.51786291382773431"/>
    <n v="0.48213708617226569"/>
    <m/>
    <m/>
    <n v="43.555630000000001"/>
    <m/>
    <n v="36.362580000000001"/>
    <n v="48.526800000000001"/>
    <n v="0.34118115155262363"/>
    <n v="0.65881861885593207"/>
    <m/>
    <m/>
  </r>
  <r>
    <x v="37"/>
    <x v="1"/>
    <x v="46"/>
    <x v="7"/>
    <x v="318"/>
    <x v="0"/>
    <n v="17.66376"/>
    <m/>
    <n v="16.48115"/>
    <n v="18.46236"/>
    <n v="0.44839298088289242"/>
    <n v="0.53430147375190784"/>
    <n v="1.7305545365199793E-2"/>
    <m/>
    <n v="13.959020000000001"/>
    <n v="12.679740000000001"/>
    <n v="15.187379999999999"/>
    <n v="0.44495408703476313"/>
    <n v="0.55504584132696988"/>
    <m/>
    <n v="1986"/>
    <s v="EU15"/>
    <s v="UK"/>
    <s v="Wave II"/>
    <s v="United Kingdom 1986"/>
    <s v="Gross"/>
    <n v="21.202310000000001"/>
    <n v="22.385159999999999"/>
    <n v="23.602219999999999"/>
    <n v="21.142109999999999"/>
    <n v="0.5327551824512311"/>
    <n v="0.46724481754876895"/>
    <m/>
    <n v="1.1828499999999984"/>
    <n v="23.708559999999999"/>
    <n v="24.427479999999999"/>
    <n v="19.801079999999999"/>
    <n v="26.572959999999998"/>
    <n v="0.3258928878459833"/>
    <n v="0.5907739971540249"/>
    <n v="8.3333114999991853E-2"/>
    <n v="0.71892000000000067"/>
  </r>
  <r>
    <x v="38"/>
    <x v="1"/>
    <x v="46"/>
    <x v="8"/>
    <x v="319"/>
    <x v="0"/>
    <n v="16.82957"/>
    <m/>
    <n v="14.354620000000001"/>
    <n v="19.046610000000001"/>
    <n v="0.40558089125271768"/>
    <n v="0.58079184435490616"/>
    <n v="1.3627264392376159E-2"/>
    <m/>
    <n v="10.23953"/>
    <n v="8.3889980000000008"/>
    <n v="11.98738"/>
    <n v="0.39794951526095435"/>
    <n v="0.60205019175684815"/>
    <m/>
    <n v="1979"/>
    <s v="EU15"/>
    <s v="UK"/>
    <s v="Wave I"/>
    <s v="United Kingdom 1979"/>
    <s v="Gross"/>
    <n v="12.69036"/>
    <n v="13.771520000000001"/>
    <n v="14.369160000000001"/>
    <n v="13.168240000000001"/>
    <n v="0.52414766126034018"/>
    <n v="0.47585219351240815"/>
    <m/>
    <n v="1.0811600000000006"/>
    <n v="50.479619999999997"/>
    <n v="47.942689999999999"/>
    <n v="43.23809"/>
    <n v="55.22184"/>
    <n v="0.34789266100838312"/>
    <n v="0.61992328757522785"/>
    <n v="3.2184051416389026E-2"/>
    <n v="-2.5369299999999981"/>
  </r>
  <r>
    <x v="43"/>
    <x v="1"/>
    <x v="46"/>
    <x v="9"/>
    <x v="320"/>
    <x v="0"/>
    <n v="15.400829999999999"/>
    <m/>
    <n v="11.855040000000001"/>
    <n v="18.668679999999998"/>
    <n v="0.26420264362375273"/>
    <n v="0.46646141798851104"/>
    <n v="0.26933593838773628"/>
    <m/>
    <n v="8.6862410000000008"/>
    <n v="6.26586"/>
    <n v="10.939489999999999"/>
    <n v="0.34777897596900659"/>
    <n v="0.65222102403099336"/>
    <m/>
    <n v="1974"/>
    <s v="EU15"/>
    <s v="UK"/>
    <s v="Historical wave"/>
    <s v="United Kingdom 1974"/>
    <s v="Gross"/>
    <n v="14.160959999999999"/>
    <n v="7.4935400000000003"/>
    <n v="5.8355439999999996"/>
    <n v="9.0680099999999992"/>
    <n v="0.37931031261593318"/>
    <n v="0.62068968738406682"/>
    <m/>
    <n v="-6.667419999999999"/>
    <n v="47.316020000000002"/>
    <n v="25.63053"/>
    <n v="42.391300000000001"/>
    <n v="51.748750000000001"/>
    <n v="0.22102008815268354"/>
    <n v="0.37351876843748455"/>
    <n v="0.40546114340983186"/>
    <n v="-21.685490000000001"/>
  </r>
  <r>
    <x v="44"/>
    <x v="1"/>
    <x v="46"/>
    <x v="9"/>
    <x v="321"/>
    <x v="0"/>
    <n v="12.35655"/>
    <m/>
    <n v="10.078189999999999"/>
    <n v="13.85411"/>
    <n v="0.30346642064330254"/>
    <n v="0.43786801332087028"/>
    <n v="0.25866556603582724"/>
    <m/>
    <n v="7.1507240000000003"/>
    <n v="5.7461260000000003"/>
    <n v="8.4818479999999994"/>
    <n v="0.39099523348964382"/>
    <n v="0.60900476651035607"/>
    <m/>
    <n v="1969"/>
    <s v="EU15"/>
    <s v="UK"/>
    <s v="Historical wave"/>
    <s v="United Kingdom 1969"/>
    <s v="Gross"/>
    <n v="2.6455030000000002"/>
    <n v="12.52108"/>
    <n v="11.688840000000001"/>
    <n v="13.4335"/>
    <n v="0.48821547342561505"/>
    <n v="0.51178444670906986"/>
    <m/>
    <n v="9.8755769999999998"/>
    <n v="36.529879999999999"/>
    <n v="19.753689999999999"/>
    <n v="31.300809999999998"/>
    <n v="38.822650000000003"/>
    <n v="0.19012346553985612"/>
    <n v="0.32160492545949648"/>
    <n v="0.48827160900064737"/>
    <n v="-16.77619"/>
  </r>
  <r>
    <x v="32"/>
    <x v="0"/>
    <x v="47"/>
    <x v="10"/>
    <x v="322"/>
    <x v="0"/>
    <n v="24.276340000000001"/>
    <m/>
    <n v="22.506450000000001"/>
    <n v="25.967600000000001"/>
    <n v="0.44751652051507379"/>
    <n v="0.55248347948492627"/>
    <m/>
    <m/>
    <n v="20.914370000000002"/>
    <n v="18.899470000000001"/>
    <n v="22.78678"/>
    <n v="0.43526876496877503"/>
    <n v="0.56473085251910526"/>
    <m/>
    <n v="2016"/>
    <s v="Anglo-Saxon"/>
    <s v="US"/>
    <s v="Wave X"/>
    <s v="United States 2016"/>
    <s v="Gross"/>
    <n v="30.459510000000002"/>
    <m/>
    <n v="30.392250000000001"/>
    <n v="30.452770000000001"/>
    <n v="0.5087747498105808"/>
    <n v="0.49122525018941915"/>
    <m/>
    <m/>
    <n v="28.41544"/>
    <m/>
    <n v="24.40626"/>
    <n v="31.70994"/>
    <n v="0.38683167247302164"/>
    <n v="0.61316832752697825"/>
    <m/>
    <m/>
  </r>
  <r>
    <x v="0"/>
    <x v="0"/>
    <x v="47"/>
    <x v="0"/>
    <x v="323"/>
    <x v="0"/>
    <n v="24.133389999999999"/>
    <m/>
    <n v="22.366150000000001"/>
    <n v="25.816800000000001"/>
    <n v="0.44933803332229744"/>
    <n v="0.55109290489235041"/>
    <m/>
    <m/>
    <n v="21.571999999999999"/>
    <n v="19.837620000000001"/>
    <n v="23.199549999999999"/>
    <n v="0.44518959762655297"/>
    <n v="0.55481040237344714"/>
    <m/>
    <n v="2013"/>
    <s v="Anglo-Saxon"/>
    <s v="US"/>
    <s v="Wave IX"/>
    <s v="United States 2013"/>
    <s v="Gross"/>
    <n v="29.03567"/>
    <m/>
    <n v="29.049240000000001"/>
    <n v="28.929079999999999"/>
    <n v="0.51344657674112171"/>
    <n v="0.48655342325887829"/>
    <m/>
    <m/>
    <n v="27.183019999999999"/>
    <m/>
    <n v="21.470870000000001"/>
    <n v="31.652570000000001"/>
    <n v="0.35038260776017699"/>
    <n v="0.64961750276686014"/>
    <m/>
    <m/>
  </r>
  <r>
    <x v="1"/>
    <x v="0"/>
    <x v="47"/>
    <x v="1"/>
    <x v="324"/>
    <x v="0"/>
    <n v="23.948799999999999"/>
    <m/>
    <n v="22.14706"/>
    <n v="25.668659999999999"/>
    <n v="0.44848635422234101"/>
    <n v="0.55201387960983439"/>
    <m/>
    <m/>
    <n v="20.851179999999999"/>
    <n v="18.974609999999998"/>
    <n v="22.621420000000001"/>
    <n v="0.44173356136199488"/>
    <n v="0.55826672639150399"/>
    <m/>
    <n v="2010"/>
    <s v="Anglo-Saxon"/>
    <s v="US"/>
    <s v="Wave VIII"/>
    <s v="United States 2010"/>
    <s v="Gross"/>
    <n v="29.33043"/>
    <m/>
    <n v="29.328050000000001"/>
    <n v="29.31446"/>
    <n v="0.51153304019145052"/>
    <n v="0.48846695980854943"/>
    <m/>
    <m/>
    <n v="28.811070000000001"/>
    <m/>
    <n v="23.24794"/>
    <n v="32.980539999999998"/>
    <n v="0.35035736524964112"/>
    <n v="0.64964263475035888"/>
    <m/>
    <m/>
  </r>
  <r>
    <x v="10"/>
    <x v="0"/>
    <x v="47"/>
    <x v="2"/>
    <x v="325"/>
    <x v="0"/>
    <n v="24.336590000000001"/>
    <m/>
    <n v="22.258890000000001"/>
    <n v="26.290140000000001"/>
    <n v="0.44167650439112466"/>
    <n v="0.55860455388367891"/>
    <m/>
    <m/>
    <n v="20.194680000000002"/>
    <n v="18.159020000000002"/>
    <n v="22.09543"/>
    <n v="0.43418994507464337"/>
    <n v="0.56580990637138084"/>
    <m/>
    <n v="2007"/>
    <s v="Anglo-Saxon"/>
    <s v="US"/>
    <s v="Wave VII"/>
    <s v="United States 2007"/>
    <s v="Gross"/>
    <n v="30.093360000000001"/>
    <m/>
    <n v="29.977170000000001"/>
    <n v="30.157430000000002"/>
    <n v="0.50916336331022594"/>
    <n v="0.49083663668977406"/>
    <m/>
    <m/>
    <n v="33.323219999999999"/>
    <m/>
    <n v="26.452159999999999"/>
    <n v="38.32958"/>
    <n v="0.33920145168738219"/>
    <n v="0.66079824768153317"/>
    <m/>
    <m/>
  </r>
  <r>
    <x v="3"/>
    <x v="0"/>
    <x v="47"/>
    <x v="3"/>
    <x v="326"/>
    <x v="0"/>
    <n v="23.93731"/>
    <m/>
    <n v="21.845279999999999"/>
    <n v="25.871580000000002"/>
    <n v="0.44111514618810554"/>
    <n v="0.55838855744442462"/>
    <m/>
    <m/>
    <n v="19.724550000000001"/>
    <n v="17.634409999999999"/>
    <n v="21.665410000000001"/>
    <n v="0.43046244401012956"/>
    <n v="0.56953745459338734"/>
    <m/>
    <n v="2004"/>
    <s v="Anglo-Saxon"/>
    <s v="US"/>
    <s v="Wave VI"/>
    <s v="United States 2004"/>
    <s v="Gross"/>
    <n v="28.795059999999999"/>
    <m/>
    <n v="28.650880000000001"/>
    <n v="28.869879999999998"/>
    <n v="0.50971891829112281"/>
    <n v="0.49028142944026032"/>
    <m/>
    <m/>
    <n v="34.677529999999997"/>
    <n v="34.596890000000002"/>
    <n v="28.047450000000001"/>
    <n v="39.578429999999997"/>
    <n v="0.35023003512743484"/>
    <n v="0.64976996487256511"/>
    <m/>
    <n v="-8.0639999999995382E-2"/>
  </r>
  <r>
    <x v="11"/>
    <x v="0"/>
    <x v="47"/>
    <x v="4"/>
    <x v="327"/>
    <x v="0"/>
    <n v="23.473379999999999"/>
    <m/>
    <n v="21.421430000000001"/>
    <n v="25.419640000000001"/>
    <n v="0.44137444202752224"/>
    <n v="0.55915850209897344"/>
    <m/>
    <m/>
    <n v="18.935130000000001"/>
    <n v="16.91357"/>
    <n v="20.829470000000001"/>
    <n v="0.43211057964745947"/>
    <n v="0.56788942035254042"/>
    <m/>
    <n v="2000"/>
    <s v="Anglo-Saxon"/>
    <s v="US"/>
    <s v="Wave V"/>
    <s v="United States 2000"/>
    <s v="Gross"/>
    <n v="29.496310000000001"/>
    <m/>
    <n v="29.37021"/>
    <n v="29.613199999999999"/>
    <n v="0.50946237076921463"/>
    <n v="0.49053762923078537"/>
    <m/>
    <m/>
    <n v="33.307110000000002"/>
    <m/>
    <n v="26.385909999999999"/>
    <n v="38.323079999999997"/>
    <n v="0.33475119003516252"/>
    <n v="0.6652488099648376"/>
    <m/>
    <m/>
  </r>
  <r>
    <x v="12"/>
    <x v="0"/>
    <x v="47"/>
    <x v="5"/>
    <x v="328"/>
    <x v="0"/>
    <n v="23.733170000000001"/>
    <m/>
    <n v="21.457740000000001"/>
    <n v="25.85229"/>
    <n v="0.43504765692909964"/>
    <n v="0.56514405787343203"/>
    <m/>
    <m/>
    <n v="19.14593"/>
    <n v="16.783349999999999"/>
    <n v="21.330459999999999"/>
    <n v="0.42113718163599262"/>
    <n v="0.57886297505527284"/>
    <m/>
    <n v="1997"/>
    <s v="Anglo-Saxon"/>
    <s v="US"/>
    <s v="Wave IV"/>
    <s v="United States 1997"/>
    <s v="Gross"/>
    <n v="31.016220000000001"/>
    <m/>
    <n v="30.61806"/>
    <n v="31.435359999999999"/>
    <n v="0.50419999555095463"/>
    <n v="0.49580032684363762"/>
    <m/>
    <m/>
    <n v="30.33586"/>
    <m/>
    <n v="22.972629999999999"/>
    <n v="35.472140000000003"/>
    <n v="0.31692379238062629"/>
    <n v="0.68307630677660347"/>
    <m/>
    <m/>
  </r>
  <r>
    <x v="13"/>
    <x v="0"/>
    <x v="47"/>
    <x v="5"/>
    <x v="329"/>
    <x v="0"/>
    <n v="23.875050000000002"/>
    <m/>
    <n v="21.644780000000001"/>
    <n v="25.91084"/>
    <n v="0.43437270288439184"/>
    <n v="0.56528342349021254"/>
    <m/>
    <m/>
    <n v="19.0885"/>
    <n v="16.681439999999998"/>
    <n v="21.30735"/>
    <n v="0.41917128113785784"/>
    <n v="0.58082877124970533"/>
    <m/>
    <n v="1994"/>
    <s v="Anglo-Saxon"/>
    <s v="US"/>
    <s v="Wave IV"/>
    <s v="United States 1994"/>
    <s v="Gross"/>
    <n v="31.645389999999999"/>
    <m/>
    <n v="31.444970000000001"/>
    <n v="31.783650000000002"/>
    <n v="0.50320571220334354"/>
    <n v="0.49679397146428989"/>
    <m/>
    <m/>
    <n v="29.83426"/>
    <m/>
    <n v="22.744289999999999"/>
    <n v="34.880000000000003"/>
    <n v="0.31640833861114742"/>
    <n v="0.68359152734912998"/>
    <m/>
    <m/>
  </r>
  <r>
    <x v="21"/>
    <x v="0"/>
    <x v="47"/>
    <x v="6"/>
    <x v="330"/>
    <x v="0"/>
    <n v="23.916319999999999"/>
    <m/>
    <n v="21.666149999999998"/>
    <n v="26.01024"/>
    <n v="0.43666667781665408"/>
    <n v="0.56333332218334597"/>
    <m/>
    <m/>
    <n v="18.871749999999999"/>
    <n v="16.37059"/>
    <n v="21.198139999999999"/>
    <n v="0.41802948852120236"/>
    <n v="0.58197093539284916"/>
    <m/>
    <n v="1991"/>
    <s v="Anglo-Saxon"/>
    <s v="US"/>
    <s v="Wave III"/>
    <s v="United States 1991"/>
    <s v="Gross"/>
    <n v="32.444719999999997"/>
    <m/>
    <n v="32.286909999999999"/>
    <n v="32.611429999999999"/>
    <n v="0.51122956215988313"/>
    <n v="0.4887701296235567"/>
    <m/>
    <m/>
    <n v="30.18844"/>
    <m/>
    <n v="23.221679999999999"/>
    <n v="35.076169999999998"/>
    <n v="0.31715895223469648"/>
    <n v="0.68284118026635365"/>
    <m/>
    <m/>
  </r>
  <r>
    <x v="37"/>
    <x v="0"/>
    <x v="47"/>
    <x v="7"/>
    <x v="331"/>
    <x v="0"/>
    <n v="23.904150000000001"/>
    <m/>
    <n v="21.52703"/>
    <n v="26.101569999999999"/>
    <n v="0.43258973860187455"/>
    <n v="0.56741026139812534"/>
    <m/>
    <m/>
    <n v="18.884810000000002"/>
    <n v="16.076650000000001"/>
    <n v="21.47803"/>
    <n v="0.40871107519747346"/>
    <n v="0.59128897775513756"/>
    <m/>
    <n v="1986"/>
    <s v="Anglo-Saxon"/>
    <s v="US"/>
    <s v="Wave II"/>
    <s v="United States 1986"/>
    <s v="Gross"/>
    <n v="32.187640000000002"/>
    <m/>
    <n v="32.01305"/>
    <n v="32.37012"/>
    <n v="0.50826435240359336"/>
    <n v="0.49173595827466687"/>
    <m/>
    <m/>
    <n v="30.847349999999999"/>
    <m/>
    <n v="24.487159999999999"/>
    <n v="35.281889999999997"/>
    <n v="0.3261048355855527"/>
    <n v="0.67389548859140258"/>
    <m/>
    <m/>
  </r>
  <r>
    <x v="38"/>
    <x v="0"/>
    <x v="47"/>
    <x v="8"/>
    <x v="332"/>
    <x v="0"/>
    <n v="21.25581"/>
    <m/>
    <n v="18.782299999999999"/>
    <n v="23.56908"/>
    <n v="0.42702677526756216"/>
    <n v="0.57297322473243784"/>
    <m/>
    <m/>
    <n v="15.90686"/>
    <n v="13.139570000000001"/>
    <n v="18.459430000000001"/>
    <n v="0.39634635622618164"/>
    <n v="0.60365351804190148"/>
    <m/>
    <n v="1979"/>
    <s v="Anglo-Saxon"/>
    <s v="US"/>
    <s v="Wave I"/>
    <s v="United States 1979"/>
    <s v="Gross"/>
    <n v="26.4541"/>
    <m/>
    <n v="25.98706"/>
    <n v="26.955850000000002"/>
    <n v="0.50877028513538536"/>
    <n v="0"/>
    <n v="0.49122971486461464"/>
    <m/>
    <n v="36.779350000000001"/>
    <m/>
    <n v="30.73743"/>
    <n v="40.955680000000001"/>
    <n v="0.34157156121573656"/>
    <n v="0.65842871067596354"/>
    <m/>
    <m/>
  </r>
  <r>
    <x v="43"/>
    <x v="0"/>
    <x v="47"/>
    <x v="9"/>
    <x v="333"/>
    <x v="0"/>
    <n v="20.757190000000001"/>
    <m/>
    <n v="18.083459999999999"/>
    <n v="22.36835"/>
    <n v="0.40868696581762748"/>
    <n v="0.54425912177900759"/>
    <n v="4.7053912403364873E-2"/>
    <m/>
    <n v="15.545859999999999"/>
    <n v="12.91084"/>
    <n v="17.947130000000001"/>
    <n v="0.39597661370937343"/>
    <n v="0.60402364359385718"/>
    <m/>
    <n v="1974"/>
    <s v="Anglo-Saxon"/>
    <s v="US"/>
    <s v="Historical wave"/>
    <s v="United States 1974"/>
    <s v="Gross"/>
    <n v="20.493790000000001"/>
    <n v="23.287199999999999"/>
    <n v="23.457509999999999"/>
    <n v="23.110130000000002"/>
    <n v="0.51344773094232021"/>
    <n v="0.48655226905767979"/>
    <m/>
    <n v="2.793409999999998"/>
    <n v="38.447949999999999"/>
    <n v="38.147930000000002"/>
    <n v="31.402670000000001"/>
    <n v="43.223550000000003"/>
    <n v="0.27594996635466196"/>
    <n v="0.5201328093031522"/>
    <n v="0.20391722434218584"/>
    <n v="-0.3000199999999964"/>
  </r>
  <r>
    <x v="32"/>
    <x v="3"/>
    <x v="48"/>
    <x v="10"/>
    <x v="334"/>
    <x v="1"/>
    <n v="20.738720000000001"/>
    <n v="20.736820000000002"/>
    <n v="19.87745"/>
    <n v="21.54156"/>
    <n v="0.46354450000000003"/>
    <n v="0.53645549999999997"/>
    <m/>
    <m/>
    <n v="17.508050000000001"/>
    <n v="16.077819999999999"/>
    <n v="18.884650000000001"/>
    <n v="0.45038289999999997"/>
    <n v="0.54961709999999997"/>
    <m/>
    <n v="2016"/>
    <s v="Latin America"/>
    <s v="UY"/>
    <s v="Wave X"/>
    <s v="Uruguay 2016"/>
    <s v="Net"/>
    <n v="29.602180000000001"/>
    <n v="29.600339999999999"/>
    <n v="29.22336"/>
    <n v="29.997990000000001"/>
    <n v="0.50680320000000001"/>
    <n v="0.49319689999999999"/>
    <n v="-1.0000000005838672E-7"/>
    <m/>
    <n v="18.438089999999999"/>
    <n v="18.447340000000001"/>
    <n v="18.00609"/>
    <n v="18.743099999999998"/>
    <n v="0.39169310000000002"/>
    <n v="0.60830689999999998"/>
    <m/>
    <m/>
  </r>
  <r>
    <x v="0"/>
    <x v="3"/>
    <x v="48"/>
    <x v="0"/>
    <x v="335"/>
    <x v="1"/>
    <n v="21.538250000000001"/>
    <n v="21.5335"/>
    <n v="20.704640000000001"/>
    <n v="22.297750000000001"/>
    <n v="0.46125470000000002"/>
    <n v="0.53874540000000004"/>
    <m/>
    <m/>
    <n v="17.703499999999998"/>
    <n v="15.988720000000001"/>
    <n v="19.32056"/>
    <n v="0.43832330000000003"/>
    <n v="0.56167670000000003"/>
    <m/>
    <n v="2013"/>
    <s v="Latin America"/>
    <s v="UY"/>
    <s v="Wave IX"/>
    <s v="Uruguay 2013"/>
    <s v="Net"/>
    <n v="31.852229999999999"/>
    <n v="31.8504"/>
    <n v="31.742819999999998"/>
    <n v="31.962520000000001"/>
    <n v="0.50856749999999995"/>
    <n v="0.49143249999999999"/>
    <n v="0"/>
    <m/>
    <n v="18.26754"/>
    <n v="18.26416"/>
    <n v="18.287379999999999"/>
    <n v="18.248699999999999"/>
    <n v="0.40033020000000002"/>
    <n v="0.59966980000000003"/>
    <m/>
    <m/>
  </r>
  <r>
    <x v="1"/>
    <x v="3"/>
    <x v="48"/>
    <x v="1"/>
    <x v="336"/>
    <x v="1"/>
    <n v="21.056570000000001"/>
    <n v="21.055330000000001"/>
    <n v="20.58548"/>
    <n v="21.481750000000002"/>
    <n v="0.46515859999999998"/>
    <n v="0.53484140000000002"/>
    <m/>
    <m/>
    <n v="17.952739999999999"/>
    <n v="16.503160000000001"/>
    <n v="19.26427"/>
    <n v="0.43664740000000002"/>
    <n v="0.56335259999999998"/>
    <m/>
    <n v="2010"/>
    <s v="Latin America"/>
    <s v="UY"/>
    <s v="Wave VIII"/>
    <s v="Uruguay 2010"/>
    <s v="Net"/>
    <n v="29.778919999999999"/>
    <n v="29.78679"/>
    <n v="29.546990000000001"/>
    <n v="30.039259999999999"/>
    <n v="0.50874609999999998"/>
    <n v="0.49125390000000002"/>
    <n v="0"/>
    <m/>
    <n v="16.879519999999999"/>
    <n v="16.865760000000002"/>
    <n v="18.070409999999999"/>
    <n v="16.027259999999998"/>
    <n v="0.4397064"/>
    <n v="0.56029359999999995"/>
    <m/>
    <m/>
  </r>
  <r>
    <x v="10"/>
    <x v="3"/>
    <x v="48"/>
    <x v="2"/>
    <x v="337"/>
    <x v="1"/>
    <n v="22.14349"/>
    <n v="22.141459999999999"/>
    <n v="21.904579999999999"/>
    <n v="22.352889999999999"/>
    <n v="0.46657599999999999"/>
    <n v="0.53342400000000001"/>
    <m/>
    <m/>
    <n v="18.852900000000002"/>
    <n v="17.72542"/>
    <n v="19.855080000000001"/>
    <n v="0.44243700000000002"/>
    <n v="0.55756309999999998"/>
    <m/>
    <n v="2007"/>
    <s v="Latin America"/>
    <s v="UY"/>
    <s v="Wave VII"/>
    <s v="Uruguay 2007"/>
    <s v="Net"/>
    <n v="31.678920000000002"/>
    <n v="31.678139999999999"/>
    <n v="31.293019999999999"/>
    <n v="32.07911"/>
    <n v="0.50387320000000002"/>
    <n v="0.49612679999999998"/>
    <n v="0"/>
    <m/>
    <n v="16.600370000000002"/>
    <n v="16.610150000000001"/>
    <n v="18.034690000000001"/>
    <n v="15.65263"/>
    <n v="0.43644230000000001"/>
    <n v="0.56355759999999999"/>
    <m/>
    <m/>
  </r>
  <r>
    <x v="3"/>
    <x v="3"/>
    <x v="48"/>
    <x v="3"/>
    <x v="338"/>
    <x v="1"/>
    <n v="23.76023"/>
    <n v="23.77938"/>
    <n v="24.043610000000001"/>
    <n v="23.545359999999999"/>
    <n v="0.47488979999999997"/>
    <n v="0.52511019999999997"/>
    <m/>
    <m/>
    <n v="21.177479999999999"/>
    <n v="20.74633"/>
    <n v="21.56175"/>
    <n v="0.46165499999999998"/>
    <n v="0.53834499999999996"/>
    <m/>
    <n v="2004"/>
    <s v="Latin America"/>
    <s v="UY"/>
    <s v="Wave VI"/>
    <s v="Uruguay 2004"/>
    <s v="Net"/>
    <n v="36.1419"/>
    <n v="36.215519999999998"/>
    <n v="35.577030000000001"/>
    <n v="36.88456"/>
    <n v="0.50266529999999998"/>
    <n v="0.49733470000000002"/>
    <n v="0"/>
    <m/>
    <n v="11.99133"/>
    <n v="12.01599"/>
    <n v="12.746230000000001"/>
    <n v="11.54378"/>
    <n v="0.41656710000000002"/>
    <n v="0.58343290000000003"/>
    <m/>
    <m/>
  </r>
</pivotCacheRecords>
</file>

<file path=xl/pivotCache/pivotCacheRecords6.xml><?xml version="1.0" encoding="utf-8"?>
<pivotCacheRecords xmlns="http://schemas.openxmlformats.org/spreadsheetml/2006/main" xmlns:r="http://schemas.openxmlformats.org/officeDocument/2006/relationships" count="339">
  <r>
    <x v="0"/>
    <x v="0"/>
    <x v="0"/>
    <x v="0"/>
    <x v="0"/>
    <x v="0"/>
    <n v="32.518689999999999"/>
    <n v="19.80124"/>
    <n v="21.312899999999999"/>
    <n v="11.20579"/>
    <n v="12.717449999999999"/>
    <n v="-1.5116599999999991"/>
    <n v="0.34459536961667275"/>
    <n v="0.39108125204305583"/>
    <n v="-4.6485882426383081E-2"/>
    <n v="1.134899904424409"/>
    <n v="-0.13489990442440908"/>
    <n v="2014"/>
    <s v="AU"/>
    <s v="Wave IX"/>
    <s v="Australia 2013"/>
    <s v="Gross"/>
    <n v="28.779810000000001"/>
    <n v="13.445169999999999"/>
    <n v="13.907819999999999"/>
    <n v="14.871990000000002"/>
    <n v="15.334640000000002"/>
    <n v="-0.46265000000000001"/>
    <n v="0.51675080551261465"/>
    <n v="0.53282631122304147"/>
    <n v="-1.6075505710426857E-2"/>
    <n v="1.0311088159688111"/>
    <n v="-3.1108815968811165E-2"/>
    <n v="2014"/>
    <s v="Anglo-Saxon"/>
    <s v="AU"/>
    <s v="Wave IX"/>
    <s v="Australia 2013"/>
    <s v="Gross"/>
    <n v="25.284849999999999"/>
    <n v="6.9291369999999999"/>
    <n v="7.0398990000000001"/>
    <n v="18.244951"/>
    <n v="18.355712999999998"/>
    <n v="-0.11076200000000025"/>
    <n v="0.72157639851531652"/>
    <n v="0.72595696632568507"/>
    <n v="-4.3805678103686699E-3"/>
    <n v="1.0060708302258525"/>
    <n v="-6.0708302258526345E-3"/>
    <n v="2014"/>
    <s v="Anglo-Saxon"/>
    <s v="AU"/>
    <s v="Wave IX"/>
    <s v="Australia 2013"/>
    <s v="Gross"/>
    <n v="22.208929999999999"/>
    <n v="6.2835760000000001"/>
    <n v="6.4854770000000004"/>
    <n v="15.723452999999999"/>
    <n v="15.925353999999999"/>
    <n v="-0.20190100000000033"/>
    <n v="0.70797886255663822"/>
    <n v="0.7170698453279829"/>
    <n v="-9.0909827713446956E-3"/>
    <n v="1.0128407545085676"/>
    <n v="-1.2840754508567573E-2"/>
  </r>
  <r>
    <x v="1"/>
    <x v="0"/>
    <x v="0"/>
    <x v="1"/>
    <x v="1"/>
    <x v="0"/>
    <n v="32.759529999999998"/>
    <n v="20.348009999999999"/>
    <n v="21.174289999999999"/>
    <n v="11.585239999999999"/>
    <n v="12.411519999999999"/>
    <n v="-0.82628000000000057"/>
    <n v="0.353644878299536"/>
    <n v="0.37886746238422836"/>
    <n v="-2.5222584084692322E-2"/>
    <n v="1.071321785306131"/>
    <n v="-7.1321785306130966E-2"/>
    <n v="2010"/>
    <s v="AU"/>
    <s v="Wave VIII"/>
    <s v="Australia 2010"/>
    <s v="Gross"/>
    <n v="29.041830000000001"/>
    <n v="13.60901"/>
    <n v="13.93927"/>
    <n v="15.10256"/>
    <n v="15.432820000000001"/>
    <n v="-0.33026000000000089"/>
    <n v="0.52002783571145483"/>
    <n v="0.53139970862717678"/>
    <n v="-1.1371872915721939E-2"/>
    <n v="1.0218678157875223"/>
    <n v="-2.1867815787522175E-2"/>
    <n v="2010"/>
    <s v="Anglo-Saxon"/>
    <s v="AU"/>
    <s v="Wave VIII"/>
    <s v="Australia 2010"/>
    <s v="Gross"/>
    <n v="25.423480000000001"/>
    <n v="5.8521900000000002"/>
    <n v="5.936941"/>
    <n v="19.486539"/>
    <n v="19.571290000000001"/>
    <n v="-8.4750999999999799E-2"/>
    <n v="0.76647803526503844"/>
    <n v="0.76981160722292941"/>
    <n v="-3.3335719578908864E-3"/>
    <n v="1.0043492074195424"/>
    <n v="-4.3492074195422697E-3"/>
    <n v="2010"/>
    <s v="Anglo-Saxon"/>
    <s v="AU"/>
    <s v="Wave VIII"/>
    <s v="Australia 2010"/>
    <s v="Gross"/>
    <n v="22.590430000000001"/>
    <n v="5.77949"/>
    <n v="5.8870100000000001"/>
    <n v="16.703420000000001"/>
    <n v="16.810940000000002"/>
    <n v="-0.10752000000000006"/>
    <n v="0.73940248149326948"/>
    <n v="0.74416201904965962"/>
    <n v="-4.7595375563900316E-3"/>
    <n v="1.0064370051163176"/>
    <n v="-6.4370051163174999E-3"/>
  </r>
  <r>
    <x v="2"/>
    <x v="0"/>
    <x v="0"/>
    <x v="2"/>
    <x v="2"/>
    <x v="0"/>
    <n v="31.474499999999999"/>
    <n v="19.788630000000001"/>
    <n v="21.079249999999998"/>
    <n v="10.395250000000001"/>
    <n v="11.685869999999998"/>
    <n v="-1.290619999999997"/>
    <n v="0.33027530222878843"/>
    <n v="0.37128056045370056"/>
    <n v="-4.1005258224912133E-2"/>
    <n v="1.1241547822322693"/>
    <n v="-0.12415478223226925"/>
    <n v="2008"/>
    <s v="AU"/>
    <s v="Wave VII"/>
    <s v="Australia 2008"/>
    <s v="Gross"/>
    <n v="27.845929999999999"/>
    <n v="13.93008"/>
    <n v="14.11124"/>
    <n v="13.734689999999999"/>
    <n v="13.915849999999999"/>
    <n v="-0.18116000000000021"/>
    <n v="0.49323868874194537"/>
    <n v="0.49974448689628964"/>
    <n v="-6.5057981543442875E-3"/>
    <n v="1.0131899591472395"/>
    <n v="-1.3189959147239597E-2"/>
    <n v="2008"/>
    <s v="Anglo-Saxon"/>
    <s v="AU"/>
    <s v="Wave VII"/>
    <s v="Australia 2008"/>
    <s v="Gross"/>
    <n v="24.175820000000002"/>
    <n v="7.00875"/>
    <n v="6.9196489999999997"/>
    <n v="17.256171000000002"/>
    <n v="17.167070000000002"/>
    <n v="8.9101000000000319E-2"/>
    <n v="0.71377810556167276"/>
    <n v="0.7100925635614429"/>
    <n v="3.6855420002299948E-3"/>
    <n v="0.99483657179799623"/>
    <n v="5.1634282020038115E-3"/>
    <n v="2008"/>
    <s v="Anglo-Saxon"/>
    <s v="AU"/>
    <s v="Wave VII"/>
    <s v="Australia 2008"/>
    <s v="Gross"/>
    <n v="21.146380000000001"/>
    <n v="5.8534009999999999"/>
    <n v="5.9390489999999998"/>
    <n v="15.207331"/>
    <n v="15.292979000000001"/>
    <n v="-8.5647999999999946E-2"/>
    <n v="0.71914583016100153"/>
    <n v="0.72319607422168708"/>
    <n v="-4.0502440606855613E-3"/>
    <n v="1.0056320205037952"/>
    <n v="-5.6320205037951728E-3"/>
  </r>
  <r>
    <x v="3"/>
    <x v="0"/>
    <x v="0"/>
    <x v="3"/>
    <x v="3"/>
    <x v="0"/>
    <n v="32.51867"/>
    <n v="19.42822"/>
    <n v="20.954360000000001"/>
    <n v="11.564309999999999"/>
    <n v="13.090450000000001"/>
    <n v="-1.5261400000000016"/>
    <n v="0.35562063270115285"/>
    <n v="0.40255182638158327"/>
    <n v="-4.6931193680430396E-2"/>
    <n v="1.1319698278582986"/>
    <n v="-0.13196982785829867"/>
    <n v="2004"/>
    <s v="AU"/>
    <s v="Wave VI"/>
    <s v="Australia 2004"/>
    <s v="Gross"/>
    <n v="29.359059999999999"/>
    <n v="12.38941"/>
    <n v="13.1311"/>
    <n v="16.227959999999999"/>
    <n v="16.969650000000001"/>
    <n v="-0.74169000000000018"/>
    <n v="0.55274112999530634"/>
    <n v="0.57800385979660118"/>
    <n v="-2.5262729801294733E-2"/>
    <n v="1.0457044508367042"/>
    <n v="-4.5704450836704075E-2"/>
    <n v="2004"/>
    <s v="Anglo-Saxon"/>
    <s v="AU"/>
    <s v="Wave VI"/>
    <s v="Australia 2004"/>
    <s v="Gross"/>
    <n v="26.42482"/>
    <n v="4.7523590000000002"/>
    <n v="5.0280680000000002"/>
    <n v="21.396751999999999"/>
    <n v="21.672460999999998"/>
    <n v="-0.27570899999999998"/>
    <n v="0.80972176915490812"/>
    <n v="0.82015548261066673"/>
    <n v="-1.0433713455758638E-2"/>
    <n v="1.0128855538448078"/>
    <n v="-1.2885553844807846E-2"/>
    <n v="2004"/>
    <s v="Anglo-Saxon"/>
    <s v="AU"/>
    <s v="Wave VI"/>
    <s v="Australia 2004"/>
    <s v="Gross"/>
    <n v="23.68017"/>
    <n v="5.133508"/>
    <n v="5.4195520000000004"/>
    <n v="18.260618000000001"/>
    <n v="18.546662000000001"/>
    <n v="-0.28604400000000041"/>
    <n v="0.77113542681492575"/>
    <n v="0.78321490090653911"/>
    <n v="-1.207947409161338E-2"/>
    <n v="1.0156645300832645"/>
    <n v="-1.5664530083264454E-2"/>
  </r>
  <r>
    <x v="4"/>
    <x v="0"/>
    <x v="0"/>
    <x v="3"/>
    <x v="4"/>
    <x v="0"/>
    <n v="32.655500000000004"/>
    <n v="19.039300000000001"/>
    <n v="20.370480000000001"/>
    <n v="12.285020000000003"/>
    <n v="13.616200000000003"/>
    <n v="-1.3311799999999998"/>
    <n v="0.37620064001469894"/>
    <n v="0.41696498292783762"/>
    <n v="-4.0764342913138664E-2"/>
    <n v="1.1083579839511861"/>
    <n v="-0.10835798395118604"/>
    <n v="2003"/>
    <s v="AU"/>
    <s v="Wave VI"/>
    <s v="Australia 2003"/>
    <s v="Gross"/>
    <n v="28.81147"/>
    <n v="11.3978"/>
    <n v="12.18707"/>
    <n v="16.624400000000001"/>
    <n v="17.41367"/>
    <n v="-0.78927000000000014"/>
    <n v="0.57700631033404415"/>
    <n v="0.60440060850765331"/>
    <n v="-2.7394298173609336E-2"/>
    <n v="1.0474766006592717"/>
    <n v="-4.7476600659271916E-2"/>
    <n v="2003"/>
    <s v="Anglo-Saxon"/>
    <s v="AU"/>
    <s v="Wave VI"/>
    <s v="Australia 2003"/>
    <s v="Gross"/>
    <n v="25.84676"/>
    <n v="5.2061349999999997"/>
    <n v="5.4056860000000002"/>
    <n v="20.441074"/>
    <n v="20.640625"/>
    <n v="-0.19955100000000048"/>
    <n v="0.79085633944061073"/>
    <n v="0.79857688158980078"/>
    <n v="-7.7205421491900912E-3"/>
    <n v="1.009762256131943"/>
    <n v="-9.7622561319429917E-3"/>
    <n v="2003"/>
    <s v="Anglo-Saxon"/>
    <s v="AU"/>
    <s v="Wave VI"/>
    <s v="Australia 2003"/>
    <s v="Gross"/>
    <n v="23.409389999999998"/>
    <n v="5.3201989999999997"/>
    <n v="5.594665"/>
    <n v="17.814724999999999"/>
    <n v="18.089191"/>
    <n v="-0.27446600000000032"/>
    <n v="0.76100765547500382"/>
    <n v="0.77273226683822183"/>
    <n v="-1.1724611363217938E-2"/>
    <n v="1.0154066930586916"/>
    <n v="-1.5406693058691634E-2"/>
  </r>
  <r>
    <x v="5"/>
    <x v="0"/>
    <x v="0"/>
    <x v="4"/>
    <x v="5"/>
    <x v="0"/>
    <n v="32.952730000000003"/>
    <n v="20.393339999999998"/>
    <n v="21.575939999999999"/>
    <n v="11.376790000000003"/>
    <n v="12.559390000000004"/>
    <n v="-1.1826000000000008"/>
    <n v="0.34524575050382783"/>
    <n v="0.3811335206521585"/>
    <n v="-3.5887770148330674E-2"/>
    <n v="1.1039484775582569"/>
    <n v="-0.1039484775582568"/>
    <n v="2001"/>
    <s v="AU"/>
    <s v="Wave V"/>
    <s v="Australia 2001"/>
    <s v="Gross"/>
    <n v="29.780390000000001"/>
    <n v="12.68389"/>
    <n v="13.010429999999999"/>
    <n v="16.769960000000001"/>
    <n v="17.096499999999999"/>
    <n v="-0.32653999999999961"/>
    <n v="0.56312089935692589"/>
    <n v="0.57408583299278482"/>
    <n v="-1.096493363585902E-2"/>
    <n v="1.0194717220553895"/>
    <n v="-1.9471722055389492E-2"/>
    <n v="2001"/>
    <s v="Anglo-Saxon"/>
    <s v="AU"/>
    <s v="Wave V"/>
    <s v="Australia 2001"/>
    <s v="Gross"/>
    <n v="27.421980000000001"/>
    <n v="5.4888219999999999"/>
    <n v="5.5311779999999997"/>
    <n v="21.890802000000001"/>
    <n v="21.933158000000002"/>
    <n v="-4.2355999999999838E-2"/>
    <n v="0.79829399627598008"/>
    <n v="0.79983859662941925"/>
    <n v="-1.5446003534390965E-3"/>
    <n v="1.0019348765751022"/>
    <n v="-1.9348765751021747E-3"/>
    <n v="2001"/>
    <s v="Anglo-Saxon"/>
    <s v="AU"/>
    <s v="Wave V"/>
    <s v="Australia 2001"/>
    <s v="Gross"/>
    <n v="24.729220000000002"/>
    <n v="5.6492880000000003"/>
    <n v="5.7947519999999999"/>
    <n v="18.934468000000003"/>
    <n v="19.079931999999999"/>
    <n v="-0.14546399999999959"/>
    <n v="0.76567186510532892"/>
    <n v="0.77155413717052124"/>
    <n v="-5.8822720651924964E-3"/>
    <n v="1.0076824973376595"/>
    <n v="-7.6824973376595305E-3"/>
  </r>
  <r>
    <x v="6"/>
    <x v="0"/>
    <x v="0"/>
    <x v="5"/>
    <x v="6"/>
    <x v="0"/>
    <n v="31.288789999999999"/>
    <n v="19.229030000000002"/>
    <n v="20.636050000000001"/>
    <n v="10.652739999999998"/>
    <n v="12.059759999999997"/>
    <n v="-1.4070199999999993"/>
    <n v="0.34046506752098749"/>
    <n v="0.38543388862273031"/>
    <n v="-4.4968821101742808E-2"/>
    <n v="1.1320805726977283"/>
    <n v="-0.13208057269772844"/>
    <n v="1995"/>
    <s v="AU"/>
    <s v="Wave IV"/>
    <s v="Australia 1995"/>
    <s v="Gross"/>
    <n v="28.239540000000002"/>
    <n v="10.902150000000001"/>
    <n v="11.370100000000001"/>
    <n v="16.869440000000001"/>
    <n v="17.337389999999999"/>
    <n v="-0.46795000000000009"/>
    <n v="0.59736950389418519"/>
    <n v="0.61394024123622404"/>
    <n v="-1.6570737342038861E-2"/>
    <n v="1.0277395100252289"/>
    <n v="-2.7739510025229057E-2"/>
    <n v="1995"/>
    <s v="Anglo-Saxon"/>
    <s v="AU"/>
    <s v="Wave IV"/>
    <s v="Australia 1995"/>
    <s v="Gross"/>
    <n v="26.198910000000001"/>
    <n v="4.831359"/>
    <n v="4.8298030000000001"/>
    <n v="21.369107"/>
    <n v="21.367551000000002"/>
    <n v="1.5559999999998908E-3"/>
    <n v="0.81564870446900262"/>
    <n v="0.81558931268514612"/>
    <n v="5.9391783856652459E-5"/>
    <n v="0.99992718460345598"/>
    <n v="7.2815396544174301E-5"/>
    <n v="1995"/>
    <s v="Anglo-Saxon"/>
    <s v="AU"/>
    <s v="Wave IV"/>
    <s v="Australia 1995"/>
    <s v="Gross"/>
    <n v="23.770040000000002"/>
    <n v="5.2389130000000002"/>
    <n v="5.4083310000000004"/>
    <n v="18.361709000000001"/>
    <n v="18.531127000000001"/>
    <n v="-0.16941800000000029"/>
    <n v="0.77247278506893546"/>
    <n v="0.77960016053822379"/>
    <n v="-7.127375469288242E-3"/>
    <n v="1.0092267010657887"/>
    <n v="-9.2267010657886075E-3"/>
  </r>
  <r>
    <x v="7"/>
    <x v="0"/>
    <x v="0"/>
    <x v="6"/>
    <x v="7"/>
    <x v="0"/>
    <n v="26.496079999999999"/>
    <n v="17.466090000000001"/>
    <n v="18.992989999999999"/>
    <n v="7.5030900000000003"/>
    <n v="9.029989999999998"/>
    <n v="-1.5268999999999977"/>
    <n v="0.28317736057560217"/>
    <n v="0.34080475300497276"/>
    <n v="-5.7627392429370601E-2"/>
    <n v="1.2035028235033829"/>
    <n v="-0.20350282350338295"/>
    <n v="1989"/>
    <s v="AU"/>
    <s v="Wave III"/>
    <s v="Australia 1989"/>
    <s v="Gross"/>
    <n v="23.233360000000001"/>
    <n v="11.759840000000001"/>
    <n v="12.17184"/>
    <n v="11.061520000000002"/>
    <n v="11.473520000000001"/>
    <n v="-0.41199999999999903"/>
    <n v="0.47610504894685923"/>
    <n v="0.49383817063050717"/>
    <n v="-1.7733121683647952E-2"/>
    <n v="1.0372462374067939"/>
    <n v="-3.7246237406793913E-2"/>
    <n v="1989"/>
    <s v="Anglo-Saxon"/>
    <s v="AU"/>
    <s v="Wave III"/>
    <s v="Australia 1989"/>
    <s v="Gross"/>
    <n v="20.852630000000001"/>
    <n v="6.0117240000000001"/>
    <n v="6.0287499999999996"/>
    <n v="14.823880000000003"/>
    <n v="14.840906"/>
    <n v="-1.7025999999999542E-2"/>
    <n v="0.71088778729589508"/>
    <n v="0.71170427902859257"/>
    <n v="-8.164917326974842E-4"/>
    <n v="1.001148552200908"/>
    <n v="-1.1485522009082331E-3"/>
    <n v="1989"/>
    <s v="Anglo-Saxon"/>
    <s v="AU"/>
    <s v="Wave III"/>
    <s v="Australia 1989"/>
    <s v="Gross"/>
    <n v="18.219819999999999"/>
    <n v="5.2455439999999998"/>
    <n v="5.4279419999999998"/>
    <n v="12.791877999999999"/>
    <n v="12.974276"/>
    <n v="-0.18239800000000006"/>
    <n v="0.70208586034329645"/>
    <n v="0.71209682642309313"/>
    <n v="-1.001096607979662E-2"/>
    <n v="1.0142588914622233"/>
    <n v="-1.4258891462223144E-2"/>
  </r>
  <r>
    <x v="7"/>
    <x v="0"/>
    <x v="0"/>
    <x v="7"/>
    <x v="8"/>
    <x v="0"/>
    <n v="26.725549999999998"/>
    <n v="18.096640000000001"/>
    <n v="19.635359999999999"/>
    <n v="7.0901899999999998"/>
    <n v="8.6289099999999976"/>
    <n v="-1.5387199999999979"/>
    <n v="0.26529631756876848"/>
    <n v="0.32287118506447943"/>
    <n v="-5.757486749571096E-2"/>
    <n v="1.2170209825124572"/>
    <n v="-0.21702098251245705"/>
    <n v="1989"/>
    <s v="AU"/>
    <s v="Wave II"/>
    <s v="Australia 1985"/>
    <s v="Gross"/>
    <n v="23.923369999999998"/>
    <n v="11.622199999999999"/>
    <n v="11.761150000000001"/>
    <n v="12.162219999999998"/>
    <n v="12.301169999999999"/>
    <n v="-0.13895000000000124"/>
    <n v="0.50838238927040791"/>
    <n v="0.51419051747308175"/>
    <n v="-5.8081282026738396E-3"/>
    <n v="1.0114247234468707"/>
    <n v="-1.1424723446870823E-2"/>
    <n v="1989"/>
    <s v="Anglo-Saxon"/>
    <s v="AU"/>
    <s v="Wave II"/>
    <s v="Australia 1985"/>
    <s v="Gross"/>
    <n v="22.15232"/>
    <n v="5.3597939999999999"/>
    <n v="5.2554230000000004"/>
    <n v="16.896896999999999"/>
    <n v="16.792525999999999"/>
    <n v="0.10437099999999955"/>
    <n v="0.7627597019183544"/>
    <n v="0.75804818637506133"/>
    <n v="4.7115155432929622E-3"/>
    <n v="0.99382306704006063"/>
    <n v="6.1769329599393047E-3"/>
    <n v="1989"/>
    <s v="Anglo-Saxon"/>
    <s v="AU"/>
    <s v="Wave II"/>
    <s v="Australia 1985"/>
    <s v="Gross"/>
    <n v="19.365390000000001"/>
    <n v="5.2685690000000003"/>
    <n v="5.3061309999999997"/>
    <n v="14.059259000000001"/>
    <n v="14.096821000000002"/>
    <n v="-3.7561999999999429E-2"/>
    <n v="0.72599926983138474"/>
    <n v="0.72793891576673653"/>
    <n v="-1.9396459353516467E-3"/>
    <n v="1.0026716913032188"/>
    <n v="-2.6716913032187135E-3"/>
  </r>
  <r>
    <x v="8"/>
    <x v="0"/>
    <x v="0"/>
    <x v="8"/>
    <x v="9"/>
    <x v="0"/>
    <n v="23.8309"/>
    <n v="16.58868"/>
    <n v="18.27065"/>
    <n v="5.5602499999999999"/>
    <n v="7.2422199999999997"/>
    <n v="-1.6819699999999997"/>
    <n v="0.23332102438430777"/>
    <n v="0.30390039822247583"/>
    <n v="-7.0579373838168077E-2"/>
    <n v="1.3024989883548401"/>
    <n v="-0.30249898835484013"/>
    <n v="1981"/>
    <s v="AU"/>
    <s v="Wave I"/>
    <s v="Australia 1981"/>
    <s v="Gross"/>
    <n v="20.985939999999999"/>
    <n v="10.76707"/>
    <n v="11.28518"/>
    <n v="9.7007599999999989"/>
    <n v="10.218869999999999"/>
    <n v="-0.51811000000000007"/>
    <n v="0.46225044005653304"/>
    <n v="0.48693887431299238"/>
    <n v="-2.4688434256459328E-2"/>
    <n v="1.0534092174221401"/>
    <n v="-5.3409217422140137E-2"/>
    <n v="1981"/>
    <s v="Anglo-Saxon"/>
    <s v="AU"/>
    <s v="Wave I"/>
    <s v="Australia 1981"/>
    <s v="Gross"/>
    <n v="18.83737"/>
    <n v="5.1571980000000002"/>
    <n v="5.1527919999999998"/>
    <n v="13.684578"/>
    <n v="13.680171999999999"/>
    <n v="4.4060000000003541E-3"/>
    <n v="0.72645905452831261"/>
    <n v="0.72622515775822205"/>
    <n v="2.3389677009053568E-4"/>
    <n v="0.99967803172300951"/>
    <n v="3.2196827699037221E-4"/>
    <n v="1981"/>
    <s v="Anglo-Saxon"/>
    <s v="AU"/>
    <s v="Wave I"/>
    <s v="Australia 1981"/>
    <s v="Gross"/>
    <n v="16.69566"/>
    <n v="4.9249049999999999"/>
    <n v="5.1206659999999999"/>
    <n v="11.574994"/>
    <n v="11.770755000000001"/>
    <n v="-0.19576100000000007"/>
    <n v="0.69329358647696471"/>
    <n v="0.70501884920991453"/>
    <n v="-1.1725262732949765E-2"/>
    <n v="1.0169124061748975"/>
    <n v="-1.6912406174897376E-2"/>
  </r>
  <r>
    <x v="9"/>
    <x v="1"/>
    <x v="1"/>
    <x v="0"/>
    <x v="10"/>
    <x v="0"/>
    <n v="35.41995"/>
    <n v="11.36487"/>
    <n v="14.176629999999999"/>
    <n v="21.243320000000001"/>
    <n v="24.05508"/>
    <n v="-2.8117599999999996"/>
    <n v="0.5997557873458319"/>
    <n v="0.67913929861561073"/>
    <n v="-7.9383511269778745E-2"/>
    <n v="1.1323597253160052"/>
    <n v="-0.13235972531600521"/>
    <n v="2013"/>
    <s v="AT"/>
    <s v="Wave IX"/>
    <s v="Austria 2013"/>
    <s v="Gross"/>
    <n v="31.779"/>
    <n v="7.5187460000000002"/>
    <n v="8.7775990000000004"/>
    <n v="23.001401000000001"/>
    <n v="24.260254"/>
    <n v="-1.2588530000000002"/>
    <n v="0.72379247301677208"/>
    <n v="0.76340520469492434"/>
    <n v="-3.9612731678152248E-2"/>
    <n v="1.0547294053957843"/>
    <n v="-5.4729405395784379E-2"/>
    <n v="2013"/>
    <s v="EU15"/>
    <s v="AT"/>
    <s v="Wave IX"/>
    <s v="Austria 2013"/>
    <s v="Gross"/>
    <n v="29.318449999999999"/>
    <n v="3.5797289999999999"/>
    <n v="4.4751200000000004"/>
    <n v="24.843329999999998"/>
    <n v="25.738720999999998"/>
    <n v="-0.89539100000000049"/>
    <n v="0.8473616442888352"/>
    <n v="0.87790183314602233"/>
    <n v="-3.0540188857187216E-2"/>
    <n v="1.0360415049029257"/>
    <n v="-3.6041504902925674E-2"/>
    <n v="2013"/>
    <s v="EU15"/>
    <s v="AT"/>
    <s v="Wave IX"/>
    <s v="Austria 2013"/>
    <s v="Gross"/>
    <n v="25.88625"/>
    <n v="3.2504590000000002"/>
    <n v="3.9468510000000001"/>
    <n v="21.939399000000002"/>
    <n v="22.635791000000001"/>
    <n v="-0.6963919999999999"/>
    <n v="0.84753098652759673"/>
    <n v="0.87443299048722778"/>
    <n v="-2.6902003959631073E-2"/>
    <n v="1.0317416169877762"/>
    <n v="-3.1741616987776188E-2"/>
  </r>
  <r>
    <x v="1"/>
    <x v="1"/>
    <x v="1"/>
    <x v="1"/>
    <x v="11"/>
    <x v="0"/>
    <n v="35.829250000000002"/>
    <n v="11.360189999999999"/>
    <n v="15.14603"/>
    <n v="20.683220000000002"/>
    <n v="24.469060000000002"/>
    <n v="-3.7858400000000003"/>
    <n v="0.57727192168409891"/>
    <n v="0.68293531123314055"/>
    <n v="-0.10566338954904164"/>
    <n v="1.1830391979585384"/>
    <n v="-0.18303919795853837"/>
    <n v="2010"/>
    <s v="AT"/>
    <s v="Wave VIII"/>
    <s v="Austria 2010"/>
    <s v="Gross"/>
    <n v="31.956430000000001"/>
    <n v="7.163907"/>
    <n v="8.9584229999999998"/>
    <n v="22.998007000000001"/>
    <n v="24.792523000000003"/>
    <n v="-1.7945159999999998"/>
    <n v="0.71966759115458145"/>
    <n v="0.77582267481067202"/>
    <n v="-5.6155083656090489E-2"/>
    <n v="1.0780291961820867"/>
    <n v="-7.8029196182086549E-2"/>
    <n v="2010"/>
    <s v="EU15"/>
    <s v="AT"/>
    <s v="Wave VIII"/>
    <s v="Austria 2010"/>
    <s v="Gross"/>
    <n v="28.58418"/>
    <n v="3.7363550000000001"/>
    <n v="4.3958019999999998"/>
    <n v="24.188378"/>
    <n v="24.847825"/>
    <n v="-0.65944699999999967"/>
    <n v="0.84621556399378961"/>
    <n v="0.86928591269716327"/>
    <n v="-2.3070348703373673E-2"/>
    <n v="1.0272629690176001"/>
    <n v="-2.7262969017600093E-2"/>
    <n v="2010"/>
    <s v="EU15"/>
    <s v="AT"/>
    <s v="Wave VIII"/>
    <s v="Austria 2010"/>
    <s v="Gross"/>
    <n v="25.341249999999999"/>
    <n v="3.3578320000000001"/>
    <n v="4.1267199999999997"/>
    <n v="21.21453"/>
    <n v="21.983418"/>
    <n v="-0.76888799999999957"/>
    <n v="0.83715404725496967"/>
    <n v="0.86749540768509847"/>
    <n v="-3.0341360430128729E-2"/>
    <n v="1.0362434614389289"/>
    <n v="-3.6243461438928863E-2"/>
  </r>
  <r>
    <x v="10"/>
    <x v="1"/>
    <x v="1"/>
    <x v="2"/>
    <x v="12"/>
    <x v="0"/>
    <n v="34.009189999999997"/>
    <n v="11.45093"/>
    <n v="15.87782"/>
    <n v="18.131369999999997"/>
    <n v="22.558259999999997"/>
    <n v="-4.4268900000000002"/>
    <n v="0.53313148593071458"/>
    <n v="0.66329894948982904"/>
    <n v="-0.13016746355911449"/>
    <n v="1.2441563985512403"/>
    <n v="-0.24415639855124024"/>
    <n v="2007"/>
    <s v="AT"/>
    <s v="Wave VII"/>
    <s v="Austria 2007"/>
    <s v="Gross"/>
    <n v="30.158149999999999"/>
    <n v="7.3312600000000003"/>
    <n v="9.7097709999999999"/>
    <n v="20.448378999999999"/>
    <n v="22.826889999999999"/>
    <n v="-2.3785109999999996"/>
    <n v="0.67803824173565019"/>
    <n v="0.75690617627407519"/>
    <n v="-7.886793453842493E-2"/>
    <n v="1.1163178264643863"/>
    <n v="-0.11631782646438624"/>
    <n v="2007"/>
    <s v="EU15"/>
    <s v="AT"/>
    <s v="Wave VII"/>
    <s v="Austria 2007"/>
    <s v="Gross"/>
    <n v="27.026209999999999"/>
    <n v="3.8364069999999999"/>
    <n v="4.7335099999999999"/>
    <n v="22.2927"/>
    <n v="23.189802999999998"/>
    <n v="-0.89710299999999998"/>
    <n v="0.82485483536167303"/>
    <n v="0.85804864981068374"/>
    <n v="-3.3193814449010796E-2"/>
    <n v="1.0402420074732983"/>
    <n v="-4.0242007473298431E-2"/>
    <n v="2007"/>
    <s v="EU15"/>
    <s v="AT"/>
    <s v="Wave VII"/>
    <s v="Austria 2007"/>
    <s v="Gross"/>
    <n v="24.04269"/>
    <n v="3.4072149999999999"/>
    <n v="4.3732280000000001"/>
    <n v="19.669461999999999"/>
    <n v="20.635475"/>
    <n v="-0.96601300000000023"/>
    <n v="0.8181057111329888"/>
    <n v="0.85828478427330712"/>
    <n v="-4.0179073140318336E-2"/>
    <n v="1.0491123244753719"/>
    <n v="-4.9112324475372039E-2"/>
  </r>
  <r>
    <x v="3"/>
    <x v="1"/>
    <x v="1"/>
    <x v="3"/>
    <x v="13"/>
    <x v="0"/>
    <n v="31.790469999999999"/>
    <n v="8.3456689999999991"/>
    <n v="13.39723"/>
    <n v="18.393239999999999"/>
    <n v="23.444800999999998"/>
    <n v="-5.0515610000000013"/>
    <n v="0.57857716479183852"/>
    <n v="0.73747890484160816"/>
    <n v="-0.15890174004976967"/>
    <n v="1.2746422598737361"/>
    <n v="-0.27464225987373631"/>
    <n v="2004"/>
    <s v="AT"/>
    <s v="Wave VI"/>
    <s v="Austria 2004"/>
    <s v="Gross"/>
    <n v="27.61694"/>
    <n v="5.0897449999999997"/>
    <n v="7.0701470000000004"/>
    <n v="20.546793000000001"/>
    <n v="22.527194999999999"/>
    <n v="-1.9804020000000007"/>
    <n v="0.74399238293598069"/>
    <n v="0.81570206547140989"/>
    <n v="-7.1709682535429364E-2"/>
    <n v="1.0963849686907343"/>
    <n v="-9.6384968690734388E-2"/>
    <n v="2004"/>
    <s v="EU15"/>
    <s v="AT"/>
    <s v="Wave VI"/>
    <s v="Austria 2004"/>
    <s v="Gross"/>
    <n v="24.48179"/>
    <n v="2.7792479999999999"/>
    <n v="3.4407049999999999"/>
    <n v="21.041084999999999"/>
    <n v="21.702542000000001"/>
    <n v="-0.66145699999999996"/>
    <n v="0.85945860167904387"/>
    <n v="0.88647692836185599"/>
    <n v="-2.7018326682812E-2"/>
    <n v="1.0314364492135268"/>
    <n v="-3.1436449213526771E-2"/>
    <n v="2004"/>
    <s v="EU15"/>
    <s v="AT"/>
    <s v="Wave VI"/>
    <s v="Austria 2004"/>
    <s v="Gross"/>
    <n v="22.43505"/>
    <n v="2.360347"/>
    <n v="3.2359369999999998"/>
    <n v="19.199113000000001"/>
    <n v="20.074703"/>
    <n v="-0.87558999999999987"/>
    <n v="0.85576421715128781"/>
    <n v="0.89479198842882002"/>
    <n v="-3.902777127753225E-2"/>
    <n v="1.0456057527240972"/>
    <n v="-4.5605752724097191E-2"/>
  </r>
  <r>
    <x v="11"/>
    <x v="1"/>
    <x v="1"/>
    <x v="4"/>
    <x v="14"/>
    <x v="1"/>
    <n v="38.690840000000001"/>
    <n v="13.43144"/>
    <n v="13.43144"/>
    <n v="25.259399999999999"/>
    <n v="25.259399999999999"/>
    <m/>
    <n v="0.65285219964208574"/>
    <n v="0.65285219964208574"/>
    <m/>
    <n v="1"/>
    <m/>
    <n v="2000"/>
    <s v="AT"/>
    <s v="Wave V"/>
    <s v="Austria 2000"/>
    <s v="Net"/>
    <n v="32.313029999999998"/>
    <n v="7.7356439999999997"/>
    <n v="7.7356439999999997"/>
    <n v="24.577385999999997"/>
    <n v="24.577385999999997"/>
    <m/>
    <n v="0.76060295181231841"/>
    <n v="0.76060295181231841"/>
    <m/>
    <n v="1"/>
    <m/>
    <n v="2000"/>
    <s v="EU15"/>
    <s v="AT"/>
    <s v="Wave V"/>
    <s v="Austria 2000"/>
    <s v="Net"/>
    <n v="26.75037"/>
    <n v="3.6395230000000001"/>
    <n v="3.6395230000000001"/>
    <n v="23.110847"/>
    <n v="23.110847"/>
    <m/>
    <n v="0.86394494730353255"/>
    <n v="0.86394494730353255"/>
    <m/>
    <n v="1"/>
    <m/>
    <n v="2000"/>
    <s v="EU15"/>
    <s v="AT"/>
    <s v="Wave V"/>
    <s v="Austria 2000"/>
    <s v="Net"/>
    <n v="24.536940000000001"/>
    <n v="3.5313129999999999"/>
    <n v="3.5313129999999999"/>
    <n v="21.005627"/>
    <n v="21.005627"/>
    <m/>
    <n v="0.85608176895733534"/>
    <n v="0.85608176895733534"/>
    <m/>
    <n v="1"/>
    <m/>
  </r>
  <r>
    <x v="12"/>
    <x v="1"/>
    <x v="1"/>
    <x v="5"/>
    <x v="15"/>
    <x v="1"/>
    <n v="39.784469999999999"/>
    <n v="14.232390000000001"/>
    <n v="14.232390000000001"/>
    <n v="25.552079999999997"/>
    <n v="25.552079999999997"/>
    <m/>
    <n v="0.64226267184155017"/>
    <n v="0.64226267184155017"/>
    <m/>
    <n v="1"/>
    <m/>
    <n v="1997"/>
    <s v="AT"/>
    <s v="Wave IV"/>
    <s v="Austria 1997"/>
    <s v="Net"/>
    <n v="32.721530000000001"/>
    <n v="8.0292150000000007"/>
    <n v="8.0292150000000007"/>
    <n v="24.692315000000001"/>
    <n v="24.692315000000001"/>
    <m/>
    <n v="0.7546198175941039"/>
    <n v="0.7546198175941039"/>
    <m/>
    <n v="1"/>
    <m/>
    <n v="1997"/>
    <s v="EU15"/>
    <s v="AT"/>
    <s v="Wave IV"/>
    <s v="Austria 1997"/>
    <s v="Net"/>
    <n v="27.115839999999999"/>
    <n v="4.4384810000000003"/>
    <n v="4.4384810000000003"/>
    <n v="22.677358999999999"/>
    <n v="22.677358999999999"/>
    <m/>
    <n v="0.83631408800169937"/>
    <n v="0.83631408800169937"/>
    <m/>
    <n v="1"/>
    <m/>
    <n v="1997"/>
    <s v="EU15"/>
    <s v="AT"/>
    <s v="Wave IV"/>
    <s v="Austria 1997"/>
    <s v="Net"/>
    <n v="24.240089999999999"/>
    <n v="3.850806"/>
    <n v="3.850806"/>
    <n v="20.389284"/>
    <n v="20.389284"/>
    <m/>
    <n v="0.84113895616724199"/>
    <n v="0.84113895616724199"/>
    <m/>
    <n v="1"/>
    <m/>
  </r>
  <r>
    <x v="6"/>
    <x v="1"/>
    <x v="1"/>
    <x v="5"/>
    <x v="16"/>
    <x v="2"/>
    <m/>
    <m/>
    <n v="17.046800000000001"/>
    <m/>
    <m/>
    <m/>
    <m/>
    <m/>
    <m/>
    <m/>
    <m/>
    <n v="1995"/>
    <s v="AT"/>
    <s v="Wave IV"/>
    <s v="Austria 1995"/>
    <s v="Mix"/>
    <m/>
    <m/>
    <n v="10.60371"/>
    <m/>
    <m/>
    <m/>
    <m/>
    <m/>
    <m/>
    <m/>
    <m/>
    <n v="1995"/>
    <s v="EU15"/>
    <s v="AT"/>
    <s v="Wave IV"/>
    <s v="Austria 1995"/>
    <s v="Mix"/>
    <m/>
    <m/>
    <n v="7.3725170000000002"/>
    <m/>
    <m/>
    <m/>
    <m/>
    <m/>
    <m/>
    <m/>
    <m/>
    <n v="1995"/>
    <s v="EU15"/>
    <s v="AT"/>
    <s v="Wave IV"/>
    <s v="Austria 1995"/>
    <s v="Mix"/>
    <m/>
    <m/>
    <n v="5.5987549999999997"/>
    <m/>
    <m/>
    <m/>
    <m/>
    <m/>
    <m/>
    <m/>
    <m/>
  </r>
  <r>
    <x v="13"/>
    <x v="1"/>
    <x v="1"/>
    <x v="5"/>
    <x v="17"/>
    <x v="1"/>
    <n v="39.6723"/>
    <n v="14.735390000000001"/>
    <n v="14.735390000000001"/>
    <n v="24.936909999999997"/>
    <n v="24.936909999999997"/>
    <m/>
    <n v="0.62857232880372449"/>
    <n v="0.62857232880372449"/>
    <m/>
    <n v="1"/>
    <m/>
    <n v="1994"/>
    <s v="AT"/>
    <s v="Wave IV"/>
    <s v="Austria 1994"/>
    <s v="Net"/>
    <n v="32.811810000000001"/>
    <n v="8.6891409999999993"/>
    <n v="8.6891409999999993"/>
    <n v="24.122669000000002"/>
    <n v="24.122669000000002"/>
    <m/>
    <n v="0.73518251507612653"/>
    <n v="0.73518251507612653"/>
    <m/>
    <n v="1"/>
    <m/>
    <n v="1994"/>
    <s v="EU15"/>
    <s v="AT"/>
    <s v="Wave IV"/>
    <s v="Austria 1994"/>
    <s v="Net"/>
    <n v="26.991630000000001"/>
    <n v="4.6108339999999997"/>
    <n v="4.6108339999999997"/>
    <n v="22.380796"/>
    <n v="22.380796"/>
    <m/>
    <n v="0.82917541474894252"/>
    <n v="0.82917541474894252"/>
    <m/>
    <n v="1"/>
    <m/>
    <n v="1994"/>
    <s v="EU15"/>
    <s v="AT"/>
    <s v="Wave IV"/>
    <s v="Austria 1994"/>
    <s v="Net"/>
    <n v="24.24896"/>
    <n v="4.2026349999999999"/>
    <n v="4.2026349999999999"/>
    <n v="20.046325"/>
    <n v="20.046325"/>
    <m/>
    <n v="0.82668803115680012"/>
    <n v="0.82668803115680012"/>
    <m/>
    <n v="1"/>
    <m/>
  </r>
  <r>
    <x v="14"/>
    <x v="1"/>
    <x v="1"/>
    <x v="7"/>
    <x v="18"/>
    <x v="2"/>
    <m/>
    <m/>
    <n v="11.737730000000001"/>
    <m/>
    <m/>
    <m/>
    <m/>
    <m/>
    <m/>
    <m/>
    <m/>
    <n v="1987"/>
    <s v="AT"/>
    <s v="Wave II"/>
    <s v="Austria 1987"/>
    <s v="Mix"/>
    <m/>
    <m/>
    <n v="6.6524140000000003"/>
    <m/>
    <m/>
    <m/>
    <m/>
    <m/>
    <m/>
    <m/>
    <m/>
    <n v="1987"/>
    <s v="EU15"/>
    <s v="AT"/>
    <s v="Wave II"/>
    <s v="Austria 1987"/>
    <s v="Mix"/>
    <m/>
    <m/>
    <n v="2.7992370000000002"/>
    <m/>
    <m/>
    <m/>
    <m/>
    <m/>
    <m/>
    <m/>
    <m/>
    <n v="1987"/>
    <s v="EU15"/>
    <s v="AT"/>
    <s v="Wave II"/>
    <s v="Austria 1987"/>
    <s v="Mix"/>
    <m/>
    <m/>
    <n v="2.7611059999999998"/>
    <m/>
    <m/>
    <m/>
    <m/>
    <m/>
    <m/>
    <m/>
    <m/>
  </r>
  <r>
    <x v="11"/>
    <x v="1"/>
    <x v="2"/>
    <x v="4"/>
    <x v="19"/>
    <x v="1"/>
    <n v="39.586060000000003"/>
    <n v="16.116610000000001"/>
    <n v="16.116610000000001"/>
    <n v="23.469450000000002"/>
    <n v="23.469450000000002"/>
    <m/>
    <n v="0.5928715815617922"/>
    <n v="0.5928715815617922"/>
    <m/>
    <n v="1"/>
    <m/>
    <n v="2000"/>
    <s v="BE"/>
    <s v="Wave V"/>
    <s v="Belgium 2000"/>
    <s v="Net"/>
    <n v="35.659590000000001"/>
    <n v="8.0778060000000007"/>
    <n v="8.0778060000000007"/>
    <n v="27.581783999999999"/>
    <n v="27.581783999999999"/>
    <m/>
    <n v="0.77347451274678136"/>
    <n v="0.77347451274678136"/>
    <m/>
    <n v="1"/>
    <m/>
    <n v="2000"/>
    <s v="EU15"/>
    <s v="BE"/>
    <s v="Wave V"/>
    <s v="Belgium 2000"/>
    <s v="Net"/>
    <n v="31.59947"/>
    <n v="3.670083"/>
    <n v="3.670083"/>
    <n v="27.929386999999998"/>
    <n v="27.929386999999998"/>
    <m/>
    <n v="0.88385618492968387"/>
    <n v="0.88385618492968387"/>
    <m/>
    <n v="1"/>
    <m/>
    <n v="2000"/>
    <s v="EU15"/>
    <s v="BE"/>
    <s v="Wave V"/>
    <s v="Belgium 2000"/>
    <s v="Net"/>
    <n v="29.291620000000002"/>
    <n v="3.6103749999999999"/>
    <n v="3.6103749999999999"/>
    <n v="25.681245000000001"/>
    <n v="25.681245000000001"/>
    <m/>
    <n v="0.87674375811238847"/>
    <n v="0.87674375811238847"/>
    <m/>
    <n v="1"/>
    <m/>
  </r>
  <r>
    <x v="12"/>
    <x v="1"/>
    <x v="2"/>
    <x v="5"/>
    <x v="20"/>
    <x v="0"/>
    <n v="33.344009999999997"/>
    <n v="12.05903"/>
    <n v="14.412800000000001"/>
    <n v="18.931209999999997"/>
    <n v="21.284979999999997"/>
    <n v="-2.3537700000000008"/>
    <n v="0.56775444825022536"/>
    <n v="0.63834493811632131"/>
    <n v="-7.0590489866095923E-2"/>
    <n v="1.1243327816869604"/>
    <n v="-0.12433278168696038"/>
    <n v="1997"/>
    <s v="BE"/>
    <s v="Wave IV"/>
    <s v="Belgium 1997"/>
    <s v="Gross"/>
    <n v="30.866040000000002"/>
    <n v="7.0954940000000004"/>
    <n v="7.9758120000000003"/>
    <n v="22.890228"/>
    <n v="23.770546000000003"/>
    <n v="-0.88031799999999993"/>
    <n v="0.74159911669912948"/>
    <n v="0.77011971733335416"/>
    <n v="-2.8520600634224534E-2"/>
    <n v="1.0384582451515993"/>
    <n v="-3.8458245151599187E-2"/>
    <n v="1997"/>
    <s v="EU15"/>
    <s v="BE"/>
    <s v="Wave IV"/>
    <s v="Belgium 1997"/>
    <s v="Gross"/>
    <n v="29.32264"/>
    <n v="2.8081740000000002"/>
    <n v="3.2873999999999999"/>
    <n v="26.035240000000002"/>
    <n v="26.514465999999999"/>
    <n v="-0.47922599999999971"/>
    <n v="0.88788867578089836"/>
    <n v="0.90423188362302986"/>
    <n v="-1.634320784213153E-2"/>
    <n v="1.018406820908891"/>
    <n v="-1.8406820908891168E-2"/>
    <n v="1997"/>
    <s v="EU15"/>
    <s v="BE"/>
    <s v="Wave IV"/>
    <s v="Belgium 1997"/>
    <s v="Gross"/>
    <n v="26.600429999999999"/>
    <n v="3.0375990000000002"/>
    <n v="3.5367860000000002"/>
    <n v="23.063644"/>
    <n v="23.562830999999999"/>
    <n v="-0.49918700000000005"/>
    <n v="0.86704026964977632"/>
    <n v="0.88580639485903045"/>
    <n v="-1.876612520925414E-2"/>
    <n v="1.0216438911387984"/>
    <n v="-2.1643891138798364E-2"/>
  </r>
  <r>
    <x v="6"/>
    <x v="1"/>
    <x v="2"/>
    <x v="5"/>
    <x v="21"/>
    <x v="1"/>
    <n v="42.724930000000001"/>
    <n v="16.180409999999998"/>
    <n v="16.180409999999998"/>
    <n v="26.544520000000002"/>
    <n v="26.544520000000002"/>
    <m/>
    <n v="0.62128878853634173"/>
    <n v="0.62128878853634173"/>
    <m/>
    <n v="1"/>
    <m/>
    <n v="1995"/>
    <s v="BE"/>
    <s v="Wave IV"/>
    <s v="Belgium 1995"/>
    <s v="Net"/>
    <n v="37.31353"/>
    <n v="8.73888"/>
    <n v="8.73888"/>
    <n v="28.574649999999998"/>
    <n v="28.574649999999998"/>
    <m/>
    <n v="0.76579862586037817"/>
    <n v="0.76579862586037817"/>
    <m/>
    <n v="1"/>
    <m/>
    <n v="1995"/>
    <s v="EU15"/>
    <s v="BE"/>
    <s v="Wave IV"/>
    <s v="Belgium 1995"/>
    <s v="Net"/>
    <n v="32.725340000000003"/>
    <n v="2.9958969999999998"/>
    <n v="2.9958969999999998"/>
    <n v="29.729443000000003"/>
    <n v="29.729443000000003"/>
    <m/>
    <n v="0.90845329643633954"/>
    <n v="0.90845329643633954"/>
    <m/>
    <n v="1"/>
    <m/>
    <n v="1995"/>
    <s v="EU15"/>
    <s v="BE"/>
    <s v="Wave IV"/>
    <s v="Belgium 1995"/>
    <s v="Net"/>
    <n v="29.427060000000001"/>
    <n v="3.7560630000000002"/>
    <n v="3.7560630000000002"/>
    <n v="25.670997"/>
    <n v="25.670997"/>
    <m/>
    <n v="0.87236023578298338"/>
    <n v="0.87236023578298338"/>
    <m/>
    <n v="1"/>
    <m/>
  </r>
  <r>
    <x v="15"/>
    <x v="1"/>
    <x v="2"/>
    <x v="6"/>
    <x v="22"/>
    <x v="0"/>
    <n v="30.851980000000001"/>
    <n v="9.0090389999999996"/>
    <n v="10.25952"/>
    <n v="20.592460000000003"/>
    <n v="21.842941000000003"/>
    <n v="-1.2504810000000006"/>
    <n v="0.66745991667309523"/>
    <n v="0.70799154543727838"/>
    <n v="-4.0531628764183064E-2"/>
    <n v="1.0607251877628996"/>
    <n v="-6.0725187762899646E-2"/>
    <n v="1992"/>
    <s v="BE"/>
    <s v="Wave III"/>
    <s v="Belgium 1992"/>
    <s v="Gross"/>
    <n v="28.061979999999998"/>
    <n v="4.3953559999999996"/>
    <n v="5.1416259999999996"/>
    <n v="22.920354"/>
    <n v="23.666623999999999"/>
    <n v="-0.74626999999999999"/>
    <n v="0.81677607923603401"/>
    <n v="0.84336971232963609"/>
    <n v="-2.6593633093602093E-2"/>
    <n v="1.0325592702451278"/>
    <n v="-3.2559270245127975E-2"/>
    <n v="1992"/>
    <s v="EU15"/>
    <s v="BE"/>
    <s v="Wave III"/>
    <s v="Belgium 1992"/>
    <s v="Gross"/>
    <n v="25.396260000000002"/>
    <n v="1.419038"/>
    <n v="1.800983"/>
    <n v="23.595277000000003"/>
    <n v="23.977222000000001"/>
    <n v="-0.38194499999999998"/>
    <n v="0.92908471562348161"/>
    <n v="0.94412413481355129"/>
    <n v="-1.5039419190069717E-2"/>
    <n v="1.0161873496971447"/>
    <n v="-1.6187349697144898E-2"/>
    <n v="1992"/>
    <s v="EU15"/>
    <s v="BE"/>
    <s v="Wave III"/>
    <s v="Belgium 1992"/>
    <s v="Gross"/>
    <n v="24.601680000000002"/>
    <n v="1.833799"/>
    <n v="2.124587"/>
    <n v="22.477093000000004"/>
    <n v="22.767881000000003"/>
    <n v="-0.29078800000000005"/>
    <n v="0.91364057251374708"/>
    <n v="0.92546041571144744"/>
    <n v="-1.1819843197700321E-2"/>
    <n v="1.0129370822107644"/>
    <n v="-1.2937082210764533E-2"/>
  </r>
  <r>
    <x v="16"/>
    <x v="1"/>
    <x v="2"/>
    <x v="6"/>
    <x v="23"/>
    <x v="1"/>
    <n v="39.565100000000001"/>
    <n v="11.36974"/>
    <n v="11.36974"/>
    <n v="28.195360000000001"/>
    <n v="28.195360000000001"/>
    <m/>
    <n v="0.71263209242488956"/>
    <n v="0.71263209242488956"/>
    <m/>
    <n v="1"/>
    <m/>
    <n v="1988"/>
    <s v="BE"/>
    <s v="Wave III"/>
    <s v="Belgium 1988"/>
    <s v="Net"/>
    <n v="31.781479999999998"/>
    <n v="4.5596079999999999"/>
    <n v="4.5596079999999999"/>
    <n v="27.221871999999998"/>
    <n v="27.221871999999998"/>
    <m/>
    <n v="0.85653254662778444"/>
    <n v="0.85653254662778444"/>
    <m/>
    <n v="1"/>
    <m/>
    <n v="1988"/>
    <s v="EU15"/>
    <s v="BE"/>
    <s v="Wave III"/>
    <s v="Belgium 1988"/>
    <s v="Net"/>
    <n v="26.650960000000001"/>
    <n v="1.883097"/>
    <n v="1.883097"/>
    <n v="24.767863000000002"/>
    <n v="24.767863000000002"/>
    <m/>
    <n v="0.92934224508235352"/>
    <n v="0.92934224508235352"/>
    <m/>
    <n v="1"/>
    <m/>
    <n v="1988"/>
    <s v="EU15"/>
    <s v="BE"/>
    <s v="Wave III"/>
    <s v="Belgium 1988"/>
    <s v="Net"/>
    <n v="25.628399999999999"/>
    <n v="2.1106229999999999"/>
    <n v="2.1106229999999999"/>
    <n v="23.517776999999999"/>
    <n v="23.517776999999999"/>
    <m/>
    <n v="0.91764515147258507"/>
    <n v="0.91764515147258507"/>
    <m/>
    <n v="1"/>
    <m/>
  </r>
  <r>
    <x v="17"/>
    <x v="1"/>
    <x v="2"/>
    <x v="7"/>
    <x v="24"/>
    <x v="1"/>
    <n v="38.326140000000002"/>
    <n v="10.523149999999999"/>
    <n v="10.523149999999999"/>
    <n v="27.802990000000001"/>
    <n v="27.802990000000001"/>
    <m/>
    <n v="0.72543152010612078"/>
    <n v="0.72543152010612078"/>
    <m/>
    <n v="1"/>
    <m/>
    <n v="1985"/>
    <s v="BE"/>
    <s v="Wave II"/>
    <s v="Belgium 1985"/>
    <s v="Net"/>
    <n v="30.323070000000001"/>
    <n v="4.4607219999999996"/>
    <n v="4.4607219999999996"/>
    <n v="25.862348000000001"/>
    <n v="25.862348000000001"/>
    <m/>
    <n v="0.85289345702793284"/>
    <n v="0.85289345702793284"/>
    <m/>
    <n v="1"/>
    <m/>
    <n v="1985"/>
    <s v="EU15"/>
    <s v="BE"/>
    <s v="Wave II"/>
    <s v="Belgium 1985"/>
    <s v="Net"/>
    <n v="25.1189"/>
    <n v="2.0335649999999998"/>
    <n v="2.0335649999999998"/>
    <n v="23.085335000000001"/>
    <n v="23.085335000000001"/>
    <m/>
    <n v="0.91904243418302556"/>
    <n v="0.91904243418302556"/>
    <m/>
    <n v="1"/>
    <m/>
    <n v="1985"/>
    <s v="EU15"/>
    <s v="BE"/>
    <s v="Wave II"/>
    <s v="Belgium 1985"/>
    <s v="Net"/>
    <n v="24.722280000000001"/>
    <n v="2.1230359999999999"/>
    <n v="2.1230359999999999"/>
    <n v="22.599244000000002"/>
    <n v="22.599244000000002"/>
    <m/>
    <n v="0.91412458721444789"/>
    <n v="0.91412458721444789"/>
    <m/>
    <n v="1"/>
    <m/>
  </r>
  <r>
    <x v="9"/>
    <x v="2"/>
    <x v="3"/>
    <x v="0"/>
    <x v="25"/>
    <x v="0"/>
    <n v="40.472929999999998"/>
    <n v="23.806750000000001"/>
    <n v="24.884060000000002"/>
    <n v="15.588869999999996"/>
    <n v="16.666179999999997"/>
    <n v="-1.0773100000000007"/>
    <n v="0.38516781463560945"/>
    <n v="0.41178585291452824"/>
    <n v="-2.6618038278918791E-2"/>
    <n v="1.0691076389757566"/>
    <n v="-6.9107638975756475E-2"/>
    <n v="2013"/>
    <s v="BR"/>
    <s v="Wave IX"/>
    <s v="Brazil 2013"/>
    <s v="Gross"/>
    <n v="34.560200000000002"/>
    <n v="18.152509999999999"/>
    <n v="19.038080000000001"/>
    <n v="15.522120000000001"/>
    <n v="16.407690000000002"/>
    <n v="-0.8855700000000013"/>
    <n v="0.44913281751841716"/>
    <n v="0.47475680117591917"/>
    <n v="-2.5623983657502018E-2"/>
    <n v="1.0570521294771591"/>
    <n v="-5.7052129477159125E-2"/>
    <n v="2013"/>
    <s v="BRICS"/>
    <s v="BR"/>
    <s v="Wave IX"/>
    <s v="Brazil 2013"/>
    <s v="Gross"/>
    <n v="28.034050000000001"/>
    <n v="11.836880000000001"/>
    <n v="12.399979999999999"/>
    <n v="15.634070000000001"/>
    <n v="16.19717"/>
    <n v="-0.5630999999999986"/>
    <n v="0.55768146236451743"/>
    <n v="0.57776775028938021"/>
    <n v="-2.008628792486275E-2"/>
    <n v="1.0360174925659154"/>
    <n v="-3.6017492565915243E-2"/>
    <n v="2013"/>
    <s v="BRICS"/>
    <s v="BR"/>
    <s v="Wave IX"/>
    <s v="Brazil 2013"/>
    <s v="Gross"/>
    <n v="22.913959999999999"/>
    <n v="8.9701020000000007"/>
    <n v="9.3146540000000009"/>
    <n v="13.599305999999999"/>
    <n v="13.943857999999999"/>
    <n v="-0.34455200000000019"/>
    <n v="0.59349435889737079"/>
    <n v="0.60853113124051883"/>
    <n v="-1.5036772343148028E-2"/>
    <n v="1.0253359987634663"/>
    <n v="-2.533599876346633E-2"/>
  </r>
  <r>
    <x v="18"/>
    <x v="2"/>
    <x v="3"/>
    <x v="1"/>
    <x v="26"/>
    <x v="0"/>
    <n v="40.039589999999997"/>
    <n v="24.378489999999999"/>
    <n v="25.41506"/>
    <n v="14.624529999999996"/>
    <n v="15.661099999999998"/>
    <n v="-1.0365700000000011"/>
    <n v="0.36525174208826805"/>
    <n v="0.39114036881996039"/>
    <n v="-2.5888626731692337E-2"/>
    <n v="1.070878859012905"/>
    <n v="-7.0878859012905124E-2"/>
    <n v="2011"/>
    <s v="BR"/>
    <s v="Wave VIII"/>
    <s v="Brazil 2011"/>
    <s v="Gross"/>
    <n v="34.33916"/>
    <n v="18.93178"/>
    <n v="19.749300000000002"/>
    <n v="14.589859999999998"/>
    <n v="15.40738"/>
    <n v="-0.8175200000000018"/>
    <n v="0.42487527359434529"/>
    <n v="0.44868249543669675"/>
    <n v="-2.3807221842351466E-2"/>
    <n v="1.0560334369212592"/>
    <n v="-5.6033436921259144E-2"/>
    <n v="2011"/>
    <s v="BRICS"/>
    <s v="BR"/>
    <s v="Wave VIII"/>
    <s v="Brazil 2011"/>
    <s v="Gross"/>
    <n v="28.020779999999998"/>
    <n v="12.60806"/>
    <n v="13.189730000000001"/>
    <n v="14.831049999999998"/>
    <n v="15.412719999999998"/>
    <n v="-0.5816700000000008"/>
    <n v="0.52928755016812512"/>
    <n v="0.55004607295014629"/>
    <n v="-2.0758522782021088E-2"/>
    <n v="1.0392197450618803"/>
    <n v="-3.9219745061880369E-2"/>
    <n v="2011"/>
    <s v="BRICS"/>
    <s v="BR"/>
    <s v="Wave VIII"/>
    <s v="Brazil 2011"/>
    <s v="Gross"/>
    <n v="22.60209"/>
    <n v="9.4719979999999993"/>
    <n v="9.7989429999999995"/>
    <n v="12.803147000000001"/>
    <n v="13.130092000000001"/>
    <n v="-0.32694500000000026"/>
    <n v="0.56645854432045895"/>
    <n v="0.58092379952473427"/>
    <n v="-1.4465255204275369E-2"/>
    <n v="1.0255362997862947"/>
    <n v="-2.5536299786294746E-2"/>
  </r>
  <r>
    <x v="19"/>
    <x v="2"/>
    <x v="3"/>
    <x v="2"/>
    <x v="27"/>
    <x v="0"/>
    <n v="39.889679999999998"/>
    <n v="24.970130000000001"/>
    <n v="26.066669999999998"/>
    <n v="13.82301"/>
    <n v="14.919549999999997"/>
    <n v="-1.0965399999999974"/>
    <n v="0.34653098244959601"/>
    <n v="0.37402029798183384"/>
    <n v="-2.7489315532237848E-2"/>
    <n v="1.0793271508882651"/>
    <n v="-7.9327150888265099E-2"/>
    <n v="2009"/>
    <s v="BR"/>
    <s v="Wave VII"/>
    <s v="Brazil 2009"/>
    <s v="Gross"/>
    <n v="34.518520000000002"/>
    <n v="19.28537"/>
    <n v="20.193529999999999"/>
    <n v="14.324990000000003"/>
    <n v="15.233150000000002"/>
    <n v="-0.90815999999999875"/>
    <n v="0.41499432768264694"/>
    <n v="0.44130368277666598"/>
    <n v="-2.6309355094019056E-2"/>
    <n v="1.0633969028948711"/>
    <n v="-6.3396902894871029E-2"/>
    <n v="2009"/>
    <s v="BRICS"/>
    <s v="BR"/>
    <s v="Wave VII"/>
    <s v="Brazil 2009"/>
    <s v="Gross"/>
    <n v="27.475110000000001"/>
    <n v="12.04124"/>
    <n v="12.539630000000001"/>
    <n v="14.93548"/>
    <n v="15.433870000000001"/>
    <n v="-0.49839000000000055"/>
    <n v="0.54360037139068773"/>
    <n v="0.56174006218719419"/>
    <n v="-1.8139690796506385E-2"/>
    <n v="1.0333695334867041"/>
    <n v="-3.3369533486704184E-2"/>
    <n v="2009"/>
    <s v="BRICS"/>
    <s v="BR"/>
    <s v="Wave VII"/>
    <s v="Brazil 2009"/>
    <s v="Gross"/>
    <n v="22.240919999999999"/>
    <n v="9.1934500000000003"/>
    <n v="9.5142600000000002"/>
    <n v="12.726659999999999"/>
    <n v="13.047469999999999"/>
    <n v="-0.32080999999999982"/>
    <n v="0.5722182355765858"/>
    <n v="0.58664254895930557"/>
    <n v="-1.4424313382719772E-2"/>
    <n v="1.0252077135713533"/>
    <n v="-2.520771357135335E-2"/>
  </r>
  <r>
    <x v="20"/>
    <x v="2"/>
    <x v="3"/>
    <x v="3"/>
    <x v="28"/>
    <x v="0"/>
    <n v="41.316540000000003"/>
    <n v="25.557729999999999"/>
    <n v="26.521470000000001"/>
    <n v="14.795070000000003"/>
    <n v="15.758810000000004"/>
    <n v="-0.96374000000000137"/>
    <n v="0.35809073073398695"/>
    <n v="0.38141649809011119"/>
    <n v="-2.3325767356124238E-2"/>
    <n v="1.0651392659852235"/>
    <n v="-6.5139265985223543E-2"/>
    <n v="2006"/>
    <s v="BR"/>
    <s v="Wave VI"/>
    <s v="Brazil 2006"/>
    <s v="Gross"/>
    <n v="35.213569999999997"/>
    <n v="19.706689999999998"/>
    <n v="20.489439999999998"/>
    <n v="14.724129999999999"/>
    <n v="15.506879999999999"/>
    <n v="-0.78275000000000006"/>
    <n v="0.4181379507956734"/>
    <n v="0.44036659730893518"/>
    <n v="-2.2228646513261795E-2"/>
    <n v="1.053161035660511"/>
    <n v="-5.3161035660511016E-2"/>
    <n v="2006"/>
    <s v="BRICS"/>
    <s v="BR"/>
    <s v="Wave VI"/>
    <s v="Brazil 2006"/>
    <s v="Gross"/>
    <n v="28.563770000000002"/>
    <n v="13.3195"/>
    <n v="13.8523"/>
    <n v="14.711470000000002"/>
    <n v="15.244270000000002"/>
    <n v="-0.53279999999999994"/>
    <n v="0.51503950633967444"/>
    <n v="0.53369250627630738"/>
    <n v="-1.8652999936633011E-2"/>
    <n v="1.0362166391257976"/>
    <n v="-3.6216639125797756E-2"/>
    <n v="2006"/>
    <s v="BRICS"/>
    <s v="BR"/>
    <s v="Wave VI"/>
    <s v="Brazil 2006"/>
    <s v="Gross"/>
    <n v="22.464729999999999"/>
    <n v="9.7272400000000001"/>
    <n v="10.048590000000001"/>
    <n v="12.416139999999999"/>
    <n v="12.737489999999999"/>
    <n v="-0.32135000000000069"/>
    <n v="0.55269482428678196"/>
    <n v="0.56699946983560445"/>
    <n v="-1.4304645548822563E-2"/>
    <n v="1.025881634710949"/>
    <n v="-2.5881634710948873E-2"/>
  </r>
  <r>
    <x v="9"/>
    <x v="0"/>
    <x v="4"/>
    <x v="0"/>
    <x v="29"/>
    <x v="0"/>
    <n v="35.14255"/>
    <n v="18.643820000000002"/>
    <n v="20.973960000000002"/>
    <n v="14.168589999999998"/>
    <n v="16.498729999999998"/>
    <n v="-2.3301400000000001"/>
    <n v="0.40317478384465549"/>
    <n v="0.46948016009082999"/>
    <n v="-6.6305376246174511E-2"/>
    <n v="1.1644581429768242"/>
    <n v="-0.16445814297682412"/>
    <n v="2013"/>
    <s v="CA"/>
    <s v="Wave IX"/>
    <s v="Canada 2013"/>
    <s v="Gross"/>
    <n v="31.461169999999999"/>
    <n v="12.688800000000001"/>
    <n v="13.687670000000001"/>
    <n v="17.773499999999999"/>
    <n v="18.772369999999999"/>
    <n v="-0.99887000000000015"/>
    <n v="0.56493448908607025"/>
    <n v="0.59668378512305797"/>
    <n v="-3.1749296036987826E-2"/>
    <n v="1.056199960615523"/>
    <n v="-5.6199960615523126E-2"/>
    <n v="2013"/>
    <s v="Anglo-Saxon"/>
    <s v="CA"/>
    <s v="Wave IX"/>
    <s v="Canada 2013"/>
    <s v="Gross"/>
    <n v="27.458069999999999"/>
    <n v="8.0014959999999995"/>
    <n v="8.0817440000000005"/>
    <n v="19.376325999999999"/>
    <n v="19.456574"/>
    <n v="-8.0248000000000985E-2"/>
    <n v="0.70566962645225972"/>
    <n v="0.70859219165804443"/>
    <n v="-2.9225652057847107E-3"/>
    <n v="1.0041415488158076"/>
    <n v="-4.1415488158075475E-3"/>
    <n v="2013"/>
    <s v="Anglo-Saxon"/>
    <s v="CA"/>
    <s v="Wave IX"/>
    <s v="Canada 2013"/>
    <s v="Gross"/>
    <n v="23.31091"/>
    <n v="6.1797339999999998"/>
    <n v="6.4393529999999997"/>
    <n v="16.871556999999999"/>
    <n v="17.131176"/>
    <n v="-0.25961899999999982"/>
    <n v="0.72376226410723565"/>
    <n v="0.73489949555808842"/>
    <n v="-1.1137231450852833E-2"/>
    <n v="1.0153879692312926"/>
    <n v="-1.5387969231292632E-2"/>
  </r>
  <r>
    <x v="1"/>
    <x v="0"/>
    <x v="4"/>
    <x v="1"/>
    <x v="30"/>
    <x v="0"/>
    <n v="36.14629"/>
    <n v="18.053419999999999"/>
    <n v="20.190380000000001"/>
    <n v="15.955909999999999"/>
    <n v="18.092870000000001"/>
    <n v="-2.136960000000002"/>
    <n v="0.44142593887228809"/>
    <n v="0.50054569915750691"/>
    <n v="-5.9119760285218814E-2"/>
    <n v="1.133929058261171"/>
    <n v="-0.13392905826117107"/>
    <n v="2010"/>
    <s v="CA"/>
    <s v="Wave VIII"/>
    <s v="Canada 2010"/>
    <s v="Gross"/>
    <n v="31.94294"/>
    <n v="12.168710000000001"/>
    <n v="12.54818"/>
    <n v="19.394759999999998"/>
    <n v="19.774229999999999"/>
    <n v="-0.37946999999999953"/>
    <n v="0.607168908059183"/>
    <n v="0.61904852840721614"/>
    <n v="-1.1879620348033072E-2"/>
    <n v="1.0195655940058037"/>
    <n v="-1.9565594005803606E-2"/>
    <n v="2010"/>
    <s v="Anglo-Saxon"/>
    <s v="CA"/>
    <s v="Wave VIII"/>
    <s v="Canada 2010"/>
    <s v="Gross"/>
    <n v="27.270700000000001"/>
    <n v="6.8847009999999997"/>
    <n v="7.0249509999999997"/>
    <n v="20.245749000000004"/>
    <n v="20.385999000000002"/>
    <n v="-0.14024999999999999"/>
    <n v="0.74239931501574963"/>
    <n v="0.74754219730333293"/>
    <n v="-5.142882287583376E-3"/>
    <n v="1.0069273801626206"/>
    <n v="-6.9273801626208035E-3"/>
    <n v="2010"/>
    <s v="Anglo-Saxon"/>
    <s v="CA"/>
    <s v="Wave VIII"/>
    <s v="Canada 2010"/>
    <s v="Gross"/>
    <n v="23.271789999999999"/>
    <n v="5.6351839999999997"/>
    <n v="5.7860209999999999"/>
    <n v="17.485768999999998"/>
    <n v="17.636606"/>
    <n v="-0.15083700000000011"/>
    <n v="0.75137189704788498"/>
    <n v="0.75785343542546579"/>
    <n v="-6.4815383775807586E-3"/>
    <n v="1.0086262720272698"/>
    <n v="-8.6262720272697255E-3"/>
  </r>
  <r>
    <x v="10"/>
    <x v="0"/>
    <x v="4"/>
    <x v="2"/>
    <x v="31"/>
    <x v="0"/>
    <n v="33.826309999999999"/>
    <n v="17.165189999999999"/>
    <n v="18.982289999999999"/>
    <n v="14.84402"/>
    <n v="16.66112"/>
    <n v="-1.8170999999999999"/>
    <n v="0.43883060256942008"/>
    <n v="0.49254914296002139"/>
    <n v="-5.3718540390601283E-2"/>
    <n v="1.1224129312679449"/>
    <n v="-0.12241293126794493"/>
    <n v="2007"/>
    <s v="CA"/>
    <s v="Wave VII"/>
    <s v="Canada 2007"/>
    <s v="Gross"/>
    <n v="29.717949999999998"/>
    <n v="11.69082"/>
    <n v="12.148350000000001"/>
    <n v="17.569599999999998"/>
    <n v="18.02713"/>
    <n v="-0.45753000000000021"/>
    <n v="0.59121170874841633"/>
    <n v="0.60660745441727981"/>
    <n v="-1.5395745668863439E-2"/>
    <n v="1.0260410026409255"/>
    <n v="-2.6041002640925251E-2"/>
    <n v="2007"/>
    <s v="Anglo-Saxon"/>
    <s v="CA"/>
    <s v="Wave VII"/>
    <s v="Canada 2007"/>
    <s v="Gross"/>
    <n v="25.77392"/>
    <n v="6.763172"/>
    <n v="6.6203789999999998"/>
    <n v="19.153541000000001"/>
    <n v="19.010748"/>
    <n v="0.14279300000000017"/>
    <n v="0.74313651163656902"/>
    <n v="0.73759629889438627"/>
    <n v="5.5402127421828023E-3"/>
    <n v="0.99254482500128827"/>
    <n v="7.455174998711735E-3"/>
    <n v="2007"/>
    <s v="Anglo-Saxon"/>
    <s v="CA"/>
    <s v="Wave VII"/>
    <s v="Canada 2007"/>
    <s v="Gross"/>
    <n v="21.358899999999998"/>
    <n v="5.4297940000000002"/>
    <n v="5.4939730000000004"/>
    <n v="15.864926999999998"/>
    <n v="15.929105999999997"/>
    <n v="-6.4179000000000208E-2"/>
    <n v="0.74277827978032573"/>
    <n v="0.74578306935282246"/>
    <n v="-3.0047895724967209E-3"/>
    <n v="1.0040453385004544"/>
    <n v="-4.0453385004545067E-3"/>
  </r>
  <r>
    <x v="3"/>
    <x v="0"/>
    <x v="4"/>
    <x v="3"/>
    <x v="32"/>
    <x v="0"/>
    <n v="34.128320000000002"/>
    <n v="17.347670000000001"/>
    <n v="19.891110000000001"/>
    <n v="14.237210000000001"/>
    <n v="16.780650000000001"/>
    <n v="-2.5434400000000004"/>
    <n v="0.41716703312674047"/>
    <n v="0.49169282285210641"/>
    <n v="-7.4525789725365915E-2"/>
    <n v="1.1786473613861144"/>
    <n v="-0.17864736138611428"/>
    <n v="2004"/>
    <s v="CA"/>
    <s v="Wave VI"/>
    <s v="Canada 2004"/>
    <s v="Gross"/>
    <n v="30.5124"/>
    <n v="12.16464"/>
    <n v="12.976710000000001"/>
    <n v="17.535689999999999"/>
    <n v="18.347760000000001"/>
    <n v="-0.81207000000000029"/>
    <n v="0.57470700436543831"/>
    <n v="0.60132142997600979"/>
    <n v="-2.6614425610571448E-2"/>
    <n v="1.0463095549704633"/>
    <n v="-4.6309554970463115E-2"/>
    <n v="2004"/>
    <s v="Anglo-Saxon"/>
    <s v="CA"/>
    <s v="Wave VI"/>
    <s v="Canada 2004"/>
    <s v="Gross"/>
    <n v="26.413360000000001"/>
    <n v="7.8549860000000002"/>
    <n v="7.7109680000000003"/>
    <n v="18.702392"/>
    <n v="18.558374000000001"/>
    <n v="0.14401799999999998"/>
    <n v="0.70806561527954037"/>
    <n v="0.70261314728607038"/>
    <n v="5.4524679934699703E-3"/>
    <n v="0.99229948768050635"/>
    <n v="7.7005123194936768E-3"/>
    <n v="2004"/>
    <s v="Anglo-Saxon"/>
    <s v="CA"/>
    <s v="Wave VI"/>
    <s v="Canada 2004"/>
    <s v="Gross"/>
    <n v="22.129619999999999"/>
    <n v="5.8255759999999999"/>
    <n v="6.0040009999999997"/>
    <n v="16.125619"/>
    <n v="16.304043999999998"/>
    <n v="-0.17842499999999983"/>
    <n v="0.72868937650081655"/>
    <n v="0.7367520996745538"/>
    <n v="-8.0627231737372736E-3"/>
    <n v="1.0110646915321513"/>
    <n v="-1.1064691532151406E-2"/>
  </r>
  <r>
    <x v="11"/>
    <x v="0"/>
    <x v="4"/>
    <x v="4"/>
    <x v="33"/>
    <x v="0"/>
    <n v="31.828240000000001"/>
    <n v="15.86594"/>
    <n v="18.89217"/>
    <n v="12.936070000000001"/>
    <n v="15.962300000000001"/>
    <n v="-3.02623"/>
    <n v="0.40643372049475562"/>
    <n v="0.5015137500534117"/>
    <n v="-9.5080029558656076E-2"/>
    <n v="1.2339373550081285"/>
    <n v="-0.23393735500812843"/>
    <n v="2000"/>
    <s v="CA"/>
    <s v="Wave V"/>
    <s v="Canada 2000"/>
    <s v="Gross"/>
    <n v="28.155429999999999"/>
    <n v="11.166320000000001"/>
    <n v="12.37041"/>
    <n v="15.785019999999999"/>
    <n v="16.989109999999997"/>
    <n v="-1.204089999999999"/>
    <n v="0.56063856954058244"/>
    <n v="0.60340438771490956"/>
    <n v="-4.2765818174327265E-2"/>
    <n v="1.0762805495336716"/>
    <n v="-7.6280549533671735E-2"/>
    <n v="2000"/>
    <s v="Anglo-Saxon"/>
    <s v="CA"/>
    <s v="Wave V"/>
    <s v="Canada 2000"/>
    <s v="Gross"/>
    <n v="24.912389999999998"/>
    <n v="7.1660320000000004"/>
    <n v="7.2371100000000004"/>
    <n v="17.675279999999997"/>
    <n v="17.746357999999997"/>
    <n v="-7.1077999999999975E-2"/>
    <n v="0.70949756326069069"/>
    <n v="0.71235068172905125"/>
    <n v="-2.8531184683605218E-3"/>
    <n v="1.004021322434496"/>
    <n v="-4.0213224344960866E-3"/>
    <n v="2000"/>
    <s v="Anglo-Saxon"/>
    <s v="CA"/>
    <s v="Wave V"/>
    <s v="Canada 2000"/>
    <s v="Gross"/>
    <n v="20.906389999999998"/>
    <n v="5.3571679999999997"/>
    <n v="5.7453139999999996"/>
    <n v="15.161075999999998"/>
    <n v="15.549221999999999"/>
    <n v="-0.38814599999999988"/>
    <n v="0.72518861458147477"/>
    <n v="0.74375451715958618"/>
    <n v="-1.856590257811128E-2"/>
    <n v="1.02560148105583"/>
    <n v="-2.5601481055830069E-2"/>
  </r>
  <r>
    <x v="21"/>
    <x v="0"/>
    <x v="4"/>
    <x v="4"/>
    <x v="34"/>
    <x v="0"/>
    <n v="34.984139999999996"/>
    <n v="18.151530000000001"/>
    <n v="19.756340000000002"/>
    <n v="15.227799999999995"/>
    <n v="16.832609999999995"/>
    <n v="-1.6048100000000005"/>
    <n v="0.43527724277343954"/>
    <n v="0.48114974385535836"/>
    <n v="-4.5872501081918857E-2"/>
    <n v="1.1053868582461026"/>
    <n v="-0.1053868582461026"/>
    <n v="1998"/>
    <s v="CA"/>
    <s v="Wave V"/>
    <s v="Canada 1998"/>
    <s v="Gross"/>
    <n v="31.002859999999998"/>
    <n v="12.608510000000001"/>
    <n v="12.94356"/>
    <n v="18.0593"/>
    <n v="18.394349999999996"/>
    <n v="-0.33504999999999896"/>
    <n v="0.58250432379464345"/>
    <n v="0.5933113912716439"/>
    <n v="-1.0807067477000476E-2"/>
    <n v="1.0185527678259951"/>
    <n v="-1.8552767825995412E-2"/>
    <n v="1998"/>
    <s v="Anglo-Saxon"/>
    <s v="CA"/>
    <s v="Wave V"/>
    <s v="Canada 1998"/>
    <s v="Gross"/>
    <n v="27.337969999999999"/>
    <n v="8.2215810000000005"/>
    <n v="7.9562059999999999"/>
    <n v="19.381763999999997"/>
    <n v="19.116388999999998"/>
    <n v="0.26537500000000058"/>
    <n v="0.7089686615355858"/>
    <n v="0.69926146674387302"/>
    <n v="9.7071947917127931E-3"/>
    <n v="0.98630800581412514"/>
    <n v="1.369199418587496E-2"/>
    <n v="1998"/>
    <s v="Anglo-Saxon"/>
    <s v="CA"/>
    <s v="Wave V"/>
    <s v="Canada 1998"/>
    <s v="Gross"/>
    <n v="23.335660000000001"/>
    <n v="6.1322720000000004"/>
    <n v="6.1428560000000001"/>
    <n v="17.192804000000002"/>
    <n v="17.203388"/>
    <n v="-1.0583999999999705E-2"/>
    <n v="0.73676099154684294"/>
    <n v="0.73721454632095251"/>
    <n v="-4.5355477410965469E-4"/>
    <n v="1.0006156063897429"/>
    <n v="-6.1560638974304035E-4"/>
  </r>
  <r>
    <x v="12"/>
    <x v="0"/>
    <x v="4"/>
    <x v="5"/>
    <x v="35"/>
    <x v="0"/>
    <n v="32.111809999999998"/>
    <n v="16.925789999999999"/>
    <n v="18.387170000000001"/>
    <n v="13.724639999999997"/>
    <n v="15.186019999999999"/>
    <n v="-1.4613800000000019"/>
    <n v="0.4274016319852415"/>
    <n v="0.47291074529900368"/>
    <n v="-4.5509113313762194E-2"/>
    <n v="1.1064785670152371"/>
    <n v="-0.10647856701523699"/>
    <n v="1997"/>
    <s v="CA"/>
    <s v="Wave IV"/>
    <s v="Canada 1997"/>
    <s v="Gross"/>
    <n v="28.558219999999999"/>
    <n v="11.769640000000001"/>
    <n v="11.92441"/>
    <n v="16.633809999999997"/>
    <n v="16.788579999999996"/>
    <n v="-0.15476999999999919"/>
    <n v="0.58245261784522973"/>
    <n v="0.58787207325946778"/>
    <n v="-5.4194554142379739E-3"/>
    <n v="1.0093045429760228"/>
    <n v="-9.3045429760228848E-3"/>
    <n v="1997"/>
    <s v="Anglo-Saxon"/>
    <s v="CA"/>
    <s v="Wave IV"/>
    <s v="Canada 1997"/>
    <s v="Gross"/>
    <n v="25.13776"/>
    <n v="7.9001130000000002"/>
    <n v="7.3463609999999999"/>
    <n v="17.791398999999998"/>
    <n v="17.237646999999999"/>
    <n v="0.55375200000000024"/>
    <n v="0.70775594165908173"/>
    <n v="0.68572724856948264"/>
    <n v="2.2028693089599084E-2"/>
    <n v="0.96887529755248591"/>
    <n v="3.112470244751412E-2"/>
    <n v="1997"/>
    <s v="Anglo-Saxon"/>
    <s v="CA"/>
    <s v="Wave IV"/>
    <s v="Canada 1997"/>
    <s v="Gross"/>
    <n v="21.689910000000001"/>
    <n v="5.7908900000000001"/>
    <n v="5.5945960000000001"/>
    <n v="16.095314000000002"/>
    <n v="15.89902"/>
    <n v="0.19629399999999997"/>
    <n v="0.74206458210292259"/>
    <n v="0.7330145676030928"/>
    <n v="9.0500144998296415E-3"/>
    <n v="0.98780427644965474"/>
    <n v="1.2195723550345147E-2"/>
  </r>
  <r>
    <x v="13"/>
    <x v="0"/>
    <x v="4"/>
    <x v="5"/>
    <x v="36"/>
    <x v="0"/>
    <n v="32.395560000000003"/>
    <n v="16.338709999999999"/>
    <n v="17.589849999999998"/>
    <n v="14.805710000000005"/>
    <n v="16.056850000000004"/>
    <n v="-1.2511399999999995"/>
    <n v="0.45702898792303648"/>
    <n v="0.49564971249146494"/>
    <n v="-3.8620724568428494E-2"/>
    <n v="1.0845038839744936"/>
    <n v="-8.4503883974493557E-2"/>
    <n v="1994"/>
    <s v="CA"/>
    <s v="Wave IV"/>
    <s v="Canada 1994"/>
    <s v="Gross"/>
    <n v="28.718710000000002"/>
    <n v="11.288220000000001"/>
    <n v="11.26055"/>
    <n v="17.458159999999999"/>
    <n v="17.430489999999999"/>
    <n v="2.7670000000000528E-2"/>
    <n v="0.60790195659902546"/>
    <n v="0.60693847321136629"/>
    <n v="9.6348338765914372E-4"/>
    <n v="0.99841506779637712"/>
    <n v="1.5849322036228634E-3"/>
    <n v="1994"/>
    <s v="Anglo-Saxon"/>
    <s v="CA"/>
    <s v="Wave IV"/>
    <s v="Canada 1994"/>
    <s v="Gross"/>
    <n v="25.344660000000001"/>
    <n v="7.018904"/>
    <n v="6.4780959999999999"/>
    <n v="18.866564"/>
    <n v="18.325756000000002"/>
    <n v="0.54080800000000018"/>
    <n v="0.74439996433173694"/>
    <n v="0.72306182051761603"/>
    <n v="2.1338143814121007E-2"/>
    <n v="0.97133510903204212"/>
    <n v="2.8664890967957928E-2"/>
    <n v="1994"/>
    <s v="Anglo-Saxon"/>
    <s v="CA"/>
    <s v="Wave IV"/>
    <s v="Canada 1994"/>
    <s v="Gross"/>
    <n v="21.62462"/>
    <n v="5.186985"/>
    <m/>
    <n v="21.62462"/>
    <n v="16.437635"/>
    <n v="5.186985"/>
    <n v="1"/>
    <n v="0.76013520700016923"/>
    <n v="0.23986479299983074"/>
    <n v="0.76013520700016923"/>
    <n v="0.23986479299983074"/>
  </r>
  <r>
    <x v="22"/>
    <x v="0"/>
    <x v="4"/>
    <x v="6"/>
    <x v="37"/>
    <x v="0"/>
    <n v="29.66799"/>
    <n v="15.396409999999999"/>
    <n v="16.63006"/>
    <n v="13.037929999999999"/>
    <n v="14.27158"/>
    <n v="-1.2336500000000008"/>
    <n v="0.43946118358540637"/>
    <n v="0.48104303661960246"/>
    <n v="-4.1581853034196141E-2"/>
    <n v="1.0946200815620271"/>
    <n v="-9.462008156202717E-2"/>
    <n v="1991"/>
    <s v="CA"/>
    <s v="Wave III"/>
    <s v="Canada 1991"/>
    <s v="Gross"/>
    <n v="25.883929999999999"/>
    <n v="10.54463"/>
    <n v="10.96053"/>
    <n v="14.923399999999999"/>
    <n v="15.3393"/>
    <n v="-0.4159000000000006"/>
    <n v="0.57655077880368244"/>
    <n v="0.59261866339462366"/>
    <n v="-1.60678845909412E-2"/>
    <n v="1.0278689842797217"/>
    <n v="-2.7868984279721822E-2"/>
    <n v="1991"/>
    <s v="Anglo-Saxon"/>
    <s v="CA"/>
    <s v="Wave III"/>
    <s v="Canada 1991"/>
    <s v="Gross"/>
    <n v="22.202079999999999"/>
    <n v="6.5018250000000002"/>
    <n v="6.2949440000000001"/>
    <n v="15.907135999999998"/>
    <n v="15.700254999999999"/>
    <n v="0.20688100000000009"/>
    <n v="0.7164705288873835"/>
    <n v="0.70715243796977578"/>
    <n v="9.3180909176077235E-3"/>
    <n v="0.98699445330699387"/>
    <n v="1.3005546693006216E-2"/>
    <n v="1991"/>
    <s v="Anglo-Saxon"/>
    <s v="CA"/>
    <s v="Wave III"/>
    <s v="Canada 1991"/>
    <s v="Gross"/>
    <n v="18.52863"/>
    <n v="4.8416170000000003"/>
    <n v="4.8533540000000004"/>
    <n v="13.675276"/>
    <n v="13.687013"/>
    <n v="-1.1737000000000108E-2"/>
    <n v="0.73806190743730116"/>
    <n v="0.73869535955977317"/>
    <n v="-6.3345212247209362E-4"/>
    <n v="1.0008582642134609"/>
    <n v="-8.5826421346085508E-4"/>
  </r>
  <r>
    <x v="14"/>
    <x v="0"/>
    <x v="4"/>
    <x v="7"/>
    <x v="38"/>
    <x v="0"/>
    <n v="27.017679999999999"/>
    <n v="15.668950000000001"/>
    <n v="17.467199999999998"/>
    <n v="9.5504800000000003"/>
    <n v="11.348729999999998"/>
    <n v="-1.7982499999999977"/>
    <n v="0.35349001098539923"/>
    <n v="0.4200482794969812"/>
    <n v="-6.6558268511581961E-2"/>
    <n v="1.1882889655807873"/>
    <n v="-0.18828896558078731"/>
    <n v="1987"/>
    <s v="CA"/>
    <s v="Wave II"/>
    <s v="Canada 1987"/>
    <s v="Gross"/>
    <n v="23.51661"/>
    <n v="10.87912"/>
    <n v="11.361840000000001"/>
    <n v="12.154769999999999"/>
    <n v="12.63749"/>
    <n v="-0.48272000000000048"/>
    <n v="0.51685893502507374"/>
    <n v="0.53738570312642853"/>
    <n v="-2.0526768101354766E-2"/>
    <n v="1.0397144495535497"/>
    <n v="-3.9714449553549802E-2"/>
    <n v="1987"/>
    <s v="Anglo-Saxon"/>
    <s v="CA"/>
    <s v="Wave II"/>
    <s v="Canada 1987"/>
    <s v="Gross"/>
    <n v="20.095890000000001"/>
    <n v="7.0157540000000003"/>
    <n v="6.854228"/>
    <n v="13.241662000000002"/>
    <n v="13.080136"/>
    <n v="0.16152600000000028"/>
    <n v="0.65892388941221325"/>
    <n v="0.65088612646665556"/>
    <n v="8.0377629455575389E-3"/>
    <n v="0.98780168229637622"/>
    <n v="1.2198317703623628E-2"/>
    <n v="1987"/>
    <s v="Anglo-Saxon"/>
    <s v="CA"/>
    <s v="Wave II"/>
    <s v="Canada 1987"/>
    <s v="Gross"/>
    <n v="16.771450000000002"/>
    <n v="5.0669880000000003"/>
    <n v="5.1655189999999997"/>
    <n v="11.605931000000002"/>
    <n v="11.704462000000001"/>
    <n v="-9.853099999999948E-2"/>
    <n v="0.69200522316198065"/>
    <n v="0.69788014751258842"/>
    <n v="-5.8749243506076975E-3"/>
    <n v="1.0084897109934567"/>
    <n v="-8.4897109934566617E-3"/>
  </r>
  <r>
    <x v="8"/>
    <x v="0"/>
    <x v="4"/>
    <x v="8"/>
    <x v="39"/>
    <x v="0"/>
    <n v="25.44642"/>
    <n v="17.493390000000002"/>
    <n v="18.93112"/>
    <n v="6.5152999999999999"/>
    <n v="7.9530299999999983"/>
    <n v="-1.4377299999999984"/>
    <n v="0.25603994589415718"/>
    <n v="0.312540231592499"/>
    <n v="-5.6500285698341784E-2"/>
    <n v="1.2206698079904224"/>
    <n v="-0.2206698079904223"/>
    <n v="1981"/>
    <s v="CA"/>
    <s v="Wave I"/>
    <s v="Canada 1981"/>
    <s v="Gross"/>
    <n v="21.25216"/>
    <n v="12.241379999999999"/>
    <n v="12.41677"/>
    <n v="8.8353900000000003"/>
    <n v="9.0107800000000005"/>
    <n v="-0.17539000000000016"/>
    <n v="0.41574079999397712"/>
    <n v="0.42399360817912157"/>
    <n v="-8.2528081851444817E-3"/>
    <n v="1.0198508498210039"/>
    <n v="-1.9850849821003956E-2"/>
    <n v="1981"/>
    <s v="Anglo-Saxon"/>
    <s v="CA"/>
    <s v="Wave I"/>
    <s v="Canada 1981"/>
    <s v="Gross"/>
    <n v="17.71923"/>
    <n v="7.7134080000000003"/>
    <n v="7.4879509999999998"/>
    <n v="10.231279000000001"/>
    <n v="10.005821999999998"/>
    <n v="0.22545700000000046"/>
    <n v="0.57741103874152555"/>
    <n v="0.56468717884467889"/>
    <n v="1.2723859896846559E-2"/>
    <n v="0.97796394761593319"/>
    <n v="2.2036052384066591E-2"/>
    <n v="1981"/>
    <s v="Anglo-Saxon"/>
    <s v="CA"/>
    <s v="Wave I"/>
    <s v="Canada 1981"/>
    <s v="Gross"/>
    <n v="14.80317"/>
    <n v="5.8730890000000002"/>
    <n v="5.7901980000000002"/>
    <n v="9.0129719999999995"/>
    <n v="8.9300809999999995"/>
    <n v="8.2891000000000048E-2"/>
    <n v="0.60885418461045837"/>
    <n v="0.60325464072897894"/>
    <n v="5.5995438814794435E-3"/>
    <n v="0.99080314462310548"/>
    <n v="9.1968553768945523E-3"/>
  </r>
  <r>
    <x v="23"/>
    <x v="0"/>
    <x v="4"/>
    <x v="9"/>
    <x v="40"/>
    <x v="0"/>
    <n v="25.92653"/>
    <n v="18.057449999999999"/>
    <n v="19.631419999999999"/>
    <n v="6.2951100000000011"/>
    <n v="7.8690800000000003"/>
    <n v="-1.5739699999999992"/>
    <n v="0.24280572834081543"/>
    <n v="0.30351458525302077"/>
    <n v="-6.0708856912205345E-2"/>
    <n v="1.2500305792909097"/>
    <n v="-0.25003057929090977"/>
    <n v="1975"/>
    <s v="CA"/>
    <s v="Historical wave"/>
    <s v="Canada 1975"/>
    <s v="Gross"/>
    <n v="21.793800000000001"/>
    <n v="13.516719999999999"/>
    <n v="13.92854"/>
    <n v="7.865260000000001"/>
    <n v="8.2770800000000015"/>
    <n v="-0.41182000000000052"/>
    <n v="0.36089438280611918"/>
    <n v="0.37979058264276999"/>
    <n v="-1.8896199836650814E-2"/>
    <n v="1.052359362563984"/>
    <n v="-5.2359362563983956E-2"/>
    <n v="1975"/>
    <s v="Anglo-Saxon"/>
    <s v="CA"/>
    <s v="Historical wave"/>
    <s v="Canada 1975"/>
    <s v="Gross"/>
    <n v="18.412680000000002"/>
    <n v="8.9098129999999998"/>
    <n v="8.8849750000000007"/>
    <n v="9.527705000000001"/>
    <n v="9.502867000000002"/>
    <n v="2.4837999999999028E-2"/>
    <n v="0.51745346141897863"/>
    <n v="0.51610449972518946"/>
    <n v="1.3489616937892271E-3"/>
    <n v="0.99739307629696772"/>
    <n v="2.6069237030322649E-3"/>
    <n v="1975"/>
    <s v="Anglo-Saxon"/>
    <s v="CA"/>
    <s v="Historical wave"/>
    <s v="Canada 1975"/>
    <s v="Gross"/>
    <n v="15.530950000000001"/>
    <n v="6.5241360000000004"/>
    <n v="6.5935180000000004"/>
    <n v="8.9374320000000012"/>
    <n v="9.0068140000000003"/>
    <n v="-6.9382000000000055E-2"/>
    <n v="0.57545945354276462"/>
    <n v="0.57992679134244851"/>
    <n v="-4.46733779968386E-3"/>
    <n v="1.007763080043574"/>
    <n v="-7.7630800435740431E-3"/>
  </r>
  <r>
    <x v="24"/>
    <x v="0"/>
    <x v="4"/>
    <x v="9"/>
    <x v="41"/>
    <x v="0"/>
    <n v="26.226559999999999"/>
    <n v="21.024519999999999"/>
    <n v="22.155200000000001"/>
    <n v="4.0713599999999985"/>
    <n v="5.2020400000000002"/>
    <n v="-1.1306800000000017"/>
    <n v="0.15523804875668021"/>
    <n v="0.1983500695478172"/>
    <n v="-4.311202079113699E-2"/>
    <n v="1.2777155545075851"/>
    <n v="-0.27771555450758523"/>
    <n v="1971"/>
    <s v="CA"/>
    <s v="Historical wave"/>
    <s v="Canada 1971"/>
    <s v="Gross"/>
    <n v="22.454350000000002"/>
    <n v="16.05583"/>
    <n v="16.117809999999999"/>
    <n v="6.3365400000000029"/>
    <n v="6.3985200000000013"/>
    <n v="-6.197999999999837E-2"/>
    <n v="0.28219654543551709"/>
    <n v="0.28495681237711185"/>
    <n v="-2.760266941594763E-3"/>
    <n v="1.0097813633307764"/>
    <n v="-9.7813633307764717E-3"/>
    <n v="1971"/>
    <s v="Anglo-Saxon"/>
    <s v="CA"/>
    <s v="Historical wave"/>
    <s v="Canada 1971"/>
    <s v="Gross"/>
    <n v="19.22786"/>
    <n v="10.59369"/>
    <n v="10.3612"/>
    <n v="8.8666599999999995"/>
    <n v="8.6341699999999992"/>
    <n v="0.23249000000000031"/>
    <n v="0.4611360806662832"/>
    <n v="0.44904477149303146"/>
    <n v="1.2091309173251746E-2"/>
    <n v="0.97377930359346132"/>
    <n v="2.6220696406538686E-2"/>
    <n v="1971"/>
    <s v="Anglo-Saxon"/>
    <s v="CA"/>
    <s v="Historical wave"/>
    <s v="Canada 1971"/>
    <s v="Gross"/>
    <n v="16.344059999999999"/>
    <n v="8.1392520000000008"/>
    <n v="8.1019240000000003"/>
    <n v="8.2421359999999986"/>
    <n v="8.2048079999999981"/>
    <n v="3.7328000000000472E-2"/>
    <n v="0.50428938709231363"/>
    <n v="0.50200549924559745"/>
    <n v="2.2838878467162059E-3"/>
    <n v="0.99547107691501324"/>
    <n v="4.5289230849867657E-3"/>
  </r>
  <r>
    <x v="25"/>
    <x v="3"/>
    <x v="5"/>
    <x v="10"/>
    <x v="42"/>
    <x v="1"/>
    <n v="34.043489999999998"/>
    <n v="23.244060000000001"/>
    <n v="23.244060000000001"/>
    <n v="10.799429999999997"/>
    <n v="10.799429999999997"/>
    <m/>
    <n v="0.31722452662755779"/>
    <n v="0.31722452662755779"/>
    <m/>
    <n v="1"/>
    <m/>
    <n v="2015"/>
    <s v="CL"/>
    <s v="Wave X"/>
    <s v="Chile 2015"/>
    <s v="Net"/>
    <n v="27.19885"/>
    <n v="16.19237"/>
    <n v="16.19237"/>
    <n v="11.00648"/>
    <n v="11.00648"/>
    <m/>
    <n v="0.40466710908733272"/>
    <n v="0.40466710908733272"/>
    <m/>
    <n v="1"/>
    <m/>
    <n v="2015"/>
    <s v="Latin America"/>
    <s v="CL"/>
    <s v="Wave X"/>
    <s v="Chile 2015"/>
    <s v="Net"/>
    <n v="20.27928"/>
    <n v="9.5085219999999993"/>
    <n v="9.5085219999999993"/>
    <n v="10.770758000000001"/>
    <n v="10.770758000000001"/>
    <m/>
    <n v="0.53112132186152572"/>
    <n v="0.53112132186152572"/>
    <m/>
    <n v="1"/>
    <m/>
    <n v="2015"/>
    <s v="Latin America"/>
    <s v="CL"/>
    <s v="Wave X"/>
    <s v="Chile 2015"/>
    <s v="Net"/>
    <n v="17.146920000000001"/>
    <n v="7.5987020000000003"/>
    <n v="7.5987020000000003"/>
    <n v="9.5482180000000021"/>
    <n v="9.5482180000000021"/>
    <m/>
    <n v="0.55684741049704556"/>
    <n v="0.55684741049704556"/>
    <m/>
    <n v="1"/>
    <m/>
  </r>
  <r>
    <x v="9"/>
    <x v="3"/>
    <x v="5"/>
    <x v="0"/>
    <x v="43"/>
    <x v="1"/>
    <n v="33.152819999999998"/>
    <n v="22.860099999999999"/>
    <n v="22.860099999999999"/>
    <n v="10.292719999999999"/>
    <n v="10.292719999999999"/>
    <m/>
    <n v="0.31046288068405642"/>
    <n v="0.31046288068405642"/>
    <m/>
    <n v="1"/>
    <m/>
    <n v="2013"/>
    <s v="CL"/>
    <s v="Wave IX"/>
    <s v="Chile 2013"/>
    <s v="Net"/>
    <n v="26.507169999999999"/>
    <n v="15.83235"/>
    <n v="15.83235"/>
    <n v="10.674819999999999"/>
    <n v="10.674819999999999"/>
    <m/>
    <n v="0.40271443537729601"/>
    <n v="0.40271443537729601"/>
    <m/>
    <n v="1"/>
    <m/>
    <n v="2013"/>
    <s v="Latin America"/>
    <s v="CL"/>
    <s v="Wave IX"/>
    <s v="Chile 2013"/>
    <s v="Net"/>
    <n v="19.920960000000001"/>
    <n v="9.3050429999999995"/>
    <n v="9.3050429999999995"/>
    <n v="10.615917000000001"/>
    <n v="10.615917000000001"/>
    <m/>
    <n v="0.53290187822273627"/>
    <n v="0.53290187822273627"/>
    <m/>
    <n v="1"/>
    <m/>
    <n v="2013"/>
    <s v="Latin America"/>
    <s v="CL"/>
    <s v="Wave IX"/>
    <s v="Chile 2013"/>
    <s v="Net"/>
    <n v="16.242439999999998"/>
    <n v="7.1943380000000001"/>
    <n v="7.1943380000000001"/>
    <n v="9.0481019999999983"/>
    <n v="9.0481019999999983"/>
    <m/>
    <n v="0.55706544090666177"/>
    <n v="0.55706544090666177"/>
    <m/>
    <n v="1"/>
    <m/>
  </r>
  <r>
    <x v="18"/>
    <x v="3"/>
    <x v="5"/>
    <x v="1"/>
    <x v="44"/>
    <x v="1"/>
    <n v="34.401949999999999"/>
    <n v="23.823789999999999"/>
    <n v="23.823789999999999"/>
    <n v="10.57816"/>
    <n v="10.57816"/>
    <m/>
    <n v="0.30748722092788344"/>
    <n v="0.30748722092788344"/>
    <m/>
    <n v="1"/>
    <m/>
    <n v="2011"/>
    <s v="CL"/>
    <s v="Wave VIII"/>
    <s v="Chile 2011"/>
    <s v="Net"/>
    <n v="27.42998"/>
    <n v="16.810569999999998"/>
    <n v="16.810569999999998"/>
    <n v="10.619410000000002"/>
    <n v="10.619410000000002"/>
    <m/>
    <n v="0.38714610801757793"/>
    <n v="0.38714610801757793"/>
    <m/>
    <n v="1"/>
    <m/>
    <n v="2011"/>
    <s v="Latin America"/>
    <s v="CL"/>
    <s v="Wave VIII"/>
    <s v="Chile 2011"/>
    <s v="Net"/>
    <n v="20.267700000000001"/>
    <n v="9.6050559999999994"/>
    <n v="9.6050559999999994"/>
    <n v="10.662644000000002"/>
    <n v="10.662644000000002"/>
    <m/>
    <n v="0.5260904789393962"/>
    <n v="0.5260904789393962"/>
    <m/>
    <n v="1"/>
    <m/>
    <n v="2011"/>
    <s v="Latin America"/>
    <s v="CL"/>
    <s v="Wave VIII"/>
    <s v="Chile 2011"/>
    <s v="Net"/>
    <n v="16.441839999999999"/>
    <n v="7.6221019999999999"/>
    <n v="7.6221019999999999"/>
    <n v="8.8197379999999992"/>
    <n v="8.8197379999999992"/>
    <m/>
    <n v="0.53642037630824768"/>
    <n v="0.53642037630824768"/>
    <m/>
    <n v="1"/>
    <m/>
  </r>
  <r>
    <x v="19"/>
    <x v="3"/>
    <x v="5"/>
    <x v="1"/>
    <x v="45"/>
    <x v="1"/>
    <n v="34.692480000000003"/>
    <n v="23.695930000000001"/>
    <n v="23.695930000000001"/>
    <n v="10.996550000000003"/>
    <n v="10.996550000000003"/>
    <m/>
    <n v="0.31697215073698976"/>
    <n v="0.31697215073698976"/>
    <m/>
    <n v="1"/>
    <m/>
    <n v="2009"/>
    <s v="CL"/>
    <s v="Wave VIII"/>
    <s v="Chile 2009"/>
    <s v="Net"/>
    <n v="28.120979999999999"/>
    <n v="16.382850000000001"/>
    <n v="16.382850000000001"/>
    <n v="11.738129999999998"/>
    <n v="11.738129999999998"/>
    <m/>
    <n v="0.41741539590725496"/>
    <n v="0.41741539590725496"/>
    <m/>
    <n v="1"/>
    <m/>
    <n v="2009"/>
    <s v="Latin America"/>
    <s v="CL"/>
    <s v="Wave VIII"/>
    <s v="Chile 2009"/>
    <s v="Net"/>
    <n v="20.767499999999998"/>
    <n v="9.7584429999999998"/>
    <n v="9.7584429999999998"/>
    <n v="11.009056999999999"/>
    <n v="11.009056999999999"/>
    <m/>
    <n v="0.53010988323100994"/>
    <n v="0.53010988323100994"/>
    <m/>
    <n v="1"/>
    <m/>
    <n v="2009"/>
    <s v="Latin America"/>
    <s v="CL"/>
    <s v="Wave VIII"/>
    <s v="Chile 2009"/>
    <s v="Net"/>
    <n v="17.038879999999999"/>
    <n v="7.6235140000000001"/>
    <n v="7.6235140000000001"/>
    <n v="9.4153659999999988"/>
    <n v="9.4153659999999988"/>
    <m/>
    <n v="0.55258127294751769"/>
    <n v="0.55258127294751769"/>
    <m/>
    <n v="1"/>
    <m/>
  </r>
  <r>
    <x v="20"/>
    <x v="3"/>
    <x v="5"/>
    <x v="2"/>
    <x v="46"/>
    <x v="1"/>
    <n v="33.39087"/>
    <n v="25.27861"/>
    <n v="25.27861"/>
    <n v="8.1122599999999991"/>
    <n v="8.1122599999999991"/>
    <m/>
    <n v="0.24294844668617496"/>
    <n v="0.24294844668617496"/>
    <m/>
    <n v="1"/>
    <m/>
    <n v="2006"/>
    <s v="CL"/>
    <s v="Wave VII"/>
    <s v="Chile 2006"/>
    <s v="Net"/>
    <n v="26.362210000000001"/>
    <n v="18.18863"/>
    <n v="18.18863"/>
    <n v="8.1735800000000012"/>
    <n v="8.1735800000000012"/>
    <m/>
    <n v="0.31004911955408904"/>
    <n v="0.31004911955408904"/>
    <m/>
    <n v="1"/>
    <m/>
    <n v="2006"/>
    <s v="Latin America"/>
    <s v="CL"/>
    <s v="Wave VII"/>
    <s v="Chile 2006"/>
    <s v="Net"/>
    <n v="19.46895"/>
    <n v="11.28307"/>
    <n v="11.28307"/>
    <n v="8.1858799999999992"/>
    <n v="8.1858799999999992"/>
    <m/>
    <n v="0.4204582168016251"/>
    <n v="0.4204582168016251"/>
    <m/>
    <n v="1"/>
    <m/>
    <n v="2006"/>
    <s v="Latin America"/>
    <s v="CL"/>
    <s v="Wave VII"/>
    <s v="Chile 2006"/>
    <s v="Net"/>
    <n v="15.57471"/>
    <n v="8.5092499999999998"/>
    <n v="8.5092499999999998"/>
    <n v="7.0654599999999999"/>
    <n v="7.0654599999999999"/>
    <m/>
    <n v="0.4536495382578552"/>
    <n v="0.4536495382578552"/>
    <m/>
    <n v="1"/>
    <m/>
  </r>
  <r>
    <x v="4"/>
    <x v="3"/>
    <x v="5"/>
    <x v="3"/>
    <x v="47"/>
    <x v="1"/>
    <n v="34.149050000000003"/>
    <n v="26.118449999999999"/>
    <n v="26.118449999999999"/>
    <n v="8.0306000000000033"/>
    <n v="8.0306000000000033"/>
    <m/>
    <n v="0.23516320366159535"/>
    <n v="0.23516320366159535"/>
    <m/>
    <n v="1"/>
    <m/>
    <n v="2003"/>
    <s v="CL"/>
    <s v="Wave VI"/>
    <s v="Chile 2003"/>
    <s v="Net"/>
    <n v="27.519819999999999"/>
    <n v="19.19595"/>
    <n v="19.19595"/>
    <n v="8.3238699999999994"/>
    <n v="8.3238699999999994"/>
    <m/>
    <n v="0.30246818474830139"/>
    <n v="0.30246818474830139"/>
    <m/>
    <n v="1"/>
    <m/>
    <n v="2003"/>
    <s v="Latin America"/>
    <s v="CL"/>
    <s v="Wave VI"/>
    <s v="Chile 2003"/>
    <s v="Net"/>
    <n v="20.48986"/>
    <n v="12.33554"/>
    <n v="12.33554"/>
    <n v="8.1543200000000002"/>
    <n v="8.1543200000000002"/>
    <m/>
    <n v="0.39796855615411719"/>
    <n v="0.39796855615411719"/>
    <m/>
    <n v="1"/>
    <m/>
    <n v="2003"/>
    <s v="Latin America"/>
    <s v="CL"/>
    <s v="Wave VI"/>
    <s v="Chile 2003"/>
    <s v="Net"/>
    <n v="16.144909999999999"/>
    <n v="9.1275410000000008"/>
    <n v="9.1275410000000008"/>
    <n v="7.0173689999999986"/>
    <n v="7.0173689999999986"/>
    <m/>
    <n v="0.43464900083060226"/>
    <n v="0.43464900083060226"/>
    <m/>
    <n v="1"/>
    <m/>
  </r>
  <r>
    <x v="11"/>
    <x v="3"/>
    <x v="5"/>
    <x v="4"/>
    <x v="48"/>
    <x v="1"/>
    <n v="35.23077"/>
    <n v="26.242789999999999"/>
    <n v="26.242789999999999"/>
    <n v="8.9879800000000003"/>
    <n v="8.9879800000000003"/>
    <m/>
    <n v="0.2551173306742941"/>
    <n v="0.2551173306742941"/>
    <m/>
    <n v="1"/>
    <m/>
    <n v="2000"/>
    <s v="CL"/>
    <s v="Wave V"/>
    <s v="Chile 2000"/>
    <s v="Net"/>
    <n v="28.926580000000001"/>
    <n v="19.509399999999999"/>
    <n v="19.509399999999999"/>
    <n v="9.4171800000000019"/>
    <n v="9.4171800000000019"/>
    <m/>
    <n v="0.32555455916323334"/>
    <n v="0.32555455916323334"/>
    <m/>
    <n v="1"/>
    <m/>
    <n v="2000"/>
    <s v="Latin America"/>
    <s v="CL"/>
    <s v="Wave V"/>
    <s v="Chile 2000"/>
    <s v="Net"/>
    <n v="21.608809999999998"/>
    <n v="12.754339999999999"/>
    <n v="12.754339999999999"/>
    <n v="8.8544699999999992"/>
    <n v="8.8544699999999992"/>
    <m/>
    <n v="0.40976203687292356"/>
    <n v="0.40976203687292356"/>
    <m/>
    <n v="1"/>
    <m/>
    <n v="2000"/>
    <s v="Latin America"/>
    <s v="CL"/>
    <s v="Wave V"/>
    <s v="Chile 2000"/>
    <s v="Net"/>
    <n v="17.059889999999999"/>
    <n v="9.5288740000000001"/>
    <n v="9.5288740000000001"/>
    <n v="7.5310159999999993"/>
    <n v="7.5310159999999993"/>
    <m/>
    <n v="0.44144575375339462"/>
    <n v="0.44144575375339462"/>
    <m/>
    <n v="1"/>
    <m/>
  </r>
  <r>
    <x v="21"/>
    <x v="3"/>
    <x v="5"/>
    <x v="4"/>
    <x v="49"/>
    <x v="1"/>
    <n v="34.241520000000001"/>
    <n v="26.88017"/>
    <n v="26.88017"/>
    <n v="7.3613500000000016"/>
    <n v="7.3613500000000016"/>
    <m/>
    <n v="0.21498315495340165"/>
    <n v="0.21498315495340165"/>
    <m/>
    <n v="1"/>
    <m/>
    <n v="1998"/>
    <s v="CL"/>
    <s v="Wave V"/>
    <s v="Chile 1998"/>
    <s v="Net"/>
    <n v="28.041609999999999"/>
    <n v="20.511060000000001"/>
    <n v="20.511060000000001"/>
    <n v="7.5305499999999981"/>
    <n v="7.5305499999999981"/>
    <m/>
    <n v="0.26854913109482653"/>
    <n v="0.26854913109482653"/>
    <m/>
    <n v="1"/>
    <m/>
    <n v="1998"/>
    <s v="Latin America"/>
    <s v="CL"/>
    <s v="Wave V"/>
    <s v="Chile 1998"/>
    <s v="Net"/>
    <n v="21.292459999999998"/>
    <n v="13.43576"/>
    <n v="13.43576"/>
    <n v="7.8566999999999982"/>
    <n v="7.8566999999999982"/>
    <m/>
    <n v="0.36898977384482579"/>
    <n v="0.36898977384482579"/>
    <m/>
    <n v="1"/>
    <m/>
    <n v="1998"/>
    <s v="Latin America"/>
    <s v="CL"/>
    <s v="Wave V"/>
    <s v="Chile 1998"/>
    <s v="Net"/>
    <n v="16.232859999999999"/>
    <n v="9.6858430000000002"/>
    <n v="9.6858430000000002"/>
    <n v="6.5470169999999985"/>
    <n v="6.5470169999999985"/>
    <m/>
    <n v="0.40331876206657352"/>
    <n v="0.40331876206657352"/>
    <m/>
    <n v="1"/>
    <m/>
  </r>
  <r>
    <x v="26"/>
    <x v="3"/>
    <x v="5"/>
    <x v="5"/>
    <x v="50"/>
    <x v="1"/>
    <n v="34.297960000000003"/>
    <n v="26.543220000000002"/>
    <n v="26.543220000000002"/>
    <n v="7.7547400000000017"/>
    <n v="7.7547400000000017"/>
    <m/>
    <n v="0.22609916158278803"/>
    <n v="0.22609916158278803"/>
    <m/>
    <n v="1"/>
    <m/>
    <n v="1996"/>
    <s v="CL"/>
    <s v="Wave IV"/>
    <s v="Chile 1996"/>
    <s v="Net"/>
    <n v="28.109719999999999"/>
    <n v="20.064889999999998"/>
    <n v="20.064889999999998"/>
    <n v="8.044830000000001"/>
    <n v="8.044830000000001"/>
    <m/>
    <n v="0.28619388595830914"/>
    <n v="0.28619388595830914"/>
    <m/>
    <n v="1"/>
    <m/>
    <n v="1996"/>
    <s v="Latin America"/>
    <s v="CL"/>
    <s v="Wave IV"/>
    <s v="Chile 1996"/>
    <s v="Net"/>
    <n v="21.082609999999999"/>
    <n v="13.055949999999999"/>
    <n v="13.055949999999999"/>
    <n v="8.0266599999999997"/>
    <n v="8.0266599999999997"/>
    <m/>
    <n v="0.38072420824556352"/>
    <n v="0.38072420824556352"/>
    <m/>
    <n v="1"/>
    <m/>
    <n v="1996"/>
    <s v="Latin America"/>
    <s v="CL"/>
    <s v="Wave IV"/>
    <s v="Chile 1996"/>
    <s v="Net"/>
    <n v="16.161860000000001"/>
    <n v="9.4970510000000008"/>
    <n v="9.4970510000000008"/>
    <n v="6.664809"/>
    <n v="6.664809"/>
    <m/>
    <n v="0.41237883510932527"/>
    <n v="0.41237883510932527"/>
    <m/>
    <n v="1"/>
    <m/>
  </r>
  <r>
    <x v="13"/>
    <x v="3"/>
    <x v="5"/>
    <x v="5"/>
    <x v="51"/>
    <x v="1"/>
    <n v="35.190989999999999"/>
    <n v="27.023060000000001"/>
    <n v="27.023060000000001"/>
    <n v="8.1679299999999984"/>
    <n v="8.1679299999999984"/>
    <m/>
    <n v="0.23210287633283402"/>
    <n v="0.23210287633283402"/>
    <m/>
    <n v="1"/>
    <m/>
    <n v="1994"/>
    <s v="CL"/>
    <s v="Wave IV"/>
    <s v="Chile 1994"/>
    <s v="Net"/>
    <n v="28.480799999999999"/>
    <n v="20.753550000000001"/>
    <n v="20.753550000000001"/>
    <n v="7.727249999999998"/>
    <n v="7.727249999999998"/>
    <m/>
    <n v="0.27131435914721491"/>
    <n v="0.27131435914721491"/>
    <m/>
    <n v="1"/>
    <m/>
    <n v="1994"/>
    <s v="Latin America"/>
    <s v="CL"/>
    <s v="Wave IV"/>
    <s v="Chile 1994"/>
    <s v="Net"/>
    <n v="21.225670000000001"/>
    <n v="13.627610000000001"/>
    <n v="13.627610000000001"/>
    <n v="7.5980600000000003"/>
    <n v="7.5980600000000003"/>
    <m/>
    <n v="0.35796561427742918"/>
    <n v="0.35796561427742918"/>
    <m/>
    <n v="1"/>
    <m/>
    <n v="1994"/>
    <s v="Latin America"/>
    <s v="CL"/>
    <s v="Wave IV"/>
    <s v="Chile 1994"/>
    <s v="Net"/>
    <n v="16.542369999999998"/>
    <n v="9.9350149999999999"/>
    <n v="9.9350149999999999"/>
    <n v="6.6073549999999983"/>
    <n v="6.6073549999999983"/>
    <m/>
    <n v="0.39942009518587718"/>
    <n v="0.39942009518587718"/>
    <m/>
    <n v="1"/>
    <m/>
  </r>
  <r>
    <x v="15"/>
    <x v="3"/>
    <x v="5"/>
    <x v="6"/>
    <x v="52"/>
    <x v="1"/>
    <n v="33.007860000000001"/>
    <n v="25.457380000000001"/>
    <n v="25.457380000000001"/>
    <n v="7.5504800000000003"/>
    <n v="7.5504800000000003"/>
    <m/>
    <n v="0.22874794064201678"/>
    <n v="0.22874794064201678"/>
    <m/>
    <n v="1"/>
    <m/>
    <n v="1992"/>
    <s v="CL"/>
    <s v="Wave III"/>
    <s v="Chile 1992"/>
    <s v="Net"/>
    <n v="26.004280000000001"/>
    <n v="18.49118"/>
    <n v="18.49118"/>
    <n v="7.5131000000000014"/>
    <n v="7.5131000000000014"/>
    <m/>
    <n v="0.28891782429661583"/>
    <n v="0.28891782429661583"/>
    <m/>
    <n v="1"/>
    <m/>
    <n v="1992"/>
    <s v="Latin America"/>
    <s v="CL"/>
    <s v="Wave III"/>
    <s v="Chile 1992"/>
    <s v="Net"/>
    <n v="18.93205"/>
    <n v="11.207129999999999"/>
    <n v="11.207129999999999"/>
    <n v="7.7249200000000009"/>
    <n v="7.7249200000000009"/>
    <m/>
    <n v="0.40803399526200285"/>
    <n v="0.40803399526200285"/>
    <m/>
    <n v="1"/>
    <m/>
    <n v="1992"/>
    <s v="Latin America"/>
    <s v="CL"/>
    <s v="Wave III"/>
    <s v="Chile 1992"/>
    <s v="Net"/>
    <n v="14.63069"/>
    <n v="8.4124230000000004"/>
    <n v="8.4124230000000004"/>
    <n v="6.2182669999999991"/>
    <n v="6.2182669999999991"/>
    <m/>
    <n v="0.42501529319533116"/>
    <n v="0.42501529319533116"/>
    <m/>
    <n v="1"/>
    <m/>
  </r>
  <r>
    <x v="27"/>
    <x v="3"/>
    <x v="5"/>
    <x v="6"/>
    <x v="53"/>
    <x v="1"/>
    <n v="35.285699999999999"/>
    <n v="26.13766"/>
    <n v="26.13766"/>
    <n v="9.1480399999999982"/>
    <n v="9.1480399999999982"/>
    <m/>
    <n v="0.25925629929404825"/>
    <n v="0.25925629929404825"/>
    <m/>
    <n v="1"/>
    <m/>
    <n v="1990"/>
    <s v="CL"/>
    <s v="Wave III"/>
    <s v="Chile 1990"/>
    <s v="Net"/>
    <n v="28.363130000000002"/>
    <n v="19.334959999999999"/>
    <n v="19.334959999999999"/>
    <n v="9.0281700000000029"/>
    <n v="9.0281700000000029"/>
    <m/>
    <n v="0.31830654797266744"/>
    <n v="0.31830654797266744"/>
    <m/>
    <n v="1"/>
    <m/>
    <n v="1990"/>
    <s v="Latin America"/>
    <s v="CL"/>
    <s v="Wave III"/>
    <s v="Chile 1990"/>
    <s v="Net"/>
    <n v="20.714410000000001"/>
    <n v="11.593260000000001"/>
    <n v="11.593260000000001"/>
    <n v="9.1211500000000001"/>
    <n v="9.1211500000000001"/>
    <m/>
    <n v="0.44032873733792077"/>
    <n v="0.44032873733792077"/>
    <m/>
    <n v="1"/>
    <m/>
    <n v="1990"/>
    <s v="Latin America"/>
    <s v="CL"/>
    <s v="Wave III"/>
    <s v="Chile 1990"/>
    <s v="Net"/>
    <n v="16.301760000000002"/>
    <n v="9.0415469999999996"/>
    <n v="9.0415469999999996"/>
    <n v="7.260213000000002"/>
    <n v="7.260213000000002"/>
    <m/>
    <n v="0.44536375213473889"/>
    <n v="0.44536375213473889"/>
    <m/>
    <n v="1"/>
    <m/>
  </r>
  <r>
    <x v="9"/>
    <x v="2"/>
    <x v="6"/>
    <x v="0"/>
    <x v="54"/>
    <x v="0"/>
    <n v="35.46566"/>
    <m/>
    <n v="26.886189999999999"/>
    <n v="8.5794700000000006"/>
    <m/>
    <m/>
    <n v="0.24190921584428432"/>
    <m/>
    <m/>
    <m/>
    <m/>
    <n v="2013"/>
    <s v="CN"/>
    <s v="Wave IX"/>
    <s v="China 2013"/>
    <s v="Gross"/>
    <n v="30.48189"/>
    <m/>
    <n v="19.908069999999999"/>
    <n v="10.573820000000001"/>
    <m/>
    <m/>
    <n v="0.34688859516257037"/>
    <m/>
    <m/>
    <m/>
    <m/>
    <n v="2013"/>
    <s v="BRICS"/>
    <s v="CN"/>
    <s v="Wave IX"/>
    <s v="China 2013"/>
    <s v="Gross"/>
    <n v="25.04965"/>
    <m/>
    <n v="13.68543"/>
    <n v="11.36422"/>
    <m/>
    <m/>
    <n v="0.45366781571798409"/>
    <m/>
    <m/>
    <m/>
    <m/>
    <n v="2013"/>
    <s v="BRICS"/>
    <s v="CN"/>
    <s v="Wave IX"/>
    <s v="China 2013"/>
    <s v="Gross"/>
    <n v="18.83653"/>
    <m/>
    <n v="9.7539479999999994"/>
    <n v="9.0825820000000004"/>
    <m/>
    <m/>
    <n v="0.48217914870732564"/>
    <m/>
    <m/>
    <m/>
    <m/>
  </r>
  <r>
    <x v="28"/>
    <x v="2"/>
    <x v="6"/>
    <x v="4"/>
    <x v="55"/>
    <x v="2"/>
    <n v="29.514859999999999"/>
    <n v="25.400569999999998"/>
    <n v="25.403790000000001"/>
    <n v="4.111069999999998"/>
    <n v="4.1142900000000004"/>
    <n v="-3.2200000000024431E-3"/>
    <n v="0.1392881416344173"/>
    <n v="0.13939723922119232"/>
    <n v="-1.0909758677501581E-4"/>
    <n v="1.0007832510757546"/>
    <n v="-7.8325107575459541E-4"/>
    <n v="2002"/>
    <s v="CN"/>
    <s v="Wave V"/>
    <s v="China 2002"/>
    <s v="Mix"/>
    <n v="21.401969999999999"/>
    <n v="17.760809999999999"/>
    <n v="17.915890000000001"/>
    <n v="3.4860799999999976"/>
    <n v="3.6411599999999993"/>
    <n v="-0.15508000000000166"/>
    <n v="0.16288593993917372"/>
    <n v="0.17013200186711783"/>
    <n v="-7.2460619279440946E-3"/>
    <n v="1.0444854966036354"/>
    <n v="-4.4485496603635537E-2"/>
    <n v="2002"/>
    <s v="BRICS"/>
    <s v="CN"/>
    <s v="Wave V"/>
    <s v="China 2002"/>
    <s v="Mix"/>
    <n v="13.679309999999999"/>
    <n v="10.655799999999999"/>
    <n v="10.826040000000001"/>
    <n v="2.8532699999999984"/>
    <n v="3.0235099999999999"/>
    <n v="-0.1702400000000015"/>
    <n v="0.20858288904922825"/>
    <n v="0.22102796120564561"/>
    <n v="-1.2445072156417356E-2"/>
    <n v="1.0596648757390648"/>
    <n v="-5.9664875739064864E-2"/>
    <n v="2002"/>
    <s v="BRICS"/>
    <s v="CN"/>
    <s v="Wave V"/>
    <s v="China 2002"/>
    <s v="Mix"/>
    <n v="10.299060000000001"/>
    <n v="7.9450510000000003"/>
    <n v="7.9531140000000002"/>
    <n v="2.3459460000000005"/>
    <n v="2.3540090000000005"/>
    <n v="-8.0629999999999313E-3"/>
    <n v="0.2277825354935305"/>
    <n v="0.22856542247544925"/>
    <n v="-7.8288698191873144E-4"/>
    <n v="1.0034369930083642"/>
    <n v="-3.4369930083641862E-3"/>
  </r>
  <r>
    <x v="9"/>
    <x v="3"/>
    <x v="7"/>
    <x v="0"/>
    <x v="56"/>
    <x v="2"/>
    <n v="29.392579999999999"/>
    <n v="24.63766"/>
    <n v="26.34309"/>
    <n v="3.0494899999999987"/>
    <n v="4.7549199999999985"/>
    <n v="-1.7054299999999998"/>
    <n v="0.10375033426803631"/>
    <n v="0.1617728011627424"/>
    <n v="-5.8022466894706075E-2"/>
    <n v="1.5592508911326157"/>
    <n v="-0.55925089113261583"/>
    <n v="2013"/>
    <s v="CO"/>
    <s v="Wave IX"/>
    <s v="Colombia 2013"/>
    <s v="Mix"/>
    <n v="23.686610000000002"/>
    <n v="19.021129999999999"/>
    <n v="19.59198"/>
    <n v="4.0946300000000022"/>
    <n v="4.6654800000000023"/>
    <n v="-0.57085000000000008"/>
    <n v="0.17286686444366678"/>
    <n v="0.19696697838990054"/>
    <n v="-2.4100113946233761E-2"/>
    <n v="1.1394143060545152"/>
    <n v="-0.13941430605451524"/>
    <n v="2013"/>
    <s v="Latin America"/>
    <s v="CO"/>
    <s v="Wave IX"/>
    <s v="Colombia 2013"/>
    <s v="Mix"/>
    <n v="18.280349999999999"/>
    <n v="13.96733"/>
    <n v="14.100059999999999"/>
    <n v="4.1802899999999994"/>
    <n v="4.3130199999999981"/>
    <n v="-0.13272999999999868"/>
    <n v="0.22867669382697814"/>
    <n v="0.23593749572628525"/>
    <n v="-7.2608018993071078E-3"/>
    <n v="1.0317513856694149"/>
    <n v="-3.1751385669414968E-2"/>
    <n v="2013"/>
    <s v="Latin America"/>
    <s v="CO"/>
    <s v="Wave IX"/>
    <s v="Colombia 2013"/>
    <s v="Mix"/>
    <n v="13.95336"/>
    <n v="10.291829999999999"/>
    <n v="10.5928"/>
    <n v="3.3605599999999995"/>
    <n v="3.6615300000000008"/>
    <n v="-0.30097000000000129"/>
    <n v="0.24084234908294486"/>
    <n v="0.26241206419099061"/>
    <n v="-2.1569715108045753E-2"/>
    <n v="1.0895594781822082"/>
    <n v="-8.9559478182208122E-2"/>
  </r>
  <r>
    <x v="1"/>
    <x v="3"/>
    <x v="7"/>
    <x v="1"/>
    <x v="57"/>
    <x v="2"/>
    <n v="27.439679999999999"/>
    <n v="24.881160000000001"/>
    <n v="26.493749999999999"/>
    <n v="0.9459300000000006"/>
    <n v="2.5585199999999979"/>
    <n v="-1.6125899999999973"/>
    <n v="3.4473069656789021E-2"/>
    <n v="9.3241612147080363E-2"/>
    <n v="-5.8768542490291335E-2"/>
    <n v="2.7047667374964282"/>
    <n v="-1.7047667374964282"/>
    <n v="2010"/>
    <s v="CO"/>
    <s v="Wave VIII"/>
    <s v="Colombia 2010"/>
    <s v="Mix"/>
    <n v="21.268090000000001"/>
    <n v="19.18385"/>
    <n v="19.590199999999999"/>
    <n v="1.6778900000000014"/>
    <n v="2.0842400000000012"/>
    <n v="-0.40634999999999977"/>
    <n v="7.8892368802276153E-2"/>
    <n v="9.7998456843092219E-2"/>
    <n v="-1.9106088040816066E-2"/>
    <n v="1.2421791654995258"/>
    <n v="-0.24217916549952584"/>
    <n v="2010"/>
    <s v="Latin America"/>
    <s v="CO"/>
    <s v="Wave VIII"/>
    <s v="Colombia 2010"/>
    <s v="Mix"/>
    <n v="15.8819"/>
    <n v="14.01282"/>
    <n v="14.40733"/>
    <n v="1.4745699999999999"/>
    <n v="1.8690800000000003"/>
    <n v="-0.39451000000000036"/>
    <n v="9.2845944125073188E-2"/>
    <n v="0.11768617105006329"/>
    <n v="-2.4840226924990105E-2"/>
    <n v="1.2675424021918256"/>
    <n v="-0.26754240219182568"/>
    <n v="2010"/>
    <s v="Latin America"/>
    <s v="CO"/>
    <s v="Wave VIII"/>
    <s v="Colombia 2010"/>
    <s v="Mix"/>
    <n v="11.91901"/>
    <n v="10.266999999999999"/>
    <n v="10.550319999999999"/>
    <n v="1.3686900000000009"/>
    <n v="1.6520100000000006"/>
    <n v="-0.28331999999999979"/>
    <n v="0.11483252384216482"/>
    <n v="0.13860295444000809"/>
    <n v="-2.377043059784326E-2"/>
    <n v="1.2070008548319924"/>
    <n v="-0.20700085483199235"/>
  </r>
  <r>
    <x v="10"/>
    <x v="3"/>
    <x v="7"/>
    <x v="2"/>
    <x v="58"/>
    <x v="2"/>
    <n v="28.92032"/>
    <n v="26.2758"/>
    <n v="28.378309999999999"/>
    <n v="0.54201000000000121"/>
    <n v="2.64452"/>
    <n v="-2.1025099999999988"/>
    <n v="1.8741493870054037E-2"/>
    <n v="9.1441588474816315E-2"/>
    <n v="-7.2700094604762289E-2"/>
    <n v="4.8790981716204387"/>
    <n v="-3.8790981716204387"/>
    <n v="2007"/>
    <s v="CO"/>
    <s v="Wave VII"/>
    <s v="Colombia 2007"/>
    <s v="Mix"/>
    <n v="23.738980000000002"/>
    <n v="21.406400000000001"/>
    <n v="22.281580000000002"/>
    <n v="1.4573999999999998"/>
    <n v="2.3325800000000001"/>
    <n v="-0.87518000000000029"/>
    <n v="6.1392696737602025E-2"/>
    <n v="9.8259487138874543E-2"/>
    <n v="-3.6866790401272519E-2"/>
    <n v="1.6005077535336905"/>
    <n v="-0.60050775353369046"/>
    <n v="2007"/>
    <s v="Latin America"/>
    <s v="CO"/>
    <s v="Wave VII"/>
    <s v="Colombia 2007"/>
    <s v="Mix"/>
    <n v="18.017849999999999"/>
    <n v="16.027930000000001"/>
    <n v="16.606850000000001"/>
    <n v="1.4109999999999978"/>
    <n v="1.9899199999999979"/>
    <n v="-0.5789200000000001"/>
    <n v="7.8311230252221989E-2"/>
    <n v="0.1104415898678254"/>
    <n v="-3.213035961560342E-2"/>
    <n v="1.4102905740609504"/>
    <n v="-0.41029057406095037"/>
    <n v="2007"/>
    <s v="Latin America"/>
    <s v="CO"/>
    <s v="Wave VII"/>
    <s v="Colombia 2007"/>
    <s v="Mix"/>
    <n v="13.48291"/>
    <n v="11.71536"/>
    <n v="12.24966"/>
    <n v="1.23325"/>
    <n v="1.76755"/>
    <n v="-0.5343"/>
    <n v="9.1467643112651487E-2"/>
    <n v="0.13109558693190118"/>
    <n v="-3.9627943819249702E-2"/>
    <n v="1.4332454895601054"/>
    <n v="-0.43324548956010545"/>
  </r>
  <r>
    <x v="3"/>
    <x v="3"/>
    <x v="7"/>
    <x v="3"/>
    <x v="59"/>
    <x v="0"/>
    <n v="27.464849999999998"/>
    <n v="24.91356"/>
    <n v="26.495539999999998"/>
    <n v="0.96931000000000012"/>
    <n v="2.5512899999999981"/>
    <n v="-1.5819799999999979"/>
    <n v="3.5292746911051769E-2"/>
    <n v="9.2892915854264568E-2"/>
    <n v="-5.76001689432128E-2"/>
    <n v="2.6320681722049684"/>
    <n v="-1.6320681722049681"/>
    <n v="2004"/>
    <s v="CO"/>
    <s v="Wave VI"/>
    <s v="Colombia 2004"/>
    <s v="Gross"/>
    <n v="22.969919999999998"/>
    <n v="20.631019999999999"/>
    <n v="21.263629999999999"/>
    <n v="1.7062899999999992"/>
    <n v="2.3388999999999989"/>
    <n v="-0.63260999999999967"/>
    <n v="7.4283671863027798E-2"/>
    <n v="0.1018244730499714"/>
    <n v="-2.7540801186943607E-2"/>
    <n v="1.3707517479443705"/>
    <n v="-0.37075174794437049"/>
    <n v="2004"/>
    <s v="Latin America"/>
    <s v="CO"/>
    <s v="Wave VI"/>
    <s v="Colombia 2004"/>
    <s v="Gross"/>
    <n v="16.874890000000001"/>
    <n v="14.80593"/>
    <n v="15.11153"/>
    <n v="1.7633600000000005"/>
    <n v="2.0689600000000006"/>
    <n v="-0.30560000000000009"/>
    <n v="0.10449608856709587"/>
    <n v="0.12260583624545111"/>
    <n v="-1.8109747678355242E-2"/>
    <n v="1.1733055076671808"/>
    <n v="-0.17330550766718084"/>
    <n v="2004"/>
    <s v="Latin America"/>
    <s v="CO"/>
    <s v="Wave VI"/>
    <s v="Colombia 2004"/>
    <s v="Gross"/>
    <n v="12.596920000000001"/>
    <n v="10.74469"/>
    <n v="11.09135"/>
    <n v="1.5055700000000005"/>
    <n v="1.8522300000000005"/>
    <n v="-0.34665999999999997"/>
    <n v="0.11951889827037089"/>
    <n v="0.14703832365371855"/>
    <n v="-2.751942538334767E-2"/>
    <n v="1.230251665482176"/>
    <n v="-0.2302516654821761"/>
  </r>
  <r>
    <x v="9"/>
    <x v="4"/>
    <x v="8"/>
    <x v="0"/>
    <x v="60"/>
    <x v="0"/>
    <n v="32.855379999999997"/>
    <n v="10.37396"/>
    <n v="11.348470000000001"/>
    <n v="21.506909999999998"/>
    <n v="22.481419999999996"/>
    <n v="-0.97451000000000043"/>
    <n v="0.65459325078571606"/>
    <n v="0.68425384214092178"/>
    <n v="-2.9660591355205768E-2"/>
    <n v="1.0453114836115462"/>
    <n v="-4.5311483611546265E-2"/>
    <n v="2013"/>
    <s v="CZ"/>
    <s v="Wave IX"/>
    <s v="Czech Republic 2013"/>
    <s v="Gross"/>
    <n v="28.80151"/>
    <n v="5.3660100000000002"/>
    <n v="5.9717070000000003"/>
    <n v="22.829802999999998"/>
    <n v="23.435500000000001"/>
    <n v="-0.60569700000000015"/>
    <n v="0.79265993345487784"/>
    <n v="0.813689976671362"/>
    <n v="-2.1030043216484141E-2"/>
    <n v="1.0265309779501821"/>
    <n v="-2.6530977950182059E-2"/>
    <n v="2013"/>
    <s v="CEE"/>
    <s v="CZ"/>
    <s v="Wave IX"/>
    <s v="Czech Republic 2013"/>
    <s v="Gross"/>
    <n v="25.788640000000001"/>
    <n v="2.5954109999999999"/>
    <n v="2.776446"/>
    <n v="23.012194000000001"/>
    <n v="23.193229000000002"/>
    <n v="-0.18103500000000006"/>
    <n v="0.89233840947021636"/>
    <n v="0.89935836089068677"/>
    <n v="-7.0199514204704111E-3"/>
    <n v="1.0078669161228173"/>
    <n v="-7.8669161228173221E-3"/>
    <n v="2013"/>
    <s v="CEE"/>
    <s v="CZ"/>
    <s v="Wave IX"/>
    <s v="Czech Republic 2013"/>
    <s v="Gross"/>
    <n v="23.49381"/>
    <n v="2.2050689999999999"/>
    <n v="2.451368"/>
    <n v="21.042442000000001"/>
    <n v="21.288741000000002"/>
    <n v="-0.24629900000000005"/>
    <n v="0.89565898421754497"/>
    <n v="0.90614255414511324"/>
    <n v="-1.0483569927568158E-2"/>
    <n v="1.0117048677144982"/>
    <n v="-1.1704867714498158E-2"/>
  </r>
  <r>
    <x v="1"/>
    <x v="4"/>
    <x v="8"/>
    <x v="1"/>
    <x v="61"/>
    <x v="0"/>
    <n v="32.85613"/>
    <n v="10.0421"/>
    <n v="11.335800000000001"/>
    <n v="21.520330000000001"/>
    <n v="22.814030000000002"/>
    <n v="-1.2937000000000012"/>
    <n v="0.65498675589608402"/>
    <n v="0.69436144792463395"/>
    <n v="-3.9374692028549957E-2"/>
    <n v="1.0601152491620716"/>
    <n v="-6.0115249162071449E-2"/>
    <n v="2010"/>
    <s v="CZ"/>
    <s v="Wave VIII"/>
    <s v="Czech Republic 2010"/>
    <s v="Gross"/>
    <n v="28.553149999999999"/>
    <n v="5.5189830000000004"/>
    <n v="6.3158560000000001"/>
    <n v="22.237293999999999"/>
    <n v="23.034166999999997"/>
    <n v="-0.79687299999999972"/>
    <n v="0.77880352955803478"/>
    <n v="0.80671193896295146"/>
    <n v="-2.7908409404916786E-2"/>
    <n v="1.0358349806410798"/>
    <n v="-3.5834980641079789E-2"/>
    <n v="2010"/>
    <s v="CEE"/>
    <s v="CZ"/>
    <s v="Wave VIII"/>
    <s v="Czech Republic 2010"/>
    <s v="Gross"/>
    <n v="24.772169999999999"/>
    <n v="2.586605"/>
    <n v="2.855861"/>
    <n v="21.916308999999998"/>
    <n v="22.185565"/>
    <n v="-0.26925599999999994"/>
    <n v="0.88471494422975461"/>
    <n v="0.8955842382802961"/>
    <n v="-1.0869294050541392E-2"/>
    <n v="1.0122856453611784"/>
    <n v="-1.2285645361178288E-2"/>
    <n v="2010"/>
    <s v="CEE"/>
    <s v="CZ"/>
    <s v="Wave VIII"/>
    <s v="Czech Republic 2010"/>
    <s v="Gross"/>
    <n v="22.362390000000001"/>
    <n v="2.4032249999999999"/>
    <n v="2.69815"/>
    <n v="19.664239999999999"/>
    <n v="19.959165000000002"/>
    <n v="-0.2949250000000001"/>
    <n v="0.87934429191155317"/>
    <n v="0.89253273017776724"/>
    <n v="-1.3188438266213947E-2"/>
    <n v="1.0149980370459271"/>
    <n v="-1.4998037045927028E-2"/>
  </r>
  <r>
    <x v="10"/>
    <x v="4"/>
    <x v="8"/>
    <x v="2"/>
    <x v="62"/>
    <x v="0"/>
    <n v="31.5733"/>
    <n v="9.1332380000000004"/>
    <n v="10.82522"/>
    <n v="20.748080000000002"/>
    <n v="22.440061999999998"/>
    <n v="-1.6919819999999994"/>
    <n v="0.65714005187927782"/>
    <n v="0.71072906538119229"/>
    <n v="-5.3589013501914577E-2"/>
    <n v="1.0815488469294505"/>
    <n v="-8.1548846929450788E-2"/>
    <n v="2007"/>
    <s v="CZ"/>
    <s v="Wave VII"/>
    <s v="Czech Republic 2007"/>
    <s v="Gross"/>
    <n v="27.138290000000001"/>
    <n v="4.7386480000000004"/>
    <n v="5.3693280000000003"/>
    <n v="21.768962000000002"/>
    <n v="22.399642"/>
    <n v="-0.63067999999999991"/>
    <n v="0.80214936165838013"/>
    <n v="0.82538885095560544"/>
    <n v="-2.3239489297225427E-2"/>
    <n v="1.0289715237685655"/>
    <n v="-2.8971523768565533E-2"/>
    <n v="2007"/>
    <s v="CEE"/>
    <s v="CZ"/>
    <s v="Wave VII"/>
    <s v="Czech Republic 2007"/>
    <s v="Gross"/>
    <n v="24.14068"/>
    <n v="2.2777829999999999"/>
    <n v="2.4595959999999999"/>
    <n v="21.681083999999998"/>
    <n v="21.862897"/>
    <n v="-0.181813"/>
    <n v="0.89811405478221817"/>
    <n v="0.90564544992104612"/>
    <n v="-7.5313951388279038E-3"/>
    <n v="1.0083857891976251"/>
    <n v="-8.3857891976249904E-3"/>
    <n v="2007"/>
    <s v="CEE"/>
    <s v="CZ"/>
    <s v="Wave VII"/>
    <s v="Czech Republic 2007"/>
    <s v="Gross"/>
    <n v="21.94314"/>
    <n v="2.06935"/>
    <n v="2.3496619999999999"/>
    <n v="19.593478000000001"/>
    <n v="19.87379"/>
    <n v="-0.28031199999999989"/>
    <n v="0.89292042980175135"/>
    <n v="0.90569490054750601"/>
    <n v="-1.2774470745754706E-2"/>
    <n v="1.0143063931783831"/>
    <n v="-1.4306393178383127E-2"/>
  </r>
  <r>
    <x v="3"/>
    <x v="4"/>
    <x v="8"/>
    <x v="3"/>
    <x v="63"/>
    <x v="0"/>
    <n v="32.507150000000003"/>
    <n v="9.4903960000000005"/>
    <n v="11.515140000000001"/>
    <n v="20.992010000000001"/>
    <n v="23.016754000000002"/>
    <n v="-2.0247440000000001"/>
    <n v="0.645765931495071"/>
    <n v="0.70805204393494969"/>
    <n v="-6.228611243987861E-2"/>
    <n v="1.0964530790524587"/>
    <n v="-9.6453079052458535E-2"/>
    <n v="2004"/>
    <s v="CZ"/>
    <s v="Wave VI"/>
    <s v="Czech Republic 2004"/>
    <s v="Gross"/>
    <n v="28.67906"/>
    <n v="4.8874709999999997"/>
    <n v="5.831423"/>
    <n v="22.847636999999999"/>
    <n v="23.791589000000002"/>
    <n v="-0.94395200000000035"/>
    <n v="0.79666617385646532"/>
    <n v="0.82958050228982405"/>
    <n v="-3.291432843335871E-2"/>
    <n v="1.0413150821680159"/>
    <n v="-4.1315082168015903E-2"/>
    <n v="2004"/>
    <s v="CEE"/>
    <s v="CZ"/>
    <s v="Wave VI"/>
    <s v="Czech Republic 2004"/>
    <s v="Gross"/>
    <n v="25.7331"/>
    <n v="2.6685370000000002"/>
    <n v="3.0089100000000002"/>
    <n v="22.72419"/>
    <n v="23.064563"/>
    <n v="-0.34037300000000004"/>
    <n v="0.88307238537136989"/>
    <n v="0.8962994353575745"/>
    <n v="-1.3227049986204539E-2"/>
    <n v="1.0149784436761002"/>
    <n v="-1.4978443676100227E-2"/>
    <n v="2004"/>
    <s v="CEE"/>
    <s v="CZ"/>
    <s v="Wave VI"/>
    <s v="Czech Republic 2004"/>
    <s v="Gross"/>
    <n v="23.34196"/>
    <n v="2.1741290000000002"/>
    <n v="2.5482179999999999"/>
    <n v="20.793742000000002"/>
    <n v="21.167831"/>
    <n v="-0.37408899999999967"/>
    <n v="0.89083101847488388"/>
    <n v="0.90685747897777225"/>
    <n v="-1.6026460502888345E-2"/>
    <n v="1.0179904607838262"/>
    <n v="-1.7990460783826195E-2"/>
  </r>
  <r>
    <x v="28"/>
    <x v="4"/>
    <x v="8"/>
    <x v="4"/>
    <x v="64"/>
    <x v="0"/>
    <n v="33.31955"/>
    <n v="8.5769230000000007"/>
    <n v="9.7900469999999995"/>
    <n v="23.529502999999998"/>
    <n v="24.742626999999999"/>
    <n v="-1.2131239999999988"/>
    <n v="0.70617709422846342"/>
    <n v="0.7425858692569377"/>
    <n v="-3.6408775028474234E-2"/>
    <n v="1.051557570085522"/>
    <n v="-5.1557570085521948E-2"/>
    <n v="2002"/>
    <s v="CZ"/>
    <s v="Wave V"/>
    <s v="Czech Republic 2002"/>
    <s v="Gross"/>
    <n v="28.65663"/>
    <n v="3.8164600000000002"/>
    <n v="4.2304789999999999"/>
    <n v="24.426151000000001"/>
    <n v="24.840170000000001"/>
    <n v="-0.41401899999999969"/>
    <n v="0.85237346470956288"/>
    <n v="0.86682104629888446"/>
    <n v="-1.4447581589321553E-2"/>
    <n v="1.0169498256192717"/>
    <n v="-1.6949825619271726E-2"/>
    <n v="2002"/>
    <s v="CEE"/>
    <s v="CZ"/>
    <s v="Wave V"/>
    <s v="Czech Republic 2002"/>
    <s v="Gross"/>
    <n v="25.285119999999999"/>
    <n v="1.4568479999999999"/>
    <n v="1.5431330000000001"/>
    <n v="23.741986999999998"/>
    <n v="23.828271999999998"/>
    <n v="-8.6285000000000167E-2"/>
    <n v="0.93897070688215045"/>
    <n v="0.94238318821504508"/>
    <n v="-3.4124813328946105E-3"/>
    <n v="1.0036342787989903"/>
    <n v="-3.6342787989901678E-3"/>
    <n v="2002"/>
    <s v="CEE"/>
    <s v="CZ"/>
    <s v="Wave V"/>
    <s v="Czech Republic 2002"/>
    <s v="Gross"/>
    <n v="23.246279999999999"/>
    <n v="1.6731419999999999"/>
    <n v="1.834627"/>
    <n v="21.411652999999998"/>
    <n v="21.573138"/>
    <n v="-0.1614850000000001"/>
    <n v="0.92107868441746377"/>
    <n v="0.92802538728777251"/>
    <n v="-6.9467028703087165E-3"/>
    <n v="1.0075419212145835"/>
    <n v="-7.5419212145834847E-3"/>
  </r>
  <r>
    <x v="26"/>
    <x v="4"/>
    <x v="8"/>
    <x v="5"/>
    <x v="65"/>
    <x v="0"/>
    <n v="28.598980000000001"/>
    <n v="8.4951430000000006"/>
    <n v="10.49713"/>
    <n v="18.101849999999999"/>
    <n v="20.103836999999999"/>
    <n v="-2.0019869999999997"/>
    <n v="0.63295439207971749"/>
    <n v="0.70295643411058706"/>
    <n v="-7.0002042030869627E-2"/>
    <n v="1.1105957125929118"/>
    <n v="-0.11059571259291176"/>
    <n v="1996"/>
    <s v="CZ"/>
    <s v="Wave IV"/>
    <s v="Czech Republic 1996"/>
    <s v="Gross"/>
    <n v="24.55443"/>
    <n v="4.056349"/>
    <n v="5.1481490000000001"/>
    <n v="19.406281"/>
    <n v="20.498080999999999"/>
    <n v="-1.0918000000000001"/>
    <n v="0.79033726297047013"/>
    <n v="0.83480174453245293"/>
    <n v="-4.4464481561982912E-2"/>
    <n v="1.0562601355715708"/>
    <n v="-5.6260135571570877E-2"/>
    <n v="1996"/>
    <s v="CEE"/>
    <s v="CZ"/>
    <s v="Wave IV"/>
    <s v="Czech Republic 1996"/>
    <s v="Gross"/>
    <n v="21.476220000000001"/>
    <n v="1.635383"/>
    <n v="1.987552"/>
    <n v="19.488668000000001"/>
    <n v="19.840837000000001"/>
    <n v="-0.35216899999999995"/>
    <n v="0.90745336004194399"/>
    <n v="0.92385145058115437"/>
    <n v="-1.6398090539210344E-2"/>
    <n v="1.0180704499661033"/>
    <n v="-1.8070449966103377E-2"/>
    <n v="1996"/>
    <s v="CEE"/>
    <s v="CZ"/>
    <s v="Wave IV"/>
    <s v="Czech Republic 1996"/>
    <s v="Gross"/>
    <n v="19.571870000000001"/>
    <n v="1.74057"/>
    <n v="2.1260780000000001"/>
    <n v="17.445792000000001"/>
    <n v="17.831299999999999"/>
    <n v="-0.38550800000000018"/>
    <n v="0.89137072747775248"/>
    <n v="0.91106777226703417"/>
    <n v="-1.9697044789281769E-2"/>
    <n v="1.0220974777184091"/>
    <n v="-2.2097477718409125E-2"/>
  </r>
  <r>
    <x v="15"/>
    <x v="4"/>
    <x v="8"/>
    <x v="6"/>
    <x v="66"/>
    <x v="0"/>
    <n v="31.2378"/>
    <n v="6.3140669999999997"/>
    <n v="6.8219700000000003"/>
    <n v="24.41583"/>
    <n v="24.923732999999999"/>
    <n v="-0.50790300000000066"/>
    <n v="0.7816117012081516"/>
    <n v="0.7978709448168565"/>
    <n v="-1.625924360870486E-2"/>
    <n v="1.0208022008672242"/>
    <n v="-2.0802200867224282E-2"/>
    <n v="1992"/>
    <s v="CZ"/>
    <s v="Wave III"/>
    <s v="Czech Republic 1992"/>
    <s v="Gross"/>
    <n v="26.066590000000001"/>
    <n v="2.656193"/>
    <n v="2.425027"/>
    <n v="23.641563000000001"/>
    <n v="23.410397000000003"/>
    <n v="0.23116599999999998"/>
    <n v="0.90696800003375966"/>
    <n v="0.89809971308099767"/>
    <n v="8.8682869527621361E-3"/>
    <n v="0.99022205088555282"/>
    <n v="9.7779491144472964E-3"/>
    <n v="1992"/>
    <s v="CEE"/>
    <s v="CZ"/>
    <s v="Wave III"/>
    <s v="Czech Republic 1992"/>
    <s v="Gross"/>
    <n v="22.069120000000002"/>
    <n v="0.95839819999999998"/>
    <n v="0.73346699999999998"/>
    <n v="21.335653000000001"/>
    <n v="21.1107218"/>
    <n v="0.2249312"/>
    <n v="0.96676500920743547"/>
    <n v="0.95657288555230113"/>
    <n v="1.0192123655134413E-2"/>
    <n v="0.9894574963325472"/>
    <n v="1.0542503667452784E-2"/>
    <n v="1992"/>
    <s v="CEE"/>
    <s v="CZ"/>
    <s v="Wave III"/>
    <s v="Czech Republic 1992"/>
    <s v="Gross"/>
    <n v="20.372070000000001"/>
    <n v="1.148139"/>
    <n v="1.068395"/>
    <n v="19.303675000000002"/>
    <n v="19.223931"/>
    <n v="7.9744000000000037E-2"/>
    <n v="0.94755589392732309"/>
    <n v="0.94364151507431493"/>
    <n v="3.9143788530080666E-3"/>
    <n v="0.99586897313594425"/>
    <n v="4.1310268640556798E-3"/>
  </r>
  <r>
    <x v="9"/>
    <x v="1"/>
    <x v="9"/>
    <x v="0"/>
    <x v="67"/>
    <x v="0"/>
    <n v="33.380809999999997"/>
    <n v="4.871658"/>
    <n v="12.400930000000001"/>
    <n v="20.979879999999994"/>
    <n v="28.509151999999997"/>
    <n v="-7.5292720000000006"/>
    <n v="0.62850122570422939"/>
    <n v="0.85405812501254463"/>
    <n v="-0.22555689930831521"/>
    <n v="1.3588806037022139"/>
    <n v="-0.35888060370221386"/>
    <n v="2013"/>
    <s v="DK"/>
    <s v="Wave IX"/>
    <s v="Denmark 2013"/>
    <s v="Gross"/>
    <n v="31.312989999999999"/>
    <n v="3.1533690000000001"/>
    <n v="5.671824"/>
    <n v="25.641165999999998"/>
    <n v="28.159620999999998"/>
    <n v="-2.5184549999999999"/>
    <n v="0.81886673869215298"/>
    <n v="0.89929518069018632"/>
    <n v="-8.0428441998033409E-2"/>
    <n v="1.098219207348059"/>
    <n v="-9.8219207348058973E-2"/>
    <n v="2013"/>
    <s v="EU15"/>
    <s v="DK"/>
    <s v="Wave IX"/>
    <s v="Denmark 2013"/>
    <s v="Gross"/>
    <n v="29.47946"/>
    <n v="2.1711010000000002"/>
    <n v="2.943543"/>
    <n v="26.535916999999998"/>
    <n v="27.308358999999999"/>
    <n v="-0.77244199999999985"/>
    <n v="0.90014935823112086"/>
    <n v="0.92635207700548106"/>
    <n v="-2.6202718774360177E-2"/>
    <n v="1.0291093011784744"/>
    <n v="-2.9109301178474441E-2"/>
    <n v="2013"/>
    <s v="EU15"/>
    <s v="DK"/>
    <s v="Wave IX"/>
    <s v="Denmark 2013"/>
    <s v="Gross"/>
    <n v="26.416440000000001"/>
    <n v="1.7487809999999999"/>
    <n v="2.8831570000000002"/>
    <n v="23.533283000000001"/>
    <n v="24.667659"/>
    <n v="-1.1343760000000003"/>
    <n v="0.89085747360355894"/>
    <n v="0.93379952029872304"/>
    <n v="-4.2942046695164077E-2"/>
    <n v="1.0482030492728107"/>
    <n v="-4.8203049272810779E-2"/>
  </r>
  <r>
    <x v="1"/>
    <x v="1"/>
    <x v="9"/>
    <x v="1"/>
    <x v="68"/>
    <x v="0"/>
    <n v="32.458150000000003"/>
    <n v="5.3604120000000002"/>
    <n v="13.50615"/>
    <n v="18.952000000000005"/>
    <n v="27.097738000000003"/>
    <n v="-8.1457379999999997"/>
    <n v="0.58389033262832302"/>
    <n v="0.83485158581126773"/>
    <n v="-0.25096125318294477"/>
    <n v="1.4298088856057405"/>
    <n v="-0.42980888560574071"/>
    <n v="2010"/>
    <s v="DK"/>
    <s v="Wave VIII"/>
    <s v="Denmark 2010"/>
    <s v="Gross"/>
    <n v="30.371230000000001"/>
    <n v="3.43215"/>
    <n v="6.3195499999999996"/>
    <n v="24.051680000000001"/>
    <n v="26.939080000000001"/>
    <n v="-2.8873999999999995"/>
    <n v="0.79192314568754707"/>
    <n v="0.88699338156538277"/>
    <n v="-9.5070235877835682E-2"/>
    <n v="1.1200498260412577"/>
    <n v="-0.1200498260412578"/>
    <n v="2010"/>
    <s v="EU15"/>
    <s v="DK"/>
    <s v="Wave VIII"/>
    <s v="Denmark 2010"/>
    <s v="Gross"/>
    <n v="28.547260000000001"/>
    <n v="2.3709410000000002"/>
    <n v="3.156447"/>
    <n v="25.390813000000001"/>
    <n v="26.176318999999999"/>
    <n v="-0.78550599999999982"/>
    <n v="0.88943082453447375"/>
    <n v="0.91694681030683844"/>
    <n v="-2.7515985772364835E-2"/>
    <n v="1.0309366226280348"/>
    <n v="-3.0936622628034784E-2"/>
    <n v="2010"/>
    <s v="EU15"/>
    <s v="DK"/>
    <s v="Wave VIII"/>
    <s v="Denmark 2010"/>
    <s v="Gross"/>
    <n v="25.473040000000001"/>
    <n v="1.9491320000000001"/>
    <n v="3.2149749999999999"/>
    <n v="22.258065000000002"/>
    <n v="23.523908000000002"/>
    <n v="-1.2658429999999998"/>
    <n v="0.87378911193952513"/>
    <n v="0.92348255253397327"/>
    <n v="-4.9693440594448079E-2"/>
    <n v="1.0568712060100462"/>
    <n v="-5.6871206010046235E-2"/>
  </r>
  <r>
    <x v="10"/>
    <x v="1"/>
    <x v="9"/>
    <x v="2"/>
    <x v="69"/>
    <x v="0"/>
    <n v="29.088239999999999"/>
    <n v="4.7273759999999996"/>
    <n v="13.74517"/>
    <n v="15.343069999999999"/>
    <n v="24.360863999999999"/>
    <n v="-9.0177940000000003"/>
    <n v="0.52746642629461249"/>
    <n v="0.83748153893119692"/>
    <n v="-0.31001511263658443"/>
    <n v="1.5877437826979868"/>
    <n v="-0.58774378269798688"/>
    <n v="2007"/>
    <s v="DK"/>
    <s v="Wave VII"/>
    <s v="Denmark 2007"/>
    <s v="Gross"/>
    <n v="27.113019999999999"/>
    <n v="2.7159279999999999"/>
    <n v="6.2333150000000002"/>
    <n v="20.879704999999998"/>
    <n v="24.397092000000001"/>
    <n v="-3.5173870000000003"/>
    <n v="0.77009883074626129"/>
    <n v="0.89982938086572439"/>
    <n v="-0.12973055011946291"/>
    <n v="1.1684596118575432"/>
    <n v="-0.16845961185754305"/>
    <n v="2007"/>
    <s v="EU15"/>
    <s v="DK"/>
    <s v="Wave VII"/>
    <s v="Denmark 2007"/>
    <s v="Gross"/>
    <n v="25.234220000000001"/>
    <n v="1.735006"/>
    <n v="2.6512769999999999"/>
    <n v="22.582943"/>
    <n v="23.499214000000002"/>
    <n v="-0.91627099999999984"/>
    <n v="0.89493326918763483"/>
    <n v="0.93124392194409022"/>
    <n v="-3.6310652756455314E-2"/>
    <n v="1.0405735868881218"/>
    <n v="-4.0573586888121703E-2"/>
    <n v="2007"/>
    <s v="EU15"/>
    <s v="DK"/>
    <s v="Wave VII"/>
    <s v="Denmark 2007"/>
    <s v="Gross"/>
    <n v="22.269220000000001"/>
    <n v="1.4835210000000001"/>
    <n v="2.97316"/>
    <n v="19.296060000000001"/>
    <n v="20.785699000000001"/>
    <n v="-1.4896389999999999"/>
    <n v="0.86649015996069911"/>
    <n v="0.93338244446819418"/>
    <n v="-6.6892284507495098E-2"/>
    <n v="1.0771991276975714"/>
    <n v="-7.719912769757141E-2"/>
  </r>
  <r>
    <x v="3"/>
    <x v="1"/>
    <x v="9"/>
    <x v="3"/>
    <x v="70"/>
    <x v="0"/>
    <n v="31.220479999999998"/>
    <n v="4.253768"/>
    <n v="13.198040000000001"/>
    <n v="18.022439999999996"/>
    <n v="26.966711999999998"/>
    <n v="-8.9442720000000016"/>
    <n v="0.57726338608503125"/>
    <n v="0.86375071747775811"/>
    <n v="-0.28648733139272686"/>
    <n v="1.4962852976622478"/>
    <n v="-0.49628529766224794"/>
    <n v="2004"/>
    <s v="DK"/>
    <s v="Wave VI"/>
    <s v="Denmark 2004"/>
    <s v="Gross"/>
    <n v="29.210830000000001"/>
    <n v="2.5469499999999998"/>
    <n v="5.5860019999999997"/>
    <n v="23.624828000000001"/>
    <n v="26.663880000000002"/>
    <n v="-3.0390519999999999"/>
    <n v="0.80876948720731312"/>
    <n v="0.91280802359946644"/>
    <n v="-0.10403853639215317"/>
    <n v="1.1286380582326356"/>
    <n v="-0.12863805823263558"/>
    <n v="2004"/>
    <s v="EU15"/>
    <s v="DK"/>
    <s v="Wave VI"/>
    <s v="Denmark 2004"/>
    <s v="Gross"/>
    <n v="27.216999999999999"/>
    <n v="1.606816"/>
    <n v="2.3497710000000001"/>
    <n v="24.867228999999998"/>
    <n v="25.610184"/>
    <n v="-0.74295500000000003"/>
    <n v="0.91366531946944918"/>
    <n v="0.94096278061505678"/>
    <n v="-2.7297461145607528E-2"/>
    <n v="1.0298768712830852"/>
    <n v="-2.9876871283085062E-2"/>
    <n v="2004"/>
    <s v="EU15"/>
    <s v="DK"/>
    <s v="Wave VI"/>
    <s v="Denmark 2004"/>
    <s v="Gross"/>
    <n v="24.164680000000001"/>
    <n v="1.3140510000000001"/>
    <n v="2.6376050000000002"/>
    <n v="21.527075"/>
    <n v="22.850629000000001"/>
    <n v="-1.3235540000000001"/>
    <n v="0.8908487511525085"/>
    <n v="0.94562100553369632"/>
    <n v="-5.4772254381187754E-2"/>
    <n v="1.0614832251943194"/>
    <n v="-6.1483225194319251E-2"/>
  </r>
  <r>
    <x v="11"/>
    <x v="1"/>
    <x v="9"/>
    <x v="4"/>
    <x v="71"/>
    <x v="0"/>
    <n v="29.759129999999999"/>
    <n v="4.0030109999999999"/>
    <n v="13.05711"/>
    <n v="16.702019999999997"/>
    <n v="25.756118999999998"/>
    <n v="-9.0540990000000008"/>
    <n v="0.56124019754609755"/>
    <n v="0.86548628941773498"/>
    <n v="-0.30424609187163743"/>
    <n v="1.5420960458675059"/>
    <n v="-0.54209604586750593"/>
    <n v="2000"/>
    <s v="DK"/>
    <s v="Wave V"/>
    <s v="Denmark 2000"/>
    <s v="Gross"/>
    <n v="27.82891"/>
    <n v="2.157178"/>
    <n v="5.3846769999999999"/>
    <n v="22.444233000000001"/>
    <n v="25.671731999999999"/>
    <n v="-3.2274989999999999"/>
    <n v="0.80650780070078198"/>
    <n v="0.92248427983704706"/>
    <n v="-0.11597647913626512"/>
    <n v="1.1438008151136194"/>
    <n v="-0.14380081511361961"/>
    <n v="2000"/>
    <s v="EU15"/>
    <s v="DK"/>
    <s v="Wave V"/>
    <s v="Denmark 2000"/>
    <s v="Gross"/>
    <n v="25.94829"/>
    <n v="1.305825"/>
    <n v="1.976415"/>
    <n v="23.971875000000001"/>
    <n v="24.642465000000001"/>
    <n v="-0.67059000000000002"/>
    <n v="0.92383255312777834"/>
    <n v="0.94967587459520464"/>
    <n v="-2.5843321467426177E-2"/>
    <n v="1.0279740320688306"/>
    <n v="-2.7974032068830659E-2"/>
    <n v="2000"/>
    <s v="EU15"/>
    <s v="DK"/>
    <s v="Wave V"/>
    <s v="Denmark 2000"/>
    <s v="Gross"/>
    <n v="22.949249999999999"/>
    <n v="1.1139239999999999"/>
    <n v="2.4497450000000001"/>
    <n v="20.499504999999999"/>
    <n v="21.835325999999998"/>
    <n v="-1.3358210000000001"/>
    <n v="0.89325381003736504"/>
    <n v="0.95146142030785319"/>
    <n v="-5.8207610270488153E-2"/>
    <n v="1.0651635734618958"/>
    <n v="-6.5163573461895802E-2"/>
  </r>
  <r>
    <x v="6"/>
    <x v="1"/>
    <x v="9"/>
    <x v="5"/>
    <x v="72"/>
    <x v="0"/>
    <n v="31.381250000000001"/>
    <n v="3.1924299999999999"/>
    <n v="12.016959999999999"/>
    <n v="19.364290000000004"/>
    <n v="28.18882"/>
    <n v="-8.8245299999999993"/>
    <n v="0.6170656044612628"/>
    <n v="0.89826950806612227"/>
    <n v="-0.28120390360485953"/>
    <n v="1.4557115184703386"/>
    <n v="-0.45571151847033881"/>
    <n v="1995"/>
    <s v="DK"/>
    <s v="Wave IV"/>
    <s v="Denmark 1995"/>
    <s v="Gross"/>
    <n v="29.24314"/>
    <n v="1.9676830000000001"/>
    <n v="5.1699339999999996"/>
    <n v="24.073205999999999"/>
    <n v="27.275456999999999"/>
    <n v="-3.2022509999999995"/>
    <n v="0.82320865679950916"/>
    <n v="0.93271300551171998"/>
    <n v="-0.10950434871221078"/>
    <n v="1.1330213765461901"/>
    <n v="-0.13302137654618998"/>
    <n v="1995"/>
    <s v="EU15"/>
    <s v="DK"/>
    <s v="Wave IV"/>
    <s v="Denmark 1995"/>
    <s v="Gross"/>
    <n v="27.291060000000002"/>
    <n v="1.2807850000000001"/>
    <n v="1.854452"/>
    <n v="25.436608000000003"/>
    <n v="26.010275"/>
    <n v="-0.57366699999999993"/>
    <n v="0.93204910325945567"/>
    <n v="0.95306943006244527"/>
    <n v="-2.1020326802989694E-2"/>
    <n v="1.0225528105005195"/>
    <n v="-2.2552810500519559E-2"/>
    <n v="1995"/>
    <s v="EU15"/>
    <s v="DK"/>
    <s v="Wave IV"/>
    <s v="Denmark 1995"/>
    <s v="Gross"/>
    <n v="23.960470000000001"/>
    <n v="1.033296"/>
    <n v="2.3067790000000001"/>
    <n v="21.653691000000002"/>
    <n v="22.927174000000001"/>
    <n v="-1.2734830000000001"/>
    <n v="0.90372563643367598"/>
    <n v="0.95687496948098261"/>
    <n v="-5.3149333047306672E-2"/>
    <n v="1.0588113592273944"/>
    <n v="-5.8811359227394534E-2"/>
  </r>
  <r>
    <x v="15"/>
    <x v="1"/>
    <x v="9"/>
    <x v="6"/>
    <x v="73"/>
    <x v="0"/>
    <n v="32.061959999999999"/>
    <n v="9.0021020000000007"/>
    <n v="14.63766"/>
    <n v="17.424299999999999"/>
    <n v="23.059857999999998"/>
    <n v="-5.6355579999999996"/>
    <n v="0.54345710617816256"/>
    <n v="0.71922795736754708"/>
    <n v="-0.17577085118938454"/>
    <n v="1.323430955619451"/>
    <n v="-0.32343095561945101"/>
    <n v="1992"/>
    <s v="DK"/>
    <s v="Wave III"/>
    <s v="Denmark 1992"/>
    <s v="Gross"/>
    <n v="30.02646"/>
    <n v="5.2385770000000003"/>
    <n v="7.1573130000000003"/>
    <n v="22.869146999999998"/>
    <n v="24.787883000000001"/>
    <n v="-1.918736"/>
    <n v="0.7616331395708984"/>
    <n v="0.82553464510968"/>
    <n v="-6.3901505538781461E-2"/>
    <n v="1.0839006369586064"/>
    <n v="-8.3900636958606292E-2"/>
    <n v="1992"/>
    <s v="EU15"/>
    <s v="DK"/>
    <s v="Wave III"/>
    <s v="Denmark 1992"/>
    <s v="Gross"/>
    <n v="27.80416"/>
    <n v="3.0162680000000002"/>
    <n v="3.763525"/>
    <n v="24.040634999999998"/>
    <n v="24.787891999999999"/>
    <n v="-0.74725699999999984"/>
    <n v="0.86464165793895587"/>
    <n v="0.89151738444894579"/>
    <n v="-2.6875726509989865E-2"/>
    <n v="1.0310830807921672"/>
    <n v="-3.1083080792167091E-2"/>
    <n v="1992"/>
    <s v="EU15"/>
    <s v="DK"/>
    <s v="Wave III"/>
    <s v="Denmark 1992"/>
    <s v="Gross"/>
    <n v="24.382840000000002"/>
    <n v="2.7836590000000001"/>
    <n v="3.722709"/>
    <n v="20.660131"/>
    <n v="21.599181000000002"/>
    <n v="-0.93904999999999994"/>
    <n v="0.8473225842436729"/>
    <n v="0.88583532517130903"/>
    <n v="-3.8512740927635986E-2"/>
    <n v="1.0454522771419021"/>
    <n v="-4.5452277141901955E-2"/>
  </r>
  <r>
    <x v="14"/>
    <x v="1"/>
    <x v="9"/>
    <x v="7"/>
    <x v="74"/>
    <x v="0"/>
    <n v="28.79073"/>
    <n v="10.874840000000001"/>
    <n v="17.34806"/>
    <n v="11.44267"/>
    <n v="17.915889999999997"/>
    <n v="-6.4732199999999995"/>
    <n v="0.39744285747530539"/>
    <n v="0.62227981020279788"/>
    <n v="-0.22483695272749249"/>
    <n v="1.5657088773861343"/>
    <n v="-0.56570887738613451"/>
    <n v="1987"/>
    <s v="DK"/>
    <s v="Wave II"/>
    <s v="Denmark 1987"/>
    <s v="Gross"/>
    <n v="26.613409999999998"/>
    <n v="6.4144740000000002"/>
    <n v="10.087719999999999"/>
    <n v="16.525689999999997"/>
    <n v="20.198935999999996"/>
    <n v="-3.6732459999999989"/>
    <n v="0.62095349675220113"/>
    <n v="0.75897586968374209"/>
    <n v="-0.13802237293154088"/>
    <n v="1.2222748944219575"/>
    <n v="-0.22227489442195755"/>
    <n v="1987"/>
    <s v="EU15"/>
    <s v="DK"/>
    <s v="Wave II"/>
    <s v="Denmark 1987"/>
    <s v="Gross"/>
    <n v="24.369520000000001"/>
    <n v="3.2503129999999998"/>
    <n v="3.9826130000000002"/>
    <n v="20.386907000000001"/>
    <n v="21.119207000000003"/>
    <n v="-0.7323000000000004"/>
    <n v="0.8365740072024398"/>
    <n v="0.86662383994432401"/>
    <n v="-3.0049832741884139E-2"/>
    <n v="1.0359201128449746"/>
    <n v="-3.592011284497449E-2"/>
    <n v="1987"/>
    <s v="EU15"/>
    <s v="DK"/>
    <s v="Wave II"/>
    <s v="Denmark 1987"/>
    <s v="Gross"/>
    <n v="21.117629999999998"/>
    <n v="3.328624"/>
    <n v="4.6296540000000004"/>
    <n v="16.487975999999996"/>
    <n v="17.789005999999997"/>
    <n v="-1.3010300000000004"/>
    <n v="0.78076829644235635"/>
    <n v="0.84237700916248648"/>
    <n v="-6.1608712720130077E-2"/>
    <n v="1.0789078053000563"/>
    <n v="-7.8907805300056269E-2"/>
  </r>
  <r>
    <x v="10"/>
    <x v="3"/>
    <x v="10"/>
    <x v="2"/>
    <x v="75"/>
    <x v="0"/>
    <n v="28.116669999999999"/>
    <n v="26.639209999999999"/>
    <n v="26.800979999999999"/>
    <n v="1.31569"/>
    <n v="1.4774600000000007"/>
    <n v="-0.16177000000000064"/>
    <n v="4.6793948216485096E-2"/>
    <n v="5.2547474505337963E-2"/>
    <n v="-5.7535262888528636E-3"/>
    <n v="1.1229544953598496"/>
    <n v="-0.12295449535984969"/>
    <n v="2007"/>
    <s v="DO"/>
    <s v="Wave VII"/>
    <s v="Dominican Rep 2007"/>
    <s v="Gross"/>
    <n v="22.092780000000001"/>
    <n v="20.74746"/>
    <n v="20.767040000000001"/>
    <n v="1.3257399999999997"/>
    <n v="1.345320000000001"/>
    <n v="-1.9580000000001263E-2"/>
    <n v="6.000783966526619E-2"/>
    <n v="6.0894102055060559E-2"/>
    <n v="-8.8626238979437003E-4"/>
    <n v="1.0147691100819174"/>
    <n v="-1.4769110081917471E-2"/>
    <n v="2007"/>
    <s v="Latin America"/>
    <s v="DO"/>
    <s v="Wave VII"/>
    <s v="Dominican Rep 2007"/>
    <s v="Gross"/>
    <n v="15.97906"/>
    <n v="14.87989"/>
    <n v="14.89062"/>
    <n v="1.0884400000000003"/>
    <n v="1.0991700000000009"/>
    <n v="-1.0730000000000572E-2"/>
    <n v="6.8116647662628482E-2"/>
    <n v="6.8788151493266864E-2"/>
    <n v="-6.7150383063838376E-4"/>
    <n v="1.0098581456028817"/>
    <n v="-9.8581456028817103E-3"/>
    <n v="2007"/>
    <s v="Latin America"/>
    <s v="DO"/>
    <s v="Wave VII"/>
    <s v="Dominican Rep 2007"/>
    <s v="Gross"/>
    <n v="11.80348"/>
    <n v="10.813140000000001"/>
    <n v="10.83184"/>
    <n v="0.97164000000000073"/>
    <n v="0.99033999999999978"/>
    <n v="-1.8699999999999051E-2"/>
    <n v="8.2318096019140183E-2"/>
    <n v="8.3902374553945086E-2"/>
    <n v="-1.5842785348049093E-3"/>
    <n v="1.0192458112057954"/>
    <n v="-1.9245811205795393E-2"/>
  </r>
  <r>
    <x v="29"/>
    <x v="5"/>
    <x v="11"/>
    <x v="0"/>
    <x v="76"/>
    <x v="1"/>
    <n v="31.818339999999999"/>
    <n v="24.943950000000001"/>
    <n v="24.943950000000001"/>
    <n v="6.8743899999999982"/>
    <n v="6.8743899999999982"/>
    <m/>
    <n v="0.21605118305983273"/>
    <n v="0.21605118305983273"/>
    <m/>
    <n v="1"/>
    <m/>
    <n v="2012"/>
    <s v="EG"/>
    <s v="Wave IX"/>
    <s v="Egypt 2012"/>
    <s v="Net"/>
    <n v="24.396059999999999"/>
    <n v="17.676860000000001"/>
    <n v="17.676860000000001"/>
    <n v="6.7191999999999972"/>
    <n v="6.7191999999999972"/>
    <m/>
    <n v="0.27542152298362921"/>
    <n v="0.27542152298362921"/>
    <m/>
    <n v="1"/>
    <m/>
    <n v="2012"/>
    <s v="Middle East"/>
    <s v="EG"/>
    <s v="Wave IX"/>
    <s v="Egypt 2012"/>
    <s v="Net"/>
    <n v="18.608730000000001"/>
    <n v="12.449170000000001"/>
    <n v="12.449170000000001"/>
    <n v="6.1595600000000008"/>
    <n v="6.1595600000000008"/>
    <m/>
    <n v="0.33100378155844062"/>
    <n v="0.33100378155844062"/>
    <m/>
    <n v="1"/>
    <m/>
    <n v="2012"/>
    <s v="Middle East"/>
    <s v="EG"/>
    <s v="Wave IX"/>
    <s v="Egypt 2012"/>
    <s v="Net"/>
    <n v="14.92624"/>
    <n v="9.2928569999999997"/>
    <n v="9.2928569999999997"/>
    <n v="5.6333830000000003"/>
    <n v="5.6333830000000003"/>
    <m/>
    <n v="0.37741474075185716"/>
    <n v="0.37741474075185716"/>
    <m/>
    <n v="1"/>
    <m/>
  </r>
  <r>
    <x v="9"/>
    <x v="4"/>
    <x v="12"/>
    <x v="0"/>
    <x v="77"/>
    <x v="0"/>
    <n v="36.257510000000003"/>
    <n v="20.598400000000002"/>
    <n v="22.958639999999999"/>
    <n v="13.298870000000004"/>
    <n v="15.659110000000002"/>
    <n v="-2.3602399999999975"/>
    <n v="0.36678939066692673"/>
    <n v="0.43188597341626606"/>
    <n v="-6.5096582749339299E-2"/>
    <n v="1.1774767329855842"/>
    <n v="-0.17747673298558425"/>
    <n v="2013"/>
    <s v="EE"/>
    <s v="Wave IX"/>
    <s v="Estonia 2013"/>
    <s v="Gross"/>
    <n v="32.753749999999997"/>
    <n v="13.37914"/>
    <n v="14.865819999999999"/>
    <n v="17.887929999999997"/>
    <n v="19.374609999999997"/>
    <n v="-1.4866799999999998"/>
    <n v="0.54613380147311374"/>
    <n v="0.59152341334961644"/>
    <n v="-4.5389611876502686E-2"/>
    <n v="1.0831107903485759"/>
    <n v="-8.3110790348575825E-2"/>
    <n v="2013"/>
    <s v="CEE"/>
    <s v="EE"/>
    <s v="Wave IX"/>
    <s v="Estonia 2013"/>
    <s v="Gross"/>
    <n v="29.04814"/>
    <n v="7.5132500000000002"/>
    <n v="8.3203949999999995"/>
    <n v="20.727744999999999"/>
    <n v="21.534890000000001"/>
    <n v="-0.80714499999999934"/>
    <n v="0.71356530917297967"/>
    <n v="0.74135176985514395"/>
    <n v="-2.7786460682164137E-2"/>
    <n v="1.0389403188817694"/>
    <n v="-3.8940318881769312E-2"/>
    <n v="2013"/>
    <s v="CEE"/>
    <s v="EE"/>
    <s v="Wave IX"/>
    <s v="Estonia 2013"/>
    <s v="Gross"/>
    <n v="25.761900000000001"/>
    <n v="6.2767939999999998"/>
    <n v="6.983968"/>
    <n v="18.777932"/>
    <n v="19.485106000000002"/>
    <n v="-0.70717400000000019"/>
    <n v="0.72890322530558693"/>
    <n v="0.7563536074590772"/>
    <n v="-2.7450382153490237E-2"/>
    <n v="1.0376598445451821"/>
    <n v="-3.7659844545182092E-2"/>
  </r>
  <r>
    <x v="1"/>
    <x v="4"/>
    <x v="12"/>
    <x v="1"/>
    <x v="78"/>
    <x v="0"/>
    <n v="35.880540000000003"/>
    <n v="16.627310000000001"/>
    <n v="19.36918"/>
    <n v="16.511360000000003"/>
    <n v="19.253230000000002"/>
    <n v="-2.7418699999999987"/>
    <n v="0.46017590593675572"/>
    <n v="0.53659253734754275"/>
    <n v="-7.6416631410786973E-2"/>
    <n v="1.1660596098685994"/>
    <n v="-0.16605960986859944"/>
    <n v="2010"/>
    <s v="EE"/>
    <s v="Wave VIII"/>
    <s v="Estonia 2010"/>
    <s v="Gross"/>
    <n v="31.592300000000002"/>
    <n v="9.6921739999999996"/>
    <n v="11.739380000000001"/>
    <n v="19.852920000000001"/>
    <n v="21.900126"/>
    <n v="-2.047206000000001"/>
    <n v="0.6284100872681001"/>
    <n v="0.69321087733403386"/>
    <n v="-6.4800790065933811E-2"/>
    <n v="1.1031186344376545"/>
    <n v="-0.10311863443765455"/>
    <n v="2010"/>
    <s v="CEE"/>
    <s v="EE"/>
    <s v="Wave VIII"/>
    <s v="Estonia 2010"/>
    <s v="Gross"/>
    <n v="28.359259999999999"/>
    <n v="6.3966079999999996"/>
    <n v="6.9849379999999996"/>
    <n v="21.374321999999999"/>
    <n v="21.962651999999999"/>
    <n v="-0.58833000000000002"/>
    <n v="0.7536981571451441"/>
    <n v="0.77444376193172881"/>
    <n v="-2.0745604786584701E-2"/>
    <n v="1.0275250836026517"/>
    <n v="-2.752508360265182E-2"/>
    <n v="2010"/>
    <s v="CEE"/>
    <s v="EE"/>
    <s v="Wave VIII"/>
    <s v="Estonia 2010"/>
    <s v="Gross"/>
    <n v="24.894839999999999"/>
    <n v="4.9664809999999999"/>
    <n v="5.7346709999999996"/>
    <n v="19.160169"/>
    <n v="19.928359"/>
    <n v="-0.76818999999999971"/>
    <n v="0.76964419132639539"/>
    <n v="0.8005015898877037"/>
    <n v="-3.0857398561308279E-2"/>
    <n v="1.0400930701602893"/>
    <n v="-4.0093070160289283E-2"/>
  </r>
  <r>
    <x v="10"/>
    <x v="4"/>
    <x v="12"/>
    <x v="2"/>
    <x v="79"/>
    <x v="0"/>
    <n v="30.454470000000001"/>
    <n v="17.68648"/>
    <n v="20.592790000000001"/>
    <n v="9.8616799999999998"/>
    <n v="12.767990000000001"/>
    <n v="-2.9063100000000013"/>
    <n v="0.32381716050221854"/>
    <n v="0.41924847157084005"/>
    <n v="-9.5431311068621488E-2"/>
    <n v="1.2947073926552071"/>
    <n v="-0.29470739265520696"/>
    <n v="2007"/>
    <s v="EE"/>
    <s v="Wave VII"/>
    <s v="Estonia 2007"/>
    <s v="Gross"/>
    <n v="26.531639999999999"/>
    <n v="11.859970000000001"/>
    <n v="13.730320000000001"/>
    <n v="12.801319999999999"/>
    <n v="14.671669999999999"/>
    <n v="-1.8703500000000002"/>
    <n v="0.48249260128661475"/>
    <n v="0.55298767810810034"/>
    <n v="-7.0495076821485606E-2"/>
    <n v="1.1461060265660103"/>
    <n v="-0.14610602656601041"/>
    <n v="2007"/>
    <s v="CEE"/>
    <s v="EE"/>
    <s v="Wave VII"/>
    <s v="Estonia 2007"/>
    <s v="Gross"/>
    <n v="23.14865"/>
    <n v="5.185136"/>
    <n v="6.2215109999999996"/>
    <n v="16.927139"/>
    <n v="17.963514"/>
    <n v="-1.0363749999999996"/>
    <n v="0.73123655159156153"/>
    <n v="0.77600698096865262"/>
    <n v="-4.4770429377091088E-2"/>
    <n v="1.0612256448062487"/>
    <n v="-6.1225644806248689E-2"/>
    <n v="2007"/>
    <s v="CEE"/>
    <s v="EE"/>
    <s v="Wave VII"/>
    <s v="Estonia 2007"/>
    <s v="Gross"/>
    <n v="20.319109999999998"/>
    <n v="4.8966329999999996"/>
    <n v="5.6709490000000002"/>
    <n v="14.648160999999998"/>
    <n v="15.422476999999999"/>
    <n v="-0.77431600000000067"/>
    <n v="0.72090564006002233"/>
    <n v="0.75901341151261059"/>
    <n v="-3.8107771452588264E-2"/>
    <n v="1.0528609700562412"/>
    <n v="-5.2860970056241241E-2"/>
  </r>
  <r>
    <x v="3"/>
    <x v="4"/>
    <x v="12"/>
    <x v="3"/>
    <x v="80"/>
    <x v="0"/>
    <n v="34.697719999999997"/>
    <n v="17.9147"/>
    <n v="20.381239999999998"/>
    <n v="14.316479999999999"/>
    <n v="16.783019999999997"/>
    <n v="-2.4665399999999984"/>
    <n v="0.4126057850487006"/>
    <n v="0.48369230024335891"/>
    <n v="-7.1086515194658279E-2"/>
    <n v="1.1722867632267149"/>
    <n v="-0.17228676322671485"/>
    <n v="2004"/>
    <s v="EE"/>
    <s v="Wave VI"/>
    <s v="Estonia 2004"/>
    <s v="Gross"/>
    <n v="30.60717"/>
    <n v="11.74872"/>
    <n v="12.839399999999999"/>
    <n v="17.767769999999999"/>
    <n v="18.858449999999998"/>
    <n v="-1.090679999999999"/>
    <n v="0.58051005695724234"/>
    <n v="0.61614484449231988"/>
    <n v="-3.5634787535077532E-2"/>
    <n v="1.0613853060907474"/>
    <n v="-6.138530609074741E-2"/>
    <n v="2004"/>
    <s v="CEE"/>
    <s v="EE"/>
    <s v="Wave VI"/>
    <s v="Estonia 2004"/>
    <s v="Gross"/>
    <n v="26.647780000000001"/>
    <n v="6.4371739999999997"/>
    <n v="7.3282759999999998"/>
    <n v="19.319504000000002"/>
    <n v="20.210606000000002"/>
    <n v="-0.89110200000000006"/>
    <n v="0.72499487762207593"/>
    <n v="0.75843488650836965"/>
    <n v="-3.3440008886293719E-2"/>
    <n v="1.0461244760735058"/>
    <n v="-4.6124476073505817E-2"/>
    <n v="2004"/>
    <s v="CEE"/>
    <s v="EE"/>
    <s v="Wave VI"/>
    <s v="Estonia 2004"/>
    <s v="Gross"/>
    <n v="23.590450000000001"/>
    <n v="5.6266930000000004"/>
    <n v="6.1899410000000001"/>
    <n v="17.400509"/>
    <n v="17.963757000000001"/>
    <n v="-0.56324799999999975"/>
    <n v="0.7376081846679482"/>
    <n v="0.76148428707379467"/>
    <n v="-2.3876102405846422E-2"/>
    <n v="1.0323696278080141"/>
    <n v="-3.2369627808014105E-2"/>
  </r>
  <r>
    <x v="11"/>
    <x v="4"/>
    <x v="12"/>
    <x v="4"/>
    <x v="81"/>
    <x v="2"/>
    <n v="42.448889999999999"/>
    <n v="21.279389999999999"/>
    <n v="19.91985"/>
    <n v="22.529039999999998"/>
    <n v="21.169499999999999"/>
    <n v="1.3595399999999991"/>
    <n v="0.53073331246117383"/>
    <n v="0.49870561986426498"/>
    <n v="3.2027692596908873E-2"/>
    <n v="0.93965388671687744"/>
    <n v="6.0346113283122546E-2"/>
    <n v="2000"/>
    <s v="EE"/>
    <s v="Wave V"/>
    <s v="Estonia 2000"/>
    <s v="Mix"/>
    <n v="36.930979999999998"/>
    <n v="13.67366"/>
    <n v="12.49579"/>
    <n v="24.435189999999999"/>
    <n v="23.25732"/>
    <n v="1.1778700000000004"/>
    <n v="0.66164477628267648"/>
    <n v="0.62975095705556694"/>
    <n v="3.1893819227109613E-2"/>
    <n v="0.95179615955513341"/>
    <n v="4.8203840444866627E-2"/>
    <n v="2000"/>
    <s v="CEE"/>
    <s v="EE"/>
    <s v="Wave V"/>
    <s v="Estonia 2000"/>
    <s v="Mix"/>
    <n v="31.285889999999998"/>
    <n v="7.7927549999999997"/>
    <n v="6.9673499999999997"/>
    <n v="24.318539999999999"/>
    <n v="23.493134999999999"/>
    <n v="0.82540499999999994"/>
    <n v="0.77730056584613705"/>
    <n v="0.75091790580354278"/>
    <n v="2.6382660042594281E-2"/>
    <n v="0.96605861207128385"/>
    <n v="3.3941387928716114E-2"/>
    <n v="2000"/>
    <s v="CEE"/>
    <s v="EE"/>
    <s v="Wave V"/>
    <s v="Estonia 2000"/>
    <s v="Mix"/>
    <n v="26.254480000000001"/>
    <n v="6.5964549999999997"/>
    <n v="5.8517229999999998"/>
    <n v="20.402757000000001"/>
    <n v="19.658025000000002"/>
    <n v="0.74473199999999995"/>
    <n v="0.77711525804357962"/>
    <n v="0.74874935630033435"/>
    <n v="2.8365901743245339E-2"/>
    <n v="0.96349846248720217"/>
    <n v="3.6501537512797895E-2"/>
  </r>
  <r>
    <x v="9"/>
    <x v="1"/>
    <x v="13"/>
    <x v="0"/>
    <x v="82"/>
    <x v="0"/>
    <n v="35.984000000000002"/>
    <n v="9.8537929999999996"/>
    <n v="13.992889999999999"/>
    <n v="21.991110000000003"/>
    <n v="26.130207000000002"/>
    <n v="-4.1390969999999996"/>
    <n v="0.61113578257003121"/>
    <n v="0.72616182192085377"/>
    <n v="-0.11502603935082258"/>
    <n v="1.1882168294369861"/>
    <n v="-0.18821682943698609"/>
    <n v="2013"/>
    <s v="FI"/>
    <s v="Wave IX"/>
    <s v="Finland 2013"/>
    <s v="Gross"/>
    <n v="32.661320000000003"/>
    <n v="4.7428559999999997"/>
    <n v="6.8019379999999998"/>
    <n v="25.859382000000004"/>
    <n v="27.918464000000004"/>
    <n v="-2.0590820000000001"/>
    <n v="0.79174332207026543"/>
    <n v="0.85478676305795354"/>
    <n v="-6.3043440987688187E-2"/>
    <n v="1.0796261101676754"/>
    <n v="-7.9626110167675304E-2"/>
    <n v="2013"/>
    <s v="EU15"/>
    <s v="FI"/>
    <s v="Wave IX"/>
    <s v="Finland 2013"/>
    <s v="Gross"/>
    <n v="29.71255"/>
    <n v="1.930148"/>
    <n v="2.5799910000000001"/>
    <n v="27.132559000000001"/>
    <n v="27.782402000000001"/>
    <n v="-0.64984300000000017"/>
    <n v="0.91316830766797197"/>
    <n v="0.93503930157458726"/>
    <n v="-2.1870993906615222E-2"/>
    <n v="1.0239506712212438"/>
    <n v="-2.3950671221243825E-2"/>
    <n v="2013"/>
    <s v="EU15"/>
    <s v="FI"/>
    <s v="Wave IX"/>
    <s v="Finland 2013"/>
    <s v="Gross"/>
    <n v="26.509370000000001"/>
    <n v="2.0982889999999998"/>
    <n v="2.8931450000000001"/>
    <n v="23.616225"/>
    <n v="24.411080999999999"/>
    <n v="-0.79485600000000023"/>
    <n v="0.89086330606875985"/>
    <n v="0.92084727022935664"/>
    <n v="-2.9983964160596809E-2"/>
    <n v="1.0336571996582857"/>
    <n v="-3.3657199658285786E-2"/>
  </r>
  <r>
    <x v="1"/>
    <x v="1"/>
    <x v="13"/>
    <x v="1"/>
    <x v="83"/>
    <x v="0"/>
    <n v="35.935420000000001"/>
    <n v="10.300940000000001"/>
    <n v="14.98502"/>
    <n v="20.950400000000002"/>
    <n v="25.63448"/>
    <n v="-4.6840799999999998"/>
    <n v="0.58300139528075645"/>
    <n v="0.71334855693908683"/>
    <n v="-0.13034716165833041"/>
    <n v="1.223579502062013"/>
    <n v="-0.2235795020620131"/>
    <n v="2010"/>
    <s v="FI"/>
    <s v="Wave VIII"/>
    <s v="Finland 2010"/>
    <s v="Gross"/>
    <n v="32.438780000000001"/>
    <n v="5.1134750000000002"/>
    <n v="7.1973099999999999"/>
    <n v="25.24147"/>
    <n v="27.325305"/>
    <n v="-2.0838349999999997"/>
    <n v="0.77812636603472751"/>
    <n v="0.8423653725571677"/>
    <n v="-6.4239006522440106E-2"/>
    <n v="1.0825560080296432"/>
    <n v="-8.2556008029643274E-2"/>
    <n v="2010"/>
    <s v="EU15"/>
    <s v="FI"/>
    <s v="Wave VIII"/>
    <s v="Finland 2010"/>
    <s v="Gross"/>
    <n v="29.682179999999999"/>
    <n v="2.3280639999999999"/>
    <n v="2.8035610000000002"/>
    <n v="26.878619"/>
    <n v="27.354115999999998"/>
    <n v="-0.47549700000000028"/>
    <n v="0.90554733513508778"/>
    <n v="0.92156694690214802"/>
    <n v="-1.6019611767060245E-2"/>
    <n v="1.0176905294129879"/>
    <n v="-1.7690529412988081E-2"/>
    <n v="2010"/>
    <s v="EU15"/>
    <s v="FI"/>
    <s v="Wave VIII"/>
    <s v="Finland 2010"/>
    <s v="Gross"/>
    <n v="26.007180000000002"/>
    <n v="2.2657959999999999"/>
    <n v="3.0941770000000002"/>
    <n v="22.913003000000003"/>
    <n v="23.741384000000004"/>
    <n v="-0.82838100000000026"/>
    <n v="0.88102604742228885"/>
    <n v="0.91287805905907526"/>
    <n v="-3.1852011636786463E-2"/>
    <n v="1.036153314342952"/>
    <n v="-3.6153314342951909E-2"/>
  </r>
  <r>
    <x v="10"/>
    <x v="1"/>
    <x v="13"/>
    <x v="2"/>
    <x v="84"/>
    <x v="0"/>
    <n v="33.698619999999998"/>
    <n v="10.48746"/>
    <n v="15.43277"/>
    <n v="18.26585"/>
    <n v="23.21116"/>
    <n v="-4.9453099999999992"/>
    <n v="0.54203554923020592"/>
    <n v="0.68878666248054077"/>
    <n v="-0.14675111325033485"/>
    <n v="1.2707407539205675"/>
    <n v="-0.27074075392056757"/>
    <n v="2007"/>
    <s v="FI"/>
    <s v="Wave VII"/>
    <s v="Finland 2007"/>
    <s v="Gross"/>
    <n v="30.2559"/>
    <n v="5.3847969999999998"/>
    <n v="7.814743"/>
    <n v="22.441157"/>
    <n v="24.871103000000002"/>
    <n v="-2.4299460000000002"/>
    <n v="0.7417117653085844"/>
    <n v="0.82202489431813308"/>
    <n v="-8.0313129009548553E-2"/>
    <n v="1.1082807807101924"/>
    <n v="-0.10828078071019244"/>
    <n v="2007"/>
    <s v="EU15"/>
    <s v="FI"/>
    <s v="Wave VII"/>
    <s v="Finland 2007"/>
    <s v="Gross"/>
    <n v="27.421589999999998"/>
    <n v="2.3684500000000002"/>
    <n v="3.1646700000000001"/>
    <n v="24.256919999999997"/>
    <n v="25.053139999999999"/>
    <n v="-0.79621999999999993"/>
    <n v="0.88459203131547071"/>
    <n v="0.91362827611382125"/>
    <n v="-2.9036244798350496E-2"/>
    <n v="1.0328244476215447"/>
    <n v="-3.2824447621544697E-2"/>
    <n v="2007"/>
    <s v="EU15"/>
    <s v="FI"/>
    <s v="Wave VII"/>
    <s v="Finland 2007"/>
    <s v="Gross"/>
    <n v="23.94781"/>
    <n v="2.311283"/>
    <n v="3.270966"/>
    <n v="20.676843999999999"/>
    <n v="21.636527000000001"/>
    <n v="-0.95968300000000006"/>
    <n v="0.86341272959823878"/>
    <n v="0.90348666537775268"/>
    <n v="-4.0073935779513868E-2"/>
    <n v="1.0464134178310771"/>
    <n v="-4.6413417831077129E-2"/>
  </r>
  <r>
    <x v="3"/>
    <x v="1"/>
    <x v="13"/>
    <x v="3"/>
    <x v="85"/>
    <x v="0"/>
    <n v="33.247140000000002"/>
    <n v="8.9239770000000007"/>
    <n v="13.680999999999999"/>
    <n v="19.566140000000004"/>
    <n v="24.323163000000001"/>
    <n v="-4.7570229999999984"/>
    <n v="0.58850595870802735"/>
    <n v="0.73158662669931906"/>
    <n v="-0.14308066799129182"/>
    <n v="1.2431252664041039"/>
    <n v="-0.24312526640410409"/>
    <n v="2004"/>
    <s v="FI"/>
    <s v="Wave VI"/>
    <s v="Finland 2004"/>
    <s v="Gross"/>
    <n v="30.545310000000001"/>
    <n v="4.3668170000000002"/>
    <n v="6.6171889999999998"/>
    <n v="23.928121000000001"/>
    <n v="26.178493"/>
    <n v="-2.2503719999999996"/>
    <n v="0.78336481116086232"/>
    <n v="0.85703805265030863"/>
    <n v="-7.3673241489446317E-2"/>
    <n v="1.094047167347574"/>
    <n v="-9.4047167347573984E-2"/>
    <n v="2004"/>
    <s v="EU15"/>
    <s v="FI"/>
    <s v="Wave VI"/>
    <s v="Finland 2004"/>
    <s v="Gross"/>
    <n v="27.633050000000001"/>
    <n v="1.9537310000000001"/>
    <n v="2.5195110000000001"/>
    <n v="25.113538999999999"/>
    <n v="25.679319"/>
    <n v="-0.56577999999999995"/>
    <n v="0.90882255125655687"/>
    <n v="0.92929730883851036"/>
    <n v="-2.0474757581953492E-2"/>
    <n v="1.0225288837228397"/>
    <n v="-2.2528883722839697E-2"/>
    <n v="2004"/>
    <s v="EU15"/>
    <s v="FI"/>
    <s v="Wave VI"/>
    <s v="Finland 2004"/>
    <s v="Gross"/>
    <n v="24.40204"/>
    <n v="1.9223889999999999"/>
    <n v="2.7835390000000002"/>
    <n v="21.618500999999998"/>
    <n v="22.479651"/>
    <n v="-0.8611500000000003"/>
    <n v="0.88593006978105104"/>
    <n v="0.92122015208564534"/>
    <n v="-3.5290082304594218E-2"/>
    <n v="1.0398339366822891"/>
    <n v="-3.9833936682288948E-2"/>
  </r>
  <r>
    <x v="11"/>
    <x v="1"/>
    <x v="13"/>
    <x v="4"/>
    <x v="86"/>
    <x v="0"/>
    <n v="33.142940000000003"/>
    <n v="7.6705449999999997"/>
    <n v="12.689080000000001"/>
    <n v="20.453860000000002"/>
    <n v="25.472395000000002"/>
    <n v="-5.0185350000000009"/>
    <n v="0.61714078473424505"/>
    <n v="0.76856172083707719"/>
    <n v="-0.15142093610283217"/>
    <n v="1.2453588222467544"/>
    <n v="-0.24535882224675443"/>
    <n v="2000"/>
    <s v="FI"/>
    <s v="Wave V"/>
    <s v="Finland 2000"/>
    <s v="Gross"/>
    <n v="30.23461"/>
    <n v="3.7918340000000001"/>
    <n v="5.4673889999999998"/>
    <n v="24.767220999999999"/>
    <n v="26.442775999999999"/>
    <n v="-1.6755549999999997"/>
    <n v="0.81916786755311211"/>
    <n v="0.87458631019219357"/>
    <n v="-5.5418442639081494E-2"/>
    <n v="1.0676521197109679"/>
    <n v="-6.7652119710967962E-2"/>
    <n v="2000"/>
    <s v="EU15"/>
    <s v="FI"/>
    <s v="Wave V"/>
    <s v="Finland 2000"/>
    <s v="Gross"/>
    <n v="27.394400000000001"/>
    <n v="1.5977209999999999"/>
    <n v="2.1567189999999998"/>
    <n v="25.237681000000002"/>
    <n v="25.796679000000001"/>
    <n v="-0.55899799999999988"/>
    <n v="0.92127153724848876"/>
    <n v="0.9416770945886751"/>
    <n v="-2.0405557340186311E-2"/>
    <n v="1.0221493409002198"/>
    <n v="-2.2149340900219788E-2"/>
    <n v="2000"/>
    <s v="EU15"/>
    <s v="FI"/>
    <s v="Wave V"/>
    <s v="Finland 2000"/>
    <s v="Gross"/>
    <n v="24.101649999999999"/>
    <n v="1.6158680000000001"/>
    <n v="2.398212"/>
    <n v="21.703437999999998"/>
    <n v="22.485782"/>
    <n v="-0.78234399999999993"/>
    <n v="0.90049594114925735"/>
    <n v="0.93295612541050099"/>
    <n v="-3.2460184261243523E-2"/>
    <n v="1.0360470078519357"/>
    <n v="-3.6047007851935715E-2"/>
  </r>
  <r>
    <x v="6"/>
    <x v="1"/>
    <x v="13"/>
    <x v="5"/>
    <x v="87"/>
    <x v="0"/>
    <n v="35.716299999999997"/>
    <n v="5.8915610000000003"/>
    <n v="9.1427180000000003"/>
    <n v="26.573581999999995"/>
    <n v="29.824738999999997"/>
    <n v="-3.2511570000000001"/>
    <n v="0.7440183333659981"/>
    <n v="0.83504559542841783"/>
    <n v="-9.1027262062419692E-2"/>
    <n v="1.1223454557236583"/>
    <n v="-0.12234545572365821"/>
    <n v="1995"/>
    <s v="FI"/>
    <s v="Wave IV"/>
    <s v="Finland 1995"/>
    <s v="Gross"/>
    <n v="32.618400000000001"/>
    <n v="2.8962509999999999"/>
    <n v="4.1241490000000001"/>
    <n v="28.494251000000002"/>
    <n v="29.722149000000002"/>
    <n v="-1.2278980000000002"/>
    <n v="0.87356372476884214"/>
    <n v="0.91120806048120084"/>
    <n v="-3.7644335712358673E-2"/>
    <n v="1.0430928330069107"/>
    <n v="-4.3092833006910768E-2"/>
    <n v="1995"/>
    <s v="EU15"/>
    <s v="FI"/>
    <s v="Wave IV"/>
    <s v="Finland 1995"/>
    <s v="Gross"/>
    <n v="29.9238"/>
    <n v="1.1380729999999999"/>
    <n v="1.665268"/>
    <n v="28.258531999999999"/>
    <n v="28.785727000000001"/>
    <n v="-0.52719500000000008"/>
    <n v="0.94434971494262088"/>
    <n v="0.96196763111636896"/>
    <n v="-1.7617916173747989E-2"/>
    <n v="1.018656135428408"/>
    <n v="-1.8656135428407963E-2"/>
    <n v="1995"/>
    <s v="EU15"/>
    <s v="FI"/>
    <s v="Wave IV"/>
    <s v="Finland 1995"/>
    <s v="Gross"/>
    <n v="26.151309999999999"/>
    <n v="1.212971"/>
    <n v="1.7595149999999999"/>
    <n v="24.391794999999998"/>
    <n v="24.938338999999999"/>
    <n v="-0.54654399999999992"/>
    <n v="0.93271790208597583"/>
    <n v="0.9536171992913548"/>
    <n v="-2.0899297205379003E-2"/>
    <n v="1.0224068790345278"/>
    <n v="-2.2406879034527798E-2"/>
  </r>
  <r>
    <x v="22"/>
    <x v="1"/>
    <x v="13"/>
    <x v="6"/>
    <x v="88"/>
    <x v="0"/>
    <n v="28.98997"/>
    <n v="7.9574309999999997"/>
    <n v="10.69205"/>
    <n v="18.297919999999998"/>
    <n v="21.032539"/>
    <n v="-2.7346190000000004"/>
    <n v="0.63118106020806497"/>
    <n v="0.72551089221548004"/>
    <n v="-9.4329832007414988E-2"/>
    <n v="1.1494497188751509"/>
    <n v="-0.14944971887515088"/>
    <n v="1991"/>
    <s v="FI"/>
    <s v="Wave III"/>
    <s v="Finland 1991"/>
    <s v="Gross"/>
    <n v="25.417110000000001"/>
    <n v="4.5368630000000003"/>
    <n v="5.5123100000000003"/>
    <n v="19.904800000000002"/>
    <n v="20.880247000000001"/>
    <n v="-0.97544699999999995"/>
    <n v="0.78312601235939105"/>
    <n v="0.82150358557680236"/>
    <n v="-3.837757321741142E-2"/>
    <n v="1.0490056167356616"/>
    <n v="-4.9005616735661742E-2"/>
    <n v="1991"/>
    <s v="EU15"/>
    <s v="FI"/>
    <s v="Wave III"/>
    <s v="Finland 1991"/>
    <s v="Gross"/>
    <n v="22.458970000000001"/>
    <n v="2.1204179999999999"/>
    <n v="2.457325"/>
    <n v="20.001645"/>
    <n v="20.338552"/>
    <n v="-0.33690700000000007"/>
    <n v="0.89058603310837492"/>
    <n v="0.90558703270897989"/>
    <n v="-1.5000999600605016E-2"/>
    <n v="1.0168439645839129"/>
    <n v="-1.6843964583912976E-2"/>
    <n v="1991"/>
    <s v="EU15"/>
    <s v="FI"/>
    <s v="Wave III"/>
    <s v="Finland 1991"/>
    <s v="Gross"/>
    <n v="19.488489999999999"/>
    <n v="1.918944"/>
    <n v="2.399178"/>
    <n v="17.089312"/>
    <n v="17.569545999999999"/>
    <n v="-0.48023400000000005"/>
    <n v="0.8768925658170541"/>
    <n v="0.90153449548938891"/>
    <n v="-2.4641929672334802E-2"/>
    <n v="1.0281014238607147"/>
    <n v="-2.8101423860714819E-2"/>
  </r>
  <r>
    <x v="14"/>
    <x v="1"/>
    <x v="13"/>
    <x v="7"/>
    <x v="89"/>
    <x v="0"/>
    <n v="25.92351"/>
    <n v="7.6067989999999996"/>
    <n v="10.707330000000001"/>
    <n v="15.21618"/>
    <n v="18.316711000000002"/>
    <n v="-3.100531000000001"/>
    <n v="0.58696449670588591"/>
    <n v="0.70656755200202448"/>
    <n v="-0.11960305529613856"/>
    <n v="1.2037653997258182"/>
    <n v="-0.20376539972581825"/>
    <n v="1987"/>
    <s v="FI"/>
    <s v="Wave II"/>
    <s v="Finland 1987"/>
    <s v="Gross"/>
    <n v="22.646000000000001"/>
    <n v="4.129302"/>
    <n v="5.143249"/>
    <n v="17.502751"/>
    <n v="18.516698000000002"/>
    <n v="-1.0139469999999999"/>
    <n v="0.77288488033206748"/>
    <n v="0.81765865936589244"/>
    <n v="-4.4773779033824956E-2"/>
    <n v="1.057930721861952"/>
    <n v="-5.7930721861951869E-2"/>
    <n v="1987"/>
    <s v="EU15"/>
    <s v="FI"/>
    <s v="Wave II"/>
    <s v="Finland 1987"/>
    <s v="Gross"/>
    <n v="19.835380000000001"/>
    <n v="1.96608"/>
    <n v="2.3144200000000001"/>
    <n v="17.520960000000002"/>
    <n v="17.869299999999999"/>
    <n v="-0.34834000000000009"/>
    <n v="0.88331859535839508"/>
    <n v="0.90088014446912534"/>
    <n v="-1.7561549110730428E-2"/>
    <n v="1.0198813307033403"/>
    <n v="-1.9881330703340458E-2"/>
    <n v="1987"/>
    <s v="EU15"/>
    <s v="FI"/>
    <s v="Wave II"/>
    <s v="Finland 1987"/>
    <s v="Gross"/>
    <n v="17.36984"/>
    <n v="1.79332"/>
    <n v="2.2675679999999998"/>
    <n v="15.102271999999999"/>
    <n v="15.57652"/>
    <n v="-0.47424799999999978"/>
    <n v="0.86945371978095365"/>
    <n v="0.89675667709086559"/>
    <n v="-2.730295730991188E-2"/>
    <n v="1.0314024273963547"/>
    <n v="-3.1402427396354654E-2"/>
  </r>
  <r>
    <x v="1"/>
    <x v="1"/>
    <x v="14"/>
    <x v="1"/>
    <x v="90"/>
    <x v="2"/>
    <n v="44.277920000000002"/>
    <n v="15.292389999999999"/>
    <n v="15.474159999999999"/>
    <n v="28.803760000000004"/>
    <n v="28.985530000000004"/>
    <n v="-0.18177000000000021"/>
    <n v="0.65052197573869786"/>
    <n v="0.65462718212598969"/>
    <n v="-4.1052063872919096E-3"/>
    <n v="1.0063106344449475"/>
    <n v="-6.310634444947472E-3"/>
    <n v="2010"/>
    <s v="FR"/>
    <s v="Wave VIII"/>
    <s v="France 2010"/>
    <s v="Mix"/>
    <n v="39.262520000000002"/>
    <n v="8.9184110000000008"/>
    <n v="9.1243230000000004"/>
    <n v="30.138197000000002"/>
    <n v="30.344109000000003"/>
    <n v="-0.20591199999999965"/>
    <n v="0.76760730080494066"/>
    <n v="0.77285179351707434"/>
    <n v="-5.2444927121335985E-3"/>
    <n v="1.0068322600718285"/>
    <n v="-6.8322600718284388E-3"/>
    <n v="2010"/>
    <s v="EU15"/>
    <s v="FR"/>
    <s v="Wave VIII"/>
    <s v="France 2010"/>
    <s v="Mix"/>
    <n v="34.319310000000002"/>
    <n v="4.5496259999999999"/>
    <n v="4.6975680000000004"/>
    <n v="29.621742000000001"/>
    <n v="29.769684000000002"/>
    <n v="-0.14794200000000046"/>
    <n v="0.86312172360108641"/>
    <n v="0.86743247460394746"/>
    <n v="-4.3107510028610845E-3"/>
    <n v="1.0049943720392946"/>
    <n v="-4.994372039294666E-3"/>
    <n v="2010"/>
    <s v="EU15"/>
    <s v="FR"/>
    <s v="Wave VIII"/>
    <s v="France 2010"/>
    <s v="Mix"/>
    <n v="29.036100000000001"/>
    <n v="4.0766150000000003"/>
    <n v="4.171729"/>
    <n v="24.864371000000002"/>
    <n v="24.959485000000001"/>
    <n v="-9.5113999999999699E-2"/>
    <n v="0.85632612506500527"/>
    <n v="0.85960184046755594"/>
    <n v="-3.2757154025506077E-3"/>
    <n v="1.003825312934721"/>
    <n v="-3.8253129347209183E-3"/>
  </r>
  <r>
    <x v="30"/>
    <x v="1"/>
    <x v="14"/>
    <x v="3"/>
    <x v="91"/>
    <x v="2"/>
    <n v="43.648299999999999"/>
    <n v="14.45777"/>
    <n v="14.855460000000001"/>
    <n v="28.792839999999998"/>
    <n v="29.190529999999999"/>
    <n v="-0.39769000000000077"/>
    <n v="0.65965547340904451"/>
    <n v="0.66876671027279411"/>
    <n v="-9.1112368637495788E-3"/>
    <n v="1.0138121144006635"/>
    <n v="-1.3812114400663525E-2"/>
    <n v="2005"/>
    <s v="FR"/>
    <s v="Wave VI"/>
    <s v="France 2005"/>
    <s v="Mix"/>
    <n v="37.95335"/>
    <n v="8.2292109999999994"/>
    <n v="8.4889220000000005"/>
    <n v="29.464427999999998"/>
    <n v="29.724139000000001"/>
    <n v="-0.25971100000000114"/>
    <n v="0.77633273479152687"/>
    <n v="0.78317563535234702"/>
    <n v="-6.842900560820089E-3"/>
    <n v="1.0088143913738967"/>
    <n v="-8.8143913738967256E-3"/>
    <n v="2005"/>
    <s v="EU15"/>
    <s v="FR"/>
    <s v="Wave VI"/>
    <s v="France 2005"/>
    <s v="Mix"/>
    <n v="32.529850000000003"/>
    <n v="3.9185379999999999"/>
    <n v="4.0819840000000003"/>
    <n v="28.447866000000005"/>
    <n v="28.611312000000005"/>
    <n v="-0.16344600000000042"/>
    <n v="0.87451574476980376"/>
    <n v="0.87954023765864286"/>
    <n v="-5.024492888839033E-3"/>
    <n v="1.0057454573218252"/>
    <n v="-5.7454573218251375E-3"/>
    <n v="2005"/>
    <s v="EU15"/>
    <s v="FR"/>
    <s v="Wave VI"/>
    <s v="France 2005"/>
    <s v="Mix"/>
    <n v="28.316610000000001"/>
    <n v="3.5305"/>
    <n v="3.6987350000000001"/>
    <n v="24.617875000000002"/>
    <n v="24.786110000000001"/>
    <n v="-0.16823500000000013"/>
    <n v="0.86937931482617448"/>
    <n v="0.87532052742189126"/>
    <n v="-5.941212595716794E-3"/>
    <n v="1.0068338554810274"/>
    <n v="-6.8338554810275101E-3"/>
  </r>
  <r>
    <x v="11"/>
    <x v="1"/>
    <x v="14"/>
    <x v="4"/>
    <x v="92"/>
    <x v="2"/>
    <n v="41.913069999999998"/>
    <n v="13.536530000000001"/>
    <n v="13.75278"/>
    <n v="28.160289999999996"/>
    <n v="28.376539999999999"/>
    <n v="-0.21624999999999872"/>
    <n v="0.67187371385584493"/>
    <n v="0.67703320229226827"/>
    <n v="-5.1594884364232624E-3"/>
    <n v="1.0076792533031442"/>
    <n v="-7.6792533031442055E-3"/>
    <n v="2000"/>
    <s v="FR"/>
    <s v="Wave V"/>
    <s v="France 2000"/>
    <s v="Mix"/>
    <n v="36.699629999999999"/>
    <n v="7.2621919999999998"/>
    <n v="7.3322609999999999"/>
    <n v="29.367369"/>
    <n v="29.437438"/>
    <n v="-7.0069000000000159E-2"/>
    <n v="0.80020885769148087"/>
    <n v="0.80211811399733457"/>
    <n v="-1.9092563058537692E-3"/>
    <n v="1.0023859474779644"/>
    <n v="-2.3859474779644087E-3"/>
    <n v="2000"/>
    <s v="EU15"/>
    <s v="FR"/>
    <s v="Wave V"/>
    <s v="France 2000"/>
    <s v="Mix"/>
    <n v="31.097280000000001"/>
    <n v="2.7211979999999998"/>
    <n v="2.8408980000000001"/>
    <n v="28.256382000000002"/>
    <n v="28.376082"/>
    <n v="-0.11970000000000036"/>
    <n v="0.90864480752014332"/>
    <n v="0.91249401876948721"/>
    <n v="-3.8492112493440055E-3"/>
    <n v="1.0042362111327627"/>
    <n v="-4.2362111327628694E-3"/>
    <n v="2000"/>
    <s v="EU15"/>
    <s v="FR"/>
    <s v="Wave V"/>
    <s v="France 2000"/>
    <s v="Mix"/>
    <n v="27.095289999999999"/>
    <n v="2.956804"/>
    <n v="3.0634839999999999"/>
    <n v="24.031806"/>
    <n v="24.138486"/>
    <n v="-0.10667999999999989"/>
    <n v="0.88693665947107414"/>
    <n v="0.89087387512737459"/>
    <n v="-3.9372156563004081E-3"/>
    <n v="1.0044391170601161"/>
    <n v="-4.4391170601160764E-3"/>
  </r>
  <r>
    <x v="13"/>
    <x v="1"/>
    <x v="14"/>
    <x v="5"/>
    <x v="93"/>
    <x v="2"/>
    <n v="42.705440000000003"/>
    <n v="13.796670000000001"/>
    <n v="14.07657"/>
    <n v="28.628870000000003"/>
    <n v="28.908770000000004"/>
    <n v="-0.27989999999999959"/>
    <n v="0.67037993286101261"/>
    <n v="0.67693413298165295"/>
    <n v="-6.5542001206403584E-3"/>
    <n v="1.0097768441436914"/>
    <n v="-9.7768441436913E-3"/>
    <n v="1994"/>
    <s v="FR"/>
    <s v="Wave IV"/>
    <s v="France 1994"/>
    <s v="Mix"/>
    <n v="37.173810000000003"/>
    <n v="7.8057359999999996"/>
    <n v="7.9850380000000003"/>
    <n v="29.188772000000004"/>
    <n v="29.368074000000004"/>
    <n v="-0.17930200000000074"/>
    <n v="0.78519721276888221"/>
    <n v="0.79002055479381861"/>
    <n v="-4.8233420249363928E-3"/>
    <n v="1.0061428415008347"/>
    <n v="-6.1428415008346606E-3"/>
    <n v="1994"/>
    <s v="EU15"/>
    <s v="FR"/>
    <s v="Wave IV"/>
    <s v="France 1994"/>
    <s v="Mix"/>
    <n v="31.325199999999999"/>
    <n v="3.287242"/>
    <n v="3.3581989999999999"/>
    <n v="27.967001"/>
    <n v="28.037958"/>
    <n v="-7.0956999999999937E-2"/>
    <n v="0.89279560864735108"/>
    <n v="0.89506078173483328"/>
    <n v="-2.2651730874822806E-3"/>
    <n v="1.0025371687153728"/>
    <n v="-2.5371687153728046E-3"/>
    <n v="1994"/>
    <s v="EU15"/>
    <s v="FR"/>
    <s v="Wave IV"/>
    <s v="France 1994"/>
    <s v="Mix"/>
    <n v="27.118310000000001"/>
    <n v="3.1828270000000001"/>
    <n v="3.2734510000000001"/>
    <n v="23.844859"/>
    <n v="23.935483000000001"/>
    <n v="-9.0624000000000038E-2"/>
    <n v="0.87929000737877838"/>
    <n v="0.88263180854559153"/>
    <n v="-3.3418011668131251E-3"/>
    <n v="1.0038005676611466"/>
    <n v="-3.8005676611465827E-3"/>
  </r>
  <r>
    <x v="7"/>
    <x v="1"/>
    <x v="14"/>
    <x v="6"/>
    <x v="94"/>
    <x v="2"/>
    <n v="41.740769999999998"/>
    <n v="15.290570000000001"/>
    <n v="15.48709"/>
    <n v="26.253679999999996"/>
    <n v="26.450199999999995"/>
    <n v="-0.19651999999999958"/>
    <n v="0.62896970995024759"/>
    <n v="0.63367781667659695"/>
    <n v="-4.7081067263493124E-3"/>
    <n v="1.0074854268049278"/>
    <n v="-7.4854268049279037E-3"/>
    <n v="1989"/>
    <s v="FR"/>
    <s v="Wave III"/>
    <s v="France 1989"/>
    <s v="Mix"/>
    <n v="35.513570000000001"/>
    <n v="8.8523350000000001"/>
    <n v="8.9357240000000004"/>
    <n v="26.577846000000001"/>
    <n v="26.661235000000001"/>
    <n v="-8.3389000000000379E-2"/>
    <n v="0.74838564526179707"/>
    <n v="0.75073373361225015"/>
    <n v="-2.3480883504530909E-3"/>
    <n v="1.0031375379329086"/>
    <n v="-3.1375379329084976E-3"/>
    <n v="1989"/>
    <s v="EU15"/>
    <s v="FR"/>
    <s v="Wave III"/>
    <s v="France 1989"/>
    <s v="Mix"/>
    <n v="28.898779999999999"/>
    <n v="4.7960630000000002"/>
    <n v="4.8327330000000002"/>
    <n v="24.066046999999998"/>
    <n v="24.102716999999998"/>
    <n v="-3.666999999999998E-2"/>
    <n v="0.83277034532253602"/>
    <n v="0.8340392570205386"/>
    <n v="-1.2689116980024757E-3"/>
    <n v="1.0015237234432395"/>
    <n v="-1.5237234432393481E-3"/>
    <n v="1989"/>
    <s v="EU15"/>
    <s v="FR"/>
    <s v="Wave III"/>
    <s v="France 1989"/>
    <s v="Mix"/>
    <n v="26.612770000000001"/>
    <n v="4.4976000000000003"/>
    <n v="4.5992759999999997"/>
    <n v="22.013494000000001"/>
    <n v="22.115169999999999"/>
    <n v="-0.10167599999999943"/>
    <n v="0.82717785484186723"/>
    <n v="0.83099842669515422"/>
    <n v="-3.8205718532869533E-3"/>
    <n v="1.0046188033576131"/>
    <n v="-4.6188033576132631E-3"/>
  </r>
  <r>
    <x v="31"/>
    <x v="1"/>
    <x v="14"/>
    <x v="7"/>
    <x v="95"/>
    <x v="2"/>
    <n v="40.157859999999999"/>
    <n v="16.013089999999998"/>
    <n v="17.003119999999999"/>
    <n v="23.15474"/>
    <n v="24.144770000000001"/>
    <n v="-0.99003000000000085"/>
    <n v="0.57659297582092273"/>
    <n v="0.60124643096021557"/>
    <n v="-2.4653455139292804E-2"/>
    <n v="1.042757120140412"/>
    <n v="-4.2757120140411893E-2"/>
    <n v="1984"/>
    <s v="FR"/>
    <s v="Wave II"/>
    <s v="France 1984"/>
    <s v="Mix"/>
    <n v="34.25461"/>
    <n v="10.97151"/>
    <n v="11.61214"/>
    <n v="22.642469999999999"/>
    <n v="23.283099999999997"/>
    <n v="-0.64062999999999981"/>
    <n v="0.66100504428455031"/>
    <n v="0.67970705256898267"/>
    <n v="-1.8702008284432369E-2"/>
    <n v="1.0282932913237821"/>
    <n v="-2.8293291323782249E-2"/>
    <n v="1984"/>
    <s v="EU15"/>
    <s v="FR"/>
    <s v="Wave II"/>
    <s v="France 1984"/>
    <s v="Mix"/>
    <n v="28.57949"/>
    <n v="7.5326420000000001"/>
    <n v="8.030265"/>
    <n v="20.549225"/>
    <n v="21.046848000000001"/>
    <n v="-0.49762299999999993"/>
    <n v="0.71902000350601081"/>
    <n v="0.73643189574061685"/>
    <n v="-1.7411892234606003E-2"/>
    <n v="1.0242161444044726"/>
    <n v="-2.4216144404472673E-2"/>
    <n v="1984"/>
    <s v="EU15"/>
    <s v="FR"/>
    <s v="Wave II"/>
    <s v="France 1984"/>
    <s v="Mix"/>
    <n v="26.370940000000001"/>
    <n v="6.2426550000000001"/>
    <n v="6.732297"/>
    <n v="19.638643000000002"/>
    <n v="20.128285000000002"/>
    <n v="-0.48964199999999991"/>
    <n v="0.74470773510538502"/>
    <n v="0.76327521885833427"/>
    <n v="-1.8567483752949265E-2"/>
    <n v="1.0249325780808787"/>
    <n v="-2.4932578080878596E-2"/>
  </r>
  <r>
    <x v="32"/>
    <x v="1"/>
    <x v="14"/>
    <x v="8"/>
    <x v="96"/>
    <x v="2"/>
    <n v="31.243880000000001"/>
    <n v="13.04889"/>
    <n v="16.348590000000002"/>
    <n v="14.895289999999999"/>
    <n v="18.194990000000001"/>
    <n v="-3.2997000000000014"/>
    <n v="0.47674264527965154"/>
    <n v="0.58235372815412167"/>
    <n v="-0.10561108287447017"/>
    <n v="1.2215264019700187"/>
    <n v="-0.22152640197001883"/>
    <n v="1978"/>
    <s v="FR"/>
    <s v="Wave I"/>
    <s v="France 1978"/>
    <s v="Mix"/>
    <n v="25.218789999999998"/>
    <n v="8.1148340000000001"/>
    <n v="10.28515"/>
    <n v="14.933639999999999"/>
    <n v="17.103955999999997"/>
    <n v="-2.1703159999999997"/>
    <n v="0.59216322432598867"/>
    <n v="0.67822270616472868"/>
    <n v="-8.6059481838740071E-2"/>
    <n v="1.1453306762450413"/>
    <n v="-0.1453306762450414"/>
    <n v="1978"/>
    <s v="EU15"/>
    <s v="FR"/>
    <s v="Wave I"/>
    <s v="France 1978"/>
    <s v="Mix"/>
    <n v="20.405830000000002"/>
    <n v="4.5828340000000001"/>
    <n v="6.4535479999999996"/>
    <n v="13.952282000000002"/>
    <n v="15.822996000000002"/>
    <n v="-1.8707139999999995"/>
    <n v="0.68373998999305596"/>
    <n v="0.77541545724922734"/>
    <n v="-9.1675467256171372E-2"/>
    <n v="1.134079428727143"/>
    <n v="-0.13407942872714293"/>
    <n v="1978"/>
    <s v="EU15"/>
    <s v="FR"/>
    <s v="Wave I"/>
    <s v="France 1978"/>
    <s v="Mix"/>
    <n v="18.8142"/>
    <n v="3.7674300000000001"/>
    <n v="5.268027"/>
    <n v="13.546173"/>
    <n v="15.046769999999999"/>
    <n v="-1.500597"/>
    <n v="0.71999728928150009"/>
    <n v="0.79975603533501283"/>
    <n v="-7.9758746053512769E-2"/>
    <n v="1.1107764532462414"/>
    <n v="-0.11077645324624158"/>
  </r>
  <r>
    <x v="33"/>
    <x v="6"/>
    <x v="15"/>
    <x v="10"/>
    <x v="97"/>
    <x v="1"/>
    <n v="38.507759999999998"/>
    <n v="22.85867"/>
    <n v="22.85867"/>
    <n v="15.649089999999998"/>
    <n v="15.649089999999998"/>
    <m/>
    <n v="0.4063879592061444"/>
    <n v="0.4063879592061444"/>
    <m/>
    <n v="1"/>
    <m/>
    <n v="2016"/>
    <s v="GE"/>
    <s v="Wave X"/>
    <s v="Georgia 2016"/>
    <s v="Net"/>
    <n v="31.494769999999999"/>
    <n v="15.7676"/>
    <n v="15.7676"/>
    <n v="15.727169999999999"/>
    <n v="15.727169999999999"/>
    <m/>
    <n v="0.49935814740034612"/>
    <n v="0.49935814740034612"/>
    <m/>
    <n v="1"/>
    <m/>
    <n v="2016"/>
    <s v="Europe - other"/>
    <s v="GE"/>
    <s v="Wave X"/>
    <s v="Georgia 2016"/>
    <s v="Net"/>
    <n v="26.79663"/>
    <n v="9.620711"/>
    <n v="9.620711"/>
    <n v="17.175919"/>
    <n v="17.175919"/>
    <m/>
    <n v="0.64097309997563123"/>
    <n v="0.64097309997563123"/>
    <m/>
    <n v="1"/>
    <m/>
    <n v="2016"/>
    <s v="Europe - other"/>
    <s v="GE"/>
    <s v="Wave X"/>
    <s v="Georgia 2016"/>
    <s v="Net"/>
    <n v="21.03464"/>
    <n v="7.1383729999999996"/>
    <n v="7.1383729999999996"/>
    <n v="13.896267"/>
    <n v="13.896267"/>
    <m/>
    <n v="0.66063726310504955"/>
    <n v="0.66063726310504955"/>
    <m/>
    <n v="1"/>
    <m/>
  </r>
  <r>
    <x v="9"/>
    <x v="6"/>
    <x v="15"/>
    <x v="0"/>
    <x v="98"/>
    <x v="1"/>
    <n v="41.09872"/>
    <n v="23.6629"/>
    <n v="23.6629"/>
    <n v="17.43582"/>
    <n v="17.43582"/>
    <m/>
    <n v="0.42424240949596481"/>
    <n v="0.42424240949596481"/>
    <m/>
    <n v="1"/>
    <m/>
    <n v="2013"/>
    <s v="GE"/>
    <s v="Wave IX"/>
    <s v="Georgia 2013"/>
    <s v="Net"/>
    <n v="35.882440000000003"/>
    <n v="16.893170000000001"/>
    <n v="16.893170000000001"/>
    <n v="18.989270000000001"/>
    <n v="18.989270000000001"/>
    <m/>
    <n v="0.52920787995465191"/>
    <n v="0.52920787995465191"/>
    <m/>
    <n v="1"/>
    <m/>
    <n v="2013"/>
    <s v="Europe - other"/>
    <s v="GE"/>
    <s v="Wave IX"/>
    <s v="Georgia 2013"/>
    <s v="Net"/>
    <n v="28.796189999999999"/>
    <n v="9.5043830000000007"/>
    <n v="9.5043830000000007"/>
    <n v="19.291806999999999"/>
    <n v="19.291806999999999"/>
    <m/>
    <n v="0.66994303760323848"/>
    <n v="0.66994303760323848"/>
    <m/>
    <n v="1"/>
    <m/>
    <n v="2013"/>
    <s v="Europe - other"/>
    <s v="GE"/>
    <s v="Wave IX"/>
    <s v="Georgia 2013"/>
    <s v="Net"/>
    <n v="21.447669999999999"/>
    <n v="7.4254920000000002"/>
    <n v="7.4254920000000002"/>
    <n v="14.022177999999998"/>
    <n v="14.022177999999998"/>
    <m/>
    <n v="0.65378560934591023"/>
    <n v="0.65378560934591023"/>
    <m/>
    <n v="1"/>
    <m/>
  </r>
  <r>
    <x v="1"/>
    <x v="6"/>
    <x v="15"/>
    <x v="1"/>
    <x v="99"/>
    <x v="1"/>
    <n v="42.925429999999999"/>
    <n v="26.310669999999998"/>
    <n v="26.310669999999998"/>
    <n v="16.61476"/>
    <n v="16.61476"/>
    <m/>
    <n v="0.38706100323281561"/>
    <n v="0.38706100323281561"/>
    <m/>
    <n v="1"/>
    <m/>
    <n v="2010"/>
    <s v="GE"/>
    <s v="Wave VIII"/>
    <s v="Georgia 2010"/>
    <s v="Net"/>
    <n v="37.80688"/>
    <n v="19.480530000000002"/>
    <n v="19.480530000000002"/>
    <n v="18.326349999999998"/>
    <n v="18.326349999999998"/>
    <m/>
    <n v="0.48473584702043643"/>
    <n v="0.48473584702043643"/>
    <m/>
    <n v="1"/>
    <m/>
    <n v="2010"/>
    <s v="Europe - other"/>
    <s v="GE"/>
    <s v="Wave VIII"/>
    <s v="Georgia 2010"/>
    <s v="Net"/>
    <n v="32.162860000000002"/>
    <n v="12.87232"/>
    <n v="12.87232"/>
    <n v="19.29054"/>
    <n v="19.29054"/>
    <m/>
    <n v="0.59977688551329078"/>
    <n v="0.59977688551329078"/>
    <m/>
    <n v="1"/>
    <m/>
    <n v="2010"/>
    <s v="Europe - other"/>
    <s v="GE"/>
    <s v="Wave VIII"/>
    <s v="Georgia 2010"/>
    <s v="Net"/>
    <n v="25.048459999999999"/>
    <n v="9.4721580000000003"/>
    <n v="9.4721580000000003"/>
    <n v="15.576301999999998"/>
    <n v="15.576301999999998"/>
    <m/>
    <n v="0.62184669237150703"/>
    <n v="0.62184669237150703"/>
    <m/>
    <n v="1"/>
    <m/>
  </r>
  <r>
    <x v="25"/>
    <x v="1"/>
    <x v="16"/>
    <x v="10"/>
    <x v="100"/>
    <x v="0"/>
    <n v="38.389980000000001"/>
    <n v="12.722950000000001"/>
    <n v="16.695180000000001"/>
    <n v="21.694800000000001"/>
    <n v="25.66703"/>
    <n v="-3.9722299999999997"/>
    <n v="0.56511621001104972"/>
    <n v="0.66858669892508404"/>
    <n v="-0.10347048891403433"/>
    <n v="1.1830959492597304"/>
    <n v="-0.18309594925973041"/>
    <n v="2015"/>
    <s v="DE"/>
    <s v="Wave X"/>
    <s v="Germany 2015"/>
    <s v="Gross"/>
    <n v="35.589860000000002"/>
    <n v="7.8926990000000004"/>
    <n v="10.043480000000001"/>
    <n v="25.546379999999999"/>
    <n v="27.697161000000001"/>
    <n v="-2.1507810000000003"/>
    <n v="0.7177993956705645"/>
    <n v="0.77823180535129954"/>
    <n v="-6.0432409680734912E-2"/>
    <n v="1.0841912239620644"/>
    <n v="-8.4191223962064313E-2"/>
    <n v="2015"/>
    <s v="EU15"/>
    <s v="DE"/>
    <s v="Wave X"/>
    <s v="Germany 2015"/>
    <s v="Gross"/>
    <n v="32.801479999999998"/>
    <n v="4.0976400000000002"/>
    <n v="5.0330810000000001"/>
    <n v="27.768398999999999"/>
    <n v="28.70384"/>
    <n v="-0.93544099999999997"/>
    <n v="0.84655933207891843"/>
    <n v="0.87507758796249446"/>
    <n v="-2.8518255883575986E-2"/>
    <n v="1.0336872500283507"/>
    <n v="-3.3687250028350574E-2"/>
    <n v="2015"/>
    <s v="EU15"/>
    <s v="DE"/>
    <s v="Wave X"/>
    <s v="Germany 2015"/>
    <s v="Gross"/>
    <n v="28.951519999999999"/>
    <n v="3.4806460000000001"/>
    <n v="4.3834910000000002"/>
    <n v="24.568028999999999"/>
    <n v="25.470873999999998"/>
    <n v="-0.90284500000000012"/>
    <n v="0.84859202556549707"/>
    <n v="0.87977674401896688"/>
    <n v="-3.1184718453469807E-2"/>
    <n v="1.0367487762245804"/>
    <n v="-3.674877622458033E-2"/>
  </r>
  <r>
    <x v="0"/>
    <x v="1"/>
    <x v="16"/>
    <x v="0"/>
    <x v="101"/>
    <x v="0"/>
    <n v="37.921880000000002"/>
    <n v="12.02139"/>
    <n v="15.761939999999999"/>
    <n v="22.159940000000002"/>
    <n v="25.900490000000001"/>
    <n v="-3.7405499999999989"/>
    <n v="0.58435763205832625"/>
    <n v="0.68299593796510094"/>
    <n v="-9.8638305906774637E-2"/>
    <n v="1.168797839705342"/>
    <n v="-0.1687978397053421"/>
    <n v="2014"/>
    <s v="DE"/>
    <s v="Wave IX"/>
    <s v="Germany 2014"/>
    <s v="Gross"/>
    <n v="34.979959999999998"/>
    <n v="7.4013540000000004"/>
    <n v="9.5061660000000003"/>
    <n v="25.473793999999998"/>
    <n v="27.578605999999997"/>
    <n v="-2.1048119999999999"/>
    <n v="0.72823965493385356"/>
    <n v="0.78841159338089573"/>
    <n v="-6.0171938447042252E-2"/>
    <n v="1.0826265612417216"/>
    <n v="-8.2626561241721588E-2"/>
    <n v="2014"/>
    <s v="EU15"/>
    <s v="DE"/>
    <s v="Wave IX"/>
    <s v="Germany 2014"/>
    <s v="Gross"/>
    <n v="32.304659999999998"/>
    <n v="4.0689539999999997"/>
    <n v="4.8412920000000002"/>
    <n v="27.463367999999999"/>
    <n v="28.235706"/>
    <n v="-0.77233800000000041"/>
    <n v="0.85013641994684364"/>
    <n v="0.87404436387815265"/>
    <n v="-2.3907943931308996E-2"/>
    <n v="1.0281224793696098"/>
    <n v="-2.8122479369609744E-2"/>
    <n v="2014"/>
    <s v="EU15"/>
    <s v="DE"/>
    <s v="Wave IX"/>
    <s v="Germany 2014"/>
    <s v="Gross"/>
    <n v="28.57835"/>
    <n v="3.385535"/>
    <n v="4.2776829999999997"/>
    <n v="24.300667000000001"/>
    <n v="25.192815"/>
    <n v="-0.89214799999999972"/>
    <n v="0.85031735562060096"/>
    <n v="0.88153497315275375"/>
    <n v="-3.1217617532152825E-2"/>
    <n v="1.0367129017487462"/>
    <n v="-3.6712901748746224E-2"/>
  </r>
  <r>
    <x v="9"/>
    <x v="1"/>
    <x v="16"/>
    <x v="0"/>
    <x v="102"/>
    <x v="0"/>
    <n v="37.671939999999999"/>
    <n v="11.86239"/>
    <n v="15.71077"/>
    <n v="21.961169999999999"/>
    <n v="25.809550000000002"/>
    <n v="-3.8483800000000006"/>
    <n v="0.58295829734279681"/>
    <n v="0.68511337616273549"/>
    <n v="-0.10215507881993868"/>
    <n v="1.175235654566674"/>
    <n v="-0.17523565456667384"/>
    <n v="2013"/>
    <s v="DE"/>
    <s v="Wave IX"/>
    <s v="Germany 2013"/>
    <s v="Gross"/>
    <n v="34.831719999999997"/>
    <n v="7.1451919999999998"/>
    <n v="9.3202730000000003"/>
    <n v="25.511446999999997"/>
    <n v="27.686527999999996"/>
    <n v="-2.1750810000000005"/>
    <n v="0.73241996088622663"/>
    <n v="0.79486536984105283"/>
    <n v="-6.2445408954826254E-2"/>
    <n v="1.0852590211758666"/>
    <n v="-8.5259021175866687E-2"/>
    <n v="2013"/>
    <s v="EU15"/>
    <s v="DE"/>
    <s v="Wave IX"/>
    <s v="Germany 2013"/>
    <s v="Gross"/>
    <n v="32.337290000000003"/>
    <n v="3.3540969999999999"/>
    <n v="4.2100160000000004"/>
    <n v="28.127274000000003"/>
    <n v="28.983193000000004"/>
    <n v="-0.85591900000000054"/>
    <n v="0.86980925117720131"/>
    <n v="0.89627773384844556"/>
    <n v="-2.6468482671244267E-2"/>
    <n v="1.030430215171225"/>
    <n v="-3.0430215171224927E-2"/>
    <n v="2013"/>
    <s v="EU15"/>
    <s v="DE"/>
    <s v="Wave IX"/>
    <s v="Germany 2013"/>
    <s v="Gross"/>
    <n v="28.4435"/>
    <n v="3.0532279999999998"/>
    <n v="3.857615"/>
    <n v="24.585885000000001"/>
    <n v="25.390272"/>
    <n v="-0.80438700000000019"/>
    <n v="0.86437621952291388"/>
    <n v="0.89265638898166533"/>
    <n v="-2.8280169458751565E-2"/>
    <n v="1.0327174311601961"/>
    <n v="-3.2717431160196195E-2"/>
  </r>
  <r>
    <x v="29"/>
    <x v="1"/>
    <x v="16"/>
    <x v="0"/>
    <x v="103"/>
    <x v="0"/>
    <n v="37.160080000000001"/>
    <n v="11.83629"/>
    <n v="15.422840000000001"/>
    <n v="21.73724"/>
    <n v="25.323790000000002"/>
    <n v="-3.5865500000000008"/>
    <n v="0.58496214216976927"/>
    <n v="0.68147834988514566"/>
    <n v="-9.6516207715376306E-2"/>
    <n v="1.164995648021552"/>
    <n v="-0.164995648021552"/>
    <n v="2012"/>
    <s v="DE"/>
    <s v="Wave IX"/>
    <s v="Germany 2012"/>
    <s v="Gross"/>
    <n v="34.410119999999999"/>
    <n v="7.5103749999999998"/>
    <n v="9.4434149999999999"/>
    <n v="24.966704999999997"/>
    <n v="26.899744999999999"/>
    <n v="-1.9330400000000001"/>
    <n v="0.72556285767094097"/>
    <n v="0.78173935458522081"/>
    <n v="-5.6176496914279873E-2"/>
    <n v="1.0774247142344175"/>
    <n v="-7.7424714234417408E-2"/>
    <n v="2012"/>
    <s v="EU15"/>
    <s v="DE"/>
    <s v="Wave IX"/>
    <s v="Germany 2012"/>
    <s v="Gross"/>
    <n v="31.711919999999999"/>
    <n v="3.4454790000000002"/>
    <n v="4.4050289999999999"/>
    <n v="27.306891"/>
    <n v="28.266441"/>
    <n v="-0.95954999999999968"/>
    <n v="0.86109232742766761"/>
    <n v="0.8913506656172191"/>
    <n v="-3.0258338189551426E-2"/>
    <n v="1.0351394818253019"/>
    <n v="-3.513948182530189E-2"/>
    <n v="2012"/>
    <s v="EU15"/>
    <s v="DE"/>
    <s v="Wave IX"/>
    <s v="Germany 2012"/>
    <s v="Gross"/>
    <n v="28.093229999999998"/>
    <n v="3.151875"/>
    <n v="3.9633829999999999"/>
    <n v="24.129846999999998"/>
    <n v="24.941354999999998"/>
    <n v="-0.8115079999999999"/>
    <n v="0.85892035198515793"/>
    <n v="0.88780659966831865"/>
    <n v="-2.8886247683160674E-2"/>
    <n v="1.0336308804610324"/>
    <n v="-3.3630880461032346E-2"/>
  </r>
  <r>
    <x v="18"/>
    <x v="1"/>
    <x v="16"/>
    <x v="1"/>
    <x v="104"/>
    <x v="0"/>
    <n v="36.038580000000003"/>
    <n v="11.16192"/>
    <n v="14.881779999999999"/>
    <n v="21.156800000000004"/>
    <n v="24.876660000000001"/>
    <n v="-3.7198599999999988"/>
    <n v="0.58705975651648878"/>
    <n v="0.69027858478330717"/>
    <n v="-0.10321882826681847"/>
    <n v="1.1758233759358692"/>
    <n v="-0.17582337593586922"/>
    <n v="2011"/>
    <s v="DE"/>
    <s v="Wave VIII"/>
    <s v="Germany 2011"/>
    <s v="Gross"/>
    <n v="33.621569999999998"/>
    <n v="6.546227"/>
    <n v="8.5254080000000005"/>
    <n v="25.096162"/>
    <n v="27.075342999999997"/>
    <n v="-1.9791810000000005"/>
    <n v="0.74643040167368746"/>
    <n v="0.80529680797178704"/>
    <n v="-5.8866406298099722E-2"/>
    <n v="1.0788638916181685"/>
    <n v="-7.8863891618168563E-2"/>
    <n v="2011"/>
    <s v="EU15"/>
    <s v="DE"/>
    <s v="Wave VIII"/>
    <s v="Germany 2011"/>
    <s v="Gross"/>
    <n v="31.164819999999999"/>
    <n v="3.283846"/>
    <n v="4.0075940000000001"/>
    <n v="27.157225999999998"/>
    <n v="27.880973999999998"/>
    <n v="-0.72374800000000006"/>
    <n v="0.87140647691852535"/>
    <n v="0.89462971388892987"/>
    <n v="-2.3223236970404453E-2"/>
    <n v="1.0266502918965288"/>
    <n v="-2.6650291896528757E-2"/>
    <n v="2011"/>
    <s v="EU15"/>
    <s v="DE"/>
    <s v="Wave VIII"/>
    <s v="Germany 2011"/>
    <s v="Gross"/>
    <n v="27.47175"/>
    <n v="2.8377469999999998"/>
    <n v="3.6722190000000001"/>
    <n v="23.799531000000002"/>
    <n v="24.634003"/>
    <n v="-0.83447200000000032"/>
    <n v="0.86632744546670681"/>
    <n v="0.89670308589733083"/>
    <n v="-3.0375640430624198E-2"/>
    <n v="1.0350625396777775"/>
    <n v="-3.5062539677777692E-2"/>
  </r>
  <r>
    <x v="1"/>
    <x v="1"/>
    <x v="16"/>
    <x v="1"/>
    <x v="105"/>
    <x v="0"/>
    <n v="36.894930000000002"/>
    <n v="11.7654"/>
    <n v="15.98793"/>
    <n v="20.907000000000004"/>
    <n v="25.129530000000003"/>
    <n v="-4.2225300000000008"/>
    <n v="0.56666322445929573"/>
    <n v="0.68111065666746085"/>
    <n v="-0.1144474322081652"/>
    <n v="1.2019672836848903"/>
    <n v="-0.20196728368489023"/>
    <n v="2010"/>
    <s v="DE"/>
    <s v="Wave VIII"/>
    <s v="Germany 2010"/>
    <s v="Gross"/>
    <n v="34.204610000000002"/>
    <n v="7.0676050000000004"/>
    <n v="9.316808"/>
    <n v="24.887802000000001"/>
    <n v="27.137005000000002"/>
    <n v="-2.2492029999999996"/>
    <n v="0.72761542961606629"/>
    <n v="0.79337273542952247"/>
    <n v="-6.5757305813456124E-2"/>
    <n v="1.0903737099804958"/>
    <n v="-9.0373709980495653E-2"/>
    <n v="2010"/>
    <s v="EU15"/>
    <s v="DE"/>
    <s v="Wave VIII"/>
    <s v="Germany 2010"/>
    <s v="Gross"/>
    <n v="31.582899999999999"/>
    <n v="3.4755099999999999"/>
    <n v="4.5013649999999998"/>
    <n v="27.081534999999999"/>
    <n v="28.107389999999999"/>
    <n v="-1.025855"/>
    <n v="0.85747461442742745"/>
    <n v="0.88995595717935971"/>
    <n v="-3.2481342751932214E-2"/>
    <n v="1.0378802383247479"/>
    <n v="-3.7880238324747843E-2"/>
    <n v="2010"/>
    <s v="EU15"/>
    <s v="DE"/>
    <s v="Wave VIII"/>
    <s v="Germany 2010"/>
    <s v="Gross"/>
    <n v="27.892410000000002"/>
    <n v="3.0289060000000001"/>
    <n v="4.0281640000000003"/>
    <n v="23.864246000000001"/>
    <n v="24.863504000000002"/>
    <n v="-0.9992580000000002"/>
    <n v="0.85558207411980536"/>
    <n v="0.89140751910645233"/>
    <n v="-3.5825444986646908E-2"/>
    <n v="1.0418725988661028"/>
    <n v="-4.1872598866102881E-2"/>
  </r>
  <r>
    <x v="19"/>
    <x v="1"/>
    <x v="16"/>
    <x v="1"/>
    <x v="106"/>
    <x v="0"/>
    <n v="37.101680000000002"/>
    <n v="12.035970000000001"/>
    <n v="16.104310000000002"/>
    <n v="20.99737"/>
    <n v="25.065710000000003"/>
    <n v="-4.068340000000001"/>
    <n v="0.56594121883429538"/>
    <n v="0.67559501348725992"/>
    <n v="-0.10965379465296453"/>
    <n v="1.1937547416652659"/>
    <n v="-0.19375474166526574"/>
    <n v="2009"/>
    <s v="DE"/>
    <s v="Wave VIII"/>
    <s v="Germany 2009"/>
    <s v="Gross"/>
    <n v="34.144019999999998"/>
    <n v="7.4670579999999998"/>
    <n v="9.4689460000000008"/>
    <n v="24.675073999999995"/>
    <n v="26.676961999999996"/>
    <n v="-2.001888000000001"/>
    <n v="0.72267629880722883"/>
    <n v="0.7813070048576588"/>
    <n v="-5.863070605042995E-2"/>
    <n v="1.0811299694582477"/>
    <n v="-8.1129969458247686E-2"/>
    <n v="2009"/>
    <s v="EU15"/>
    <s v="DE"/>
    <s v="Wave VIII"/>
    <s v="Germany 2009"/>
    <s v="Gross"/>
    <n v="31.778960000000001"/>
    <n v="3.6216940000000002"/>
    <n v="4.5583929999999997"/>
    <n v="27.220567000000003"/>
    <n v="28.157266"/>
    <n v="-0.9366989999999995"/>
    <n v="0.85655940282501386"/>
    <n v="0.88603484821403844"/>
    <n v="-2.947544538902467E-2"/>
    <n v="1.0344114433766203"/>
    <n v="-3.4411443376620311E-2"/>
    <n v="2009"/>
    <s v="EU15"/>
    <s v="DE"/>
    <s v="Wave VIII"/>
    <s v="Germany 2009"/>
    <s v="Gross"/>
    <n v="28.022020000000001"/>
    <n v="3.1296330000000001"/>
    <n v="4.0301299999999998"/>
    <n v="23.991890000000001"/>
    <n v="24.892386999999999"/>
    <n v="-0.90049699999999966"/>
    <n v="0.85617988995796879"/>
    <n v="0.88831522495523152"/>
    <n v="-3.213533499726285E-2"/>
    <n v="1.037533391491875"/>
    <n v="-3.7533391491874943E-2"/>
  </r>
  <r>
    <x v="2"/>
    <x v="1"/>
    <x v="16"/>
    <x v="2"/>
    <x v="107"/>
    <x v="0"/>
    <n v="35.407649999999997"/>
    <n v="11.309100000000001"/>
    <n v="15.16024"/>
    <n v="20.247409999999995"/>
    <n v="24.098549999999996"/>
    <n v="-3.8511399999999991"/>
    <n v="0.5718371594838968"/>
    <n v="0.68060292055530369"/>
    <n v="-0.10876576107140687"/>
    <n v="1.1902040804231258"/>
    <n v="-0.19020408042312573"/>
    <n v="2008"/>
    <s v="DE"/>
    <s v="Wave VII"/>
    <s v="Germany 2008"/>
    <s v="Gross"/>
    <n v="33.27373"/>
    <n v="7.0534530000000002"/>
    <n v="9.1008929999999992"/>
    <n v="24.172837000000001"/>
    <n v="26.220276999999999"/>
    <n v="-2.047439999999999"/>
    <n v="0.72648413628408959"/>
    <n v="0.78801736384829713"/>
    <n v="-6.1533227564207531E-2"/>
    <n v="1.0847000292104727"/>
    <n v="-8.4700029210472857E-2"/>
    <n v="2008"/>
    <s v="EU15"/>
    <s v="DE"/>
    <s v="Wave VII"/>
    <s v="Germany 2008"/>
    <s v="Gross"/>
    <n v="30.745429999999999"/>
    <n v="3.5970049999999998"/>
    <n v="4.5002129999999996"/>
    <n v="26.245217"/>
    <n v="27.148425"/>
    <n v="-0.90320799999999979"/>
    <n v="0.85362985653477608"/>
    <n v="0.88300684036619426"/>
    <n v="-2.9376983831418194E-2"/>
    <n v="1.0344141944034984"/>
    <n v="-3.4414194403498348E-2"/>
    <n v="2008"/>
    <s v="EU15"/>
    <s v="DE"/>
    <s v="Wave VII"/>
    <s v="Germany 2008"/>
    <s v="Gross"/>
    <n v="27.1509"/>
    <n v="3.0443799999999999"/>
    <n v="3.7947150000000001"/>
    <n v="23.356185"/>
    <n v="24.10652"/>
    <n v="-0.7503350000000002"/>
    <n v="0.86023612476934463"/>
    <n v="0.88787185691818682"/>
    <n v="-2.7635732148842219E-2"/>
    <n v="1.032125751701316"/>
    <n v="-3.2125751701315958E-2"/>
  </r>
  <r>
    <x v="10"/>
    <x v="1"/>
    <x v="16"/>
    <x v="2"/>
    <x v="108"/>
    <x v="0"/>
    <n v="36.476089999999999"/>
    <n v="11.257339999999999"/>
    <n v="14.88339"/>
    <n v="21.592700000000001"/>
    <n v="25.21875"/>
    <n v="-3.6260500000000011"/>
    <n v="0.59196860189784595"/>
    <n v="0.69137755718883243"/>
    <n v="-9.9408955290986534E-2"/>
    <n v="1.1679294391159976"/>
    <n v="-0.16792943911599759"/>
    <n v="2007"/>
    <s v="DE"/>
    <s v="Wave VII"/>
    <s v="Germany 2007"/>
    <s v="Gross"/>
    <n v="33.956470000000003"/>
    <n v="6.9229630000000002"/>
    <n v="8.5417290000000001"/>
    <n v="25.414741000000003"/>
    <n v="27.033507000000004"/>
    <n v="-1.6187659999999999"/>
    <n v="0.74845061927815226"/>
    <n v="0.79612241790739735"/>
    <n v="-4.7671798629245025E-2"/>
    <n v="1.0636939798048699"/>
    <n v="-6.3693979804869932E-2"/>
    <n v="2007"/>
    <s v="EU15"/>
    <s v="DE"/>
    <s v="Wave VII"/>
    <s v="Germany 2007"/>
    <s v="Gross"/>
    <n v="31.503070000000001"/>
    <n v="3.186296"/>
    <n v="3.9442270000000001"/>
    <n v="27.558843"/>
    <n v="28.316774000000002"/>
    <n v="-0.75793100000000013"/>
    <n v="0.87479864660809248"/>
    <n v="0.89885760340182719"/>
    <n v="-2.4058956793734709E-2"/>
    <n v="1.0275022793954014"/>
    <n v="-2.7502279395401327E-2"/>
    <n v="2007"/>
    <s v="EU15"/>
    <s v="DE"/>
    <s v="Wave VII"/>
    <s v="Germany 2007"/>
    <s v="Gross"/>
    <n v="27.706489999999999"/>
    <n v="2.9747240000000001"/>
    <n v="3.700259"/>
    <n v="24.006231"/>
    <n v="24.731766"/>
    <n v="-0.72553499999999982"/>
    <n v="0.8664479333181504"/>
    <n v="0.89263439721162807"/>
    <n v="-2.618646389347766E-2"/>
    <n v="1.0302227784111551"/>
    <n v="-3.0222778411154998E-2"/>
  </r>
  <r>
    <x v="20"/>
    <x v="1"/>
    <x v="16"/>
    <x v="2"/>
    <x v="109"/>
    <x v="0"/>
    <n v="36.785409999999999"/>
    <n v="12.17581"/>
    <n v="14.802390000000001"/>
    <n v="21.983019999999996"/>
    <n v="24.6096"/>
    <n v="-2.6265800000000006"/>
    <n v="0.59760160346180724"/>
    <n v="0.66900436885167247"/>
    <n v="-7.1402765389865189E-2"/>
    <n v="1.1194822185486801"/>
    <n v="-0.11948221854867989"/>
    <n v="2006"/>
    <s v="DE"/>
    <s v="Wave VII"/>
    <s v="Germany 2006"/>
    <s v="Gross"/>
    <n v="34.324759999999998"/>
    <n v="7.1440999999999999"/>
    <n v="8.6237250000000003"/>
    <n v="25.701034999999997"/>
    <n v="27.180659999999996"/>
    <n v="-1.4796250000000004"/>
    <n v="0.74876080706755122"/>
    <n v="0.79186744495810013"/>
    <n v="-4.3106637890548992E-2"/>
    <n v="1.057570638692177"/>
    <n v="-5.7570638692177205E-2"/>
    <n v="2006"/>
    <s v="EU15"/>
    <s v="DE"/>
    <s v="Wave VII"/>
    <s v="Germany 2006"/>
    <s v="Gross"/>
    <n v="31.86149"/>
    <n v="3.5897380000000001"/>
    <n v="4.2980830000000001"/>
    <n v="27.563406999999998"/>
    <n v="28.271751999999999"/>
    <n v="-0.708345"/>
    <n v="0.86510100437864013"/>
    <n v="0.88733301549927512"/>
    <n v="-2.2232011120634974E-2"/>
    <n v="1.025698746167337"/>
    <n v="-2.5698746167337007E-2"/>
    <n v="2006"/>
    <s v="EU15"/>
    <s v="DE"/>
    <s v="Wave VII"/>
    <s v="Germany 2006"/>
    <s v="Gross"/>
    <n v="28.0397"/>
    <n v="3.0842710000000002"/>
    <n v="3.7117399999999998"/>
    <n v="24.327960000000001"/>
    <n v="24.955428999999999"/>
    <n v="-0.62746899999999961"/>
    <n v="0.86762554520911428"/>
    <n v="0.89000342371708685"/>
    <n v="-2.2377878507972612E-2"/>
    <n v="1.0257920927196524"/>
    <n v="-2.5792092719652597E-2"/>
  </r>
  <r>
    <x v="30"/>
    <x v="1"/>
    <x v="16"/>
    <x v="3"/>
    <x v="110"/>
    <x v="0"/>
    <n v="36.798340000000003"/>
    <n v="12.296340000000001"/>
    <n v="15.12837"/>
    <n v="21.669970000000003"/>
    <n v="24.502000000000002"/>
    <n v="-2.8320299999999996"/>
    <n v="0.58888444424395237"/>
    <n v="0.66584525280216444"/>
    <n v="-7.6960808558212121E-2"/>
    <n v="1.130689151853925"/>
    <n v="-0.13068915185392502"/>
    <n v="2005"/>
    <s v="DE"/>
    <s v="Wave VI"/>
    <s v="Germany 2005"/>
    <s v="Gross"/>
    <n v="34.109340000000003"/>
    <n v="7.7491919999999999"/>
    <n v="9.1480709999999998"/>
    <n v="24.961269000000001"/>
    <n v="26.360148000000002"/>
    <n v="-1.398879"/>
    <n v="0.73180158279227914"/>
    <n v="0.77281319427464734"/>
    <n v="-4.101161148236817E-2"/>
    <n v="1.0560419824809388"/>
    <n v="-5.6041982480938765E-2"/>
    <n v="2005"/>
    <s v="EU15"/>
    <s v="DE"/>
    <s v="Wave VI"/>
    <s v="Germany 2005"/>
    <s v="Gross"/>
    <n v="31.370930000000001"/>
    <n v="3.7213370000000001"/>
    <n v="4.4862820000000001"/>
    <n v="26.884648000000002"/>
    <n v="27.649593000000003"/>
    <n v="-0.76494499999999999"/>
    <n v="0.85699238116307042"/>
    <n v="0.88137626139868985"/>
    <n v="-2.438388023561941E-2"/>
    <n v="1.0284528553247192"/>
    <n v="-2.8452855324719147E-2"/>
    <n v="2005"/>
    <s v="EU15"/>
    <s v="DE"/>
    <s v="Wave VI"/>
    <s v="Germany 2005"/>
    <s v="Gross"/>
    <n v="27.918289999999999"/>
    <n v="3.2804890000000002"/>
    <n v="3.9029750000000001"/>
    <n v="24.015314999999998"/>
    <n v="24.637801"/>
    <n v="-0.62248599999999987"/>
    <n v="0.86020006956013417"/>
    <n v="0.88249677899326928"/>
    <n v="-2.229670943313505E-2"/>
    <n v="1.0259203762265872"/>
    <n v="-2.5920376226587074E-2"/>
  </r>
  <r>
    <x v="3"/>
    <x v="1"/>
    <x v="16"/>
    <x v="3"/>
    <x v="111"/>
    <x v="0"/>
    <n v="35.556570000000001"/>
    <n v="11.42619"/>
    <n v="14.45551"/>
    <n v="21.10106"/>
    <n v="24.130380000000002"/>
    <n v="-3.0293200000000002"/>
    <n v="0.59345038061882793"/>
    <n v="0.6786475748363805"/>
    <n v="-8.519719421755248E-2"/>
    <n v="1.1435624561041011"/>
    <n v="-0.14356245610410093"/>
    <n v="2004"/>
    <s v="DE"/>
    <s v="Wave VI"/>
    <s v="Germany 2004"/>
    <s v="Gross"/>
    <n v="32.878729999999997"/>
    <n v="6.638115"/>
    <n v="8.2814999999999994"/>
    <n v="24.597229999999996"/>
    <n v="26.240614999999998"/>
    <n v="-1.6433849999999994"/>
    <n v="0.74811983309574304"/>
    <n v="0.79810305933349612"/>
    <n v="-4.9983226237753087E-2"/>
    <n v="1.0668117914090327"/>
    <n v="-6.6811791409032636E-2"/>
    <n v="2004"/>
    <s v="EU15"/>
    <s v="DE"/>
    <s v="Wave VI"/>
    <s v="Germany 2004"/>
    <s v="Gross"/>
    <n v="30.394670000000001"/>
    <n v="3.2045539999999999"/>
    <n v="3.7302"/>
    <n v="26.664470000000001"/>
    <n v="27.190116000000003"/>
    <n v="-0.52564600000000006"/>
    <n v="0.87727453530503874"/>
    <n v="0.89456855428928828"/>
    <n v="-1.7294018984249541E-2"/>
    <n v="1.0197133488871146"/>
    <n v="-1.9713348887114578E-2"/>
    <n v="2004"/>
    <s v="EU15"/>
    <s v="DE"/>
    <s v="Wave VI"/>
    <s v="Germany 2004"/>
    <s v="Gross"/>
    <n v="26.62687"/>
    <n v="2.8967740000000002"/>
    <n v="3.5326110000000002"/>
    <n v="23.094259000000001"/>
    <n v="23.730096"/>
    <n v="-0.63583699999999999"/>
    <n v="0.86732909275479997"/>
    <n v="0.89120861746048252"/>
    <n v="-2.3879524705682643E-2"/>
    <n v="1.0275322537951963"/>
    <n v="-2.7532253795196457E-2"/>
  </r>
  <r>
    <x v="4"/>
    <x v="1"/>
    <x v="16"/>
    <x v="3"/>
    <x v="112"/>
    <x v="0"/>
    <n v="34.912439999999997"/>
    <n v="10.982810000000001"/>
    <n v="14.009930000000001"/>
    <n v="20.902509999999996"/>
    <n v="23.929629999999996"/>
    <n v="-3.02712"/>
    <n v="0.59871237873949801"/>
    <n v="0.68541843537718927"/>
    <n v="-8.6706056637691334E-2"/>
    <n v="1.1448208851472861"/>
    <n v="-0.14482088514728617"/>
    <n v="2003"/>
    <s v="DE"/>
    <s v="Wave VI"/>
    <s v="Germany 2003"/>
    <s v="Gross"/>
    <n v="32.363219999999998"/>
    <n v="7.0091770000000002"/>
    <n v="8.2202940000000009"/>
    <n v="24.142925999999996"/>
    <n v="25.354042999999997"/>
    <n v="-1.2111170000000007"/>
    <n v="0.74599888391822555"/>
    <n v="0.78342151986112629"/>
    <n v="-3.7422635942900635E-2"/>
    <n v="1.0501644663948355"/>
    <n v="-5.0164466394835523E-2"/>
    <n v="2003"/>
    <s v="EU15"/>
    <s v="DE"/>
    <s v="Wave VI"/>
    <s v="Germany 2003"/>
    <s v="Gross"/>
    <n v="30.33297"/>
    <n v="3.5359259999999999"/>
    <n v="4.2928540000000002"/>
    <n v="26.040115999999998"/>
    <n v="26.797044"/>
    <n v="-0.75692800000000027"/>
    <n v="0.85847564547751165"/>
    <n v="0.88342961470637393"/>
    <n v="-2.4953969228862199E-2"/>
    <n v="1.0290677660575707"/>
    <n v="-2.9067766057570572E-2"/>
    <n v="2003"/>
    <s v="EU15"/>
    <s v="DE"/>
    <s v="Wave VI"/>
    <s v="Germany 2003"/>
    <s v="Gross"/>
    <n v="26.431999999999999"/>
    <n v="3.0727600000000002"/>
    <n v="3.6679369999999998"/>
    <n v="22.764063"/>
    <n v="23.35924"/>
    <n v="-0.59517699999999962"/>
    <n v="0.86123119703389839"/>
    <n v="0.88374848668280881"/>
    <n v="-2.2517289648910397E-2"/>
    <n v="1.0261454644542145"/>
    <n v="-2.6145464454214506E-2"/>
  </r>
  <r>
    <x v="28"/>
    <x v="1"/>
    <x v="16"/>
    <x v="4"/>
    <x v="113"/>
    <x v="0"/>
    <n v="34.280160000000002"/>
    <n v="10.806229999999999"/>
    <n v="14.14546"/>
    <n v="20.134700000000002"/>
    <n v="23.473930000000003"/>
    <n v="-3.3392300000000006"/>
    <n v="0.58735723520543659"/>
    <n v="0.68476722395694778"/>
    <n v="-9.7409988751511092E-2"/>
    <n v="1.1658445370430153"/>
    <n v="-0.1658445370430153"/>
    <n v="2002"/>
    <s v="DE"/>
    <s v="Wave V"/>
    <s v="Germany 2002"/>
    <s v="Gross"/>
    <n v="31.693650000000002"/>
    <n v="6.6932679999999998"/>
    <n v="8.1655560000000005"/>
    <n v="23.528094000000003"/>
    <n v="25.000382000000002"/>
    <n v="-1.4722880000000007"/>
    <n v="0.7423598733500244"/>
    <n v="0.78881359515234128"/>
    <n v="-4.645372180231689E-2"/>
    <n v="1.0625757445545738"/>
    <n v="-6.2575744554573806E-2"/>
    <n v="2002"/>
    <s v="EU15"/>
    <s v="DE"/>
    <s v="Wave V"/>
    <s v="Germany 2002"/>
    <s v="Gross"/>
    <n v="29.213139999999999"/>
    <n v="3.5225849999999999"/>
    <n v="4.2485900000000001"/>
    <n v="24.964549999999999"/>
    <n v="25.690555"/>
    <n v="-0.72600500000000023"/>
    <n v="0.85456578786121584"/>
    <n v="0.87941778939203386"/>
    <n v="-2.4852001530817989E-2"/>
    <n v="1.0290814374783444"/>
    <n v="-2.9081437478344303E-2"/>
    <n v="2002"/>
    <s v="EU15"/>
    <s v="DE"/>
    <s v="Wave V"/>
    <s v="Germany 2002"/>
    <s v="Gross"/>
    <n v="25.834510000000002"/>
    <n v="2.959533"/>
    <n v="3.6750259999999999"/>
    <n v="22.159484000000003"/>
    <n v="22.874977000000001"/>
    <n v="-0.71549299999999993"/>
    <n v="0.8577474084083655"/>
    <n v="0.88544265016057977"/>
    <n v="-2.769524175221438E-2"/>
    <n v="1.0322883420931641"/>
    <n v="-3.2288342093164259E-2"/>
  </r>
  <r>
    <x v="5"/>
    <x v="1"/>
    <x v="16"/>
    <x v="4"/>
    <x v="114"/>
    <x v="0"/>
    <n v="32.72672"/>
    <n v="9.8406190000000002"/>
    <n v="12.94755"/>
    <n v="19.779170000000001"/>
    <n v="22.886101"/>
    <n v="-3.1069309999999994"/>
    <n v="0.60437373497863522"/>
    <n v="0.69930934111331655"/>
    <n v="-9.4935606134681369E-2"/>
    <n v="1.1570809594133626"/>
    <n v="-0.15708095941336261"/>
    <n v="2001"/>
    <s v="DE"/>
    <s v="Wave V"/>
    <s v="Germany 2001"/>
    <s v="Gross"/>
    <n v="30.253869999999999"/>
    <n v="6.182887"/>
    <n v="7.6123589999999997"/>
    <n v="22.641511000000001"/>
    <n v="24.070982999999998"/>
    <n v="-1.4294719999999996"/>
    <n v="0.74838395881254205"/>
    <n v="0.79563318676255301"/>
    <n v="-4.7249227950011012E-2"/>
    <n v="1.063135008966495"/>
    <n v="-6.3135008966495196E-2"/>
    <n v="2001"/>
    <s v="EU15"/>
    <s v="DE"/>
    <s v="Wave V"/>
    <s v="Germany 2001"/>
    <s v="Gross"/>
    <n v="27.905249999999999"/>
    <n v="3.1350600000000002"/>
    <n v="3.8128669999999998"/>
    <n v="24.092382999999998"/>
    <n v="24.770189999999999"/>
    <n v="-0.6778069999999996"/>
    <n v="0.86336381146916796"/>
    <n v="0.88765339855403558"/>
    <n v="-2.4289587084867531E-2"/>
    <n v="1.0281336636562686"/>
    <n v="-2.8133663656268442E-2"/>
    <n v="2001"/>
    <s v="EU15"/>
    <s v="DE"/>
    <s v="Wave V"/>
    <s v="Germany 2001"/>
    <s v="Gross"/>
    <n v="24.52684"/>
    <n v="2.6416469999999999"/>
    <n v="3.3225910000000001"/>
    <n v="21.204249000000001"/>
    <n v="21.885193000000001"/>
    <n v="-0.68094400000000022"/>
    <n v="0.86453244690306619"/>
    <n v="0.89229566466776811"/>
    <n v="-2.7763217764701861E-2"/>
    <n v="1.0321135636541525"/>
    <n v="-3.2113563654152535E-2"/>
  </r>
  <r>
    <x v="11"/>
    <x v="1"/>
    <x v="16"/>
    <x v="4"/>
    <x v="115"/>
    <x v="0"/>
    <n v="32.02581"/>
    <n v="9.534967"/>
    <n v="12.36811"/>
    <n v="19.657699999999998"/>
    <n v="22.490842999999998"/>
    <n v="-2.8331429999999997"/>
    <n v="0.61380805044431341"/>
    <n v="0.7022724171535395"/>
    <n v="-8.8464366709226083E-2"/>
    <n v="1.1441238293391394"/>
    <n v="-0.14412382933913936"/>
    <n v="2000"/>
    <s v="DE"/>
    <s v="Wave V"/>
    <s v="Germany 2000"/>
    <s v="Gross"/>
    <n v="28.990870000000001"/>
    <n v="5.8233519999999999"/>
    <n v="7.3967599999999996"/>
    <n v="21.594110000000001"/>
    <n v="23.167518000000001"/>
    <n v="-1.5734079999999997"/>
    <n v="0.74485898491490599"/>
    <n v="0.79913151968188612"/>
    <n v="-5.4272534766980074E-2"/>
    <n v="1.0728628315776849"/>
    <n v="-7.286283157768482E-2"/>
    <n v="2000"/>
    <s v="EU15"/>
    <s v="DE"/>
    <s v="Wave V"/>
    <s v="Germany 2000"/>
    <s v="Gross"/>
    <n v="26.7622"/>
    <n v="3.0477509999999999"/>
    <n v="3.929999"/>
    <n v="22.832201000000001"/>
    <n v="23.714449000000002"/>
    <n v="-0.88224800000000014"/>
    <n v="0.85315112359970413"/>
    <n v="0.8861173221932428"/>
    <n v="-3.2966198593538651E-2"/>
    <n v="1.0386405147712217"/>
    <n v="-3.864051477122158E-2"/>
    <n v="2000"/>
    <s v="EU15"/>
    <s v="DE"/>
    <s v="Wave V"/>
    <s v="Germany 2000"/>
    <s v="Gross"/>
    <n v="23.947520000000001"/>
    <n v="2.599828"/>
    <n v="3.2423730000000002"/>
    <n v="20.705147"/>
    <n v="21.347692000000002"/>
    <n v="-0.64254500000000014"/>
    <n v="0.86460506140092996"/>
    <n v="0.89143644101769204"/>
    <n v="-2.6831379616761991E-2"/>
    <n v="1.0310331049569463"/>
    <n v="-3.1033104956946219E-2"/>
  </r>
  <r>
    <x v="21"/>
    <x v="1"/>
    <x v="16"/>
    <x v="4"/>
    <x v="116"/>
    <x v="0"/>
    <n v="30.928879999999999"/>
    <n v="8.526135"/>
    <n v="11.406549999999999"/>
    <n v="19.52233"/>
    <n v="22.402744999999999"/>
    <n v="-2.8804149999999993"/>
    <n v="0.63120067716645412"/>
    <n v="0.72433094893833849"/>
    <n v="-9.3130271771884376E-2"/>
    <n v="1.1475446322237151"/>
    <n v="-0.14754463222371506"/>
    <n v="1998"/>
    <s v="DE"/>
    <s v="Wave V"/>
    <s v="Germany 1998"/>
    <s v="Gross"/>
    <n v="28.497990000000001"/>
    <n v="5.2160029999999997"/>
    <n v="6.6823249999999996"/>
    <n v="21.815665000000003"/>
    <n v="23.281987000000001"/>
    <n v="-1.4663219999999999"/>
    <n v="0.76551591884199555"/>
    <n v="0.81696944240628899"/>
    <n v="-5.1453523564293474E-2"/>
    <n v="1.0672141784355416"/>
    <n v="-6.7214178435541602E-2"/>
    <n v="1998"/>
    <s v="EU15"/>
    <s v="DE"/>
    <s v="Wave V"/>
    <s v="Germany 1998"/>
    <s v="Gross"/>
    <n v="26.190670000000001"/>
    <n v="2.5921789999999998"/>
    <n v="3.2231420000000002"/>
    <n v="22.967528000000001"/>
    <n v="23.598491000000003"/>
    <n v="-0.63096300000000038"/>
    <n v="0.8769354888592007"/>
    <n v="0.90102662513024689"/>
    <n v="-2.4091136271046153E-2"/>
    <n v="1.0274719595421851"/>
    <n v="-2.7471959542184964E-2"/>
    <n v="1998"/>
    <s v="EU15"/>
    <s v="DE"/>
    <s v="Wave V"/>
    <s v="Germany 1998"/>
    <s v="Gross"/>
    <n v="23.34909"/>
    <n v="2.2916379999999998"/>
    <n v="2.9211450000000001"/>
    <n v="20.427945000000001"/>
    <n v="21.057452000000001"/>
    <n v="-0.62950700000000026"/>
    <n v="0.87489255469913396"/>
    <n v="0.90185321997559653"/>
    <n v="-2.6960665276462605E-2"/>
    <n v="1.0308159729233655"/>
    <n v="-3.0815972923365527E-2"/>
  </r>
  <r>
    <x v="6"/>
    <x v="1"/>
    <x v="16"/>
    <x v="5"/>
    <x v="117"/>
    <x v="0"/>
    <n v="29.842120000000001"/>
    <n v="9.1299060000000001"/>
    <n v="12.003959999999999"/>
    <n v="17.838160000000002"/>
    <n v="20.712214000000003"/>
    <n v="-2.8740539999999992"/>
    <n v="0.59775109811233251"/>
    <n v="0.69405973838319801"/>
    <n v="-9.6308640270865442E-2"/>
    <n v="1.1611182991967781"/>
    <n v="-0.16111829919677809"/>
    <n v="1995"/>
    <s v="DE"/>
    <s v="Wave IV"/>
    <s v="Germany 1995"/>
    <s v="Gross"/>
    <n v="27.724740000000001"/>
    <n v="5.5703670000000001"/>
    <n v="7.1204850000000004"/>
    <n v="20.604255000000002"/>
    <n v="22.154373"/>
    <n v="-1.5501180000000003"/>
    <n v="0.74317216320153057"/>
    <n v="0.7990831654327506"/>
    <n v="-5.5911002231220211E-2"/>
    <n v="1.0752329069893571"/>
    <n v="-7.5232906989357307E-2"/>
    <n v="1995"/>
    <s v="EU15"/>
    <s v="DE"/>
    <s v="Wave IV"/>
    <s v="Germany 1995"/>
    <s v="Gross"/>
    <n v="25.546430000000001"/>
    <n v="3.1955469999999999"/>
    <n v="3.9164810000000001"/>
    <n v="21.629949"/>
    <n v="22.350883"/>
    <n v="-0.72093400000000019"/>
    <n v="0.84669165124050594"/>
    <n v="0.87491218929611692"/>
    <n v="-2.8220538055610908E-2"/>
    <n v="1.0333303606032542"/>
    <n v="-3.3330360603254318E-2"/>
    <n v="1995"/>
    <s v="EU15"/>
    <s v="DE"/>
    <s v="Wave IV"/>
    <s v="Germany 1995"/>
    <s v="Gross"/>
    <n v="22.85575"/>
    <n v="2.6577359999999999"/>
    <n v="3.3422999999999998"/>
    <n v="19.513449999999999"/>
    <n v="20.198014000000001"/>
    <n v="-0.68456399999999995"/>
    <n v="0.85376546383295226"/>
    <n v="0.88371696400249389"/>
    <n v="-2.9951500169541578E-2"/>
    <n v="1.0350816488114609"/>
    <n v="-3.5081648811460815E-2"/>
  </r>
  <r>
    <x v="13"/>
    <x v="1"/>
    <x v="16"/>
    <x v="5"/>
    <x v="118"/>
    <x v="0"/>
    <n v="30.194430000000001"/>
    <n v="9.8787299999999991"/>
    <n v="13.236940000000001"/>
    <n v="16.95749"/>
    <n v="20.3157"/>
    <n v="-3.3582100000000015"/>
    <n v="0.56160987307924015"/>
    <n v="0.67282939270587316"/>
    <n v="-0.11121951962663316"/>
    <n v="1.1980369736323004"/>
    <n v="-0.19803697363230063"/>
    <n v="1994"/>
    <s v="DE"/>
    <s v="Wave IV"/>
    <s v="Germany 1994"/>
    <s v="Gross"/>
    <n v="27.997409999999999"/>
    <n v="5.9904039999999998"/>
    <n v="7.889195"/>
    <n v="20.108214999999998"/>
    <n v="22.007005999999997"/>
    <n v="-1.8987910000000001"/>
    <n v="0.7182169707840832"/>
    <n v="0.78603720844178082"/>
    <n v="-6.7820237657697624E-2"/>
    <n v="1.0944286203424818"/>
    <n v="-9.4428620342481936E-2"/>
    <n v="1994"/>
    <s v="EU15"/>
    <s v="DE"/>
    <s v="Wave IV"/>
    <s v="Germany 1994"/>
    <s v="Gross"/>
    <n v="25.601520000000001"/>
    <n v="3.2461720000000001"/>
    <n v="3.95208"/>
    <n v="21.649440000000002"/>
    <n v="22.355347999999999"/>
    <n v="-0.70590799999999998"/>
    <n v="0.84563104065696104"/>
    <n v="0.87320393476637315"/>
    <n v="-2.7572894109412251E-2"/>
    <n v="1.0326062937424707"/>
    <n v="-3.2606293742470933E-2"/>
    <n v="1994"/>
    <s v="EU15"/>
    <s v="DE"/>
    <s v="Wave IV"/>
    <s v="Germany 1994"/>
    <s v="Gross"/>
    <n v="22.74174"/>
    <n v="2.8011710000000001"/>
    <n v="3.506529"/>
    <n v="19.235211"/>
    <n v="19.940569"/>
    <n v="-0.70535799999999993"/>
    <n v="0.84581087462964577"/>
    <n v="0.87682688307930701"/>
    <n v="-3.1016008449661282E-2"/>
    <n v="1.0366701462229866"/>
    <n v="-3.6670146222986581E-2"/>
  </r>
  <r>
    <x v="22"/>
    <x v="1"/>
    <x v="16"/>
    <x v="6"/>
    <x v="119"/>
    <x v="0"/>
    <n v="28.574680000000001"/>
    <n v="10.18153"/>
    <n v="14.36866"/>
    <n v="14.206020000000001"/>
    <n v="18.393149999999999"/>
    <n v="-4.1871299999999998"/>
    <n v="0.49715412386070468"/>
    <n v="0.64368699841957977"/>
    <n v="-0.14653287455887518"/>
    <n v="1.2947433552817749"/>
    <n v="-0.29474335528177487"/>
    <n v="1991"/>
    <s v="DE"/>
    <s v="Wave III"/>
    <s v="Germany 1991"/>
    <s v="Gross"/>
    <n v="25.694489999999998"/>
    <n v="5.8955450000000003"/>
    <n v="7.8975609999999996"/>
    <n v="17.796928999999999"/>
    <n v="19.798944999999996"/>
    <n v="-2.0020159999999994"/>
    <n v="0.69263600873183317"/>
    <n v="0.77055216896696521"/>
    <n v="-7.7916160235132106E-2"/>
    <n v="1.1124922170560998"/>
    <n v="-0.11249221705609994"/>
    <n v="1991"/>
    <s v="EU15"/>
    <s v="DE"/>
    <s v="Wave III"/>
    <s v="Germany 1991"/>
    <s v="Gross"/>
    <n v="23.041450000000001"/>
    <n v="2.8688530000000001"/>
    <n v="3.7557290000000001"/>
    <n v="19.285721000000002"/>
    <n v="20.172597"/>
    <n v="-0.886876"/>
    <n v="0.83700118699127013"/>
    <n v="0.87549164657606182"/>
    <n v="-3.8490459584791754E-2"/>
    <n v="1.045986146952971"/>
    <n v="-4.5986146952971055E-2"/>
    <n v="1991"/>
    <s v="EU15"/>
    <s v="DE"/>
    <s v="Wave III"/>
    <s v="Germany 1991"/>
    <s v="Gross"/>
    <n v="20.812360000000002"/>
    <n v="2.5516200000000002"/>
    <n v="3.4564889999999999"/>
    <n v="17.355871"/>
    <n v="18.260740000000002"/>
    <n v="-0.9048689999999997"/>
    <n v="0.83392133328464424"/>
    <n v="0.8773988149349714"/>
    <n v="-4.3477481650326999E-2"/>
    <n v="1.0521361906872897"/>
    <n v="-5.2136190687289599E-2"/>
  </r>
  <r>
    <x v="7"/>
    <x v="1"/>
    <x v="16"/>
    <x v="6"/>
    <x v="120"/>
    <x v="0"/>
    <n v="26.63749"/>
    <n v="8.1945879999999995"/>
    <n v="12.265409999999999"/>
    <n v="14.37208"/>
    <n v="18.442902"/>
    <n v="-4.0708219999999997"/>
    <n v="0.53954332784357684"/>
    <n v="0.69236636034401144"/>
    <n v="-0.15282303250043452"/>
    <n v="1.2832451531024041"/>
    <n v="-0.28324515310240406"/>
    <n v="1989"/>
    <s v="DE"/>
    <s v="Wave III"/>
    <s v="Germany 1989"/>
    <s v="Gross"/>
    <n v="24.68365"/>
    <n v="4.2794100000000004"/>
    <n v="5.773911"/>
    <n v="18.909739000000002"/>
    <n v="20.404240000000001"/>
    <n v="-1.4945009999999996"/>
    <n v="0.76608358164209922"/>
    <n v="0.82662977314943298"/>
    <n v="-6.0546191507333785E-2"/>
    <n v="1.0790334017830705"/>
    <n v="-7.9033401783070598E-2"/>
    <n v="1989"/>
    <s v="EU15"/>
    <s v="DE"/>
    <s v="Wave III"/>
    <s v="Germany 1989"/>
    <s v="Gross"/>
    <n v="23.106549999999999"/>
    <n v="2.8145790000000002"/>
    <n v="3.170264"/>
    <n v="19.936285999999999"/>
    <n v="20.291970999999997"/>
    <n v="-0.35568499999999981"/>
    <n v="0.86279803778582265"/>
    <n v="0.87819129207951852"/>
    <n v="-1.5393254293695936E-2"/>
    <n v="1.0178410863487812"/>
    <n v="-1.7841086348781305E-2"/>
    <n v="1989"/>
    <s v="EU15"/>
    <s v="DE"/>
    <s v="Wave III"/>
    <s v="Germany 1989"/>
    <s v="Gross"/>
    <n v="21.041440000000001"/>
    <n v="2.255757"/>
    <n v="2.9116930000000001"/>
    <n v="18.129747000000002"/>
    <n v="18.785683000000002"/>
    <n v="-0.65593600000000007"/>
    <n v="0.8616210202343566"/>
    <n v="0.8927945520838878"/>
    <n v="-3.1173531849531214E-2"/>
    <n v="1.0361800967217027"/>
    <n v="-3.6180096721702734E-2"/>
  </r>
  <r>
    <x v="14"/>
    <x v="1"/>
    <x v="16"/>
    <x v="7"/>
    <x v="121"/>
    <x v="0"/>
    <n v="27.44276"/>
    <n v="8.9780739999999994"/>
    <n v="12.402979999999999"/>
    <n v="15.03978"/>
    <n v="18.464686"/>
    <n v="-3.424906"/>
    <n v="0.54804181503609695"/>
    <n v="0.67284362068538295"/>
    <n v="-0.124801805649286"/>
    <n v="1.2277231448864279"/>
    <n v="-0.22772314488642786"/>
    <n v="1987"/>
    <s v="DE"/>
    <s v="Wave II"/>
    <s v="Germany 1987"/>
    <s v="Gross"/>
    <n v="25.256080000000001"/>
    <n v="5.3758999999999997"/>
    <n v="6.913341"/>
    <n v="18.342739000000002"/>
    <n v="19.880180000000003"/>
    <n v="-1.5374410000000003"/>
    <n v="0.72627022879243341"/>
    <n v="0.78714432326790229"/>
    <n v="-6.0874094475468883E-2"/>
    <n v="1.0838174167990942"/>
    <n v="-8.3817416799094185E-2"/>
    <n v="1987"/>
    <s v="EU15"/>
    <s v="DE"/>
    <s v="Wave II"/>
    <s v="Germany 1987"/>
    <s v="Gross"/>
    <n v="23.881430000000002"/>
    <n v="2.939228"/>
    <n v="3.490281"/>
    <n v="20.391149000000002"/>
    <n v="20.942202000000002"/>
    <n v="-0.55105300000000002"/>
    <n v="0.85384958103430153"/>
    <n v="0.87692412054052038"/>
    <n v="-2.3074539506218846E-2"/>
    <n v="1.0270241269876454"/>
    <n v="-2.7024126987645471E-2"/>
    <n v="1987"/>
    <s v="EU15"/>
    <s v="DE"/>
    <s v="Wave II"/>
    <s v="Germany 1987"/>
    <s v="Gross"/>
    <n v="21.60004"/>
    <n v="2.5532530000000002"/>
    <n v="3.205813"/>
    <n v="18.394227000000001"/>
    <n v="19.046786999999998"/>
    <n v="-0.65255999999999981"/>
    <n v="0.85158300632776607"/>
    <n v="0.88179406149247863"/>
    <n v="-3.021105516471265E-2"/>
    <n v="1.0354763480955191"/>
    <n v="-3.5476348095519306E-2"/>
  </r>
  <r>
    <x v="31"/>
    <x v="1"/>
    <x v="16"/>
    <x v="7"/>
    <x v="122"/>
    <x v="0"/>
    <n v="27.762560000000001"/>
    <n v="10.35135"/>
    <n v="13.661490000000001"/>
    <n v="14.10107"/>
    <n v="17.411210000000001"/>
    <n v="-3.3101400000000005"/>
    <n v="0.50791677712718131"/>
    <n v="0.62714713628714358"/>
    <n v="-0.1192303591599622"/>
    <n v="1.2347438882297586"/>
    <n v="-0.2347438882297585"/>
    <n v="1984"/>
    <s v="DE"/>
    <s v="Wave II"/>
    <s v="Germany 1984"/>
    <s v="Gross"/>
    <n v="25.431519999999999"/>
    <n v="6.2490100000000002"/>
    <n v="7.5064710000000003"/>
    <n v="17.925048999999998"/>
    <n v="19.182510000000001"/>
    <n v="-1.2574610000000002"/>
    <n v="0.7048359280137404"/>
    <n v="0.75428090810144266"/>
    <n v="-4.9444980087702199E-2"/>
    <n v="1.0701510495173543"/>
    <n v="-7.0151049517354194E-2"/>
    <n v="1984"/>
    <s v="EU15"/>
    <s v="DE"/>
    <s v="Wave II"/>
    <s v="Germany 1984"/>
    <s v="Gross"/>
    <n v="23.829699999999999"/>
    <n v="3.407098"/>
    <n v="3.896442"/>
    <n v="19.933257999999999"/>
    <n v="20.422601999999998"/>
    <n v="-0.489344"/>
    <n v="0.83648799607212843"/>
    <n v="0.85702304267363827"/>
    <n v="-2.0535046601509881E-2"/>
    <n v="1.024549122877956"/>
    <n v="-2.454912287795603E-2"/>
    <n v="1984"/>
    <s v="EU15"/>
    <s v="DE"/>
    <s v="Wave II"/>
    <s v="Germany 1984"/>
    <s v="Gross"/>
    <n v="21.938079999999999"/>
    <n v="2.9762629999999999"/>
    <n v="3.501004"/>
    <n v="18.437075999999998"/>
    <n v="18.961817"/>
    <n v="-0.52474100000000012"/>
    <n v="0.8404142933201082"/>
    <n v="0.86433347859065157"/>
    <n v="-2.3919185270543281E-2"/>
    <n v="1.0284611833242974"/>
    <n v="-2.8461183324297205E-2"/>
  </r>
  <r>
    <x v="34"/>
    <x v="1"/>
    <x v="16"/>
    <x v="7"/>
    <x v="123"/>
    <x v="0"/>
    <n v="27.585570000000001"/>
    <n v="8.7942289999999996"/>
    <n v="11.687760000000001"/>
    <n v="15.89781"/>
    <n v="18.791341000000003"/>
    <n v="-2.8935310000000012"/>
    <n v="0.57630891803214501"/>
    <n v="0.68120183849744642"/>
    <n v="-0.10489292046530128"/>
    <n v="1.1820081508081932"/>
    <n v="-0.18200815080819316"/>
    <n v="1983"/>
    <s v="DE"/>
    <s v="Wave II"/>
    <s v="Germany 1983"/>
    <s v="Gross"/>
    <n v="25.158619999999999"/>
    <n v="4.8294230000000002"/>
    <n v="5.8331059999999999"/>
    <n v="19.325513999999998"/>
    <n v="20.329197000000001"/>
    <n v="-1.0036829999999997"/>
    <n v="0.76814682204349838"/>
    <n v="0.80804102132787892"/>
    <n v="-3.9894199284380448E-2"/>
    <n v="1.0519356432123876"/>
    <n v="-5.1935643212387507E-2"/>
    <n v="1983"/>
    <s v="EU15"/>
    <s v="DE"/>
    <s v="Wave II"/>
    <s v="Germany 1983"/>
    <s v="Gross"/>
    <n v="23.051110000000001"/>
    <n v="2.1863630000000001"/>
    <n v="2.3682539999999999"/>
    <n v="20.682856000000001"/>
    <n v="20.864747000000001"/>
    <n v="-0.1818909999999998"/>
    <n v="0.89726073928760919"/>
    <n v="0.90515150897288676"/>
    <n v="-7.89076968527762E-3"/>
    <n v="1.0087942883710064"/>
    <n v="-8.7942883710063931E-3"/>
    <n v="1983"/>
    <s v="EU15"/>
    <s v="DE"/>
    <s v="Wave II"/>
    <s v="Germany 1983"/>
    <s v="Gross"/>
    <n v="18.955690000000001"/>
    <n v="1.9927919999999999"/>
    <n v="2.410828"/>
    <n v="16.544862000000002"/>
    <n v="16.962897999999999"/>
    <n v="-0.41803600000000007"/>
    <n v="0.87281771330930191"/>
    <n v="0.89487103872240992"/>
    <n v="-2.205332541310815E-2"/>
    <n v="1.0252668169731483"/>
    <n v="-2.5266816973148525E-2"/>
  </r>
  <r>
    <x v="8"/>
    <x v="1"/>
    <x v="16"/>
    <x v="8"/>
    <x v="124"/>
    <x v="0"/>
    <n v="23.805710000000001"/>
    <n v="6.803471"/>
    <n v="10.578720000000001"/>
    <n v="13.226990000000001"/>
    <n v="17.002239000000003"/>
    <n v="-3.7752490000000005"/>
    <n v="0.55562257962480432"/>
    <n v="0.7142084399079045"/>
    <n v="-0.15858586028310015"/>
    <n v="1.2854201144780484"/>
    <n v="-0.28542011447804833"/>
    <n v="1981"/>
    <s v="DE"/>
    <s v="Wave I"/>
    <s v="Germany 1981"/>
    <s v="Gross"/>
    <n v="21.688479999999998"/>
    <n v="3.96807"/>
    <n v="5.3001310000000004"/>
    <n v="16.388348999999998"/>
    <n v="17.720409999999998"/>
    <n v="-1.3320610000000004"/>
    <n v="0.75562459886538846"/>
    <n v="0.81704250367015108"/>
    <n v="-6.1417904804762738E-2"/>
    <n v="1.0812809758933009"/>
    <n v="-8.1280975893300814E-2"/>
    <n v="1981"/>
    <s v="EU15"/>
    <s v="DE"/>
    <s v="Wave I"/>
    <s v="Germany 1981"/>
    <s v="Gross"/>
    <n v="20.069769999999998"/>
    <n v="2.1564510000000001"/>
    <n v="2.5666730000000002"/>
    <n v="17.503096999999997"/>
    <n v="17.913318999999998"/>
    <n v="-0.41022200000000009"/>
    <n v="0.87211248559400523"/>
    <n v="0.89255228136645304"/>
    <n v="-2.0439795772447821E-2"/>
    <n v="1.0234371094441173"/>
    <n v="-2.3437109444117241E-2"/>
    <n v="1981"/>
    <s v="EU15"/>
    <s v="DE"/>
    <s v="Wave I"/>
    <s v="Germany 1981"/>
    <s v="Gross"/>
    <n v="19.103770000000001"/>
    <n v="1.767093"/>
    <n v="2.4230390000000002"/>
    <n v="16.680731000000002"/>
    <n v="17.336677000000002"/>
    <n v="-0.65594600000000014"/>
    <n v="0.87316435447034801"/>
    <n v="0.90750029967906864"/>
    <n v="-3.4335945208720589E-2"/>
    <n v="1.0393235764068134"/>
    <n v="-3.9323576406813353E-2"/>
  </r>
  <r>
    <x v="32"/>
    <x v="1"/>
    <x v="16"/>
    <x v="9"/>
    <x v="125"/>
    <x v="0"/>
    <n v="26.19726"/>
    <n v="9.0019989999999996"/>
    <n v="11.33858"/>
    <n v="14.85868"/>
    <n v="17.195261000000002"/>
    <n v="-2.3365810000000007"/>
    <n v="0.56718450708203838"/>
    <n v="0.65637631569103039"/>
    <n v="-8.9191808608991965E-2"/>
    <n v="1.1572536053000673"/>
    <n v="-0.15725360530006707"/>
    <n v="1978"/>
    <s v="DE"/>
    <s v="Historical wave"/>
    <s v="Germany 1978"/>
    <s v="Gross"/>
    <n v="24.283069999999999"/>
    <n v="5.2374460000000003"/>
    <n v="6.0157280000000002"/>
    <n v="18.267341999999999"/>
    <n v="19.045623999999997"/>
    <n v="-0.77828199999999992"/>
    <n v="0.75226657914341144"/>
    <n v="0.78431697474825046"/>
    <n v="-3.2050395604839091E-2"/>
    <n v="1.0426051036872248"/>
    <n v="-4.2605103687224991E-2"/>
    <n v="1978"/>
    <s v="EU15"/>
    <s v="DE"/>
    <s v="Historical wave"/>
    <s v="Germany 1978"/>
    <s v="Gross"/>
    <n v="22.555119999999999"/>
    <n v="2.4163929999999998"/>
    <n v="2.7236959999999999"/>
    <n v="19.831423999999998"/>
    <n v="20.138726999999999"/>
    <n v="-0.3073030000000001"/>
    <n v="0.87924267306048465"/>
    <n v="0.89286720709089562"/>
    <n v="-1.3624534030410839E-2"/>
    <n v="1.0154957606675143"/>
    <n v="-1.5495760667514352E-2"/>
    <n v="1978"/>
    <s v="EU15"/>
    <s v="DE"/>
    <s v="Historical wave"/>
    <s v="Germany 1978"/>
    <s v="Gross"/>
    <n v="18.892109999999999"/>
    <n v="2.1973760000000002"/>
    <n v="2.601566"/>
    <n v="16.290543999999997"/>
    <n v="16.694733999999997"/>
    <n v="-0.40418999999999983"/>
    <n v="0.86229351829943812"/>
    <n v="0.8836881640007388"/>
    <n v="-2.1394645701300695E-2"/>
    <n v="1.0248113261288265"/>
    <n v="-2.4811326128826632E-2"/>
  </r>
  <r>
    <x v="35"/>
    <x v="1"/>
    <x v="16"/>
    <x v="9"/>
    <x v="126"/>
    <x v="0"/>
    <n v="21.265360000000001"/>
    <n v="8.8528439999999993"/>
    <n v="12.233969999999999"/>
    <n v="9.0313900000000018"/>
    <n v="12.412516000000002"/>
    <n v="-3.3811260000000001"/>
    <n v="0.4246996053676026"/>
    <n v="0.58369649044267302"/>
    <n v="-0.15899688507507043"/>
    <n v="1.3743749301048898"/>
    <n v="-0.37437493010488965"/>
    <n v="1973"/>
    <s v="DE"/>
    <s v="Historical wave"/>
    <s v="Germany 1973"/>
    <s v="Gross"/>
    <n v="19.348980000000001"/>
    <n v="5.599418"/>
    <n v="6.7500020000000003"/>
    <n v="12.598978000000001"/>
    <n v="13.749562000000001"/>
    <n v="-1.1505840000000003"/>
    <n v="0.65114429804568508"/>
    <n v="0.71060913805275527"/>
    <n v="-5.9464840007070148E-2"/>
    <n v="1.0913235978346816"/>
    <n v="-9.1323597834681525E-2"/>
    <n v="1973"/>
    <s v="EU15"/>
    <s v="DE"/>
    <s v="Historical wave"/>
    <s v="Germany 1973"/>
    <s v="Gross"/>
    <n v="17.823399999999999"/>
    <n v="3.257946"/>
    <n v="3.5930070000000001"/>
    <n v="14.230392999999999"/>
    <n v="14.565453999999999"/>
    <n v="-0.33506100000000005"/>
    <n v="0.79841068483005484"/>
    <n v="0.81720962330419555"/>
    <n v="-1.8798938474140738E-2"/>
    <n v="1.0235454495178031"/>
    <n v="-2.3545449517803203E-2"/>
    <n v="1973"/>
    <s v="EU15"/>
    <s v="DE"/>
    <s v="Historical wave"/>
    <s v="Germany 1973"/>
    <s v="Gross"/>
    <n v="14.87242"/>
    <n v="2.6704379999999999"/>
    <n v="3.2163900000000001"/>
    <n v="11.656029999999999"/>
    <n v="12.201982000000001"/>
    <n v="-0.54595200000000021"/>
    <n v="0.78373459060462247"/>
    <n v="0.82044361307709179"/>
    <n v="-3.670902247246919E-2"/>
    <n v="1.046838589125114"/>
    <n v="-4.6838589125113801E-2"/>
  </r>
  <r>
    <x v="9"/>
    <x v="1"/>
    <x v="17"/>
    <x v="0"/>
    <x v="127"/>
    <x v="0"/>
    <n v="42.671199999999999"/>
    <n v="14.920249999999999"/>
    <n v="20.125109999999999"/>
    <n v="22.54609"/>
    <n v="27.75095"/>
    <n v="-5.20486"/>
    <n v="0.52836784529143777"/>
    <n v="0.65034379159714284"/>
    <n v="-0.12197594630570502"/>
    <n v="1.2308542190685836"/>
    <n v="-0.23085421906858353"/>
    <n v="2013"/>
    <s v="GR"/>
    <s v="Wave IX"/>
    <s v="Greece 2013"/>
    <s v="Gross"/>
    <n v="38.253860000000003"/>
    <n v="10.593310000000001"/>
    <n v="14.16784"/>
    <n v="24.086020000000005"/>
    <n v="27.660550000000001"/>
    <n v="-3.5745299999999993"/>
    <n v="0.62963632951027693"/>
    <n v="0.72307866447987201"/>
    <n v="-9.3442334969595198E-2"/>
    <n v="1.1484068351682841"/>
    <n v="-0.14840683516828429"/>
    <n v="2013"/>
    <s v="EU15"/>
    <s v="GR"/>
    <s v="Wave IX"/>
    <s v="Greece 2013"/>
    <s v="Gross"/>
    <n v="33.944870000000002"/>
    <n v="6.988416"/>
    <n v="8.8473059999999997"/>
    <n v="25.097564000000002"/>
    <n v="26.956454000000001"/>
    <n v="-1.8588899999999997"/>
    <n v="0.73936250160922701"/>
    <n v="0.79412453192485344"/>
    <n v="-5.4762030315626473E-2"/>
    <n v="1.0740665508413485"/>
    <n v="-7.4066550841348569E-2"/>
    <n v="2013"/>
    <s v="EU15"/>
    <s v="GR"/>
    <s v="Wave IX"/>
    <s v="Greece 2013"/>
    <s v="Gross"/>
    <n v="29.872350000000001"/>
    <n v="5.1239499999999998"/>
    <n v="6.6695450000000003"/>
    <n v="23.202805000000001"/>
    <n v="24.7484"/>
    <n v="-1.5455950000000005"/>
    <n v="0.77673182725831746"/>
    <n v="0.82847181423624183"/>
    <n v="-5.1739986977924417E-2"/>
    <n v="1.0666124203517635"/>
    <n v="-6.6612420351763527E-2"/>
  </r>
  <r>
    <x v="1"/>
    <x v="1"/>
    <x v="17"/>
    <x v="1"/>
    <x v="128"/>
    <x v="0"/>
    <n v="36.835979999999999"/>
    <n v="13.52463"/>
    <n v="21.055710000000001"/>
    <n v="15.780269999999998"/>
    <n v="23.311349999999997"/>
    <n v="-7.5310800000000011"/>
    <n v="0.4283928376549232"/>
    <n v="0.63284185733622389"/>
    <n v="-0.20444901968130078"/>
    <n v="1.4772465870355831"/>
    <n v="-0.47724658703558315"/>
    <n v="2010"/>
    <s v="GR"/>
    <s v="Wave VIII"/>
    <s v="Greece 2010"/>
    <s v="Gross"/>
    <n v="32.12359"/>
    <n v="8.6655580000000008"/>
    <n v="13.679119999999999"/>
    <n v="18.444470000000003"/>
    <n v="23.458031999999999"/>
    <n v="-5.0135619999999985"/>
    <n v="0.57417212708791276"/>
    <n v="0.73024316398011557"/>
    <n v="-0.15607103689220284"/>
    <n v="1.2718192498889909"/>
    <n v="-0.27181924988899098"/>
    <n v="2010"/>
    <s v="EU15"/>
    <s v="GR"/>
    <s v="Wave VIII"/>
    <s v="Greece 2010"/>
    <s v="Gross"/>
    <n v="28.217310000000001"/>
    <n v="4.9060499999999996"/>
    <n v="7.7892580000000002"/>
    <n v="20.428052000000001"/>
    <n v="23.311260000000001"/>
    <n v="-2.8832080000000007"/>
    <n v="0.72395462218049844"/>
    <n v="0.82613332029169328"/>
    <n v="-0.10217869811119488"/>
    <n v="1.1411396446415938"/>
    <n v="-0.14113964464159384"/>
    <n v="2010"/>
    <s v="EU15"/>
    <s v="GR"/>
    <s v="Wave VIII"/>
    <s v="Greece 2010"/>
    <s v="Gross"/>
    <n v="25.130669999999999"/>
    <n v="4.1733880000000001"/>
    <n v="6.453309"/>
    <n v="18.677360999999998"/>
    <n v="20.957281999999999"/>
    <n v="-2.2799209999999999"/>
    <n v="0.74320983085608139"/>
    <n v="0.8339324817046263"/>
    <n v="-9.072265084854482E-2"/>
    <n v="1.1220686905393114"/>
    <n v="-0.12206869053931121"/>
  </r>
  <r>
    <x v="10"/>
    <x v="1"/>
    <x v="17"/>
    <x v="2"/>
    <x v="129"/>
    <x v="0"/>
    <n v="32.235100000000003"/>
    <n v="12.799799999999999"/>
    <n v="19.206949999999999"/>
    <n v="13.028150000000004"/>
    <n v="19.435300000000005"/>
    <n v="-6.4071499999999997"/>
    <n v="0.40416037176866221"/>
    <n v="0.60292352125478144"/>
    <n v="-0.19876314948611915"/>
    <n v="1.4917927718056669"/>
    <n v="-0.49179277180566677"/>
    <n v="2007"/>
    <s v="GR"/>
    <s v="Wave VII"/>
    <s v="Greece 2007"/>
    <s v="Gross"/>
    <n v="27.29017"/>
    <n v="7.5375249999999996"/>
    <n v="11.661619999999999"/>
    <n v="15.628550000000001"/>
    <n v="19.752645000000001"/>
    <n v="-4.1240949999999996"/>
    <n v="0.57268056593271499"/>
    <n v="0.72380073117902899"/>
    <n v="-0.15112016524631394"/>
    <n v="1.2638821259809772"/>
    <n v="-0.2638821259809771"/>
    <n v="2007"/>
    <s v="EU15"/>
    <s v="GR"/>
    <s v="Wave VII"/>
    <s v="Greece 2007"/>
    <s v="Gross"/>
    <n v="23.191800000000001"/>
    <n v="4.0344360000000004"/>
    <n v="6.8658900000000003"/>
    <n v="16.32591"/>
    <n v="19.157364000000001"/>
    <n v="-2.8314539999999999"/>
    <n v="0.70395182780120558"/>
    <n v="0.82604041083486413"/>
    <n v="-0.12208858303365844"/>
    <n v="1.1734331501276192"/>
    <n v="-0.17343315012761923"/>
    <n v="2007"/>
    <s v="EU15"/>
    <s v="GR"/>
    <s v="Wave VII"/>
    <s v="Greece 2007"/>
    <s v="Gross"/>
    <n v="20.357530000000001"/>
    <n v="3.582195"/>
    <n v="5.5721480000000003"/>
    <n v="14.785382"/>
    <n v="16.775335000000002"/>
    <n v="-1.9899530000000003"/>
    <n v="0.72628565449737759"/>
    <n v="0.82403587272129775"/>
    <n v="-9.7750218223920105E-2"/>
    <n v="1.1345892179180763"/>
    <n v="-0.13458921791807613"/>
  </r>
  <r>
    <x v="3"/>
    <x v="1"/>
    <x v="17"/>
    <x v="3"/>
    <x v="130"/>
    <x v="1"/>
    <n v="37.548290000000001"/>
    <n v="19.552890000000001"/>
    <n v="19.552890000000001"/>
    <n v="17.9954"/>
    <n v="17.9954"/>
    <m/>
    <n v="0.4792601740318933"/>
    <n v="0.4792601740318933"/>
    <m/>
    <n v="1"/>
    <m/>
    <n v="2004"/>
    <s v="GR"/>
    <s v="Wave VI"/>
    <s v="Greece 2004"/>
    <s v="Net"/>
    <n v="31.19229"/>
    <n v="11.867290000000001"/>
    <n v="11.867290000000001"/>
    <n v="19.324999999999999"/>
    <n v="19.324999999999999"/>
    <m/>
    <n v="0.619544124525644"/>
    <n v="0.619544124525644"/>
    <m/>
    <n v="1"/>
    <m/>
    <n v="2004"/>
    <s v="EU15"/>
    <s v="GR"/>
    <s v="Wave VI"/>
    <s v="Greece 2004"/>
    <s v="Net"/>
    <n v="26.33887"/>
    <n v="6.8120430000000001"/>
    <n v="6.8120430000000001"/>
    <n v="19.526827000000001"/>
    <n v="19.526827000000001"/>
    <m/>
    <n v="0.74136920072880885"/>
    <n v="0.74136920072880885"/>
    <m/>
    <n v="1"/>
    <m/>
    <n v="2004"/>
    <s v="EU15"/>
    <s v="GR"/>
    <s v="Wave VI"/>
    <s v="Greece 2004"/>
    <s v="Net"/>
    <n v="22.878789999999999"/>
    <n v="5.6042750000000003"/>
    <n v="5.6042750000000003"/>
    <n v="17.274514999999997"/>
    <n v="17.274514999999997"/>
    <m/>
    <n v="0.75504495648589798"/>
    <n v="0.75504495648589798"/>
    <m/>
    <n v="1"/>
    <m/>
  </r>
  <r>
    <x v="11"/>
    <x v="1"/>
    <x v="17"/>
    <x v="4"/>
    <x v="131"/>
    <x v="1"/>
    <n v="37.652990000000003"/>
    <n v="21.369689999999999"/>
    <n v="21.369689999999999"/>
    <n v="16.283300000000004"/>
    <n v="16.283300000000004"/>
    <m/>
    <n v="0.43245702399729752"/>
    <n v="0.43245702399729752"/>
    <m/>
    <n v="1"/>
    <m/>
    <n v="2000"/>
    <s v="GR"/>
    <s v="Wave V"/>
    <s v="Greece 2000"/>
    <s v="Net"/>
    <n v="32.532710000000002"/>
    <n v="14.25258"/>
    <n v="14.25258"/>
    <n v="18.28013"/>
    <n v="18.28013"/>
    <m/>
    <n v="0.56190000771531168"/>
    <n v="0.56190000771531168"/>
    <m/>
    <n v="1"/>
    <m/>
    <n v="2000"/>
    <s v="EU15"/>
    <s v="GR"/>
    <s v="Wave V"/>
    <s v="Greece 2000"/>
    <s v="Net"/>
    <n v="27.732939999999999"/>
    <n v="8.634271"/>
    <n v="8.634271"/>
    <n v="19.098669000000001"/>
    <n v="19.098669000000001"/>
    <m/>
    <n v="0.68866369739378519"/>
    <n v="0.68866369739378519"/>
    <m/>
    <n v="1"/>
    <m/>
    <n v="2000"/>
    <s v="EU15"/>
    <s v="GR"/>
    <s v="Wave V"/>
    <s v="Greece 2000"/>
    <s v="Net"/>
    <n v="24.3048"/>
    <n v="6.5842780000000003"/>
    <n v="6.5842780000000003"/>
    <n v="17.720521999999999"/>
    <n v="17.720521999999999"/>
    <m/>
    <n v="0.72909556959942068"/>
    <n v="0.72909556959942068"/>
    <m/>
    <n v="1"/>
    <m/>
  </r>
  <r>
    <x v="6"/>
    <x v="1"/>
    <x v="17"/>
    <x v="5"/>
    <x v="132"/>
    <x v="1"/>
    <n v="37.888509999999997"/>
    <n v="21.46285"/>
    <n v="21.46285"/>
    <n v="16.425659999999997"/>
    <n v="16.425659999999997"/>
    <m/>
    <n v="0.4335261534433526"/>
    <n v="0.4335261534433526"/>
    <m/>
    <n v="1"/>
    <m/>
    <n v="1995"/>
    <s v="GR"/>
    <s v="Wave IV"/>
    <s v="Greece 1995"/>
    <s v="Net"/>
    <n v="32.548250000000003"/>
    <n v="15.44103"/>
    <n v="15.44103"/>
    <n v="17.107220000000005"/>
    <n v="17.107220000000005"/>
    <m/>
    <n v="0.5255956925487546"/>
    <n v="0.5255956925487546"/>
    <m/>
    <n v="1"/>
    <m/>
    <n v="1995"/>
    <s v="EU15"/>
    <s v="GR"/>
    <s v="Wave IV"/>
    <s v="Greece 1995"/>
    <s v="Net"/>
    <n v="27.501999999999999"/>
    <n v="10.162229999999999"/>
    <n v="10.162229999999999"/>
    <n v="17.339770000000001"/>
    <n v="17.339770000000001"/>
    <m/>
    <n v="0.63049123700094545"/>
    <n v="0.63049123700094545"/>
    <m/>
    <n v="1"/>
    <m/>
    <n v="1995"/>
    <s v="EU15"/>
    <s v="GR"/>
    <s v="Wave IV"/>
    <s v="Greece 1995"/>
    <s v="Net"/>
    <n v="23.731940000000002"/>
    <n v="7.6397009999999996"/>
    <n v="7.6397009999999996"/>
    <n v="16.092239000000003"/>
    <n v="16.092239000000003"/>
    <m/>
    <n v="0.67808358692968218"/>
    <n v="0.67808358692968218"/>
    <m/>
    <n v="1"/>
    <m/>
  </r>
  <r>
    <x v="0"/>
    <x v="3"/>
    <x v="18"/>
    <x v="0"/>
    <x v="133"/>
    <x v="0"/>
    <n v="21.507300000000001"/>
    <n v="19.62276"/>
    <n v="22.346240000000002"/>
    <n v="-0.83894000000000091"/>
    <n v="1.8845400000000012"/>
    <n v="-2.7234800000000021"/>
    <n v="-3.9007220804099116E-2"/>
    <n v="8.7623272098310861E-2"/>
    <n v="-0.12663049290240996"/>
    <n v="-2.2463346604047953"/>
    <n v="3.2463346604047953"/>
    <n v="2014"/>
    <s v="GT"/>
    <s v="Wave IX"/>
    <s v="Guatemala 2014"/>
    <s v="Gross"/>
    <n v="14.778359999999999"/>
    <n v="13.21167"/>
    <n v="14.60558"/>
    <n v="0.17277999999999949"/>
    <n v="1.5666899999999995"/>
    <n v="-1.39391"/>
    <n v="1.1691419074917615E-2"/>
    <n v="0.10601243981064201"/>
    <n v="-9.4321020735724403E-2"/>
    <n v="9.0675425396458156"/>
    <n v="-8.0675425396458156"/>
    <n v="2014"/>
    <s v="Latin America"/>
    <s v="GT"/>
    <s v="Wave IX"/>
    <s v="Guatemala 2014"/>
    <s v="Gross"/>
    <n v="8.8329240000000002"/>
    <n v="7.0606989999999996"/>
    <n v="7.4658389999999999"/>
    <n v="1.3670850000000003"/>
    <n v="1.7722250000000006"/>
    <n v="-0.40514000000000028"/>
    <n v="0.15477151167608827"/>
    <n v="0.2006385427973795"/>
    <n v="-4.5867031121291237E-2"/>
    <n v="1.2963531894505465"/>
    <n v="-0.29635318945054639"/>
    <n v="2014"/>
    <s v="Latin America"/>
    <s v="GT"/>
    <s v="Wave IX"/>
    <s v="Guatemala 2014"/>
    <s v="Gross"/>
    <n v="6.722003"/>
    <n v="5.7073049999999999"/>
    <n v="6.2339419999999999"/>
    <n v="0.48806100000000008"/>
    <n v="1.0146980000000001"/>
    <n v="-0.52663700000000002"/>
    <n v="7.2606483513916922E-2"/>
    <n v="0.15095173269039006"/>
    <n v="-7.8345249176473147E-2"/>
    <n v="2.0790393004153169"/>
    <n v="-1.0790393004153167"/>
  </r>
  <r>
    <x v="18"/>
    <x v="3"/>
    <x v="18"/>
    <x v="1"/>
    <x v="134"/>
    <x v="0"/>
    <n v="29.392330000000001"/>
    <n v="28.550699999999999"/>
    <n v="29.0913"/>
    <n v="0.3010300000000008"/>
    <n v="0.8416300000000021"/>
    <n v="-0.5406000000000013"/>
    <n v="1.0241787568389468E-2"/>
    <n v="2.8634340999845947E-2"/>
    <n v="-1.8392553431456481E-2"/>
    <n v="2.7958343022290131"/>
    <n v="-1.7958343022290133"/>
    <n v="2011"/>
    <s v="GT"/>
    <s v="Wave VIII"/>
    <s v="Guatemala 2011"/>
    <s v="Gross"/>
    <n v="23.602360000000001"/>
    <n v="22.548459999999999"/>
    <n v="22.71255"/>
    <n v="0.88981000000000066"/>
    <n v="1.0539000000000023"/>
    <n v="-0.16409000000000162"/>
    <n v="3.7700043554966561E-2"/>
    <n v="4.465231442957409E-2"/>
    <n v="-6.9522708746075227E-3"/>
    <n v="1.1844101549769068"/>
    <n v="-0.18441015497690688"/>
    <n v="2011"/>
    <s v="Latin America"/>
    <s v="GT"/>
    <s v="Wave VIII"/>
    <s v="Guatemala 2011"/>
    <s v="Gross"/>
    <n v="16.854800000000001"/>
    <n v="15.97587"/>
    <n v="16.048739999999999"/>
    <n v="0.80606000000000222"/>
    <n v="0.87893000000000043"/>
    <n v="-7.2869999999998214E-2"/>
    <n v="4.7823765336877461E-2"/>
    <n v="5.2147162826019909E-2"/>
    <n v="-4.3233974891424528E-3"/>
    <n v="1.0904026995508995"/>
    <n v="-9.0402699550899454E-2"/>
    <n v="2011"/>
    <s v="Latin America"/>
    <s v="GT"/>
    <s v="Wave VIII"/>
    <s v="Guatemala 2011"/>
    <s v="Gross"/>
    <n v="12.39635"/>
    <n v="11.681789999999999"/>
    <n v="11.7578"/>
    <n v="0.6385500000000004"/>
    <n v="0.71456000000000053"/>
    <n v="-7.6010000000000133E-2"/>
    <n v="5.1511130292384487E-2"/>
    <n v="5.7642773881021472E-2"/>
    <n v="-6.131643588636989E-3"/>
    <n v="1.1190353143841518"/>
    <n v="-0.11903531438415173"/>
  </r>
  <r>
    <x v="20"/>
    <x v="3"/>
    <x v="18"/>
    <x v="3"/>
    <x v="135"/>
    <x v="0"/>
    <n v="31.001380000000001"/>
    <n v="28.948160000000001"/>
    <n v="29.1067"/>
    <n v="1.894680000000001"/>
    <n v="2.0532199999999996"/>
    <n v="-0.15853999999999857"/>
    <n v="6.1115989030165782E-2"/>
    <n v="6.6229954924587206E-2"/>
    <n v="-5.1139658944214282E-3"/>
    <n v="1.0836763991808636"/>
    <n v="-8.3676399180863517E-2"/>
    <n v="2006"/>
    <s v="GT"/>
    <s v="Wave VI"/>
    <s v="Guatemala 2006"/>
    <s v="Gross"/>
    <n v="24.459530000000001"/>
    <n v="22.355039999999999"/>
    <n v="22.47484"/>
    <n v="1.9846900000000005"/>
    <n v="2.104490000000002"/>
    <n v="-0.11980000000000146"/>
    <n v="8.1141788088323868E-2"/>
    <n v="8.6039674515413903E-2"/>
    <n v="-4.8978864270900323E-3"/>
    <n v="1.0603620716585469"/>
    <n v="-6.0362071658546894E-2"/>
    <n v="2006"/>
    <s v="Latin America"/>
    <s v="GT"/>
    <s v="Wave VI"/>
    <s v="Guatemala 2006"/>
    <s v="Gross"/>
    <n v="16.682870000000001"/>
    <n v="14.81067"/>
    <n v="14.919409999999999"/>
    <n v="1.763460000000002"/>
    <n v="1.8722000000000012"/>
    <n v="-0.10873999999999917"/>
    <n v="0.10570483376061804"/>
    <n v="0.11222289689963424"/>
    <n v="-6.518063139016198E-3"/>
    <n v="1.0616628673176591"/>
    <n v="-6.1662867317659062E-2"/>
    <n v="2006"/>
    <s v="Latin America"/>
    <s v="GT"/>
    <s v="Wave VI"/>
    <s v="Guatemala 2006"/>
    <s v="Gross"/>
    <n v="11.769030000000001"/>
    <n v="10.45548"/>
    <n v="10.55702"/>
    <n v="1.2120100000000011"/>
    <n v="1.3135500000000011"/>
    <n v="-0.10153999999999996"/>
    <n v="0.10298299859886507"/>
    <n v="0.11161072747711587"/>
    <n v="-8.6277288782507944E-3"/>
    <n v="1.0837781866486249"/>
    <n v="-8.3778186648624908E-2"/>
  </r>
  <r>
    <x v="25"/>
    <x v="4"/>
    <x v="19"/>
    <x v="10"/>
    <x v="136"/>
    <x v="1"/>
    <n v="45.562190000000001"/>
    <n v="13.133139999999999"/>
    <n v="13.133139999999999"/>
    <n v="32.429050000000004"/>
    <n v="32.429050000000004"/>
    <m/>
    <n v="0.71175353950282028"/>
    <n v="0.71175353950282028"/>
    <m/>
    <n v="1"/>
    <m/>
    <n v="2015"/>
    <s v="HU"/>
    <s v="Wave X"/>
    <s v="Hungary 2015"/>
    <s v="Net"/>
    <n v="39.50985"/>
    <n v="6.5762799999999997"/>
    <n v="6.5762799999999997"/>
    <n v="32.933570000000003"/>
    <n v="32.933570000000003"/>
    <m/>
    <n v="0.83355340503697184"/>
    <n v="0.83355340503697184"/>
    <m/>
    <n v="1"/>
    <m/>
    <n v="2015"/>
    <s v="CEE"/>
    <s v="HU"/>
    <s v="Wave X"/>
    <s v="Hungary 2015"/>
    <s v="Net"/>
    <n v="33.373109999999997"/>
    <n v="2.8589060000000002"/>
    <n v="2.8589060000000002"/>
    <n v="30.514203999999996"/>
    <n v="30.514203999999996"/>
    <m/>
    <n v="0.91433504399200427"/>
    <n v="0.91433504399200427"/>
    <m/>
    <n v="1"/>
    <m/>
    <n v="2015"/>
    <s v="CEE"/>
    <s v="HU"/>
    <s v="Wave X"/>
    <s v="Hungary 2015"/>
    <s v="Net"/>
    <n v="29.869859999999999"/>
    <n v="2.9209290000000001"/>
    <n v="2.9209290000000001"/>
    <n v="26.948930999999998"/>
    <n v="26.948930999999998"/>
    <m/>
    <n v="0.9022114934586235"/>
    <n v="0.9022114934586235"/>
    <m/>
    <n v="1"/>
    <m/>
  </r>
  <r>
    <x v="29"/>
    <x v="4"/>
    <x v="19"/>
    <x v="0"/>
    <x v="137"/>
    <x v="1"/>
    <n v="48.282470000000004"/>
    <n v="16.57311"/>
    <n v="16.57311"/>
    <n v="31.709360000000004"/>
    <n v="31.709360000000004"/>
    <m/>
    <n v="0.65674684828675922"/>
    <n v="0.65674684828675922"/>
    <m/>
    <n v="1"/>
    <m/>
    <n v="2012"/>
    <s v="HU"/>
    <s v="Wave IX"/>
    <s v="Hungary 2012"/>
    <s v="Net"/>
    <n v="43.361789999999999"/>
    <n v="10.298450000000001"/>
    <n v="10.298450000000001"/>
    <n v="33.063339999999997"/>
    <n v="33.063339999999997"/>
    <m/>
    <n v="0.76249942633825762"/>
    <n v="0.76249942633825762"/>
    <m/>
    <n v="1"/>
    <m/>
    <n v="2012"/>
    <s v="CEE"/>
    <s v="HU"/>
    <s v="Wave IX"/>
    <s v="Hungary 2012"/>
    <s v="Net"/>
    <n v="37.704689999999999"/>
    <n v="5.8370600000000001"/>
    <n v="5.8370600000000001"/>
    <n v="31.867629999999998"/>
    <n v="31.867629999999998"/>
    <m/>
    <n v="0.84519008112783844"/>
    <n v="0.84519008112783844"/>
    <m/>
    <n v="1"/>
    <m/>
    <n v="2012"/>
    <s v="CEE"/>
    <s v="HU"/>
    <s v="Wave IX"/>
    <s v="Hungary 2012"/>
    <s v="Net"/>
    <n v="34.01802"/>
    <n v="4.510351"/>
    <n v="4.510351"/>
    <n v="29.507669"/>
    <n v="29.507669"/>
    <m/>
    <n v="0.86741288881598633"/>
    <n v="0.86741288881598633"/>
    <m/>
    <n v="1"/>
    <m/>
  </r>
  <r>
    <x v="19"/>
    <x v="4"/>
    <x v="19"/>
    <x v="1"/>
    <x v="138"/>
    <x v="1"/>
    <n v="46.738370000000003"/>
    <n v="13.753209999999999"/>
    <n v="13.753209999999999"/>
    <n v="32.985160000000008"/>
    <n v="32.985160000000008"/>
    <m/>
    <n v="0.70574048688475888"/>
    <n v="0.70574048688475888"/>
    <m/>
    <n v="1"/>
    <m/>
    <n v="2009"/>
    <s v="HU"/>
    <s v="Wave VIII"/>
    <s v="Hungary 2009"/>
    <s v="Net"/>
    <n v="42.306019999999997"/>
    <n v="6.7259570000000002"/>
    <n v="6.7259570000000002"/>
    <n v="35.580062999999996"/>
    <n v="35.580062999999996"/>
    <m/>
    <n v="0.8410165503632816"/>
    <n v="0.8410165503632816"/>
    <m/>
    <n v="1"/>
    <m/>
    <n v="2009"/>
    <s v="CEE"/>
    <s v="HU"/>
    <s v="Wave VIII"/>
    <s v="Hungary 2009"/>
    <s v="Net"/>
    <n v="37.201349999999998"/>
    <n v="4.1763190000000003"/>
    <n v="4.1763190000000003"/>
    <n v="33.025030999999998"/>
    <n v="33.025030999999998"/>
    <m/>
    <n v="0.88773743425977825"/>
    <n v="0.88773743425977825"/>
    <m/>
    <n v="1"/>
    <m/>
    <n v="2009"/>
    <s v="CEE"/>
    <s v="HU"/>
    <s v="Wave VIII"/>
    <s v="Hungary 2009"/>
    <s v="Net"/>
    <n v="33.826009999999997"/>
    <n v="3.2366109999999999"/>
    <n v="3.2366109999999999"/>
    <n v="30.589398999999997"/>
    <n v="30.589398999999997"/>
    <m/>
    <n v="0.90431590956190222"/>
    <n v="0.90431590956190222"/>
    <m/>
    <n v="1"/>
    <m/>
  </r>
  <r>
    <x v="10"/>
    <x v="4"/>
    <x v="19"/>
    <x v="2"/>
    <x v="139"/>
    <x v="1"/>
    <n v="44.3904"/>
    <n v="12.081189999999999"/>
    <n v="12.081189999999999"/>
    <n v="32.30921"/>
    <n v="32.30921"/>
    <m/>
    <n v="0.72784228121395622"/>
    <n v="0.72784228121395622"/>
    <m/>
    <n v="1"/>
    <m/>
    <n v="2007"/>
    <s v="HU"/>
    <s v="Wave VII"/>
    <s v="Hungary 2007"/>
    <s v="Net"/>
    <n v="38.951070000000001"/>
    <n v="6.1813640000000003"/>
    <n v="6.1813640000000003"/>
    <n v="32.769705999999999"/>
    <n v="32.769705999999999"/>
    <m/>
    <n v="0.84130438521971274"/>
    <n v="0.84130438521971274"/>
    <m/>
    <n v="1"/>
    <m/>
    <n v="2007"/>
    <s v="CEE"/>
    <s v="HU"/>
    <s v="Wave VII"/>
    <s v="Hungary 2007"/>
    <s v="Net"/>
    <n v="33.622059999999998"/>
    <n v="2.8638499999999998"/>
    <n v="2.8638499999999998"/>
    <n v="30.758209999999998"/>
    <n v="30.758209999999998"/>
    <m/>
    <n v="0.91482229226882594"/>
    <n v="0.91482229226882594"/>
    <m/>
    <n v="1"/>
    <m/>
    <n v="2007"/>
    <s v="CEE"/>
    <s v="HU"/>
    <s v="Wave VII"/>
    <s v="Hungary 2007"/>
    <s v="Net"/>
    <n v="29.962569999999999"/>
    <n v="2.7602530000000001"/>
    <n v="2.7602530000000001"/>
    <n v="27.202317000000001"/>
    <n v="27.202317000000001"/>
    <m/>
    <n v="0.9078766274054596"/>
    <n v="0.9078766274054596"/>
    <m/>
    <n v="1"/>
    <m/>
  </r>
  <r>
    <x v="30"/>
    <x v="4"/>
    <x v="19"/>
    <x v="3"/>
    <x v="140"/>
    <x v="1"/>
    <n v="45.268839999999997"/>
    <n v="11.68047"/>
    <n v="11.68047"/>
    <n v="33.588369999999998"/>
    <n v="33.588369999999998"/>
    <m/>
    <n v="0.74197549572730381"/>
    <n v="0.74197549572730381"/>
    <m/>
    <n v="1"/>
    <m/>
    <n v="2005"/>
    <s v="HU"/>
    <s v="Wave VI"/>
    <s v="Hungary 2005"/>
    <s v="Net"/>
    <n v="40.499699999999997"/>
    <n v="6.7212880000000004"/>
    <n v="6.7212880000000004"/>
    <n v="33.778411999999996"/>
    <n v="33.778411999999996"/>
    <m/>
    <n v="0.83404104227932552"/>
    <n v="0.83404104227932552"/>
    <m/>
    <n v="1"/>
    <m/>
    <n v="2005"/>
    <s v="CEE"/>
    <s v="HU"/>
    <s v="Wave VI"/>
    <s v="Hungary 2005"/>
    <s v="Net"/>
    <n v="35.267910000000001"/>
    <n v="3.3795099999999998"/>
    <n v="3.3795099999999998"/>
    <n v="31.888400000000001"/>
    <n v="31.888400000000001"/>
    <m/>
    <n v="0.90417606260195171"/>
    <n v="0.90417606260195171"/>
    <m/>
    <n v="1"/>
    <m/>
    <n v="2005"/>
    <s v="CEE"/>
    <s v="HU"/>
    <s v="Wave VI"/>
    <s v="Hungary 2005"/>
    <s v="Net"/>
    <n v="31.292649999999998"/>
    <n v="2.7826970000000002"/>
    <n v="2.7826970000000002"/>
    <n v="28.509952999999999"/>
    <n v="28.509952999999999"/>
    <m/>
    <n v="0.91107506075707878"/>
    <n v="0.91107506075707878"/>
    <m/>
    <n v="1"/>
    <m/>
  </r>
  <r>
    <x v="36"/>
    <x v="4"/>
    <x v="19"/>
    <x v="4"/>
    <x v="141"/>
    <x v="1"/>
    <n v="47.20561"/>
    <n v="13.804449999999999"/>
    <n v="13.804449999999999"/>
    <n v="33.401160000000004"/>
    <n v="33.401160000000004"/>
    <m/>
    <n v="0.70756759630899813"/>
    <n v="0.70756759630899813"/>
    <m/>
    <n v="1"/>
    <m/>
    <n v="1999"/>
    <s v="HU"/>
    <s v="Wave V"/>
    <s v="Hungary 1999"/>
    <s v="Net"/>
    <n v="42.259860000000003"/>
    <n v="6.6362139999999998"/>
    <n v="6.6362139999999998"/>
    <n v="35.623646000000001"/>
    <n v="35.623646000000001"/>
    <m/>
    <n v="0.84296649349997843"/>
    <n v="0.84296649349997843"/>
    <m/>
    <n v="1"/>
    <m/>
    <n v="1999"/>
    <s v="CEE"/>
    <s v="HU"/>
    <s v="Wave V"/>
    <s v="Hungary 1999"/>
    <s v="Net"/>
    <n v="36.274500000000003"/>
    <n v="2.9671240000000001"/>
    <n v="2.9671240000000001"/>
    <n v="33.307376000000005"/>
    <n v="33.307376000000005"/>
    <m/>
    <n v="0.91820358654150991"/>
    <n v="0.91820358654150991"/>
    <m/>
    <n v="1"/>
    <m/>
    <n v="1999"/>
    <s v="CEE"/>
    <s v="HU"/>
    <s v="Wave V"/>
    <s v="Hungary 1999"/>
    <s v="Net"/>
    <n v="31.284130000000001"/>
    <n v="2.925179"/>
    <n v="2.925179"/>
    <n v="28.358951000000001"/>
    <n v="28.358951000000001"/>
    <m/>
    <n v="0.90649639289953088"/>
    <n v="0.90649639289953088"/>
    <m/>
    <n v="1"/>
    <m/>
  </r>
  <r>
    <x v="13"/>
    <x v="4"/>
    <x v="19"/>
    <x v="5"/>
    <x v="142"/>
    <x v="1"/>
    <n v="48.554220000000001"/>
    <n v="15.95435"/>
    <n v="15.95435"/>
    <n v="32.599870000000003"/>
    <n v="32.599870000000003"/>
    <m/>
    <n v="0.67141167132331658"/>
    <n v="0.67141167132331658"/>
    <m/>
    <n v="1"/>
    <m/>
    <n v="1994"/>
    <s v="HU"/>
    <s v="Wave IV"/>
    <s v="Hungary 1994"/>
    <s v="Net"/>
    <n v="42.709679999999999"/>
    <n v="10.128439999999999"/>
    <n v="10.128439999999999"/>
    <n v="32.581240000000001"/>
    <n v="32.581240000000001"/>
    <m/>
    <n v="0.76285376055264287"/>
    <n v="0.76285376055264287"/>
    <m/>
    <n v="1"/>
    <m/>
    <n v="1994"/>
    <s v="CEE"/>
    <s v="HU"/>
    <s v="Wave IV"/>
    <s v="Hungary 1994"/>
    <s v="Net"/>
    <n v="37.67568"/>
    <n v="5.8738359999999998"/>
    <n v="5.8738359999999998"/>
    <n v="31.801843999999999"/>
    <n v="31.801843999999999"/>
    <m/>
    <n v="0.84409475821007074"/>
    <n v="0.84409475821007074"/>
    <m/>
    <n v="1"/>
    <m/>
    <n v="1994"/>
    <s v="CEE"/>
    <s v="HU"/>
    <s v="Wave IV"/>
    <s v="Hungary 1994"/>
    <s v="Net"/>
    <n v="32.693579999999997"/>
    <n v="4.6565830000000004"/>
    <n v="4.6565830000000004"/>
    <n v="28.036996999999996"/>
    <n v="28.036996999999996"/>
    <m/>
    <n v="0.85756888661321273"/>
    <n v="0.85756888661321273"/>
    <m/>
    <n v="1"/>
    <m/>
  </r>
  <r>
    <x v="22"/>
    <x v="4"/>
    <x v="19"/>
    <x v="6"/>
    <x v="143"/>
    <x v="1"/>
    <n v="45.76943"/>
    <n v="15.716010000000001"/>
    <n v="15.716010000000001"/>
    <n v="30.053419999999999"/>
    <n v="30.053419999999999"/>
    <m/>
    <n v="0.65662648628134546"/>
    <n v="0.65662648628134546"/>
    <m/>
    <n v="1"/>
    <m/>
    <n v="1991"/>
    <s v="HU"/>
    <s v="Wave III"/>
    <s v="Hungary 1991"/>
    <s v="Net"/>
    <n v="39.066000000000003"/>
    <n v="8.9436499999999999"/>
    <n v="8.9436499999999999"/>
    <n v="30.122350000000004"/>
    <n v="30.122350000000004"/>
    <m/>
    <n v="0.7710630727486818"/>
    <n v="0.7710630727486818"/>
    <m/>
    <n v="1"/>
    <m/>
    <n v="1991"/>
    <s v="CEE"/>
    <s v="HU"/>
    <s v="Wave III"/>
    <s v="Hungary 1991"/>
    <s v="Net"/>
    <n v="32.552129999999998"/>
    <n v="4.6527659999999997"/>
    <n v="4.6527659999999997"/>
    <n v="27.899363999999998"/>
    <n v="27.899363999999998"/>
    <m/>
    <n v="0.85706723338841417"/>
    <n v="0.85706723338841417"/>
    <m/>
    <n v="1"/>
    <m/>
    <n v="1991"/>
    <s v="CEE"/>
    <s v="HU"/>
    <s v="Wave III"/>
    <s v="Hungary 1991"/>
    <s v="Net"/>
    <n v="27.47606"/>
    <n v="4.2007490000000001"/>
    <n v="4.2007490000000001"/>
    <n v="23.275311000000002"/>
    <n v="23.275311000000002"/>
    <m/>
    <n v="0.84711239529976279"/>
    <n v="0.84711239529976279"/>
    <m/>
    <n v="1"/>
    <m/>
  </r>
  <r>
    <x v="1"/>
    <x v="6"/>
    <x v="20"/>
    <x v="1"/>
    <x v="144"/>
    <x v="0"/>
    <n v="25.182960000000001"/>
    <n v="7.0824749999999996"/>
    <n v="11.47362"/>
    <n v="13.709340000000001"/>
    <n v="18.100485000000003"/>
    <n v="-4.3911450000000007"/>
    <n v="0.54438953959343939"/>
    <n v="0.71875923243335982"/>
    <n v="-0.17436969283992035"/>
    <n v="1.3203031655790871"/>
    <n v="-0.320303165579087"/>
    <n v="2010"/>
    <s v="IS"/>
    <s v="Wave VIII"/>
    <s v="Iceland 2010"/>
    <s v="Gross"/>
    <n v="21.664480000000001"/>
    <n v="4.2118700000000002"/>
    <n v="6.0681919999999998"/>
    <n v="15.596288000000001"/>
    <n v="17.45261"/>
    <n v="-1.8563219999999996"/>
    <n v="0.71990133158054104"/>
    <n v="0.80558637917919096"/>
    <n v="-8.5685047598649935E-2"/>
    <n v="1.1190233214467442"/>
    <n v="-0.11902332144674421"/>
    <n v="2010"/>
    <s v="Europe - other"/>
    <s v="IS"/>
    <s v="Wave VIII"/>
    <s v="Iceland 2010"/>
    <s v="Gross"/>
    <n v="18.309809999999999"/>
    <n v="2.754934"/>
    <n v="3.2037390000000001"/>
    <n v="15.106070999999998"/>
    <n v="15.554875999999998"/>
    <n v="-0.44880500000000012"/>
    <n v="0.82502609257004844"/>
    <n v="0.84953781606690615"/>
    <n v="-2.4511723496857703E-2"/>
    <n v="1.0297102403397944"/>
    <n v="-2.9710240339794521E-2"/>
    <n v="2010"/>
    <s v="Europe - other"/>
    <s v="IS"/>
    <s v="Wave VIII"/>
    <s v="Iceland 2010"/>
    <s v="Gross"/>
    <n v="14.7355"/>
    <n v="2.1335039999999998"/>
    <n v="2.7551420000000002"/>
    <n v="11.980357999999999"/>
    <n v="12.601996"/>
    <n v="-0.62163800000000036"/>
    <n v="0.81302690780767528"/>
    <n v="0.85521332835668962"/>
    <n v="-4.2186420549014308E-2"/>
    <n v="1.0518880988364456"/>
    <n v="-5.188809883644549E-2"/>
  </r>
  <r>
    <x v="10"/>
    <x v="6"/>
    <x v="20"/>
    <x v="2"/>
    <x v="145"/>
    <x v="0"/>
    <n v="18.70241"/>
    <n v="6.9316760000000004"/>
    <n v="11.843059999999999"/>
    <n v="6.8593500000000009"/>
    <n v="11.770734000000001"/>
    <n v="-4.9113839999999991"/>
    <n v="0.36676289312446902"/>
    <n v="0.62936990473420273"/>
    <n v="-0.26260701160973365"/>
    <n v="1.7160130333049048"/>
    <n v="-0.71601303330490473"/>
    <n v="2007"/>
    <s v="IS"/>
    <s v="Wave VII"/>
    <s v="Iceland 2007"/>
    <s v="Gross"/>
    <n v="15.638479999999999"/>
    <n v="3.8485459999999998"/>
    <n v="5.963438"/>
    <n v="9.6750419999999995"/>
    <n v="11.789933999999999"/>
    <n v="-2.1148920000000002"/>
    <n v="0.61866894992352195"/>
    <n v="0.75390536676198705"/>
    <n v="-0.13523641683846513"/>
    <n v="1.2185925394432395"/>
    <n v="-0.21859253944323967"/>
    <n v="2007"/>
    <s v="Europe - other"/>
    <s v="IS"/>
    <s v="Wave VII"/>
    <s v="Iceland 2007"/>
    <s v="Gross"/>
    <n v="12.908099999999999"/>
    <n v="1.7677149999999999"/>
    <n v="2.5106350000000002"/>
    <n v="10.397464999999999"/>
    <n v="11.140384999999998"/>
    <n v="-0.74292000000000025"/>
    <n v="0.80549926015447659"/>
    <n v="0.86305381891990296"/>
    <n v="-5.7554558765426381E-2"/>
    <n v="1.0714520318173708"/>
    <n v="-7.1452031817370906E-2"/>
    <n v="2007"/>
    <s v="Europe - other"/>
    <s v="IS"/>
    <s v="Wave VII"/>
    <s v="Iceland 2007"/>
    <s v="Gross"/>
    <n v="10.731389999999999"/>
    <n v="1.723533"/>
    <n v="2.6422590000000001"/>
    <n v="8.0891309999999983"/>
    <n v="9.0078569999999996"/>
    <n v="-0.91872600000000015"/>
    <n v="0.75378222206070222"/>
    <n v="0.83939331251589966"/>
    <n v="-8.5611090455197339E-2"/>
    <n v="1.1135753642758415"/>
    <n v="-0.11357536427584129"/>
  </r>
  <r>
    <x v="3"/>
    <x v="6"/>
    <x v="20"/>
    <x v="3"/>
    <x v="146"/>
    <x v="0"/>
    <n v="19.681159999999998"/>
    <n v="5.9678230000000001"/>
    <n v="11.197979999999999"/>
    <n v="8.4831799999999991"/>
    <n v="13.713336999999999"/>
    <n v="-5.2301569999999993"/>
    <n v="0.43103048804033905"/>
    <n v="0.69677483441016685"/>
    <n v="-0.2657443463698278"/>
    <n v="1.6165325974457692"/>
    <n v="-0.61653259744576916"/>
    <n v="2004"/>
    <s v="IS"/>
    <s v="Wave VI"/>
    <s v="Iceland 2004"/>
    <s v="Gross"/>
    <n v="16.157800000000002"/>
    <n v="3.6773899999999999"/>
    <n v="5.2708899999999996"/>
    <n v="10.886910000000002"/>
    <n v="12.480410000000003"/>
    <n v="-1.5934999999999997"/>
    <n v="0.67378665412370498"/>
    <n v="0.7724077535308026"/>
    <n v="-9.8621099407097471E-2"/>
    <n v="1.1463684369577778"/>
    <n v="-0.14636843695777768"/>
    <n v="2004"/>
    <s v="Europe - other"/>
    <s v="IS"/>
    <s v="Wave VI"/>
    <s v="Iceland 2004"/>
    <s v="Gross"/>
    <n v="13.107849999999999"/>
    <n v="2.0829360000000001"/>
    <n v="2.8734950000000001"/>
    <n v="10.234354999999999"/>
    <n v="11.024913999999999"/>
    <n v="-0.79055900000000001"/>
    <n v="0.78078060093760604"/>
    <n v="0.84109247511987095"/>
    <n v="-6.031187418226483E-2"/>
    <n v="1.0772456104952388"/>
    <n v="-7.7245610495238842E-2"/>
    <n v="2004"/>
    <s v="Europe - other"/>
    <s v="IS"/>
    <s v="Wave VI"/>
    <s v="Iceland 2004"/>
    <s v="Gross"/>
    <n v="11.24175"/>
    <n v="1.6709620000000001"/>
    <n v="2.6024370000000001"/>
    <n v="8.6393129999999996"/>
    <n v="9.5707880000000003"/>
    <n v="-0.93147500000000005"/>
    <n v="0.76850250183467872"/>
    <n v="0.85136104254230882"/>
    <n v="-8.2858540707630046E-2"/>
    <n v="1.1078181795242286"/>
    <n v="-0.10781817952422838"/>
  </r>
  <r>
    <x v="18"/>
    <x v="2"/>
    <x v="21"/>
    <x v="1"/>
    <x v="147"/>
    <x v="1"/>
    <n v="30.968610000000002"/>
    <n v="26.626049999999999"/>
    <n v="26.626049999999999"/>
    <n v="4.3425600000000024"/>
    <n v="4.3425600000000024"/>
    <m/>
    <n v="0.14022456933004104"/>
    <n v="0.14022456933004104"/>
    <m/>
    <n v="1"/>
    <m/>
    <n v="2011"/>
    <s v="IN"/>
    <s v="Wave VIII"/>
    <s v="India 2011"/>
    <s v="Net"/>
    <n v="23.715440000000001"/>
    <n v="19.656479999999998"/>
    <n v="19.656479999999998"/>
    <n v="4.0589600000000026"/>
    <n v="4.0589600000000026"/>
    <m/>
    <n v="0.17115263305255995"/>
    <n v="0.17115263305255995"/>
    <m/>
    <n v="1"/>
    <m/>
    <n v="2011"/>
    <s v="BRICS"/>
    <s v="IN"/>
    <s v="Wave VIII"/>
    <s v="India 2011"/>
    <s v="Net"/>
    <n v="17.058859999999999"/>
    <n v="13.252660000000001"/>
    <n v="13.252660000000001"/>
    <n v="3.8061999999999987"/>
    <n v="3.8061999999999987"/>
    <m/>
    <n v="0.22312159194694128"/>
    <n v="0.22312159194694128"/>
    <m/>
    <n v="1"/>
    <m/>
    <n v="2011"/>
    <s v="BRICS"/>
    <s v="IN"/>
    <s v="Wave VIII"/>
    <s v="India 2011"/>
    <s v="Net"/>
    <n v="12.96406"/>
    <n v="10.039440000000001"/>
    <n v="10.039440000000001"/>
    <n v="2.9246199999999991"/>
    <n v="2.9246199999999991"/>
    <m/>
    <n v="0.22559445112102219"/>
    <n v="0.22559445112102219"/>
    <m/>
    <n v="1"/>
    <m/>
  </r>
  <r>
    <x v="3"/>
    <x v="2"/>
    <x v="21"/>
    <x v="3"/>
    <x v="148"/>
    <x v="1"/>
    <n v="29.150790000000001"/>
    <n v="26.469049999999999"/>
    <n v="26.469049999999999"/>
    <n v="2.6817400000000013"/>
    <n v="2.6817400000000013"/>
    <m/>
    <n v="9.1995448493848747E-2"/>
    <n v="9.1995448493848747E-2"/>
    <m/>
    <n v="1"/>
    <m/>
    <n v="2004"/>
    <s v="IN"/>
    <s v="Wave VI"/>
    <s v="India 2004"/>
    <s v="Net"/>
    <n v="22.026209999999999"/>
    <n v="19.11947"/>
    <n v="19.11947"/>
    <n v="2.9067399999999992"/>
    <n v="2.9067399999999992"/>
    <m/>
    <n v="0.1319673243830872"/>
    <n v="0.1319673243830872"/>
    <m/>
    <n v="1"/>
    <m/>
    <n v="2004"/>
    <s v="BRICS"/>
    <s v="IN"/>
    <s v="Wave VI"/>
    <s v="India 2004"/>
    <s v="Net"/>
    <n v="14.91283"/>
    <n v="12.55593"/>
    <n v="12.55593"/>
    <n v="2.3568999999999996"/>
    <n v="2.3568999999999996"/>
    <m/>
    <n v="0.15804511953800851"/>
    <n v="0.15804511953800851"/>
    <m/>
    <n v="1"/>
    <m/>
    <n v="2004"/>
    <s v="BRICS"/>
    <s v="IN"/>
    <s v="Wave VI"/>
    <s v="India 2004"/>
    <s v="Net"/>
    <n v="11.39874"/>
    <n v="9.6163229999999995"/>
    <n v="9.6163229999999995"/>
    <n v="1.7824170000000006"/>
    <n v="1.7824170000000006"/>
    <m/>
    <n v="0.15636965138252126"/>
    <n v="0.15636965138252126"/>
    <m/>
    <n v="1"/>
    <m/>
  </r>
  <r>
    <x v="1"/>
    <x v="1"/>
    <x v="22"/>
    <x v="1"/>
    <x v="149"/>
    <x v="0"/>
    <n v="46.350990000000003"/>
    <n v="16.1158"/>
    <n v="16.563099999999999"/>
    <n v="29.787890000000004"/>
    <n v="30.235190000000003"/>
    <n v="-0.44729999999999848"/>
    <n v="0.64265919670755689"/>
    <n v="0.65230947602197931"/>
    <n v="-9.6502793144223765E-3"/>
    <n v="1.0150161693224997"/>
    <n v="-1.5016169322499795E-2"/>
    <n v="2010"/>
    <s v="IE"/>
    <s v="Wave VIII"/>
    <s v="Ireland 2010"/>
    <s v="Gross"/>
    <n v="43.023490000000002"/>
    <n v="9.1633899999999997"/>
    <n v="9.4029349999999994"/>
    <n v="33.620555000000003"/>
    <n v="33.860100000000003"/>
    <n v="-0.23954499999999967"/>
    <n v="0.78144648423454255"/>
    <n v="0.78701425663050584"/>
    <n v="-5.5677723959632209E-3"/>
    <n v="1.0071249567414935"/>
    <n v="-7.1249567414934005E-3"/>
    <n v="2010"/>
    <s v="EU15"/>
    <s v="IE"/>
    <s v="Wave VIII"/>
    <s v="Ireland 2010"/>
    <s v="Gross"/>
    <n v="38.328510000000001"/>
    <n v="4.5951529999999998"/>
    <n v="4.6287380000000002"/>
    <n v="33.699772000000003"/>
    <n v="33.733356999999998"/>
    <n v="-3.358500000000042E-2"/>
    <n v="0.87923511767089302"/>
    <n v="0.88011135835961263"/>
    <n v="-8.7624068871971334E-4"/>
    <n v="1.0009965942796288"/>
    <n v="-9.9659427962896664E-4"/>
    <n v="2010"/>
    <s v="EU15"/>
    <s v="IE"/>
    <s v="Wave VIII"/>
    <s v="Ireland 2010"/>
    <s v="Gross"/>
    <n v="33.91046"/>
    <n v="4.3568290000000003"/>
    <n v="4.4769160000000001"/>
    <n v="29.433544000000001"/>
    <n v="29.553630999999999"/>
    <n v="-0.12008699999999983"/>
    <n v="0.86797831701486805"/>
    <n v="0.87151961371211117"/>
    <n v="-3.5412966972432646E-3"/>
    <n v="1.0040799368231021"/>
    <n v="-4.0799368231022341E-3"/>
  </r>
  <r>
    <x v="10"/>
    <x v="1"/>
    <x v="22"/>
    <x v="2"/>
    <x v="150"/>
    <x v="0"/>
    <n v="38.783630000000002"/>
    <n v="18.27102"/>
    <n v="18.935839999999999"/>
    <n v="19.847790000000003"/>
    <n v="20.512610000000002"/>
    <n v="-0.66481999999999886"/>
    <n v="0.51175689330782093"/>
    <n v="0.52889866162605204"/>
    <n v="-1.7141768318231141E-2"/>
    <n v="1.0334959207045218"/>
    <n v="-3.3495920704521696E-2"/>
    <n v="2007"/>
    <s v="IE"/>
    <s v="Wave VII"/>
    <s v="Ireland 2007"/>
    <s v="Gross"/>
    <n v="35.505809999999997"/>
    <n v="10.33296"/>
    <n v="10.746460000000001"/>
    <n v="24.759349999999998"/>
    <n v="25.172849999999997"/>
    <n v="-0.41350000000000087"/>
    <n v="0.69733235208547562"/>
    <n v="0.70897833340515259"/>
    <n v="-1.1645981319677002E-2"/>
    <n v="1.0167007615304924"/>
    <n v="-1.6700761530492558E-2"/>
    <n v="2007"/>
    <s v="EU15"/>
    <s v="IE"/>
    <s v="Wave VII"/>
    <s v="Ireland 2007"/>
    <s v="Gross"/>
    <n v="31.07883"/>
    <n v="3.5481340000000001"/>
    <n v="3.7891170000000001"/>
    <n v="27.289712999999999"/>
    <n v="27.530695999999999"/>
    <n v="-0.24098299999999995"/>
    <n v="0.87808044897443049"/>
    <n v="0.88583437664802689"/>
    <n v="-7.7539276735964623E-3"/>
    <n v="1.0088305435824847"/>
    <n v="-8.8305435824847251E-3"/>
    <n v="2007"/>
    <s v="EU15"/>
    <s v="IE"/>
    <s v="Wave VII"/>
    <s v="Ireland 2007"/>
    <s v="Gross"/>
    <n v="26.208970000000001"/>
    <n v="4.0541590000000003"/>
    <n v="4.2152190000000003"/>
    <n v="21.993751"/>
    <n v="22.154811000000002"/>
    <n v="-0.16105999999999998"/>
    <n v="0.83916884181255502"/>
    <n v="0.84531406613842519"/>
    <n v="-6.1452243258701116E-3"/>
    <n v="1.0073229891526918"/>
    <n v="-7.3229891526915983E-3"/>
  </r>
  <r>
    <x v="3"/>
    <x v="1"/>
    <x v="22"/>
    <x v="3"/>
    <x v="151"/>
    <x v="0"/>
    <n v="36.247410000000002"/>
    <n v="21.500350000000001"/>
    <n v="22.57347"/>
    <n v="13.673940000000002"/>
    <n v="14.747060000000001"/>
    <n v="-1.0731199999999994"/>
    <n v="0.3772390910136752"/>
    <n v="0.40684451661511817"/>
    <n v="-2.9605425601442956E-2"/>
    <n v="1.0784792093573614"/>
    <n v="-7.8479209357361468E-2"/>
    <n v="2004"/>
    <s v="IE"/>
    <s v="Wave VI"/>
    <s v="Ireland 2004"/>
    <s v="Gross"/>
    <n v="33.216239999999999"/>
    <n v="13.469519999999999"/>
    <n v="13.860749999999999"/>
    <n v="19.35549"/>
    <n v="19.74672"/>
    <n v="-0.39123000000000019"/>
    <n v="0.58271164948230147"/>
    <n v="0.59448992420574998"/>
    <n v="-1.1778274723448535E-2"/>
    <n v="1.0202128698369299"/>
    <n v="-2.0212869836929999E-2"/>
    <n v="2004"/>
    <s v="EU15"/>
    <s v="IE"/>
    <s v="Wave VI"/>
    <s v="Ireland 2004"/>
    <s v="Gross"/>
    <n v="28.923190000000002"/>
    <n v="5.5703060000000004"/>
    <n v="6.0289919999999997"/>
    <n v="22.894198000000003"/>
    <n v="23.352884000000003"/>
    <n v="-0.45868599999999926"/>
    <n v="0.79155162345508923"/>
    <n v="0.80741038592216152"/>
    <n v="-1.5858762467072244E-2"/>
    <n v="1.0200350324566949"/>
    <n v="-2.0035032456694888E-2"/>
    <n v="2004"/>
    <s v="EU15"/>
    <s v="IE"/>
    <s v="Wave VI"/>
    <s v="Ireland 2004"/>
    <s v="Gross"/>
    <n v="25.716059999999999"/>
    <n v="5.1707179999999999"/>
    <n v="5.4037459999999999"/>
    <n v="20.312314000000001"/>
    <n v="20.545341999999998"/>
    <n v="-0.23302800000000001"/>
    <n v="0.7898688212735544"/>
    <n v="0.79893039602489646"/>
    <n v="-9.061574751342158E-3"/>
    <n v="1.0114722527428435"/>
    <n v="-1.1472252742843577E-2"/>
  </r>
  <r>
    <x v="11"/>
    <x v="1"/>
    <x v="22"/>
    <x v="4"/>
    <x v="152"/>
    <x v="1"/>
    <n v="33.613"/>
    <n v="22.490639999999999"/>
    <n v="22.490639999999999"/>
    <n v="11.12236"/>
    <n v="11.12236"/>
    <m/>
    <n v="0.3308945943533752"/>
    <n v="0.3308945943533752"/>
    <m/>
    <n v="1"/>
    <m/>
    <n v="2000"/>
    <s v="IE"/>
    <s v="Wave V"/>
    <s v="Ireland 2000"/>
    <s v="Net"/>
    <n v="29.38381"/>
    <n v="16.152560000000001"/>
    <n v="16.152560000000001"/>
    <n v="13.231249999999999"/>
    <n v="13.231249999999999"/>
    <m/>
    <n v="0.45029048309256015"/>
    <n v="0.45029048309256015"/>
    <m/>
    <n v="1"/>
    <m/>
    <n v="2000"/>
    <s v="EU15"/>
    <s v="IE"/>
    <s v="Wave V"/>
    <s v="Ireland 2000"/>
    <s v="Net"/>
    <n v="26.23208"/>
    <n v="7.3620599999999996"/>
    <n v="7.3620599999999996"/>
    <n v="18.87002"/>
    <n v="18.87002"/>
    <m/>
    <n v="0.7193489803324784"/>
    <n v="0.7193489803324784"/>
    <m/>
    <n v="1"/>
    <m/>
    <n v="2000"/>
    <s v="EU15"/>
    <s v="IE"/>
    <s v="Wave V"/>
    <s v="Ireland 2000"/>
    <s v="Net"/>
    <n v="22.701149999999998"/>
    <n v="6.3369759999999999"/>
    <n v="6.3369759999999999"/>
    <n v="16.364173999999998"/>
    <n v="16.364173999999998"/>
    <m/>
    <n v="0.72085220352272905"/>
    <n v="0.72085220352272905"/>
    <m/>
    <n v="1"/>
    <m/>
  </r>
  <r>
    <x v="26"/>
    <x v="1"/>
    <x v="22"/>
    <x v="5"/>
    <x v="153"/>
    <x v="1"/>
    <n v="38.934370000000001"/>
    <n v="21.856850000000001"/>
    <n v="21.856850000000001"/>
    <n v="17.07752"/>
    <n v="17.07752"/>
    <m/>
    <n v="0.43862325241168665"/>
    <n v="0.43862325241168665"/>
    <m/>
    <n v="1"/>
    <m/>
    <n v="1996"/>
    <s v="IE"/>
    <s v="Wave IV"/>
    <s v="Ireland 1996"/>
    <s v="Net"/>
    <n v="34.190019999999997"/>
    <n v="12.31779"/>
    <n v="12.31779"/>
    <n v="21.872229999999995"/>
    <n v="21.872229999999995"/>
    <m/>
    <n v="0.63972556904032218"/>
    <n v="0.63972556904032218"/>
    <m/>
    <n v="1"/>
    <m/>
    <n v="1996"/>
    <s v="EU15"/>
    <s v="IE"/>
    <s v="Wave IV"/>
    <s v="Ireland 1996"/>
    <s v="Net"/>
    <n v="29.651800000000001"/>
    <n v="3.9798559999999998"/>
    <n v="3.9798559999999998"/>
    <n v="25.671944000000003"/>
    <n v="25.671944000000003"/>
    <m/>
    <n v="0.86578028989808387"/>
    <n v="0.86578028989808387"/>
    <m/>
    <n v="1"/>
    <m/>
    <n v="1996"/>
    <s v="EU15"/>
    <s v="IE"/>
    <s v="Wave IV"/>
    <s v="Ireland 1996"/>
    <s v="Net"/>
    <n v="26.91028"/>
    <n v="4.8509830000000003"/>
    <n v="4.8509830000000003"/>
    <n v="22.059297000000001"/>
    <n v="22.059297000000001"/>
    <m/>
    <n v="0.81973494887455656"/>
    <n v="0.81973494887455656"/>
    <m/>
    <n v="1"/>
    <m/>
  </r>
  <r>
    <x v="6"/>
    <x v="1"/>
    <x v="22"/>
    <x v="5"/>
    <x v="154"/>
    <x v="1"/>
    <n v="39.557139999999997"/>
    <n v="20.8245"/>
    <n v="20.8245"/>
    <n v="18.732639999999996"/>
    <n v="18.732639999999996"/>
    <m/>
    <n v="0.47355900856330863"/>
    <n v="0.47355900856330863"/>
    <m/>
    <n v="1"/>
    <m/>
    <n v="1995"/>
    <s v="IE"/>
    <s v="Wave IV"/>
    <s v="Ireland 1995"/>
    <s v="Net"/>
    <n v="34.663899999999998"/>
    <n v="12.89725"/>
    <n v="12.89725"/>
    <n v="21.766649999999998"/>
    <n v="21.766649999999998"/>
    <m/>
    <n v="0.62793424859868618"/>
    <n v="0.62793424859868618"/>
    <m/>
    <n v="1"/>
    <m/>
    <n v="1995"/>
    <s v="EU15"/>
    <s v="IE"/>
    <s v="Wave IV"/>
    <s v="Ireland 1995"/>
    <s v="Net"/>
    <n v="30.64771"/>
    <n v="4.2332219999999996"/>
    <n v="4.2332219999999996"/>
    <n v="26.414487999999999"/>
    <n v="26.414487999999999"/>
    <m/>
    <n v="0.86187476976256949"/>
    <n v="0.86187476976256949"/>
    <m/>
    <n v="1"/>
    <m/>
    <n v="1995"/>
    <s v="EU15"/>
    <s v="IE"/>
    <s v="Wave IV"/>
    <s v="Ireland 1995"/>
    <s v="Net"/>
    <n v="26.995629999999998"/>
    <n v="4.7750050000000002"/>
    <n v="4.7750050000000002"/>
    <n v="22.220624999999998"/>
    <n v="22.220624999999998"/>
    <m/>
    <n v="0.82311933449969499"/>
    <n v="0.82311933449969499"/>
    <m/>
    <n v="1"/>
    <m/>
  </r>
  <r>
    <x v="13"/>
    <x v="1"/>
    <x v="22"/>
    <x v="5"/>
    <x v="155"/>
    <x v="1"/>
    <n v="40.580530000000003"/>
    <n v="20.400870000000001"/>
    <n v="20.400870000000001"/>
    <n v="20.179660000000002"/>
    <n v="20.179660000000002"/>
    <m/>
    <n v="0.49727443185192505"/>
    <n v="0.49727443185192505"/>
    <m/>
    <n v="1"/>
    <m/>
    <n v="1994"/>
    <s v="IE"/>
    <s v="Wave IV"/>
    <s v="Ireland 1994"/>
    <s v="Net"/>
    <n v="35.370579999999997"/>
    <n v="11.884499999999999"/>
    <n v="11.884499999999999"/>
    <n v="23.486079999999998"/>
    <n v="23.486079999999998"/>
    <m/>
    <n v="0.66400042068860621"/>
    <n v="0.66400042068860621"/>
    <m/>
    <n v="1"/>
    <m/>
    <n v="1994"/>
    <s v="EU15"/>
    <s v="IE"/>
    <s v="Wave IV"/>
    <s v="Ireland 1994"/>
    <s v="Net"/>
    <n v="31.936199999999999"/>
    <n v="2.5780479999999999"/>
    <n v="2.5780479999999999"/>
    <n v="29.358152"/>
    <n v="29.358152"/>
    <m/>
    <n v="0.91927505464018888"/>
    <n v="0.91927505464018888"/>
    <m/>
    <n v="1"/>
    <m/>
    <n v="1994"/>
    <s v="EU15"/>
    <s v="IE"/>
    <s v="Wave IV"/>
    <s v="Ireland 1994"/>
    <s v="Net"/>
    <n v="28.335560000000001"/>
    <n v="4.3207880000000003"/>
    <n v="4.3207880000000003"/>
    <n v="24.014772000000001"/>
    <n v="24.014772000000001"/>
    <m/>
    <n v="0.84751358363836815"/>
    <n v="0.84751358363836815"/>
    <m/>
    <n v="1"/>
    <m/>
  </r>
  <r>
    <x v="14"/>
    <x v="1"/>
    <x v="22"/>
    <x v="7"/>
    <x v="156"/>
    <x v="0"/>
    <n v="35.52149"/>
    <n v="18.323340000000002"/>
    <n v="19.993970000000001"/>
    <n v="15.527519999999999"/>
    <n v="17.198149999999998"/>
    <n v="-1.6706299999999992"/>
    <n v="0.43713031181968998"/>
    <n v="0.48416184118402689"/>
    <n v="-4.703152936433689E-2"/>
    <n v="1.1075915535771328"/>
    <n v="-0.10759155357713268"/>
    <n v="1987"/>
    <s v="IE"/>
    <s v="Wave II"/>
    <s v="Ireland 1987"/>
    <s v="Gross"/>
    <n v="31.972850000000001"/>
    <n v="10.118359999999999"/>
    <n v="11.120480000000001"/>
    <n v="20.852370000000001"/>
    <n v="21.854490000000002"/>
    <n v="-1.0021200000000015"/>
    <n v="0.65218990487241524"/>
    <n v="0.68353274731530034"/>
    <n v="-3.1342842442885183E-2"/>
    <n v="1.0480578466620343"/>
    <n v="-4.8057846662034165E-2"/>
    <n v="1987"/>
    <s v="EU15"/>
    <s v="IE"/>
    <s v="Wave II"/>
    <s v="Ireland 1987"/>
    <s v="Gross"/>
    <n v="29.071870000000001"/>
    <n v="4.0663679999999998"/>
    <n v="4.4297120000000003"/>
    <n v="24.642158000000002"/>
    <n v="25.005502"/>
    <n v="-0.36334400000000056"/>
    <n v="0.84762892789490329"/>
    <n v="0.86012705753018293"/>
    <n v="-1.2498129635279758E-2"/>
    <n v="1.0147448125281884"/>
    <n v="-1.4744812528188503E-2"/>
    <n v="1987"/>
    <s v="EU15"/>
    <s v="IE"/>
    <s v="Wave II"/>
    <s v="Ireland 1987"/>
    <s v="Gross"/>
    <n v="25.957460000000001"/>
    <n v="4.7645470000000003"/>
    <n v="5.22898"/>
    <n v="20.728480000000001"/>
    <n v="21.192913000000001"/>
    <n v="-0.46443299999999965"/>
    <n v="0.79855579089787676"/>
    <n v="0.81644787278878594"/>
    <n v="-1.7892081890909187E-2"/>
    <n v="1.0224055502381264"/>
    <n v="-2.2405550238126463E-2"/>
  </r>
  <r>
    <x v="33"/>
    <x v="5"/>
    <x v="23"/>
    <x v="10"/>
    <x v="157"/>
    <x v="0"/>
    <n v="33.367789999999999"/>
    <n v="22.776610000000002"/>
    <n v="24.9864"/>
    <n v="8.3813899999999997"/>
    <n v="10.591179999999998"/>
    <n v="-2.2097899999999981"/>
    <n v="0.25118205311169844"/>
    <n v="0.31740729607804408"/>
    <n v="-6.6225242966345632E-2"/>
    <n v="1.2636543580480086"/>
    <n v="-0.26365435804800852"/>
    <n v="2016"/>
    <s v="IL"/>
    <s v="Wave X"/>
    <s v="Israel 2016"/>
    <s v="Gross"/>
    <n v="28.13025"/>
    <n v="16.209240000000001"/>
    <n v="18.669840000000001"/>
    <n v="9.4604099999999995"/>
    <n v="11.921009999999999"/>
    <n v="-2.4605999999999995"/>
    <n v="0.33630735596022077"/>
    <n v="0.42377902791478922"/>
    <n v="-8.7471671954568467E-2"/>
    <n v="1.2600944356534229"/>
    <n v="-0.260094435653423"/>
    <n v="2016"/>
    <s v="Middle East"/>
    <s v="IL"/>
    <s v="Wave X"/>
    <s v="Israel 2016"/>
    <s v="Gross"/>
    <n v="22.76342"/>
    <n v="10.646599999999999"/>
    <n v="11.959210000000001"/>
    <n v="10.804209999999999"/>
    <n v="12.116820000000001"/>
    <n v="-1.3126100000000012"/>
    <n v="0.47463034992105751"/>
    <n v="0.53229347786931847"/>
    <n v="-5.7663127948260902E-2"/>
    <n v="1.1214906041256141"/>
    <n v="-0.1214906041256141"/>
    <n v="2016"/>
    <s v="Middle East"/>
    <s v="IL"/>
    <s v="Wave X"/>
    <s v="Israel 2016"/>
    <s v="Gross"/>
    <n v="18.389620000000001"/>
    <n v="7.510834"/>
    <n v="8.5028220000000001"/>
    <n v="9.8867980000000006"/>
    <n v="10.878786000000002"/>
    <n v="-0.99198800000000009"/>
    <n v="0.53762927129543736"/>
    <n v="0.59157209338746541"/>
    <n v="-5.3942822092028005E-2"/>
    <n v="1.1003346078275293"/>
    <n v="-0.1003346078275292"/>
  </r>
  <r>
    <x v="0"/>
    <x v="5"/>
    <x v="23"/>
    <x v="0"/>
    <x v="158"/>
    <x v="0"/>
    <n v="33.749809999999997"/>
    <n v="23.146000000000001"/>
    <n v="25.313639999999999"/>
    <n v="8.4361699999999971"/>
    <n v="10.603809999999996"/>
    <n v="-2.1676399999999987"/>
    <n v="0.24996199978607281"/>
    <n v="0.31418873172915629"/>
    <n v="-6.4226731943083495E-2"/>
    <n v="1.2569459837817398"/>
    <n v="-0.25694598378173977"/>
    <n v="2014"/>
    <s v="IL"/>
    <s v="Wave IX"/>
    <s v="Israel 2014"/>
    <s v="Gross"/>
    <n v="28.80996"/>
    <n v="17.052600000000002"/>
    <n v="19.282119999999999"/>
    <n v="9.5278400000000012"/>
    <n v="11.757359999999998"/>
    <n v="-2.2295199999999973"/>
    <n v="0.33071340605818267"/>
    <n v="0.40810053189938472"/>
    <n v="-7.738712584120204E-2"/>
    <n v="1.2340005709583701"/>
    <n v="-0.2340005709583701"/>
    <n v="2014"/>
    <s v="Middle East"/>
    <s v="IL"/>
    <s v="Wave IX"/>
    <s v="Israel 2014"/>
    <s v="Gross"/>
    <n v="23.387370000000001"/>
    <n v="11.827640000000001"/>
    <n v="13.13829"/>
    <n v="10.249080000000001"/>
    <n v="11.55973"/>
    <n v="-1.310649999999999"/>
    <n v="0.43823140438621361"/>
    <n v="0.49427233588043462"/>
    <n v="-5.6040931494220979E-2"/>
    <n v="1.1278797706720993"/>
    <n v="-0.12787977067209924"/>
    <n v="2014"/>
    <s v="Middle East"/>
    <s v="IL"/>
    <s v="Wave IX"/>
    <s v="Israel 2014"/>
    <s v="Gross"/>
    <n v="19.079129999999999"/>
    <n v="7.9646220000000003"/>
    <n v="9.0558420000000002"/>
    <n v="10.023287999999999"/>
    <n v="11.114507999999999"/>
    <n v="-1.0912199999999999"/>
    <n v="0.52535351454704693"/>
    <n v="0.58254794636862373"/>
    <n v="-5.7194431821576762E-2"/>
    <n v="1.1088684671137854"/>
    <n v="-0.10886846711378541"/>
  </r>
  <r>
    <x v="29"/>
    <x v="5"/>
    <x v="23"/>
    <x v="0"/>
    <x v="159"/>
    <x v="0"/>
    <n v="36.03687"/>
    <n v="23.78755"/>
    <n v="26.231079999999999"/>
    <n v="9.8057900000000018"/>
    <n v="12.249320000000001"/>
    <n v="-2.4435299999999991"/>
    <n v="0.27210437532449411"/>
    <n v="0.33991076361515304"/>
    <n v="-6.7806388290658964E-2"/>
    <n v="1.2491925688802226"/>
    <n v="-0.24919256888022268"/>
    <n v="2012"/>
    <s v="IL"/>
    <s v="Wave IX"/>
    <s v="Israel 2012"/>
    <s v="Gross"/>
    <n v="30.80472"/>
    <n v="16.856739999999999"/>
    <n v="19.181940000000001"/>
    <n v="11.622779999999999"/>
    <n v="13.947980000000001"/>
    <n v="-2.3252000000000024"/>
    <n v="0.37730516622128035"/>
    <n v="0.45278710535268624"/>
    <n v="-7.5481939131405912E-2"/>
    <n v="1.2000554084306856"/>
    <n v="-0.20005540843068548"/>
    <n v="2012"/>
    <s v="Middle East"/>
    <s v="IL"/>
    <s v="Wave IX"/>
    <s v="Israel 2012"/>
    <s v="Gross"/>
    <n v="25.06184"/>
    <n v="10.88808"/>
    <n v="12.527839999999999"/>
    <n v="12.534000000000001"/>
    <n v="14.17376"/>
    <n v="-1.639759999999999"/>
    <n v="0.50012289600444348"/>
    <n v="0.56555145192850964"/>
    <n v="-6.5428555924066184E-2"/>
    <n v="1.1308249561193553"/>
    <n v="-0.13082495611935527"/>
    <n v="2012"/>
    <s v="Middle East"/>
    <s v="IL"/>
    <s v="Wave IX"/>
    <s v="Israel 2012"/>
    <s v="Gross"/>
    <n v="20.452999999999999"/>
    <n v="7.9230010000000002"/>
    <n v="9.002872"/>
    <n v="11.450127999999999"/>
    <n v="12.529999"/>
    <n v="-1.0798709999999998"/>
    <n v="0.55982633354520117"/>
    <n v="0.61262401603676719"/>
    <n v="-5.2797682491566023E-2"/>
    <n v="1.0943108234248562"/>
    <n v="-9.4310823424856027E-2"/>
  </r>
  <r>
    <x v="1"/>
    <x v="5"/>
    <x v="23"/>
    <x v="1"/>
    <x v="160"/>
    <x v="0"/>
    <n v="37.798499999999997"/>
    <n v="24.736550000000001"/>
    <n v="28.02149"/>
    <n v="9.7770099999999971"/>
    <n v="13.061949999999996"/>
    <n v="-3.2849399999999989"/>
    <n v="0.25866132253925417"/>
    <n v="0.34556794581795564"/>
    <n v="-8.6906623278701509E-2"/>
    <n v="1.3359861552765109"/>
    <n v="-0.33598615527651088"/>
    <n v="2010"/>
    <s v="IL"/>
    <s v="Wave VIII"/>
    <s v="Israel 2010"/>
    <s v="Gross"/>
    <n v="32.362430000000003"/>
    <n v="17.681059999999999"/>
    <n v="20.132819999999999"/>
    <n v="12.229610000000005"/>
    <n v="14.681370000000005"/>
    <n v="-2.4517600000000002"/>
    <n v="0.37789529401840355"/>
    <n v="0.45365474718678428"/>
    <n v="-7.5759453168380744E-2"/>
    <n v="1.2004773659994064"/>
    <n v="-0.2004773659994063"/>
    <n v="2010"/>
    <s v="Middle East"/>
    <s v="IL"/>
    <s v="Wave VIII"/>
    <s v="Israel 2010"/>
    <s v="Gross"/>
    <n v="26.784030000000001"/>
    <n v="10.19753"/>
    <n v="11.91268"/>
    <n v="14.871350000000001"/>
    <n v="16.586500000000001"/>
    <n v="-1.7151499999999995"/>
    <n v="0.55523197965354731"/>
    <n v="0.61926827292233466"/>
    <n v="-6.4036293268787389E-2"/>
    <n v="1.1153325017567335"/>
    <n v="-0.11533250175673354"/>
    <n v="2010"/>
    <s v="Middle East"/>
    <s v="IL"/>
    <s v="Wave VIII"/>
    <s v="Israel 2010"/>
    <s v="Gross"/>
    <n v="21.89404"/>
    <n v="7.7789349999999997"/>
    <n v="8.9151520000000009"/>
    <n v="12.978888"/>
    <n v="14.115105"/>
    <n v="-1.1362170000000011"/>
    <n v="0.59280461714694954"/>
    <n v="0.64470079528492685"/>
    <n v="-5.1896178137977325E-2"/>
    <n v="1.0875434783010687"/>
    <n v="-8.754347830106872E-2"/>
  </r>
  <r>
    <x v="10"/>
    <x v="5"/>
    <x v="23"/>
    <x v="2"/>
    <x v="161"/>
    <x v="0"/>
    <n v="37.383600000000001"/>
    <n v="23.131820000000001"/>
    <n v="26.55274"/>
    <n v="10.830860000000001"/>
    <n v="14.25178"/>
    <n v="-3.4209199999999989"/>
    <n v="0.28972223113878814"/>
    <n v="0.38123080709187984"/>
    <n v="-9.1508575953091698E-2"/>
    <n v="1.3158493416035291"/>
    <n v="-0.31584934160352901"/>
    <n v="2007"/>
    <s v="IL"/>
    <s v="Wave VII"/>
    <s v="Israel 2007"/>
    <s v="Gross"/>
    <n v="31.878150000000002"/>
    <n v="16.560590000000001"/>
    <n v="18.855599999999999"/>
    <n v="13.022550000000003"/>
    <n v="15.31756"/>
    <n v="-2.2950099999999978"/>
    <n v="0.40851021781376906"/>
    <n v="0.48050341691723014"/>
    <n v="-7.1993199103461081E-2"/>
    <n v="1.1762335333709601"/>
    <n v="-0.17623353337096018"/>
    <n v="2007"/>
    <s v="Middle East"/>
    <s v="IL"/>
    <s v="Wave VII"/>
    <s v="Israel 2007"/>
    <s v="Gross"/>
    <n v="26.527280000000001"/>
    <n v="9.8834689999999998"/>
    <n v="11.580730000000001"/>
    <n v="14.94655"/>
    <n v="16.643810999999999"/>
    <n v="-1.697261000000001"/>
    <n v="0.56344072969411108"/>
    <n v="0.62742244964429061"/>
    <n v="-6.3981719950179622E-2"/>
    <n v="1.1135553689647444"/>
    <n v="-0.11355536896474444"/>
    <n v="2007"/>
    <s v="Middle East"/>
    <s v="IL"/>
    <s v="Wave VII"/>
    <s v="Israel 2007"/>
    <s v="Gross"/>
    <n v="22.277709999999999"/>
    <n v="7.3763019999999999"/>
    <n v="8.5085519999999999"/>
    <n v="13.769157999999999"/>
    <n v="14.901408"/>
    <n v="-1.13225"/>
    <n v="0.61806882305227961"/>
    <n v="0.66889316720614467"/>
    <n v="-5.0824344153865011E-2"/>
    <n v="1.0822308815106922"/>
    <n v="-8.223088151069223E-2"/>
  </r>
  <r>
    <x v="30"/>
    <x v="5"/>
    <x v="23"/>
    <x v="3"/>
    <x v="162"/>
    <x v="0"/>
    <n v="37.93676"/>
    <n v="23.59477"/>
    <n v="26.785599999999999"/>
    <n v="11.151160000000001"/>
    <n v="14.341989999999999"/>
    <n v="-3.1908299999999983"/>
    <n v="0.29394075825136362"/>
    <n v="0.3780499441702454"/>
    <n v="-8.4109185918881793E-2"/>
    <n v="1.2861433249993721"/>
    <n v="-0.28614332499937206"/>
    <n v="2005"/>
    <s v="IL"/>
    <s v="Wave VI"/>
    <s v="Israel 2005"/>
    <s v="Gross"/>
    <n v="32.753140000000002"/>
    <n v="16.828620000000001"/>
    <n v="19.370940000000001"/>
    <n v="13.382200000000001"/>
    <n v="15.924520000000001"/>
    <n v="-2.5423200000000001"/>
    <n v="0.40857762034418688"/>
    <n v="0.48619826984527287"/>
    <n v="-7.7620649501086006E-2"/>
    <n v="1.189977731613636"/>
    <n v="-0.18997773161363601"/>
    <n v="2005"/>
    <s v="Middle East"/>
    <s v="IL"/>
    <s v="Wave VI"/>
    <s v="Israel 2005"/>
    <s v="Gross"/>
    <n v="27.677910000000001"/>
    <n v="10.13866"/>
    <n v="12.17773"/>
    <n v="15.50018"/>
    <n v="17.539250000000003"/>
    <n v="-2.0390700000000006"/>
    <n v="0.56001988589456353"/>
    <n v="0.63369127220949861"/>
    <n v="-7.3671386314934931E-2"/>
    <n v="1.1315513755324134"/>
    <n v="-0.1315513755324132"/>
    <n v="2005"/>
    <s v="Middle East"/>
    <s v="IL"/>
    <s v="Wave VI"/>
    <s v="Israel 2005"/>
    <s v="Gross"/>
    <n v="23.251899999999999"/>
    <n v="7.4930110000000001"/>
    <n v="8.7438020000000005"/>
    <n v="14.508097999999999"/>
    <n v="15.758889"/>
    <n v="-1.2507910000000004"/>
    <n v="0.6239532253278226"/>
    <n v="0.67774629170089329"/>
    <n v="-5.379306637307061E-2"/>
    <n v="1.0862132996344525"/>
    <n v="-8.621329963445247E-2"/>
  </r>
  <r>
    <x v="5"/>
    <x v="5"/>
    <x v="23"/>
    <x v="4"/>
    <x v="163"/>
    <x v="0"/>
    <n v="37.370849999999997"/>
    <n v="19.943180000000002"/>
    <n v="23.555569999999999"/>
    <n v="13.815279999999998"/>
    <n v="17.427669999999996"/>
    <n v="-3.6123899999999978"/>
    <n v="0.36968064681429508"/>
    <n v="0.46634395524854255"/>
    <n v="-9.6663308434247502E-2"/>
    <n v="1.2614778708792003"/>
    <n v="-0.26147787087920032"/>
    <n v="2001"/>
    <s v="IL"/>
    <s v="Wave V"/>
    <s v="Israel 2001"/>
    <s v="Gross"/>
    <n v="32.817329999999998"/>
    <n v="13.05457"/>
    <n v="15.58924"/>
    <n v="17.228089999999998"/>
    <n v="19.76276"/>
    <n v="-2.5346700000000002"/>
    <n v="0.52496927690339212"/>
    <n v="0.60220499352019197"/>
    <n v="-7.7235716616799732E-2"/>
    <n v="1.1471242604374601"/>
    <n v="-0.14712426043746002"/>
    <n v="2001"/>
    <s v="Middle East"/>
    <s v="IL"/>
    <s v="Wave V"/>
    <s v="Israel 2001"/>
    <s v="Gross"/>
    <n v="28.067080000000001"/>
    <n v="5.9510490000000003"/>
    <n v="7.6014999999999997"/>
    <n v="20.465580000000003"/>
    <n v="22.116031"/>
    <n v="-1.6504509999999994"/>
    <n v="0.72916669635744091"/>
    <n v="0.7879704978216473"/>
    <n v="-5.8803801464206447E-2"/>
    <n v="1.0806452101528516"/>
    <n v="-8.0645210152851726E-2"/>
    <n v="2001"/>
    <s v="Middle East"/>
    <s v="IL"/>
    <s v="Wave V"/>
    <s v="Israel 2001"/>
    <s v="Gross"/>
    <n v="24.42135"/>
    <n v="5.3852929999999999"/>
    <n v="6.4921930000000003"/>
    <n v="17.929157"/>
    <n v="19.036057"/>
    <n v="-1.1069000000000004"/>
    <n v="0.73415912715718012"/>
    <n v="0.77948422179773025"/>
    <n v="-4.5325094640550193E-2"/>
    <n v="1.0617374258031205"/>
    <n v="-6.1737425803120603E-2"/>
  </r>
  <r>
    <x v="12"/>
    <x v="5"/>
    <x v="23"/>
    <x v="5"/>
    <x v="164"/>
    <x v="0"/>
    <n v="33.73198"/>
    <n v="18.075019999999999"/>
    <n v="21.928170000000001"/>
    <n v="11.803809999999999"/>
    <n v="15.656960000000002"/>
    <n v="-3.853150000000003"/>
    <n v="0.34992935487332788"/>
    <n v="0.46415775178332258"/>
    <n v="-0.1142283969099947"/>
    <n v="1.3264327365486233"/>
    <n v="-0.32643273654862315"/>
    <n v="1997"/>
    <s v="IL"/>
    <s v="Wave IV"/>
    <s v="Israel 1997"/>
    <s v="Gross"/>
    <n v="28.626339999999999"/>
    <n v="11.39762"/>
    <n v="13.49006"/>
    <n v="15.136279999999999"/>
    <n v="17.228719999999999"/>
    <n v="-2.0924399999999999"/>
    <n v="0.52875358847830356"/>
    <n v="0.60184850735371687"/>
    <n v="-7.3094918875413334E-2"/>
    <n v="1.1382400431281663"/>
    <n v="-0.13824004312816623"/>
    <n v="1997"/>
    <s v="Middle East"/>
    <s v="IL"/>
    <s v="Wave IV"/>
    <s v="Israel 1997"/>
    <s v="Gross"/>
    <n v="24.013639999999999"/>
    <n v="5.8787440000000002"/>
    <n v="8.1607559999999992"/>
    <n v="15.852884"/>
    <n v="18.134895999999998"/>
    <n v="-2.282011999999999"/>
    <n v="0.66016164146709955"/>
    <n v="0.75519146618338573"/>
    <n v="-9.502982471628621E-2"/>
    <n v="1.143949328084404"/>
    <n v="-0.14394932808440403"/>
    <n v="1997"/>
    <s v="Middle East"/>
    <s v="IL"/>
    <s v="Wave IV"/>
    <s v="Israel 1997"/>
    <s v="Gross"/>
    <n v="20.353370000000002"/>
    <n v="4.8559390000000002"/>
    <n v="6.0609820000000001"/>
    <n v="14.292388000000003"/>
    <n v="15.497431000000002"/>
    <n v="-1.2050429999999999"/>
    <n v="0.70221236090141348"/>
    <n v="0.76141842849611641"/>
    <n v="-5.9206067594702975E-2"/>
    <n v="1.0843136220483238"/>
    <n v="-8.4313622048323877E-2"/>
  </r>
  <r>
    <x v="15"/>
    <x v="5"/>
    <x v="23"/>
    <x v="6"/>
    <x v="165"/>
    <x v="0"/>
    <n v="31.726030000000002"/>
    <n v="15.62308"/>
    <n v="18.062560000000001"/>
    <n v="13.66347"/>
    <n v="16.10295"/>
    <n v="-2.4394800000000014"/>
    <n v="0.43067065119713999"/>
    <n v="0.50756271742792902"/>
    <n v="-7.6892066230789077E-2"/>
    <n v="1.1785402975964379"/>
    <n v="-0.17854029759643791"/>
    <n v="1992"/>
    <s v="IL"/>
    <s v="Wave III"/>
    <s v="Israel 1992"/>
    <s v="Gross"/>
    <n v="26.111789999999999"/>
    <n v="9.1574629999999999"/>
    <n v="10.2004"/>
    <n v="15.911389999999999"/>
    <n v="16.954326999999999"/>
    <n v="-1.0429370000000002"/>
    <n v="0.60935653970869097"/>
    <n v="0.64929776932182737"/>
    <n v="-3.9941229613136453E-2"/>
    <n v="1.0655465675846045"/>
    <n v="-6.5546567584604504E-2"/>
    <n v="1992"/>
    <s v="Middle East"/>
    <s v="IL"/>
    <s v="Wave III"/>
    <s v="Israel 1992"/>
    <s v="Gross"/>
    <n v="21.600059999999999"/>
    <n v="4.623456"/>
    <n v="4.9844169999999997"/>
    <n v="16.615642999999999"/>
    <n v="16.976603999999998"/>
    <n v="-0.36096099999999964"/>
    <n v="0.76924059470205175"/>
    <n v="0.7859517056897064"/>
    <n v="-1.6711110987654647E-2"/>
    <n v="1.0217241667987209"/>
    <n v="-2.1724166798720919E-2"/>
    <n v="1992"/>
    <s v="Middle East"/>
    <s v="IL"/>
    <s v="Wave III"/>
    <s v="Israel 1992"/>
    <s v="Gross"/>
    <n v="18.605219999999999"/>
    <n v="3.7766769999999998"/>
    <n v="4.1789180000000004"/>
    <n v="14.426302"/>
    <n v="14.828543"/>
    <n v="-0.40224100000000051"/>
    <n v="0.77539002494998721"/>
    <n v="0.79700981767482459"/>
    <n v="-2.1619792724837467E-2"/>
    <n v="1.0278824746632922"/>
    <n v="-2.7882474663292127E-2"/>
  </r>
  <r>
    <x v="37"/>
    <x v="5"/>
    <x v="23"/>
    <x v="7"/>
    <x v="166"/>
    <x v="0"/>
    <n v="31.332699999999999"/>
    <n v="16.63252"/>
    <n v="19.414840000000002"/>
    <n v="11.917859999999997"/>
    <n v="14.70018"/>
    <n v="-2.7823200000000021"/>
    <n v="0.38036492226970536"/>
    <n v="0.46916416395650551"/>
    <n v="-8.8799241686800118E-2"/>
    <n v="1.2334580201479126"/>
    <n v="-0.2334580201479127"/>
    <n v="1986"/>
    <s v="IL"/>
    <s v="Wave II"/>
    <s v="Israel 1986"/>
    <s v="Gross"/>
    <n v="26.13589"/>
    <n v="10.676119999999999"/>
    <n v="11.69139"/>
    <n v="14.4445"/>
    <n v="15.459770000000001"/>
    <n v="-1.015270000000001"/>
    <n v="0.55266914576086756"/>
    <n v="0.59151496275810778"/>
    <n v="-3.8845816997240233E-2"/>
    <n v="1.0702876527397973"/>
    <n v="-7.0287652739797229E-2"/>
    <n v="1986"/>
    <s v="Middle East"/>
    <s v="IL"/>
    <s v="Wave II"/>
    <s v="Israel 1986"/>
    <s v="Gross"/>
    <n v="21.85014"/>
    <n v="4.209695"/>
    <n v="4.8859830000000004"/>
    <n v="16.964157"/>
    <n v="17.640445"/>
    <n v="-0.67628800000000044"/>
    <n v="0.77638665015418662"/>
    <n v="0.80733784772088413"/>
    <n v="-3.0951197566697532E-2"/>
    <n v="1.039865700370493"/>
    <n v="-3.9865700370492939E-2"/>
    <n v="1986"/>
    <s v="Middle East"/>
    <s v="IL"/>
    <s v="Wave II"/>
    <s v="Israel 1986"/>
    <s v="Gross"/>
    <n v="18.65578"/>
    <n v="4.0369659999999996"/>
    <n v="4.5676300000000003"/>
    <n v="14.088149999999999"/>
    <n v="14.618814"/>
    <n v="-0.53066400000000069"/>
    <n v="0.75516274312840304"/>
    <n v="0.78360776124075227"/>
    <n v="-2.8445018112349132E-2"/>
    <n v="1.0376674013266469"/>
    <n v="-3.7667401326646914E-2"/>
  </r>
  <r>
    <x v="38"/>
    <x v="5"/>
    <x v="23"/>
    <x v="8"/>
    <x v="167"/>
    <x v="0"/>
    <n v="23.847359999999998"/>
    <n v="12.200810000000001"/>
    <n v="18.932880000000001"/>
    <n v="4.9144799999999975"/>
    <n v="11.646549999999998"/>
    <n v="-6.7320700000000002"/>
    <n v="0.20608067308079375"/>
    <n v="0.48837900715215432"/>
    <n v="-0.28229833407136057"/>
    <n v="2.3698438085005948"/>
    <n v="-1.3698438085005948"/>
    <n v="1979"/>
    <s v="IL"/>
    <s v="Wave I"/>
    <s v="Israel 1979"/>
    <s v="Gross"/>
    <n v="18.945989999999998"/>
    <n v="7.9096719999999996"/>
    <n v="11.00943"/>
    <n v="7.9365599999999983"/>
    <n v="11.036317999999998"/>
    <n v="-3.0997580000000005"/>
    <n v="0.41890447530057806"/>
    <n v="0.58251471683453859"/>
    <n v="-0.16361024153396053"/>
    <n v="1.390566945880835"/>
    <n v="-0.39056694588083518"/>
    <n v="1979"/>
    <s v="Middle East"/>
    <s v="IL"/>
    <s v="Wave I"/>
    <s v="Israel 1979"/>
    <s v="Gross"/>
    <n v="15.053000000000001"/>
    <n v="4.3592829999999996"/>
    <n v="5.0128219999999999"/>
    <n v="10.040178000000001"/>
    <n v="10.693717000000001"/>
    <n v="-0.65353900000000031"/>
    <n v="0.66698850727429748"/>
    <n v="0.71040437122168343"/>
    <n v="-4.3415863947385919E-2"/>
    <n v="1.0650923718683076"/>
    <n v="-6.5092371868307533E-2"/>
    <n v="1979"/>
    <s v="Middle East"/>
    <s v="IL"/>
    <s v="Wave I"/>
    <s v="Israel 1979"/>
    <s v="Gross"/>
    <n v="13.08048"/>
    <n v="3.1368770000000001"/>
    <n v="4.2721470000000004"/>
    <n v="8.8083329999999993"/>
    <n v="9.9436029999999995"/>
    <n v="-1.1352700000000002"/>
    <n v="0.67339524237642656"/>
    <n v="0.76018639988746584"/>
    <n v="-8.6791157511039371E-2"/>
    <n v="1.1288859083778964"/>
    <n v="-0.12888590837789629"/>
  </r>
  <r>
    <x v="0"/>
    <x v="1"/>
    <x v="24"/>
    <x v="0"/>
    <x v="168"/>
    <x v="1"/>
    <n v="44.108319999999999"/>
    <n v="19.912559999999999"/>
    <n v="19.912559999999999"/>
    <n v="24.19576"/>
    <n v="24.19576"/>
    <m/>
    <n v="0.54855319812679337"/>
    <n v="0.54855319812679337"/>
    <m/>
    <n v="1"/>
    <m/>
    <n v="2014"/>
    <s v="IT"/>
    <s v="Wave IX"/>
    <s v="Italy 2014"/>
    <s v="Net"/>
    <n v="38.256590000000003"/>
    <n v="12.8782"/>
    <n v="12.8782"/>
    <n v="25.378390000000003"/>
    <n v="25.378390000000003"/>
    <m/>
    <n v="0.6633730293264507"/>
    <n v="0.6633730293264507"/>
    <m/>
    <n v="1"/>
    <m/>
    <n v="2014"/>
    <s v="EU15"/>
    <s v="IT"/>
    <s v="Wave IX"/>
    <s v="Italy 2014"/>
    <s v="Net"/>
    <n v="33.02581"/>
    <n v="7.6524270000000003"/>
    <n v="7.6524270000000003"/>
    <n v="25.373383"/>
    <n v="25.373383"/>
    <m/>
    <n v="0.76828949842562533"/>
    <n v="0.76828949842562533"/>
    <m/>
    <n v="1"/>
    <m/>
    <n v="2014"/>
    <s v="EU15"/>
    <s v="IT"/>
    <s v="Wave IX"/>
    <s v="Italy 2014"/>
    <s v="Net"/>
    <n v="29.900459999999999"/>
    <n v="6.3889849999999999"/>
    <n v="6.3889849999999999"/>
    <n v="23.511474999999997"/>
    <n v="23.511474999999997"/>
    <m/>
    <n v="0.78632485921621265"/>
    <n v="0.78632485921621265"/>
    <m/>
    <n v="1"/>
    <m/>
  </r>
  <r>
    <x v="1"/>
    <x v="1"/>
    <x v="24"/>
    <x v="1"/>
    <x v="169"/>
    <x v="1"/>
    <n v="42.45111"/>
    <n v="18.9542"/>
    <n v="18.9542"/>
    <n v="23.49691"/>
    <n v="23.49691"/>
    <m/>
    <n v="0.55350519691946809"/>
    <n v="0.55350519691946809"/>
    <m/>
    <n v="1"/>
    <m/>
    <n v="2010"/>
    <s v="IT"/>
    <s v="Wave VIII"/>
    <s v="Italy 2010"/>
    <s v="Net"/>
    <n v="36.335169999999998"/>
    <n v="12.26473"/>
    <n v="12.26473"/>
    <n v="24.070439999999998"/>
    <n v="24.070439999999998"/>
    <m/>
    <n v="0.66245568687307643"/>
    <n v="0.66245568687307643"/>
    <m/>
    <n v="1"/>
    <m/>
    <n v="2010"/>
    <s v="EU15"/>
    <s v="IT"/>
    <s v="Wave VIII"/>
    <s v="Italy 2010"/>
    <s v="Net"/>
    <n v="31.452210000000001"/>
    <n v="7.1961209999999998"/>
    <n v="7.1961209999999998"/>
    <n v="24.256089000000003"/>
    <n v="24.256089000000003"/>
    <m/>
    <n v="0.77120459897730564"/>
    <n v="0.77120459897730564"/>
    <m/>
    <n v="1"/>
    <m/>
    <n v="2010"/>
    <s v="EU15"/>
    <s v="IT"/>
    <s v="Wave VIII"/>
    <s v="Italy 2010"/>
    <s v="Net"/>
    <n v="28.514220000000002"/>
    <n v="6.0125609999999998"/>
    <n v="6.0125609999999998"/>
    <n v="22.501659000000004"/>
    <n v="22.501659000000004"/>
    <m/>
    <n v="0.7891381563304205"/>
    <n v="0.7891381563304205"/>
    <m/>
    <n v="1"/>
    <m/>
  </r>
  <r>
    <x v="2"/>
    <x v="1"/>
    <x v="24"/>
    <x v="2"/>
    <x v="170"/>
    <x v="1"/>
    <n v="42.204230000000003"/>
    <n v="19.431539999999998"/>
    <n v="19.431539999999998"/>
    <n v="22.772690000000004"/>
    <n v="22.772690000000004"/>
    <m/>
    <n v="0.53958311761640965"/>
    <n v="0.53958311761640965"/>
    <m/>
    <n v="1"/>
    <m/>
    <n v="2008"/>
    <s v="IT"/>
    <s v="Wave VII"/>
    <s v="Italy 2008"/>
    <s v="Net"/>
    <n v="35.118769999999998"/>
    <n v="11.79912"/>
    <n v="11.79912"/>
    <n v="23.319649999999996"/>
    <n v="23.319649999999996"/>
    <m/>
    <n v="0.66402240169573135"/>
    <n v="0.66402240169573135"/>
    <m/>
    <n v="1"/>
    <m/>
    <n v="2008"/>
    <s v="EU15"/>
    <s v="IT"/>
    <s v="Wave VII"/>
    <s v="Italy 2008"/>
    <s v="Net"/>
    <n v="29.087430000000001"/>
    <n v="5.943848"/>
    <n v="5.943848"/>
    <n v="23.143582000000002"/>
    <n v="23.143582000000002"/>
    <m/>
    <n v="0.79565578670924175"/>
    <n v="0.79565578670924175"/>
    <m/>
    <n v="1"/>
    <m/>
    <n v="2008"/>
    <s v="EU15"/>
    <s v="IT"/>
    <s v="Wave VII"/>
    <s v="Italy 2008"/>
    <s v="Net"/>
    <n v="26.738130000000002"/>
    <n v="5.2218559999999998"/>
    <n v="5.2218559999999998"/>
    <n v="21.516274000000003"/>
    <n v="21.516274000000003"/>
    <m/>
    <n v="0.8047037694857494"/>
    <n v="0.8047037694857494"/>
    <m/>
    <n v="1"/>
    <m/>
  </r>
  <r>
    <x v="3"/>
    <x v="1"/>
    <x v="24"/>
    <x v="3"/>
    <x v="171"/>
    <x v="1"/>
    <n v="41.654400000000003"/>
    <n v="19.805730000000001"/>
    <n v="19.805730000000001"/>
    <n v="21.848670000000002"/>
    <n v="21.848670000000002"/>
    <m/>
    <n v="0.52452249942383045"/>
    <n v="0.52452249942383045"/>
    <m/>
    <n v="1"/>
    <m/>
    <n v="2004"/>
    <s v="IT"/>
    <s v="Wave VI"/>
    <s v="Italy 2004"/>
    <s v="Net"/>
    <n v="34.667290000000001"/>
    <n v="11.93755"/>
    <n v="11.93755"/>
    <n v="22.72974"/>
    <n v="22.72974"/>
    <m/>
    <n v="0.65565378776362382"/>
    <n v="0.65565378776362382"/>
    <m/>
    <n v="1"/>
    <m/>
    <n v="2004"/>
    <s v="EU15"/>
    <s v="IT"/>
    <s v="Wave VI"/>
    <s v="Italy 2004"/>
    <s v="Net"/>
    <n v="29.95627"/>
    <n v="6.7412099999999997"/>
    <n v="6.7412099999999997"/>
    <n v="23.215060000000001"/>
    <n v="23.215060000000001"/>
    <m/>
    <n v="0.77496497394368524"/>
    <n v="0.77496497394368524"/>
    <m/>
    <n v="1"/>
    <m/>
    <n v="2004"/>
    <s v="EU15"/>
    <s v="IT"/>
    <s v="Wave VI"/>
    <s v="Italy 2004"/>
    <s v="Net"/>
    <n v="27.270409999999998"/>
    <n v="5.6139599999999996"/>
    <n v="5.6139599999999996"/>
    <n v="21.65645"/>
    <n v="21.65645"/>
    <m/>
    <n v="0.7941373085333151"/>
    <n v="0.7941373085333151"/>
    <m/>
    <n v="1"/>
    <m/>
  </r>
  <r>
    <x v="11"/>
    <x v="1"/>
    <x v="24"/>
    <x v="4"/>
    <x v="172"/>
    <x v="1"/>
    <n v="39.598480000000002"/>
    <n v="19.67305"/>
    <n v="19.67305"/>
    <n v="19.925430000000002"/>
    <n v="19.925430000000002"/>
    <m/>
    <n v="0.50318673848087103"/>
    <n v="0.50318673848087103"/>
    <m/>
    <n v="1"/>
    <m/>
    <n v="2000"/>
    <s v="IT"/>
    <s v="Wave V"/>
    <s v="Italy 2000"/>
    <s v="Net"/>
    <n v="33.09281"/>
    <n v="12.2995"/>
    <n v="12.2995"/>
    <n v="20.793309999999998"/>
    <n v="20.793309999999998"/>
    <m/>
    <n v="0.62833316360865088"/>
    <n v="0.62833316360865088"/>
    <m/>
    <n v="1"/>
    <m/>
    <n v="2000"/>
    <s v="EU15"/>
    <s v="IT"/>
    <s v="Wave V"/>
    <s v="Italy 2000"/>
    <s v="Net"/>
    <n v="28.755559999999999"/>
    <n v="7.2344549999999996"/>
    <n v="7.2344549999999996"/>
    <n v="21.521104999999999"/>
    <n v="21.521104999999999"/>
    <m/>
    <n v="0.74841543687551204"/>
    <n v="0.74841543687551204"/>
    <m/>
    <n v="1"/>
    <m/>
    <n v="2000"/>
    <s v="EU15"/>
    <s v="IT"/>
    <s v="Wave V"/>
    <s v="Italy 2000"/>
    <s v="Net"/>
    <n v="25.37893"/>
    <n v="5.9745249999999999"/>
    <n v="5.9745249999999999"/>
    <n v="19.404405000000001"/>
    <n v="19.404405000000001"/>
    <m/>
    <n v="0.76458719890870108"/>
    <n v="0.76458719890870108"/>
    <m/>
    <n v="1"/>
    <m/>
  </r>
  <r>
    <x v="21"/>
    <x v="1"/>
    <x v="24"/>
    <x v="4"/>
    <x v="173"/>
    <x v="1"/>
    <n v="40.337969999999999"/>
    <n v="20.936019999999999"/>
    <n v="20.936019999999999"/>
    <n v="19.401949999999999"/>
    <n v="19.401949999999999"/>
    <m/>
    <n v="0.48098478926926663"/>
    <n v="0.48098478926926663"/>
    <m/>
    <n v="1"/>
    <m/>
    <n v="1998"/>
    <s v="IT"/>
    <s v="Wave V"/>
    <s v="Italy 1998"/>
    <s v="Net"/>
    <n v="34.553199999999997"/>
    <n v="14.451420000000001"/>
    <n v="14.451420000000001"/>
    <n v="20.101779999999998"/>
    <n v="20.101779999999998"/>
    <m/>
    <n v="0.58176319414699651"/>
    <n v="0.58176319414699651"/>
    <m/>
    <n v="1"/>
    <m/>
    <n v="1998"/>
    <s v="EU15"/>
    <s v="IT"/>
    <s v="Wave V"/>
    <s v="Italy 1998"/>
    <s v="Net"/>
    <n v="29.918769999999999"/>
    <n v="8.525976"/>
    <n v="8.525976"/>
    <n v="21.392793999999999"/>
    <n v="21.392793999999999"/>
    <m/>
    <n v="0.71502919404774989"/>
    <n v="0.71502919404774989"/>
    <m/>
    <n v="1"/>
    <m/>
    <n v="1998"/>
    <s v="EU15"/>
    <s v="IT"/>
    <s v="Wave V"/>
    <s v="Italy 1998"/>
    <s v="Net"/>
    <n v="26.190750000000001"/>
    <n v="6.9998180000000003"/>
    <n v="6.9998180000000003"/>
    <n v="19.190932"/>
    <n v="19.190932"/>
    <m/>
    <n v="0.732737015931197"/>
    <n v="0.732737015931197"/>
    <m/>
    <n v="1"/>
    <m/>
  </r>
  <r>
    <x v="6"/>
    <x v="1"/>
    <x v="24"/>
    <x v="5"/>
    <x v="174"/>
    <x v="1"/>
    <n v="40.986530000000002"/>
    <n v="21.176960000000001"/>
    <n v="21.176960000000001"/>
    <n v="19.809570000000001"/>
    <n v="19.809570000000001"/>
    <m/>
    <n v="0.48331903188681746"/>
    <n v="0.48331903188681746"/>
    <m/>
    <n v="1"/>
    <m/>
    <n v="1995"/>
    <s v="IT"/>
    <s v="Wave IV"/>
    <s v="Italy 1995"/>
    <s v="Net"/>
    <n v="34.544370000000001"/>
    <n v="14.107620000000001"/>
    <n v="14.107620000000001"/>
    <n v="20.43675"/>
    <n v="20.43675"/>
    <m/>
    <n v="0.59160870497855367"/>
    <n v="0.59160870497855367"/>
    <m/>
    <n v="1"/>
    <m/>
    <n v="1995"/>
    <s v="EU15"/>
    <s v="IT"/>
    <s v="Wave IV"/>
    <s v="Italy 1995"/>
    <s v="Net"/>
    <n v="30.03736"/>
    <n v="8.640269"/>
    <n v="8.640269"/>
    <n v="21.397091"/>
    <n v="21.397091"/>
    <m/>
    <n v="0.71234925439519314"/>
    <n v="0.71234925439519314"/>
    <m/>
    <n v="1"/>
    <m/>
    <n v="1995"/>
    <s v="EU15"/>
    <s v="IT"/>
    <s v="Wave IV"/>
    <s v="Italy 1995"/>
    <s v="Net"/>
    <n v="25.953659999999999"/>
    <n v="6.861332"/>
    <n v="6.861332"/>
    <n v="19.092327999999998"/>
    <n v="19.092327999999998"/>
    <m/>
    <n v="0.73563142924735847"/>
    <n v="0.73563142924735847"/>
    <m/>
    <n v="1"/>
    <m/>
  </r>
  <r>
    <x v="39"/>
    <x v="1"/>
    <x v="24"/>
    <x v="5"/>
    <x v="175"/>
    <x v="1"/>
    <n v="40.288670000000003"/>
    <n v="21.890999999999998"/>
    <n v="21.890999999999998"/>
    <n v="18.397670000000005"/>
    <n v="18.397670000000005"/>
    <m/>
    <n v="0.45664624818838656"/>
    <n v="0.45664624818838656"/>
    <m/>
    <n v="1"/>
    <m/>
    <n v="1993"/>
    <s v="IT"/>
    <s v="Wave IV"/>
    <s v="Italy 1993"/>
    <s v="Net"/>
    <n v="33.544150000000002"/>
    <n v="13.96313"/>
    <n v="13.96313"/>
    <n v="19.581020000000002"/>
    <n v="19.581020000000002"/>
    <m/>
    <n v="0.58373874431160133"/>
    <n v="0.58373874431160133"/>
    <m/>
    <n v="1"/>
    <m/>
    <n v="1993"/>
    <s v="EU15"/>
    <s v="IT"/>
    <s v="Wave IV"/>
    <s v="Italy 1993"/>
    <s v="Net"/>
    <n v="28.642250000000001"/>
    <n v="8.1602999999999994"/>
    <n v="8.1602999999999994"/>
    <n v="20.481950000000001"/>
    <n v="20.481950000000001"/>
    <m/>
    <n v="0.7150957065174699"/>
    <n v="0.7150957065174699"/>
    <m/>
    <n v="1"/>
    <m/>
    <n v="1993"/>
    <s v="EU15"/>
    <s v="IT"/>
    <s v="Wave IV"/>
    <s v="Italy 1993"/>
    <s v="Net"/>
    <n v="25.2471"/>
    <n v="6.9219470000000003"/>
    <n v="6.9219470000000003"/>
    <n v="18.325153"/>
    <n v="18.325153"/>
    <m/>
    <n v="0.72583199654613795"/>
    <n v="0.72583199654613795"/>
    <m/>
    <n v="1"/>
    <m/>
  </r>
  <r>
    <x v="22"/>
    <x v="1"/>
    <x v="24"/>
    <x v="6"/>
    <x v="176"/>
    <x v="1"/>
    <n v="35.856070000000003"/>
    <n v="19.06439"/>
    <n v="19.06439"/>
    <n v="16.791680000000003"/>
    <n v="16.791680000000003"/>
    <m/>
    <n v="0.46830787646275795"/>
    <n v="0.46830787646275795"/>
    <m/>
    <n v="1"/>
    <m/>
    <n v="1991"/>
    <s v="IT"/>
    <s v="Wave III"/>
    <s v="Italy 1991"/>
    <s v="Net"/>
    <n v="27.57582"/>
    <n v="10.421419999999999"/>
    <n v="10.421419999999999"/>
    <n v="17.154400000000003"/>
    <n v="17.154400000000003"/>
    <m/>
    <n v="0.62208122913480002"/>
    <n v="0.62208122913480002"/>
    <m/>
    <n v="1"/>
    <m/>
    <n v="1991"/>
    <s v="EU15"/>
    <s v="IT"/>
    <s v="Wave III"/>
    <s v="Italy 1991"/>
    <s v="Net"/>
    <n v="22.27675"/>
    <n v="4.5398110000000003"/>
    <n v="4.5398110000000003"/>
    <n v="17.736939"/>
    <n v="17.736939"/>
    <m/>
    <n v="0.79620855825019354"/>
    <n v="0.79620855825019354"/>
    <m/>
    <n v="1"/>
    <m/>
    <n v="1991"/>
    <s v="EU15"/>
    <s v="IT"/>
    <s v="Wave III"/>
    <s v="Italy 1991"/>
    <s v="Net"/>
    <n v="20.79946"/>
    <n v="4.3790459999999998"/>
    <n v="4.3790459999999998"/>
    <n v="16.420414000000001"/>
    <n v="16.420414000000001"/>
    <m/>
    <n v="0.78946347645563886"/>
    <n v="0.78946347645563886"/>
    <m/>
    <n v="1"/>
    <m/>
  </r>
  <r>
    <x v="7"/>
    <x v="1"/>
    <x v="24"/>
    <x v="6"/>
    <x v="177"/>
    <x v="1"/>
    <n v="34.08907"/>
    <n v="17.465489999999999"/>
    <n v="17.465489999999999"/>
    <n v="16.62358"/>
    <n v="16.62358"/>
    <m/>
    <n v="0.48765132049656973"/>
    <n v="0.48765132049656973"/>
    <m/>
    <n v="1"/>
    <m/>
    <n v="1989"/>
    <s v="IT"/>
    <s v="Wave III"/>
    <s v="Italy 1989"/>
    <s v="Net"/>
    <n v="26.589590000000001"/>
    <n v="9.6503619999999994"/>
    <n v="9.6503619999999994"/>
    <n v="16.939228"/>
    <n v="16.939228"/>
    <m/>
    <n v="0.63706239923218067"/>
    <n v="0.63706239923218067"/>
    <m/>
    <n v="1"/>
    <m/>
    <n v="1989"/>
    <s v="EU15"/>
    <s v="IT"/>
    <s v="Wave III"/>
    <s v="Italy 1989"/>
    <s v="Net"/>
    <n v="21.752549999999999"/>
    <n v="4.3460369999999999"/>
    <n v="4.3460369999999999"/>
    <n v="17.406513"/>
    <n v="17.406513"/>
    <m/>
    <n v="0.80020563106394427"/>
    <n v="0.80020563106394427"/>
    <m/>
    <n v="1"/>
    <m/>
    <n v="1989"/>
    <s v="EU15"/>
    <s v="IT"/>
    <s v="Wave III"/>
    <s v="Italy 1989"/>
    <s v="Net"/>
    <n v="20.534289999999999"/>
    <n v="4.06203"/>
    <n v="4.06203"/>
    <n v="16.472259999999999"/>
    <n v="16.472259999999999"/>
    <m/>
    <n v="0.80218308010649497"/>
    <n v="0.80218308010649497"/>
    <m/>
    <n v="1"/>
    <m/>
  </r>
  <r>
    <x v="14"/>
    <x v="1"/>
    <x v="24"/>
    <x v="7"/>
    <x v="178"/>
    <x v="1"/>
    <n v="34.630130000000001"/>
    <n v="19.252220000000001"/>
    <n v="19.252220000000001"/>
    <n v="15.37791"/>
    <n v="15.37791"/>
    <m/>
    <n v="0.44406157297128251"/>
    <n v="0.44406157297128251"/>
    <m/>
    <n v="1"/>
    <m/>
    <n v="1987"/>
    <s v="IT"/>
    <s v="Wave II"/>
    <s v="Italy 1987"/>
    <s v="Net"/>
    <n v="27.74634"/>
    <n v="11.120889999999999"/>
    <n v="11.120889999999999"/>
    <n v="16.625450000000001"/>
    <n v="16.625450000000001"/>
    <m/>
    <n v="0.59919434419098161"/>
    <n v="0.59919434419098161"/>
    <m/>
    <n v="1"/>
    <m/>
    <n v="1987"/>
    <s v="EU15"/>
    <s v="IT"/>
    <s v="Wave II"/>
    <s v="Italy 1987"/>
    <s v="Net"/>
    <n v="23.763000000000002"/>
    <n v="6.7509730000000001"/>
    <n v="6.7509730000000001"/>
    <n v="17.012027000000003"/>
    <n v="17.012027000000003"/>
    <m/>
    <n v="0.71590401043639285"/>
    <n v="0.71590401043639285"/>
    <m/>
    <n v="1"/>
    <m/>
    <n v="1987"/>
    <s v="EU15"/>
    <s v="IT"/>
    <s v="Wave II"/>
    <s v="Italy 1987"/>
    <s v="Net"/>
    <n v="21.767510000000001"/>
    <n v="5.602417"/>
    <n v="5.602417"/>
    <n v="16.165093000000002"/>
    <n v="16.165093000000002"/>
    <m/>
    <n v="0.7426248110142134"/>
    <n v="0.7426248110142134"/>
    <m/>
    <n v="1"/>
    <m/>
  </r>
  <r>
    <x v="37"/>
    <x v="1"/>
    <x v="24"/>
    <x v="7"/>
    <x v="179"/>
    <x v="1"/>
    <n v="33.373089999999998"/>
    <n v="17.385929999999998"/>
    <n v="17.385929999999998"/>
    <n v="15.987159999999999"/>
    <n v="15.987159999999999"/>
    <m/>
    <n v="0.47904344488328771"/>
    <n v="0.47904344488328771"/>
    <m/>
    <n v="1"/>
    <m/>
    <n v="1986"/>
    <s v="IT"/>
    <s v="Wave II"/>
    <s v="Italy 1986"/>
    <s v="Net"/>
    <n v="27.14385"/>
    <n v="10.361219999999999"/>
    <n v="10.361219999999999"/>
    <n v="16.782630000000001"/>
    <n v="16.782630000000001"/>
    <m/>
    <n v="0.61828480484529647"/>
    <n v="0.61828480484529647"/>
    <m/>
    <n v="1"/>
    <m/>
    <n v="1986"/>
    <s v="EU15"/>
    <s v="IT"/>
    <s v="Wave II"/>
    <s v="Italy 1986"/>
    <s v="Net"/>
    <n v="23.644020000000001"/>
    <n v="5.4702960000000003"/>
    <n v="5.4702960000000003"/>
    <n v="18.173724"/>
    <n v="18.173724"/>
    <m/>
    <n v="0.76863934305587622"/>
    <n v="0.76863934305587622"/>
    <m/>
    <n v="1"/>
    <m/>
    <n v="1986"/>
    <s v="EU15"/>
    <s v="IT"/>
    <s v="Wave II"/>
    <s v="Italy 1986"/>
    <s v="Net"/>
    <n v="21.12538"/>
    <n v="4.5062090000000001"/>
    <n v="4.5062090000000001"/>
    <n v="16.619171000000001"/>
    <n v="16.619171000000001"/>
    <m/>
    <n v="0.78669216837756295"/>
    <n v="0.78669216837756295"/>
    <m/>
    <n v="1"/>
    <m/>
  </r>
  <r>
    <x v="2"/>
    <x v="7"/>
    <x v="25"/>
    <x v="2"/>
    <x v="180"/>
    <x v="0"/>
    <n v="24.898099999999999"/>
    <n v="13.78227"/>
    <n v="17.561140000000002"/>
    <n v="7.3369599999999977"/>
    <n v="11.115829999999999"/>
    <n v="-3.7788700000000013"/>
    <n v="0.2946795136978323"/>
    <n v="0.44645294219237608"/>
    <n v="-0.15177342849454381"/>
    <n v="1.5150457410153528"/>
    <n v="-0.51504574101535272"/>
    <n v="2008"/>
    <s v="JP"/>
    <s v="Wave VII"/>
    <s v="Japan 2008"/>
    <s v="Gross"/>
    <n v="19.938859999999998"/>
    <n v="8.7466030000000003"/>
    <n v="10.9375"/>
    <n v="9.0013599999999983"/>
    <n v="11.192256999999998"/>
    <n v="-2.1908969999999997"/>
    <n v="0.45144807677068793"/>
    <n v="0.56132883224015806"/>
    <n v="-0.10988075546947017"/>
    <n v="1.2433962201267363"/>
    <n v="-0.24339622012673642"/>
    <n v="2008"/>
    <s v="South-East Asia"/>
    <s v="JP"/>
    <s v="Wave VII"/>
    <s v="Japan 2008"/>
    <s v="Gross"/>
    <n v="15.55707"/>
    <n v="5.163043"/>
    <n v="6.6066580000000004"/>
    <n v="8.950412"/>
    <n v="10.394026999999999"/>
    <n v="-1.4436150000000003"/>
    <n v="0.57532761631849705"/>
    <n v="0.66812240351171526"/>
    <n v="-9.2794787193218278E-2"/>
    <n v="1.1612903406010806"/>
    <n v="-0.16129034060108074"/>
    <n v="2008"/>
    <s v="South-East Asia"/>
    <s v="JP"/>
    <s v="Wave VII"/>
    <s v="Japan 2008"/>
    <s v="Gross"/>
    <n v="13.54317"/>
    <n v="4.1292819999999999"/>
    <n v="5.1882479999999997"/>
    <n v="8.3549220000000002"/>
    <n v="9.413888"/>
    <n v="-1.0589659999999999"/>
    <n v="0.61691036884274508"/>
    <n v="0.69510225449433183"/>
    <n v="-7.8191885651586732E-2"/>
    <n v="1.1267475626941819"/>
    <n v="-0.12674756269418191"/>
  </r>
  <r>
    <x v="9"/>
    <x v="4"/>
    <x v="26"/>
    <x v="0"/>
    <x v="181"/>
    <x v="0"/>
    <n v="37.261290000000002"/>
    <n v="17.135339999999999"/>
    <n v="20.095050000000001"/>
    <n v="17.166240000000002"/>
    <n v="20.125950000000003"/>
    <n v="-2.9597100000000012"/>
    <n v="0.46069902571811122"/>
    <n v="0.54013025313938412"/>
    <n v="-7.9431227421272885E-2"/>
    <n v="1.1724145765176299"/>
    <n v="-0.17241457651763001"/>
    <n v="2013"/>
    <s v="LT"/>
    <s v="Wave IX"/>
    <s v="Lithuania 2013"/>
    <s v="Gross"/>
    <n v="32.615090000000002"/>
    <n v="10.68479"/>
    <n v="12.38973"/>
    <n v="20.225360000000002"/>
    <n v="21.930300000000003"/>
    <n v="-1.7049400000000006"/>
    <n v="0.62012277139201522"/>
    <n v="0.67239734736283119"/>
    <n v="-5.227457597081598E-2"/>
    <n v="1.0842971398284134"/>
    <n v="-8.4297139828413456E-2"/>
    <n v="2013"/>
    <s v="CEE"/>
    <s v="LT"/>
    <s v="Wave IX"/>
    <s v="Lithuania 2013"/>
    <s v="Gross"/>
    <n v="28.37565"/>
    <n v="5.9529059999999996"/>
    <n v="6.8329959999999996"/>
    <n v="21.542653999999999"/>
    <n v="22.422744000000002"/>
    <n v="-0.88009000000000004"/>
    <n v="0.75919508451788764"/>
    <n v="0.79021076169180271"/>
    <n v="-3.1015677173914961E-2"/>
    <n v="1.0408533693202333"/>
    <n v="-4.085336932023325E-2"/>
    <n v="2013"/>
    <s v="CEE"/>
    <s v="LT"/>
    <s v="Wave IX"/>
    <s v="Lithuania 2013"/>
    <s v="Gross"/>
    <n v="25.03125"/>
    <n v="4.7889879999999998"/>
    <n v="5.4480389999999996"/>
    <n v="19.583210999999999"/>
    <n v="20.242262"/>
    <n v="-0.65905099999999983"/>
    <n v="0.78235050187265909"/>
    <n v="0.80867963046192259"/>
    <n v="-2.6329128589263413E-2"/>
    <n v="1.03365387831444"/>
    <n v="-3.3653878314439847E-2"/>
  </r>
  <r>
    <x v="1"/>
    <x v="4"/>
    <x v="26"/>
    <x v="1"/>
    <x v="182"/>
    <x v="0"/>
    <n v="42.021210000000004"/>
    <n v="17.36957"/>
    <n v="19.29946"/>
    <n v="22.721750000000004"/>
    <n v="24.651640000000004"/>
    <n v="-1.9298900000000003"/>
    <n v="0.54072098352236886"/>
    <n v="0.58664755250979217"/>
    <n v="-4.5926568987423262E-2"/>
    <n v="1.0849357993992541"/>
    <n v="-8.4935799399254025E-2"/>
    <n v="2010"/>
    <s v="LT"/>
    <s v="Wave VIII"/>
    <s v="Lithuania 2010"/>
    <s v="Gross"/>
    <n v="38.239170000000001"/>
    <n v="10.07104"/>
    <n v="11.81414"/>
    <n v="26.42503"/>
    <n v="28.168130000000001"/>
    <n v="-1.7431000000000001"/>
    <n v="0.69104611841731922"/>
    <n v="0.73663026681802979"/>
    <n v="-4.5584148400710581E-2"/>
    <n v="1.0659639743076925"/>
    <n v="-6.5963974307692366E-2"/>
    <n v="2010"/>
    <s v="CEE"/>
    <s v="LT"/>
    <s v="Wave VIII"/>
    <s v="Lithuania 2010"/>
    <s v="Gross"/>
    <n v="33.203029999999998"/>
    <n v="6.2267890000000001"/>
    <n v="6.9122430000000001"/>
    <n v="26.290786999999998"/>
    <n v="26.976240999999998"/>
    <n v="-0.68545400000000001"/>
    <n v="0.79181890929833809"/>
    <n v="0.81246323001244158"/>
    <n v="-2.0644320714103503E-2"/>
    <n v="1.0260720228724991"/>
    <n v="-2.6072022872499025E-2"/>
    <n v="2010"/>
    <s v="CEE"/>
    <s v="LT"/>
    <s v="Wave VIII"/>
    <s v="Lithuania 2010"/>
    <s v="Gross"/>
    <n v="29.195620000000002"/>
    <n v="5.1280700000000001"/>
    <n v="5.7435070000000001"/>
    <n v="23.452113000000001"/>
    <n v="24.067550000000001"/>
    <n v="-0.61543700000000001"/>
    <n v="0.80327504605142819"/>
    <n v="0.82435481760620255"/>
    <n v="-2.107977155477431E-2"/>
    <n v="1.0262422835844258"/>
    <n v="-2.6242283584425846E-2"/>
  </r>
  <r>
    <x v="9"/>
    <x v="1"/>
    <x v="27"/>
    <x v="0"/>
    <x v="183"/>
    <x v="0"/>
    <n v="37.559379999999997"/>
    <n v="10.71866"/>
    <n v="16.438590000000001"/>
    <n v="21.120789999999996"/>
    <n v="26.840719999999997"/>
    <n v="-5.7199300000000015"/>
    <n v="0.56233063485073498"/>
    <n v="0.71462095487199206"/>
    <n v="-0.15229032002125706"/>
    <n v="1.2708198888393853"/>
    <n v="-0.2708198888393854"/>
    <n v="2013"/>
    <s v="LU"/>
    <s v="Wave IX"/>
    <s v="Luxembourg 2013"/>
    <s v="Gross"/>
    <n v="31.278169999999999"/>
    <n v="5.3010080000000004"/>
    <n v="8.7363590000000002"/>
    <n v="22.541810999999999"/>
    <n v="25.977162"/>
    <n v="-3.4353509999999998"/>
    <n v="0.72068829474358631"/>
    <n v="0.83052051958282724"/>
    <n v="-0.10983222483924091"/>
    <n v="1.1523990685575352"/>
    <n v="-0.15239906855753516"/>
    <n v="2013"/>
    <s v="EU15"/>
    <s v="LU"/>
    <s v="Wave IX"/>
    <s v="Luxembourg 2013"/>
    <s v="Gross"/>
    <n v="26.24765"/>
    <n v="2.4215409999999999"/>
    <n v="4.4176989999999998"/>
    <n v="21.829951000000001"/>
    <n v="23.826108999999999"/>
    <n v="-1.9961579999999999"/>
    <n v="0.83169163715608829"/>
    <n v="0.90774255981011631"/>
    <n v="-7.6050922654028075E-2"/>
    <n v="1.0914412496848938"/>
    <n v="-9.1441249684893922E-2"/>
    <n v="2013"/>
    <s v="EU15"/>
    <s v="LU"/>
    <s v="Wave IX"/>
    <s v="Luxembourg 2013"/>
    <s v="Gross"/>
    <n v="22.872630000000001"/>
    <n v="2.4642300000000001"/>
    <n v="4.181826"/>
    <n v="18.690804"/>
    <n v="20.4084"/>
    <n v="-1.7175959999999999"/>
    <n v="0.81716899193490211"/>
    <n v="0.89226293609436258"/>
    <n v="-7.5093944159460455E-2"/>
    <n v="1.0918952443137278"/>
    <n v="-9.1895244313727753E-2"/>
  </r>
  <r>
    <x v="1"/>
    <x v="1"/>
    <x v="27"/>
    <x v="1"/>
    <x v="184"/>
    <x v="0"/>
    <n v="35.668509999999998"/>
    <n v="8.8212399999999995"/>
    <n v="13.542199999999999"/>
    <n v="22.126309999999997"/>
    <n v="26.847269999999998"/>
    <n v="-4.7209599999999998"/>
    <n v="0.6203317716383443"/>
    <n v="0.75268829564229067"/>
    <n v="-0.13235652400394635"/>
    <n v="1.2133640900809941"/>
    <n v="-0.21336409008099411"/>
    <n v="2010"/>
    <s v="LU"/>
    <s v="Wave VIII"/>
    <s v="Luxembourg 2010"/>
    <s v="Gross"/>
    <n v="31.025189999999998"/>
    <n v="4.2296880000000003"/>
    <n v="6.7797510000000001"/>
    <n v="24.245438999999998"/>
    <n v="26.795501999999999"/>
    <n v="-2.5500629999999997"/>
    <n v="0.78147592327395898"/>
    <n v="0.86366923135684259"/>
    <n v="-8.2193308082883609E-2"/>
    <n v="1.1051770190673802"/>
    <n v="-0.10517701906738006"/>
    <n v="2010"/>
    <s v="EU15"/>
    <s v="LU"/>
    <s v="Wave VIII"/>
    <s v="Luxembourg 2010"/>
    <s v="Gross"/>
    <n v="25.659230000000001"/>
    <n v="1.7797970000000001"/>
    <n v="2.9320089999999999"/>
    <n v="22.727221"/>
    <n v="23.879433000000002"/>
    <n v="-1.1522119999999998"/>
    <n v="0.88573277530151917"/>
    <n v="0.93063716253371598"/>
    <n v="-4.4904387232196745E-2"/>
    <n v="1.0506974433873812"/>
    <n v="-5.0697443387381143E-2"/>
    <n v="2010"/>
    <s v="EU15"/>
    <s v="LU"/>
    <s v="Wave VIII"/>
    <s v="Luxembourg 2010"/>
    <s v="Gross"/>
    <n v="21.87012"/>
    <n v="1.7648729999999999"/>
    <n v="3.035018"/>
    <n v="18.835101999999999"/>
    <n v="20.105246999999999"/>
    <n v="-1.2701450000000001"/>
    <n v="0.86122536136061434"/>
    <n v="0.91930208887742726"/>
    <n v="-5.80767275168129E-2"/>
    <n v="1.0674349945118429"/>
    <n v="-6.7434994511842844E-2"/>
  </r>
  <r>
    <x v="10"/>
    <x v="1"/>
    <x v="27"/>
    <x v="1"/>
    <x v="185"/>
    <x v="0"/>
    <n v="32.29768"/>
    <n v="8.9531720000000004"/>
    <n v="14.445209999999999"/>
    <n v="17.85247"/>
    <n v="23.344507999999998"/>
    <n v="-5.4920379999999991"/>
    <n v="0.55274775154128719"/>
    <n v="0.72279210147601924"/>
    <n v="-0.17004434993473214"/>
    <n v="1.3076346298299337"/>
    <n v="-0.30763462982993384"/>
    <n v="2007"/>
    <s v="LU"/>
    <s v="Wave VIII"/>
    <s v="Luxembourg 2007"/>
    <s v="Gross"/>
    <n v="26.96885"/>
    <n v="4.876188"/>
    <n v="7.2446250000000001"/>
    <n v="19.724225000000001"/>
    <n v="22.092662000000001"/>
    <n v="-2.3684370000000001"/>
    <n v="0.73137063686438242"/>
    <n v="0.81919184540683054"/>
    <n v="-8.7821208542448057E-2"/>
    <n v="1.1200775695876517"/>
    <n v="-0.12007756958765174"/>
    <n v="2007"/>
    <s v="EU15"/>
    <s v="LU"/>
    <s v="Wave VIII"/>
    <s v="Luxembourg 2007"/>
    <s v="Gross"/>
    <n v="23.453230000000001"/>
    <n v="1.5766800000000001"/>
    <n v="3.1520030000000001"/>
    <n v="20.301227000000001"/>
    <n v="21.876550000000002"/>
    <n v="-1.575323"/>
    <n v="0.86560473759904288"/>
    <n v="0.9327734388824056"/>
    <n v="-6.7168701283362678E-2"/>
    <n v="1.0775974279781217"/>
    <n v="-7.7597427978121719E-2"/>
    <n v="2007"/>
    <s v="EU15"/>
    <s v="LU"/>
    <s v="Wave VIII"/>
    <s v="Luxembourg 2007"/>
    <s v="Gross"/>
    <n v="20.117699999999999"/>
    <n v="1.858835"/>
    <n v="3.0805380000000002"/>
    <n v="17.037161999999999"/>
    <n v="18.258865"/>
    <n v="-1.2217030000000002"/>
    <n v="0.84687424506777609"/>
    <n v="0.9076020121584476"/>
    <n v="-6.072776709067141E-2"/>
    <n v="1.0717081283842933"/>
    <n v="-7.1708128384293135E-2"/>
  </r>
  <r>
    <x v="3"/>
    <x v="1"/>
    <x v="27"/>
    <x v="3"/>
    <x v="186"/>
    <x v="0"/>
    <n v="33.512129999999999"/>
    <n v="10.59473"/>
    <n v="13.77215"/>
    <n v="19.739979999999999"/>
    <n v="22.917400000000001"/>
    <n v="-3.1774199999999997"/>
    <n v="0.58903984915312757"/>
    <n v="0.68385387619348581"/>
    <n v="-9.4814027040358212E-2"/>
    <n v="1.1609636889196444"/>
    <n v="-0.1609636889196443"/>
    <n v="2004"/>
    <s v="LU"/>
    <s v="Wave VI"/>
    <s v="Luxembourg 2004"/>
    <s v="Gross"/>
    <n v="28.31982"/>
    <n v="5.4962590000000002"/>
    <n v="8.8815000000000008"/>
    <n v="19.438319999999997"/>
    <n v="22.823560999999998"/>
    <n v="-3.3852410000000006"/>
    <n v="0.68638571855329578"/>
    <n v="0.80592182436187798"/>
    <n v="-0.11953610580858214"/>
    <n v="1.17415296177859"/>
    <n v="-0.17415296177858997"/>
    <n v="2004"/>
    <s v="EU15"/>
    <s v="LU"/>
    <s v="Wave VI"/>
    <s v="Luxembourg 2004"/>
    <s v="Gross"/>
    <n v="23.986599999999999"/>
    <n v="1.949301"/>
    <n v="3.2855699999999999"/>
    <n v="20.701029999999999"/>
    <n v="22.037299000000001"/>
    <n v="-1.3362689999999999"/>
    <n v="0.8630247721644585"/>
    <n v="0.91873375134450075"/>
    <n v="-5.5708979180042188E-2"/>
    <n v="1.0645508460207054"/>
    <n v="-6.4550846020705252E-2"/>
    <n v="2004"/>
    <s v="EU15"/>
    <s v="LU"/>
    <s v="Wave VI"/>
    <s v="Luxembourg 2004"/>
    <s v="Gross"/>
    <n v="20.900079999999999"/>
    <n v="2.284818"/>
    <n v="3.341218"/>
    <n v="17.558861999999998"/>
    <n v="18.615261999999998"/>
    <n v="-1.0564"/>
    <n v="0.84013372197618374"/>
    <n v="0.89067898304695481"/>
    <n v="-5.0545261070771022E-2"/>
    <n v="1.0601633522719183"/>
    <n v="-6.0163352271918311E-2"/>
  </r>
  <r>
    <x v="11"/>
    <x v="1"/>
    <x v="27"/>
    <x v="4"/>
    <x v="187"/>
    <x v="1"/>
    <n v="39.67698"/>
    <n v="12.336320000000001"/>
    <n v="12.336320000000001"/>
    <n v="27.34066"/>
    <n v="27.34066"/>
    <m/>
    <n v="0.68908117502894628"/>
    <n v="0.68908117502894628"/>
    <m/>
    <n v="1"/>
    <m/>
    <n v="2000"/>
    <s v="LU"/>
    <s v="Wave V"/>
    <s v="Luxembourg 2000"/>
    <s v="Net"/>
    <n v="32.960140000000003"/>
    <n v="5.8800189999999999"/>
    <n v="5.8800189999999999"/>
    <n v="27.080121000000002"/>
    <n v="27.080121000000002"/>
    <m/>
    <n v="0.82160212304923463"/>
    <n v="0.82160212304923463"/>
    <m/>
    <n v="1"/>
    <m/>
    <n v="2000"/>
    <s v="EU15"/>
    <s v="LU"/>
    <s v="Wave V"/>
    <s v="Luxembourg 2000"/>
    <s v="Net"/>
    <n v="26.84883"/>
    <n v="1.379705"/>
    <n v="1.379705"/>
    <n v="25.469124999999998"/>
    <n v="25.469124999999998"/>
    <m/>
    <n v="0.94861209967063742"/>
    <n v="0.94861209967063742"/>
    <m/>
    <n v="1"/>
    <m/>
    <n v="2000"/>
    <s v="EU15"/>
    <s v="LU"/>
    <s v="Wave V"/>
    <s v="Luxembourg 2000"/>
    <s v="Net"/>
    <n v="23.12322"/>
    <n v="2.254051"/>
    <n v="2.254051"/>
    <n v="20.869168999999999"/>
    <n v="20.869168999999999"/>
    <m/>
    <n v="0.90252002100053541"/>
    <n v="0.90252002100053541"/>
    <m/>
    <n v="1"/>
    <m/>
  </r>
  <r>
    <x v="12"/>
    <x v="1"/>
    <x v="27"/>
    <x v="5"/>
    <x v="188"/>
    <x v="1"/>
    <n v="39.99109"/>
    <n v="13.157109999999999"/>
    <n v="13.157109999999999"/>
    <n v="26.83398"/>
    <n v="26.83398"/>
    <m/>
    <n v="0.6709989650194581"/>
    <n v="0.6709989650194581"/>
    <m/>
    <n v="1"/>
    <m/>
    <n v="1997"/>
    <s v="LU"/>
    <s v="Wave IV"/>
    <s v="Luxembourg 1997"/>
    <s v="Net"/>
    <n v="33.507930000000002"/>
    <n v="6.205959"/>
    <n v="6.205959"/>
    <n v="27.301971000000002"/>
    <n v="27.301971000000002"/>
    <m/>
    <n v="0.81479133446918384"/>
    <n v="0.81479133446918384"/>
    <m/>
    <n v="1"/>
    <m/>
    <n v="1997"/>
    <s v="EU15"/>
    <s v="LU"/>
    <s v="Wave IV"/>
    <s v="Luxembourg 1997"/>
    <s v="Net"/>
    <n v="28.02036"/>
    <n v="1.896776"/>
    <n v="1.896776"/>
    <n v="26.123584000000001"/>
    <n v="26.123584000000001"/>
    <m/>
    <n v="0.93230722231977037"/>
    <n v="0.93230722231977037"/>
    <m/>
    <n v="1"/>
    <m/>
    <n v="1997"/>
    <s v="EU15"/>
    <s v="LU"/>
    <s v="Wave IV"/>
    <s v="Luxembourg 1997"/>
    <s v="Net"/>
    <n v="24.227910000000001"/>
    <n v="2.5105879999999998"/>
    <n v="2.5105879999999998"/>
    <n v="21.717322000000003"/>
    <n v="21.717322000000003"/>
    <m/>
    <n v="0.89637620413812014"/>
    <n v="0.89637620413812014"/>
    <m/>
    <n v="1"/>
    <m/>
  </r>
  <r>
    <x v="13"/>
    <x v="1"/>
    <x v="27"/>
    <x v="5"/>
    <x v="189"/>
    <x v="1"/>
    <n v="38.013449999999999"/>
    <n v="10.419420000000001"/>
    <n v="10.419420000000001"/>
    <n v="27.594029999999997"/>
    <n v="27.594029999999997"/>
    <m/>
    <n v="0.72590175319525052"/>
    <n v="0.72590175319525052"/>
    <m/>
    <n v="1"/>
    <m/>
    <n v="1994"/>
    <s v="LU"/>
    <s v="Wave IV"/>
    <s v="Luxembourg 1994"/>
    <s v="Net"/>
    <n v="28.877880000000001"/>
    <n v="3.7349679999999998"/>
    <n v="3.7349679999999998"/>
    <n v="25.142912000000003"/>
    <n v="25.142912000000003"/>
    <m/>
    <n v="0.87066335894463176"/>
    <n v="0.87066335894463176"/>
    <m/>
    <n v="1"/>
    <m/>
    <n v="1994"/>
    <s v="EU15"/>
    <s v="LU"/>
    <s v="Wave IV"/>
    <s v="Luxembourg 1994"/>
    <s v="Net"/>
    <n v="21.23359"/>
    <n v="1.307933"/>
    <n v="1.307933"/>
    <n v="19.925657000000001"/>
    <n v="19.925657000000001"/>
    <m/>
    <n v="0.93840264411246532"/>
    <n v="0.93840264411246532"/>
    <m/>
    <n v="1"/>
    <m/>
    <n v="1994"/>
    <s v="EU15"/>
    <s v="LU"/>
    <s v="Wave IV"/>
    <s v="Luxembourg 1994"/>
    <s v="Net"/>
    <n v="20.16056"/>
    <n v="1.7939400000000001"/>
    <n v="1.7939400000000001"/>
    <n v="18.366620000000001"/>
    <n v="18.366620000000001"/>
    <m/>
    <n v="0.91101735269258399"/>
    <n v="0.91101735269258399"/>
    <m/>
    <n v="1"/>
    <m/>
  </r>
  <r>
    <x v="22"/>
    <x v="1"/>
    <x v="27"/>
    <x v="6"/>
    <x v="190"/>
    <x v="1"/>
    <n v="34.267969999999998"/>
    <n v="12.1922"/>
    <n v="12.1922"/>
    <n v="22.075769999999999"/>
    <n v="22.075769999999999"/>
    <m/>
    <n v="0.64421003053288539"/>
    <n v="0.64421003053288539"/>
    <m/>
    <n v="1"/>
    <m/>
    <n v="1991"/>
    <s v="LU"/>
    <s v="Wave III"/>
    <s v="Luxembourg 1991"/>
    <s v="Net"/>
    <n v="25.416039999999999"/>
    <n v="4.5208219999999999"/>
    <n v="4.5208219999999999"/>
    <n v="20.895218"/>
    <n v="20.895218"/>
    <m/>
    <n v="0.82212720785771509"/>
    <n v="0.82212720785771509"/>
    <m/>
    <n v="1"/>
    <m/>
    <n v="1991"/>
    <s v="EU15"/>
    <s v="LU"/>
    <s v="Wave III"/>
    <s v="Luxembourg 1991"/>
    <s v="Net"/>
    <n v="20.340330000000002"/>
    <n v="0.78714470000000003"/>
    <n v="0.78714470000000003"/>
    <n v="19.553185300000003"/>
    <n v="19.553185300000003"/>
    <m/>
    <n v="0.96130128173928353"/>
    <n v="0.96130128173928353"/>
    <m/>
    <n v="1"/>
    <m/>
    <n v="1991"/>
    <s v="EU15"/>
    <s v="LU"/>
    <s v="Wave III"/>
    <s v="Luxembourg 1991"/>
    <s v="Net"/>
    <n v="18.331669999999999"/>
    <n v="1.857243"/>
    <n v="1.857243"/>
    <n v="16.474426999999999"/>
    <n v="16.474426999999999"/>
    <m/>
    <n v="0.8986866444791991"/>
    <n v="0.8986866444791991"/>
    <m/>
    <n v="1"/>
    <m/>
  </r>
  <r>
    <x v="17"/>
    <x v="1"/>
    <x v="27"/>
    <x v="7"/>
    <x v="191"/>
    <x v="1"/>
    <n v="32.206330000000001"/>
    <n v="10.86063"/>
    <n v="10.86063"/>
    <n v="21.345700000000001"/>
    <n v="21.345700000000001"/>
    <m/>
    <n v="0.66277964611304674"/>
    <n v="0.66277964611304674"/>
    <m/>
    <n v="1"/>
    <m/>
    <n v="1985"/>
    <s v="LU"/>
    <s v="Wave II"/>
    <s v="Luxembourg 1985"/>
    <s v="Net"/>
    <n v="23.989190000000001"/>
    <n v="4.7789679999999999"/>
    <n v="4.7789679999999999"/>
    <n v="19.210222000000002"/>
    <n v="19.210222000000002"/>
    <m/>
    <n v="0.80078660429968673"/>
    <n v="0.80078660429968673"/>
    <m/>
    <n v="1"/>
    <m/>
    <n v="1985"/>
    <s v="EU15"/>
    <s v="LU"/>
    <s v="Wave II"/>
    <s v="Luxembourg 1985"/>
    <s v="Net"/>
    <n v="19.671060000000001"/>
    <n v="1.398855"/>
    <n v="1.398855"/>
    <n v="18.272205"/>
    <n v="18.272205"/>
    <m/>
    <n v="0.92888766543338275"/>
    <n v="0.92888766543338275"/>
    <m/>
    <n v="1"/>
    <m/>
    <n v="1985"/>
    <s v="EU15"/>
    <s v="LU"/>
    <s v="Wave II"/>
    <s v="Luxembourg 1985"/>
    <s v="Net"/>
    <n v="19.114380000000001"/>
    <n v="2.00949"/>
    <n v="2.00949"/>
    <n v="17.104890000000001"/>
    <n v="17.104890000000001"/>
    <m/>
    <n v="0.89487024951894856"/>
    <n v="0.89487024951894856"/>
    <m/>
    <n v="1"/>
    <m/>
  </r>
  <r>
    <x v="29"/>
    <x v="3"/>
    <x v="28"/>
    <x v="0"/>
    <x v="192"/>
    <x v="1"/>
    <n v="33.729259999999996"/>
    <n v="25.965979999999998"/>
    <n v="25.965979999999998"/>
    <n v="7.7632799999999982"/>
    <n v="7.7632799999999982"/>
    <m/>
    <n v="0.23016455149030837"/>
    <n v="0.23016455149030837"/>
    <m/>
    <n v="1"/>
    <m/>
    <n v="2012"/>
    <s v="MX"/>
    <s v="Wave IX"/>
    <s v="Mexico 2012"/>
    <s v="Net"/>
    <n v="27.267769999999999"/>
    <n v="19.664449999999999"/>
    <n v="19.664449999999999"/>
    <n v="7.6033200000000001"/>
    <n v="7.6033200000000001"/>
    <m/>
    <n v="0.27883908365077159"/>
    <n v="0.27883908365077159"/>
    <m/>
    <n v="1"/>
    <m/>
    <n v="2012"/>
    <s v="Latin America"/>
    <s v="MX"/>
    <s v="Wave IX"/>
    <s v="Mexico 2012"/>
    <s v="Net"/>
    <n v="21.162569999999999"/>
    <n v="13.593719999999999"/>
    <n v="13.593719999999999"/>
    <n v="7.5688499999999994"/>
    <n v="7.5688499999999994"/>
    <m/>
    <n v="0.35765268585053706"/>
    <n v="0.35765268585053706"/>
    <m/>
    <n v="1"/>
    <m/>
    <n v="2012"/>
    <s v="Latin America"/>
    <s v="MX"/>
    <s v="Wave IX"/>
    <s v="Mexico 2012"/>
    <s v="Net"/>
    <n v="16.410340000000001"/>
    <n v="10.18242"/>
    <n v="10.18242"/>
    <n v="6.227920000000001"/>
    <n v="6.227920000000001"/>
    <m/>
    <n v="0.3795119418610462"/>
    <n v="0.3795119418610462"/>
    <m/>
    <n v="1"/>
    <m/>
  </r>
  <r>
    <x v="1"/>
    <x v="3"/>
    <x v="28"/>
    <x v="1"/>
    <x v="193"/>
    <x v="1"/>
    <n v="33.683540000000001"/>
    <n v="26.4053"/>
    <n v="26.4053"/>
    <n v="7.2782400000000003"/>
    <n v="7.2782400000000003"/>
    <m/>
    <n v="0.21607705128380211"/>
    <n v="0.21607705128380211"/>
    <m/>
    <n v="1"/>
    <m/>
    <n v="2010"/>
    <s v="MX"/>
    <s v="Wave VIII"/>
    <s v="Mexico 2010"/>
    <s v="Net"/>
    <n v="27.302330000000001"/>
    <n v="20.08924"/>
    <n v="20.08924"/>
    <n v="7.2130900000000011"/>
    <n v="7.2130900000000011"/>
    <m/>
    <n v="0.26419320255816997"/>
    <n v="0.26419320255816997"/>
    <m/>
    <n v="1"/>
    <m/>
    <n v="2010"/>
    <s v="Latin America"/>
    <s v="MX"/>
    <s v="Wave VIII"/>
    <s v="Mexico 2010"/>
    <s v="Net"/>
    <n v="21.140999999999998"/>
    <n v="14.15076"/>
    <n v="14.15076"/>
    <n v="6.9902399999999982"/>
    <n v="6.9902399999999982"/>
    <m/>
    <n v="0.33064850290903924"/>
    <n v="0.33064850290903924"/>
    <m/>
    <n v="1"/>
    <m/>
    <n v="2010"/>
    <s v="Latin America"/>
    <s v="MX"/>
    <s v="Wave VIII"/>
    <s v="Mexico 2010"/>
    <s v="Net"/>
    <n v="16.66732"/>
    <n v="10.52012"/>
    <n v="10.52012"/>
    <n v="6.1471999999999998"/>
    <n v="6.1471999999999998"/>
    <m/>
    <n v="0.36881754235233977"/>
    <n v="0.36881754235233977"/>
    <m/>
    <n v="1"/>
    <m/>
  </r>
  <r>
    <x v="2"/>
    <x v="3"/>
    <x v="28"/>
    <x v="2"/>
    <x v="194"/>
    <x v="1"/>
    <n v="33.854410000000001"/>
    <n v="27.295529999999999"/>
    <n v="27.295529999999999"/>
    <n v="6.558880000000002"/>
    <n v="6.558880000000002"/>
    <m/>
    <n v="0.19373783208745926"/>
    <n v="0.19373783208745926"/>
    <m/>
    <n v="1"/>
    <m/>
    <n v="2008"/>
    <s v="MX"/>
    <s v="Wave VII"/>
    <s v="Mexico 2008"/>
    <s v="Net"/>
    <n v="27.54344"/>
    <n v="20.798220000000001"/>
    <n v="20.798220000000001"/>
    <n v="6.7452199999999998"/>
    <n v="6.7452199999999998"/>
    <m/>
    <n v="0.24489388398834713"/>
    <n v="0.24489388398834713"/>
    <m/>
    <n v="1"/>
    <m/>
    <n v="2008"/>
    <s v="Latin America"/>
    <s v="MX"/>
    <s v="Wave VII"/>
    <s v="Mexico 2008"/>
    <s v="Net"/>
    <n v="21.9618"/>
    <n v="14.928319999999999"/>
    <n v="14.928319999999999"/>
    <n v="7.0334800000000008"/>
    <n v="7.0334800000000008"/>
    <m/>
    <n v="0.32025972370206451"/>
    <n v="0.32025972370206451"/>
    <m/>
    <n v="1"/>
    <m/>
    <n v="2008"/>
    <s v="Latin America"/>
    <s v="MX"/>
    <s v="Wave VII"/>
    <s v="Mexico 2008"/>
    <s v="Net"/>
    <n v="16.640529999999998"/>
    <n v="10.889250000000001"/>
    <n v="10.889250000000001"/>
    <n v="5.7512799999999977"/>
    <n v="5.7512799999999977"/>
    <m/>
    <n v="0.34561879940122092"/>
    <n v="0.34561879940122092"/>
    <m/>
    <n v="1"/>
    <m/>
  </r>
  <r>
    <x v="3"/>
    <x v="3"/>
    <x v="28"/>
    <x v="3"/>
    <x v="195"/>
    <x v="1"/>
    <n v="29.424130000000002"/>
    <n v="25.490790000000001"/>
    <n v="25.490790000000001"/>
    <n v="3.9333400000000012"/>
    <n v="3.9333400000000012"/>
    <m/>
    <n v="0.13367735936457598"/>
    <n v="0.13367735936457598"/>
    <m/>
    <n v="1"/>
    <m/>
    <n v="2004"/>
    <s v="MX"/>
    <s v="Wave VI"/>
    <s v="Mexico 2004"/>
    <s v="Net"/>
    <n v="22.722380000000001"/>
    <n v="18.350829999999998"/>
    <n v="18.350829999999998"/>
    <n v="4.3715500000000027"/>
    <n v="4.3715500000000027"/>
    <m/>
    <n v="0.19238961763688497"/>
    <n v="0.19238961763688497"/>
    <m/>
    <n v="1"/>
    <m/>
    <n v="2004"/>
    <s v="Latin America"/>
    <s v="MX"/>
    <s v="Wave VI"/>
    <s v="Mexico 2004"/>
    <s v="Net"/>
    <n v="16.61852"/>
    <n v="12.596299999999999"/>
    <n v="12.596299999999999"/>
    <n v="4.0222200000000008"/>
    <n v="4.0222200000000008"/>
    <m/>
    <n v="0.24203238314843925"/>
    <n v="0.24203238314843925"/>
    <m/>
    <n v="1"/>
    <m/>
    <n v="2004"/>
    <s v="Latin America"/>
    <s v="MX"/>
    <s v="Wave VI"/>
    <s v="Mexico 2004"/>
    <s v="Net"/>
    <n v="12.5564"/>
    <n v="9.2216660000000008"/>
    <n v="9.2216660000000008"/>
    <n v="3.3347339999999992"/>
    <n v="3.3347339999999992"/>
    <m/>
    <n v="0.26558042113981706"/>
    <n v="0.26558042113981706"/>
    <m/>
    <n v="1"/>
    <m/>
  </r>
  <r>
    <x v="28"/>
    <x v="3"/>
    <x v="28"/>
    <x v="4"/>
    <x v="196"/>
    <x v="1"/>
    <n v="30.29805"/>
    <n v="26.527819999999998"/>
    <n v="26.527819999999998"/>
    <n v="3.7702300000000015"/>
    <n v="3.7702300000000015"/>
    <m/>
    <n v="0.12443804139210285"/>
    <n v="0.12443804139210285"/>
    <m/>
    <n v="1"/>
    <m/>
    <n v="2002"/>
    <s v="MX"/>
    <s v="Wave V"/>
    <s v="Mexico 2002"/>
    <s v="Net"/>
    <n v="23.600960000000001"/>
    <n v="19.728560000000002"/>
    <n v="19.728560000000002"/>
    <n v="3.872399999999999"/>
    <n v="3.872399999999999"/>
    <m/>
    <n v="0.16407807140048536"/>
    <n v="0.16407807140048536"/>
    <m/>
    <n v="1"/>
    <m/>
    <n v="2002"/>
    <s v="Latin America"/>
    <s v="MX"/>
    <s v="Wave V"/>
    <s v="Mexico 2002"/>
    <s v="Net"/>
    <n v="17.49991"/>
    <n v="13.256220000000001"/>
    <n v="13.256220000000001"/>
    <n v="4.2436899999999991"/>
    <n v="4.2436899999999991"/>
    <m/>
    <n v="0.24249781856020969"/>
    <n v="0.24249781856020969"/>
    <m/>
    <n v="1"/>
    <m/>
    <n v="2002"/>
    <s v="Latin America"/>
    <s v="MX"/>
    <s v="Wave V"/>
    <s v="Mexico 2002"/>
    <s v="Net"/>
    <n v="12.9871"/>
    <n v="9.5955700000000004"/>
    <n v="9.5955700000000004"/>
    <n v="3.3915299999999995"/>
    <n v="3.3915299999999995"/>
    <m/>
    <n v="0.26114606032139581"/>
    <n v="0.26114606032139581"/>
    <m/>
    <n v="1"/>
    <m/>
  </r>
  <r>
    <x v="11"/>
    <x v="3"/>
    <x v="28"/>
    <x v="4"/>
    <x v="197"/>
    <x v="1"/>
    <n v="30.442270000000001"/>
    <n v="28.161549999999998"/>
    <n v="28.161549999999998"/>
    <n v="2.2807200000000023"/>
    <n v="2.2807200000000023"/>
    <m/>
    <n v="7.4919511587013793E-2"/>
    <n v="7.4919511587013793E-2"/>
    <m/>
    <n v="1"/>
    <m/>
    <n v="2000"/>
    <s v="MX"/>
    <s v="Wave V"/>
    <s v="Mexico 2000"/>
    <s v="Net"/>
    <n v="23.40691"/>
    <n v="21.341239999999999"/>
    <n v="21.341239999999999"/>
    <n v="2.0656700000000008"/>
    <n v="2.0656700000000008"/>
    <m/>
    <n v="8.8250435448335593E-2"/>
    <n v="8.8250435448335593E-2"/>
    <m/>
    <n v="1"/>
    <m/>
    <n v="2000"/>
    <s v="Latin America"/>
    <s v="MX"/>
    <s v="Wave V"/>
    <s v="Mexico 2000"/>
    <s v="Net"/>
    <n v="17.42277"/>
    <n v="15.21992"/>
    <n v="15.21992"/>
    <n v="2.2028499999999998"/>
    <n v="2.2028499999999998"/>
    <m/>
    <n v="0.12643511909989052"/>
    <n v="0.12643511909989052"/>
    <m/>
    <n v="1"/>
    <m/>
    <n v="2000"/>
    <s v="Latin America"/>
    <s v="MX"/>
    <s v="Wave V"/>
    <s v="Mexico 2000"/>
    <s v="Net"/>
    <n v="12.233359999999999"/>
    <n v="10.51493"/>
    <n v="10.51493"/>
    <n v="1.7184299999999997"/>
    <n v="1.7184299999999997"/>
    <m/>
    <n v="0.14047081096280986"/>
    <n v="0.14047081096280986"/>
    <m/>
    <n v="1"/>
    <m/>
  </r>
  <r>
    <x v="21"/>
    <x v="3"/>
    <x v="28"/>
    <x v="4"/>
    <x v="198"/>
    <x v="1"/>
    <n v="30.187919999999998"/>
    <n v="28.152460000000001"/>
    <n v="28.152460000000001"/>
    <n v="2.0354599999999969"/>
    <n v="2.0354599999999969"/>
    <m/>
    <n v="6.742630827165294E-2"/>
    <n v="6.742630827165294E-2"/>
    <m/>
    <n v="1"/>
    <m/>
    <n v="1998"/>
    <s v="MX"/>
    <s v="Wave V"/>
    <s v="Mexico 1998"/>
    <s v="Net"/>
    <n v="24.049469999999999"/>
    <n v="21.937539999999998"/>
    <n v="21.937539999999998"/>
    <n v="2.111930000000001"/>
    <n v="2.111930000000001"/>
    <m/>
    <n v="8.7816072453987593E-2"/>
    <n v="8.7816072453987593E-2"/>
    <m/>
    <n v="1"/>
    <m/>
    <n v="1998"/>
    <s v="Latin America"/>
    <s v="MX"/>
    <s v="Wave V"/>
    <s v="Mexico 1998"/>
    <s v="Net"/>
    <n v="17.68966"/>
    <n v="15.56814"/>
    <n v="15.56814"/>
    <n v="2.1215200000000003"/>
    <n v="2.1215200000000003"/>
    <m/>
    <n v="0.11992994777740218"/>
    <n v="0.11992994777740218"/>
    <m/>
    <n v="1"/>
    <m/>
    <n v="1998"/>
    <s v="Latin America"/>
    <s v="MX"/>
    <s v="Wave V"/>
    <s v="Mexico 1998"/>
    <s v="Net"/>
    <n v="12.8392"/>
    <n v="11.06917"/>
    <n v="11.06917"/>
    <n v="1.7700300000000002"/>
    <n v="1.7700300000000002"/>
    <m/>
    <n v="0.13786139323322327"/>
    <n v="0.13786139323322327"/>
    <m/>
    <n v="1"/>
    <m/>
  </r>
  <r>
    <x v="26"/>
    <x v="3"/>
    <x v="28"/>
    <x v="5"/>
    <x v="199"/>
    <x v="1"/>
    <n v="28.58154"/>
    <n v="26.253620000000002"/>
    <n v="26.253620000000002"/>
    <n v="2.3279199999999989"/>
    <n v="2.3279199999999989"/>
    <m/>
    <n v="8.1448375419938837E-2"/>
    <n v="8.1448375419938837E-2"/>
    <m/>
    <n v="1"/>
    <m/>
    <n v="1996"/>
    <s v="MX"/>
    <s v="Wave IV"/>
    <s v="Mexico 1996"/>
    <s v="Net"/>
    <n v="21.603110000000001"/>
    <n v="19.2879"/>
    <n v="19.2879"/>
    <n v="2.3152100000000004"/>
    <n v="2.3152100000000004"/>
    <m/>
    <n v="0.10717021762144434"/>
    <n v="0.10717021762144434"/>
    <m/>
    <n v="1"/>
    <m/>
    <n v="1996"/>
    <s v="Latin America"/>
    <s v="MX"/>
    <s v="Wave IV"/>
    <s v="Mexico 1996"/>
    <s v="Net"/>
    <n v="14.8765"/>
    <n v="12.332129999999999"/>
    <n v="12.332129999999999"/>
    <n v="2.5443700000000007"/>
    <n v="2.5443700000000007"/>
    <m/>
    <n v="0.17103283702483787"/>
    <n v="0.17103283702483787"/>
    <m/>
    <n v="1"/>
    <m/>
    <n v="1996"/>
    <s v="Latin America"/>
    <s v="MX"/>
    <s v="Wave IV"/>
    <s v="Mexico 1996"/>
    <s v="Net"/>
    <n v="10.79003"/>
    <n v="9.0727899999999995"/>
    <n v="9.0727899999999995"/>
    <n v="1.7172400000000003"/>
    <n v="1.7172400000000003"/>
    <m/>
    <n v="0.15915062330688612"/>
    <n v="0.15915062330688612"/>
    <m/>
    <n v="1"/>
    <m/>
  </r>
  <r>
    <x v="13"/>
    <x v="3"/>
    <x v="28"/>
    <x v="5"/>
    <x v="200"/>
    <x v="1"/>
    <n v="29.52684"/>
    <n v="26.740919999999999"/>
    <n v="26.740919999999999"/>
    <n v="2.7859200000000008"/>
    <n v="2.7859200000000008"/>
    <m/>
    <n v="9.4352121662866759E-2"/>
    <n v="9.4352121662866759E-2"/>
    <m/>
    <n v="1"/>
    <m/>
    <n v="1994"/>
    <s v="MX"/>
    <s v="Wave IV"/>
    <s v="Mexico 1994"/>
    <s v="Net"/>
    <n v="23.428979999999999"/>
    <n v="20.78247"/>
    <n v="20.78247"/>
    <n v="2.6465099999999993"/>
    <n v="2.6465099999999993"/>
    <m/>
    <n v="0.11295882279126106"/>
    <n v="0.11295882279126106"/>
    <m/>
    <n v="1"/>
    <m/>
    <n v="1994"/>
    <s v="Latin America"/>
    <s v="MX"/>
    <s v="Wave IV"/>
    <s v="Mexico 1994"/>
    <s v="Net"/>
    <n v="15.628069999999999"/>
    <n v="12.928599999999999"/>
    <n v="12.928599999999999"/>
    <n v="2.6994699999999998"/>
    <n v="2.6994699999999998"/>
    <m/>
    <n v="0.17273214158882064"/>
    <n v="0.17273214158882064"/>
    <m/>
    <n v="1"/>
    <m/>
    <n v="1994"/>
    <s v="Latin America"/>
    <s v="MX"/>
    <s v="Wave IV"/>
    <s v="Mexico 1994"/>
    <s v="Net"/>
    <n v="11.67928"/>
    <n v="9.5499340000000004"/>
    <n v="9.5499340000000004"/>
    <n v="2.129346"/>
    <n v="2.129346"/>
    <m/>
    <n v="0.18231825934475412"/>
    <n v="0.18231825934475412"/>
    <m/>
    <n v="1"/>
    <m/>
  </r>
  <r>
    <x v="15"/>
    <x v="3"/>
    <x v="28"/>
    <x v="6"/>
    <x v="201"/>
    <x v="1"/>
    <n v="27.143180000000001"/>
    <n v="25.373139999999999"/>
    <n v="25.373139999999999"/>
    <n v="1.7700400000000016"/>
    <n v="1.7700400000000016"/>
    <m/>
    <n v="6.5211224329647502E-2"/>
    <n v="6.5211224329647502E-2"/>
    <m/>
    <n v="1"/>
    <m/>
    <n v="1992"/>
    <s v="MX"/>
    <s v="Wave III"/>
    <s v="Mexico 1992"/>
    <s v="Net"/>
    <n v="20.6082"/>
    <n v="18.854590000000002"/>
    <n v="18.854590000000002"/>
    <n v="1.7536099999999983"/>
    <n v="1.7536099999999983"/>
    <m/>
    <n v="8.509282712706584E-2"/>
    <n v="8.509282712706584E-2"/>
    <m/>
    <n v="1"/>
    <m/>
    <n v="1992"/>
    <s v="Latin America"/>
    <s v="MX"/>
    <s v="Wave III"/>
    <s v="Mexico 1992"/>
    <s v="Net"/>
    <n v="15.108029999999999"/>
    <n v="13.3325"/>
    <n v="13.3325"/>
    <n v="1.7755299999999998"/>
    <n v="1.7755299999999998"/>
    <m/>
    <n v="0.11752227126898741"/>
    <n v="0.11752227126898741"/>
    <m/>
    <n v="1"/>
    <m/>
    <n v="1992"/>
    <s v="Latin America"/>
    <s v="MX"/>
    <s v="Wave III"/>
    <s v="Mexico 1992"/>
    <s v="Net"/>
    <n v="10.488479999999999"/>
    <n v="9.1802639999999993"/>
    <n v="9.1802639999999993"/>
    <n v="1.3082159999999998"/>
    <n v="1.3082159999999998"/>
    <m/>
    <n v="0.12472884536176833"/>
    <n v="0.12472884536176833"/>
    <m/>
    <n v="1"/>
    <m/>
  </r>
  <r>
    <x v="7"/>
    <x v="3"/>
    <x v="28"/>
    <x v="6"/>
    <x v="202"/>
    <x v="1"/>
    <n v="26.854150000000001"/>
    <n v="25.5242"/>
    <n v="25.5242"/>
    <n v="1.3299500000000002"/>
    <n v="1.3299500000000002"/>
    <m/>
    <n v="4.9524933762565566E-2"/>
    <n v="4.9524933762565566E-2"/>
    <m/>
    <n v="1"/>
    <m/>
    <n v="1989"/>
    <s v="MX"/>
    <s v="Wave III"/>
    <s v="Mexico 1989"/>
    <s v="Net"/>
    <n v="19.975629999999999"/>
    <n v="18.762530000000002"/>
    <n v="18.762530000000002"/>
    <n v="1.2130999999999972"/>
    <n v="1.2130999999999972"/>
    <m/>
    <n v="6.0728998284409412E-2"/>
    <n v="6.0728998284409412E-2"/>
    <m/>
    <n v="1"/>
    <m/>
    <n v="1989"/>
    <s v="Latin America"/>
    <s v="MX"/>
    <s v="Wave III"/>
    <s v="Mexico 1989"/>
    <s v="Net"/>
    <n v="13.79383"/>
    <n v="12.67656"/>
    <n v="12.67656"/>
    <n v="1.1172699999999995"/>
    <n v="1.1172699999999995"/>
    <m/>
    <n v="8.0997808440440369E-2"/>
    <n v="8.0997808440440369E-2"/>
    <m/>
    <n v="1"/>
    <m/>
    <n v="1989"/>
    <s v="Latin America"/>
    <s v="MX"/>
    <s v="Wave III"/>
    <s v="Mexico 1989"/>
    <s v="Net"/>
    <n v="9.9723620000000004"/>
    <n v="9.0122579999999992"/>
    <n v="9.0122579999999992"/>
    <n v="0.96010400000000118"/>
    <n v="0.96010400000000118"/>
    <m/>
    <n v="9.6276488960188283E-2"/>
    <n v="9.6276488960188283E-2"/>
    <m/>
    <n v="1"/>
    <m/>
  </r>
  <r>
    <x v="31"/>
    <x v="3"/>
    <x v="28"/>
    <x v="7"/>
    <x v="203"/>
    <x v="1"/>
    <n v="25.823889999999999"/>
    <n v="25.104749999999999"/>
    <n v="25.104749999999999"/>
    <n v="0.71913999999999945"/>
    <n v="0.71913999999999945"/>
    <m/>
    <n v="2.7847857158623254E-2"/>
    <n v="2.7847857158623254E-2"/>
    <m/>
    <n v="1"/>
    <m/>
    <n v="1984"/>
    <s v="MX"/>
    <s v="Wave II"/>
    <s v="Mexico 1984"/>
    <s v="Net"/>
    <n v="19.130379999999999"/>
    <n v="18.571629999999999"/>
    <n v="18.571629999999999"/>
    <n v="0.55874999999999986"/>
    <n v="0.55874999999999986"/>
    <m/>
    <n v="2.920747000320955E-2"/>
    <n v="2.920747000320955E-2"/>
    <m/>
    <n v="1"/>
    <m/>
    <n v="1984"/>
    <s v="Latin America"/>
    <s v="MX"/>
    <s v="Wave II"/>
    <s v="Mexico 1984"/>
    <s v="Net"/>
    <n v="12.13599"/>
    <n v="11.5426"/>
    <n v="11.5426"/>
    <n v="0.59338999999999942"/>
    <n v="0.59338999999999942"/>
    <m/>
    <n v="4.8895063361126652E-2"/>
    <n v="4.8895063361126652E-2"/>
    <m/>
    <n v="1"/>
    <m/>
    <n v="1984"/>
    <s v="Latin America"/>
    <s v="MX"/>
    <s v="Wave II"/>
    <s v="Mexico 1984"/>
    <s v="Net"/>
    <n v="8.9723659999999992"/>
    <n v="8.4845210000000009"/>
    <n v="8.4845210000000009"/>
    <n v="0.48784499999999831"/>
    <n v="0.48784499999999831"/>
    <m/>
    <n v="5.4371946039650898E-2"/>
    <n v="5.4371946039650898E-2"/>
    <m/>
    <n v="1"/>
    <m/>
  </r>
  <r>
    <x v="9"/>
    <x v="1"/>
    <x v="29"/>
    <x v="1"/>
    <x v="204"/>
    <x v="0"/>
    <n v="31.8108"/>
    <n v="6.2672840000000001"/>
    <n v="12.355270000000001"/>
    <n v="19.45553"/>
    <n v="25.543516"/>
    <n v="-6.0879860000000008"/>
    <n v="0.61160140581186262"/>
    <n v="0.80298250908496482"/>
    <n v="-0.19138110327310223"/>
    <n v="1.3129180238215048"/>
    <n v="-0.3129180238215048"/>
    <n v="2013"/>
    <s v="NL"/>
    <s v="Wave VIII"/>
    <s v="Netherlands 2013"/>
    <s v="Gross"/>
    <n v="29.547350000000002"/>
    <n v="3.576584"/>
    <n v="6.1838059999999997"/>
    <n v="23.363544000000001"/>
    <n v="25.970766000000001"/>
    <n v="-2.6072219999999997"/>
    <n v="0.79071537718272533"/>
    <n v="0.87895415324893766"/>
    <n v="-8.823877606621236E-2"/>
    <n v="1.1115936006968805"/>
    <n v="-0.11159360069688055"/>
    <n v="2013"/>
    <s v="EU15"/>
    <s v="NL"/>
    <s v="Wave VIII"/>
    <s v="Netherlands 2013"/>
    <s v="Gross"/>
    <n v="27.315529999999999"/>
    <n v="2.1518950000000001"/>
    <n v="2.9246949999999998"/>
    <n v="24.390834999999999"/>
    <n v="25.163634999999999"/>
    <n v="-0.77279999999999971"/>
    <n v="0.8929292237785611"/>
    <n v="0.92122082200125721"/>
    <n v="-2.8291598222696016E-2"/>
    <n v="1.0316840321374812"/>
    <n v="-3.1684032137481138E-2"/>
    <n v="2013"/>
    <s v="EU15"/>
    <s v="NL"/>
    <s v="Wave VIII"/>
    <s v="Netherlands 2013"/>
    <s v="Gross"/>
    <n v="23.950150000000001"/>
    <n v="1.926115"/>
    <n v="3.1377100000000002"/>
    <n v="20.812440000000002"/>
    <n v="22.024035000000001"/>
    <n v="-1.2115950000000002"/>
    <n v="0.86898996457224698"/>
    <n v="0.91957816548121829"/>
    <n v="-5.0588200908971349E-2"/>
    <n v="1.0582149426016363"/>
    <n v="-5.821494260163633E-2"/>
  </r>
  <r>
    <x v="1"/>
    <x v="1"/>
    <x v="29"/>
    <x v="1"/>
    <x v="205"/>
    <x v="0"/>
    <n v="30.130089999999999"/>
    <n v="4.8510289999999996"/>
    <n v="11.10572"/>
    <n v="19.024369999999998"/>
    <n v="25.279060999999999"/>
    <n v="-6.2546910000000002"/>
    <n v="0.63140767252935515"/>
    <n v="0.83899719516270943"/>
    <n v="-0.20758952263335426"/>
    <n v="1.3287725690785031"/>
    <n v="-0.32877256907850305"/>
    <n v="2010"/>
    <s v="NL"/>
    <s v="Wave VIII"/>
    <s v="Netherlands 2010"/>
    <s v="Gross"/>
    <n v="27.553519999999999"/>
    <n v="2.6356660000000001"/>
    <n v="5.1926220000000001"/>
    <n v="22.360897999999999"/>
    <n v="24.917853999999998"/>
    <n v="-2.556956"/>
    <n v="0.81154415116471501"/>
    <n v="0.90434376442646891"/>
    <n v="-9.2799613261753858E-2"/>
    <n v="1.1143494326569532"/>
    <n v="-0.11434943265695323"/>
    <n v="2010"/>
    <s v="EU15"/>
    <s v="NL"/>
    <s v="Wave VIII"/>
    <s v="Netherlands 2010"/>
    <s v="Gross"/>
    <n v="25.508959999999998"/>
    <n v="1.8379749999999999"/>
    <n v="2.7300659999999999"/>
    <n v="22.778893999999998"/>
    <n v="23.670984999999998"/>
    <n v="-0.89209099999999997"/>
    <n v="0.89297619346300272"/>
    <n v="0.92794786616153691"/>
    <n v="-3.4971672698534163E-2"/>
    <n v="1.0391630515511421"/>
    <n v="-3.9163051551142039E-2"/>
    <n v="2010"/>
    <s v="EU15"/>
    <s v="NL"/>
    <s v="Wave VIII"/>
    <s v="Netherlands 2010"/>
    <s v="Gross"/>
    <n v="22.566490000000002"/>
    <n v="1.471228"/>
    <n v="2.6557819999999999"/>
    <n v="19.910708000000003"/>
    <n v="21.095262000000002"/>
    <n v="-1.1845539999999999"/>
    <n v="0.8823130225391721"/>
    <n v="0.93480474810216385"/>
    <n v="-5.2491725562991844E-2"/>
    <n v="1.0594933138490101"/>
    <n v="-5.9493313849010278E-2"/>
  </r>
  <r>
    <x v="10"/>
    <x v="1"/>
    <x v="29"/>
    <x v="2"/>
    <x v="206"/>
    <x v="0"/>
    <n v="29.02338"/>
    <n v="6.2129700000000003"/>
    <n v="11.55425"/>
    <n v="17.46913"/>
    <n v="22.810409999999997"/>
    <n v="-5.3412799999999994"/>
    <n v="0.60189853835080542"/>
    <n v="0.78593223807840429"/>
    <n v="-0.18403369972759889"/>
    <n v="1.3057553524417069"/>
    <n v="-0.30575535244170715"/>
    <n v="2007"/>
    <s v="NL"/>
    <s v="Wave VII"/>
    <s v="Netherlands 2007"/>
    <s v="Gross"/>
    <n v="27.232620000000001"/>
    <n v="3.5294979999999998"/>
    <n v="5.1832469999999997"/>
    <n v="22.049373000000003"/>
    <n v="23.703122"/>
    <n v="-1.6537489999999999"/>
    <n v="0.80966770733040017"/>
    <n v="0.87039447544892856"/>
    <n v="-6.0726768118528437E-2"/>
    <n v="1.075002087360942"/>
    <n v="-7.5002087360942174E-2"/>
    <n v="2007"/>
    <s v="EU15"/>
    <s v="NL"/>
    <s v="Wave VII"/>
    <s v="Netherlands 2007"/>
    <s v="Gross"/>
    <n v="25.174779999999998"/>
    <n v="2.2289819999999998"/>
    <n v="2.6289189999999998"/>
    <n v="22.545860999999999"/>
    <n v="22.945798"/>
    <n v="-0.39993699999999999"/>
    <n v="0.89557330788988032"/>
    <n v="0.91145972278605814"/>
    <n v="-1.5886414896177842E-2"/>
    <n v="1.017738821329556"/>
    <n v="-1.7738821329555791E-2"/>
    <n v="2007"/>
    <s v="EU15"/>
    <s v="NL"/>
    <s v="Wave VII"/>
    <s v="Netherlands 2007"/>
    <s v="Gross"/>
    <n v="22.181650000000001"/>
    <n v="1.8955690000000001"/>
    <n v="2.780084"/>
    <n v="19.401566000000003"/>
    <n v="20.286081000000003"/>
    <n v="-0.88451499999999994"/>
    <n v="0.87466739399458571"/>
    <n v="0.91454337256245599"/>
    <n v="-3.9875978567870285E-2"/>
    <n v="1.045589876610991"/>
    <n v="-4.5589876610991086E-2"/>
  </r>
  <r>
    <x v="3"/>
    <x v="1"/>
    <x v="29"/>
    <x v="3"/>
    <x v="207"/>
    <x v="0"/>
    <n v="28.998010000000001"/>
    <n v="5.6234169999999999"/>
    <n v="11.774290000000001"/>
    <n v="17.22372"/>
    <n v="23.374593000000001"/>
    <n v="-6.1508730000000007"/>
    <n v="0.59396213740184234"/>
    <n v="0.80607576175054774"/>
    <n v="-0.21211362434870532"/>
    <n v="1.3571164069086121"/>
    <n v="-0.35711640690861213"/>
    <n v="2004"/>
    <s v="NL"/>
    <s v="Wave VI"/>
    <s v="Netherlands 2004"/>
    <s v="Gross"/>
    <n v="27.157530000000001"/>
    <n v="3.5568420000000001"/>
    <n v="6.3379050000000001"/>
    <n v="20.819625000000002"/>
    <n v="23.600688000000002"/>
    <n v="-2.7810630000000001"/>
    <n v="0.76662439478111599"/>
    <n v="0.86902925266031195"/>
    <n v="-0.10240485787919593"/>
    <n v="1.1335789189286549"/>
    <n v="-0.13357891892865503"/>
    <n v="2004"/>
    <s v="EU15"/>
    <s v="NL"/>
    <s v="Wave VI"/>
    <s v="Netherlands 2004"/>
    <s v="Gross"/>
    <n v="25.798249999999999"/>
    <n v="2.2130800000000002"/>
    <n v="3.7114159999999998"/>
    <n v="22.086834"/>
    <n v="23.585169999999998"/>
    <n v="-1.4983359999999997"/>
    <n v="0.85613690851123625"/>
    <n v="0.91421588673650334"/>
    <n v="-5.8078978225267204E-2"/>
    <n v="1.0678384235603888"/>
    <n v="-6.7838423560388952E-2"/>
    <n v="2004"/>
    <s v="EU15"/>
    <s v="NL"/>
    <s v="Wave VI"/>
    <s v="Netherlands 2004"/>
    <s v="Gross"/>
    <n v="23.077529999999999"/>
    <n v="1.9509289999999999"/>
    <n v="3.3646590000000001"/>
    <n v="19.712871"/>
    <n v="21.126601000000001"/>
    <n v="-1.4137300000000002"/>
    <n v="0.85420194448886"/>
    <n v="0.91546196668360957"/>
    <n v="-6.1260022194749617E-2"/>
    <n v="1.0717160884378536"/>
    <n v="-7.1716088437853626E-2"/>
  </r>
  <r>
    <x v="36"/>
    <x v="1"/>
    <x v="29"/>
    <x v="4"/>
    <x v="208"/>
    <x v="0"/>
    <n v="27.751300000000001"/>
    <n v="6.7818529999999999"/>
    <n v="11.061769999999999"/>
    <n v="16.689530000000001"/>
    <n v="20.969447000000002"/>
    <n v="-4.2799169999999993"/>
    <n v="0.60139633098269274"/>
    <n v="0.75562034931696898"/>
    <n v="-0.15422401833427621"/>
    <n v="1.2564432311754736"/>
    <n v="-0.25644323117547341"/>
    <n v="1999"/>
    <s v="NL"/>
    <s v="Wave V"/>
    <s v="Netherlands 1999"/>
    <s v="Gross"/>
    <n v="26.103629999999999"/>
    <n v="3.3474949999999999"/>
    <n v="4.9063100000000004"/>
    <n v="21.197319999999998"/>
    <n v="22.756135"/>
    <n v="-1.5588150000000005"/>
    <n v="0.81204491482602226"/>
    <n v="0.87176132208432322"/>
    <n v="-5.971640725830088E-2"/>
    <n v="1.0735383057858259"/>
    <n v="-7.3538305785825792E-2"/>
    <n v="1999"/>
    <s v="EU15"/>
    <s v="NL"/>
    <s v="Wave V"/>
    <s v="Netherlands 1999"/>
    <s v="Gross"/>
    <n v="24.239370000000001"/>
    <n v="2.0922160000000001"/>
    <n v="2.4540890000000002"/>
    <n v="21.785281000000001"/>
    <n v="22.147154"/>
    <n v="-0.36187300000000011"/>
    <n v="0.89875607328078244"/>
    <n v="0.91368521541607717"/>
    <n v="-1.4929142135294775E-2"/>
    <n v="1.016610894300606"/>
    <n v="-1.6610894300605996E-2"/>
    <n v="1999"/>
    <s v="EU15"/>
    <s v="NL"/>
    <s v="Wave V"/>
    <s v="Netherlands 1999"/>
    <s v="Gross"/>
    <n v="22.022919999999999"/>
    <n v="1.7711570000000001"/>
    <n v="2.4746839999999999"/>
    <n v="19.548235999999999"/>
    <n v="20.251763"/>
    <n v="-0.70352699999999979"/>
    <n v="0.88763143125434774"/>
    <n v="0.91957665014448586"/>
    <n v="-3.1945218890138086E-2"/>
    <n v="1.0359892831250861"/>
    <n v="-3.5989283125086056E-2"/>
  </r>
  <r>
    <x v="39"/>
    <x v="1"/>
    <x v="29"/>
    <x v="5"/>
    <x v="209"/>
    <x v="0"/>
    <n v="31.591539999999998"/>
    <n v="7.5234560000000004"/>
    <n v="13.71153"/>
    <n v="17.880009999999999"/>
    <n v="24.068083999999999"/>
    <n v="-6.1880739999999994"/>
    <n v="0.56597462485209649"/>
    <n v="0.76185219207420718"/>
    <n v="-0.19587756722211072"/>
    <n v="1.3460889563260872"/>
    <n v="-0.34608895632608705"/>
    <n v="1993"/>
    <s v="NL"/>
    <s v="Wave IV"/>
    <s v="Netherlands 1993"/>
    <s v="Gross"/>
    <n v="29.72899"/>
    <n v="5.3825180000000001"/>
    <n v="8.0687560000000005"/>
    <n v="21.660233999999999"/>
    <n v="24.346471999999999"/>
    <n v="-2.6862380000000003"/>
    <n v="0.72858963590757708"/>
    <n v="0.81894716234893949"/>
    <n v="-9.0357526441362468E-2"/>
    <n v="1.1240170350883558"/>
    <n v="-0.12401703508835595"/>
    <n v="1993"/>
    <s v="EU15"/>
    <s v="NL"/>
    <s v="Wave IV"/>
    <s v="Netherlands 1993"/>
    <s v="Gross"/>
    <n v="28.318919999999999"/>
    <n v="4.132333"/>
    <n v="4.8958890000000004"/>
    <n v="23.423030999999998"/>
    <n v="24.186586999999999"/>
    <n v="-0.76355600000000035"/>
    <n v="0.82711597052429964"/>
    <n v="0.85407872192866119"/>
    <n v="-2.6962751404361478E-2"/>
    <n v="1.0325985138302554"/>
    <n v="-3.2598513830255374E-2"/>
    <n v="1993"/>
    <s v="EU15"/>
    <s v="NL"/>
    <s v="Wave IV"/>
    <s v="Netherlands 1993"/>
    <s v="Gross"/>
    <n v="25.666370000000001"/>
    <n v="3.4606270000000001"/>
    <n v="4.5151880000000002"/>
    <n v="21.151181999999999"/>
    <n v="22.205743000000002"/>
    <n v="-1.0545610000000001"/>
    <n v="0.82408155107247338"/>
    <n v="0.86516881818504143"/>
    <n v="-4.1087267112567924E-2"/>
    <n v="1.0498582537845877"/>
    <n v="-4.9858253784587553E-2"/>
  </r>
  <r>
    <x v="27"/>
    <x v="1"/>
    <x v="29"/>
    <x v="6"/>
    <x v="210"/>
    <x v="0"/>
    <n v="30.489439999999998"/>
    <n v="6.0200630000000004"/>
    <n v="12.198320000000001"/>
    <n v="18.291119999999999"/>
    <n v="24.469376999999998"/>
    <n v="-6.1782570000000003"/>
    <n v="0.59991656127498572"/>
    <n v="0.80255252310308089"/>
    <n v="-0.20263596182809526"/>
    <n v="1.3377735753742799"/>
    <n v="-0.33777357537427999"/>
    <n v="1990"/>
    <s v="NL"/>
    <s v="Wave III"/>
    <s v="Netherlands 1990"/>
    <s v="Gross"/>
    <n v="28.792490000000001"/>
    <n v="4.3459009999999996"/>
    <n v="6.3307909999999996"/>
    <n v="22.461699000000003"/>
    <n v="24.446589000000003"/>
    <n v="-1.98489"/>
    <n v="0.78012353221274033"/>
    <n v="0.84906130035992033"/>
    <n v="-6.8937768147180042E-2"/>
    <n v="1.0883677588235867"/>
    <n v="-8.8367758823586759E-2"/>
    <n v="1990"/>
    <s v="EU15"/>
    <s v="NL"/>
    <s v="Wave III"/>
    <s v="Netherlands 1990"/>
    <s v="Gross"/>
    <n v="27.750540000000001"/>
    <n v="2.8465479999999999"/>
    <n v="3.8175180000000002"/>
    <n v="23.933022000000001"/>
    <n v="24.903992000000002"/>
    <n v="-0.97097000000000033"/>
    <n v="0.86243446073481811"/>
    <n v="0.89742368977324416"/>
    <n v="-3.4989229038425933E-2"/>
    <n v="1.0405703049117658"/>
    <n v="-4.0570304911765859E-2"/>
    <n v="1990"/>
    <s v="EU15"/>
    <s v="NL"/>
    <s v="Wave III"/>
    <s v="Netherlands 1990"/>
    <s v="Gross"/>
    <n v="25.007429999999999"/>
    <n v="2.4504800000000002"/>
    <n v="3.6262889999999999"/>
    <n v="21.381141"/>
    <n v="22.556950000000001"/>
    <n v="-1.1758089999999997"/>
    <n v="0.85499153651534765"/>
    <n v="0.90200992265098812"/>
    <n v="-4.7018386135640473E-2"/>
    <n v="1.0549928088496308"/>
    <n v="-5.4992808849630599E-2"/>
  </r>
  <r>
    <x v="14"/>
    <x v="1"/>
    <x v="29"/>
    <x v="7"/>
    <x v="211"/>
    <x v="0"/>
    <n v="30.380520000000001"/>
    <n v="2.7925520000000001"/>
    <n v="8.3071280000000005"/>
    <n v="22.073391999999998"/>
    <n v="27.587968"/>
    <n v="-5.5145759999999999"/>
    <n v="0.72656399561297824"/>
    <n v="0.90808083600939016"/>
    <n v="-0.18151684039641192"/>
    <n v="1.2498291155251537"/>
    <n v="-0.24982911552515355"/>
    <n v="1987"/>
    <s v="NL"/>
    <s v="Wave II"/>
    <s v="Netherlands 1987"/>
    <s v="Gross"/>
    <n v="28.707560000000001"/>
    <n v="1.9399930000000001"/>
    <n v="3.8922690000000002"/>
    <n v="24.815291000000002"/>
    <n v="26.767567"/>
    <n v="-1.9522760000000001"/>
    <n v="0.8644165857356042"/>
    <n v="0.93242222606170633"/>
    <n v="-6.8005640326102249E-2"/>
    <n v="1.0786722992690272"/>
    <n v="-7.8672299269027315E-2"/>
    <n v="1987"/>
    <s v="EU15"/>
    <s v="NL"/>
    <s v="Wave II"/>
    <s v="Netherlands 1987"/>
    <s v="Gross"/>
    <n v="27.767389999999999"/>
    <n v="1.354833"/>
    <n v="2.2059099999999998"/>
    <n v="25.56148"/>
    <n v="26.412557"/>
    <n v="-0.85107699999999986"/>
    <n v="0.92055753169455257"/>
    <n v="0.95120776565604481"/>
    <n v="-3.0650233961492235E-2"/>
    <n v="1.0332952943256806"/>
    <n v="-3.3295294325680666E-2"/>
    <n v="1987"/>
    <s v="EU15"/>
    <s v="NL"/>
    <s v="Wave II"/>
    <s v="Netherlands 1987"/>
    <s v="Gross"/>
    <n v="26.27169"/>
    <n v="1.363715"/>
    <n v="2.3409879999999998"/>
    <n v="23.930702"/>
    <n v="24.907975"/>
    <n v="-0.97727299999999984"/>
    <n v="0.91089313249357007"/>
    <n v="0.94809184334924779"/>
    <n v="-3.7198710855677719E-2"/>
    <n v="1.0408376235682513"/>
    <n v="-4.0837623568251352E-2"/>
  </r>
  <r>
    <x v="34"/>
    <x v="1"/>
    <x v="29"/>
    <x v="7"/>
    <x v="212"/>
    <x v="0"/>
    <n v="31.26868"/>
    <n v="6.0987470000000004"/>
    <n v="10.252470000000001"/>
    <n v="21.016210000000001"/>
    <n v="25.169933"/>
    <n v="-4.1537230000000003"/>
    <n v="0.67211695536875882"/>
    <n v="0.80495668509191942"/>
    <n v="-0.13283972972316069"/>
    <n v="1.1976437711652101"/>
    <n v="-0.19764377116521009"/>
    <n v="1983"/>
    <s v="NL"/>
    <s v="Wave II"/>
    <s v="Netherlands 1983"/>
    <s v="Gross"/>
    <n v="29.995699999999999"/>
    <n v="4.6760000000000002"/>
    <n v="6.2639440000000004"/>
    <n v="23.731755999999997"/>
    <n v="25.319699999999997"/>
    <n v="-1.5879440000000002"/>
    <n v="0.79117193464396551"/>
    <n v="0.84411098924179129"/>
    <n v="-5.2939054597825698E-2"/>
    <n v="1.0669121998388995"/>
    <n v="-6.6912199838899428E-2"/>
    <n v="1983"/>
    <s v="EU15"/>
    <s v="NL"/>
    <s v="Wave II"/>
    <s v="Netherlands 1983"/>
    <s v="Gross"/>
    <n v="28.584769999999999"/>
    <n v="3.8011200000000001"/>
    <n v="4.0162269999999998"/>
    <n v="24.568542999999998"/>
    <n v="24.783649999999998"/>
    <n v="-0.21510699999999972"/>
    <n v="0.85949766256646454"/>
    <n v="0.86702289365980556"/>
    <n v="-7.525231093340955E-3"/>
    <n v="1.0087553828487101"/>
    <n v="-8.7553828487102279E-3"/>
    <n v="1983"/>
    <s v="EU15"/>
    <s v="NL"/>
    <s v="Wave II"/>
    <s v="Netherlands 1983"/>
    <s v="Gross"/>
    <n v="27.179320000000001"/>
    <n v="2.8310469999999999"/>
    <n v="3.480531"/>
    <n v="23.698789000000001"/>
    <n v="24.348272999999999"/>
    <n v="-0.64948400000000017"/>
    <n v="0.87194193968061018"/>
    <n v="0.89583819609909288"/>
    <n v="-2.3896256418482881E-2"/>
    <n v="1.027405788540503"/>
    <n v="-2.7405788540503066E-2"/>
  </r>
  <r>
    <x v="9"/>
    <x v="6"/>
    <x v="30"/>
    <x v="0"/>
    <x v="213"/>
    <x v="0"/>
    <n v="31.680810000000001"/>
    <n v="9.6081990000000008"/>
    <n v="13.590400000000001"/>
    <n v="18.090409999999999"/>
    <n v="22.072611000000002"/>
    <n v="-3.9822009999999999"/>
    <n v="0.57102106922139928"/>
    <n v="0.69671864450435461"/>
    <n v="-0.12569757528295519"/>
    <n v="1.2201277361872951"/>
    <n v="-0.22012773618729484"/>
    <n v="2013"/>
    <s v="NO"/>
    <s v="Wave IX"/>
    <s v="Norway 2013"/>
    <s v="Gross"/>
    <n v="28.348970000000001"/>
    <n v="5.7982579999999997"/>
    <n v="7.6622659999999998"/>
    <n v="20.686704000000002"/>
    <n v="22.550712000000001"/>
    <n v="-1.8640080000000001"/>
    <n v="0.72971624718640582"/>
    <n v="0.79546847733797732"/>
    <n v="-6.5752230151571639E-2"/>
    <n v="1.0901065728015442"/>
    <n v="-9.010657280154441E-2"/>
    <n v="2013"/>
    <s v="Europe - other"/>
    <s v="NO"/>
    <s v="Wave IX"/>
    <s v="Norway 2013"/>
    <s v="Gross"/>
    <n v="25.56466"/>
    <n v="3.4597549999999999"/>
    <n v="4.2232859999999999"/>
    <n v="21.341374000000002"/>
    <n v="22.104904999999999"/>
    <n v="-0.76353099999999996"/>
    <n v="0.83479983696243176"/>
    <n v="0.86466649664028383"/>
    <n v="-2.986665967785216E-2"/>
    <n v="1.0357770310383951"/>
    <n v="-3.5777031038395177E-2"/>
    <n v="2013"/>
    <s v="Europe - other"/>
    <s v="NO"/>
    <s v="Wave IX"/>
    <s v="Norway 2013"/>
    <s v="Gross"/>
    <n v="22.249590000000001"/>
    <n v="3.0360749999999999"/>
    <n v="3.8663959999999999"/>
    <n v="18.383194000000003"/>
    <n v="19.213515000000001"/>
    <n v="-0.83032100000000009"/>
    <n v="0.82622619113430862"/>
    <n v="0.86354467655359046"/>
    <n v="-3.7318485419281885E-2"/>
    <n v="1.0451673958290382"/>
    <n v="-4.5167395829038191E-2"/>
  </r>
  <r>
    <x v="1"/>
    <x v="6"/>
    <x v="30"/>
    <x v="1"/>
    <x v="214"/>
    <x v="0"/>
    <n v="31.981999999999999"/>
    <n v="9.2599850000000004"/>
    <n v="12.87167"/>
    <n v="19.110329999999998"/>
    <n v="22.722014999999999"/>
    <n v="-3.6116849999999996"/>
    <n v="0.59753392533299976"/>
    <n v="0.71046260396473015"/>
    <n v="-0.11292867863173034"/>
    <n v="1.1889912419094804"/>
    <n v="-0.18899124190948038"/>
    <n v="2010"/>
    <s v="NO"/>
    <s v="Wave VIII"/>
    <s v="Norway 2010"/>
    <s v="Gross"/>
    <n v="28.759319999999999"/>
    <n v="5.6775760000000002"/>
    <n v="7.4281370000000004"/>
    <n v="21.331182999999999"/>
    <n v="23.081744"/>
    <n v="-1.7505610000000003"/>
    <n v="0.74171374705660631"/>
    <n v="0.80258309306339659"/>
    <n v="-6.0869346006790157E-2"/>
    <n v="1.0820658188530847"/>
    <n v="-8.2065818853084727E-2"/>
    <n v="2010"/>
    <s v="Europe - other"/>
    <s v="NO"/>
    <s v="Wave VIII"/>
    <s v="Norway 2010"/>
    <s v="Gross"/>
    <n v="25.990410000000001"/>
    <n v="3.5942859999999999"/>
    <n v="4.3156540000000003"/>
    <n v="21.674756000000002"/>
    <n v="22.396124"/>
    <n v="-0.72136800000000045"/>
    <n v="0.83395206154885593"/>
    <n v="0.86170722200996441"/>
    <n v="-2.7755160461108555E-2"/>
    <n v="1.033281481923026"/>
    <n v="-3.3281481923026046E-2"/>
    <n v="2010"/>
    <s v="Europe - other"/>
    <s v="NO"/>
    <s v="Wave VIII"/>
    <s v="Norway 2010"/>
    <s v="Gross"/>
    <n v="22.670359999999999"/>
    <n v="3.0425219999999999"/>
    <n v="3.82294"/>
    <n v="18.84742"/>
    <n v="19.627837999999997"/>
    <n v="-0.78041800000000006"/>
    <n v="0.83136835939085219"/>
    <n v="0.8657929560889196"/>
    <n v="-3.4424596698067439E-2"/>
    <n v="1.0414071528092437"/>
    <n v="-4.1407152809243924E-2"/>
  </r>
  <r>
    <x v="10"/>
    <x v="6"/>
    <x v="30"/>
    <x v="2"/>
    <x v="215"/>
    <x v="0"/>
    <n v="31.140879999999999"/>
    <n v="9.4761699999999998"/>
    <n v="13.01347"/>
    <n v="18.127409999999998"/>
    <n v="21.664709999999999"/>
    <n v="-3.5373000000000001"/>
    <n v="0.5821097541238397"/>
    <n v="0.69569999306377983"/>
    <n v="-0.11359023893994005"/>
    <n v="1.1951354330265604"/>
    <n v="-0.19513543302656036"/>
    <n v="2007"/>
    <s v="NO"/>
    <s v="Wave VII"/>
    <s v="Norway 2007"/>
    <s v="Gross"/>
    <n v="27.791509999999999"/>
    <n v="5.8945660000000002"/>
    <n v="7.54549"/>
    <n v="20.246019999999998"/>
    <n v="21.896943999999998"/>
    <n v="-1.6509239999999998"/>
    <n v="0.72849658043049836"/>
    <n v="0.7879004775199332"/>
    <n v="-5.9403897089434866E-2"/>
    <n v="1.0815431378611697"/>
    <n v="-8.1543137861169748E-2"/>
    <n v="2007"/>
    <s v="Europe - other"/>
    <s v="NO"/>
    <s v="Wave VII"/>
    <s v="Norway 2007"/>
    <s v="Gross"/>
    <n v="25.057310000000001"/>
    <n v="3.3343820000000002"/>
    <n v="4.0535709999999998"/>
    <n v="21.003739000000003"/>
    <n v="21.722928"/>
    <n v="-0.71918899999999963"/>
    <n v="0.83822800611877346"/>
    <n v="0.86692977019480533"/>
    <n v="-2.8701764076032088E-2"/>
    <n v="1.0342409987098009"/>
    <n v="-3.4240998709801122E-2"/>
    <n v="2007"/>
    <s v="Europe - other"/>
    <s v="NO"/>
    <s v="Wave VII"/>
    <s v="Norway 2007"/>
    <s v="Gross"/>
    <n v="21.651209999999999"/>
    <n v="2.956537"/>
    <n v="3.6857700000000002"/>
    <n v="17.965439999999997"/>
    <n v="18.694672999999998"/>
    <n v="-0.72923300000000024"/>
    <n v="0.82976609621356023"/>
    <n v="0.86344703136683809"/>
    <n v="-3.3680935153277823E-2"/>
    <n v="1.040590878931994"/>
    <n v="-4.0590878931993889E-2"/>
  </r>
  <r>
    <x v="3"/>
    <x v="6"/>
    <x v="30"/>
    <x v="3"/>
    <x v="216"/>
    <x v="0"/>
    <n v="31.82159"/>
    <n v="9.0955510000000004"/>
    <n v="12.76868"/>
    <n v="19.052910000000001"/>
    <n v="22.726039"/>
    <n v="-3.6731289999999994"/>
    <n v="0.59874160907735907"/>
    <n v="0.71417044214321157"/>
    <n v="-0.11542883306585244"/>
    <n v="1.1927857214462252"/>
    <n v="-0.19278572144622524"/>
    <n v="2004"/>
    <s v="NO"/>
    <s v="Wave VI"/>
    <s v="Norway 2004"/>
    <s v="Gross"/>
    <n v="28.837160000000001"/>
    <n v="5.4882340000000003"/>
    <n v="7.0731849999999996"/>
    <n v="21.763975000000002"/>
    <n v="23.348925999999999"/>
    <n v="-1.5849509999999993"/>
    <n v="0.75471977823058867"/>
    <n v="0.80968188268192842"/>
    <n v="-5.4962104451339845E-2"/>
    <n v="1.0728245184990333"/>
    <n v="-7.2824518499033347E-2"/>
    <n v="2004"/>
    <s v="Europe - other"/>
    <s v="NO"/>
    <s v="Wave VI"/>
    <s v="Norway 2004"/>
    <s v="Gross"/>
    <n v="26.344470000000001"/>
    <n v="3.0127290000000002"/>
    <n v="3.7165509999999999"/>
    <n v="22.627919000000002"/>
    <n v="23.331741000000001"/>
    <n v="-0.70382199999999973"/>
    <n v="0.85892481420199385"/>
    <n v="0.88564093337235483"/>
    <n v="-2.6716119170360979E-2"/>
    <n v="1.0311041417463089"/>
    <n v="-3.1104141746309048E-2"/>
    <n v="2004"/>
    <s v="Europe - other"/>
    <s v="NO"/>
    <s v="Wave VI"/>
    <s v="Norway 2004"/>
    <s v="Gross"/>
    <n v="22.84796"/>
    <n v="2.61537"/>
    <n v="3.3575349999999999"/>
    <n v="19.490425000000002"/>
    <n v="20.232590000000002"/>
    <n v="-0.74216499999999996"/>
    <n v="0.85304880610785394"/>
    <n v="0.88553157481018008"/>
    <n v="-3.2482768702326158E-2"/>
    <n v="1.0380784410806845"/>
    <n v="-3.8078441080684484E-2"/>
  </r>
  <r>
    <x v="11"/>
    <x v="6"/>
    <x v="30"/>
    <x v="4"/>
    <x v="217"/>
    <x v="0"/>
    <n v="28.29692"/>
    <n v="8.8052130000000002"/>
    <n v="12.28068"/>
    <n v="16.01624"/>
    <n v="19.491706999999998"/>
    <n v="-3.4754670000000001"/>
    <n v="0.56600647703000895"/>
    <n v="0.68882786536485241"/>
    <n v="-0.12282138833484352"/>
    <n v="1.2169964361173409"/>
    <n v="-0.2169964361173409"/>
    <n v="2000"/>
    <s v="NO"/>
    <s v="Wave V"/>
    <s v="Norway 2000"/>
    <s v="Gross"/>
    <n v="25.42343"/>
    <n v="5.0090680000000001"/>
    <n v="6.4466669999999997"/>
    <n v="18.976762999999998"/>
    <n v="20.414362000000001"/>
    <n v="-1.4375989999999996"/>
    <n v="0.74642811768514317"/>
    <n v="0.80297434295844428"/>
    <n v="-5.6546225273301033E-2"/>
    <n v="1.0757557545509739"/>
    <n v="-7.575575455097372E-2"/>
    <n v="2000"/>
    <s v="Europe - other"/>
    <s v="NO"/>
    <s v="Wave V"/>
    <s v="Norway 2000"/>
    <s v="Gross"/>
    <n v="23.238900000000001"/>
    <n v="2.4139729999999999"/>
    <n v="2.9665249999999999"/>
    <n v="20.272375"/>
    <n v="20.824927000000002"/>
    <n v="-0.55255199999999993"/>
    <n v="0.87234658266957554"/>
    <n v="0.89612361170279153"/>
    <n v="-2.3777029033215855E-2"/>
    <n v="1.0272564018769386"/>
    <n v="-2.7256401876938442E-2"/>
    <n v="2000"/>
    <s v="Europe - other"/>
    <s v="NO"/>
    <s v="Wave V"/>
    <s v="Norway 2000"/>
    <s v="Gross"/>
    <n v="20.046130000000002"/>
    <n v="2.389974"/>
    <n v="3.0635870000000001"/>
    <n v="16.982543"/>
    <n v="17.656156000000003"/>
    <n v="-0.67361300000000002"/>
    <n v="0.84717314514073283"/>
    <n v="0.88077628948829534"/>
    <n v="-3.3603144347562348E-2"/>
    <n v="1.0396650254322926"/>
    <n v="-3.9665025432292444E-2"/>
  </r>
  <r>
    <x v="6"/>
    <x v="6"/>
    <x v="30"/>
    <x v="5"/>
    <x v="218"/>
    <x v="0"/>
    <n v="29.610990000000001"/>
    <n v="10.16028"/>
    <n v="13.286060000000001"/>
    <n v="16.324930000000002"/>
    <n v="19.450710000000001"/>
    <n v="-3.1257800000000007"/>
    <n v="0.55131321175009684"/>
    <n v="0.65687469415916189"/>
    <n v="-0.10556148240906503"/>
    <n v="1.1914727965142882"/>
    <n v="-0.19147279651428828"/>
    <n v="1995"/>
    <s v="NO"/>
    <s v="Wave IV"/>
    <s v="Norway 1995"/>
    <s v="Gross"/>
    <n v="26.84515"/>
    <n v="5.6762899999999998"/>
    <n v="6.8942909999999999"/>
    <n v="19.950859000000001"/>
    <n v="21.168860000000002"/>
    <n v="-1.2180010000000001"/>
    <n v="0.74318299581116143"/>
    <n v="0.78855435711851118"/>
    <n v="-4.5371361307349749E-2"/>
    <n v="1.0610500530328042"/>
    <n v="-6.1050053032804252E-2"/>
    <n v="1995"/>
    <s v="Europe - other"/>
    <s v="NO"/>
    <s v="Wave IV"/>
    <s v="Norway 1995"/>
    <s v="Gross"/>
    <n v="24.489249999999998"/>
    <n v="2.527374"/>
    <n v="3.0701160000000001"/>
    <n v="21.419134"/>
    <n v="21.961875999999997"/>
    <n v="-0.54274200000000006"/>
    <n v="0.87463413538593471"/>
    <n v="0.89679659442408399"/>
    <n v="-2.2162459038149396E-2"/>
    <n v="1.0253391196861645"/>
    <n v="-2.5339119686164719E-2"/>
    <n v="1995"/>
    <s v="Europe - other"/>
    <s v="NO"/>
    <s v="Wave IV"/>
    <s v="Norway 1995"/>
    <s v="Gross"/>
    <n v="21.201530000000002"/>
    <n v="2.7061999999999999"/>
    <n v="3.2793800000000002"/>
    <n v="17.922150000000002"/>
    <n v="18.495330000000003"/>
    <n v="-0.57318000000000024"/>
    <n v="0.84532342713002318"/>
    <n v="0.87235826848345388"/>
    <n v="-2.7034841353430636E-2"/>
    <n v="1.0319816539868263"/>
    <n v="-3.1981653986826369E-2"/>
  </r>
  <r>
    <x v="22"/>
    <x v="6"/>
    <x v="30"/>
    <x v="6"/>
    <x v="219"/>
    <x v="0"/>
    <n v="25.844380000000001"/>
    <n v="9.2779830000000008"/>
    <n v="12.143230000000001"/>
    <n v="13.70115"/>
    <n v="16.566397000000002"/>
    <n v="-2.8652470000000001"/>
    <n v="0.53014040189782075"/>
    <n v="0.64100578152774423"/>
    <n v="-0.11086537962992341"/>
    <n v="1.2091245625367215"/>
    <n v="-0.20912456253672138"/>
    <n v="1991"/>
    <s v="NO"/>
    <s v="Wave III"/>
    <s v="Norway 1991"/>
    <s v="Gross"/>
    <n v="23.185700000000001"/>
    <n v="5.6548809999999996"/>
    <n v="6.4431760000000002"/>
    <n v="16.742524"/>
    <n v="17.530819000000001"/>
    <n v="-0.78829500000000063"/>
    <n v="0.72210560819815661"/>
    <n v="0.75610479735354119"/>
    <n v="-3.3999189155384593E-2"/>
    <n v="1.0470834027175353"/>
    <n v="-4.708340271753534E-2"/>
    <n v="1991"/>
    <s v="Europe - other"/>
    <s v="NO"/>
    <s v="Wave III"/>
    <s v="Norway 1991"/>
    <s v="Gross"/>
    <n v="21.14875"/>
    <n v="2.2405219999999999"/>
    <n v="2.306203"/>
    <n v="18.842547"/>
    <n v="18.908228000000001"/>
    <n v="-6.56810000000001E-2"/>
    <n v="0.89095322418582656"/>
    <n v="0.8940588923695254"/>
    <n v="-3.1056681836988051E-3"/>
    <n v="1.003485781407365"/>
    <n v="-3.4857814073649437E-3"/>
    <n v="1991"/>
    <s v="Europe - other"/>
    <s v="NO"/>
    <s v="Wave III"/>
    <s v="Norway 1991"/>
    <s v="Gross"/>
    <n v="17.706720000000001"/>
    <n v="2.424356"/>
    <n v="2.7970999999999999"/>
    <n v="14.90962"/>
    <n v="15.282364000000001"/>
    <n v="-0.37274399999999996"/>
    <n v="0.84203172580805474"/>
    <n v="0.86308271661832348"/>
    <n v="-2.1050990810268642E-2"/>
    <n v="1.0250002347477669"/>
    <n v="-2.5000234747766876E-2"/>
  </r>
  <r>
    <x v="37"/>
    <x v="6"/>
    <x v="30"/>
    <x v="7"/>
    <x v="220"/>
    <x v="0"/>
    <n v="22.168369999999999"/>
    <n v="10.65901"/>
    <n v="12.80494"/>
    <n v="9.3634299999999993"/>
    <n v="11.509359999999999"/>
    <n v="-2.1459299999999999"/>
    <n v="0.42237791953129616"/>
    <n v="0.51917935328578513"/>
    <n v="-9.6801433754488936E-2"/>
    <n v="1.2291820411964418"/>
    <n v="-0.22918204119644192"/>
    <n v="1986"/>
    <s v="NO"/>
    <s v="Wave II"/>
    <s v="Norway 1986"/>
    <s v="Gross"/>
    <n v="20.20645"/>
    <n v="6.5457349999999996"/>
    <n v="7.2488729999999997"/>
    <n v="12.957577000000001"/>
    <n v="13.660715"/>
    <n v="-0.70313800000000004"/>
    <n v="0.64125944933424728"/>
    <n v="0.67605715006841871"/>
    <n v="-3.4797700734171516E-2"/>
    <n v="1.0542646206154129"/>
    <n v="-5.4264620615412901E-2"/>
    <n v="1986"/>
    <s v="Europe - other"/>
    <s v="NO"/>
    <s v="Wave II"/>
    <s v="Norway 1986"/>
    <s v="Gross"/>
    <n v="18.218900000000001"/>
    <n v="2.2122670000000002"/>
    <n v="2.3966669999999999"/>
    <n v="15.822233000000001"/>
    <n v="16.006633000000001"/>
    <n v="-0.18439999999999968"/>
    <n v="0.86845160794559495"/>
    <n v="0.87857296543699126"/>
    <n v="-1.0121357491396279E-2"/>
    <n v="1.011654486443222"/>
    <n v="-1.1654486443221994E-2"/>
    <n v="1986"/>
    <s v="Europe - other"/>
    <s v="NO"/>
    <s v="Wave II"/>
    <s v="Norway 1986"/>
    <s v="Gross"/>
    <n v="15.658860000000001"/>
    <n v="2.7068789999999998"/>
    <n v="3.032994"/>
    <n v="12.625866"/>
    <n v="12.951981"/>
    <n v="-0.32611500000000015"/>
    <n v="0.80630812204719882"/>
    <n v="0.82713435077649322"/>
    <n v="-2.0826228729294478E-2"/>
    <n v="1.0258291193649607"/>
    <n v="-2.5829119364960799E-2"/>
  </r>
  <r>
    <x v="38"/>
    <x v="6"/>
    <x v="30"/>
    <x v="8"/>
    <x v="221"/>
    <x v="0"/>
    <n v="22.626650000000001"/>
    <n v="10.094849999999999"/>
    <n v="12.0893"/>
    <n v="10.537350000000002"/>
    <n v="12.531800000000002"/>
    <n v="-1.9944500000000005"/>
    <n v="0.46570526348354713"/>
    <n v="0.55385132134010118"/>
    <n v="-8.8146057856554119E-2"/>
    <n v="1.1892743431697723"/>
    <n v="-0.18927434316977229"/>
    <n v="1979"/>
    <s v="NO"/>
    <s v="Wave I"/>
    <s v="Norway 1979"/>
    <s v="Gross"/>
    <n v="20.754930000000002"/>
    <n v="4.2049479999999999"/>
    <n v="4.969557"/>
    <n v="15.785373000000002"/>
    <n v="16.549982"/>
    <n v="-0.76460900000000009"/>
    <n v="0.76056016570520835"/>
    <n v="0.79740003941232274"/>
    <n v="-3.6839873707114411E-2"/>
    <n v="1.0484378164519772"/>
    <n v="-4.8437816451977408E-2"/>
    <n v="1979"/>
    <s v="Europe - other"/>
    <s v="NO"/>
    <s v="Wave I"/>
    <s v="Norway 1979"/>
    <s v="Gross"/>
    <n v="18.88738"/>
    <n v="2.436102"/>
    <n v="2.6483690000000002"/>
    <n v="16.239011000000001"/>
    <n v="16.451278000000002"/>
    <n v="-0.21226700000000021"/>
    <n v="0.85978102839038562"/>
    <n v="0.87101959085908165"/>
    <n v="-1.1238562468696039E-2"/>
    <n v="1.0130714241156682"/>
    <n v="-1.307142411566814E-2"/>
    <n v="1979"/>
    <s v="Europe - other"/>
    <s v="NO"/>
    <s v="Wave I"/>
    <s v="Norway 1979"/>
    <s v="Gross"/>
    <n v="16.26641"/>
    <n v="2.4626600000000001"/>
    <n v="2.8069199999999999"/>
    <n v="13.459490000000001"/>
    <n v="13.803750000000001"/>
    <n v="-0.34425999999999979"/>
    <n v="0.82744071986381751"/>
    <n v="0.84860457839191317"/>
    <n v="-2.1163858528095613E-2"/>
    <n v="1.0255774921635219"/>
    <n v="-2.557749216352178E-2"/>
  </r>
  <r>
    <x v="9"/>
    <x v="3"/>
    <x v="31"/>
    <x v="0"/>
    <x v="222"/>
    <x v="0"/>
    <n v="34.631869999999999"/>
    <n v="27.592549999999999"/>
    <n v="29.22672"/>
    <n v="5.405149999999999"/>
    <n v="7.03932"/>
    <n v="-1.634170000000001"/>
    <n v="0.15607444818890806"/>
    <n v="0.20326133125355345"/>
    <n v="-4.7186883064645399E-2"/>
    <n v="1.3023357353634961"/>
    <n v="-0.30233573536349617"/>
    <n v="2013"/>
    <s v="PA"/>
    <s v="Wave IX"/>
    <s v="Panama 2013"/>
    <s v="Gross"/>
    <n v="29.075140000000001"/>
    <n v="21.659469999999999"/>
    <n v="22.666039999999999"/>
    <n v="6.4091000000000022"/>
    <n v="7.4156700000000022"/>
    <n v="-1.00657"/>
    <n v="0.22043230058393534"/>
    <n v="0.25505191032614122"/>
    <n v="-3.4619609742205883E-2"/>
    <n v="1.1570532524067341"/>
    <n v="-0.15705325240673412"/>
    <n v="2013"/>
    <s v="Latin America"/>
    <s v="PA"/>
    <s v="Wave IX"/>
    <s v="Panama 2013"/>
    <s v="Gross"/>
    <n v="24.10726"/>
    <n v="16.6599"/>
    <n v="16.8629"/>
    <n v="7.2443600000000004"/>
    <n v="7.4473599999999998"/>
    <n v="-0.2029999999999994"/>
    <n v="0.30050532495190246"/>
    <n v="0.30892602477427961"/>
    <n v="-8.4206998223771354E-3"/>
    <n v="1.0280217990271052"/>
    <n v="-2.8021799027105141E-2"/>
    <n v="2013"/>
    <s v="Latin America"/>
    <s v="PA"/>
    <s v="Wave IX"/>
    <s v="Panama 2013"/>
    <s v="Gross"/>
    <n v="18.414339999999999"/>
    <n v="11.509080000000001"/>
    <n v="11.834680000000001"/>
    <n v="6.5796599999999987"/>
    <n v="6.9052599999999984"/>
    <n v="-0.32559999999999967"/>
    <n v="0.35731174725784354"/>
    <n v="0.37499361910337264"/>
    <n v="-1.7681871845529065E-2"/>
    <n v="1.0494858396938442"/>
    <n v="-4.9485839693844319E-2"/>
  </r>
  <r>
    <x v="1"/>
    <x v="3"/>
    <x v="31"/>
    <x v="1"/>
    <x v="223"/>
    <x v="0"/>
    <n v="34.112569999999998"/>
    <n v="27.379729999999999"/>
    <n v="28.383520000000001"/>
    <n v="5.7290499999999973"/>
    <n v="6.7328399999999995"/>
    <n v="-1.0037900000000022"/>
    <n v="0.1679454230507991"/>
    <n v="0.19737123295019987"/>
    <n v="-2.9425809899400784E-2"/>
    <n v="1.1752105497421044"/>
    <n v="-0.17521054974210432"/>
    <n v="2010"/>
    <s v="PA"/>
    <s v="Wave VIII"/>
    <s v="Panama 2010"/>
    <s v="Gross"/>
    <n v="29.209019999999999"/>
    <n v="22.56137"/>
    <n v="23.148520000000001"/>
    <n v="6.0604999999999976"/>
    <n v="6.6476499999999987"/>
    <n v="-0.58715000000000117"/>
    <n v="0.20748727619071089"/>
    <n v="0.22758894341542438"/>
    <n v="-2.0101667224713501E-2"/>
    <n v="1.0968814454252951"/>
    <n v="-9.6881445425295171E-2"/>
    <n v="2010"/>
    <s v="Latin America"/>
    <s v="PA"/>
    <s v="Wave VIII"/>
    <s v="Panama 2010"/>
    <s v="Gross"/>
    <n v="24.555800000000001"/>
    <n v="17.300439999999998"/>
    <n v="17.577120000000001"/>
    <n v="6.9786800000000007"/>
    <n v="7.2553600000000031"/>
    <n v="-0.27668000000000248"/>
    <n v="0.28419680890054488"/>
    <n v="0.29546420804860779"/>
    <n v="-1.1267399148062881E-2"/>
    <n v="1.0396464660938749"/>
    <n v="-3.9646466093874837E-2"/>
    <n v="2010"/>
    <s v="Latin America"/>
    <s v="PA"/>
    <s v="Wave VIII"/>
    <s v="Panama 2010"/>
    <s v="Gross"/>
    <n v="18.724869999999999"/>
    <n v="12.03725"/>
    <n v="12.282299999999999"/>
    <n v="6.4425699999999999"/>
    <n v="6.687619999999999"/>
    <n v="-0.2450499999999991"/>
    <n v="0.34406487201246255"/>
    <n v="0.35715174524576132"/>
    <n v="-1.3086873233298768E-2"/>
    <n v="1.0380360632480514"/>
    <n v="-3.8036063248051491E-2"/>
  </r>
  <r>
    <x v="10"/>
    <x v="3"/>
    <x v="31"/>
    <x v="2"/>
    <x v="224"/>
    <x v="0"/>
    <n v="34.891599999999997"/>
    <n v="28.87086"/>
    <n v="29.84638"/>
    <n v="5.0452199999999969"/>
    <n v="6.0207399999999964"/>
    <n v="-0.9755199999999995"/>
    <n v="0.1445969803620355"/>
    <n v="0.17255557211477826"/>
    <n v="-2.7958591752742769E-2"/>
    <n v="1.1933552947146011"/>
    <n v="-0.19335529471460117"/>
    <n v="2007"/>
    <s v="PA"/>
    <s v="Wave VII"/>
    <s v="Panama 2007"/>
    <s v="Gross"/>
    <n v="29.367940000000001"/>
    <n v="23.468050000000002"/>
    <n v="23.9483"/>
    <n v="5.4196400000000011"/>
    <n v="5.8998899999999992"/>
    <n v="-0.48024999999999807"/>
    <n v="0.18454273605843655"/>
    <n v="0.2008956024835245"/>
    <n v="-1.6352866425087972E-2"/>
    <n v="1.088612896797573"/>
    <n v="-8.8612896797572893E-2"/>
    <n v="2007"/>
    <s v="Latin America"/>
    <s v="PA"/>
    <s v="Wave VII"/>
    <s v="Panama 2007"/>
    <s v="Gross"/>
    <n v="24.29457"/>
    <n v="17.963149999999999"/>
    <n v="18.239509999999999"/>
    <n v="6.055060000000001"/>
    <n v="6.3314200000000014"/>
    <n v="-0.27636000000000038"/>
    <n v="0.24923511714757662"/>
    <n v="0.26061049855996632"/>
    <n v="-1.1375381412389697E-2"/>
    <n v="1.0456411662312182"/>
    <n v="-4.5641166231218243E-2"/>
    <n v="2007"/>
    <s v="Latin America"/>
    <s v="PA"/>
    <s v="Wave VII"/>
    <s v="Panama 2007"/>
    <s v="Gross"/>
    <n v="18.18337"/>
    <n v="12.55884"/>
    <n v="12.79571"/>
    <n v="5.3876600000000003"/>
    <n v="5.62453"/>
    <n v="-0.23686999999999969"/>
    <n v="0.29629601113544962"/>
    <n v="0.30932274930334697"/>
    <n v="-1.3026738167897354E-2"/>
    <n v="1.0439652836296276"/>
    <n v="-4.3965283629627643E-2"/>
  </r>
  <r>
    <x v="33"/>
    <x v="3"/>
    <x v="32"/>
    <x v="10"/>
    <x v="225"/>
    <x v="1"/>
    <n v="31.459990000000001"/>
    <n v="28.452950000000001"/>
    <n v="28.452950000000001"/>
    <n v="3.0070399999999999"/>
    <n v="3.0070399999999999"/>
    <m/>
    <n v="9.5582992874441469E-2"/>
    <n v="9.5582992874441469E-2"/>
    <m/>
    <n v="1"/>
    <m/>
    <n v="2016"/>
    <s v="PY"/>
    <s v="Wave X"/>
    <s v="Paraguay 2016"/>
    <s v="Net"/>
    <n v="25.455349999999999"/>
    <n v="21.924990000000001"/>
    <n v="21.924990000000001"/>
    <n v="3.5303599999999982"/>
    <n v="3.5303599999999982"/>
    <m/>
    <n v="0.13868833074383177"/>
    <n v="0.13868833074383177"/>
    <m/>
    <n v="1"/>
    <m/>
    <n v="2016"/>
    <s v="Latin America"/>
    <s v="PY"/>
    <s v="Wave X"/>
    <s v="Paraguay 2016"/>
    <s v="Net"/>
    <n v="19.233840000000001"/>
    <n v="15.85188"/>
    <n v="15.85188"/>
    <n v="3.3819600000000012"/>
    <n v="3.3819600000000012"/>
    <m/>
    <n v="0.17583384285197345"/>
    <n v="0.17583384285197345"/>
    <m/>
    <n v="1"/>
    <m/>
    <n v="2016"/>
    <s v="Latin America"/>
    <s v="PY"/>
    <s v="Wave X"/>
    <s v="Paraguay 2016"/>
    <s v="Net"/>
    <n v="14.07432"/>
    <n v="11.274789999999999"/>
    <n v="11.274789999999999"/>
    <n v="2.7995300000000007"/>
    <n v="2.7995300000000007"/>
    <m/>
    <n v="0.19891049798498261"/>
    <n v="0.19891049798498261"/>
    <m/>
    <n v="1"/>
    <m/>
  </r>
  <r>
    <x v="9"/>
    <x v="3"/>
    <x v="32"/>
    <x v="0"/>
    <x v="226"/>
    <x v="1"/>
    <n v="30.417300000000001"/>
    <n v="27.280930000000001"/>
    <n v="27.280930000000001"/>
    <n v="3.1363699999999994"/>
    <n v="3.1363699999999994"/>
    <m/>
    <n v="0.1031113872697445"/>
    <n v="0.1031113872697445"/>
    <m/>
    <n v="1"/>
    <m/>
    <n v="2013"/>
    <s v="PY"/>
    <s v="Wave IX"/>
    <s v="Paraguay 2013"/>
    <s v="Net"/>
    <n v="24.69293"/>
    <n v="21.731159999999999"/>
    <n v="21.731159999999999"/>
    <n v="2.9617700000000013"/>
    <n v="2.9617700000000013"/>
    <m/>
    <n v="0.11994404876213562"/>
    <n v="0.11994404876213562"/>
    <m/>
    <n v="1"/>
    <m/>
    <n v="2013"/>
    <s v="Latin America"/>
    <s v="PY"/>
    <s v="Wave IX"/>
    <s v="Paraguay 2013"/>
    <s v="Net"/>
    <n v="18.366379999999999"/>
    <n v="15.584849999999999"/>
    <n v="15.584849999999999"/>
    <n v="2.7815300000000001"/>
    <n v="2.7815300000000001"/>
    <m/>
    <n v="0.151446828389699"/>
    <n v="0.151446828389699"/>
    <m/>
    <n v="1"/>
    <m/>
    <n v="2013"/>
    <s v="Latin America"/>
    <s v="PY"/>
    <s v="Wave IX"/>
    <s v="Paraguay 2013"/>
    <s v="Net"/>
    <n v="13.033379999999999"/>
    <n v="10.77237"/>
    <n v="10.77237"/>
    <n v="2.2610099999999989"/>
    <n v="2.2610099999999989"/>
    <m/>
    <n v="0.17347840698268591"/>
    <n v="0.17347840698268591"/>
    <m/>
    <n v="1"/>
    <m/>
  </r>
  <r>
    <x v="1"/>
    <x v="3"/>
    <x v="32"/>
    <x v="1"/>
    <x v="227"/>
    <x v="1"/>
    <n v="31.164809999999999"/>
    <n v="29.02731"/>
    <n v="29.02731"/>
    <n v="2.1374999999999993"/>
    <n v="2.1374999999999993"/>
    <m/>
    <n v="6.858697357692857E-2"/>
    <n v="6.858697357692857E-2"/>
    <m/>
    <n v="1"/>
    <m/>
    <n v="2010"/>
    <s v="PY"/>
    <s v="Wave VIII"/>
    <s v="Paraguay 2010"/>
    <s v="Net"/>
    <n v="25.373239999999999"/>
    <n v="23.50048"/>
    <n v="23.50048"/>
    <n v="1.8727599999999995"/>
    <n v="1.8727599999999995"/>
    <m/>
    <n v="7.3808469080022879E-2"/>
    <n v="7.3808469080022879E-2"/>
    <m/>
    <n v="1"/>
    <m/>
    <n v="2010"/>
    <s v="Latin America"/>
    <s v="PY"/>
    <s v="Wave VIII"/>
    <s v="Paraguay 2010"/>
    <s v="Net"/>
    <n v="19.48441"/>
    <n v="16.981030000000001"/>
    <n v="16.981030000000001"/>
    <n v="2.5033799999999999"/>
    <n v="2.5033799999999999"/>
    <m/>
    <n v="0.12848118059515273"/>
    <n v="0.12848118059515273"/>
    <m/>
    <n v="1"/>
    <m/>
    <n v="2010"/>
    <s v="Latin America"/>
    <s v="PY"/>
    <s v="Wave VIII"/>
    <s v="Paraguay 2010"/>
    <s v="Net"/>
    <n v="14.211460000000001"/>
    <n v="12.25398"/>
    <n v="12.25398"/>
    <n v="1.9574800000000003"/>
    <n v="1.9574800000000003"/>
    <m/>
    <n v="0.13773954259449769"/>
    <n v="0.13773954259449769"/>
    <m/>
    <n v="1"/>
    <m/>
  </r>
  <r>
    <x v="10"/>
    <x v="3"/>
    <x v="32"/>
    <x v="2"/>
    <x v="228"/>
    <x v="1"/>
    <n v="28.57985"/>
    <n v="26.979310000000002"/>
    <n v="26.979310000000002"/>
    <n v="1.6005399999999987"/>
    <n v="1.6005399999999987"/>
    <m/>
    <n v="5.6002393294576382E-2"/>
    <n v="5.6002393294576382E-2"/>
    <m/>
    <n v="1"/>
    <m/>
    <n v="2007"/>
    <s v="PY"/>
    <s v="Wave VII"/>
    <s v="Paraguay 2007"/>
    <s v="Net"/>
    <n v="22.83417"/>
    <n v="21.09667"/>
    <n v="21.09667"/>
    <n v="1.7375000000000007"/>
    <n v="1.7375000000000007"/>
    <m/>
    <n v="7.609210231858661E-2"/>
    <n v="7.609210231858661E-2"/>
    <m/>
    <n v="1"/>
    <m/>
    <n v="2007"/>
    <s v="Latin America"/>
    <s v="PY"/>
    <s v="Wave VII"/>
    <s v="Paraguay 2007"/>
    <s v="Net"/>
    <n v="17.607600000000001"/>
    <n v="15.37689"/>
    <n v="15.37689"/>
    <n v="2.230710000000002"/>
    <n v="2.230710000000002"/>
    <m/>
    <n v="0.12669017924078249"/>
    <n v="0.12669017924078249"/>
    <m/>
    <n v="1"/>
    <m/>
    <n v="2007"/>
    <s v="Latin America"/>
    <s v="PY"/>
    <s v="Wave VII"/>
    <s v="Paraguay 2007"/>
    <s v="Net"/>
    <n v="12.51314"/>
    <n v="10.96926"/>
    <n v="10.96926"/>
    <n v="1.5438799999999997"/>
    <n v="1.5438799999999997"/>
    <m/>
    <n v="0.1233807022058412"/>
    <n v="0.1233807022058412"/>
    <m/>
    <n v="1"/>
    <m/>
  </r>
  <r>
    <x v="3"/>
    <x v="3"/>
    <x v="32"/>
    <x v="3"/>
    <x v="229"/>
    <x v="2"/>
    <n v="27.813420000000001"/>
    <n v="26.0032"/>
    <n v="25.828690000000002"/>
    <n v="1.984729999999999"/>
    <n v="1.8102200000000011"/>
    <n v="0.17450999999999794"/>
    <n v="7.1358718201501248E-2"/>
    <n v="6.508440889326092E-2"/>
    <n v="6.2743093082403365E-3"/>
    <n v="0.91207368256639543"/>
    <n v="8.7926317433604587E-2"/>
    <n v="2004"/>
    <s v="PY"/>
    <s v="Wave VI"/>
    <s v="Paraguay 2004"/>
    <s v="Mix"/>
    <n v="21.73066"/>
    <n v="20.088660000000001"/>
    <n v="19.721489999999999"/>
    <n v="2.009170000000001"/>
    <n v="1.6419999999999995"/>
    <n v="0.36717000000000155"/>
    <n v="9.2457845274832931E-2"/>
    <n v="7.5561441760167408E-2"/>
    <n v="1.6896403514665526E-2"/>
    <n v="0.81725289547424984"/>
    <n v="0.18274710452575013"/>
    <n v="2004"/>
    <s v="Latin America"/>
    <s v="PY"/>
    <s v="Wave VI"/>
    <s v="Paraguay 2004"/>
    <s v="Mix"/>
    <n v="15.89729"/>
    <n v="13.980449999999999"/>
    <n v="13.835889999999999"/>
    <n v="2.0614000000000008"/>
    <n v="1.9168400000000005"/>
    <n v="0.14456000000000024"/>
    <n v="0.12966989971246676"/>
    <n v="0.12057652593618161"/>
    <n v="9.093373776285156E-3"/>
    <n v="0.92987290191132232"/>
    <n v="7.0127098088677689E-2"/>
    <n v="2004"/>
    <s v="Latin America"/>
    <s v="PY"/>
    <s v="Wave VI"/>
    <s v="Paraguay 2004"/>
    <s v="Mix"/>
    <n v="11.359819999999999"/>
    <n v="10.011799999999999"/>
    <n v="9.802861"/>
    <n v="1.5569589999999991"/>
    <n v="1.34802"/>
    <n v="0.2089389999999991"/>
    <n v="0.13705842170034377"/>
    <n v="0.11866561265935553"/>
    <n v="1.8392809040988247E-2"/>
    <n v="0.86580314574757633"/>
    <n v="0.13419685425242361"/>
  </r>
  <r>
    <x v="11"/>
    <x v="3"/>
    <x v="32"/>
    <x v="4"/>
    <x v="230"/>
    <x v="1"/>
    <n v="32.585470000000001"/>
    <n v="30.163150000000002"/>
    <n v="30.163150000000002"/>
    <n v="2.4223199999999991"/>
    <n v="2.4223199999999991"/>
    <m/>
    <n v="7.4337427080229293E-2"/>
    <n v="7.4337427080229293E-2"/>
    <m/>
    <n v="1"/>
    <m/>
    <n v="2000"/>
    <s v="PY"/>
    <s v="Wave V"/>
    <s v="Paraguay 2000"/>
    <s v="Net"/>
    <n v="27.0794"/>
    <n v="24.695499999999999"/>
    <n v="24.695499999999999"/>
    <n v="2.3839000000000006"/>
    <n v="2.3839000000000006"/>
    <m/>
    <n v="8.8033708280094852E-2"/>
    <n v="8.8033708280094852E-2"/>
    <m/>
    <n v="1"/>
    <m/>
    <n v="2000"/>
    <s v="Latin America"/>
    <s v="PY"/>
    <s v="Wave V"/>
    <s v="Paraguay 2000"/>
    <s v="Net"/>
    <n v="20.950510000000001"/>
    <n v="18.782240000000002"/>
    <n v="18.782240000000002"/>
    <n v="2.1682699999999997"/>
    <n v="2.1682699999999997"/>
    <m/>
    <n v="0.10349485525650687"/>
    <n v="0.10349485525650687"/>
    <m/>
    <n v="1"/>
    <m/>
    <n v="2000"/>
    <s v="Latin America"/>
    <s v="PY"/>
    <s v="Wave V"/>
    <s v="Paraguay 2000"/>
    <s v="Net"/>
    <n v="15.34342"/>
    <n v="13.6059"/>
    <n v="13.6059"/>
    <n v="1.73752"/>
    <n v="1.73752"/>
    <m/>
    <n v="0.11324202817885451"/>
    <n v="0.11324202817885451"/>
    <m/>
    <n v="1"/>
    <m/>
  </r>
  <r>
    <x v="9"/>
    <x v="3"/>
    <x v="33"/>
    <x v="0"/>
    <x v="231"/>
    <x v="0"/>
    <n v="33.151310000000002"/>
    <n v="29.475359999999998"/>
    <n v="29.864940000000001"/>
    <n v="3.2863700000000016"/>
    <n v="3.6759500000000038"/>
    <n v="-0.38958000000000226"/>
    <n v="9.9132432474010865E-2"/>
    <n v="0.11088400428218383"/>
    <n v="-1.1751571808172956E-2"/>
    <n v="1.1185441687941413"/>
    <n v="-0.11854416879414127"/>
    <n v="2013"/>
    <s v="PE"/>
    <s v="Wave IX"/>
    <s v="Peru 2013"/>
    <s v="Gross"/>
    <n v="27.942779999999999"/>
    <n v="24.169809999999998"/>
    <n v="24.442350000000001"/>
    <n v="3.5004299999999979"/>
    <n v="3.7729700000000008"/>
    <n v="-0.27254000000000289"/>
    <n v="0.12527135811111129"/>
    <n v="0.13502486152057888"/>
    <n v="-9.7535034094675937E-3"/>
    <n v="1.0778590058935624"/>
    <n v="-7.7859005893562525E-2"/>
    <n v="2013"/>
    <s v="Latin America"/>
    <s v="PE"/>
    <s v="Wave IX"/>
    <s v="Peru 2013"/>
    <s v="Gross"/>
    <n v="22.94848"/>
    <n v="19.39181"/>
    <n v="19.45044"/>
    <n v="3.4980399999999996"/>
    <n v="3.5566700000000004"/>
    <n v="-5.8630000000000848E-2"/>
    <n v="0.15243013916390102"/>
    <n v="0.15498499247008954"/>
    <n v="-2.5548533061885079E-3"/>
    <n v="1.0167608146276204"/>
    <n v="-1.6760814627620284E-2"/>
    <n v="2013"/>
    <s v="Latin America"/>
    <s v="PE"/>
    <s v="Wave IX"/>
    <s v="Peru 2013"/>
    <s v="Gross"/>
    <n v="17.942450000000001"/>
    <n v="14.396190000000001"/>
    <n v="14.500640000000001"/>
    <n v="3.4418100000000003"/>
    <n v="3.5462600000000002"/>
    <n v="-0.10444999999999993"/>
    <n v="0.19182497373547092"/>
    <n v="0.19764636379089812"/>
    <n v="-5.8213900554272089E-3"/>
    <n v="1.0303474044180243"/>
    <n v="-3.0347404418024214E-2"/>
  </r>
  <r>
    <x v="1"/>
    <x v="3"/>
    <x v="33"/>
    <x v="1"/>
    <x v="232"/>
    <x v="0"/>
    <n v="34.518329999999999"/>
    <n v="30.133400000000002"/>
    <n v="30.354700000000001"/>
    <n v="4.1636299999999977"/>
    <n v="4.3849299999999971"/>
    <n v="-0.22129999999999939"/>
    <n v="0.12062084115888566"/>
    <n v="0.12703192767436888"/>
    <n v="-6.4110865154832055E-3"/>
    <n v="1.0531507362565837"/>
    <n v="-5.3150736256583682E-2"/>
    <n v="2010"/>
    <s v="PE"/>
    <s v="Wave VIII"/>
    <s v="Peru 2010"/>
    <s v="Gross"/>
    <n v="29.378599999999999"/>
    <n v="25.162970000000001"/>
    <n v="25.31579"/>
    <n v="4.0628099999999989"/>
    <n v="4.2156299999999973"/>
    <n v="-0.1528199999999984"/>
    <n v="0.13829147746999512"/>
    <n v="0.1434932229582076"/>
    <n v="-5.2017454882124546E-3"/>
    <n v="1.0376143605041828"/>
    <n v="-3.7614360504182681E-2"/>
    <n v="2010"/>
    <s v="Latin America"/>
    <s v="PE"/>
    <s v="Wave VIII"/>
    <s v="Peru 2010"/>
    <s v="Gross"/>
    <n v="23.599799999999998"/>
    <n v="19.829640000000001"/>
    <n v="19.892410000000002"/>
    <n v="3.7073899999999966"/>
    <n v="3.7701599999999971"/>
    <n v="-6.2770000000000437E-2"/>
    <n v="0.15709412791633814"/>
    <n v="0.15975389621945937"/>
    <n v="-2.6597683031212315E-3"/>
    <n v="1.0169310485274008"/>
    <n v="-1.6931048527400811E-2"/>
    <n v="2010"/>
    <s v="Latin America"/>
    <s v="PE"/>
    <s v="Wave VIII"/>
    <s v="Peru 2010"/>
    <s v="Gross"/>
    <n v="18.66132"/>
    <n v="14.928269999999999"/>
    <n v="14.99338"/>
    <n v="3.6679399999999998"/>
    <n v="3.7330500000000004"/>
    <n v="-6.5110000000000667E-2"/>
    <n v="0.1965530841333839"/>
    <n v="0.20004211920700146"/>
    <n v="-3.4890350736175506E-3"/>
    <n v="1.0177511082514983"/>
    <n v="-1.7751108251498299E-2"/>
  </r>
  <r>
    <x v="10"/>
    <x v="3"/>
    <x v="33"/>
    <x v="2"/>
    <x v="233"/>
    <x v="0"/>
    <n v="35.910530000000001"/>
    <n v="31.851120000000002"/>
    <n v="32.078980000000001"/>
    <n v="3.83155"/>
    <n v="4.0594099999999997"/>
    <n v="-0.22785999999999973"/>
    <n v="0.10669711641682815"/>
    <n v="0.11304233048078097"/>
    <n v="-6.3452140639528214E-3"/>
    <n v="1.0594694053320457"/>
    <n v="-5.9469405332045706E-2"/>
    <n v="2007"/>
    <s v="PE"/>
    <s v="Wave VII"/>
    <s v="Peru 2007"/>
    <s v="Gross"/>
    <n v="31.172820000000002"/>
    <n v="27.000599999999999"/>
    <n v="27.08278"/>
    <n v="4.0900400000000019"/>
    <n v="4.1722200000000029"/>
    <n v="-8.218000000000103E-2"/>
    <n v="0.13120532566511472"/>
    <n v="0.13384159662167242"/>
    <n v="-2.6362709565577007E-3"/>
    <n v="1.0200927130297017"/>
    <n v="-2.0092713029701663E-2"/>
    <n v="2007"/>
    <s v="Latin America"/>
    <s v="PE"/>
    <s v="Wave VII"/>
    <s v="Peru 2007"/>
    <s v="Gross"/>
    <n v="25.657160000000001"/>
    <n v="21.844010000000001"/>
    <n v="21.90204"/>
    <n v="3.7551200000000016"/>
    <n v="3.8131500000000003"/>
    <n v="-5.8029999999998694E-2"/>
    <n v="0.14635758595261522"/>
    <n v="0.14861933277104716"/>
    <n v="-2.2617468184319188E-3"/>
    <n v="1.0154535673959817"/>
    <n v="-1.5453567395981666E-2"/>
    <n v="2007"/>
    <s v="Latin America"/>
    <s v="PE"/>
    <s v="Wave VII"/>
    <s v="Peru 2007"/>
    <s v="Gross"/>
    <n v="19.769639999999999"/>
    <n v="16.034749999999999"/>
    <n v="16.086169999999999"/>
    <n v="3.6834699999999998"/>
    <n v="3.73489"/>
    <n v="-5.1420000000000243E-2"/>
    <n v="0.18631952832727353"/>
    <n v="0.18892048615958612"/>
    <n v="-2.6009578323125887E-3"/>
    <n v="1.0139596630351273"/>
    <n v="-1.395966303512727E-2"/>
  </r>
  <r>
    <x v="3"/>
    <x v="3"/>
    <x v="33"/>
    <x v="3"/>
    <x v="234"/>
    <x v="0"/>
    <n v="36.839440000000003"/>
    <n v="33.248959999999997"/>
    <n v="33.33437"/>
    <n v="3.5050700000000035"/>
    <n v="3.5904800000000066"/>
    <n v="-8.5410000000003095E-2"/>
    <n v="9.5144497310491238E-2"/>
    <n v="9.7462936461575042E-2"/>
    <n v="-2.3184391510838137E-3"/>
    <n v="1.0243675589931165"/>
    <n v="-2.4367558993116545E-2"/>
    <n v="2004"/>
    <s v="PE"/>
    <s v="Wave VI"/>
    <s v="Peru 2004"/>
    <s v="Gross"/>
    <n v="32.601990000000001"/>
    <n v="29.354479999999999"/>
    <n v="29.392299999999999"/>
    <n v="3.2096900000000019"/>
    <n v="3.2475100000000019"/>
    <n v="-3.7819999999999965E-2"/>
    <n v="9.8450738743248556E-2"/>
    <n v="9.9610790629651808E-2"/>
    <n v="-1.1600518864032523E-3"/>
    <n v="1.0117830693929943"/>
    <n v="-1.1783069392994321E-2"/>
    <n v="2004"/>
    <s v="Latin America"/>
    <s v="PE"/>
    <s v="Wave VI"/>
    <s v="Peru 2004"/>
    <s v="Gross"/>
    <n v="27.595459999999999"/>
    <n v="24.56373"/>
    <n v="24.59863"/>
    <n v="2.9968299999999992"/>
    <n v="3.0317299999999996"/>
    <n v="-3.4900000000000375E-2"/>
    <n v="0.10859866079420308"/>
    <n v="0.10986336158194136"/>
    <n v="-1.2647007877382866E-3"/>
    <n v="1.0116456388917625"/>
    <n v="-1.1645638891762424E-2"/>
    <n v="2004"/>
    <s v="Latin America"/>
    <s v="PE"/>
    <s v="Wave VI"/>
    <s v="Peru 2004"/>
    <s v="Gross"/>
    <n v="21.349530000000001"/>
    <n v="18.614930000000001"/>
    <n v="18.63457"/>
    <n v="2.7149600000000014"/>
    <n v="2.7346000000000004"/>
    <n v="-1.9639999999998992E-2"/>
    <n v="0.12716720227564735"/>
    <n v="0.12808712885014331"/>
    <n v="-9.1992657449597201E-4"/>
    <n v="1.0072339923976776"/>
    <n v="-7.2339923976776754E-3"/>
  </r>
  <r>
    <x v="33"/>
    <x v="4"/>
    <x v="34"/>
    <x v="10"/>
    <x v="235"/>
    <x v="2"/>
    <n v="43.465629999999997"/>
    <n v="13.97236"/>
    <n v="14.4529"/>
    <n v="29.012729999999998"/>
    <n v="29.493269999999995"/>
    <n v="-0.48053999999999952"/>
    <n v="0.66748670156167067"/>
    <n v="0.67854233333325653"/>
    <n v="-1.1055631771585953E-2"/>
    <n v="1.0165630742091487"/>
    <n v="-1.6563074209148865E-2"/>
    <n v="2016"/>
    <s v="PL"/>
    <s v="Wave X"/>
    <s v="Poland 2016"/>
    <s v="Mix"/>
    <n v="37.136490000000002"/>
    <n v="8.1399460000000001"/>
    <n v="8.4341600000000003"/>
    <n v="28.702330000000003"/>
    <n v="28.996544"/>
    <n v="-0.2942140000000002"/>
    <n v="0.77288752921991288"/>
    <n v="0.78081003347381506"/>
    <n v="-7.9225042539022988E-3"/>
    <n v="1.0102505266994002"/>
    <n v="-1.0250526699400369E-2"/>
    <n v="2016"/>
    <s v="CEE"/>
    <s v="PL"/>
    <s v="Wave X"/>
    <s v="Poland 2016"/>
    <s v="Mix"/>
    <n v="30.77073"/>
    <n v="4.3841679999999998"/>
    <n v="4.5546490000000004"/>
    <n v="26.216080999999999"/>
    <n v="26.386562000000001"/>
    <n v="-0.17048100000000055"/>
    <n v="0.85198111971994162"/>
    <n v="0.85752148226577662"/>
    <n v="-5.5403625458349719E-3"/>
    <n v="1.0065029170454578"/>
    <n v="-6.5029170454577309E-3"/>
    <n v="2016"/>
    <s v="CEE"/>
    <s v="PL"/>
    <s v="Wave X"/>
    <s v="Poland 2016"/>
    <s v="Mix"/>
    <n v="26.77525"/>
    <n v="3.9958800000000001"/>
    <n v="4.1350030000000002"/>
    <n v="22.640246999999999"/>
    <n v="22.77937"/>
    <n v="-0.13912300000000011"/>
    <n v="0.84556622253760461"/>
    <n v="0.85076217775744389"/>
    <n v="-5.195955219839221E-3"/>
    <n v="1.0061449417932589"/>
    <n v="-6.1449417932587097E-3"/>
  </r>
  <r>
    <x v="9"/>
    <x v="4"/>
    <x v="34"/>
    <x v="0"/>
    <x v="236"/>
    <x v="2"/>
    <n v="42.476370000000003"/>
    <n v="16.591750000000001"/>
    <n v="17.323689999999999"/>
    <n v="25.152680000000004"/>
    <n v="25.884620000000002"/>
    <n v="-0.73193999999999804"/>
    <n v="0.59215700400010651"/>
    <n v="0.60938870247151533"/>
    <n v="-1.7231698471408881E-2"/>
    <n v="1.0290998812055017"/>
    <n v="-2.9099881205501676E-2"/>
    <n v="2013"/>
    <s v="PL"/>
    <s v="Wave IX"/>
    <s v="Poland 2013"/>
    <s v="Mix"/>
    <n v="36.090110000000003"/>
    <n v="10.08262"/>
    <n v="10.58691"/>
    <n v="25.503200000000003"/>
    <n v="26.007490000000004"/>
    <n v="-0.50428999999999924"/>
    <n v="0.70665342942983556"/>
    <n v="0.72062650958946928"/>
    <n v="-1.3973080159633739E-2"/>
    <n v="1.0197735970388031"/>
    <n v="-1.977359703880294E-2"/>
    <n v="2013"/>
    <s v="CEE"/>
    <s v="PL"/>
    <s v="Wave IX"/>
    <s v="Poland 2013"/>
    <s v="Mix"/>
    <n v="30.222740000000002"/>
    <n v="5.5442559999999999"/>
    <n v="5.879397"/>
    <n v="24.343343000000001"/>
    <n v="24.678484000000001"/>
    <n v="-0.33514100000000013"/>
    <n v="0.80546446152797524"/>
    <n v="0.816553495811432"/>
    <n v="-1.1089034283456764E-2"/>
    <n v="1.0137672545631879"/>
    <n v="-1.3767254563187978E-2"/>
    <n v="2013"/>
    <s v="CEE"/>
    <s v="PL"/>
    <s v="Wave IX"/>
    <s v="Poland 2013"/>
    <s v="Mix"/>
    <n v="26.440899999999999"/>
    <n v="4.7994709999999996"/>
    <n v="5.0863959999999997"/>
    <n v="21.354503999999999"/>
    <n v="21.641428999999999"/>
    <n v="-0.2869250000000001"/>
    <n v="0.80763151027385605"/>
    <n v="0.81848306978960628"/>
    <n v="-1.0851559515750224E-2"/>
    <n v="1.01343627555105"/>
    <n v="-1.3436275551050033E-2"/>
  </r>
  <r>
    <x v="1"/>
    <x v="4"/>
    <x v="34"/>
    <x v="1"/>
    <x v="237"/>
    <x v="2"/>
    <n v="41.504370000000002"/>
    <n v="15.040940000000001"/>
    <n v="16.234030000000001"/>
    <n v="25.270340000000001"/>
    <n v="26.463430000000002"/>
    <n v="-1.1930899999999998"/>
    <n v="0.60885974175731372"/>
    <n v="0.63760587138173641"/>
    <n v="-2.8746129624422675E-2"/>
    <n v="1.0472130568880356"/>
    <n v="-4.721305688803553E-2"/>
    <n v="2010"/>
    <s v="PL"/>
    <s v="Wave VIII"/>
    <s v="Poland 2010"/>
    <s v="Mix"/>
    <n v="35.249690000000001"/>
    <n v="8.8147110000000009"/>
    <n v="9.5621519999999993"/>
    <n v="25.687538000000004"/>
    <n v="26.434978999999998"/>
    <n v="-0.74744099999999847"/>
    <n v="0.72873089096670074"/>
    <n v="0.74993507744323418"/>
    <n v="-2.1204186476533507E-2"/>
    <n v="1.0290974168096605"/>
    <n v="-2.9097416809660714E-2"/>
    <n v="2010"/>
    <s v="CEE"/>
    <s v="PL"/>
    <s v="Wave VIII"/>
    <s v="Poland 2010"/>
    <s v="Mix"/>
    <n v="29.342559999999999"/>
    <n v="4.5788330000000004"/>
    <n v="4.9499139999999997"/>
    <n v="24.392645999999999"/>
    <n v="24.763726999999999"/>
    <n v="-0.37108099999999933"/>
    <n v="0.83130599375105652"/>
    <n v="0.84395250448495296"/>
    <n v="-1.2646510733896407E-2"/>
    <n v="1.0152128227499386"/>
    <n v="-1.5212822749938622E-2"/>
    <n v="2010"/>
    <s v="CEE"/>
    <s v="PL"/>
    <s v="Wave VIII"/>
    <s v="Poland 2010"/>
    <s v="Mix"/>
    <n v="25.365100000000002"/>
    <n v="4.0934439999999999"/>
    <n v="4.4434870000000002"/>
    <n v="20.921613000000001"/>
    <n v="21.271656"/>
    <n v="-0.35004300000000033"/>
    <n v="0.82481886529128601"/>
    <n v="0.8386190474313131"/>
    <n v="-1.3800182140027057E-2"/>
    <n v="1.0167311669516113"/>
    <n v="-1.673116695161125E-2"/>
  </r>
  <r>
    <x v="10"/>
    <x v="4"/>
    <x v="34"/>
    <x v="2"/>
    <x v="238"/>
    <x v="2"/>
    <n v="42.917940000000002"/>
    <n v="14.11511"/>
    <n v="15.53647"/>
    <n v="27.38147"/>
    <n v="28.80283"/>
    <n v="-1.42136"/>
    <n v="0.6379959056748763"/>
    <n v="0.67111399102566427"/>
    <n v="-3.3118085350788036E-2"/>
    <n v="1.0519095578140985"/>
    <n v="-5.1909557814098367E-2"/>
    <n v="2007"/>
    <s v="PL"/>
    <s v="Wave VII"/>
    <s v="Poland 2007"/>
    <s v="Mix"/>
    <n v="36.712020000000003"/>
    <n v="8.2563840000000006"/>
    <n v="9.1232579999999999"/>
    <n v="27.588762000000003"/>
    <n v="28.455636000000002"/>
    <n v="-0.86687399999999926"/>
    <n v="0.75149125545257389"/>
    <n v="0.77510406673345678"/>
    <n v="-2.3612811280882915E-2"/>
    <n v="1.0314212721832172"/>
    <n v="-3.1421272183217178E-2"/>
    <n v="2007"/>
    <s v="CEE"/>
    <s v="PL"/>
    <s v="Wave VII"/>
    <s v="Poland 2007"/>
    <s v="Mix"/>
    <n v="30.955310000000001"/>
    <n v="4.4006119999999997"/>
    <n v="4.8694420000000003"/>
    <n v="26.085868000000001"/>
    <n v="26.554698000000002"/>
    <n v="-0.46883000000000052"/>
    <n v="0.8426944520988483"/>
    <n v="0.85783983426429911"/>
    <n v="-1.5145382165450791E-2"/>
    <n v="1.0179725666019623"/>
    <n v="-1.797256660196243E-2"/>
    <n v="2007"/>
    <s v="CEE"/>
    <s v="PL"/>
    <s v="Wave VII"/>
    <s v="Poland 2007"/>
    <s v="Mix"/>
    <n v="26.542000000000002"/>
    <n v="3.941792"/>
    <n v="4.3734080000000004"/>
    <n v="22.168592"/>
    <n v="22.600208000000002"/>
    <n v="-0.43161600000000044"/>
    <n v="0.83522688569060355"/>
    <n v="0.85148850877853965"/>
    <n v="-1.6261623087936116E-2"/>
    <n v="1.0194697074130825"/>
    <n v="-1.9469707413082456E-2"/>
  </r>
  <r>
    <x v="3"/>
    <x v="4"/>
    <x v="34"/>
    <x v="3"/>
    <x v="239"/>
    <x v="2"/>
    <n v="47.999000000000002"/>
    <n v="15.923349999999999"/>
    <n v="17.229669999999999"/>
    <n v="30.769330000000004"/>
    <n v="32.075650000000003"/>
    <n v="-1.3063199999999995"/>
    <n v="0.64104106335548661"/>
    <n v="0.66825663034646554"/>
    <n v="-2.7215566990978966E-2"/>
    <n v="1.0424552630817765"/>
    <n v="-4.2455263081776537E-2"/>
    <n v="2004"/>
    <s v="PL"/>
    <s v="Wave VI"/>
    <s v="Poland 2004"/>
    <s v="Mix"/>
    <n v="41.950020000000002"/>
    <n v="10.14545"/>
    <n v="10.747"/>
    <n v="31.203020000000002"/>
    <n v="31.804570000000002"/>
    <n v="-0.60154999999999959"/>
    <n v="0.74381418650098385"/>
    <n v="0.75815386977169497"/>
    <n v="-1.4339683270711183E-2"/>
    <n v="1.0192785826500128"/>
    <n v="-1.9278582650012709E-2"/>
    <n v="2004"/>
    <s v="CEE"/>
    <s v="PL"/>
    <s v="Wave VI"/>
    <s v="Poland 2004"/>
    <s v="Mix"/>
    <n v="35.982309999999998"/>
    <n v="5.6916159999999998"/>
    <n v="5.7289079999999997"/>
    <n v="30.253401999999998"/>
    <n v="30.290693999999998"/>
    <n v="-3.7291999999999881E-2"/>
    <n v="0.84078543039621412"/>
    <n v="0.84182182855964505"/>
    <n v="-1.0363981634308604E-3"/>
    <n v="1.0012326547606119"/>
    <n v="-1.2326547606117118E-3"/>
    <n v="2004"/>
    <s v="CEE"/>
    <s v="PL"/>
    <s v="Wave VI"/>
    <s v="Poland 2004"/>
    <s v="Mix"/>
    <n v="31.266089999999998"/>
    <n v="4.6888040000000002"/>
    <n v="4.8907499999999997"/>
    <n v="26.375339999999998"/>
    <n v="26.577285999999997"/>
    <n v="-0.20194599999999951"/>
    <n v="0.84357653931143928"/>
    <n v="0.85003548572910781"/>
    <n v="-6.4589464176684555E-3"/>
    <n v="1.0076566216776732"/>
    <n v="-7.6566216776731422E-3"/>
  </r>
  <r>
    <x v="36"/>
    <x v="4"/>
    <x v="34"/>
    <x v="4"/>
    <x v="240"/>
    <x v="2"/>
    <n v="42.293669999999999"/>
    <n v="12.54217"/>
    <n v="15.22292"/>
    <n v="27.070749999999997"/>
    <n v="29.7515"/>
    <n v="-2.6807499999999997"/>
    <n v="0.64006623213355562"/>
    <n v="0.70345042177706496"/>
    <n v="-6.3384189643509295E-2"/>
    <n v="1.0990275481839256"/>
    <n v="-9.9027548183925451E-2"/>
    <n v="1999"/>
    <s v="PL"/>
    <s v="Wave V"/>
    <s v="Poland 1999"/>
    <s v="Mix"/>
    <n v="36.101219999999998"/>
    <n v="7.532006"/>
    <n v="9.0885440000000006"/>
    <n v="27.012675999999999"/>
    <n v="28.569213999999999"/>
    <n v="-1.5565380000000006"/>
    <n v="0.7482482863460016"/>
    <n v="0.79136422536412898"/>
    <n v="-4.3115939018127387E-2"/>
    <n v="1.0576225028575472"/>
    <n v="-5.7622502857547352E-2"/>
    <n v="1999"/>
    <s v="CEE"/>
    <s v="PL"/>
    <s v="Wave V"/>
    <s v="Poland 1999"/>
    <s v="Mix"/>
    <n v="29.953869999999998"/>
    <n v="4.1934560000000003"/>
    <n v="4.712459"/>
    <n v="25.241410999999999"/>
    <n v="25.760413999999997"/>
    <n v="-0.51900299999999966"/>
    <n v="0.84267612164972339"/>
    <n v="0.86000286440449925"/>
    <n v="-1.7326742754775918E-2"/>
    <n v="1.0205615684479761"/>
    <n v="-2.056156844797621E-2"/>
    <n v="1999"/>
    <s v="CEE"/>
    <s v="PL"/>
    <s v="Wave V"/>
    <s v="Poland 1999"/>
    <s v="Mix"/>
    <n v="26.109449999999999"/>
    <n v="3.6826349999999999"/>
    <n v="4.2946759999999999"/>
    <n v="21.814774"/>
    <n v="22.426814999999998"/>
    <n v="-0.61204100000000006"/>
    <n v="0.83551258260897876"/>
    <n v="0.85895394196354191"/>
    <n v="-2.3441359354563197E-2"/>
    <n v="1.0280562613208828"/>
    <n v="-2.8056261320882812E-2"/>
  </r>
  <r>
    <x v="6"/>
    <x v="4"/>
    <x v="34"/>
    <x v="5"/>
    <x v="241"/>
    <x v="2"/>
    <n v="52.247909999999997"/>
    <n v="19.245539999999998"/>
    <n v="17.62867"/>
    <n v="34.619239999999998"/>
    <n v="33.002369999999999"/>
    <n v="1.6168699999999987"/>
    <n v="0.66259569043048805"/>
    <n v="0.63164957220298379"/>
    <n v="3.0946118227504198E-2"/>
    <n v="0.95329562405182788"/>
    <n v="4.6704375948172137E-2"/>
    <n v="1995"/>
    <s v="PL"/>
    <s v="Wave IV"/>
    <s v="Poland 1995"/>
    <s v="Mix"/>
    <n v="46.318689999999997"/>
    <n v="13.017659999999999"/>
    <n v="11.542759999999999"/>
    <n v="34.775929999999995"/>
    <n v="33.301029999999997"/>
    <n v="1.4748999999999999"/>
    <n v="0.75079692452441982"/>
    <n v="0.71895448683889807"/>
    <n v="3.1842437685521759E-2"/>
    <n v="0.95758848145829611"/>
    <n v="4.2411518541703989E-2"/>
    <n v="1995"/>
    <s v="CEE"/>
    <s v="PL"/>
    <s v="Wave IV"/>
    <s v="Poland 1995"/>
    <s v="Mix"/>
    <n v="39.864359999999998"/>
    <n v="8.4318589999999993"/>
    <n v="7.1690820000000004"/>
    <n v="32.695277999999995"/>
    <n v="31.432500999999998"/>
    <n v="1.2627769999999989"/>
    <n v="0.82016312315060358"/>
    <n v="0.78848628198220161"/>
    <n v="3.1676841168402026E-2"/>
    <n v="0.96137738911411008"/>
    <n v="3.8622610885889981E-2"/>
    <n v="1995"/>
    <s v="CEE"/>
    <s v="PL"/>
    <s v="Wave IV"/>
    <s v="Poland 1995"/>
    <s v="Mix"/>
    <n v="34.948230000000002"/>
    <n v="7.10222"/>
    <n v="6.2035169999999997"/>
    <n v="28.744713000000004"/>
    <n v="27.846010000000003"/>
    <n v="0.89870300000000025"/>
    <n v="0.82249410055959926"/>
    <n v="0.79677883543744565"/>
    <n v="2.5715265122153545E-2"/>
    <n v="0.96873501572271736"/>
    <n v="3.1264984277282575E-2"/>
  </r>
  <r>
    <x v="15"/>
    <x v="4"/>
    <x v="34"/>
    <x v="6"/>
    <x v="242"/>
    <x v="1"/>
    <n v="43.043729999999996"/>
    <n v="12.335559999999999"/>
    <n v="12.335559999999999"/>
    <n v="30.708169999999996"/>
    <n v="30.708169999999996"/>
    <m/>
    <n v="0.71341795889900805"/>
    <n v="0.71341795889900805"/>
    <m/>
    <n v="1"/>
    <m/>
    <n v="1992"/>
    <s v="PL"/>
    <s v="Wave III"/>
    <s v="Poland 1992"/>
    <s v="Net"/>
    <n v="34.645180000000003"/>
    <n v="5.6986480000000004"/>
    <n v="5.6986480000000004"/>
    <n v="28.946532000000005"/>
    <n v="28.946532000000005"/>
    <m/>
    <n v="0.83551397337234223"/>
    <n v="0.83551397337234223"/>
    <m/>
    <n v="1"/>
    <m/>
    <n v="1992"/>
    <s v="CEE"/>
    <s v="PL"/>
    <s v="Wave III"/>
    <s v="Poland 1992"/>
    <s v="Net"/>
    <n v="27.172689999999999"/>
    <n v="2.3674460000000002"/>
    <n v="2.3674460000000002"/>
    <n v="24.805243999999998"/>
    <n v="24.805243999999998"/>
    <m/>
    <n v="0.9128740658359551"/>
    <n v="0.9128740658359551"/>
    <m/>
    <n v="1"/>
    <m/>
    <n v="1992"/>
    <s v="CEE"/>
    <s v="PL"/>
    <s v="Wave III"/>
    <s v="Poland 1992"/>
    <s v="Net"/>
    <n v="22.89828"/>
    <n v="2.4480680000000001"/>
    <n v="2.4480680000000001"/>
    <n v="20.450212000000001"/>
    <n v="20.450212000000001"/>
    <m/>
    <n v="0.89308943728524592"/>
    <n v="0.89308943728524592"/>
    <m/>
    <n v="1"/>
    <m/>
  </r>
  <r>
    <x v="37"/>
    <x v="4"/>
    <x v="34"/>
    <x v="7"/>
    <x v="243"/>
    <x v="1"/>
    <n v="30.276620000000001"/>
    <n v="16.957129999999999"/>
    <n v="16.957129999999999"/>
    <n v="13.319490000000002"/>
    <n v="13.319490000000002"/>
    <m/>
    <n v="0.43992658361468356"/>
    <n v="0.43992658361468356"/>
    <m/>
    <n v="1"/>
    <m/>
    <n v="1986"/>
    <s v="PL"/>
    <s v="Wave II"/>
    <s v="Poland 1986"/>
    <s v="Net"/>
    <n v="23.901979999999998"/>
    <n v="9.7344880000000007"/>
    <n v="9.7344880000000007"/>
    <n v="14.167491999999998"/>
    <n v="14.167491999999998"/>
    <m/>
    <n v="0.59273298697430077"/>
    <n v="0.59273298697430077"/>
    <m/>
    <n v="1"/>
    <m/>
    <n v="1986"/>
    <s v="CEE"/>
    <s v="PL"/>
    <s v="Wave II"/>
    <s v="Poland 1986"/>
    <s v="Net"/>
    <n v="18.54494"/>
    <n v="4.4710219999999996"/>
    <n v="4.4710219999999996"/>
    <n v="14.073918000000001"/>
    <n v="14.073918000000001"/>
    <m/>
    <n v="0.75890879129293487"/>
    <n v="0.75890879129293487"/>
    <m/>
    <n v="1"/>
    <m/>
    <n v="1986"/>
    <s v="CEE"/>
    <s v="PL"/>
    <s v="Wave II"/>
    <s v="Poland 1986"/>
    <s v="Net"/>
    <n v="16.537579999999998"/>
    <n v="4.0044320000000004"/>
    <n v="4.0044320000000004"/>
    <n v="12.533147999999997"/>
    <n v="12.533147999999997"/>
    <m/>
    <n v="0.75785864679112658"/>
    <n v="0.75785864679112658"/>
    <m/>
    <n v="1"/>
    <m/>
  </r>
  <r>
    <x v="12"/>
    <x v="4"/>
    <x v="35"/>
    <x v="5"/>
    <x v="244"/>
    <x v="0"/>
    <n v="28.92671"/>
    <n v="13.63147"/>
    <n v="14.406370000000001"/>
    <n v="14.520339999999999"/>
    <n v="15.29524"/>
    <n v="-0.77490000000000059"/>
    <n v="0.5019699786114632"/>
    <n v="0.52875836899529882"/>
    <n v="-2.6788390383835584E-2"/>
    <n v="1.0533665189658095"/>
    <n v="-5.3366518965809386E-2"/>
    <n v="1997"/>
    <s v="RO"/>
    <s v="Wave IV"/>
    <s v="Romania 1997"/>
    <s v="Gross"/>
    <n v="22.98997"/>
    <n v="8.5797270000000001"/>
    <n v="8.4621420000000001"/>
    <n v="14.527828"/>
    <n v="14.410242999999999"/>
    <n v="0.11758500000000005"/>
    <n v="0.63192026783854005"/>
    <n v="0.62680564611437073"/>
    <n v="5.1146217241692816E-3"/>
    <n v="0.99190622300869746"/>
    <n v="8.0937769913024885E-3"/>
    <n v="1997"/>
    <s v="CEE"/>
    <s v="RO"/>
    <s v="Wave IV"/>
    <s v="Romania 1997"/>
    <s v="Gross"/>
    <n v="17.379380000000001"/>
    <n v="4.4650020000000001"/>
    <n v="3.8208660000000001"/>
    <n v="13.558514000000001"/>
    <n v="12.914378000000001"/>
    <n v="0.64413600000000004"/>
    <n v="0.78014946448032096"/>
    <n v="0.74308623207502222"/>
    <n v="3.7063232405298692E-2"/>
    <n v="0.95249213888778672"/>
    <n v="4.7507861112213327E-2"/>
    <n v="1997"/>
    <s v="CEE"/>
    <s v="RO"/>
    <s v="Wave IV"/>
    <s v="Romania 1997"/>
    <s v="Gross"/>
    <n v="13.26186"/>
    <n v="3.8065199999999999"/>
    <n v="3.5346150000000001"/>
    <n v="9.7272449999999999"/>
    <n v="9.4553399999999996"/>
    <n v="0.27190499999999984"/>
    <n v="0.73347516864150275"/>
    <n v="0.71297238848849254"/>
    <n v="2.05027801530102E-2"/>
    <n v="0.97204706985379719"/>
    <n v="2.7952930146202738E-2"/>
  </r>
  <r>
    <x v="6"/>
    <x v="4"/>
    <x v="35"/>
    <x v="5"/>
    <x v="245"/>
    <x v="0"/>
    <n v="28.88053"/>
    <n v="13.74966"/>
    <n v="15.18923"/>
    <n v="13.6913"/>
    <n v="15.13087"/>
    <n v="-1.4395699999999998"/>
    <n v="0.47406678478545927"/>
    <n v="0.5239124766754627"/>
    <n v="-4.9845691890003395E-2"/>
    <n v="1.1051448730215538"/>
    <n v="-0.10514487302155381"/>
    <n v="1995"/>
    <s v="RO"/>
    <s v="Wave IV"/>
    <s v="Romania 1995"/>
    <s v="Gross"/>
    <n v="22.867100000000001"/>
    <n v="8.4146000000000001"/>
    <n v="8.7429620000000003"/>
    <n v="14.124138"/>
    <n v="14.452500000000001"/>
    <n v="-0.32836200000000026"/>
    <n v="0.61766196850497002"/>
    <n v="0.63202155061201459"/>
    <n v="-1.4359582107044629E-2"/>
    <n v="1.0232482860192955"/>
    <n v="-2.3248286019295496E-2"/>
    <n v="1995"/>
    <s v="CEE"/>
    <s v="RO"/>
    <s v="Wave IV"/>
    <s v="Romania 1995"/>
    <s v="Gross"/>
    <n v="17.210260000000002"/>
    <n v="4.5369830000000002"/>
    <n v="4.0877470000000002"/>
    <n v="13.122513000000001"/>
    <n v="12.673277000000002"/>
    <n v="0.44923599999999997"/>
    <n v="0.76248197296263975"/>
    <n v="0.73637917149421339"/>
    <n v="2.6102801468426386E-2"/>
    <n v="0.96576600838574145"/>
    <n v="3.4233991614258635E-2"/>
    <n v="1995"/>
    <s v="CEE"/>
    <s v="RO"/>
    <s v="Wave IV"/>
    <s v="Romania 1995"/>
    <s v="Gross"/>
    <n v="13.07335"/>
    <n v="3.7588460000000001"/>
    <n v="3.6839119999999999"/>
    <n v="9.3894380000000002"/>
    <n v="9.3145039999999995"/>
    <n v="7.4934000000000278E-2"/>
    <n v="0.71821208794991342"/>
    <n v="0.71248027475742637"/>
    <n v="5.7318131924870277E-3"/>
    <n v="0.99201933065642478"/>
    <n v="7.9806693435752248E-3"/>
  </r>
  <r>
    <x v="9"/>
    <x v="2"/>
    <x v="36"/>
    <x v="0"/>
    <x v="246"/>
    <x v="1"/>
    <n v="39.966369999999998"/>
    <n v="19.51022"/>
    <n v="19.51022"/>
    <n v="20.456149999999997"/>
    <n v="20.456149999999997"/>
    <m/>
    <n v="0.51183407449813423"/>
    <n v="0.51183407449813423"/>
    <m/>
    <n v="1"/>
    <m/>
    <n v="2013"/>
    <s v="RU"/>
    <s v="Wave IX"/>
    <s v="Russia 2013"/>
    <s v="Net"/>
    <n v="33.7896"/>
    <n v="12.506030000000001"/>
    <n v="12.506030000000001"/>
    <n v="21.283569999999997"/>
    <n v="21.283569999999997"/>
    <m/>
    <n v="0.62988523095863813"/>
    <n v="0.62988523095863813"/>
    <m/>
    <n v="1"/>
    <m/>
    <n v="2013"/>
    <s v="BRICS"/>
    <s v="RU"/>
    <s v="Wave IX"/>
    <s v="Russia 2013"/>
    <s v="Net"/>
    <n v="27.35622"/>
    <n v="7.0731729999999997"/>
    <n v="7.0731729999999997"/>
    <n v="20.283047"/>
    <n v="20.283047"/>
    <m/>
    <n v="0.74144187318277155"/>
    <n v="0.74144187318277155"/>
    <m/>
    <n v="1"/>
    <m/>
    <n v="2013"/>
    <s v="BRICS"/>
    <s v="RU"/>
    <s v="Wave IX"/>
    <s v="Russia 2013"/>
    <s v="Net"/>
    <n v="23.200430000000001"/>
    <n v="5.7126539999999997"/>
    <n v="5.7126539999999997"/>
    <n v="17.487776"/>
    <n v="17.487776"/>
    <m/>
    <n v="0.75376947754847645"/>
    <n v="0.75376947754847645"/>
    <m/>
    <n v="1"/>
    <m/>
  </r>
  <r>
    <x v="1"/>
    <x v="2"/>
    <x v="36"/>
    <x v="1"/>
    <x v="247"/>
    <x v="1"/>
    <n v="39.112490000000001"/>
    <n v="19.168949999999999"/>
    <n v="19.168949999999999"/>
    <n v="19.943540000000002"/>
    <n v="19.943540000000002"/>
    <m/>
    <n v="0.50990207987269542"/>
    <n v="0.50990207987269542"/>
    <m/>
    <n v="1"/>
    <m/>
    <n v="2010"/>
    <s v="RU"/>
    <s v="Wave VIII"/>
    <s v="Russia 2010"/>
    <s v="Net"/>
    <n v="32.75262"/>
    <n v="12.46899"/>
    <n v="12.46899"/>
    <n v="20.283630000000002"/>
    <n v="20.283630000000002"/>
    <m/>
    <n v="0.61929793708106406"/>
    <n v="0.61929793708106406"/>
    <m/>
    <n v="1"/>
    <m/>
    <n v="2010"/>
    <s v="BRICS"/>
    <s v="RU"/>
    <s v="Wave VIII"/>
    <s v="Russia 2010"/>
    <s v="Net"/>
    <n v="26.085979999999999"/>
    <n v="7.4739370000000003"/>
    <n v="7.4739370000000003"/>
    <n v="18.612043"/>
    <n v="18.612043"/>
    <m/>
    <n v="0.71348835658081466"/>
    <n v="0.71348835658081466"/>
    <m/>
    <n v="1"/>
    <m/>
    <n v="2010"/>
    <s v="BRICS"/>
    <s v="RU"/>
    <s v="Wave VIII"/>
    <s v="Russia 2010"/>
    <s v="Net"/>
    <n v="21.51296"/>
    <n v="6.0552020000000004"/>
    <n v="6.0552020000000004"/>
    <n v="15.457757999999998"/>
    <n v="15.457757999999998"/>
    <m/>
    <n v="0.71853236374724816"/>
    <n v="0.71853236374724816"/>
    <m/>
    <n v="1"/>
    <m/>
  </r>
  <r>
    <x v="10"/>
    <x v="2"/>
    <x v="36"/>
    <x v="2"/>
    <x v="248"/>
    <x v="1"/>
    <n v="37.629429999999999"/>
    <n v="23.77018"/>
    <n v="23.77018"/>
    <n v="13.859249999999999"/>
    <n v="13.859249999999999"/>
    <m/>
    <n v="0.36830879447283682"/>
    <n v="0.36830879447283682"/>
    <m/>
    <n v="1"/>
    <m/>
    <n v="2007"/>
    <s v="RU"/>
    <s v="Wave VII"/>
    <s v="Russia 2007"/>
    <s v="Net"/>
    <n v="31.369620000000001"/>
    <n v="16.468959999999999"/>
    <n v="16.468959999999999"/>
    <n v="14.900660000000002"/>
    <n v="14.900660000000002"/>
    <m/>
    <n v="0.47500288495684684"/>
    <n v="0.47500288495684684"/>
    <m/>
    <n v="1"/>
    <m/>
    <n v="2007"/>
    <s v="BRICS"/>
    <s v="RU"/>
    <s v="Wave VII"/>
    <s v="Russia 2007"/>
    <s v="Net"/>
    <n v="25.59524"/>
    <n v="10.152850000000001"/>
    <n v="10.152850000000001"/>
    <n v="15.44239"/>
    <n v="15.44239"/>
    <m/>
    <n v="0.60333054114749463"/>
    <n v="0.60333054114749463"/>
    <m/>
    <n v="1"/>
    <m/>
    <n v="2007"/>
    <s v="BRICS"/>
    <s v="RU"/>
    <s v="Wave VII"/>
    <s v="Russia 2007"/>
    <s v="Net"/>
    <n v="21.255199999999999"/>
    <n v="7.657527"/>
    <n v="7.657527"/>
    <n v="13.597672999999999"/>
    <n v="13.597672999999999"/>
    <m/>
    <n v="0.63973394745756329"/>
    <n v="0.63973394745756329"/>
    <m/>
    <n v="1"/>
    <m/>
  </r>
  <r>
    <x v="3"/>
    <x v="2"/>
    <x v="36"/>
    <x v="3"/>
    <x v="249"/>
    <x v="1"/>
    <n v="40.360619999999997"/>
    <n v="23.898820000000001"/>
    <n v="23.898820000000001"/>
    <n v="16.461799999999997"/>
    <n v="16.461799999999997"/>
    <m/>
    <n v="0.40786786724287183"/>
    <n v="0.40786786724287183"/>
    <m/>
    <n v="1"/>
    <m/>
    <n v="2004"/>
    <s v="RU"/>
    <s v="Wave VI"/>
    <s v="Russia 2004"/>
    <s v="Net"/>
    <n v="34.35557"/>
    <n v="16.541889999999999"/>
    <n v="16.541889999999999"/>
    <n v="17.813680000000002"/>
    <n v="17.813680000000002"/>
    <m/>
    <n v="0.51850922572380553"/>
    <n v="0.51850922572380553"/>
    <m/>
    <n v="1"/>
    <m/>
    <n v="2004"/>
    <s v="BRICS"/>
    <s v="RU"/>
    <s v="Wave VI"/>
    <s v="Russia 2004"/>
    <s v="Net"/>
    <n v="28.080390000000001"/>
    <n v="10.466609999999999"/>
    <n v="10.466609999999999"/>
    <n v="17.613780000000002"/>
    <n v="17.613780000000002"/>
    <m/>
    <n v="0.62726265554004057"/>
    <n v="0.62726265554004057"/>
    <m/>
    <n v="1"/>
    <m/>
    <n v="2004"/>
    <s v="BRICS"/>
    <s v="RU"/>
    <s v="Wave VI"/>
    <s v="Russia 2004"/>
    <s v="Net"/>
    <n v="23.290489999999998"/>
    <n v="8.0714620000000004"/>
    <n v="8.0714620000000004"/>
    <n v="15.219027999999998"/>
    <n v="15.219027999999998"/>
    <m/>
    <n v="0.65344387344362442"/>
    <n v="0.65344387344362442"/>
    <m/>
    <n v="1"/>
    <m/>
  </r>
  <r>
    <x v="11"/>
    <x v="2"/>
    <x v="36"/>
    <x v="4"/>
    <x v="250"/>
    <x v="1"/>
    <n v="40.978400000000001"/>
    <n v="23.476050000000001"/>
    <n v="23.476050000000001"/>
    <n v="17.50235"/>
    <n v="17.50235"/>
    <m/>
    <n v="0.42711160025769673"/>
    <n v="0.42711160025769673"/>
    <m/>
    <n v="1"/>
    <m/>
    <n v="2000"/>
    <s v="RU"/>
    <s v="Wave V"/>
    <s v="Russia 2000"/>
    <s v="Net"/>
    <n v="34.796990000000001"/>
    <n v="16.448830000000001"/>
    <n v="16.448830000000001"/>
    <n v="18.34816"/>
    <n v="18.34816"/>
    <m/>
    <n v="0.52729158470315962"/>
    <n v="0.52729158470315962"/>
    <m/>
    <n v="1"/>
    <m/>
    <n v="2000"/>
    <s v="BRICS"/>
    <s v="RU"/>
    <s v="Wave V"/>
    <s v="Russia 2000"/>
    <s v="Net"/>
    <n v="28.88937"/>
    <n v="10.3635"/>
    <n v="10.3635"/>
    <n v="18.525869999999998"/>
    <n v="18.525869999999998"/>
    <m/>
    <n v="0.64126943578208861"/>
    <n v="0.64126943578208861"/>
    <m/>
    <n v="1"/>
    <m/>
    <n v="2000"/>
    <s v="BRICS"/>
    <s v="RU"/>
    <s v="Wave V"/>
    <s v="Russia 2000"/>
    <s v="Net"/>
    <n v="22.86009"/>
    <n v="8.343235"/>
    <n v="8.343235"/>
    <n v="14.516855"/>
    <n v="14.516855"/>
    <m/>
    <n v="0.6350305270014247"/>
    <n v="0.6350305270014247"/>
    <m/>
    <n v="1"/>
    <m/>
  </r>
  <r>
    <x v="33"/>
    <x v="6"/>
    <x v="37"/>
    <x v="10"/>
    <x v="251"/>
    <x v="1"/>
    <n v="46.532789999999999"/>
    <n v="21.378340000000001"/>
    <n v="21.378340000000001"/>
    <n v="25.154449999999997"/>
    <n v="25.154449999999997"/>
    <m/>
    <n v="0.54057472161028808"/>
    <n v="0.54057472161028808"/>
    <m/>
    <n v="1"/>
    <m/>
    <n v="2016"/>
    <s v="RS"/>
    <s v="Wave X"/>
    <s v="Serbia 2016"/>
    <s v="Net"/>
    <n v="39.855339999999998"/>
    <n v="14.50642"/>
    <n v="14.50642"/>
    <n v="25.34892"/>
    <n v="25.34892"/>
    <m/>
    <n v="0.63602317782259543"/>
    <n v="0.63602317782259543"/>
    <m/>
    <n v="1"/>
    <m/>
    <n v="2016"/>
    <s v="Europe - other"/>
    <s v="RS"/>
    <s v="Wave X"/>
    <s v="Serbia 2016"/>
    <s v="Net"/>
    <n v="34.387909999999998"/>
    <n v="9.7742740000000001"/>
    <n v="9.7742740000000001"/>
    <n v="24.613636"/>
    <n v="24.613636"/>
    <m/>
    <n v="0.71576423225488262"/>
    <n v="0.71576423225488262"/>
    <m/>
    <n v="1"/>
    <m/>
    <n v="2016"/>
    <s v="Europe - other"/>
    <s v="RS"/>
    <s v="Wave X"/>
    <s v="Serbia 2016"/>
    <s v="Net"/>
    <n v="30.422170000000001"/>
    <n v="7.5057879999999999"/>
    <n v="7.5057879999999999"/>
    <n v="22.916382000000002"/>
    <n v="22.916382000000002"/>
    <m/>
    <n v="0.75327900672437242"/>
    <n v="0.75327900672437242"/>
    <m/>
    <n v="1"/>
    <m/>
  </r>
  <r>
    <x v="9"/>
    <x v="6"/>
    <x v="37"/>
    <x v="0"/>
    <x v="252"/>
    <x v="1"/>
    <n v="51.249929999999999"/>
    <n v="21.684609999999999"/>
    <n v="21.684609999999999"/>
    <n v="29.56532"/>
    <n v="29.56532"/>
    <m/>
    <n v="0.57688508062352473"/>
    <n v="0.57688508062352473"/>
    <m/>
    <n v="1"/>
    <m/>
    <n v="2013"/>
    <s v="RS"/>
    <s v="Wave IX"/>
    <s v="Serbia 2013"/>
    <s v="Net"/>
    <n v="44.425040000000003"/>
    <n v="15.191050000000001"/>
    <n v="15.191050000000001"/>
    <n v="29.233990000000002"/>
    <n v="29.233990000000002"/>
    <m/>
    <n v="0.65805208053836306"/>
    <n v="0.65805208053836306"/>
    <m/>
    <n v="1"/>
    <m/>
    <n v="2013"/>
    <s v="Europe - other"/>
    <s v="RS"/>
    <s v="Wave IX"/>
    <s v="Serbia 2013"/>
    <s v="Net"/>
    <n v="38.714959999999998"/>
    <n v="10.117800000000001"/>
    <n v="10.117800000000001"/>
    <n v="28.597159999999995"/>
    <n v="28.597159999999995"/>
    <m/>
    <n v="0.73865916431271006"/>
    <n v="0.73865916431271006"/>
    <m/>
    <n v="1"/>
    <m/>
    <n v="2013"/>
    <s v="Europe - other"/>
    <s v="RS"/>
    <s v="Wave IX"/>
    <s v="Serbia 2013"/>
    <s v="Net"/>
    <n v="34.185429999999997"/>
    <n v="7.9648440000000003"/>
    <n v="7.9648440000000003"/>
    <n v="26.220585999999997"/>
    <n v="26.220585999999997"/>
    <m/>
    <n v="0.76701056561230907"/>
    <n v="0.76701056561230907"/>
    <m/>
    <n v="1"/>
    <m/>
  </r>
  <r>
    <x v="1"/>
    <x v="6"/>
    <x v="37"/>
    <x v="1"/>
    <x v="253"/>
    <x v="1"/>
    <n v="49.872039999999998"/>
    <n v="20.805489999999999"/>
    <n v="20.805489999999999"/>
    <n v="29.066549999999999"/>
    <n v="29.066549999999999"/>
    <m/>
    <n v="0.58282255949425776"/>
    <n v="0.58282255949425776"/>
    <m/>
    <n v="1"/>
    <m/>
    <n v="2010"/>
    <s v="RS"/>
    <s v="Wave VIII"/>
    <s v="Serbia 2010"/>
    <s v="Net"/>
    <n v="44.031779999999998"/>
    <n v="15.1707"/>
    <n v="15.1707"/>
    <n v="28.861079999999998"/>
    <n v="28.861079999999998"/>
    <m/>
    <n v="0.65546021532629384"/>
    <n v="0.65546021532629384"/>
    <m/>
    <n v="1"/>
    <m/>
    <n v="2010"/>
    <s v="Europe - other"/>
    <s v="RS"/>
    <s v="Wave VIII"/>
    <s v="Serbia 2010"/>
    <s v="Net"/>
    <n v="38.406230000000001"/>
    <n v="10.166980000000001"/>
    <n v="10.166980000000001"/>
    <n v="28.239249999999998"/>
    <n v="28.239249999999998"/>
    <m/>
    <n v="0.73527784424558196"/>
    <n v="0.73527784424558196"/>
    <m/>
    <n v="1"/>
    <m/>
    <n v="2010"/>
    <s v="Europe - other"/>
    <s v="RS"/>
    <s v="Wave VIII"/>
    <s v="Serbia 2010"/>
    <s v="Net"/>
    <n v="33.756160000000001"/>
    <n v="7.7236279999999997"/>
    <n v="7.7236279999999997"/>
    <n v="26.032532000000003"/>
    <n v="26.032532000000003"/>
    <m/>
    <n v="0.77119352438192024"/>
    <n v="0.77119352438192024"/>
    <m/>
    <n v="1"/>
    <m/>
  </r>
  <r>
    <x v="20"/>
    <x v="6"/>
    <x v="37"/>
    <x v="2"/>
    <x v="254"/>
    <x v="1"/>
    <n v="44.734999999999999"/>
    <n v="23.111350000000002"/>
    <n v="23.111350000000002"/>
    <n v="21.623649999999998"/>
    <n v="21.623649999999998"/>
    <m/>
    <n v="0.48337208002682458"/>
    <n v="0.48337208002682458"/>
    <m/>
    <n v="1"/>
    <m/>
    <n v="2006"/>
    <s v="RS"/>
    <s v="Wave VII"/>
    <s v="Serbia 2006"/>
    <s v="Net"/>
    <n v="39.243639999999999"/>
    <n v="16.930199999999999"/>
    <n v="16.930199999999999"/>
    <n v="22.31344"/>
    <n v="22.31344"/>
    <m/>
    <n v="0.56858741951562086"/>
    <n v="0.56858741951562086"/>
    <m/>
    <n v="1"/>
    <m/>
    <n v="2006"/>
    <s v="Europe - other"/>
    <s v="RS"/>
    <s v="Wave VII"/>
    <s v="Serbia 2006"/>
    <s v="Net"/>
    <n v="33.358220000000003"/>
    <n v="11.499409999999999"/>
    <n v="11.499409999999999"/>
    <n v="21.858810000000005"/>
    <n v="21.858810000000005"/>
    <m/>
    <n v="0.65527507163151999"/>
    <n v="0.65527507163151999"/>
    <m/>
    <n v="1"/>
    <m/>
    <n v="2006"/>
    <s v="Europe - other"/>
    <s v="RS"/>
    <s v="Wave VII"/>
    <s v="Serbia 2006"/>
    <s v="Net"/>
    <n v="28.018799999999999"/>
    <n v="8.9628329999999998"/>
    <n v="8.9628329999999998"/>
    <n v="19.055966999999999"/>
    <n v="19.055966999999999"/>
    <m/>
    <n v="0.68011360229560147"/>
    <n v="0.68011360229560147"/>
    <m/>
    <n v="1"/>
    <m/>
  </r>
  <r>
    <x v="9"/>
    <x v="4"/>
    <x v="38"/>
    <x v="0"/>
    <x v="255"/>
    <x v="0"/>
    <n v="30.716560000000001"/>
    <n v="11.49775"/>
    <n v="13.83778"/>
    <n v="16.878779999999999"/>
    <n v="19.218810000000001"/>
    <n v="-2.3400300000000005"/>
    <n v="0.54950098578747097"/>
    <n v="0.62568236807767541"/>
    <n v="-7.618138229020438E-2"/>
    <n v="1.1386373896691586"/>
    <n v="-0.13863738966915859"/>
    <n v="2013"/>
    <s v="SK"/>
    <s v="Wave IX"/>
    <s v="Slovakia 2013"/>
    <s v="Gross"/>
    <n v="26.133649999999999"/>
    <n v="7.2636529999999997"/>
    <n v="8.4206629999999993"/>
    <n v="17.712986999999998"/>
    <n v="18.869996999999998"/>
    <n v="-1.1570099999999996"/>
    <n v="0.67778465694612111"/>
    <n v="0.72205746231391321"/>
    <n v="-4.4272805367792087E-2"/>
    <n v="1.0653198695397903"/>
    <n v="-6.5319869539790201E-2"/>
    <n v="2013"/>
    <s v="CEE"/>
    <s v="SK"/>
    <s v="Wave IX"/>
    <s v="Slovakia 2013"/>
    <s v="Gross"/>
    <n v="22.55443"/>
    <n v="4.410056"/>
    <n v="5.1320499999999996"/>
    <n v="17.42238"/>
    <n v="18.144373999999999"/>
    <n v="-0.72199399999999958"/>
    <n v="0.77245933503972397"/>
    <n v="0.80447051865198982"/>
    <n v="-3.2011183612265952E-2"/>
    <n v="1.0414406068516471"/>
    <n v="-4.1440606851647112E-2"/>
    <n v="2013"/>
    <s v="CEE"/>
    <s v="SK"/>
    <s v="Wave IX"/>
    <s v="Slovakia 2013"/>
    <s v="Gross"/>
    <n v="20.83522"/>
    <n v="3.5920640000000001"/>
    <n v="4.083348"/>
    <n v="16.751871999999999"/>
    <n v="17.243155999999999"/>
    <n v="-0.49128399999999983"/>
    <n v="0.80401704421647568"/>
    <n v="0.82759654085725998"/>
    <n v="-2.3579496640784202E-2"/>
    <n v="1.0293271104268227"/>
    <n v="-2.9327110426822737E-2"/>
  </r>
  <r>
    <x v="1"/>
    <x v="4"/>
    <x v="38"/>
    <x v="1"/>
    <x v="256"/>
    <x v="0"/>
    <n v="33.149810000000002"/>
    <n v="11.38841"/>
    <n v="13.43798"/>
    <n v="19.711830000000003"/>
    <n v="21.761400000000002"/>
    <n v="-2.0495699999999992"/>
    <n v="0.59462874749508376"/>
    <n v="0.65645625118213347"/>
    <n v="-6.1827503687049763E-2"/>
    <n v="1.1039766475258765"/>
    <n v="-0.10397664752587654"/>
    <n v="2010"/>
    <s v="SK"/>
    <s v="Wave VIII"/>
    <s v="Slovakia 2010"/>
    <s v="Gross"/>
    <n v="28.372669999999999"/>
    <n v="6.2358010000000004"/>
    <n v="8.0284449999999996"/>
    <n v="20.344225000000002"/>
    <n v="22.136868999999997"/>
    <n v="-1.7926439999999992"/>
    <n v="0.71703597158815158"/>
    <n v="0.78021804081180934"/>
    <n v="-6.3182069223657808E-2"/>
    <n v="1.088115620034678"/>
    <n v="-8.8115620034678099E-2"/>
    <n v="2010"/>
    <s v="CEE"/>
    <s v="SK"/>
    <s v="Wave VIII"/>
    <s v="Slovakia 2010"/>
    <s v="Gross"/>
    <n v="24.368870000000001"/>
    <n v="3.5020539999999998"/>
    <n v="4.5546740000000003"/>
    <n v="19.814196000000003"/>
    <n v="20.866816"/>
    <n v="-1.0526200000000006"/>
    <n v="0.81309457516905792"/>
    <n v="0.856289848482921"/>
    <n v="-4.3195273313863157E-2"/>
    <n v="1.0531245375790164"/>
    <n v="-5.3124537579016598E-2"/>
    <n v="2010"/>
    <s v="CEE"/>
    <s v="SK"/>
    <s v="Wave VIII"/>
    <s v="Slovakia 2010"/>
    <s v="Gross"/>
    <n v="21.964849999999998"/>
    <n v="3.074163"/>
    <n v="3.827496"/>
    <n v="18.137353999999998"/>
    <n v="18.890687"/>
    <n v="-0.75333300000000003"/>
    <n v="0.82574449632025715"/>
    <n v="0.86004170299364668"/>
    <n v="-3.4297206673389535E-2"/>
    <n v="1.0415348898190995"/>
    <n v="-4.1534889819099308E-2"/>
  </r>
  <r>
    <x v="10"/>
    <x v="4"/>
    <x v="38"/>
    <x v="2"/>
    <x v="257"/>
    <x v="0"/>
    <n v="29.82572"/>
    <n v="10.489420000000001"/>
    <n v="12.782349999999999"/>
    <n v="17.043370000000003"/>
    <n v="19.336300000000001"/>
    <n v="-2.2929299999999984"/>
    <n v="0.57143197213680019"/>
    <n v="0.64830957978550063"/>
    <n v="-7.6877607648700455E-2"/>
    <n v="1.1345350127351572"/>
    <n v="-0.13453501273515731"/>
    <n v="2007"/>
    <s v="SK"/>
    <s v="Wave VII"/>
    <s v="Slovakia 2007"/>
    <s v="Gross"/>
    <n v="24.959510000000002"/>
    <n v="5.6562919999999997"/>
    <n v="6.6269039999999997"/>
    <n v="18.332606000000002"/>
    <n v="19.303218000000001"/>
    <n v="-0.97061200000000003"/>
    <n v="0.73449382620091508"/>
    <n v="0.77338128833458664"/>
    <n v="-3.8887462133671696E-2"/>
    <n v="1.052944573182885"/>
    <n v="-5.2944573182885181E-2"/>
    <n v="2007"/>
    <s v="CEE"/>
    <s v="SK"/>
    <s v="Wave VII"/>
    <s v="Slovakia 2007"/>
    <s v="Gross"/>
    <n v="21.28669"/>
    <n v="2.5507399999999998"/>
    <n v="3.1573020000000001"/>
    <n v="18.129387999999999"/>
    <n v="18.735949999999999"/>
    <n v="-0.60656200000000027"/>
    <n v="0.85167717479796057"/>
    <n v="0.88017206996484654"/>
    <n v="-2.8494895166885987E-2"/>
    <n v="1.0334573897364876"/>
    <n v="-3.3457389736487535E-2"/>
    <n v="2007"/>
    <s v="CEE"/>
    <s v="SK"/>
    <s v="Wave VII"/>
    <s v="Slovakia 2007"/>
    <s v="Gross"/>
    <n v="19.941269999999999"/>
    <n v="2.5373329999999998"/>
    <n v="3.0397729999999998"/>
    <n v="16.901496999999999"/>
    <n v="17.403936999999999"/>
    <n v="-0.50244"/>
    <n v="0.84756372086632392"/>
    <n v="0.87275970888514121"/>
    <n v="-2.5195988018817256E-2"/>
    <n v="1.0297275442524412"/>
    <n v="-2.9727544252441073E-2"/>
  </r>
  <r>
    <x v="3"/>
    <x v="4"/>
    <x v="38"/>
    <x v="3"/>
    <x v="258"/>
    <x v="0"/>
    <n v="32.746650000000002"/>
    <n v="11.333130000000001"/>
    <n v="14.303419999999999"/>
    <n v="18.443230000000003"/>
    <n v="21.413520000000002"/>
    <n v="-2.9702899999999985"/>
    <n v="0.56320967182902681"/>
    <n v="0.65391482792896372"/>
    <n v="-9.0705156099936887E-2"/>
    <n v="1.1610504233802863"/>
    <n v="-0.16105042338028633"/>
    <n v="2004"/>
    <s v="SK"/>
    <s v="Wave VI"/>
    <s v="Slovakia 2004"/>
    <s v="Gross"/>
    <n v="28.17427"/>
    <n v="6.8804059999999998"/>
    <n v="8.0624690000000001"/>
    <n v="20.111801"/>
    <n v="21.293863999999999"/>
    <n v="-1.1820630000000003"/>
    <n v="0.71383574445762032"/>
    <n v="0.75579115270777197"/>
    <n v="-4.1955408250151656E-2"/>
    <n v="1.0587745970636842"/>
    <n v="-5.8774597063684167E-2"/>
    <n v="2004"/>
    <s v="CEE"/>
    <s v="SK"/>
    <s v="Wave VI"/>
    <s v="Slovakia 2004"/>
    <s v="Gross"/>
    <n v="24.553999999999998"/>
    <n v="3.845539"/>
    <n v="4.5806430000000002"/>
    <n v="19.973357"/>
    <n v="20.708461"/>
    <n v="-0.7351040000000002"/>
    <n v="0.81344615948521626"/>
    <n v="0.84338441801743103"/>
    <n v="-2.9938258532214719E-2"/>
    <n v="1.0368042287533337"/>
    <n v="-3.6804228753333765E-2"/>
    <n v="2004"/>
    <s v="CEE"/>
    <s v="SK"/>
    <s v="Wave VI"/>
    <s v="Slovakia 2004"/>
    <s v="Gross"/>
    <n v="22.811779999999999"/>
    <n v="3.0683060000000002"/>
    <n v="3.7234210000000001"/>
    <n v="19.088358999999997"/>
    <n v="19.743473999999999"/>
    <n v="-0.65511499999999989"/>
    <n v="0.83677639360014866"/>
    <n v="0.86549466985916923"/>
    <n v="-2.8718276259020556E-2"/>
    <n v="1.0343201319715332"/>
    <n v="-3.4320131971533017E-2"/>
  </r>
  <r>
    <x v="26"/>
    <x v="4"/>
    <x v="38"/>
    <x v="5"/>
    <x v="259"/>
    <x v="1"/>
    <n v="40.371380000000002"/>
    <n v="12.863110000000001"/>
    <n v="12.863110000000001"/>
    <n v="27.508270000000003"/>
    <n v="27.508270000000003"/>
    <m/>
    <n v="0.68138047299844595"/>
    <n v="0.68138047299844595"/>
    <m/>
    <n v="1"/>
    <m/>
    <n v="1996"/>
    <s v="SK"/>
    <s v="Wave IV"/>
    <s v="Slovakia 1996"/>
    <s v="Net"/>
    <n v="33.908360000000002"/>
    <n v="7.665546"/>
    <n v="7.665546"/>
    <n v="26.242814000000003"/>
    <m/>
    <m/>
    <n v="0.77393344886039905"/>
    <m/>
    <m/>
    <m/>
    <m/>
    <n v="1996"/>
    <s v="CEE"/>
    <s v="SK"/>
    <s v="Wave IV"/>
    <s v="Slovakia 1996"/>
    <s v="Net"/>
    <n v="27.948180000000001"/>
    <n v="4.529852"/>
    <n v="4.529852"/>
    <n v="23.418328000000002"/>
    <n v="23.418328000000002"/>
    <m/>
    <n v="0.83791960692968204"/>
    <n v="0.83791960692968204"/>
    <m/>
    <n v="1"/>
    <m/>
    <n v="1996"/>
    <s v="CEE"/>
    <s v="SK"/>
    <s v="Wave IV"/>
    <s v="Slovakia 1996"/>
    <s v="Net"/>
    <n v="25.17163"/>
    <n v="3.9709430000000001"/>
    <n v="3.9709430000000001"/>
    <n v="21.200687000000002"/>
    <n v="21.200687000000002"/>
    <m/>
    <n v="0.84224529758303301"/>
    <n v="0.84224529758303301"/>
    <m/>
    <n v="1"/>
    <m/>
  </r>
  <r>
    <x v="15"/>
    <x v="4"/>
    <x v="38"/>
    <x v="6"/>
    <x v="260"/>
    <x v="0"/>
    <n v="35.253189999999996"/>
    <n v="5.6023639999999997"/>
    <n v="6.25"/>
    <n v="29.003189999999996"/>
    <n v="29.650825999999995"/>
    <n v="-0.64763600000000032"/>
    <n v="0.82271107947961586"/>
    <n v="0.84108206945243813"/>
    <n v="-1.8370989972822327E-2"/>
    <n v="1.0223298195819148"/>
    <n v="-2.2329819581914968E-2"/>
    <n v="1992"/>
    <s v="SK"/>
    <s v="Wave III"/>
    <s v="Slovakia 1992"/>
    <s v="Gross"/>
    <n v="28.841799999999999"/>
    <n v="1.9240440000000001"/>
    <n v="2.045607"/>
    <n v="26.796192999999999"/>
    <n v="26.917756000000001"/>
    <n v="-0.12156299999999987"/>
    <n v="0.92907491904111394"/>
    <n v="0.93328973919796965"/>
    <n v="-4.2148201568556701E-3"/>
    <n v="1.0045365772667783"/>
    <n v="-4.5365772667781525E-3"/>
    <n v="1992"/>
    <s v="CEE"/>
    <s v="SK"/>
    <s v="Wave III"/>
    <s v="Slovakia 1992"/>
    <s v="Gross"/>
    <n v="23.01727"/>
    <n v="0.66859489999999999"/>
    <n v="0.65182759999999995"/>
    <n v="22.365442399999999"/>
    <n v="22.348675100000001"/>
    <n v="1.6767300000000041E-2"/>
    <n v="0.97168093349037477"/>
    <n v="0.97095246742989072"/>
    <n v="7.2846606048415131E-4"/>
    <n v="0.9992503032267317"/>
    <n v="7.4969677326839018E-4"/>
    <n v="1992"/>
    <s v="CEE"/>
    <s v="SK"/>
    <s v="Wave III"/>
    <s v="Slovakia 1992"/>
    <s v="Gross"/>
    <n v="21.394290000000002"/>
    <n v="0.91589500000000001"/>
    <n v="0.94825530000000002"/>
    <n v="20.446034700000002"/>
    <n v="20.478395000000003"/>
    <n v="-3.2360300000000009E-2"/>
    <n v="0.95567717834992427"/>
    <n v="0.95718974548816538"/>
    <n v="-1.5125671382410918E-3"/>
    <n v="1.0015827176503813"/>
    <n v="-1.5827176503813722E-3"/>
  </r>
  <r>
    <x v="29"/>
    <x v="4"/>
    <x v="39"/>
    <x v="0"/>
    <x v="261"/>
    <x v="1"/>
    <n v="42.859929999999999"/>
    <n v="15.91756"/>
    <n v="15.91756"/>
    <n v="26.942369999999997"/>
    <n v="26.942369999999997"/>
    <m/>
    <n v="0.62861441910894389"/>
    <n v="0.62861441910894389"/>
    <m/>
    <n v="1"/>
    <m/>
    <n v="2012"/>
    <s v="SI"/>
    <s v="Wave IX"/>
    <s v="Slovenia 2012"/>
    <s v="Net"/>
    <n v="37.081299999999999"/>
    <n v="9.9888429999999993"/>
    <n v="9.9888429999999993"/>
    <n v="27.092457"/>
    <n v="27.092457"/>
    <m/>
    <n v="0.73062317124804144"/>
    <n v="0.73062317124804144"/>
    <m/>
    <n v="1"/>
    <m/>
    <n v="2012"/>
    <s v="CEE"/>
    <s v="SI"/>
    <s v="Wave IX"/>
    <s v="Slovenia 2012"/>
    <s v="Net"/>
    <n v="31.532119999999999"/>
    <n v="5.2364319999999998"/>
    <n v="5.2364319999999998"/>
    <n v="26.295687999999998"/>
    <n v="26.295687999999998"/>
    <m/>
    <n v="0.83393339870582761"/>
    <n v="0.83393339870582761"/>
    <m/>
    <n v="1"/>
    <m/>
    <n v="2012"/>
    <s v="CEE"/>
    <s v="SI"/>
    <s v="Wave IX"/>
    <s v="Slovenia 2012"/>
    <s v="Net"/>
    <n v="27.19192"/>
    <n v="4.5275869999999996"/>
    <n v="4.5275869999999996"/>
    <n v="22.664332999999999"/>
    <n v="22.664332999999999"/>
    <m/>
    <n v="0.83349513384858442"/>
    <n v="0.83349513384858442"/>
    <m/>
    <n v="1"/>
    <m/>
  </r>
  <r>
    <x v="1"/>
    <x v="4"/>
    <x v="39"/>
    <x v="1"/>
    <x v="262"/>
    <x v="1"/>
    <n v="38.940730000000002"/>
    <n v="15.64913"/>
    <n v="15.64913"/>
    <n v="23.291600000000003"/>
    <n v="23.291600000000003"/>
    <m/>
    <n v="0.59812951631877476"/>
    <n v="0.59812951631877476"/>
    <m/>
    <n v="1"/>
    <m/>
    <n v="2010"/>
    <s v="SI"/>
    <s v="Wave VIII"/>
    <s v="Slovenia 2010"/>
    <s v="Net"/>
    <n v="32.763710000000003"/>
    <n v="9.8119069999999997"/>
    <n v="9.8119069999999997"/>
    <n v="22.951803000000005"/>
    <n v="22.951803000000005"/>
    <m/>
    <n v="0.7005251542026224"/>
    <n v="0.7005251542026224"/>
    <m/>
    <n v="1"/>
    <m/>
    <n v="2010"/>
    <s v="CEE"/>
    <s v="SI"/>
    <s v="Wave VIII"/>
    <s v="Slovenia 2010"/>
    <s v="Net"/>
    <n v="27.778110000000002"/>
    <n v="5.7027390000000002"/>
    <n v="5.7027390000000002"/>
    <n v="22.075371000000001"/>
    <n v="22.075371000000001"/>
    <m/>
    <n v="0.79470385134193788"/>
    <n v="0.79470385134193788"/>
    <m/>
    <n v="1"/>
    <m/>
    <n v="2010"/>
    <s v="CEE"/>
    <s v="SI"/>
    <s v="Wave VIII"/>
    <s v="Slovenia 2010"/>
    <s v="Net"/>
    <n v="24.926500000000001"/>
    <n v="4.7663820000000001"/>
    <n v="4.7663820000000001"/>
    <n v="20.160118000000001"/>
    <n v="20.160118000000001"/>
    <m/>
    <n v="0.80878254066956856"/>
    <n v="0.80878254066956856"/>
    <m/>
    <n v="1"/>
    <m/>
  </r>
  <r>
    <x v="10"/>
    <x v="4"/>
    <x v="39"/>
    <x v="2"/>
    <x v="263"/>
    <x v="1"/>
    <n v="37.791319999999999"/>
    <n v="13.18276"/>
    <n v="13.18276"/>
    <n v="24.608559999999997"/>
    <n v="24.608559999999997"/>
    <m/>
    <n v="0.65116963366190961"/>
    <n v="0.65116963366190961"/>
    <m/>
    <n v="1"/>
    <m/>
    <n v="2007"/>
    <s v="SI"/>
    <s v="Wave VII"/>
    <s v="Slovenia 2007"/>
    <s v="Net"/>
    <n v="31.555150000000001"/>
    <n v="7.7461060000000002"/>
    <n v="7.7461060000000002"/>
    <n v="23.809044"/>
    <n v="23.809044"/>
    <m/>
    <n v="0.75452165494380474"/>
    <n v="0.75452165494380474"/>
    <m/>
    <n v="1"/>
    <m/>
    <n v="2007"/>
    <s v="CEE"/>
    <s v="SI"/>
    <s v="Wave VII"/>
    <s v="Slovenia 2007"/>
    <s v="Net"/>
    <n v="25.679729999999999"/>
    <n v="3.3295319999999999"/>
    <n v="3.3295319999999999"/>
    <n v="22.350197999999999"/>
    <n v="22.350197999999999"/>
    <m/>
    <n v="0.87034396389681667"/>
    <n v="0.87034396389681667"/>
    <m/>
    <n v="1"/>
    <m/>
    <n v="2007"/>
    <s v="CEE"/>
    <s v="SI"/>
    <s v="Wave VII"/>
    <s v="Slovenia 2007"/>
    <s v="Net"/>
    <n v="22.740939999999998"/>
    <n v="3.2222080000000002"/>
    <n v="3.2222080000000002"/>
    <n v="19.518732"/>
    <n v="19.518732"/>
    <m/>
    <n v="0.85830805586752357"/>
    <n v="0.85830805586752357"/>
    <m/>
    <n v="1"/>
    <m/>
  </r>
  <r>
    <x v="3"/>
    <x v="4"/>
    <x v="39"/>
    <x v="3"/>
    <x v="264"/>
    <x v="1"/>
    <n v="37.783470000000001"/>
    <n v="11.67365"/>
    <n v="11.67365"/>
    <n v="26.109819999999999"/>
    <n v="26.109819999999999"/>
    <m/>
    <n v="0.6910381709250103"/>
    <n v="0.6910381709250103"/>
    <m/>
    <n v="1"/>
    <m/>
    <n v="2004"/>
    <s v="SI"/>
    <s v="Wave VI"/>
    <s v="Slovenia 2004"/>
    <s v="Net"/>
    <n v="30.358889999999999"/>
    <n v="7.1404370000000004"/>
    <n v="7.1404370000000004"/>
    <n v="23.218452999999997"/>
    <n v="23.218452999999997"/>
    <m/>
    <n v="0.76479914120707304"/>
    <n v="0.76479914120707304"/>
    <m/>
    <n v="1"/>
    <m/>
    <n v="2004"/>
    <s v="CEE"/>
    <s v="SI"/>
    <s v="Wave VI"/>
    <s v="Slovenia 2004"/>
    <s v="Net"/>
    <n v="25.473130000000001"/>
    <n v="3.016391"/>
    <n v="3.016391"/>
    <n v="22.456739000000002"/>
    <n v="22.456739000000002"/>
    <m/>
    <n v="0.8815853803596182"/>
    <n v="0.8815853803596182"/>
    <m/>
    <n v="1"/>
    <m/>
    <n v="2004"/>
    <s v="CEE"/>
    <s v="SI"/>
    <s v="Wave VI"/>
    <s v="Slovenia 2004"/>
    <s v="Net"/>
    <n v="22.693470000000001"/>
    <n v="2.933106"/>
    <n v="2.933106"/>
    <n v="19.760364000000003"/>
    <n v="19.760364000000003"/>
    <m/>
    <n v="0.87075110152832513"/>
    <n v="0.87075110152832513"/>
    <m/>
    <n v="1"/>
    <m/>
  </r>
  <r>
    <x v="36"/>
    <x v="4"/>
    <x v="39"/>
    <x v="4"/>
    <x v="265"/>
    <x v="1"/>
    <n v="37.219940000000001"/>
    <n v="13.19739"/>
    <n v="13.19739"/>
    <n v="24.022550000000003"/>
    <n v="24.022550000000003"/>
    <m/>
    <n v="0.6454215133071145"/>
    <n v="0.6454215133071145"/>
    <m/>
    <n v="1"/>
    <m/>
    <n v="1999"/>
    <s v="SI"/>
    <s v="Wave V"/>
    <s v="Slovenia 1999"/>
    <s v="Net"/>
    <n v="29.44604"/>
    <n v="7.4958470000000004"/>
    <n v="7.4958470000000004"/>
    <n v="21.950192999999999"/>
    <n v="21.950192999999999"/>
    <m/>
    <n v="0.74543785853717504"/>
    <n v="0.74543785853717504"/>
    <m/>
    <n v="1"/>
    <m/>
    <n v="1999"/>
    <s v="CEE"/>
    <s v="SI"/>
    <s v="Wave V"/>
    <s v="Slovenia 1999"/>
    <s v="Net"/>
    <n v="23.868220000000001"/>
    <n v="3.382879"/>
    <n v="3.382879"/>
    <n v="20.485341000000002"/>
    <n v="20.485341000000002"/>
    <m/>
    <n v="0.85826848420200585"/>
    <n v="0.85826848420200585"/>
    <m/>
    <n v="1"/>
    <m/>
    <n v="1999"/>
    <s v="CEE"/>
    <s v="SI"/>
    <s v="Wave V"/>
    <s v="Slovenia 1999"/>
    <s v="Net"/>
    <n v="20.57479"/>
    <n v="3.2062140000000001"/>
    <n v="3.2062140000000001"/>
    <n v="17.368576000000001"/>
    <n v="17.368576000000001"/>
    <m/>
    <n v="0.8441678384080713"/>
    <n v="0.8441678384080713"/>
    <m/>
    <n v="1"/>
    <m/>
  </r>
  <r>
    <x v="12"/>
    <x v="4"/>
    <x v="39"/>
    <x v="5"/>
    <x v="266"/>
    <x v="1"/>
    <n v="36.336199999999998"/>
    <n v="12.529500000000001"/>
    <n v="12.529500000000001"/>
    <n v="23.806699999999999"/>
    <n v="23.806699999999999"/>
    <m/>
    <n v="0.65517858224030034"/>
    <n v="0.65517858224030034"/>
    <m/>
    <n v="1"/>
    <m/>
    <n v="1997"/>
    <s v="SI"/>
    <s v="Wave IV"/>
    <s v="Slovenia 1997"/>
    <s v="Net"/>
    <n v="29.501899999999999"/>
    <n v="7.3228140000000002"/>
    <n v="7.3228140000000002"/>
    <n v="22.179085999999998"/>
    <n v="22.179085999999998"/>
    <m/>
    <n v="0.75178500367772916"/>
    <n v="0.75178500367772916"/>
    <m/>
    <n v="1"/>
    <m/>
    <n v="1997"/>
    <s v="CEE"/>
    <s v="SI"/>
    <s v="Wave IV"/>
    <s v="Slovenia 1997"/>
    <s v="Net"/>
    <n v="23.434699999999999"/>
    <n v="3.3061419999999999"/>
    <n v="3.3061419999999999"/>
    <n v="20.128557999999998"/>
    <n v="20.128557999999998"/>
    <m/>
    <n v="0.85892108710587289"/>
    <n v="0.85892108710587289"/>
    <m/>
    <n v="1"/>
    <m/>
    <n v="1997"/>
    <s v="CEE"/>
    <s v="SI"/>
    <s v="Wave IV"/>
    <s v="Slovenia 1997"/>
    <s v="Net"/>
    <n v="20.054320000000001"/>
    <n v="3.0902150000000002"/>
    <n v="3.0902150000000002"/>
    <n v="16.964105"/>
    <n v="16.964105"/>
    <m/>
    <n v="0.84590776451158656"/>
    <n v="0.84590776451158656"/>
    <m/>
    <n v="1"/>
    <m/>
  </r>
  <r>
    <x v="29"/>
    <x v="2"/>
    <x v="40"/>
    <x v="0"/>
    <x v="267"/>
    <x v="0"/>
    <n v="42.107619999999997"/>
    <n v="27.363479999999999"/>
    <n v="29.815059999999999"/>
    <n v="12.292559999999998"/>
    <n v="14.744139999999998"/>
    <n v="-2.4515799999999999"/>
    <n v="0.29193195910858888"/>
    <n v="0.35015372514523496"/>
    <n v="-5.8221766036646097E-2"/>
    <n v="1.1994360816624039"/>
    <n v="-0.19943608166240395"/>
    <n v="2012"/>
    <s v="ZA"/>
    <s v="Wave IX"/>
    <s v="South Africa 2012"/>
    <s v="Gross"/>
    <n v="38.323999999999998"/>
    <n v="21.623940000000001"/>
    <n v="23.745740000000001"/>
    <n v="14.578259999999997"/>
    <n v="16.700059999999997"/>
    <n v="-2.1218000000000004"/>
    <n v="0.3803950527084855"/>
    <n v="0.43575983717774758"/>
    <n v="-5.5364784469262095E-2"/>
    <n v="1.1455454903397251"/>
    <n v="-0.14554549033972511"/>
    <n v="2012"/>
    <s v="BRICS"/>
    <s v="ZA"/>
    <s v="Wave IX"/>
    <s v="South Africa 2012"/>
    <s v="Gross"/>
    <n v="35.529359999999997"/>
    <n v="15.97878"/>
    <n v="17.51728"/>
    <n v="18.012079999999997"/>
    <n v="19.550579999999997"/>
    <n v="-1.5384999999999991"/>
    <n v="0.50696325517825258"/>
    <n v="0.55026547058545383"/>
    <n v="-4.3302215407201236E-2"/>
    <n v="1.0854148993342245"/>
    <n v="-8.5414899334224553E-2"/>
    <n v="2012"/>
    <s v="BRICS"/>
    <s v="ZA"/>
    <s v="Wave IX"/>
    <s v="South Africa 2012"/>
    <s v="Gross"/>
    <n v="30.518419999999999"/>
    <n v="11.60177"/>
    <n v="12.610340000000001"/>
    <n v="17.908079999999998"/>
    <n v="18.916649999999997"/>
    <n v="-1.0085700000000006"/>
    <n v="0.5867957777630689"/>
    <n v="0.61984368784491461"/>
    <n v="-3.3047910081845676E-2"/>
    <n v="1.0563192704075479"/>
    <n v="-5.6319270407547917E-2"/>
  </r>
  <r>
    <x v="1"/>
    <x v="2"/>
    <x v="40"/>
    <x v="1"/>
    <x v="268"/>
    <x v="0"/>
    <n v="42.598460000000003"/>
    <n v="25.926210000000001"/>
    <n v="30.84656"/>
    <n v="11.751900000000003"/>
    <n v="16.672250000000002"/>
    <n v="-4.9203499999999991"/>
    <n v="0.27587617017140997"/>
    <n v="0.39138151942581961"/>
    <n v="-0.11550534925440964"/>
    <n v="1.418685489154945"/>
    <n v="-0.41868548915494497"/>
    <n v="2010"/>
    <s v="ZA"/>
    <s v="Wave VIII"/>
    <s v="South Africa 2010"/>
    <s v="Gross"/>
    <n v="39.939300000000003"/>
    <n v="21.509869999999999"/>
    <n v="25.703040000000001"/>
    <n v="14.236260000000001"/>
    <n v="18.429430000000004"/>
    <n v="-4.1931700000000021"/>
    <n v="0.35644740894307114"/>
    <n v="0.46143597909828171"/>
    <n v="-0.10498857015521057"/>
    <n v="1.2945415439167312"/>
    <n v="-0.29454154391673104"/>
    <n v="2010"/>
    <s v="BRICS"/>
    <s v="ZA"/>
    <s v="Wave VIII"/>
    <s v="South Africa 2010"/>
    <s v="Gross"/>
    <n v="36.940170000000002"/>
    <n v="16.323799999999999"/>
    <n v="19.69192"/>
    <n v="17.248250000000002"/>
    <n v="20.616370000000003"/>
    <n v="-3.3681200000000011"/>
    <n v="0.46692394756169237"/>
    <n v="0.55810165464858452"/>
    <n v="-9.1177707086892157E-2"/>
    <n v="1.1952731436522546"/>
    <n v="-0.19527314365225462"/>
    <n v="2010"/>
    <s v="BRICS"/>
    <s v="ZA"/>
    <s v="Wave VIII"/>
    <s v="South Africa 2010"/>
    <s v="Gross"/>
    <n v="32.541930000000001"/>
    <n v="11.477119999999999"/>
    <n v="13.76873"/>
    <n v="18.773200000000003"/>
    <n v="21.064810000000001"/>
    <n v="-2.2916100000000004"/>
    <n v="0.57689264281497754"/>
    <n v="0.64731286681521349"/>
    <n v="-7.0420224000236009E-2"/>
    <n v="1.1220681609954615"/>
    <n v="-0.12206816099546161"/>
  </r>
  <r>
    <x v="2"/>
    <x v="2"/>
    <x v="40"/>
    <x v="2"/>
    <x v="269"/>
    <x v="0"/>
    <n v="44.203740000000003"/>
    <n v="27.991"/>
    <n v="30.401430000000001"/>
    <n v="13.802310000000002"/>
    <n v="16.212740000000004"/>
    <n v="-2.4104300000000016"/>
    <n v="0.31224303644895207"/>
    <n v="0.3667730377565338"/>
    <n v="-5.4530001307581698E-2"/>
    <n v="1.1746396074280321"/>
    <n v="-0.17463960742803206"/>
    <n v="2008"/>
    <s v="ZA"/>
    <s v="Wave VII"/>
    <s v="South Africa 2008"/>
    <s v="Gross"/>
    <n v="41.526739999999997"/>
    <n v="22.116050000000001"/>
    <n v="24.10097"/>
    <n v="17.425769999999996"/>
    <n v="19.410689999999995"/>
    <n v="-1.9849199999999989"/>
    <n v="0.419627690495329"/>
    <n v="0.46742628966299782"/>
    <n v="-4.7798599167668807E-2"/>
    <n v="1.1139071616347513"/>
    <n v="-0.11390716163475126"/>
    <n v="2008"/>
    <s v="BRICS"/>
    <s v="ZA"/>
    <s v="Wave VII"/>
    <s v="South Africa 2008"/>
    <s v="Gross"/>
    <n v="38.051630000000003"/>
    <n v="16.285789999999999"/>
    <n v="17.92051"/>
    <n v="20.131120000000003"/>
    <n v="21.765840000000004"/>
    <n v="-1.6347200000000015"/>
    <n v="0.52904750729469407"/>
    <n v="0.57200808480477716"/>
    <n v="-4.2960577510083045E-2"/>
    <n v="1.0812036290082221"/>
    <n v="-8.1203629008222158E-2"/>
    <n v="2008"/>
    <s v="BRICS"/>
    <s v="ZA"/>
    <s v="Wave VII"/>
    <s v="South Africa 2008"/>
    <s v="Gross"/>
    <n v="31.911059999999999"/>
    <n v="11.90461"/>
    <n v="13.093159999999999"/>
    <n v="18.817900000000002"/>
    <n v="20.006450000000001"/>
    <n v="-1.1885499999999993"/>
    <n v="0.58969836790128571"/>
    <n v="0.62694407518897843"/>
    <n v="-3.7245707287692713E-2"/>
    <n v="1.0631606077192459"/>
    <n v="-6.316060771924599E-2"/>
  </r>
  <r>
    <x v="29"/>
    <x v="7"/>
    <x v="41"/>
    <x v="0"/>
    <x v="270"/>
    <x v="0"/>
    <n v="21.347539999999999"/>
    <n v="18.016279999999998"/>
    <n v="20.09451"/>
    <n v="1.253029999999999"/>
    <n v="3.3312600000000003"/>
    <n v="-2.0782300000000014"/>
    <n v="5.8696692921057836E-2"/>
    <n v="0.15604889368985844"/>
    <n v="-9.7352200768800592E-2"/>
    <n v="2.6585636417324432"/>
    <n v="-1.658563641732443"/>
    <n v="2012"/>
    <s v="KR"/>
    <s v="Wave IX"/>
    <s v="South Korea 2012"/>
    <s v="Gross"/>
    <n v="16.52055"/>
    <n v="13.11425"/>
    <n v="14.6198"/>
    <n v="1.9007500000000004"/>
    <n v="3.4062999999999999"/>
    <n v="-1.5055499999999995"/>
    <n v="0.11505367557375513"/>
    <n v="0.20618562941306431"/>
    <n v="-9.1131953839309193E-2"/>
    <n v="1.7920820728659734"/>
    <n v="-0.79208207286597354"/>
    <n v="2012"/>
    <s v="South-East Asia"/>
    <s v="KR"/>
    <s v="Wave IX"/>
    <s v="South Korea 2012"/>
    <s v="Gross"/>
    <n v="12.597630000000001"/>
    <n v="9.26708"/>
    <n v="10.26925"/>
    <n v="2.328380000000001"/>
    <n v="3.3305500000000006"/>
    <n v="-1.0021699999999996"/>
    <n v="0.18482682853838389"/>
    <n v="0.26437909352790967"/>
    <n v="-7.9552264989525764E-2"/>
    <n v="1.4304151384224222"/>
    <n v="-0.43041513842242207"/>
    <n v="2012"/>
    <s v="South-East Asia"/>
    <s v="KR"/>
    <s v="Wave IX"/>
    <s v="South Korea 2012"/>
    <s v="Gross"/>
    <n v="10.050520000000001"/>
    <n v="6.8458709999999998"/>
    <n v="7.645035"/>
    <n v="2.4054850000000005"/>
    <n v="3.2046490000000007"/>
    <n v="-0.79916400000000021"/>
    <n v="0.23933935756557873"/>
    <n v="0.31885404934272066"/>
    <n v="-7.9514691777141891E-2"/>
    <n v="1.3322257257891861"/>
    <n v="-0.33222572578918597"/>
  </r>
  <r>
    <x v="1"/>
    <x v="7"/>
    <x v="41"/>
    <x v="1"/>
    <x v="271"/>
    <x v="0"/>
    <n v="21.98546"/>
    <n v="18.358619999999998"/>
    <n v="20.518329999999999"/>
    <n v="1.4671300000000009"/>
    <n v="3.6268400000000014"/>
    <n v="-2.1597100000000005"/>
    <n v="6.6731830946452839E-2"/>
    <n v="0.1649653907628042"/>
    <n v="-9.8233559816351373E-2"/>
    <n v="2.4720645068944123"/>
    <n v="-1.4720645068944123"/>
    <n v="2010"/>
    <s v="KR"/>
    <s v="Wave VIII"/>
    <s v="South Korea 2010"/>
    <s v="Gross"/>
    <n v="17.254960000000001"/>
    <n v="13.41412"/>
    <n v="14.866339999999999"/>
    <n v="2.3886200000000013"/>
    <n v="3.84084"/>
    <n v="-1.4522199999999987"/>
    <n v="0.1384309207323576"/>
    <n v="0.22259338764042338"/>
    <n v="-8.4162466908065781E-2"/>
    <n v="1.6079744789878667"/>
    <n v="-0.60797447898786661"/>
    <n v="2010"/>
    <s v="South-East Asia"/>
    <s v="KR"/>
    <s v="Wave VIII"/>
    <s v="South Korea 2010"/>
    <s v="Gross"/>
    <n v="13.166919999999999"/>
    <n v="9.3843080000000008"/>
    <n v="10.25085"/>
    <n v="2.9160699999999995"/>
    <n v="3.7826119999999985"/>
    <n v="-0.86654199999999904"/>
    <n v="0.22146940970249684"/>
    <n v="0.28728145990102461"/>
    <n v="-6.5812050198527761E-2"/>
    <n v="1.2971609049165485"/>
    <n v="-0.29716090491654834"/>
    <n v="2010"/>
    <s v="South-East Asia"/>
    <s v="KR"/>
    <s v="Wave VIII"/>
    <s v="South Korea 2010"/>
    <s v="Gross"/>
    <n v="10.24254"/>
    <n v="6.9102249999999996"/>
    <n v="7.6864150000000002"/>
    <n v="2.5561249999999998"/>
    <n v="3.3323150000000004"/>
    <n v="-0.7761900000000006"/>
    <n v="0.2495596795326159"/>
    <n v="0.32534068697803475"/>
    <n v="-7.5781007445418866E-2"/>
    <n v="1.3036588586238937"/>
    <n v="-0.30365885862389386"/>
  </r>
  <r>
    <x v="2"/>
    <x v="7"/>
    <x v="41"/>
    <x v="2"/>
    <x v="272"/>
    <x v="0"/>
    <n v="22.20279"/>
    <n v="18.959499999999998"/>
    <n v="20.5443"/>
    <n v="1.6584900000000005"/>
    <n v="3.2432900000000018"/>
    <n v="-1.5848000000000013"/>
    <n v="7.4697369114422124E-2"/>
    <n v="0.14607578597104245"/>
    <n v="-7.137841685662033E-2"/>
    <n v="1.955568016689881"/>
    <n v="-0.95556801668988112"/>
    <n v="2008"/>
    <s v="KR"/>
    <s v="Wave VII"/>
    <s v="South Korea 2008"/>
    <s v="Gross"/>
    <n v="16.771329999999999"/>
    <n v="13.61383"/>
    <n v="15.14968"/>
    <n v="1.6216499999999989"/>
    <n v="3.1574999999999989"/>
    <n v="-1.5358499999999999"/>
    <n v="9.6691794866596681E-2"/>
    <n v="0.18826771639458523"/>
    <n v="-9.1575921527988546E-2"/>
    <n v="1.9470909259087972"/>
    <n v="-0.94709092590879718"/>
    <n v="2008"/>
    <s v="South-East Asia"/>
    <s v="KR"/>
    <s v="Wave VII"/>
    <s v="South Korea 2008"/>
    <s v="Gross"/>
    <n v="12.356960000000001"/>
    <n v="9.0521080000000005"/>
    <n v="9.8770199999999999"/>
    <n v="2.4799400000000009"/>
    <n v="3.3048520000000003"/>
    <n v="-0.82491199999999942"/>
    <n v="0.20069175590112784"/>
    <n v="0.2674486281415494"/>
    <n v="-6.6756872240421539E-2"/>
    <n v="1.3326338540448555"/>
    <n v="-0.33263385404485557"/>
    <n v="2008"/>
    <s v="South-East Asia"/>
    <s v="KR"/>
    <s v="Wave VII"/>
    <s v="South Korea 2008"/>
    <s v="Gross"/>
    <n v="9.5915990000000004"/>
    <n v="6.8108589999999998"/>
    <n v="7.5001379999999997"/>
    <n v="2.0914610000000007"/>
    <n v="2.7807400000000007"/>
    <n v="-0.68927899999999998"/>
    <n v="0.21805133846817415"/>
    <n v="0.28991412172256165"/>
    <n v="-7.1862783254387511E-2"/>
    <n v="1.3295681822419829"/>
    <n v="-0.32956818224198287"/>
  </r>
  <r>
    <x v="20"/>
    <x v="7"/>
    <x v="41"/>
    <x v="3"/>
    <x v="273"/>
    <x v="0"/>
    <n v="21.014279999999999"/>
    <n v="18.428920000000002"/>
    <n v="20.388670000000001"/>
    <n v="0.62560999999999822"/>
    <n v="2.5853599999999979"/>
    <n v="-1.9597499999999997"/>
    <n v="2.9770708299308769E-2"/>
    <n v="0.12302872142181402"/>
    <n v="-9.3258013122505257E-2"/>
    <n v="4.1325426383849448"/>
    <n v="-3.1325426383849448"/>
    <n v="2006"/>
    <s v="KR"/>
    <s v="Wave VI"/>
    <s v="South Korea 2006"/>
    <s v="Gross"/>
    <n v="15.821809999999999"/>
    <n v="12.87476"/>
    <n v="14.327870000000001"/>
    <n v="1.4939399999999985"/>
    <n v="2.9470499999999991"/>
    <n v="-1.4531100000000006"/>
    <n v="9.4422825201414914E-2"/>
    <n v="0.18626503541630188"/>
    <n v="-9.1842210214886963E-2"/>
    <n v="1.972669585123902"/>
    <n v="-0.97266958512390189"/>
    <n v="2006"/>
    <s v="South-East Asia"/>
    <s v="KR"/>
    <s v="Wave VI"/>
    <s v="South Korea 2006"/>
    <s v="Gross"/>
    <n v="11.549950000000001"/>
    <n v="8.6523690000000002"/>
    <n v="9.4700980000000001"/>
    <n v="2.0798520000000007"/>
    <n v="2.8975810000000006"/>
    <n v="-0.81772899999999993"/>
    <n v="0.18007454577725449"/>
    <n v="0.25087389988701253"/>
    <n v="-7.0799354109758045E-2"/>
    <n v="1.393166917646063"/>
    <n v="-0.3931669176460631"/>
    <n v="2006"/>
    <s v="South-East Asia"/>
    <s v="KR"/>
    <s v="Wave VI"/>
    <s v="South Korea 2006"/>
    <s v="Gross"/>
    <n v="8.771808"/>
    <n v="6.4895589999999999"/>
    <n v="7.1450440000000004"/>
    <n v="1.6267639999999997"/>
    <n v="2.2822490000000002"/>
    <n v="-0.65548500000000054"/>
    <n v="0.18545367158059087"/>
    <n v="0.26017999937983138"/>
    <n v="-7.472632779924053E-2"/>
    <n v="1.402937979940545"/>
    <n v="-0.40293797994054498"/>
  </r>
  <r>
    <x v="9"/>
    <x v="1"/>
    <x v="42"/>
    <x v="0"/>
    <x v="274"/>
    <x v="0"/>
    <n v="43.252319999999997"/>
    <n v="20.33249"/>
    <n v="22.693000000000001"/>
    <n v="20.559319999999996"/>
    <n v="22.919829999999997"/>
    <n v="-2.3605100000000014"/>
    <n v="0.4753345022879697"/>
    <n v="0.52990984067444236"/>
    <n v="-5.4575338386472716E-2"/>
    <n v="1.1148145950352444"/>
    <n v="-0.11481459503524445"/>
    <n v="2013"/>
    <s v="ES"/>
    <s v="Wave IX"/>
    <s v="Spain 2013"/>
    <s v="Gross"/>
    <n v="38.100099999999998"/>
    <n v="13.83234"/>
    <n v="15.56199"/>
    <n v="22.538109999999996"/>
    <n v="24.267759999999996"/>
    <n v="-1.7296499999999995"/>
    <n v="0.59154989094516808"/>
    <n v="0.63694740958685137"/>
    <n v="-4.5397518641683343E-2"/>
    <n v="1.076743347157326"/>
    <n v="-7.6743347157325961E-2"/>
    <n v="2013"/>
    <s v="EU15"/>
    <s v="ES"/>
    <s v="Wave IX"/>
    <s v="Spain 2013"/>
    <s v="Gross"/>
    <n v="33.44294"/>
    <n v="9.3772699999999993"/>
    <n v="10.21237"/>
    <n v="23.23057"/>
    <n v="24.065670000000001"/>
    <n v="-0.83510000000000062"/>
    <n v="0.69463300774393644"/>
    <n v="0.7196038984610803"/>
    <n v="-2.4970890717143906E-2"/>
    <n v="1.0359483215435523"/>
    <n v="-3.594832154355234E-2"/>
    <n v="2013"/>
    <s v="EU15"/>
    <s v="ES"/>
    <s v="Wave IX"/>
    <s v="Spain 2013"/>
    <s v="Gross"/>
    <n v="28.03079"/>
    <n v="7.167014"/>
    <n v="7.9533659999999999"/>
    <n v="20.077424000000001"/>
    <n v="20.863776000000001"/>
    <n v="-0.78635199999999994"/>
    <n v="0.71626322340540527"/>
    <n v="0.74431637495768055"/>
    <n v="-2.8053151552275193E-2"/>
    <n v="1.0391659806556857"/>
    <n v="-3.9165980655685703E-2"/>
  </r>
  <r>
    <x v="1"/>
    <x v="1"/>
    <x v="42"/>
    <x v="1"/>
    <x v="275"/>
    <x v="0"/>
    <n v="39.246000000000002"/>
    <n v="19.713979999999999"/>
    <n v="22.329560000000001"/>
    <n v="16.916440000000001"/>
    <n v="19.532020000000003"/>
    <n v="-2.6155800000000013"/>
    <n v="0.43103602914946748"/>
    <n v="0.49768180196707951"/>
    <n v="-6.6645772817612012E-2"/>
    <n v="1.1546176382264828"/>
    <n v="-0.1546176382264827"/>
    <n v="2010"/>
    <s v="ES"/>
    <s v="Wave VIII"/>
    <s v="Spain 2010"/>
    <s v="Gross"/>
    <n v="34.745350000000002"/>
    <n v="13.55734"/>
    <n v="15.21007"/>
    <n v="19.53528"/>
    <n v="21.188010000000002"/>
    <n v="-1.65273"/>
    <n v="0.56224156613762699"/>
    <n v="0.60980850674982412"/>
    <n v="-4.7566940612197024E-2"/>
    <n v="1.0846023194958045"/>
    <n v="-8.4602319495804518E-2"/>
    <n v="2010"/>
    <s v="EU15"/>
    <s v="ES"/>
    <s v="Wave VIII"/>
    <s v="Spain 2010"/>
    <s v="Gross"/>
    <n v="31.169740000000001"/>
    <n v="9.1371970000000005"/>
    <n v="9.8428380000000004"/>
    <n v="21.326902"/>
    <n v="22.032543"/>
    <n v="-0.70564099999999996"/>
    <n v="0.68421815517229212"/>
    <n v="0.70685681048350102"/>
    <n v="-2.2638655311208882E-2"/>
    <n v="1.0330868965403415"/>
    <n v="-3.3086896540341394E-2"/>
    <n v="2010"/>
    <s v="EU15"/>
    <s v="ES"/>
    <s v="Wave VIII"/>
    <s v="Spain 2010"/>
    <s v="Gross"/>
    <n v="27.936959999999999"/>
    <n v="7.4322090000000003"/>
    <n v="7.9866029999999997"/>
    <n v="19.950357"/>
    <n v="20.504750999999999"/>
    <n v="-0.55439399999999939"/>
    <n v="0.71412054139033021"/>
    <n v="0.73396500549809285"/>
    <n v="-1.98444641077626E-2"/>
    <n v="1.0277886756612926"/>
    <n v="-2.7788675661292648E-2"/>
  </r>
  <r>
    <x v="10"/>
    <x v="1"/>
    <x v="42"/>
    <x v="2"/>
    <x v="276"/>
    <x v="0"/>
    <n v="32.878250000000001"/>
    <n v="17.212319999999998"/>
    <n v="20.393889999999999"/>
    <n v="12.484360000000002"/>
    <n v="15.665930000000003"/>
    <n v="-3.1815700000000007"/>
    <n v="0.37971485708637176"/>
    <n v="0.47648308532236366"/>
    <n v="-9.676822823599189E-2"/>
    <n v="1.2548444613900913"/>
    <n v="-0.25484446139009131"/>
    <n v="2007"/>
    <s v="ES"/>
    <s v="Wave VII"/>
    <s v="Spain 2007"/>
    <s v="Gross"/>
    <n v="27.74971"/>
    <n v="11.43535"/>
    <n v="13.717269999999999"/>
    <n v="14.032440000000001"/>
    <n v="16.314360000000001"/>
    <n v="-2.2819199999999995"/>
    <n v="0.50567879808473681"/>
    <n v="0.58791100879973157"/>
    <n v="-8.2232210714994841E-2"/>
    <n v="1.1626174777871845"/>
    <n v="-0.16261747778718449"/>
    <n v="2007"/>
    <s v="EU15"/>
    <s v="ES"/>
    <s v="Wave VII"/>
    <s v="Spain 2007"/>
    <s v="Gross"/>
    <n v="23.386600000000001"/>
    <n v="6.4025379999999998"/>
    <n v="7.1511680000000002"/>
    <n v="16.235432000000003"/>
    <n v="16.984062000000002"/>
    <n v="-0.74863000000000035"/>
    <n v="0.69421942479881649"/>
    <n v="0.72623049096491155"/>
    <n v="-3.2011066166095128E-2"/>
    <n v="1.0461108765076284"/>
    <n v="-4.6110876507628511E-2"/>
    <n v="2007"/>
    <s v="EU15"/>
    <s v="ES"/>
    <s v="Wave VII"/>
    <s v="Spain 2007"/>
    <s v="Gross"/>
    <n v="20.805800000000001"/>
    <n v="5.414129"/>
    <n v="6.2385149999999996"/>
    <n v="14.567285000000002"/>
    <n v="15.391671000000002"/>
    <n v="-0.82438599999999962"/>
    <n v="0.70015500485441562"/>
    <n v="0.73977789847061881"/>
    <n v="-3.962289361620315E-2"/>
    <n v="1.0565916023473145"/>
    <n v="-5.6591602347314515E-2"/>
  </r>
  <r>
    <x v="3"/>
    <x v="1"/>
    <x v="42"/>
    <x v="3"/>
    <x v="277"/>
    <x v="1"/>
    <n v="39.5852"/>
    <n v="20.587879999999998"/>
    <n v="20.587879999999998"/>
    <n v="18.997320000000002"/>
    <n v="18.997320000000002"/>
    <m/>
    <n v="0.47990966320746142"/>
    <n v="0.47990966320746142"/>
    <m/>
    <n v="1"/>
    <m/>
    <n v="2004"/>
    <s v="ES"/>
    <s v="Wave VI"/>
    <s v="Spain 2004"/>
    <s v="Net"/>
    <n v="32.973930000000003"/>
    <n v="14.092169999999999"/>
    <n v="14.092169999999999"/>
    <n v="18.881760000000003"/>
    <n v="18.881760000000003"/>
    <m/>
    <n v="0.57262692072191579"/>
    <n v="0.57262692072191579"/>
    <m/>
    <n v="1"/>
    <m/>
    <n v="2004"/>
    <s v="EU15"/>
    <s v="ES"/>
    <s v="Wave VI"/>
    <s v="Spain 2004"/>
    <s v="Net"/>
    <n v="27.30799"/>
    <n v="7.7522320000000002"/>
    <n v="7.7522320000000002"/>
    <n v="19.555758000000001"/>
    <n v="19.555758000000001"/>
    <m/>
    <n v="0.71611854259504271"/>
    <n v="0.71611854259504271"/>
    <m/>
    <n v="1"/>
    <m/>
    <n v="2004"/>
    <s v="EU15"/>
    <s v="ES"/>
    <s v="Wave VI"/>
    <s v="Spain 2004"/>
    <s v="Net"/>
    <n v="23.94049"/>
    <n v="6.3218249999999996"/>
    <n v="6.3218249999999996"/>
    <n v="17.618665"/>
    <n v="17.618665"/>
    <m/>
    <n v="0.73593585594948141"/>
    <n v="0.73593585594948141"/>
    <m/>
    <n v="1"/>
    <m/>
  </r>
  <r>
    <x v="11"/>
    <x v="1"/>
    <x v="42"/>
    <x v="4"/>
    <x v="278"/>
    <x v="1"/>
    <n v="39.013689999999997"/>
    <n v="20.821339999999999"/>
    <n v="20.821339999999999"/>
    <n v="18.192349999999998"/>
    <n v="18.192349999999998"/>
    <m/>
    <n v="0.46630682716759164"/>
    <n v="0.46630682716759164"/>
    <m/>
    <n v="1"/>
    <m/>
    <n v="2000"/>
    <s v="ES"/>
    <s v="Wave V"/>
    <s v="Spain 2000"/>
    <s v="Net"/>
    <n v="32.635219999999997"/>
    <n v="14.15719"/>
    <n v="14.15719"/>
    <n v="18.478029999999997"/>
    <n v="18.478029999999997"/>
    <m/>
    <n v="0.56619903282404715"/>
    <n v="0.56619903282404715"/>
    <m/>
    <n v="1"/>
    <m/>
    <n v="2000"/>
    <s v="EU15"/>
    <s v="ES"/>
    <s v="Wave V"/>
    <s v="Spain 2000"/>
    <s v="Net"/>
    <n v="27.755780000000001"/>
    <n v="7.5940770000000004"/>
    <n v="7.5940770000000004"/>
    <n v="20.161703000000003"/>
    <n v="20.161703000000003"/>
    <m/>
    <n v="0.72639655596059638"/>
    <n v="0.72639655596059638"/>
    <m/>
    <n v="1"/>
    <m/>
    <n v="2000"/>
    <s v="EU15"/>
    <s v="ES"/>
    <s v="Wave V"/>
    <s v="Spain 2000"/>
    <s v="Net"/>
    <n v="24.886949999999999"/>
    <n v="6.1509450000000001"/>
    <n v="6.1509450000000001"/>
    <n v="18.736004999999999"/>
    <n v="18.736004999999999"/>
    <m/>
    <n v="0.75284456311440329"/>
    <n v="0.75284456311440329"/>
    <m/>
    <n v="1"/>
    <m/>
  </r>
  <r>
    <x v="6"/>
    <x v="1"/>
    <x v="42"/>
    <x v="5"/>
    <x v="279"/>
    <x v="1"/>
    <n v="41.145389999999999"/>
    <n v="20.51925"/>
    <n v="20.51925"/>
    <n v="20.626139999999999"/>
    <n v="20.626139999999999"/>
    <m/>
    <n v="0.50129893045126073"/>
    <n v="0.50129893045126073"/>
    <m/>
    <n v="1"/>
    <m/>
    <n v="1995"/>
    <s v="ES"/>
    <s v="Wave IV"/>
    <s v="Spain 1995"/>
    <s v="Net"/>
    <n v="35.732100000000003"/>
    <n v="13.71977"/>
    <n v="13.71977"/>
    <n v="22.012330000000002"/>
    <n v="22.012330000000002"/>
    <m/>
    <n v="0.61603796026541957"/>
    <n v="0.61603796026541957"/>
    <m/>
    <n v="1"/>
    <m/>
    <n v="1995"/>
    <s v="EU15"/>
    <s v="ES"/>
    <s v="Wave IV"/>
    <s v="Spain 1995"/>
    <s v="Net"/>
    <n v="31.4085"/>
    <n v="8.4068579999999997"/>
    <n v="8.4068579999999997"/>
    <n v="23.001642"/>
    <n v="23.001642"/>
    <m/>
    <n v="0.73233812502984863"/>
    <n v="0.73233812502984863"/>
    <m/>
    <n v="1"/>
    <m/>
    <n v="1995"/>
    <s v="EU15"/>
    <s v="ES"/>
    <s v="Wave IV"/>
    <s v="Spain 1995"/>
    <s v="Net"/>
    <n v="27.78323"/>
    <n v="6.812119"/>
    <n v="6.812119"/>
    <n v="20.971111000000001"/>
    <n v="20.971111000000001"/>
    <m/>
    <n v="0.75481184153174419"/>
    <n v="0.75481184153174419"/>
    <m/>
    <n v="1"/>
    <m/>
  </r>
  <r>
    <x v="27"/>
    <x v="1"/>
    <x v="42"/>
    <x v="6"/>
    <x v="280"/>
    <x v="1"/>
    <n v="34.048819999999999"/>
    <n v="17.14791"/>
    <n v="17.14791"/>
    <n v="16.90091"/>
    <n v="16.90091"/>
    <m/>
    <n v="0.49637285521201618"/>
    <n v="0.49637285521201618"/>
    <m/>
    <n v="1"/>
    <m/>
    <n v="1990"/>
    <s v="ES"/>
    <s v="Wave III"/>
    <s v="Spain 1990"/>
    <s v="Net"/>
    <n v="28.184889999999999"/>
    <n v="9.9872399999999999"/>
    <n v="9.9872399999999999"/>
    <n v="18.197649999999999"/>
    <n v="18.197649999999999"/>
    <m/>
    <n v="0.64565268837309631"/>
    <n v="0.64565268837309631"/>
    <m/>
    <n v="1"/>
    <m/>
    <n v="1990"/>
    <s v="EU15"/>
    <s v="ES"/>
    <s v="Wave III"/>
    <s v="Spain 1990"/>
    <s v="Net"/>
    <n v="23.320820000000001"/>
    <n v="5.0540120000000002"/>
    <n v="5.0540120000000002"/>
    <n v="18.266808000000001"/>
    <n v="18.266808000000001"/>
    <m/>
    <n v="0.78328326362452094"/>
    <n v="0.78328326362452094"/>
    <m/>
    <n v="1"/>
    <m/>
    <n v="1990"/>
    <s v="EU15"/>
    <s v="ES"/>
    <s v="Wave III"/>
    <s v="Spain 1990"/>
    <s v="Net"/>
    <n v="20.451129999999999"/>
    <n v="4.4551080000000001"/>
    <n v="4.4551080000000001"/>
    <n v="15.996022"/>
    <n v="15.996022"/>
    <m/>
    <n v="0.78215834528458816"/>
    <n v="0.78215834528458816"/>
    <m/>
    <n v="1"/>
    <m/>
  </r>
  <r>
    <x v="17"/>
    <x v="1"/>
    <x v="42"/>
    <x v="7"/>
    <x v="281"/>
    <x v="1"/>
    <n v="36.14622"/>
    <n v="17.214120000000001"/>
    <n v="17.214120000000001"/>
    <n v="18.932099999999998"/>
    <n v="18.932099999999998"/>
    <m/>
    <n v="0.52376431062501139"/>
    <n v="0.52376431062501139"/>
    <m/>
    <n v="1"/>
    <m/>
    <n v="1985"/>
    <s v="ES"/>
    <s v="Wave II"/>
    <s v="Spain 1985"/>
    <s v="Net"/>
    <n v="29.460809999999999"/>
    <n v="10.22321"/>
    <n v="10.22321"/>
    <n v="19.2376"/>
    <n v="19.2376"/>
    <m/>
    <n v="0.65298951386604787"/>
    <n v="0.65298951386604787"/>
    <m/>
    <n v="1"/>
    <m/>
    <n v="1985"/>
    <s v="EU15"/>
    <s v="ES"/>
    <s v="Wave II"/>
    <s v="Spain 1985"/>
    <s v="Net"/>
    <n v="25.22644"/>
    <n v="5.7757759999999996"/>
    <n v="5.7757759999999996"/>
    <n v="19.450664"/>
    <n v="19.450664"/>
    <m/>
    <n v="0.77104276306922415"/>
    <n v="0.77104276306922415"/>
    <m/>
    <n v="1"/>
    <m/>
    <n v="1985"/>
    <s v="EU15"/>
    <s v="ES"/>
    <s v="Wave II"/>
    <s v="Spain 1985"/>
    <s v="Net"/>
    <n v="21.100280000000001"/>
    <n v="4.5366400000000002"/>
    <n v="4.5366400000000002"/>
    <n v="16.563639999999999"/>
    <n v="16.563639999999999"/>
    <m/>
    <n v="0.78499621805966546"/>
    <n v="0.78499621805966546"/>
    <m/>
    <n v="1"/>
    <m/>
  </r>
  <r>
    <x v="40"/>
    <x v="1"/>
    <x v="42"/>
    <x v="8"/>
    <x v="282"/>
    <x v="1"/>
    <n v="31.54204"/>
    <n v="19.445340000000002"/>
    <n v="19.445340000000002"/>
    <n v="12.096699999999998"/>
    <n v="12.096699999999998"/>
    <m/>
    <n v="0.38351038804084958"/>
    <n v="0.38351038804084958"/>
    <m/>
    <n v="1"/>
    <m/>
    <n v="1980"/>
    <s v="ES"/>
    <s v="Wave I"/>
    <s v="Spain 1980"/>
    <s v="Net"/>
    <n v="25.695599999999999"/>
    <n v="12.1343"/>
    <n v="12.1343"/>
    <n v="13.561299999999999"/>
    <n v="13.561299999999999"/>
    <m/>
    <n v="0.52776739986612498"/>
    <n v="0.52776739986612498"/>
    <m/>
    <n v="1"/>
    <m/>
    <n v="1980"/>
    <s v="EU15"/>
    <s v="ES"/>
    <s v="Wave I"/>
    <s v="Spain 1980"/>
    <s v="Net"/>
    <n v="21.415109999999999"/>
    <n v="6.7004060000000001"/>
    <n v="6.7004060000000001"/>
    <n v="14.714703999999998"/>
    <n v="14.714703999999998"/>
    <m/>
    <n v="0.68711783409004201"/>
    <n v="0.68711783409004201"/>
    <m/>
    <n v="1"/>
    <m/>
    <n v="1980"/>
    <s v="EU15"/>
    <s v="ES"/>
    <s v="Wave I"/>
    <s v="Spain 1980"/>
    <s v="Net"/>
    <n v="18.94089"/>
    <n v="5.5302639999999998"/>
    <n v="5.5302639999999998"/>
    <n v="13.410626000000001"/>
    <n v="13.410626000000001"/>
    <m/>
    <n v="0.70802512447936716"/>
    <n v="0.70802512447936716"/>
    <m/>
    <n v="1"/>
    <m/>
  </r>
  <r>
    <x v="30"/>
    <x v="1"/>
    <x v="43"/>
    <x v="3"/>
    <x v="283"/>
    <x v="0"/>
    <n v="34.666539999999998"/>
    <n v="5.7964219999999997"/>
    <n v="11.969469999999999"/>
    <n v="22.697069999999997"/>
    <n v="28.870117999999998"/>
    <n v="-6.1730479999999996"/>
    <n v="0.65472556534341175"/>
    <n v="0.83279490828908798"/>
    <n v="-0.17806934294567614"/>
    <n v="1.2719755457422479"/>
    <n v="-0.2719755457422478"/>
    <n v="2005"/>
    <s v="SE"/>
    <s v="Wave VI"/>
    <s v="Sweden 2005"/>
    <s v="Gross"/>
    <n v="31.483170000000001"/>
    <n v="3.4633949999999998"/>
    <n v="5.5962129999999997"/>
    <n v="25.886957000000002"/>
    <n v="28.019775000000003"/>
    <n v="-2.1328179999999999"/>
    <n v="0.82224747380902241"/>
    <n v="0.88999217677254239"/>
    <n v="-6.7744702963519865E-2"/>
    <n v="1.0823896760055653"/>
    <n v="-8.2389676005565265E-2"/>
    <n v="2005"/>
    <s v="EU15"/>
    <s v="SE"/>
    <s v="Wave VI"/>
    <s v="Sweden 2005"/>
    <s v="Gross"/>
    <n v="28.95187"/>
    <n v="2.012705"/>
    <n v="2.6414580000000001"/>
    <n v="26.310411999999999"/>
    <n v="26.939164999999999"/>
    <n v="-0.62875300000000012"/>
    <n v="0.90876382078256079"/>
    <n v="0.93048100174531034"/>
    <n v="-2.171718096274956E-2"/>
    <n v="1.0238974973101904"/>
    <n v="-2.389749731019036E-2"/>
    <n v="2005"/>
    <s v="EU15"/>
    <s v="SE"/>
    <s v="Wave VI"/>
    <s v="Sweden 2005"/>
    <s v="Gross"/>
    <n v="25.19791"/>
    <n v="1.7016610000000001"/>
    <n v="2.6652309999999999"/>
    <n v="22.532679000000002"/>
    <n v="23.496248999999999"/>
    <n v="-0.96356999999999982"/>
    <n v="0.89422809272673809"/>
    <n v="0.932468168987031"/>
    <n v="-3.8240076260293007E-2"/>
    <n v="1.0427632240267568"/>
    <n v="-4.2763224026756863E-2"/>
  </r>
  <r>
    <x v="11"/>
    <x v="1"/>
    <x v="43"/>
    <x v="4"/>
    <x v="284"/>
    <x v="0"/>
    <n v="33.216949999999997"/>
    <n v="7.6576329999999997"/>
    <n v="12.289809999999999"/>
    <n v="20.927139999999998"/>
    <n v="25.559316999999997"/>
    <n v="-4.6321769999999995"/>
    <n v="0.63001389350918735"/>
    <n v="0.76946610089126177"/>
    <n v="-0.13945220738207451"/>
    <n v="1.2213478287047346"/>
    <n v="-0.22134782870473463"/>
    <n v="2000"/>
    <s v="SE"/>
    <s v="Wave V"/>
    <s v="Sweden 2000"/>
    <s v="Gross"/>
    <n v="30.881830000000001"/>
    <n v="4.7155399999999998"/>
    <n v="6.6108989999999999"/>
    <n v="24.270931000000001"/>
    <n v="26.16629"/>
    <n v="-1.895359"/>
    <n v="0.78592916935298196"/>
    <n v="0.84730373815282323"/>
    <n v="-6.1374568799841198E-2"/>
    <n v="1.0780917303913888"/>
    <n v="-7.8091730391388781E-2"/>
    <n v="2000"/>
    <s v="EU15"/>
    <s v="SE"/>
    <s v="Wave V"/>
    <s v="Sweden 2000"/>
    <s v="Gross"/>
    <n v="28.570879999999999"/>
    <n v="2.9178999999999999"/>
    <n v="3.7956310000000002"/>
    <n v="24.775248999999999"/>
    <n v="25.652979999999999"/>
    <n v="-0.87773100000000026"/>
    <n v="0.86715036428699432"/>
    <n v="0.89787153913355133"/>
    <n v="-3.0721174846557064E-2"/>
    <n v="1.0354277367706779"/>
    <n v="-3.5427736770677877E-2"/>
    <n v="2000"/>
    <s v="EU15"/>
    <s v="SE"/>
    <s v="Wave V"/>
    <s v="Sweden 2000"/>
    <s v="Gross"/>
    <n v="24.897539999999999"/>
    <n v="2.3511630000000001"/>
    <n v="3.2683209999999998"/>
    <n v="21.629218999999999"/>
    <n v="22.546377"/>
    <n v="-0.9171579999999997"/>
    <n v="0.86872915958765407"/>
    <n v="0.90556645355324261"/>
    <n v="-3.6837293965588554E-2"/>
    <n v="1.0424036577557423"/>
    <n v="-4.2403657755742348E-2"/>
  </r>
  <r>
    <x v="6"/>
    <x v="1"/>
    <x v="43"/>
    <x v="5"/>
    <x v="285"/>
    <x v="0"/>
    <n v="39.488959999999999"/>
    <n v="6.7079259999999996"/>
    <n v="10.01679"/>
    <n v="29.472169999999998"/>
    <n v="32.781033999999998"/>
    <n v="-3.3088640000000007"/>
    <n v="0.74633948323784671"/>
    <n v="0.83013161146811665"/>
    <n v="-8.3792128230269949E-2"/>
    <n v="1.1122707964835978"/>
    <n v="-0.11227079648359795"/>
    <n v="1995"/>
    <s v="SE"/>
    <s v="Wave IV"/>
    <s v="Sweden 1995"/>
    <s v="Gross"/>
    <n v="36.403880000000001"/>
    <n v="5.010726"/>
    <n v="6.5754729999999997"/>
    <n v="29.828407000000002"/>
    <n v="31.393154000000003"/>
    <n v="-1.5647469999999997"/>
    <n v="0.81937439086163344"/>
    <n v="0.86235736410514485"/>
    <n v="-4.2982973243511392E-2"/>
    <n v="1.0524582824687889"/>
    <n v="-5.2458282468788885E-2"/>
    <n v="1995"/>
    <s v="EU15"/>
    <s v="SE"/>
    <s v="Wave IV"/>
    <s v="Sweden 1995"/>
    <s v="Gross"/>
    <n v="33.860529999999997"/>
    <n v="3.7321469999999999"/>
    <n v="4.6925179999999997"/>
    <n v="29.168011999999997"/>
    <n v="30.128382999999996"/>
    <n v="-0.96037099999999986"/>
    <n v="0.86141628615972643"/>
    <n v="0.88977883689357484"/>
    <n v="-2.8362550733848524E-2"/>
    <n v="1.0329254870026794"/>
    <n v="-3.2925487002679506E-2"/>
    <n v="1995"/>
    <s v="EU15"/>
    <s v="SE"/>
    <s v="Wave IV"/>
    <s v="Sweden 1995"/>
    <s v="Gross"/>
    <n v="29.098579999999998"/>
    <n v="2.8982549999999998"/>
    <n v="3.745104"/>
    <n v="25.353475999999997"/>
    <n v="26.200324999999999"/>
    <n v="-0.84684900000000018"/>
    <n v="0.87129598763925931"/>
    <n v="0.90039874798014197"/>
    <n v="-2.9102760340882623E-2"/>
    <n v="1.0334016921387821"/>
    <n v="-3.3401692138782087E-2"/>
  </r>
  <r>
    <x v="15"/>
    <x v="1"/>
    <x v="43"/>
    <x v="6"/>
    <x v="286"/>
    <x v="0"/>
    <n v="37.589700000000001"/>
    <n v="7.4421759999999999"/>
    <n v="12.085229999999999"/>
    <n v="25.504470000000001"/>
    <n v="30.147524000000001"/>
    <n v="-4.6430539999999993"/>
    <n v="0.67849623700109341"/>
    <n v="0.80201555213263209"/>
    <n v="-0.12351931513153867"/>
    <n v="1.1820486369644223"/>
    <n v="-0.18204863696442228"/>
    <n v="1992"/>
    <s v="SE"/>
    <s v="Wave III"/>
    <s v="Sweden 1992"/>
    <s v="Gross"/>
    <n v="34.060009999999998"/>
    <n v="4.8101200000000004"/>
    <n v="6.6716040000000003"/>
    <n v="27.388405999999996"/>
    <n v="29.249889999999997"/>
    <n v="-1.8614839999999999"/>
    <n v="0.80412207747443398"/>
    <n v="0.85877514422338685"/>
    <n v="-5.4653066748952803E-2"/>
    <n v="1.0679661313622999"/>
    <n v="-6.79661313622998E-2"/>
    <n v="1992"/>
    <s v="EU15"/>
    <s v="SE"/>
    <s v="Wave III"/>
    <s v="Sweden 1992"/>
    <s v="Gross"/>
    <n v="31.448049999999999"/>
    <n v="3.2944179999999998"/>
    <n v="4.1403639999999999"/>
    <n v="27.307685999999997"/>
    <n v="28.153631999999998"/>
    <n v="-0.84594600000000009"/>
    <n v="0.86834274303176184"/>
    <n v="0.89524253491074957"/>
    <n v="-2.6899791878987733E-2"/>
    <n v="1.0309783113809057"/>
    <n v="-3.0978311380905735E-2"/>
    <n v="1992"/>
    <s v="EU15"/>
    <s v="SE"/>
    <s v="Wave III"/>
    <s v="Sweden 1992"/>
    <s v="Gross"/>
    <n v="26.343830000000001"/>
    <n v="2.6029960000000001"/>
    <n v="3.5287280000000001"/>
    <n v="22.815102"/>
    <n v="23.740834"/>
    <n v="-0.925732"/>
    <n v="0.86605106394931941"/>
    <n v="0.90119143647677646"/>
    <n v="-3.5140372527457095E-2"/>
    <n v="1.0405754048349203"/>
    <n v="-4.0575404834920309E-2"/>
  </r>
  <r>
    <x v="14"/>
    <x v="1"/>
    <x v="43"/>
    <x v="7"/>
    <x v="287"/>
    <x v="0"/>
    <n v="32.339370000000002"/>
    <n v="5.8694509999999998"/>
    <n v="11.52408"/>
    <n v="20.815290000000005"/>
    <n v="26.469919000000004"/>
    <n v="-5.6546289999999999"/>
    <n v="0.64365168523691096"/>
    <n v="0.81850447303085994"/>
    <n v="-0.17485278779394897"/>
    <n v="1.2716574691008389"/>
    <n v="-0.27165746910083877"/>
    <n v="1987"/>
    <s v="SE"/>
    <s v="Wave II"/>
    <s v="Sweden 1987"/>
    <s v="Gross"/>
    <n v="29.29243"/>
    <n v="3.72349"/>
    <n v="6.6983280000000001"/>
    <n v="22.594101999999999"/>
    <n v="25.568939999999998"/>
    <n v="-2.9748380000000001"/>
    <n v="0.77132904303261973"/>
    <n v="0.87288558852918652"/>
    <n v="-0.10155654549656687"/>
    <n v="1.1316643609026815"/>
    <n v="-0.1316643609026816"/>
    <n v="1987"/>
    <s v="EU15"/>
    <s v="SE"/>
    <s v="Wave II"/>
    <s v="Sweden 1987"/>
    <s v="Gross"/>
    <n v="26.545449999999999"/>
    <n v="2.4226779999999999"/>
    <n v="3.6999080000000002"/>
    <n v="22.845541999999998"/>
    <n v="24.122771999999998"/>
    <n v="-1.2772300000000003"/>
    <n v="0.86061988024313019"/>
    <n v="0.90873471724909538"/>
    <n v="-4.8114837005965257E-2"/>
    <n v="1.0559071874941728"/>
    <n v="-5.5907187494172839E-2"/>
    <n v="1987"/>
    <s v="EU15"/>
    <s v="SE"/>
    <s v="Wave II"/>
    <s v="Sweden 1987"/>
    <s v="Gross"/>
    <n v="22.252269999999999"/>
    <n v="1.985546"/>
    <n v="3.2856200000000002"/>
    <n v="18.966649999999998"/>
    <n v="20.266724"/>
    <n v="-1.3000740000000002"/>
    <n v="0.85234674934287591"/>
    <n v="0.91077108088298409"/>
    <n v="-5.8424331540108052E-2"/>
    <n v="1.0685452623420584"/>
    <n v="-6.8545262342058308E-2"/>
  </r>
  <r>
    <x v="8"/>
    <x v="1"/>
    <x v="43"/>
    <x v="8"/>
    <x v="288"/>
    <x v="0"/>
    <n v="30.31174"/>
    <n v="4.9209160000000001"/>
    <n v="9.1262699999999999"/>
    <n v="21.185470000000002"/>
    <n v="25.390824000000002"/>
    <n v="-4.2053539999999998"/>
    <n v="0.69891962652094541"/>
    <n v="0.8376564327880881"/>
    <n v="-0.13873680626714269"/>
    <n v="1.1985018033586226"/>
    <n v="-0.19850180335862264"/>
    <n v="1981"/>
    <s v="SE"/>
    <s v="Wave I"/>
    <s v="Sweden 1981"/>
    <s v="Gross"/>
    <n v="27.820409999999999"/>
    <n v="3.020086"/>
    <n v="5.3186600000000004"/>
    <n v="22.501749999999998"/>
    <n v="24.800324"/>
    <n v="-2.2985740000000003"/>
    <n v="0.80882165288002583"/>
    <n v="0.89144351215528461"/>
    <n v="-8.2621859275258724E-2"/>
    <n v="1.1021508993744933"/>
    <n v="-0.10215089937449312"/>
    <n v="1981"/>
    <s v="EU15"/>
    <s v="SE"/>
    <s v="Wave I"/>
    <s v="Sweden 1981"/>
    <s v="Gross"/>
    <n v="25.08942"/>
    <n v="1.8494360000000001"/>
    <n v="3.012086"/>
    <n v="22.077334"/>
    <n v="23.239984"/>
    <n v="-1.16265"/>
    <n v="0.87994596925716095"/>
    <n v="0.92628621945027023"/>
    <n v="-4.6340250193109285E-2"/>
    <n v="1.0526626086283788"/>
    <n v="-5.2662608628378765E-2"/>
    <n v="1981"/>
    <s v="EU15"/>
    <s v="SE"/>
    <s v="Wave I"/>
    <s v="Sweden 1981"/>
    <s v="Gross"/>
    <n v="21.012979999999999"/>
    <n v="1.5352730000000001"/>
    <n v="2.5100189999999998"/>
    <n v="18.502960999999999"/>
    <n v="19.477706999999999"/>
    <n v="-0.97474599999999967"/>
    <n v="0.88054911773579947"/>
    <n v="0.92693692184544985"/>
    <n v="-4.6387804109650307E-2"/>
    <n v="1.0526805412387779"/>
    <n v="-5.2680541238777932E-2"/>
  </r>
  <r>
    <x v="23"/>
    <x v="1"/>
    <x v="43"/>
    <x v="9"/>
    <x v="289"/>
    <x v="0"/>
    <n v="25.72035"/>
    <n v="8.913449"/>
    <n v="12.5473"/>
    <n v="13.17305"/>
    <n v="16.806901"/>
    <n v="-3.6338509999999999"/>
    <n v="0.51216449231833938"/>
    <n v="0.65344760082969322"/>
    <n v="-0.14128310851135384"/>
    <n v="1.275854946272883"/>
    <n v="-0.27585494627288287"/>
    <n v="1975"/>
    <s v="SE"/>
    <s v="Historical wave"/>
    <s v="Sweden 1975"/>
    <s v="Gross"/>
    <n v="23.456099999999999"/>
    <n v="4.6922240000000004"/>
    <n v="6.4822559999999996"/>
    <n v="16.973844"/>
    <n v="18.763876"/>
    <n v="-1.7900319999999992"/>
    <n v="0.723643060866896"/>
    <n v="0.79995719663541687"/>
    <n v="-7.6314135768520738E-2"/>
    <n v="1.1054582568332783"/>
    <n v="-0.10545825683327827"/>
    <n v="1975"/>
    <s v="EU15"/>
    <s v="SE"/>
    <s v="Historical wave"/>
    <s v="Sweden 1975"/>
    <s v="Gross"/>
    <n v="21.247990000000001"/>
    <n v="2.017096"/>
    <n v="2.7739259999999999"/>
    <n v="18.474064000000002"/>
    <n v="19.230894000000003"/>
    <n v="-0.75682999999999989"/>
    <n v="0.86944995738420439"/>
    <n v="0.90506885592472519"/>
    <n v="-3.5618898540520763E-2"/>
    <n v="1.0409671634784854"/>
    <n v="-4.0967163478485287E-2"/>
    <n v="1975"/>
    <s v="EU15"/>
    <s v="SE"/>
    <s v="Historical wave"/>
    <s v="Sweden 1975"/>
    <s v="Gross"/>
    <n v="18.249680000000001"/>
    <n v="2.252389"/>
    <n v="3.0292050000000001"/>
    <n v="15.220475"/>
    <n v="15.997291000000001"/>
    <n v="-0.77681600000000017"/>
    <n v="0.83401325393102776"/>
    <n v="0.87657926056785651"/>
    <n v="-4.2566006636828704E-2"/>
    <n v="1.0510375661731977"/>
    <n v="-5.1037566173197629E-2"/>
  </r>
  <r>
    <x v="41"/>
    <x v="1"/>
    <x v="43"/>
    <x v="9"/>
    <x v="290"/>
    <x v="0"/>
    <n v="21.03238"/>
    <n v="12.38626"/>
    <n v="15.97527"/>
    <n v="5.0571099999999998"/>
    <n v="8.6461199999999998"/>
    <n v="-3.58901"/>
    <n v="0.24044402012515939"/>
    <n v="0.41108614431652529"/>
    <n v="-0.17064212419136587"/>
    <n v="1.7096958539561133"/>
    <n v="-0.70969585395611334"/>
    <n v="1967"/>
    <s v="SE"/>
    <s v="Historical wave"/>
    <s v="Sweden 1967"/>
    <s v="Gross"/>
    <n v="18.368099999999998"/>
    <n v="8.4683410000000006"/>
    <n v="10.634980000000001"/>
    <n v="7.7331199999999978"/>
    <n v="9.8997589999999978"/>
    <n v="-2.166639"/>
    <n v="0.42100816088762577"/>
    <n v="0.53896478133285419"/>
    <n v="-0.11795662044522842"/>
    <n v="1.2801765652155923"/>
    <n v="-0.28017656521559225"/>
    <n v="1967"/>
    <s v="EU15"/>
    <s v="SE"/>
    <s v="Historical wave"/>
    <s v="Sweden 1967"/>
    <s v="Gross"/>
    <n v="15.87941"/>
    <n v="5.4944740000000003"/>
    <n v="6.4203080000000003"/>
    <n v="9.4591019999999997"/>
    <n v="10.384936"/>
    <n v="-0.92583400000000005"/>
    <n v="0.59568346682905726"/>
    <n v="0.65398752220642953"/>
    <n v="-5.8304055377372335E-2"/>
    <n v="1.0978775786538721"/>
    <n v="-9.7877578653872227E-2"/>
    <n v="1967"/>
    <s v="EU15"/>
    <s v="SE"/>
    <s v="Historical wave"/>
    <s v="Sweden 1967"/>
    <s v="Gross"/>
    <n v="14.68242"/>
    <n v="4.6692830000000001"/>
    <n v="5.544829"/>
    <n v="9.1375910000000005"/>
    <n v="10.013137"/>
    <n v="-0.87554599999999994"/>
    <n v="0.62234910866192361"/>
    <n v="0.6819813763671112"/>
    <n v="-5.9632267705187557E-2"/>
    <n v="1.0958180334401046"/>
    <n v="-9.5818033440104713E-2"/>
  </r>
  <r>
    <x v="9"/>
    <x v="6"/>
    <x v="44"/>
    <x v="0"/>
    <x v="291"/>
    <x v="0"/>
    <n v="23.906189999999999"/>
    <n v="5.2546799999999996"/>
    <n v="14.775980000000001"/>
    <n v="9.1302099999999982"/>
    <n v="18.651509999999998"/>
    <n v="-9.5213000000000001"/>
    <n v="0.38191823958564702"/>
    <n v="0.78019584049152124"/>
    <n v="-0.39827760090587422"/>
    <n v="2.0428347212167082"/>
    <n v="-1.0428347212167082"/>
    <n v="2013"/>
    <s v="CH"/>
    <s v="Wave IX"/>
    <s v="Switzerland 2013"/>
    <s v="Gross"/>
    <n v="21.361419999999999"/>
    <n v="1.597612"/>
    <n v="8.7446210000000004"/>
    <n v="12.616798999999999"/>
    <n v="19.763807999999997"/>
    <n v="-7.1470090000000006"/>
    <n v="0.59063484543630518"/>
    <n v="0.92521040267922261"/>
    <n v="-0.33457555724291743"/>
    <n v="1.566467691210742"/>
    <n v="-0.56646769121074225"/>
    <n v="2013"/>
    <s v="Europe - other"/>
    <s v="CH"/>
    <s v="Wave IX"/>
    <s v="Switzerland 2013"/>
    <s v="Gross"/>
    <n v="18.484470000000002"/>
    <n v="0.72406700000000002"/>
    <n v="3.810257"/>
    <n v="14.674213000000002"/>
    <n v="17.760403"/>
    <n v="-3.0861900000000002"/>
    <n v="0.79386712196779241"/>
    <n v="0.96082836023970386"/>
    <n v="-0.16696123827191151"/>
    <n v="1.2103138342069859"/>
    <n v="-0.21031383420698607"/>
    <n v="2013"/>
    <s v="Europe - other"/>
    <s v="CH"/>
    <s v="Wave IX"/>
    <s v="Switzerland 2013"/>
    <s v="Gross"/>
    <n v="16.312919999999998"/>
    <n v="0.84757800000000005"/>
    <n v="3.5392250000000001"/>
    <n v="12.773694999999998"/>
    <n v="15.465341999999998"/>
    <n v="-2.6916470000000001"/>
    <n v="0.78304160138099121"/>
    <n v="0.94804253315776699"/>
    <n v="-0.16500093177677574"/>
    <n v="1.2107179637528531"/>
    <n v="-0.21071796375285307"/>
  </r>
  <r>
    <x v="1"/>
    <x v="6"/>
    <x v="44"/>
    <x v="1"/>
    <x v="292"/>
    <x v="0"/>
    <n v="23.100750000000001"/>
    <n v="5.6278649999999999"/>
    <n v="16.161660000000001"/>
    <n v="6.9390900000000002"/>
    <n v="17.472885000000002"/>
    <n v="-10.533795000000001"/>
    <n v="0.3003837537742281"/>
    <n v="0.75637739034446938"/>
    <n v="-0.45599363657024128"/>
    <n v="2.5180369472077753"/>
    <n v="-1.5180369472077753"/>
    <n v="2010"/>
    <s v="CH"/>
    <s v="Wave VIII"/>
    <s v="Switzerland 2010"/>
    <s v="Gross"/>
    <n v="20.637810000000002"/>
    <n v="2.5448819999999999"/>
    <n v="9.1513150000000003"/>
    <n v="11.486495000000001"/>
    <n v="18.092928000000001"/>
    <n v="-6.6064330000000009"/>
    <n v="0.55657528584670568"/>
    <n v="0.87668836955083895"/>
    <n v="-0.32011308370413333"/>
    <n v="1.5751478584198224"/>
    <n v="-0.57514785841982263"/>
    <n v="2010"/>
    <s v="Europe - other"/>
    <s v="CH"/>
    <s v="Wave VIII"/>
    <s v="Switzerland 2010"/>
    <s v="Gross"/>
    <n v="18.38814"/>
    <n v="1.0271600000000001"/>
    <n v="5.1095220000000001"/>
    <n v="13.278618"/>
    <n v="17.360980000000001"/>
    <n v="-4.0823619999999998"/>
    <n v="0.7221294812852197"/>
    <n v="0.94414008159607232"/>
    <n v="-0.22201060031085254"/>
    <n v="1.3074387711130784"/>
    <n v="-0.30743877111307816"/>
    <n v="2010"/>
    <s v="Europe - other"/>
    <s v="CH"/>
    <s v="Wave VIII"/>
    <s v="Switzerland 2010"/>
    <s v="Gross"/>
    <n v="15.673069999999999"/>
    <n v="1.1122700000000001"/>
    <n v="4.1688749999999999"/>
    <n v="11.504194999999999"/>
    <n v="14.560799999999999"/>
    <n v="-3.0566049999999998"/>
    <n v="0.73401031195547517"/>
    <n v="0.92903304840723611"/>
    <n v="-0.19502273645176088"/>
    <n v="1.2656948182815051"/>
    <n v="-0.26569481828150515"/>
  </r>
  <r>
    <x v="10"/>
    <x v="6"/>
    <x v="44"/>
    <x v="2"/>
    <x v="293"/>
    <x v="0"/>
    <n v="22.26107"/>
    <n v="6.5885429999999996"/>
    <n v="16.73076"/>
    <n v="5.5303100000000001"/>
    <n v="15.672527000000001"/>
    <n v="-10.142217"/>
    <n v="0.24842965769390241"/>
    <n v="0.70403295978135827"/>
    <n v="-0.45560330208745581"/>
    <n v="2.8339328175093259"/>
    <n v="-1.8339328175093259"/>
    <n v="2007"/>
    <s v="CH"/>
    <s v="Wave VII"/>
    <s v="Switzerland 2007"/>
    <s v="Gross"/>
    <n v="19.806319999999999"/>
    <n v="3.391454"/>
    <n v="9.8784150000000004"/>
    <n v="9.9279049999999991"/>
    <n v="16.414866"/>
    <n v="-6.4869610000000009"/>
    <n v="0.50124934869274052"/>
    <n v="0.8287690999640519"/>
    <n v="-0.32751975127131144"/>
    <n v="1.6534068365883841"/>
    <n v="-0.65340683658838405"/>
    <n v="2007"/>
    <s v="Europe - other"/>
    <s v="CH"/>
    <s v="Wave VII"/>
    <s v="Switzerland 2007"/>
    <s v="Gross"/>
    <n v="17.634119999999999"/>
    <n v="1.86006"/>
    <n v="6.156854"/>
    <n v="11.477266"/>
    <n v="15.774059999999999"/>
    <n v="-4.2967940000000002"/>
    <n v="0.65085561400285363"/>
    <n v="0.89451926152254824"/>
    <n v="-0.2436636475196948"/>
    <n v="1.3743743501283319"/>
    <n v="-0.37437435012833198"/>
    <n v="2007"/>
    <s v="Europe - other"/>
    <s v="CH"/>
    <s v="Wave VII"/>
    <s v="Switzerland 2007"/>
    <s v="Gross"/>
    <n v="15.04541"/>
    <n v="1.6386890000000001"/>
    <n v="5.071148"/>
    <n v="9.9742619999999995"/>
    <n v="13.406721000000001"/>
    <n v="-3.4324589999999997"/>
    <n v="0.66294384799084893"/>
    <n v="0.8910837923326782"/>
    <n v="-0.22813994434182913"/>
    <n v="1.3441316259789449"/>
    <n v="-0.34413162597894459"/>
  </r>
  <r>
    <x v="3"/>
    <x v="6"/>
    <x v="44"/>
    <x v="3"/>
    <x v="294"/>
    <x v="0"/>
    <n v="24.233470000000001"/>
    <n v="4.6576009999999997"/>
    <n v="14.812379999999999"/>
    <n v="9.4210900000000013"/>
    <n v="19.575869000000001"/>
    <n v="-10.154779"/>
    <n v="0.38876355717938871"/>
    <n v="0.80780296837390597"/>
    <n v="-0.41903941119451732"/>
    <n v="2.0778772944531894"/>
    <n v="-1.0778772944531894"/>
    <n v="2004"/>
    <s v="CH"/>
    <s v="Wave VI"/>
    <s v="Switzerland 2004"/>
    <s v="Gross"/>
    <n v="21.680440000000001"/>
    <n v="2.4100079999999999"/>
    <n v="8.0005950000000006"/>
    <n v="13.679845"/>
    <n v="19.270432"/>
    <n v="-5.5905870000000011"/>
    <n v="0.63097635472342806"/>
    <n v="0.88883952539708599"/>
    <n v="-0.25786317067365794"/>
    <n v="1.4086732707863283"/>
    <n v="-0.40867327078632842"/>
    <n v="2004"/>
    <s v="Europe - other"/>
    <s v="CH"/>
    <s v="Wave VI"/>
    <s v="Switzerland 2004"/>
    <s v="Gross"/>
    <n v="19.858139999999999"/>
    <n v="1.3065659999999999"/>
    <n v="4.2930149999999996"/>
    <n v="15.565124999999998"/>
    <n v="18.551573999999999"/>
    <n v="-2.9864489999999995"/>
    <n v="0.78381585586565505"/>
    <n v="0.93420501617976304"/>
    <n v="-0.15038916031410796"/>
    <n v="1.1918679740766618"/>
    <n v="-0.19186797407666176"/>
    <n v="2004"/>
    <s v="Europe - other"/>
    <s v="CH"/>
    <s v="Wave VI"/>
    <s v="Switzerland 2004"/>
    <s v="Gross"/>
    <n v="16.486149999999999"/>
    <n v="1.201921"/>
    <n v="3.9922040000000001"/>
    <n v="12.493945999999998"/>
    <n v="15.284228999999998"/>
    <n v="-2.7902830000000001"/>
    <n v="0.75784497896719361"/>
    <n v="0.92709510710505483"/>
    <n v="-0.16925012813786119"/>
    <n v="1.2233308035747874"/>
    <n v="-0.22333080357478738"/>
  </r>
  <r>
    <x v="28"/>
    <x v="6"/>
    <x v="44"/>
    <x v="4"/>
    <x v="295"/>
    <x v="0"/>
    <n v="21.77205"/>
    <n v="5.415254"/>
    <n v="14.45382"/>
    <n v="7.3182299999999998"/>
    <n v="16.356795999999999"/>
    <n v="-9.0385659999999994"/>
    <n v="0.33612957897855278"/>
    <n v="0.7512749603275759"/>
    <n v="-0.41514538134902312"/>
    <n v="2.2350754212425681"/>
    <n v="-1.2350754212425681"/>
    <n v="2002"/>
    <s v="CH"/>
    <s v="Wave V"/>
    <s v="Switzerland 2002"/>
    <s v="Gross"/>
    <n v="19.014199999999999"/>
    <n v="1.95827"/>
    <n v="7.400569"/>
    <n v="11.613630999999998"/>
    <n v="17.05593"/>
    <n v="-5.4422990000000002"/>
    <n v="0.61078725373668097"/>
    <n v="0.89701012927180745"/>
    <n v="-0.28622287553512643"/>
    <n v="1.4686130461696263"/>
    <n v="-0.46861304616962612"/>
    <n v="2002"/>
    <s v="Europe - other"/>
    <s v="CH"/>
    <s v="Wave V"/>
    <s v="Switzerland 2002"/>
    <s v="Gross"/>
    <n v="17.281759999999998"/>
    <n v="0.78483899999999995"/>
    <n v="3.4063759999999998"/>
    <n v="13.875383999999999"/>
    <n v="16.496920999999997"/>
    <n v="-2.621537"/>
    <n v="0.80289183509087036"/>
    <n v="0.95458570191924885"/>
    <n v="-0.1516938668283786"/>
    <n v="1.1889343747171248"/>
    <n v="-0.18893437471712496"/>
    <n v="2002"/>
    <s v="Europe - other"/>
    <s v="CH"/>
    <s v="Wave V"/>
    <s v="Switzerland 2002"/>
    <s v="Gross"/>
    <n v="14.64913"/>
    <n v="1.010448"/>
    <n v="3.4024429999999999"/>
    <n v="11.246687"/>
    <n v="13.638681999999999"/>
    <n v="-2.3919949999999996"/>
    <n v="0.76773753799713707"/>
    <n v="0.93102334404841791"/>
    <n v="-0.16328580605128085"/>
    <n v="1.2126844109736494"/>
    <n v="-0.21268441097364937"/>
  </r>
  <r>
    <x v="11"/>
    <x v="6"/>
    <x v="44"/>
    <x v="4"/>
    <x v="296"/>
    <x v="0"/>
    <n v="21.750019999999999"/>
    <n v="5.378762"/>
    <n v="13.826420000000001"/>
    <n v="7.9235999999999986"/>
    <n v="16.371257999999997"/>
    <n v="-8.4476580000000006"/>
    <n v="0.3643031132844935"/>
    <n v="0.75270082510268943"/>
    <n v="-0.38839771181819605"/>
    <n v="2.0661388762683628"/>
    <n v="-1.066138876268363"/>
    <n v="2000"/>
    <s v="CH"/>
    <s v="Wave V"/>
    <s v="Switzerland 2000"/>
    <s v="Gross"/>
    <n v="19.065200000000001"/>
    <n v="2.3282600000000002"/>
    <n v="7.4766810000000001"/>
    <n v="11.588519000000002"/>
    <n v="16.736940000000001"/>
    <n v="-5.1484209999999999"/>
    <n v="0.60783621467385607"/>
    <n v="0.87787906762058621"/>
    <n v="-0.27004285294673014"/>
    <n v="1.4442691080715317"/>
    <n v="-0.44426910807153175"/>
    <n v="2000"/>
    <s v="Europe - other"/>
    <s v="CH"/>
    <s v="Wave V"/>
    <s v="Switzerland 2000"/>
    <s v="Gross"/>
    <n v="16.246790000000001"/>
    <n v="1.0176879999999999"/>
    <n v="3.6649539999999998"/>
    <n v="12.581836000000001"/>
    <n v="15.229102000000001"/>
    <n v="-2.6472660000000001"/>
    <n v="0.77441980846678027"/>
    <n v="0.93736067247745558"/>
    <n v="-0.16294086401067534"/>
    <n v="1.2104037916246881"/>
    <n v="-0.21040379162468817"/>
    <n v="2000"/>
    <s v="Europe - other"/>
    <s v="CH"/>
    <s v="Wave V"/>
    <s v="Switzerland 2000"/>
    <s v="Gross"/>
    <n v="13.773"/>
    <n v="1.0978479999999999"/>
    <n v="3.5089389999999998"/>
    <n v="10.264061"/>
    <n v="12.675152000000001"/>
    <n v="-2.4110909999999999"/>
    <n v="0.74523059609380671"/>
    <n v="0.92028984244536416"/>
    <n v="-0.1750592463515574"/>
    <n v="1.2349061448485157"/>
    <n v="-0.2349061448485156"/>
  </r>
  <r>
    <x v="15"/>
    <x v="6"/>
    <x v="44"/>
    <x v="6"/>
    <x v="297"/>
    <x v="0"/>
    <n v="23.805869999999999"/>
    <n v="11.14494"/>
    <n v="14.642150000000001"/>
    <n v="9.1637199999999979"/>
    <n v="12.660929999999999"/>
    <n v="-3.4972100000000008"/>
    <n v="0.38493531217300597"/>
    <n v="0.53184067627018039"/>
    <n v="-0.14690536409717439"/>
    <n v="1.3816364969684802"/>
    <n v="-0.38163649696848023"/>
    <n v="1992"/>
    <s v="CH"/>
    <s v="Wave III"/>
    <s v="Switzerland 1992"/>
    <s v="Gross"/>
    <n v="20.872969999999999"/>
    <n v="7.7138059999999999"/>
    <n v="9.3340049999999994"/>
    <n v="11.538964999999999"/>
    <n v="13.159163999999999"/>
    <n v="-1.6201989999999995"/>
    <n v="0.55281854954038645"/>
    <n v="0.63044042127210453"/>
    <n v="-7.7621871731718084E-2"/>
    <n v="1.1404111200614613"/>
    <n v="-0.14041112006146128"/>
    <n v="1992"/>
    <s v="Europe - other"/>
    <s v="CH"/>
    <s v="Wave III"/>
    <s v="Switzerland 1992"/>
    <s v="Gross"/>
    <n v="18.100639999999999"/>
    <n v="5.6429410000000004"/>
    <n v="6.6852070000000001"/>
    <n v="11.415432999999998"/>
    <n v="12.457698999999998"/>
    <n v="-1.0422659999999997"/>
    <n v="0.63066460633436161"/>
    <n v="0.6882463272016901"/>
    <n v="-5.7581720867328434E-2"/>
    <n v="1.0913032383440908"/>
    <n v="-9.1303238344090834E-2"/>
    <n v="1992"/>
    <s v="Europe - other"/>
    <s v="CH"/>
    <s v="Wave III"/>
    <s v="Switzerland 1992"/>
    <s v="Gross"/>
    <n v="15.161659999999999"/>
    <n v="5.1617920000000002"/>
    <n v="6.1001770000000004"/>
    <n v="9.0614829999999991"/>
    <n v="9.9998679999999993"/>
    <n v="-0.93838500000000025"/>
    <n v="0.59765771030348913"/>
    <n v="0.65954967991631519"/>
    <n v="-6.1891969612826052E-2"/>
    <n v="1.1035575523344248"/>
    <n v="-0.10355755233442476"/>
  </r>
  <r>
    <x v="42"/>
    <x v="6"/>
    <x v="44"/>
    <x v="8"/>
    <x v="298"/>
    <x v="0"/>
    <n v="19.96922"/>
    <n v="10.469279999999999"/>
    <n v="13.50446"/>
    <n v="6.4647600000000001"/>
    <n v="9.4999400000000005"/>
    <n v="-3.0351800000000004"/>
    <n v="0.32373623005805935"/>
    <n v="0.47572914715747538"/>
    <n v="-0.15199291709941604"/>
    <n v="1.4694961607236774"/>
    <n v="-0.46949616072367734"/>
    <n v="1982"/>
    <s v="CH"/>
    <s v="Wave I"/>
    <s v="Switzerland 1982"/>
    <s v="Gross"/>
    <n v="18.037240000000001"/>
    <n v="6.4452699999999998"/>
    <n v="7.6141589999999999"/>
    <n v="10.423081"/>
    <n v="11.59197"/>
    <n v="-1.1688890000000001"/>
    <n v="0.57786451807482742"/>
    <n v="0.64266872315276613"/>
    <n v="-6.4804205077938756E-2"/>
    <n v="1.1121442882387655"/>
    <n v="-0.11214428823876549"/>
    <n v="1982"/>
    <s v="Europe - other"/>
    <s v="CH"/>
    <s v="Wave I"/>
    <s v="Switzerland 1982"/>
    <s v="Gross"/>
    <n v="15.97174"/>
    <n v="3.8693819999999999"/>
    <n v="4.2078769999999999"/>
    <n v="11.763863000000001"/>
    <n v="12.102358000000001"/>
    <n v="-0.33849499999999999"/>
    <n v="0.73654235543528757"/>
    <n v="0.7577357257255628"/>
    <n v="-2.1193370290275196E-2"/>
    <n v="1.0287741365230112"/>
    <n v="-2.8774136523011189E-2"/>
    <n v="1982"/>
    <s v="Europe - other"/>
    <s v="CH"/>
    <s v="Wave I"/>
    <s v="Switzerland 1982"/>
    <s v="Gross"/>
    <n v="13.02922"/>
    <n v="3.1594000000000002"/>
    <n v="3.631516"/>
    <n v="9.3977040000000009"/>
    <n v="9.8698200000000007"/>
    <n v="-0.47211599999999976"/>
    <n v="0.72127909422052894"/>
    <n v="0.75751426409255507"/>
    <n v="-3.6235169872026088E-2"/>
    <n v="1.0502373771295628"/>
    <n v="-5.023737712956268E-2"/>
  </r>
  <r>
    <x v="33"/>
    <x v="7"/>
    <x v="45"/>
    <x v="10"/>
    <x v="299"/>
    <x v="0"/>
    <n v="18.605650000000001"/>
    <n v="10.485139999999999"/>
    <n v="15.954319999999999"/>
    <n v="2.6513300000000015"/>
    <n v="8.1205100000000012"/>
    <n v="-5.4691799999999997"/>
    <n v="0.14250133695947206"/>
    <n v="0.43645398037692856"/>
    <n v="-0.29395264341745647"/>
    <n v="3.0628062142396444"/>
    <n v="-2.0628062142396444"/>
    <n v="2016"/>
    <s v="TW"/>
    <s v="Wave X"/>
    <s v="Taiwan 2016"/>
    <s v="Gross"/>
    <n v="13.64518"/>
    <n v="6.4384980000000001"/>
    <n v="9.9575999999999993"/>
    <n v="3.6875800000000005"/>
    <n v="7.2066819999999998"/>
    <n v="-3.5191019999999993"/>
    <n v="0.27024780911647928"/>
    <n v="0.52814854769229869"/>
    <n v="-0.25790073857581941"/>
    <n v="1.9543120420438334"/>
    <n v="-0.95431204204383324"/>
    <n v="2016"/>
    <s v="South-East Asia"/>
    <s v="TW"/>
    <s v="Wave X"/>
    <s v="Taiwan 2016"/>
    <s v="Gross"/>
    <n v="9.7648209999999995"/>
    <n v="3.342597"/>
    <n v="5.2864709999999997"/>
    <n v="4.4783499999999998"/>
    <n v="6.4222239999999999"/>
    <n v="-1.9438739999999997"/>
    <n v="0.45862079806685652"/>
    <n v="0.65768988494515157"/>
    <n v="-0.19906908687829503"/>
    <n v="1.4340603123918407"/>
    <n v="-0.43406031239184067"/>
    <n v="2016"/>
    <s v="South-East Asia"/>
    <s v="TW"/>
    <s v="Wave X"/>
    <s v="Taiwan 2016"/>
    <s v="Gross"/>
    <n v="7.3491330000000001"/>
    <n v="2.7506210000000002"/>
    <n v="4.2877809999999998"/>
    <n v="3.0613520000000003"/>
    <n v="4.5985119999999995"/>
    <n v="-1.5371599999999996"/>
    <n v="0.41655961322240326"/>
    <n v="0.62572170077749301"/>
    <n v="-0.20916208755508978"/>
    <n v="1.5021180184441381"/>
    <n v="-0.50211801844413828"/>
  </r>
  <r>
    <x v="9"/>
    <x v="7"/>
    <x v="45"/>
    <x v="0"/>
    <x v="300"/>
    <x v="0"/>
    <n v="17.769110000000001"/>
    <n v="11.30307"/>
    <n v="16.82281"/>
    <n v="0.94630000000000081"/>
    <n v="6.4660400000000013"/>
    <n v="-5.5197400000000005"/>
    <n v="5.3255340306858405E-2"/>
    <n v="0.36389217017622161"/>
    <n v="-0.3106368298693632"/>
    <n v="6.832970516749441"/>
    <n v="-5.832970516749441"/>
    <n v="2013"/>
    <s v="TW"/>
    <s v="Wave IX"/>
    <s v="Taiwan 2013"/>
    <s v="Gross"/>
    <n v="13.37379"/>
    <n v="7.1999199999999997"/>
    <n v="10.72292"/>
    <n v="2.6508699999999994"/>
    <n v="6.17387"/>
    <n v="-3.5230000000000006"/>
    <n v="0.19821381971752206"/>
    <n v="0.46163952028557353"/>
    <n v="-0.26342570056805142"/>
    <n v="2.3289976498281701"/>
    <n v="-1.3289976498281701"/>
    <n v="2013"/>
    <s v="South-East Asia"/>
    <s v="TW"/>
    <s v="Wave IX"/>
    <s v="Taiwan 2013"/>
    <s v="Gross"/>
    <n v="9.5136230000000008"/>
    <n v="3.9455100000000001"/>
    <n v="6.0767280000000001"/>
    <n v="3.4368950000000007"/>
    <n v="5.5681130000000003"/>
    <n v="-2.1312180000000001"/>
    <n v="0.3612603736767791"/>
    <n v="0.58527786942997428"/>
    <n v="-0.22401749575319516"/>
    <n v="1.620099828478903"/>
    <n v="-0.6200998284789031"/>
    <n v="2013"/>
    <s v="South-East Asia"/>
    <s v="TW"/>
    <s v="Wave IX"/>
    <s v="Taiwan 2013"/>
    <s v="Gross"/>
    <n v="7.1545209999999999"/>
    <n v="3.1722869999999999"/>
    <n v="4.8462589999999999"/>
    <n v="2.308262"/>
    <n v="3.9822340000000001"/>
    <n v="-1.673972"/>
    <n v="0.32262984482119766"/>
    <n v="0.55660385929400447"/>
    <n v="-0.23397401447280677"/>
    <n v="1.7252088367784939"/>
    <n v="-0.7252088367784939"/>
  </r>
  <r>
    <x v="1"/>
    <x v="7"/>
    <x v="45"/>
    <x v="1"/>
    <x v="301"/>
    <x v="0"/>
    <n v="17.552949999999999"/>
    <n v="12.3432"/>
    <n v="18.546720000000001"/>
    <n v="-0.99377000000000137"/>
    <n v="5.2097499999999997"/>
    <n v="-6.203520000000001"/>
    <n v="-5.6615554650357995E-2"/>
    <n v="0.29680196206335685"/>
    <n v="-0.35341751671371485"/>
    <n v="-5.2424102156434511"/>
    <n v="6.2424102156434511"/>
    <n v="2010"/>
    <s v="TW"/>
    <s v="Wave VIII"/>
    <s v="Taiwan 2010"/>
    <s v="Gross"/>
    <n v="12.28318"/>
    <n v="7.4375499999999999"/>
    <n v="11.79555"/>
    <n v="0.48762999999999934"/>
    <n v="4.8456299999999999"/>
    <n v="-4.3580000000000005"/>
    <n v="3.9699003026903407E-2"/>
    <n v="0.39449311985984087"/>
    <n v="-0.35479411683293743"/>
    <n v="9.937103951766721"/>
    <n v="-8.937103951766721"/>
    <n v="2010"/>
    <s v="South-East Asia"/>
    <s v="TW"/>
    <s v="Wave VIII"/>
    <s v="Taiwan 2010"/>
    <s v="Gross"/>
    <n v="8.4753600000000002"/>
    <n v="4.0817680000000003"/>
    <n v="6.8410539999999997"/>
    <n v="1.6343060000000005"/>
    <n v="4.3935919999999999"/>
    <n v="-2.7592859999999995"/>
    <n v="0.19283027505616285"/>
    <n v="0.51839591474580426"/>
    <n v="-0.32556563968964142"/>
    <n v="2.688353343865836"/>
    <n v="-1.6883533438658358"/>
    <n v="2010"/>
    <s v="South-East Asia"/>
    <s v="TW"/>
    <s v="Wave VIII"/>
    <s v="Taiwan 2010"/>
    <s v="Gross"/>
    <n v="6.5199379999999998"/>
    <n v="3.2582040000000001"/>
    <n v="5.3071010000000003"/>
    <n v="1.2128369999999995"/>
    <n v="3.2617339999999997"/>
    <n v="-2.0488970000000002"/>
    <n v="0.18601971368439385"/>
    <n v="0.50027070809569041"/>
    <n v="-0.31425099441129661"/>
    <n v="2.6893424260638494"/>
    <n v="-1.6893424260638494"/>
  </r>
  <r>
    <x v="10"/>
    <x v="7"/>
    <x v="45"/>
    <x v="2"/>
    <x v="302"/>
    <x v="0"/>
    <n v="17.75909"/>
    <n v="12.113939999999999"/>
    <n v="16.546589999999998"/>
    <n v="1.2125000000000021"/>
    <n v="5.645150000000001"/>
    <n v="-4.4326499999999989"/>
    <n v="6.8274894715889281E-2"/>
    <n v="0.3178738324993004"/>
    <n v="-0.24959893778341113"/>
    <n v="4.6557938144329825"/>
    <n v="-3.6557938144329825"/>
    <n v="2007"/>
    <s v="TW"/>
    <s v="Wave VII"/>
    <s v="Taiwan 2007"/>
    <s v="Gross"/>
    <n v="12.46828"/>
    <n v="7.3987639999999999"/>
    <n v="10.18571"/>
    <n v="2.2825699999999998"/>
    <n v="5.0695160000000001"/>
    <n v="-2.7869460000000004"/>
    <n v="0.18307015883505984"/>
    <n v="0.40659305052501227"/>
    <n v="-0.22352289168995246"/>
    <n v="2.220968469751202"/>
    <n v="-1.2209684697512018"/>
    <n v="2007"/>
    <s v="South-East Asia"/>
    <s v="TW"/>
    <s v="Wave VII"/>
    <s v="Taiwan 2007"/>
    <s v="Gross"/>
    <n v="8.4662819999999996"/>
    <n v="3.7873969999999999"/>
    <n v="5.3867539999999998"/>
    <n v="3.0795279999999998"/>
    <n v="4.6788849999999993"/>
    <n v="-1.5993569999999999"/>
    <n v="0.36374030536662966"/>
    <n v="0.55264932115419729"/>
    <n v="-0.18890901578756766"/>
    <n v="1.5193513421537326"/>
    <n v="-0.51935134215373269"/>
    <n v="2007"/>
    <s v="South-East Asia"/>
    <s v="TW"/>
    <s v="Wave VII"/>
    <s v="Taiwan 2007"/>
    <s v="Gross"/>
    <n v="6.4392209999999999"/>
    <n v="3.054211"/>
    <n v="4.3533739999999996"/>
    <n v="2.0858470000000002"/>
    <n v="3.3850099999999999"/>
    <n v="-1.2991629999999996"/>
    <n v="0.32392846898716482"/>
    <n v="0.5256862592540309"/>
    <n v="-0.20175779026686608"/>
    <n v="1.6228467380397504"/>
    <n v="-0.62284673803975055"/>
  </r>
  <r>
    <x v="30"/>
    <x v="7"/>
    <x v="45"/>
    <x v="3"/>
    <x v="303"/>
    <x v="0"/>
    <n v="19.813469999999999"/>
    <n v="13.87346"/>
    <n v="15.789630000000001"/>
    <n v="4.0238399999999981"/>
    <n v="5.9400099999999991"/>
    <n v="-1.916170000000001"/>
    <n v="0.20308608234700931"/>
    <n v="0.29979655254733267"/>
    <n v="-9.6710470200323376E-2"/>
    <n v="1.4762043222394534"/>
    <n v="-0.47620432223945336"/>
    <n v="2005"/>
    <s v="TW"/>
    <s v="Wave VI"/>
    <s v="Taiwan 2005"/>
    <s v="Gross"/>
    <n v="13.15396"/>
    <n v="8.5544209999999996"/>
    <n v="9.5450160000000004"/>
    <n v="3.6089439999999993"/>
    <n v="4.599539"/>
    <n v="-0.99059500000000078"/>
    <n v="0.27436178914942722"/>
    <n v="0.3496695291760048"/>
    <n v="-7.5307740026577613E-2"/>
    <n v="1.2744833391706829"/>
    <n v="-0.27448333917068291"/>
    <n v="2005"/>
    <s v="South-East Asia"/>
    <s v="TW"/>
    <s v="Wave VI"/>
    <s v="Taiwan 2005"/>
    <s v="Gross"/>
    <n v="8.5412420000000004"/>
    <n v="4.6316369999999996"/>
    <n v="4.9907709999999996"/>
    <n v="3.5504710000000008"/>
    <n v="3.9096050000000009"/>
    <n v="-0.35913400000000006"/>
    <n v="0.41568556423058856"/>
    <n v="0.45773261078423966"/>
    <n v="-4.2047046553651102E-2"/>
    <n v="1.1011510867149739"/>
    <n v="-0.10115108671497387"/>
    <n v="2005"/>
    <s v="South-East Asia"/>
    <s v="TW"/>
    <s v="Wave VI"/>
    <s v="Taiwan 2005"/>
    <s v="Gross"/>
    <n v="6.9026800000000001"/>
    <n v="3.6582340000000002"/>
    <n v="4.0744119999999997"/>
    <n v="2.8282680000000004"/>
    <n v="3.2444459999999999"/>
    <n v="-0.41617799999999949"/>
    <n v="0.40973476968365918"/>
    <n v="0.4700270040042418"/>
    <n v="-6.0292234320582658E-2"/>
    <n v="1.1471494214833953"/>
    <n v="-0.1471494214833953"/>
  </r>
  <r>
    <x v="11"/>
    <x v="7"/>
    <x v="45"/>
    <x v="4"/>
    <x v="304"/>
    <x v="0"/>
    <n v="17.230779999999999"/>
    <n v="13.17376"/>
    <n v="15.01266"/>
    <n v="2.218119999999999"/>
    <n v="4.0570199999999996"/>
    <n v="-1.8389000000000006"/>
    <n v="0.12873009811511721"/>
    <n v="0.23545190641398706"/>
    <n v="-0.10672180829886986"/>
    <n v="1.8290353993471955"/>
    <n v="-0.82903539934719561"/>
    <n v="2000"/>
    <s v="TW"/>
    <s v="Wave V"/>
    <s v="Taiwan 2000"/>
    <s v="Gross"/>
    <n v="10.920669999999999"/>
    <n v="7.4541000000000004"/>
    <n v="8.4302390000000003"/>
    <n v="2.4904309999999992"/>
    <n v="3.466569999999999"/>
    <n v="-0.97613899999999987"/>
    <n v="0.22804745496384374"/>
    <n v="0.31743198906294201"/>
    <n v="-8.9384534099098314E-2"/>
    <n v="1.3919558502122726"/>
    <n v="-0.39195585021227258"/>
    <n v="2000"/>
    <s v="South-East Asia"/>
    <s v="TW"/>
    <s v="Wave V"/>
    <s v="Taiwan 2000"/>
    <s v="Gross"/>
    <n v="6.659961"/>
    <n v="3.6183130000000001"/>
    <n v="4.1131140000000004"/>
    <n v="2.5468469999999996"/>
    <n v="3.0416479999999999"/>
    <n v="-0.49480100000000027"/>
    <n v="0.38241169880724524"/>
    <n v="0.4567065783117949"/>
    <n v="-7.4294879504549688E-2"/>
    <n v="1.1942798291377537"/>
    <n v="-0.1942798291377536"/>
    <n v="2000"/>
    <s v="South-East Asia"/>
    <s v="TW"/>
    <s v="Wave V"/>
    <s v="Taiwan 2000"/>
    <s v="Gross"/>
    <n v="5.472601"/>
    <n v="3.1359159999999999"/>
    <n v="3.5723660000000002"/>
    <n v="1.9002349999999999"/>
    <n v="2.3366850000000001"/>
    <n v="-0.43645000000000023"/>
    <n v="0.34722703153399997"/>
    <n v="0.42697887165536097"/>
    <n v="-7.9751840121360981E-2"/>
    <n v="1.2296821182643201"/>
    <n v="-0.22968211826432008"/>
  </r>
  <r>
    <x v="12"/>
    <x v="7"/>
    <x v="45"/>
    <x v="5"/>
    <x v="305"/>
    <x v="0"/>
    <n v="15.884209999999999"/>
    <n v="12.802759999999999"/>
    <n v="14.75759"/>
    <n v="1.1266199999999991"/>
    <n v="3.0814500000000002"/>
    <n v="-1.9548300000000012"/>
    <n v="7.0927040123493656E-2"/>
    <n v="0.19399453923109808"/>
    <n v="-0.12306749910760442"/>
    <n v="2.7351280822282606"/>
    <n v="-1.7351280822282604"/>
    <n v="1997"/>
    <s v="TW"/>
    <s v="Wave IV"/>
    <s v="Taiwan 1997"/>
    <s v="Gross"/>
    <n v="10.01107"/>
    <n v="7.0538150000000002"/>
    <n v="8.2076809999999991"/>
    <n v="1.803389000000001"/>
    <n v="2.957255"/>
    <n v="-1.1538659999999989"/>
    <n v="0.18013948558945259"/>
    <n v="0.29539849386728889"/>
    <n v="-0.11525900827783633"/>
    <n v="1.6398320051857909"/>
    <n v="-0.63983200518579086"/>
    <n v="1997"/>
    <s v="South-East Asia"/>
    <s v="TW"/>
    <s v="Wave IV"/>
    <s v="Taiwan 1997"/>
    <s v="Gross"/>
    <n v="5.8513710000000003"/>
    <n v="3.1395650000000002"/>
    <n v="3.7527879999999998"/>
    <n v="2.0985830000000005"/>
    <n v="2.7118060000000002"/>
    <n v="-0.61322299999999963"/>
    <n v="0.35864808435493162"/>
    <n v="0.46344796800613053"/>
    <n v="-0.10479988365119894"/>
    <n v="1.2922081232908107"/>
    <n v="-0.29220812329081075"/>
    <n v="1997"/>
    <s v="South-East Asia"/>
    <s v="TW"/>
    <s v="Wave IV"/>
    <s v="Taiwan 1997"/>
    <s v="Gross"/>
    <n v="4.8373780000000002"/>
    <n v="2.9204599999999998"/>
    <n v="3.3939750000000002"/>
    <n v="1.443403"/>
    <n v="1.9169180000000003"/>
    <n v="-0.47351500000000035"/>
    <n v="0.29838540630895494"/>
    <n v="0.39627211270237728"/>
    <n v="-9.7886706393422285E-2"/>
    <n v="1.3280546042927723"/>
    <n v="-0.32805460429277228"/>
  </r>
  <r>
    <x v="6"/>
    <x v="7"/>
    <x v="45"/>
    <x v="5"/>
    <x v="306"/>
    <x v="0"/>
    <n v="21.321159999999999"/>
    <m/>
    <n v="13.909700000000001"/>
    <n v="7.4114599999999982"/>
    <m/>
    <m/>
    <n v="0.34761054276596576"/>
    <m/>
    <m/>
    <m/>
    <m/>
    <n v="1995"/>
    <s v="TW"/>
    <s v="Wave IV"/>
    <s v="Taiwan 1995"/>
    <s v="Gross"/>
    <n v="13.529920000000001"/>
    <m/>
    <n v="7.7309789999999996"/>
    <n v="5.798941000000001"/>
    <m/>
    <m/>
    <n v="0.42860127776069634"/>
    <m/>
    <m/>
    <m/>
    <m/>
    <n v="1995"/>
    <s v="South-East Asia"/>
    <s v="TW"/>
    <s v="Wave IV"/>
    <s v="Taiwan 1995"/>
    <s v="Gross"/>
    <n v="8.4038439999999994"/>
    <m/>
    <n v="4.3245950000000004"/>
    <n v="4.079248999999999"/>
    <m/>
    <m/>
    <n v="0.48540275140757005"/>
    <m/>
    <m/>
    <m/>
    <m/>
    <n v="1995"/>
    <s v="South-East Asia"/>
    <s v="TW"/>
    <s v="Wave IV"/>
    <s v="Taiwan 1995"/>
    <s v="Gross"/>
    <n v="7.4417470000000003"/>
    <m/>
    <n v="3.790581"/>
    <n v="3.6511660000000004"/>
    <m/>
    <m/>
    <n v="0.49063291186867819"/>
    <m/>
    <m/>
    <m/>
    <m/>
  </r>
  <r>
    <x v="22"/>
    <x v="7"/>
    <x v="45"/>
    <x v="6"/>
    <x v="307"/>
    <x v="0"/>
    <n v="14.06405"/>
    <n v="12.8742"/>
    <n v="12.51225"/>
    <n v="1.5518000000000001"/>
    <n v="1.1898499999999999"/>
    <n v="0.36195000000000022"/>
    <n v="0.11033806051599647"/>
    <n v="8.4602230509703807E-2"/>
    <n v="2.5735830006292655E-2"/>
    <n v="0.7667547364351075"/>
    <n v="0.2332452635648925"/>
    <n v="1991"/>
    <s v="TW"/>
    <s v="Wave III"/>
    <s v="Taiwan 1991"/>
    <s v="Gross"/>
    <n v="7.5912389999999998"/>
    <n v="6.6703400000000004"/>
    <n v="6.4573510000000001"/>
    <n v="1.1338879999999998"/>
    <n v="0.92089899999999947"/>
    <n v="0.21298900000000032"/>
    <n v="0.14936797537266311"/>
    <n v="0.12131076363160209"/>
    <n v="2.805721174106102E-2"/>
    <n v="0.81216046029237421"/>
    <n v="0.18783953970762576"/>
    <n v="1991"/>
    <s v="South-East Asia"/>
    <s v="TW"/>
    <s v="Wave III"/>
    <s v="Taiwan 1991"/>
    <s v="Gross"/>
    <n v="3.2330999999999999"/>
    <n v="2.4095550000000001"/>
    <n v="2.2899470000000002"/>
    <n v="0.94315299999999969"/>
    <n v="0.82354499999999975"/>
    <n v="0.11960799999999994"/>
    <n v="0.29171785592774729"/>
    <n v="0.25472302124895602"/>
    <n v="3.6994834678791236E-2"/>
    <n v="0.87318282399568259"/>
    <n v="0.12681717600431741"/>
    <n v="1991"/>
    <s v="South-East Asia"/>
    <s v="TW"/>
    <s v="Wave III"/>
    <s v="Taiwan 1991"/>
    <s v="Gross"/>
    <n v="3.1630950000000002"/>
    <n v="2.6403270000000001"/>
    <n v="2.5387249999999999"/>
    <n v="0.62437000000000031"/>
    <n v="0.52276800000000012"/>
    <n v="0.10160200000000019"/>
    <n v="0.19739211120753575"/>
    <n v="0.16527103991501996"/>
    <n v="3.2121071292515777E-2"/>
    <n v="0.83727277095312047"/>
    <n v="0.16272722904687947"/>
  </r>
  <r>
    <x v="37"/>
    <x v="7"/>
    <x v="45"/>
    <x v="7"/>
    <x v="308"/>
    <x v="0"/>
    <n v="11.86337"/>
    <n v="11.509259999999999"/>
    <n v="11.27543"/>
    <n v="0.58793999999999969"/>
    <n v="0.35411000000000037"/>
    <n v="0.23382999999999932"/>
    <n v="4.9559273629668443E-2"/>
    <n v="2.984902266388053E-2"/>
    <n v="1.971025096578791E-2"/>
    <n v="0.60228934925332611"/>
    <n v="0.39771065074667389"/>
    <n v="1986"/>
    <s v="TW"/>
    <s v="Wave II"/>
    <s v="Taiwan 1986"/>
    <s v="Gross"/>
    <n v="5.7231569999999996"/>
    <n v="5.3890580000000003"/>
    <n v="5.1954969999999996"/>
    <n v="0.52766000000000002"/>
    <n v="0.33409899999999926"/>
    <n v="0.19356100000000076"/>
    <n v="9.2197365894383126E-2"/>
    <n v="5.8376696637886971E-2"/>
    <n v="3.3820669256496155E-2"/>
    <n v="0.63317098131372329"/>
    <n v="0.36682901868627671"/>
    <n v="1986"/>
    <s v="South-East Asia"/>
    <s v="TW"/>
    <s v="Wave II"/>
    <s v="Taiwan 1986"/>
    <s v="Gross"/>
    <n v="2.149292"/>
    <n v="1.8851450000000001"/>
    <n v="1.819971"/>
    <n v="0.32932099999999997"/>
    <n v="0.26414699999999991"/>
    <n v="6.5174000000000065E-2"/>
    <n v="0.1532230148346525"/>
    <n v="0.12289954087206388"/>
    <n v="3.0323473962588641E-2"/>
    <n v="0.80209582747532027"/>
    <n v="0.19790417252467979"/>
    <n v="1986"/>
    <s v="South-East Asia"/>
    <s v="TW"/>
    <s v="Wave II"/>
    <s v="Taiwan 1986"/>
    <s v="Gross"/>
    <n v="2.425055"/>
    <n v="2.2320250000000001"/>
    <n v="2.1652900000000002"/>
    <n v="0.2597649999999998"/>
    <n v="0.19302999999999981"/>
    <n v="6.6734999999999989E-2"/>
    <n v="0.10711715816754663"/>
    <n v="7.9598194680120582E-2"/>
    <n v="2.7518963487426055E-2"/>
    <n v="0.74309472022789813"/>
    <n v="0.25690527977210187"/>
  </r>
  <r>
    <x v="8"/>
    <x v="7"/>
    <x v="45"/>
    <x v="8"/>
    <x v="309"/>
    <x v="0"/>
    <n v="12.15526"/>
    <n v="11.94098"/>
    <n v="11.78748"/>
    <n v="0.36777999999999977"/>
    <n v="0.21428000000000047"/>
    <n v="0.1534999999999993"/>
    <n v="3.02568599931223E-2"/>
    <n v="1.7628582194046071E-2"/>
    <n v="1.2628277799076227E-2"/>
    <n v="0.58263092065909128"/>
    <n v="0.41736907934090867"/>
    <n v="1981"/>
    <s v="TW"/>
    <s v="Wave I"/>
    <s v="Taiwan 1981"/>
    <s v="Gross"/>
    <n v="5.7496809999999998"/>
    <n v="5.5854059999999999"/>
    <n v="5.448086"/>
    <n v="0.30159499999999984"/>
    <n v="0.16427499999999995"/>
    <n v="0.13731999999999989"/>
    <n v="5.2454214416417164E-2"/>
    <n v="2.8571150295120713E-2"/>
    <n v="2.3883064121296451E-2"/>
    <n v="0.54468741192659043"/>
    <n v="0.45531258807340957"/>
    <n v="1981"/>
    <s v="South-East Asia"/>
    <s v="TW"/>
    <s v="Wave I"/>
    <s v="Taiwan 1981"/>
    <s v="Gross"/>
    <n v="1.961163"/>
    <n v="1.847615"/>
    <n v="1.8112569999999999"/>
    <n v="0.14990600000000009"/>
    <n v="0.11354799999999998"/>
    <n v="3.6358000000000112E-2"/>
    <n v="7.6437297664702059E-2"/>
    <n v="5.7898298101687611E-2"/>
    <n v="1.8538999563014451E-2"/>
    <n v="0.75746134244126262"/>
    <n v="0.24253865755873741"/>
    <n v="1981"/>
    <s v="South-East Asia"/>
    <s v="TW"/>
    <s v="Wave I"/>
    <s v="Taiwan 1981"/>
    <s v="Gross"/>
    <n v="2.2975159999999999"/>
    <n v="2.199357"/>
    <n v="2.1596169999999999"/>
    <n v="0.13789899999999999"/>
    <n v="9.8158999999999885E-2"/>
    <n v="3.9740000000000109E-2"/>
    <n v="6.002090953882367E-2"/>
    <n v="4.2723967972366633E-2"/>
    <n v="1.7296941566457041E-2"/>
    <n v="0.71181806974669792"/>
    <n v="0.28818193025330213"/>
  </r>
  <r>
    <x v="9"/>
    <x v="1"/>
    <x v="46"/>
    <x v="0"/>
    <x v="310"/>
    <x v="0"/>
    <n v="40.465560000000004"/>
    <n v="13.999879999999999"/>
    <n v="16.255510000000001"/>
    <n v="24.210050000000003"/>
    <n v="26.465680000000006"/>
    <n v="-2.2556300000000018"/>
    <n v="0.59828777854550885"/>
    <n v="0.65402974776575451"/>
    <n v="-5.5741969220245602E-2"/>
    <n v="1.093169159088891"/>
    <n v="-9.3169159088890841E-2"/>
    <n v="2013"/>
    <s v="UK"/>
    <s v="Wave IX"/>
    <s v="United Kingdom 2013"/>
    <s v="Gross"/>
    <n v="37.091880000000003"/>
    <n v="8.0306750000000005"/>
    <n v="9.1382370000000002"/>
    <n v="27.953643000000003"/>
    <n v="29.061205000000001"/>
    <n v="-1.1075619999999997"/>
    <n v="0.7536324122692083"/>
    <n v="0.78349237083695944"/>
    <n v="-2.9859958567751206E-2"/>
    <n v="1.039621383159254"/>
    <n v="-3.9621383159254044E-2"/>
    <n v="2013"/>
    <s v="EU15"/>
    <s v="UK"/>
    <s v="Wave IX"/>
    <s v="United Kingdom 2013"/>
    <s v="Gross"/>
    <n v="33.250410000000002"/>
    <n v="3.7463860000000002"/>
    <n v="4.3776330000000003"/>
    <n v="28.872777000000003"/>
    <n v="29.504024000000001"/>
    <n v="-0.63124700000000011"/>
    <n v="0.86834348809533479"/>
    <n v="0.88732812617949675"/>
    <n v="-1.8984638084161971E-2"/>
    <n v="1.0218630511363698"/>
    <n v="-2.186305113636974E-2"/>
    <n v="2013"/>
    <s v="EU15"/>
    <s v="UK"/>
    <s v="Wave IX"/>
    <s v="United Kingdom 2013"/>
    <s v="Gross"/>
    <n v="29.14049"/>
    <n v="3.5788730000000002"/>
    <n v="4.1999269999999997"/>
    <n v="24.940563000000001"/>
    <n v="25.561616999999998"/>
    <n v="-0.62105399999999955"/>
    <n v="0.85587315106918249"/>
    <n v="0.87718555865052372"/>
    <n v="-2.1312407581341272E-2"/>
    <n v="1.0249013624912957"/>
    <n v="-2.4901362491295789E-2"/>
  </r>
  <r>
    <x v="1"/>
    <x v="1"/>
    <x v="46"/>
    <x v="1"/>
    <x v="311"/>
    <x v="0"/>
    <n v="39.931570000000001"/>
    <n v="14.98268"/>
    <n v="17.176449999999999"/>
    <n v="22.755120000000002"/>
    <n v="24.948889999999999"/>
    <n v="-2.1937699999999989"/>
    <n v="0.56985287580728738"/>
    <n v="0.62479111139381693"/>
    <n v="-5.4938235586529625E-2"/>
    <n v="1.0964077535077819"/>
    <n v="-9.6407753507781926E-2"/>
    <n v="2010"/>
    <s v="UK"/>
    <s v="Wave VIII"/>
    <s v="United Kingdom 2010"/>
    <s v="Gross"/>
    <n v="36.956580000000002"/>
    <n v="8.5033980000000007"/>
    <n v="9.5919399999999992"/>
    <n v="27.364640000000001"/>
    <n v="28.453182000000002"/>
    <n v="-1.0885419999999986"/>
    <n v="0.74045379740224881"/>
    <n v="0.76990841685026046"/>
    <n v="-2.9454619448011653E-2"/>
    <n v="1.0397791456419672"/>
    <n v="-3.9779145641967099E-2"/>
    <n v="2010"/>
    <s v="EU15"/>
    <s v="UK"/>
    <s v="Wave VIII"/>
    <s v="United Kingdom 2010"/>
    <s v="Gross"/>
    <n v="33.689430000000002"/>
    <n v="4.4117129999999998"/>
    <n v="5.0020100000000003"/>
    <n v="28.687420000000003"/>
    <n v="29.277717000000003"/>
    <n v="-0.59029700000000052"/>
    <n v="0.85152583466090115"/>
    <n v="0.86904756180202514"/>
    <n v="-1.7521727141124099E-2"/>
    <n v="1.0205768591250102"/>
    <n v="-2.0576859125010213E-2"/>
    <n v="2010"/>
    <s v="EU15"/>
    <s v="UK"/>
    <s v="Wave VIII"/>
    <s v="United Kingdom 2010"/>
    <s v="Gross"/>
    <n v="29.809729999999998"/>
    <n v="4.0528409999999999"/>
    <n v="4.6417780000000004"/>
    <n v="25.167952"/>
    <n v="25.756888999999997"/>
    <n v="-0.58893700000000049"/>
    <n v="0.84428647961588388"/>
    <n v="0.86404301548521234"/>
    <n v="-1.975653586932859E-2"/>
    <n v="1.0234002750799904"/>
    <n v="-2.3400275079990637E-2"/>
  </r>
  <r>
    <x v="10"/>
    <x v="1"/>
    <x v="46"/>
    <x v="2"/>
    <x v="312"/>
    <x v="0"/>
    <n v="37.794150000000002"/>
    <n v="17.06776"/>
    <n v="19.485230000000001"/>
    <n v="18.308920000000001"/>
    <n v="20.726390000000002"/>
    <n v="-2.4174700000000016"/>
    <n v="0.48443793550059994"/>
    <n v="0.54840206751573994"/>
    <n v="-6.3964132015139952E-2"/>
    <n v="1.1320378263709712"/>
    <n v="-0.13203782637097117"/>
    <n v="2007"/>
    <s v="UK"/>
    <s v="Wave VII"/>
    <s v="United Kingdom 2007"/>
    <s v="Gross"/>
    <n v="34.493139999999997"/>
    <n v="10.539569999999999"/>
    <n v="11.81212"/>
    <n v="22.681019999999997"/>
    <n v="23.953569999999999"/>
    <n v="-1.2725500000000007"/>
    <n v="0.65755161751003244"/>
    <n v="0.69444446055070663"/>
    <n v="-3.6892843040674202E-2"/>
    <n v="1.0561063832226241"/>
    <n v="-5.6106383222624068E-2"/>
    <n v="2007"/>
    <s v="EU15"/>
    <s v="UK"/>
    <s v="Wave VII"/>
    <s v="United Kingdom 2007"/>
    <s v="Gross"/>
    <n v="31.219750000000001"/>
    <n v="5.1117059999999999"/>
    <n v="5.8347040000000003"/>
    <n v="25.385046000000003"/>
    <n v="26.108044"/>
    <n v="-0.72299800000000047"/>
    <n v="0.81310856108713236"/>
    <n v="0.83626691437311318"/>
    <n v="-2.3158353285980843E-2"/>
    <n v="1.028481256248265"/>
    <n v="-2.8481256248265235E-2"/>
    <n v="2007"/>
    <s v="EU15"/>
    <s v="UK"/>
    <s v="Wave VII"/>
    <s v="United Kingdom 2007"/>
    <s v="Gross"/>
    <n v="27.782150000000001"/>
    <n v="4.6469449999999997"/>
    <n v="5.3036180000000002"/>
    <n v="22.478532000000001"/>
    <n v="23.135205000000003"/>
    <n v="-0.65667300000000051"/>
    <n v="0.80909979969152857"/>
    <n v="0.83273630730523018"/>
    <n v="-2.3636507613701622E-2"/>
    <n v="1.0292133400882228"/>
    <n v="-2.9213340088222864E-2"/>
  </r>
  <r>
    <x v="3"/>
    <x v="1"/>
    <x v="46"/>
    <x v="3"/>
    <x v="313"/>
    <x v="0"/>
    <n v="37.223179999999999"/>
    <n v="14.13345"/>
    <n v="19.036200000000001"/>
    <n v="18.186979999999998"/>
    <n v="23.089729999999999"/>
    <n v="-4.9027500000000011"/>
    <n v="0.48859286068519664"/>
    <n v="0.62030514319303187"/>
    <n v="-0.1317122825078352"/>
    <n v="1.2695747177376344"/>
    <n v="-0.26957471773763436"/>
    <n v="2004"/>
    <s v="UK"/>
    <s v="Wave VI"/>
    <s v="United Kingdom 2004"/>
    <s v="Gross"/>
    <n v="34.198909999999998"/>
    <n v="7.6204169999999998"/>
    <n v="11.22073"/>
    <n v="22.978179999999998"/>
    <n v="26.578492999999998"/>
    <n v="-3.6003129999999999"/>
    <n v="0.67189802248083341"/>
    <n v="0.77717368769940331"/>
    <n v="-0.10527566521856983"/>
    <n v="1.1566839932492479"/>
    <n v="-0.15668399324924778"/>
    <n v="2004"/>
    <s v="EU15"/>
    <s v="UK"/>
    <s v="Wave VI"/>
    <s v="United Kingdom 2004"/>
    <s v="Gross"/>
    <n v="31.394950000000001"/>
    <n v="3.5585830000000001"/>
    <n v="5.2207679999999996"/>
    <n v="26.174182000000002"/>
    <n v="27.836367000000003"/>
    <n v="-1.6621849999999996"/>
    <n v="0.83370675857104404"/>
    <n v="0.88665110153066018"/>
    <n v="-5.29443429596161E-2"/>
    <n v="1.0635047544179221"/>
    <n v="-6.3504754417922193E-2"/>
    <n v="2004"/>
    <s v="EU15"/>
    <s v="UK"/>
    <s v="Wave VI"/>
    <s v="United Kingdom 2004"/>
    <s v="Gross"/>
    <n v="27.978860000000001"/>
    <n v="3.4984120000000001"/>
    <n v="5.0138069999999999"/>
    <n v="22.965053000000001"/>
    <n v="24.480448000000003"/>
    <n v="-1.5153949999999998"/>
    <n v="0.82080016841286596"/>
    <n v="0.87496231083039133"/>
    <n v="-5.4162142417525226E-2"/>
    <n v="1.06598700207659"/>
    <n v="-6.5987002076590015E-2"/>
  </r>
  <r>
    <x v="36"/>
    <x v="1"/>
    <x v="46"/>
    <x v="4"/>
    <x v="314"/>
    <x v="0"/>
    <n v="37.701439999999998"/>
    <n v="16.709489999999999"/>
    <n v="21.806349999999998"/>
    <n v="15.89509"/>
    <n v="20.991949999999999"/>
    <n v="-5.0968599999999995"/>
    <n v="0.42160432068377229"/>
    <n v="0.55679438238963819"/>
    <n v="-0.13519006170586587"/>
    <n v="1.3206562529686841"/>
    <n v="-0.320656252968684"/>
    <n v="1999"/>
    <s v="UK"/>
    <s v="Wave V"/>
    <s v="United Kingdom 1999"/>
    <s v="Gross"/>
    <n v="35.297620000000002"/>
    <n v="9.5538179999999997"/>
    <n v="13.18501"/>
    <n v="22.112610000000004"/>
    <n v="25.743802000000002"/>
    <n v="-3.6311920000000004"/>
    <n v="0.62646178410895703"/>
    <n v="0.72933534895553864"/>
    <n v="-0.10287356484658174"/>
    <n v="1.1642136319502763"/>
    <n v="-0.16421363195027633"/>
    <n v="1999"/>
    <s v="EU15"/>
    <s v="UK"/>
    <s v="Wave V"/>
    <s v="United Kingdom 1999"/>
    <s v="Gross"/>
    <n v="32.597949999999997"/>
    <n v="3.694868"/>
    <n v="5.8897680000000001"/>
    <n v="26.708181999999997"/>
    <n v="28.903081999999998"/>
    <n v="-2.1949000000000001"/>
    <n v="0.81932090821662096"/>
    <n v="0.88665336317161048"/>
    <n v="-6.7332454954989504E-2"/>
    <n v="1.0821808088622431"/>
    <n v="-8.2180808862243049E-2"/>
    <n v="1999"/>
    <s v="EU15"/>
    <s v="UK"/>
    <s v="Wave V"/>
    <s v="United Kingdom 1999"/>
    <s v="Gross"/>
    <n v="29.22776"/>
    <n v="3.979873"/>
    <n v="5.7119479999999996"/>
    <n v="23.515812"/>
    <n v="25.247886999999999"/>
    <n v="-1.7320749999999996"/>
    <n v="0.8045711337440844"/>
    <n v="0.86383243190720049"/>
    <n v="-5.926129816311615E-2"/>
    <n v="1.0736557597926024"/>
    <n v="-7.3655759792602513E-2"/>
  </r>
  <r>
    <x v="6"/>
    <x v="1"/>
    <x v="46"/>
    <x v="5"/>
    <x v="315"/>
    <x v="0"/>
    <n v="39.357509999999998"/>
    <n v="18.606490000000001"/>
    <n v="22.09412"/>
    <n v="17.263389999999998"/>
    <n v="20.751019999999997"/>
    <n v="-3.4876299999999993"/>
    <n v="0.43863013691669006"/>
    <n v="0.52724422861100706"/>
    <n v="-8.8614091694317026E-2"/>
    <n v="1.2020246313151703"/>
    <n v="-0.20202463131517043"/>
    <n v="1995"/>
    <s v="UK"/>
    <s v="Wave IV"/>
    <s v="United Kingdom 1995"/>
    <s v="Gross"/>
    <n v="36.97878"/>
    <n v="11.90269"/>
    <n v="13.503769999999999"/>
    <n v="23.475010000000001"/>
    <n v="25.076090000000001"/>
    <n v="-1.6010799999999996"/>
    <n v="0.63482380976332919"/>
    <n v="0.67812107376176278"/>
    <n v="-4.3297263998433685E-2"/>
    <n v="1.0682035918195563"/>
    <n v="-6.8203591819556181E-2"/>
    <n v="1995"/>
    <s v="EU15"/>
    <s v="UK"/>
    <s v="Wave IV"/>
    <s v="United Kingdom 1995"/>
    <s v="Gross"/>
    <n v="34.7761"/>
    <n v="5.3658429999999999"/>
    <n v="6.1253140000000004"/>
    <n v="28.650786"/>
    <n v="29.410257000000001"/>
    <n v="-0.75947100000000045"/>
    <n v="0.82386426310023264"/>
    <n v="0.84570314095025034"/>
    <n v="-2.1838877850017698E-2"/>
    <n v="1.0265078591561154"/>
    <n v="-2.6507859156115313E-2"/>
    <n v="1995"/>
    <s v="EU15"/>
    <s v="UK"/>
    <s v="Wave IV"/>
    <s v="United Kingdom 1995"/>
    <s v="Gross"/>
    <n v="31.172619999999998"/>
    <n v="5.3156689999999998"/>
    <n v="6.1592549999999999"/>
    <n v="25.013365"/>
    <n v="25.856950999999999"/>
    <n v="-0.84358600000000017"/>
    <n v="0.80241458690350709"/>
    <n v="0.82947634815424565"/>
    <n v="-2.7061761250738635E-2"/>
    <n v="1.0337254103956024"/>
    <n v="-3.372541039560252E-2"/>
  </r>
  <r>
    <x v="13"/>
    <x v="1"/>
    <x v="46"/>
    <x v="5"/>
    <x v="316"/>
    <x v="0"/>
    <n v="38.251390000000001"/>
    <n v="16.080369999999998"/>
    <n v="19.966740000000001"/>
    <n v="18.284649999999999"/>
    <n v="22.171020000000002"/>
    <n v="-3.886370000000003"/>
    <n v="0.47801269444064642"/>
    <n v="0.57961344672703397"/>
    <n v="-0.10160075228638758"/>
    <n v="1.2125482303462196"/>
    <n v="-0.21254823034621953"/>
    <n v="1994"/>
    <s v="UK"/>
    <s v="Wave IV"/>
    <s v="United Kingdom 1994"/>
    <s v="Gross"/>
    <n v="35.830410000000001"/>
    <n v="8.3550880000000003"/>
    <n v="10.83724"/>
    <n v="24.993169999999999"/>
    <n v="27.475321999999998"/>
    <n v="-2.4821519999999992"/>
    <n v="0.69754072029876291"/>
    <n v="0.76681572999025127"/>
    <n v="-6.9275009691488296E-2"/>
    <n v="1.0993132123696194"/>
    <n v="-9.9313212369619347E-2"/>
    <n v="1994"/>
    <s v="EU15"/>
    <s v="UK"/>
    <s v="Wave IV"/>
    <s v="United Kingdom 1994"/>
    <s v="Gross"/>
    <n v="33.58343"/>
    <n v="2.906142"/>
    <n v="4.2529389999999996"/>
    <n v="29.330491000000002"/>
    <n v="30.677288000000001"/>
    <n v="-1.3467969999999996"/>
    <n v="0.87336198238238327"/>
    <n v="0.91346500342579662"/>
    <n v="-4.0103021043413359E-2"/>
    <n v="1.0459179834391452"/>
    <n v="-4.5917983439145271E-2"/>
    <n v="1994"/>
    <s v="EU15"/>
    <s v="UK"/>
    <s v="Wave IV"/>
    <s v="United Kingdom 1994"/>
    <s v="Gross"/>
    <n v="30.258240000000001"/>
    <n v="3.488855"/>
    <n v="4.7597110000000002"/>
    <n v="25.498529000000001"/>
    <n v="26.769385"/>
    <n v="-1.2708560000000002"/>
    <n v="0.84269703062702928"/>
    <n v="0.88469735847160969"/>
    <n v="-4.2000327844580521E-2"/>
    <n v="1.0498403653010728"/>
    <n v="-4.9840365301072866E-2"/>
  </r>
  <r>
    <x v="22"/>
    <x v="1"/>
    <x v="46"/>
    <x v="6"/>
    <x v="317"/>
    <x v="0"/>
    <n v="34.065759999999997"/>
    <n v="18.313359999999999"/>
    <n v="22.76755"/>
    <n v="11.298209999999997"/>
    <n v="15.752399999999998"/>
    <n v="-4.4541900000000005"/>
    <n v="0.33165882692768334"/>
    <n v="0.46241152406404551"/>
    <n v="-0.13075269713636217"/>
    <n v="1.3942385563730892"/>
    <n v="-0.3942385563730893"/>
    <n v="1991"/>
    <s v="UK"/>
    <s v="Wave III"/>
    <s v="United Kingdom 1991"/>
    <s v="Gross"/>
    <n v="31.496079999999999"/>
    <n v="11.226509999999999"/>
    <n v="14.599489999999999"/>
    <n v="16.89659"/>
    <n v="20.269570000000002"/>
    <n v="-3.3729800000000001"/>
    <n v="0.53646644280812084"/>
    <n v="0.64355849997841008"/>
    <n v="-0.10709205717028913"/>
    <n v="1.1996248947272794"/>
    <n v="-0.19962489472727929"/>
    <n v="1991"/>
    <s v="EU15"/>
    <s v="UK"/>
    <s v="Wave III"/>
    <s v="United Kingdom 1991"/>
    <s v="Gross"/>
    <n v="29.245249999999999"/>
    <n v="4.4981210000000003"/>
    <n v="6.7330300000000003"/>
    <n v="22.512219999999999"/>
    <n v="24.747128999999997"/>
    <n v="-2.234909"/>
    <n v="0.7697735529701405"/>
    <n v="0.84619310828254157"/>
    <n v="-7.6419555312401161E-2"/>
    <n v="1.099275371331659"/>
    <n v="-9.9275371331658993E-2"/>
    <n v="1991"/>
    <s v="EU15"/>
    <s v="UK"/>
    <s v="Wave III"/>
    <s v="United Kingdom 1991"/>
    <s v="Gross"/>
    <n v="26.086500000000001"/>
    <n v="4.5843889999999998"/>
    <n v="6.2030669999999999"/>
    <n v="19.883433"/>
    <n v="21.502110999999999"/>
    <n v="-1.6186780000000001"/>
    <n v="0.76221160370306473"/>
    <n v="0.82426201291855938"/>
    <n v="-6.2050409215494602E-2"/>
    <n v="1.0814083765112392"/>
    <n v="-8.1408376511239278E-2"/>
  </r>
  <r>
    <x v="37"/>
    <x v="1"/>
    <x v="46"/>
    <x v="7"/>
    <x v="318"/>
    <x v="0"/>
    <n v="36.255459999999999"/>
    <n v="14.645200000000001"/>
    <n v="17.66376"/>
    <n v="18.591699999999999"/>
    <n v="21.610259999999997"/>
    <n v="-3.018559999999999"/>
    <n v="0.51279724488394296"/>
    <n v="0.59605532518412396"/>
    <n v="-8.3258080300180962E-2"/>
    <n v="1.1623606232888868"/>
    <n v="-0.16236062328888692"/>
    <n v="1986"/>
    <s v="UK"/>
    <s v="Wave II"/>
    <s v="United Kingdom 1986"/>
    <s v="Gross"/>
    <n v="33.668120000000002"/>
    <n v="7.1724889999999997"/>
    <n v="9.1211789999999997"/>
    <n v="24.546941000000004"/>
    <n v="26.495631000000003"/>
    <n v="-1.94869"/>
    <n v="0.72908558600836648"/>
    <n v="0.78696496864095777"/>
    <n v="-5.7879382632591306E-2"/>
    <n v="1.0793862665005793"/>
    <n v="-7.9386266500579436E-2"/>
    <n v="1986"/>
    <s v="EU15"/>
    <s v="UK"/>
    <s v="Wave II"/>
    <s v="United Kingdom 1986"/>
    <s v="Gross"/>
    <n v="31.277290000000001"/>
    <n v="3.5698690000000002"/>
    <n v="4.6670299999999996"/>
    <n v="26.61026"/>
    <n v="27.707421"/>
    <n v="-1.0971609999999994"/>
    <n v="0.85078534617289414"/>
    <n v="0.88586386480414381"/>
    <n v="-3.5078518631249681E-2"/>
    <n v="1.0412307508457264"/>
    <n v="-4.1230750845726402E-2"/>
    <n v="1986"/>
    <s v="EU15"/>
    <s v="UK"/>
    <s v="Wave II"/>
    <s v="United Kingdom 1986"/>
    <s v="Gross"/>
    <n v="27.973510000000001"/>
    <n v="3.8234430000000001"/>
    <n v="5.0040519999999997"/>
    <n v="22.969458000000003"/>
    <n v="24.150067"/>
    <n v="-1.1806089999999996"/>
    <n v="0.82111461879470982"/>
    <n v="0.86331915444289975"/>
    <n v="-4.2204535648190003E-2"/>
    <n v="1.0513990795951735"/>
    <n v="-5.1399079595173702E-2"/>
  </r>
  <r>
    <x v="38"/>
    <x v="1"/>
    <x v="46"/>
    <x v="8"/>
    <x v="319"/>
    <x v="0"/>
    <n v="26.54945"/>
    <n v="14.30678"/>
    <n v="16.82957"/>
    <n v="9.7198799999999999"/>
    <n v="12.24267"/>
    <n v="-2.5227900000000005"/>
    <n v="0.36610475923230046"/>
    <n v="0.46112706666239789"/>
    <n v="-9.5022307430097444E-2"/>
    <n v="1.2595495006111188"/>
    <n v="-0.2595495006111187"/>
    <n v="1979"/>
    <s v="UK"/>
    <s v="Wave I"/>
    <s v="United Kingdom 1979"/>
    <s v="Gross"/>
    <n v="23.70993"/>
    <n v="7.8796480000000004"/>
    <n v="8.9499259999999996"/>
    <n v="14.760004"/>
    <n v="15.830282"/>
    <n v="-1.0702779999999992"/>
    <n v="0.62252414916450616"/>
    <n v="0.66766464515078705"/>
    <n v="-4.5140495986280817E-2"/>
    <n v="1.0725120399696368"/>
    <n v="-7.2512039969636802E-2"/>
    <n v="1979"/>
    <s v="EU15"/>
    <s v="UK"/>
    <s v="Wave I"/>
    <s v="United Kingdom 1979"/>
    <s v="Gross"/>
    <n v="21.427399999999999"/>
    <n v="2.7794460000000001"/>
    <n v="3.4510999999999998"/>
    <n v="17.976299999999998"/>
    <n v="18.647953999999999"/>
    <n v="-0.67165399999999975"/>
    <n v="0.83893986204579185"/>
    <n v="0.87028542893678185"/>
    <n v="-3.134556689099003E-2"/>
    <n v="1.03736330613085"/>
    <n v="-3.7363306130850052E-2"/>
    <n v="1979"/>
    <s v="EU15"/>
    <s v="UK"/>
    <s v="Wave I"/>
    <s v="United Kingdom 1979"/>
    <s v="Gross"/>
    <n v="19.336880000000001"/>
    <n v="3.2646570000000001"/>
    <n v="3.8666130000000001"/>
    <n v="15.470267"/>
    <n v="16.072223000000001"/>
    <n v="-0.60195599999999994"/>
    <n v="0.80003945827868816"/>
    <n v="0.83116940271646722"/>
    <n v="-3.1129944437778997E-2"/>
    <n v="1.0389105113699719"/>
    <n v="-3.8910511369971826E-2"/>
  </r>
  <r>
    <x v="43"/>
    <x v="1"/>
    <x v="46"/>
    <x v="9"/>
    <x v="320"/>
    <x v="0"/>
    <n v="21.957519999999999"/>
    <n v="15.02135"/>
    <n v="15.400829999999999"/>
    <n v="6.5566899999999997"/>
    <n v="6.9361699999999988"/>
    <n v="-0.37947999999999915"/>
    <n v="0.29860794843862148"/>
    <n v="0.31589041021026049"/>
    <n v="-1.7282461771639019E-2"/>
    <n v="1.0578767640379521"/>
    <n v="-5.7876764037951951E-2"/>
    <n v="1974"/>
    <s v="UK"/>
    <s v="Historical wave"/>
    <s v="United Kingdom 1974"/>
    <s v="Gross"/>
    <n v="18.752960000000002"/>
    <n v="10.68887"/>
    <n v="9.0760559999999995"/>
    <n v="9.6769040000000022"/>
    <n v="8.064090000000002"/>
    <n v="1.6128140000000002"/>
    <n v="0.51602008429602586"/>
    <n v="0.4300169146630719"/>
    <n v="8.6003169632953944E-2"/>
    <n v="0.83333367779612155"/>
    <n v="0.16666632220387842"/>
    <n v="1974"/>
    <s v="EU15"/>
    <s v="UK"/>
    <s v="Historical wave"/>
    <s v="United Kingdom 1974"/>
    <s v="Gross"/>
    <n v="16.502400000000002"/>
    <n v="6.5092499999999998"/>
    <n v="3.2836129999999999"/>
    <n v="13.218787000000003"/>
    <n v="9.9931500000000018"/>
    <n v="3.2256369999999999"/>
    <n v="0.80102209375605982"/>
    <n v="0.60555737347294947"/>
    <n v="0.19546472028311032"/>
    <n v="0.75598086269186426"/>
    <n v="0.24401913730813571"/>
    <n v="1974"/>
    <s v="EU15"/>
    <s v="UK"/>
    <s v="Historical wave"/>
    <s v="United Kingdom 1974"/>
    <s v="Gross"/>
    <n v="14.884729999999999"/>
    <n v="5.1575480000000002"/>
    <n v="3.4062830000000002"/>
    <n v="11.478446999999999"/>
    <n v="9.7271819999999991"/>
    <n v="1.7512650000000001"/>
    <n v="0.77115587585397916"/>
    <n v="0.65350073531733521"/>
    <n v="0.11765514053664394"/>
    <n v="0.847430144513452"/>
    <n v="0.15256985548654797"/>
  </r>
  <r>
    <x v="44"/>
    <x v="1"/>
    <x v="46"/>
    <x v="9"/>
    <x v="321"/>
    <x v="0"/>
    <n v="19.549060000000001"/>
    <n v="10.89381"/>
    <n v="12.35655"/>
    <n v="7.1925100000000004"/>
    <n v="8.6552500000000006"/>
    <n v="-1.4627400000000002"/>
    <n v="0.36792101512809311"/>
    <n v="0.44274507316464323"/>
    <n v="-7.4824058036550095E-2"/>
    <n v="1.2033698945152667"/>
    <n v="-0.20336989451526657"/>
    <n v="1969"/>
    <s v="UK"/>
    <s v="Historical wave"/>
    <s v="United Kingdom 1969"/>
    <s v="Gross"/>
    <n v="15.237590000000001"/>
    <n v="5.3741719999999997"/>
    <n v="5.4671079999999996"/>
    <n v="9.7704820000000012"/>
    <n v="9.8634180000000011"/>
    <n v="-9.2935999999999908E-2"/>
    <n v="0.64120914134059259"/>
    <n v="0.64730826856477963"/>
    <n v="-6.0991272241870207E-3"/>
    <n v="1.0095119155841032"/>
    <n v="-9.5119155841032095E-3"/>
    <n v="1969"/>
    <s v="EU15"/>
    <s v="UK"/>
    <s v="Historical wave"/>
    <s v="United Kingdom 1969"/>
    <s v="Gross"/>
    <n v="12.453530000000001"/>
    <n v="1.8870210000000001"/>
    <n v="2.000162"/>
    <n v="10.453368000000001"/>
    <n v="10.566509"/>
    <n v="-0.11314099999999994"/>
    <n v="0.83938995610080036"/>
    <n v="0.84847501069977749"/>
    <n v="-9.0850545989771513E-3"/>
    <n v="1.010823401606066"/>
    <n v="-1.0823401606066095E-2"/>
    <n v="1969"/>
    <s v="EU15"/>
    <s v="UK"/>
    <s v="Historical wave"/>
    <s v="United Kingdom 1969"/>
    <s v="Gross"/>
    <n v="11.27617"/>
    <n v="2.2119490000000002"/>
    <n v="2.3617439999999998"/>
    <n v="8.9144260000000006"/>
    <n v="9.0642209999999999"/>
    <n v="-0.14979499999999968"/>
    <n v="0.79055441696959161"/>
    <n v="0.80383862605831591"/>
    <n v="-1.3284209088724245E-2"/>
    <n v="1.0168036618398089"/>
    <n v="-1.6803661839808831E-2"/>
  </r>
  <r>
    <x v="33"/>
    <x v="0"/>
    <x v="47"/>
    <x v="10"/>
    <x v="322"/>
    <x v="0"/>
    <n v="33.928280000000001"/>
    <n v="21.314350000000001"/>
    <n v="24.276340000000001"/>
    <n v="9.6519399999999997"/>
    <n v="12.61393"/>
    <n v="-2.9619900000000001"/>
    <n v="0.28448067511821995"/>
    <n v="0.37178218288696036"/>
    <n v="-8.7301507768740419E-2"/>
    <n v="1.3068802748463004"/>
    <n v="-0.30688027484630037"/>
    <n v="2016"/>
    <s v="US"/>
    <s v="Wave X"/>
    <s v="United States 2016"/>
    <s v="Gross"/>
    <n v="29.541139999999999"/>
    <n v="15.21393"/>
    <n v="17.24343"/>
    <n v="12.297709999999999"/>
    <n v="14.327209999999999"/>
    <n v="-2.0295000000000005"/>
    <n v="0.41629097590682007"/>
    <n v="0.48499177756850276"/>
    <n v="-6.8700801661682673E-2"/>
    <n v="1.165030725232584"/>
    <n v="-0.16503072523258402"/>
    <n v="2016"/>
    <s v="Anglo-Saxon"/>
    <s v="US"/>
    <s v="Wave X"/>
    <s v="United States 2016"/>
    <s v="Gross"/>
    <n v="24.83868"/>
    <n v="9.9957940000000001"/>
    <n v="10.84117"/>
    <n v="13.99751"/>
    <n v="14.842886"/>
    <n v="-0.84537599999999991"/>
    <n v="0.5635367901998013"/>
    <n v="0.59757144904640669"/>
    <n v="-3.4034658846605371E-2"/>
    <n v="1.060394741636191"/>
    <n v="-6.0394741636191004E-2"/>
    <n v="2016"/>
    <s v="Anglo-Saxon"/>
    <s v="US"/>
    <s v="Wave X"/>
    <s v="United States 2016"/>
    <s v="Gross"/>
    <n v="20.862549999999999"/>
    <n v="7.62934"/>
    <n v="8.4110010000000006"/>
    <n v="12.451548999999998"/>
    <n v="13.23321"/>
    <n v="-0.78166100000000061"/>
    <n v="0.59683734730414062"/>
    <n v="0.63430453132526943"/>
    <n v="-3.7467184021128801E-2"/>
    <n v="1.0627762055949828"/>
    <n v="-6.2776205594982662E-2"/>
  </r>
  <r>
    <x v="9"/>
    <x v="0"/>
    <x v="47"/>
    <x v="0"/>
    <x v="323"/>
    <x v="0"/>
    <n v="34.933140000000002"/>
    <n v="21.51754"/>
    <n v="24.133389999999999"/>
    <n v="10.799750000000003"/>
    <n v="13.415600000000001"/>
    <n v="-2.6158499999999982"/>
    <n v="0.30915485982651436"/>
    <n v="0.38403647653775186"/>
    <n v="-7.488161671123747E-2"/>
    <n v="1.242213940137503"/>
    <n v="-0.24221394013750294"/>
    <n v="2013"/>
    <s v="US"/>
    <s v="Wave IX"/>
    <s v="United States 2013"/>
    <s v="Gross"/>
    <n v="30.532979999999998"/>
    <n v="15.190849999999999"/>
    <n v="17.049140000000001"/>
    <n v="13.483839999999997"/>
    <n v="15.342129999999999"/>
    <n v="-1.858290000000002"/>
    <n v="0.44161559074810247"/>
    <n v="0.50247732124411049"/>
    <n v="-6.0861730496007994E-2"/>
    <n v="1.1378160820656431"/>
    <n v="-0.13781608206564319"/>
    <n v="2013"/>
    <s v="Anglo-Saxon"/>
    <s v="US"/>
    <s v="Wave IX"/>
    <s v="United States 2013"/>
    <s v="Gross"/>
    <n v="26.23216"/>
    <n v="9.9398389999999992"/>
    <n v="10.65837"/>
    <n v="15.573790000000001"/>
    <n v="16.292321000000001"/>
    <n v="-0.71853100000000047"/>
    <n v="0.59369072161804448"/>
    <n v="0.62108194674018458"/>
    <n v="-2.7391225122140168E-2"/>
    <n v="1.0461371958913019"/>
    <n v="-4.6137195891302017E-2"/>
    <n v="2013"/>
    <s v="Anglo-Saxon"/>
    <s v="US"/>
    <s v="Wave IX"/>
    <s v="United States 2013"/>
    <s v="Gross"/>
    <n v="21.94098"/>
    <n v="7.535101"/>
    <n v="8.2197300000000002"/>
    <n v="13.72125"/>
    <n v="14.405878999999999"/>
    <n v="-0.68462900000000015"/>
    <n v="0.62537088133711438"/>
    <n v="0.65657409103877762"/>
    <n v="-3.1203209701663289E-2"/>
    <n v="1.0498955270110231"/>
    <n v="-4.9895527011023059E-2"/>
  </r>
  <r>
    <x v="1"/>
    <x v="0"/>
    <x v="47"/>
    <x v="1"/>
    <x v="324"/>
    <x v="0"/>
    <n v="35.743279999999999"/>
    <n v="21.26192"/>
    <n v="23.948799999999999"/>
    <n v="11.79448"/>
    <n v="14.481359999999999"/>
    <n v="-2.6868799999999986"/>
    <n v="0.32997755102497589"/>
    <n v="0.40514916370293941"/>
    <n v="-7.517161267796349E-2"/>
    <n v="1.2278082628483833"/>
    <n v="-0.22780826284838318"/>
    <n v="2010"/>
    <s v="US"/>
    <s v="Wave VIII"/>
    <s v="United States 2010"/>
    <s v="Gross"/>
    <n v="31.459330000000001"/>
    <n v="15.419750000000001"/>
    <n v="16.937760000000001"/>
    <n v="14.521570000000001"/>
    <n v="16.039580000000001"/>
    <n v="-1.5180100000000003"/>
    <n v="0.46159819678295755"/>
    <n v="0.50985129053924538"/>
    <n v="-4.825309375628789E-2"/>
    <n v="1.1045348402411035"/>
    <n v="-0.10453484024110342"/>
    <n v="2010"/>
    <s v="Anglo-Saxon"/>
    <s v="US"/>
    <s v="Wave VIII"/>
    <s v="United States 2010"/>
    <s v="Gross"/>
    <n v="26.901789999999998"/>
    <n v="10.223879999999999"/>
    <n v="10.91934"/>
    <n v="15.982449999999998"/>
    <n v="16.677909999999997"/>
    <n v="-0.69546000000000063"/>
    <n v="0.59410358938940488"/>
    <n v="0.61995540073727429"/>
    <n v="-2.585181134786944E-2"/>
    <n v="1.0435139793961501"/>
    <n v="-4.3513979396150197E-2"/>
    <n v="2010"/>
    <s v="Anglo-Saxon"/>
    <s v="US"/>
    <s v="Wave VIII"/>
    <s v="United States 2010"/>
    <s v="Gross"/>
    <n v="22.396930000000001"/>
    <n v="7.6349799999999997"/>
    <n v="8.2626010000000001"/>
    <n v="14.134329000000001"/>
    <n v="14.761950000000002"/>
    <n v="-0.62762100000000043"/>
    <n v="0.63108332258037148"/>
    <n v="0.65910595782546988"/>
    <n v="-2.8022635245098342E-2"/>
    <n v="1.044404018047125"/>
    <n v="-4.440401804712487E-2"/>
  </r>
  <r>
    <x v="10"/>
    <x v="0"/>
    <x v="47"/>
    <x v="2"/>
    <x v="325"/>
    <x v="0"/>
    <n v="31.602650000000001"/>
    <n v="21.019770000000001"/>
    <n v="24.336590000000001"/>
    <n v="7.2660599999999995"/>
    <n v="10.582879999999999"/>
    <n v="-3.3168199999999999"/>
    <n v="0.22991932638560372"/>
    <n v="0.33487318310331565"/>
    <n v="-0.10495385671771196"/>
    <n v="1.4564812291668388"/>
    <n v="-0.4564812291668387"/>
    <n v="2007"/>
    <s v="US"/>
    <s v="Wave VII"/>
    <s v="United States 2007"/>
    <s v="Gross"/>
    <n v="27.239599999999999"/>
    <n v="15.335839999999999"/>
    <n v="17.638639999999999"/>
    <n v="9.6009600000000006"/>
    <n v="11.90376"/>
    <n v="-2.3027999999999995"/>
    <n v="0.35246332545264986"/>
    <n v="0.43700201177697179"/>
    <n v="-8.4538686324321932E-2"/>
    <n v="1.23985101489851"/>
    <n v="-0.23985101489851007"/>
    <n v="2007"/>
    <s v="Anglo-Saxon"/>
    <s v="US"/>
    <s v="Wave VII"/>
    <s v="United States 2007"/>
    <s v="Gross"/>
    <n v="22.90842"/>
    <n v="9.8343389999999999"/>
    <n v="11.307370000000001"/>
    <n v="11.601049999999999"/>
    <n v="13.074081"/>
    <n v="-1.4730310000000006"/>
    <n v="0.50640987025731143"/>
    <n v="0.57071072557601088"/>
    <n v="-6.4300855318699446E-2"/>
    <n v="1.1269739377039147"/>
    <n v="-0.1269739377039148"/>
    <n v="2007"/>
    <s v="Anglo-Saxon"/>
    <s v="US"/>
    <s v="Wave VII"/>
    <s v="United States 2007"/>
    <s v="Gross"/>
    <n v="19.102599999999999"/>
    <n v="7.4371280000000004"/>
    <n v="8.6347909999999999"/>
    <n v="10.467808999999999"/>
    <n v="11.665471999999998"/>
    <n v="-1.1976629999999995"/>
    <n v="0.54797823332949436"/>
    <n v="0.6106745678598724"/>
    <n v="-6.2696334530378039E-2"/>
    <n v="1.1144139141247227"/>
    <n v="-0.11441391412472272"/>
  </r>
  <r>
    <x v="3"/>
    <x v="0"/>
    <x v="47"/>
    <x v="3"/>
    <x v="326"/>
    <x v="0"/>
    <n v="32.30545"/>
    <n v="21.112259999999999"/>
    <n v="23.93731"/>
    <n v="8.3681400000000004"/>
    <n v="11.193190000000001"/>
    <n v="-2.8250500000000009"/>
    <n v="0.25903183518570394"/>
    <n v="0.34647992830931007"/>
    <n v="-8.7448093123606102E-2"/>
    <n v="1.3375959293224062"/>
    <n v="-0.33759592932240629"/>
    <n v="2004"/>
    <s v="US"/>
    <s v="Wave VI"/>
    <s v="United States 2004"/>
    <s v="Gross"/>
    <n v="27.76371"/>
    <n v="15.3909"/>
    <n v="17.090589999999999"/>
    <n v="10.673120000000001"/>
    <n v="12.372809999999999"/>
    <n v="-1.6996899999999986"/>
    <n v="0.38442700921454664"/>
    <n v="0.44564685339243204"/>
    <n v="-6.1219844177885396E-2"/>
    <n v="1.1592495914971441"/>
    <n v="-0.15924959149714407"/>
    <n v="2004"/>
    <s v="Anglo-Saxon"/>
    <s v="US"/>
    <s v="Wave VI"/>
    <s v="United States 2004"/>
    <s v="Gross"/>
    <n v="23.742059999999999"/>
    <n v="10.23854"/>
    <n v="11.100820000000001"/>
    <n v="12.641239999999998"/>
    <n v="13.503519999999998"/>
    <n v="-0.86228000000000016"/>
    <n v="0.53244074018850929"/>
    <n v="0.56875940840853734"/>
    <n v="-3.6318668220028091E-2"/>
    <n v="1.0682116627799172"/>
    <n v="-6.8211662779917179E-2"/>
    <n v="2004"/>
    <s v="Anglo-Saxon"/>
    <s v="US"/>
    <s v="Wave VI"/>
    <s v="United States 2004"/>
    <s v="Gross"/>
    <n v="19.781330000000001"/>
    <n v="7.6608869999999998"/>
    <n v="8.3688889999999994"/>
    <n v="11.412441000000001"/>
    <n v="12.120443000000002"/>
    <n v="-0.70800199999999958"/>
    <n v="0.57692991320603826"/>
    <n v="0.61272133875730306"/>
    <n v="-3.579142555126473E-2"/>
    <n v="1.0620377358358304"/>
    <n v="-6.2037735835830346E-2"/>
  </r>
  <r>
    <x v="11"/>
    <x v="0"/>
    <x v="47"/>
    <x v="4"/>
    <x v="327"/>
    <x v="0"/>
    <n v="29.890049999999999"/>
    <n v="20.262820000000001"/>
    <n v="23.473379999999999"/>
    <n v="6.4166699999999999"/>
    <n v="9.6272299999999973"/>
    <n v="-3.2105599999999974"/>
    <n v="0.21467578675846979"/>
    <n v="0.32208811962509254"/>
    <n v="-0.10741233286662276"/>
    <n v="1.5003467530666215"/>
    <n v="-0.50034675306662135"/>
    <n v="2000"/>
    <s v="US"/>
    <s v="Wave V"/>
    <s v="United States 2000"/>
    <s v="Gross"/>
    <n v="25.596340000000001"/>
    <n v="14.751340000000001"/>
    <n v="16.574200000000001"/>
    <n v="9.0221400000000003"/>
    <n v="10.845000000000001"/>
    <n v="-1.8228600000000004"/>
    <n v="0.35247773705146906"/>
    <n v="0.42369338741398183"/>
    <n v="-7.1215650362512775E-2"/>
    <n v="1.2020429742832632"/>
    <n v="-0.2020429742832632"/>
    <n v="2000"/>
    <s v="Anglo-Saxon"/>
    <s v="US"/>
    <s v="Wave V"/>
    <s v="United States 2000"/>
    <s v="Gross"/>
    <n v="21.46123"/>
    <n v="9.4030100000000001"/>
    <n v="10.39823"/>
    <n v="11.063000000000001"/>
    <n v="12.05822"/>
    <n v="-0.99521999999999977"/>
    <n v="0.51548769571921094"/>
    <n v="0.56186062029063577"/>
    <n v="-4.6372924571424834E-2"/>
    <n v="1.0899593238723673"/>
    <n v="-8.9959323872367325E-2"/>
    <n v="2000"/>
    <s v="Anglo-Saxon"/>
    <s v="US"/>
    <s v="Wave V"/>
    <s v="United States 2000"/>
    <s v="Gross"/>
    <n v="17.835930000000001"/>
    <n v="7.0615319999999997"/>
    <n v="7.8678569999999999"/>
    <n v="9.9680730000000004"/>
    <n v="10.774398000000001"/>
    <n v="-0.80632500000000018"/>
    <n v="0.5588759879636217"/>
    <n v="0.60408389133619611"/>
    <n v="-4.5207903372574354E-2"/>
    <n v="1.0808907599292261"/>
    <n v="-8.089075992922605E-2"/>
  </r>
  <r>
    <x v="12"/>
    <x v="0"/>
    <x v="47"/>
    <x v="5"/>
    <x v="328"/>
    <x v="0"/>
    <n v="31.016089999999998"/>
    <n v="20.338429999999999"/>
    <n v="23.733170000000001"/>
    <n v="7.2829199999999972"/>
    <n v="10.677659999999999"/>
    <n v="-3.3947400000000023"/>
    <n v="0.23481102872734758"/>
    <n v="0.34426196209773702"/>
    <n v="-0.10945093337038946"/>
    <n v="1.4661234779456596"/>
    <n v="-0.46612347794565967"/>
    <n v="1997"/>
    <s v="US"/>
    <s v="Wave IV"/>
    <s v="United States 1997"/>
    <s v="Gross"/>
    <n v="26.84665"/>
    <n v="14.778320000000001"/>
    <n v="16.638570000000001"/>
    <n v="10.208079999999999"/>
    <n v="12.06833"/>
    <n v="-1.8602500000000006"/>
    <n v="0.38023664032570165"/>
    <n v="0.44952833966249045"/>
    <n v="-6.929169933678879E-2"/>
    <n v="1.1822330937845316"/>
    <n v="-0.18223309378453154"/>
    <n v="1997"/>
    <s v="Anglo-Saxon"/>
    <s v="US"/>
    <s v="Wave IV"/>
    <s v="United States 1997"/>
    <s v="Gross"/>
    <n v="22.82367"/>
    <n v="9.5849919999999997"/>
    <n v="10.39894"/>
    <n v="12.42473"/>
    <n v="13.238678"/>
    <n v="-0.81394799999999989"/>
    <n v="0.54437914673669929"/>
    <n v="0.58004159716645043"/>
    <n v="-3.5662450429751212E-2"/>
    <n v="1.0655103169243918"/>
    <n v="-6.5510316924391909E-2"/>
    <n v="1997"/>
    <s v="Anglo-Saxon"/>
    <s v="US"/>
    <s v="Wave IV"/>
    <s v="United States 1997"/>
    <s v="Gross"/>
    <n v="19.210540000000002"/>
    <n v="7.1379919999999997"/>
    <n v="7.9096120000000001"/>
    <n v="11.300928000000003"/>
    <n v="12.072548000000001"/>
    <n v="-0.77162000000000042"/>
    <n v="0.5882670658919531"/>
    <n v="0.62843355782815058"/>
    <n v="-4.0166491936197542E-2"/>
    <n v="1.0682793483862563"/>
    <n v="-6.8279348386256447E-2"/>
  </r>
  <r>
    <x v="13"/>
    <x v="0"/>
    <x v="47"/>
    <x v="5"/>
    <x v="329"/>
    <x v="0"/>
    <n v="32.057189999999999"/>
    <n v="20.803930000000001"/>
    <n v="23.875050000000002"/>
    <n v="8.1821399999999969"/>
    <n v="11.253259999999997"/>
    <n v="-3.0711200000000005"/>
    <n v="0.25523572091003599"/>
    <n v="0.35103700605074861"/>
    <n v="-9.5801285140712608E-2"/>
    <n v="1.3753443475667737"/>
    <n v="-0.37534434756677371"/>
    <n v="1994"/>
    <s v="US"/>
    <s v="Wave IV"/>
    <s v="United States 1994"/>
    <s v="Gross"/>
    <n v="28.237110000000001"/>
    <n v="15.356999999999999"/>
    <n v="16.946439999999999"/>
    <n v="11.290670000000002"/>
    <n v="12.880110000000002"/>
    <n v="-1.5894399999999997"/>
    <n v="0.39985218033998526"/>
    <n v="0.45614122691734393"/>
    <n v="-5.6289046577358649E-2"/>
    <n v="1.1407746395918046"/>
    <n v="-0.1407746395918045"/>
    <n v="1994"/>
    <s v="Anglo-Saxon"/>
    <s v="US"/>
    <s v="Wave IV"/>
    <s v="United States 1994"/>
    <s v="Gross"/>
    <n v="24.370480000000001"/>
    <n v="10.07962"/>
    <n v="10.83061"/>
    <n v="13.539870000000001"/>
    <n v="14.29086"/>
    <n v="-0.75098999999999982"/>
    <n v="0.55558487153310065"/>
    <n v="0.58640043199805669"/>
    <n v="-3.0815560464955954E-2"/>
    <n v="1.0554650820133429"/>
    <n v="-5.5465082013342798E-2"/>
    <n v="1994"/>
    <s v="Anglo-Saxon"/>
    <s v="US"/>
    <s v="Wave IV"/>
    <s v="United States 1994"/>
    <s v="Gross"/>
    <n v="20.463840000000001"/>
    <n v="7.4076500000000003"/>
    <n v="8.0763370000000005"/>
    <n v="12.387503000000001"/>
    <n v="13.056190000000001"/>
    <n v="-0.66868700000000025"/>
    <n v="0.6053361930116733"/>
    <n v="0.63801270924714037"/>
    <n v="-3.2676516235467058E-2"/>
    <n v="1.0539807740107106"/>
    <n v="-5.398077401071065E-2"/>
  </r>
  <r>
    <x v="22"/>
    <x v="0"/>
    <x v="47"/>
    <x v="6"/>
    <x v="330"/>
    <x v="0"/>
    <n v="31.49372"/>
    <n v="20.95607"/>
    <n v="23.916319999999999"/>
    <n v="7.5774000000000008"/>
    <n v="10.537649999999999"/>
    <n v="-2.9602499999999985"/>
    <n v="0.24060034825990709"/>
    <n v="0.33459527804273359"/>
    <n v="-9.3994929782826503E-2"/>
    <n v="1.3906683031118852"/>
    <n v="-0.39066830311188511"/>
    <n v="1991"/>
    <s v="US"/>
    <s v="Wave III"/>
    <s v="United States 1991"/>
    <s v="Gross"/>
    <n v="27.28912"/>
    <n v="15.71673"/>
    <n v="17.54495"/>
    <n v="9.7441700000000004"/>
    <n v="11.57239"/>
    <n v="-1.82822"/>
    <n v="0.35707160949125516"/>
    <n v="0.42406607468470953"/>
    <n v="-6.6994465193454381E-2"/>
    <n v="1.1876219318833723"/>
    <n v="-0.18762193188337231"/>
    <n v="1991"/>
    <s v="Anglo-Saxon"/>
    <s v="US"/>
    <s v="Wave III"/>
    <s v="United States 1991"/>
    <s v="Gross"/>
    <n v="23.381039999999999"/>
    <n v="10.380750000000001"/>
    <n v="11.17266"/>
    <n v="12.208379999999998"/>
    <n v="13.000289999999998"/>
    <n v="-0.79190999999999967"/>
    <n v="0.52214871536937613"/>
    <n v="0.55601846624444418"/>
    <n v="-3.3869750875067994E-2"/>
    <n v="1.0648661001705386"/>
    <n v="-6.4866100170538579E-2"/>
    <n v="1991"/>
    <s v="Anglo-Saxon"/>
    <s v="US"/>
    <s v="Wave III"/>
    <s v="United States 1991"/>
    <s v="Gross"/>
    <n v="19.61543"/>
    <n v="7.522831"/>
    <n v="8.2529190000000003"/>
    <n v="11.362511"/>
    <n v="12.092599"/>
    <n v="-0.73008800000000029"/>
    <n v="0.57926392640895452"/>
    <n v="0.61648401284091148"/>
    <n v="-3.72200864319569E-2"/>
    <n v="1.0642541072127456"/>
    <n v="-6.425410721274552E-2"/>
  </r>
  <r>
    <x v="37"/>
    <x v="0"/>
    <x v="47"/>
    <x v="7"/>
    <x v="331"/>
    <x v="0"/>
    <n v="30.121410000000001"/>
    <n v="21.11449"/>
    <n v="23.904150000000001"/>
    <n v="6.2172599999999996"/>
    <n v="9.0069200000000009"/>
    <n v="-2.7896600000000014"/>
    <n v="0.20640667219761621"/>
    <n v="0.2990205305794118"/>
    <n v="-9.2613858381795588E-2"/>
    <n v="1.4486960493850991"/>
    <n v="-0.44869604938509916"/>
    <n v="1986"/>
    <s v="US"/>
    <s v="Wave II"/>
    <s v="United States 1986"/>
    <s v="Gross"/>
    <n v="26.204139999999999"/>
    <n v="16.243680000000001"/>
    <n v="17.777519999999999"/>
    <n v="8.4266199999999998"/>
    <n v="9.9604599999999976"/>
    <n v="-1.5338399999999979"/>
    <n v="0.32157590365491867"/>
    <n v="0.38011016579822876"/>
    <n v="-5.8534262143310103E-2"/>
    <n v="1.1820231599383855"/>
    <n v="-0.1820231599383855"/>
    <n v="1986"/>
    <s v="Anglo-Saxon"/>
    <s v="US"/>
    <s v="Wave II"/>
    <s v="United States 1986"/>
    <s v="Gross"/>
    <n v="22.418569999999999"/>
    <n v="11.1928"/>
    <n v="11.88632"/>
    <n v="10.532249999999999"/>
    <n v="11.225769999999999"/>
    <n v="-0.69351999999999947"/>
    <n v="0.46980025933857511"/>
    <n v="0.50073532790003994"/>
    <n v="-3.0935068561464871E-2"/>
    <n v="1.065847278596691"/>
    <n v="-6.5847278596691067E-2"/>
    <n v="1986"/>
    <s v="Anglo-Saxon"/>
    <s v="US"/>
    <s v="Wave II"/>
    <s v="United States 1986"/>
    <s v="Gross"/>
    <n v="18.899660000000001"/>
    <n v="7.9055679999999997"/>
    <n v="8.4973080000000003"/>
    <n v="10.402352"/>
    <n v="10.994092000000002"/>
    <n v="-0.5917400000000006"/>
    <n v="0.55039889606479697"/>
    <n v="0.58170845401451676"/>
    <n v="-3.1309557949719763E-2"/>
    <n v="1.0568852121135683"/>
    <n v="-5.6885212113568215E-2"/>
  </r>
  <r>
    <x v="38"/>
    <x v="0"/>
    <x v="47"/>
    <x v="8"/>
    <x v="332"/>
    <x v="0"/>
    <n v="27.804259999999999"/>
    <n v="18.975930000000002"/>
    <n v="21.25581"/>
    <n v="6.548449999999999"/>
    <n v="8.8283299999999976"/>
    <n v="-2.2798799999999986"/>
    <n v="0.23551966497220206"/>
    <n v="0.31751717182906497"/>
    <n v="-8.1997506856862898E-2"/>
    <n v="1.3481556704258257"/>
    <n v="-0.34815567042582579"/>
    <n v="1979"/>
    <s v="US"/>
    <s v="Wave I"/>
    <s v="United States 1979"/>
    <s v="Gross"/>
    <n v="24.033550000000002"/>
    <n v="13.85787"/>
    <n v="14.978120000000001"/>
    <n v="9.0554300000000012"/>
    <n v="10.175680000000002"/>
    <n v="-1.1202500000000004"/>
    <n v="0.37678287227646357"/>
    <n v="0.4233947960247238"/>
    <n v="-4.6611923748260259E-2"/>
    <n v="1.1237103042042178"/>
    <n v="-0.12371030420421783"/>
    <n v="1979"/>
    <s v="Anglo-Saxon"/>
    <s v="US"/>
    <s v="Wave I"/>
    <s v="United States 1979"/>
    <s v="Gross"/>
    <n v="20.659210000000002"/>
    <n v="8.9153739999999999"/>
    <n v="9.0966889999999996"/>
    <n v="11.562521000000002"/>
    <n v="11.743836000000002"/>
    <n v="-0.18131499999999967"/>
    <n v="0.55967875828746605"/>
    <n v="0.56845523134718123"/>
    <n v="-8.7764730597152379E-3"/>
    <n v="1.0156812688167225"/>
    <n v="-1.5681268816722549E-2"/>
    <n v="1979"/>
    <s v="Anglo-Saxon"/>
    <s v="US"/>
    <s v="Wave I"/>
    <s v="United States 1979"/>
    <s v="Gross"/>
    <n v="17.347899999999999"/>
    <n v="6.6177669999999997"/>
    <n v="6.9788800000000002"/>
    <n v="10.369019999999999"/>
    <n v="10.730132999999999"/>
    <n v="-0.36111300000000046"/>
    <n v="0.59771038569509849"/>
    <n v="0.61852633459957684"/>
    <n v="-2.0815948904478378E-2"/>
    <n v="1.034826145575956"/>
    <n v="-3.4826145575956119E-2"/>
  </r>
  <r>
    <x v="43"/>
    <x v="0"/>
    <x v="47"/>
    <x v="9"/>
    <x v="333"/>
    <x v="0"/>
    <n v="25.57856"/>
    <n v="18.64695"/>
    <n v="20.757190000000001"/>
    <n v="4.8213699999999982"/>
    <n v="6.9316099999999992"/>
    <n v="-2.110240000000001"/>
    <n v="0.18849262820111837"/>
    <n v="0.27099297223925034"/>
    <n v="-8.2500344038131973E-2"/>
    <n v="1.4376847244662827"/>
    <n v="-0.43768472446628276"/>
    <n v="1974"/>
    <s v="US"/>
    <s v="Historical wave"/>
    <s v="United States 1974"/>
    <s v="Gross"/>
    <n v="22.28905"/>
    <n v="14.289529999999999"/>
    <n v="15.49094"/>
    <n v="6.7981099999999994"/>
    <n v="7.9995200000000004"/>
    <n v="-1.201410000000001"/>
    <n v="0.30499774552975562"/>
    <n v="0.35889910067948166"/>
    <n v="-5.3901355149726028E-2"/>
    <n v="1.1767270609036926"/>
    <n v="-0.1767270609036925"/>
    <n v="1974"/>
    <s v="Anglo-Saxon"/>
    <s v="US"/>
    <s v="Historical wave"/>
    <s v="United States 1974"/>
    <s v="Gross"/>
    <n v="19.14433"/>
    <n v="9.9595040000000008"/>
    <n v="10.317349999999999"/>
    <n v="8.8269800000000007"/>
    <n v="9.1848259999999993"/>
    <n v="-0.35784599999999855"/>
    <n v="0.46107542024192022"/>
    <n v="0.47976742983431642"/>
    <n v="-1.8692009592396211E-2"/>
    <n v="1.0405400261471078"/>
    <n v="-4.0540026147107902E-2"/>
    <n v="1974"/>
    <s v="Anglo-Saxon"/>
    <s v="US"/>
    <s v="Historical wave"/>
    <s v="United States 1974"/>
    <s v="Gross"/>
    <n v="16.227070000000001"/>
    <n v="7.2366770000000002"/>
    <n v="7.6914749999999996"/>
    <n v="8.5355950000000007"/>
    <n v="8.990393000000001"/>
    <n v="-0.45479799999999937"/>
    <n v="0.52600962465805601"/>
    <n v="0.55403674230776101"/>
    <n v="-2.8027117649705051E-2"/>
    <n v="1.0532825186762025"/>
    <n v="-5.3282518676202345E-2"/>
  </r>
  <r>
    <x v="33"/>
    <x v="3"/>
    <x v="48"/>
    <x v="10"/>
    <x v="334"/>
    <x v="1"/>
    <n v="39.288080000000001"/>
    <n v="20.738720000000001"/>
    <n v="20.738720000000001"/>
    <n v="18.54936"/>
    <n v="18.54936"/>
    <m/>
    <n v="0.47213709603523513"/>
    <n v="0.47213709603523513"/>
    <m/>
    <n v="1"/>
    <m/>
    <n v="2016"/>
    <s v="UY"/>
    <s v="Wave X"/>
    <s v="Uruguay 2016"/>
    <s v="Net"/>
    <n v="32.688090000000003"/>
    <n v="13.00849"/>
    <n v="13.00849"/>
    <n v="19.679600000000001"/>
    <n v="19.679600000000001"/>
    <m/>
    <n v="0.60204190578280958"/>
    <n v="0.60204190578280958"/>
    <m/>
    <n v="1"/>
    <m/>
    <n v="2016"/>
    <s v="Latin America"/>
    <s v="UY"/>
    <s v="Wave X"/>
    <s v="Uruguay 2016"/>
    <s v="Net"/>
    <n v="26.181539999999998"/>
    <n v="6.7389520000000003"/>
    <n v="6.7389520000000003"/>
    <n v="19.442587999999997"/>
    <n v="19.442587999999997"/>
    <m/>
    <n v="0.74260673741880723"/>
    <n v="0.74260673741880723"/>
    <m/>
    <n v="1"/>
    <m/>
    <n v="2016"/>
    <s v="Latin America"/>
    <s v="UY"/>
    <s v="Wave X"/>
    <s v="Uruguay 2016"/>
    <s v="Net"/>
    <n v="20.997250000000001"/>
    <n v="5.4190240000000003"/>
    <n v="5.4190240000000003"/>
    <n v="15.578226000000001"/>
    <n v="15.578226000000001"/>
    <m/>
    <n v="0.74191744156972939"/>
    <n v="0.74191744156972939"/>
    <m/>
    <n v="1"/>
    <m/>
  </r>
  <r>
    <x v="9"/>
    <x v="3"/>
    <x v="48"/>
    <x v="0"/>
    <x v="335"/>
    <x v="1"/>
    <n v="39.178260000000002"/>
    <n v="21.538250000000001"/>
    <n v="21.538250000000001"/>
    <n v="17.64001"/>
    <n v="17.64001"/>
    <m/>
    <n v="0.45024996005437706"/>
    <n v="0.45024996005437706"/>
    <m/>
    <n v="1"/>
    <m/>
    <n v="2013"/>
    <s v="UY"/>
    <s v="Wave IX"/>
    <s v="Uruguay 2013"/>
    <s v="Net"/>
    <n v="32.551110000000001"/>
    <n v="13.87332"/>
    <n v="13.87332"/>
    <n v="18.677790000000002"/>
    <n v="18.677790000000002"/>
    <m/>
    <n v="0.57379886584512785"/>
    <n v="0.57379886584512785"/>
    <m/>
    <n v="1"/>
    <m/>
    <n v="2013"/>
    <s v="Latin America"/>
    <s v="UY"/>
    <s v="Wave IX"/>
    <s v="Uruguay 2013"/>
    <s v="Net"/>
    <n v="25.757850000000001"/>
    <n v="7.2547040000000003"/>
    <n v="7.2547040000000003"/>
    <n v="18.503146000000001"/>
    <n v="18.503146000000001"/>
    <m/>
    <n v="0.71834978462876364"/>
    <n v="0.71834978462876364"/>
    <m/>
    <n v="1"/>
    <m/>
    <n v="2013"/>
    <s v="Latin America"/>
    <s v="UY"/>
    <s v="Wave IX"/>
    <s v="Uruguay 2013"/>
    <s v="Net"/>
    <n v="20.840420000000002"/>
    <n v="5.820983"/>
    <n v="5.820983"/>
    <n v="15.019437000000002"/>
    <n v="15.019437000000002"/>
    <m/>
    <n v="0.72068782682882593"/>
    <n v="0.72068782682882593"/>
    <m/>
    <n v="1"/>
    <m/>
  </r>
  <r>
    <x v="1"/>
    <x v="3"/>
    <x v="48"/>
    <x v="1"/>
    <x v="336"/>
    <x v="1"/>
    <n v="41.544989999999999"/>
    <n v="21.056570000000001"/>
    <n v="21.056570000000001"/>
    <n v="20.488419999999998"/>
    <n v="20.488419999999998"/>
    <m/>
    <n v="0.49316223207659932"/>
    <n v="0.49316223207659932"/>
    <m/>
    <n v="1"/>
    <m/>
    <n v="2010"/>
    <s v="UY"/>
    <s v="Wave VIII"/>
    <s v="Uruguay 2010"/>
    <s v="Net"/>
    <n v="34.816600000000001"/>
    <n v="13.471170000000001"/>
    <n v="13.471170000000001"/>
    <n v="21.34543"/>
    <n v="21.34543"/>
    <m/>
    <n v="0.61308197813686571"/>
    <n v="0.61308197813686571"/>
    <m/>
    <n v="1"/>
    <m/>
    <n v="2010"/>
    <s v="Latin America"/>
    <s v="UY"/>
    <s v="Wave VIII"/>
    <s v="Uruguay 2010"/>
    <s v="Net"/>
    <n v="27.726310000000002"/>
    <n v="6.6070320000000002"/>
    <n v="6.6070320000000002"/>
    <n v="21.119278000000001"/>
    <n v="21.119278000000001"/>
    <m/>
    <n v="0.76170532609640451"/>
    <n v="0.76170532609640451"/>
    <m/>
    <n v="1"/>
    <m/>
    <n v="2010"/>
    <s v="Latin America"/>
    <s v="UY"/>
    <s v="Wave VIII"/>
    <s v="Uruguay 2010"/>
    <s v="Net"/>
    <n v="21.96144"/>
    <n v="5.4103440000000003"/>
    <n v="5.4103440000000003"/>
    <n v="16.551096000000001"/>
    <n v="16.551096000000001"/>
    <m/>
    <n v="0.75364347693047462"/>
    <n v="0.75364347693047462"/>
    <m/>
    <n v="1"/>
    <m/>
  </r>
  <r>
    <x v="10"/>
    <x v="3"/>
    <x v="48"/>
    <x v="2"/>
    <x v="337"/>
    <x v="1"/>
    <n v="42.275199999999998"/>
    <n v="22.14349"/>
    <n v="22.14349"/>
    <n v="20.131709999999998"/>
    <n v="20.131709999999998"/>
    <m/>
    <n v="0.47620614450079479"/>
    <n v="0.47620614450079479"/>
    <m/>
    <n v="1"/>
    <m/>
    <n v="2007"/>
    <s v="UY"/>
    <s v="Wave VII"/>
    <s v="Uruguay 2007"/>
    <s v="Net"/>
    <n v="35.776510000000002"/>
    <n v="14.176970000000001"/>
    <n v="14.176970000000001"/>
    <n v="21.599540000000001"/>
    <n v="21.599540000000001"/>
    <m/>
    <n v="0.60373524415880697"/>
    <n v="0.60373524415880697"/>
    <m/>
    <n v="1"/>
    <m/>
    <n v="2007"/>
    <s v="Latin America"/>
    <s v="UY"/>
    <s v="Wave VII"/>
    <s v="Uruguay 2007"/>
    <s v="Net"/>
    <n v="29.334219999999998"/>
    <n v="7.1543049999999999"/>
    <n v="7.1543049999999999"/>
    <n v="22.179914999999998"/>
    <n v="22.179914999999998"/>
    <m/>
    <n v="0.75611061074744779"/>
    <n v="0.75611061074744779"/>
    <m/>
    <n v="1"/>
    <m/>
    <n v="2007"/>
    <s v="Latin America"/>
    <s v="UY"/>
    <s v="Wave VII"/>
    <s v="Uruguay 2007"/>
    <s v="Net"/>
    <n v="23.241520000000001"/>
    <n v="5.8049470000000003"/>
    <n v="5.8049470000000003"/>
    <n v="17.436573000000003"/>
    <n v="17.436573000000003"/>
    <m/>
    <n v="0.75023376267989361"/>
    <n v="0.75023376267989361"/>
    <m/>
    <n v="1"/>
    <m/>
  </r>
  <r>
    <x v="3"/>
    <x v="3"/>
    <x v="48"/>
    <x v="3"/>
    <x v="338"/>
    <x v="1"/>
    <n v="45.456159999999997"/>
    <n v="23.76023"/>
    <n v="23.76023"/>
    <n v="21.695929999999997"/>
    <n v="21.695929999999997"/>
    <m/>
    <n v="0.47729350653464786"/>
    <n v="0.47729350653464786"/>
    <m/>
    <n v="1"/>
    <m/>
    <n v="2004"/>
    <s v="UY"/>
    <s v="Wave VI"/>
    <s v="Uruguay 2004"/>
    <s v="Net"/>
    <n v="38.710410000000003"/>
    <n v="16.31062"/>
    <n v="16.31062"/>
    <n v="22.399790000000003"/>
    <n v="22.399790000000003"/>
    <m/>
    <n v="0.57865029070991503"/>
    <n v="0.57865029070991503"/>
    <m/>
    <n v="1"/>
    <m/>
    <n v="2004"/>
    <s v="Latin America"/>
    <s v="UY"/>
    <s v="Wave VI"/>
    <s v="Uruguay 2004"/>
    <s v="Net"/>
    <n v="31.624839999999999"/>
    <n v="9.5977720000000009"/>
    <n v="9.5977720000000009"/>
    <n v="22.027068"/>
    <n v="22.027068"/>
    <m/>
    <n v="0.69651160290455227"/>
    <n v="0.69651160290455227"/>
    <m/>
    <n v="1"/>
    <m/>
    <n v="2004"/>
    <s v="Latin America"/>
    <s v="UY"/>
    <s v="Wave VI"/>
    <s v="Uruguay 2004"/>
    <s v="Net"/>
    <n v="24.904309999999999"/>
    <n v="7.0671929999999996"/>
    <n v="7.0671929999999996"/>
    <n v="17.837116999999999"/>
    <n v="17.837116999999999"/>
    <m/>
    <n v="0.71622610704733436"/>
    <n v="0.71622610704733436"/>
    <m/>
    <n v="1"/>
    <m/>
  </r>
</pivotCacheRecords>
</file>

<file path=xl/pivotCache/pivotCacheRecords7.xml><?xml version="1.0" encoding="utf-8"?>
<pivotCacheRecords xmlns="http://schemas.openxmlformats.org/spreadsheetml/2006/main" xmlns:r="http://schemas.openxmlformats.org/officeDocument/2006/relationships" count="339">
  <r>
    <x v="0"/>
    <x v="0"/>
    <x v="0"/>
    <x v="0"/>
    <x v="0"/>
    <x v="0"/>
    <n v="32.518689999999999"/>
    <n v="19.80124"/>
    <n v="21.312899999999999"/>
    <n v="11.20579"/>
    <n v="0.34459536961667275"/>
    <n v="6.9104369999999999"/>
    <n v="2.0875000000000001E-2"/>
    <n v="4.0709710000000001"/>
    <n v="0.24710750000000001"/>
    <n v="0.71426299999999998"/>
    <n v="0.41259859999999998"/>
    <n v="1.01233E-2"/>
    <n v="0.25579639999999998"/>
    <n v="-1.5116599999999991"/>
    <n v="7.5278199999997852E-2"/>
    <n v="6.7177949970504396E-3"/>
    <n v="2.2827163457462614E-2"/>
    <n v="2013"/>
    <s v="AU"/>
    <s v="Anglo-Saxon"/>
    <s v="Wave IX"/>
    <s v="Australia 2013"/>
    <s v="Gross"/>
    <n v="23.09965"/>
    <n v="14.91498"/>
    <n v="16.387799999999999"/>
    <n v="6.7118500000000019"/>
    <n v="0.29056067949081488"/>
    <n v="3.7735799999999999"/>
    <n v="2.3884300000000001E-2"/>
    <n v="3.0212080000000001"/>
    <n v="0.23878150000000001"/>
    <n v="0.84272860000000005"/>
    <n v="0.3355322"/>
    <n v="6.3914999999999996E-3"/>
    <n v="-0.13723179999999999"/>
    <n v="-1.4728199999999987"/>
    <n v="7.9795700000001801E-2"/>
    <n v="1.1888778801671935E-2"/>
    <n v="2013"/>
    <s v="AU"/>
    <s v="Anglo-Saxon"/>
    <s v="Wave IX"/>
    <s v="Australia 2013"/>
    <s v="Gross"/>
    <n v="30.372640000000001"/>
    <n v="18.06793"/>
    <n v="20.59995"/>
    <n v="9.7726900000000008"/>
    <n v="0.32175964947400032"/>
    <n v="1.192574"/>
    <n v="2.5546099999999999E-2"/>
    <n v="9.3720759999999999"/>
    <n v="0.40539069999999999"/>
    <n v="0.57876110000000003"/>
    <n v="0.62185959999999996"/>
    <n v="2.7021400000000001E-2"/>
    <n v="0.10855389999999999"/>
    <n v="-2.5320199999999993"/>
    <n v="-2.7072800000000896E-2"/>
    <n v="-2.7702505656069E-3"/>
    <n v="2013"/>
    <s v="AU"/>
    <s v="Anglo-Saxon"/>
    <s v="Wave IX"/>
    <s v="Australia 2013"/>
    <s v="Gross"/>
    <n v="78.046229999999994"/>
    <n v="44.40305"/>
    <n v="44.469450000000002"/>
    <n v="33.576779999999992"/>
    <n v="0.43021655242027701"/>
    <n v="30.010750000000002"/>
    <n v="0"/>
    <n v="0.35470580000000002"/>
    <n v="3.3204999999999998E-2"/>
    <n v="0.3547459"/>
    <n v="0.4252167"/>
    <n v="0"/>
    <n v="2.2470629999999998"/>
    <n v="-6.6400000000001569E-2"/>
    <n v="0.21749359999999029"/>
    <n v="6.4775002248574865E-3"/>
  </r>
  <r>
    <x v="1"/>
    <x v="0"/>
    <x v="0"/>
    <x v="1"/>
    <x v="1"/>
    <x v="0"/>
    <n v="32.759529999999998"/>
    <n v="20.348009999999999"/>
    <n v="21.174289999999999"/>
    <n v="11.585239999999999"/>
    <n v="0.353644878299536"/>
    <n v="6.0422760000000002"/>
    <n v="1.18256E-2"/>
    <n v="4.0398870000000002"/>
    <n v="5.7609599999999997E-2"/>
    <n v="0.9212437"/>
    <n v="0.25658130000000001"/>
    <n v="4.1142000000000001E-3"/>
    <n v="1.1979759999999999"/>
    <n v="-0.82628000000000057"/>
    <n v="-0.11999340000000025"/>
    <n v="-1.0357437567111279E-2"/>
    <n v="0.10340536751936084"/>
    <n v="2010"/>
    <s v="AU"/>
    <s v="Anglo-Saxon"/>
    <s v="Wave VIII"/>
    <s v="Australia 2010"/>
    <s v="Gross"/>
    <n v="22.867819999999998"/>
    <n v="14.076510000000001"/>
    <n v="14.88988"/>
    <n v="7.9779399999999985"/>
    <n v="0.3488719082098774"/>
    <n v="3.7413720000000001"/>
    <n v="1.58119E-2"/>
    <n v="2.869653"/>
    <n v="7.4878700000000006E-2"/>
    <n v="1.0415810000000001"/>
    <n v="0.2156672"/>
    <n v="4.2791000000000001E-3"/>
    <n v="0.93698599999999999"/>
    <n v="-0.81336999999999904"/>
    <n v="-0.10891890000000259"/>
    <n v="-1.3652509294379578E-2"/>
    <n v="2010"/>
    <s v="AU"/>
    <s v="Anglo-Saxon"/>
    <s v="Wave VIII"/>
    <s v="Australia 2010"/>
    <s v="Gross"/>
    <n v="33.289070000000002"/>
    <n v="20.701409999999999"/>
    <n v="22.371490000000001"/>
    <n v="10.917580000000001"/>
    <n v="0.32796290193748279"/>
    <n v="1.1919569999999999"/>
    <n v="7.3442000000000004E-3"/>
    <n v="9.3360040000000009"/>
    <n v="2.0810100000000002E-2"/>
    <n v="0.92656799999999995"/>
    <n v="0.34762189999999998"/>
    <n v="0"/>
    <n v="0.97912600000000005"/>
    <n v="-1.6700800000000022"/>
    <n v="-0.22177119999999739"/>
    <n v="-2.0313219596283918E-2"/>
    <n v="2010"/>
    <s v="AU"/>
    <s v="Anglo-Saxon"/>
    <s v="Wave VIII"/>
    <s v="Australia 2010"/>
    <s v="Gross"/>
    <n v="81.015420000000006"/>
    <n v="50.911499999999997"/>
    <n v="50.297580000000004"/>
    <n v="30.717840000000002"/>
    <n v="0.37916041168459041"/>
    <n v="26.134239999999998"/>
    <n v="0"/>
    <n v="0.41810609999999998"/>
    <n v="3.7336300000000003E-2"/>
    <n v="0.31322290000000003"/>
    <n v="0.29777150000000002"/>
    <n v="1.0643E-2"/>
    <n v="2.886301"/>
    <n v="0.61391999999999314"/>
    <n v="6.2992000000114956E-3"/>
    <n v="2.0506650207213447E-4"/>
  </r>
  <r>
    <x v="2"/>
    <x v="0"/>
    <x v="0"/>
    <x v="2"/>
    <x v="2"/>
    <x v="0"/>
    <n v="31.474499999999999"/>
    <n v="19.788630000000001"/>
    <n v="21.079249999999998"/>
    <n v="10.395250000000001"/>
    <n v="0.33027530222878843"/>
    <n v="5.4974499999999997"/>
    <n v="0"/>
    <n v="4.3880990000000004"/>
    <n v="8.6655599999999999E-2"/>
    <n v="0.53788849999999999"/>
    <n v="0.3729343"/>
    <n v="4.4984999999999999E-3"/>
    <n v="0.82453920000000003"/>
    <n v="-1.290619999999997"/>
    <n v="-2.6195100000004246E-2"/>
    <n v="-2.5199105360625522E-3"/>
    <n v="7.9318842740674828E-2"/>
    <n v="2008"/>
    <s v="AU"/>
    <s v="Anglo-Saxon"/>
    <s v="Wave VII"/>
    <s v="Australia 2008"/>
    <s v="Gross"/>
    <n v="21.512329999999999"/>
    <n v="13.614890000000001"/>
    <n v="14.70614"/>
    <n v="6.8061899999999991"/>
    <n v="0.31638553331972868"/>
    <n v="3.2330670000000001"/>
    <n v="0"/>
    <n v="3.0555050000000001"/>
    <n v="8.3445099999999994E-2"/>
    <n v="0.58327439999999997"/>
    <n v="0.31799939999999999"/>
    <n v="7.0733999999999997E-3"/>
    <n v="0.6169538"/>
    <n v="-1.0912499999999987"/>
    <n v="1.2189999999812073E-4"/>
    <n v="1.7910167068230648E-5"/>
    <n v="2008"/>
    <s v="AU"/>
    <s v="Anglo-Saxon"/>
    <s v="Wave VII"/>
    <s v="Australia 2008"/>
    <s v="Gross"/>
    <n v="31.490680000000001"/>
    <n v="18.834630000000001"/>
    <n v="21.547830000000001"/>
    <n v="9.94285"/>
    <n v="0.31573945052948998"/>
    <n v="0.94916730000000005"/>
    <n v="0"/>
    <n v="9.8971289999999996"/>
    <n v="0.14490890000000001"/>
    <n v="0.53509329999999999"/>
    <n v="0.64549920000000005"/>
    <n v="0"/>
    <n v="0.56357380000000001"/>
    <n v="-2.7132000000000005"/>
    <n v="-7.9321499999998935E-2"/>
    <n v="-7.9777428001024785E-3"/>
    <n v="2008"/>
    <s v="AU"/>
    <s v="Anglo-Saxon"/>
    <s v="Wave VII"/>
    <s v="Australia 2008"/>
    <s v="Gross"/>
    <n v="80.31062"/>
    <n v="52.089359999999999"/>
    <n v="51.586410000000001"/>
    <n v="28.724209999999999"/>
    <n v="0.35766390547103233"/>
    <n v="25.249749999999999"/>
    <n v="0"/>
    <n v="0.1520348"/>
    <n v="0"/>
    <n v="0.33844380000000002"/>
    <n v="0.1661396"/>
    <n v="0"/>
    <n v="2.2352750000000001"/>
    <n v="0.50294999999999845"/>
    <n v="7.9616800000000154E-2"/>
    <n v="2.7717663949678741E-3"/>
  </r>
  <r>
    <x v="3"/>
    <x v="0"/>
    <x v="0"/>
    <x v="3"/>
    <x v="3"/>
    <x v="0"/>
    <n v="32.51867"/>
    <n v="19.42822"/>
    <n v="20.954360000000001"/>
    <n v="11.564309999999999"/>
    <n v="0.35562063270115285"/>
    <n v="6.5478199999999998"/>
    <n v="0"/>
    <n v="4.725168"/>
    <n v="0.1457415"/>
    <n v="1.134795"/>
    <m/>
    <n v="1.84917E-2"/>
    <n v="0.54719830000000003"/>
    <n v="-1.5261400000000016"/>
    <n v="-2.8764499999999416E-2"/>
    <n v="-2.4873511692439427E-3"/>
    <n v="4.7317851216371755E-2"/>
    <n v="2004"/>
    <s v="AU"/>
    <s v="Anglo-Saxon"/>
    <s v="Wave VI"/>
    <s v="Australia 2004"/>
    <s v="Gross"/>
    <n v="23.887139999999999"/>
    <n v="14.53565"/>
    <n v="15.9315"/>
    <n v="7.9556399999999989"/>
    <n v="0.3330511731416988"/>
    <n v="3.9873319999999999"/>
    <n v="0"/>
    <n v="3.336957"/>
    <n v="0.1765709"/>
    <n v="1.3296699999999999"/>
    <m/>
    <n v="2.9326899999999999E-2"/>
    <n v="0.54608350000000005"/>
    <n v="-1.3958499999999994"/>
    <n v="-5.4450300000000951E-2"/>
    <n v="-6.844238804169238E-3"/>
    <n v="2004"/>
    <s v="AU"/>
    <s v="Anglo-Saxon"/>
    <s v="Wave VI"/>
    <s v="Australia 2004"/>
    <s v="Gross"/>
    <n v="29.462399999999999"/>
    <n v="17.08972"/>
    <n v="19.830660000000002"/>
    <n v="9.6317399999999971"/>
    <n v="0.32691634082763105"/>
    <n v="0.80757900000000005"/>
    <n v="0"/>
    <n v="10.1844"/>
    <n v="0.1224098"/>
    <n v="0.87764359999999997"/>
    <m/>
    <n v="0"/>
    <n v="0.39459899999999998"/>
    <n v="-2.7409400000000019"/>
    <n v="-1.3951400000001613E-2"/>
    <n v="-1.4484817904139456E-3"/>
    <n v="2004"/>
    <s v="AU"/>
    <s v="Anglo-Saxon"/>
    <s v="Wave VI"/>
    <s v="Australia 2004"/>
    <s v="Gross"/>
    <n v="81.885570000000001"/>
    <n v="48.684170000000002"/>
    <n v="48.303730000000002"/>
    <n v="33.58184"/>
    <n v="0.41010693337055598"/>
    <n v="31.323509999999999"/>
    <n v="0"/>
    <n v="0.25964359999999997"/>
    <n v="4.0287000000000003E-2"/>
    <n v="0.62488940000000004"/>
    <m/>
    <n v="0"/>
    <n v="0.88014599999999998"/>
    <n v="0.38044000000000011"/>
    <n v="7.2924000000000433E-2"/>
    <n v="2.1715308035533619E-3"/>
  </r>
  <r>
    <x v="4"/>
    <x v="0"/>
    <x v="0"/>
    <x v="3"/>
    <x v="4"/>
    <x v="0"/>
    <n v="32.655500000000004"/>
    <n v="19.039300000000001"/>
    <n v="20.370480000000001"/>
    <n v="12.285020000000003"/>
    <n v="0.37620064001469894"/>
    <n v="6.9395040000000003"/>
    <n v="5.2744899999999997E-2"/>
    <n v="4.3470279999999999"/>
    <m/>
    <n v="1.4018569999999999"/>
    <m/>
    <n v="7.7438000000000003E-3"/>
    <n v="0.95595359999999996"/>
    <n v="-1.3311799999999998"/>
    <n v="-8.8631299999999413E-2"/>
    <n v="-7.2145832892416446E-3"/>
    <n v="7.7814574172447401E-2"/>
    <n v="2003"/>
    <s v="AU"/>
    <s v="Anglo-Saxon"/>
    <s v="Wave VI"/>
    <s v="Australia 2003"/>
    <s v="Gross"/>
    <n v="23.97729"/>
    <n v="14.150539999999999"/>
    <n v="15.2323"/>
    <n v="8.7449899999999996"/>
    <n v="0.36471969934884219"/>
    <n v="4.1216379999999999"/>
    <n v="6.5700099999999997E-2"/>
    <n v="3.0682719999999999"/>
    <m/>
    <n v="1.6228899999999999"/>
    <m/>
    <n v="1.21098E-2"/>
    <n v="0.98742010000000002"/>
    <n v="-1.0817600000000009"/>
    <n v="-5.1279999999998438E-2"/>
    <n v="-5.8639289467453297E-3"/>
    <n v="2003"/>
    <s v="AU"/>
    <s v="Anglo-Saxon"/>
    <s v="Wave VI"/>
    <s v="Australia 2003"/>
    <s v="Gross"/>
    <n v="32.267710000000001"/>
    <n v="19.482189999999999"/>
    <n v="22.05866"/>
    <n v="10.209050000000001"/>
    <n v="0.31638594743785664"/>
    <n v="1.32416"/>
    <n v="3.6007900000000002E-2"/>
    <n v="9.6121619999999997"/>
    <m/>
    <n v="1.1840139999999999"/>
    <m/>
    <n v="0"/>
    <n v="0.8286772"/>
    <n v="-2.5764700000000005"/>
    <n v="-0.19950109999999732"/>
    <n v="-1.9541592998368829E-2"/>
    <n v="2003"/>
    <s v="AU"/>
    <s v="Anglo-Saxon"/>
    <s v="Wave VI"/>
    <s v="Australia 2003"/>
    <s v="Gross"/>
    <n v="80.940619999999996"/>
    <n v="44.837859999999999"/>
    <n v="44.906390000000002"/>
    <n v="36.034229999999994"/>
    <n v="0.44519340227440801"/>
    <n v="34.071269999999998"/>
    <n v="1.6902899999999998E-2"/>
    <n v="0.39425660000000001"/>
    <m/>
    <n v="0.63038640000000001"/>
    <m/>
    <n v="0"/>
    <n v="1.052454"/>
    <n v="-6.8530000000002644E-2"/>
    <n v="-6.25098999999949E-2"/>
    <n v="-1.7347366656647002E-3"/>
  </r>
  <r>
    <x v="5"/>
    <x v="0"/>
    <x v="0"/>
    <x v="4"/>
    <x v="5"/>
    <x v="0"/>
    <n v="32.952730000000003"/>
    <n v="20.393339999999998"/>
    <n v="21.575939999999999"/>
    <n v="11.376790000000003"/>
    <n v="0.34524575050382783"/>
    <n v="6.7566389999999998"/>
    <n v="4.17147E-2"/>
    <n v="3.867737"/>
    <m/>
    <n v="0.90476420000000002"/>
    <m/>
    <n v="3.9551700000000002E-2"/>
    <n v="0.90133569999999996"/>
    <n v="-1.1826000000000008"/>
    <n v="4.7647700000002402E-2"/>
    <n v="4.1881497329213594E-3"/>
    <n v="7.9225836110185716E-2"/>
    <n v="2001"/>
    <s v="AU"/>
    <s v="Anglo-Saxon"/>
    <s v="Wave V"/>
    <s v="Australia 2001"/>
    <s v="Gross"/>
    <n v="24.237670000000001"/>
    <n v="15.32264"/>
    <n v="16.39894"/>
    <n v="7.8387300000000018"/>
    <n v="0.32341103744708138"/>
    <n v="3.9178380000000002"/>
    <n v="4.4955700000000001E-2"/>
    <n v="2.7512249999999998"/>
    <m/>
    <n v="1.1193420000000001"/>
    <m/>
    <n v="4.3861900000000002E-2"/>
    <n v="1.0216069999999999"/>
    <n v="-1.0762999999999998"/>
    <n v="1.6200400000002446E-2"/>
    <n v="2.0667123373304657E-3"/>
    <n v="2001"/>
    <s v="AU"/>
    <s v="Anglo-Saxon"/>
    <s v="Wave V"/>
    <s v="Australia 2001"/>
    <s v="Gross"/>
    <n v="31.8963"/>
    <n v="20.830269999999999"/>
    <n v="22.982710000000001"/>
    <n v="8.9135899999999992"/>
    <n v="0.27945529732288693"/>
    <n v="1.173448"/>
    <n v="5.3010000000000002E-2"/>
    <n v="8.3885649999999998"/>
    <m/>
    <n v="0.6177435"/>
    <m/>
    <n v="0"/>
    <n v="0.72326469999999998"/>
    <n v="-2.1524400000000021"/>
    <n v="0.1099988000000014"/>
    <n v="1.2340572092725984E-2"/>
    <n v="2001"/>
    <s v="AU"/>
    <s v="Anglo-Saxon"/>
    <s v="Wave V"/>
    <s v="Australia 2001"/>
    <s v="Gross"/>
    <n v="82.721029999999999"/>
    <n v="47.000059999999998"/>
    <n v="46.68929"/>
    <n v="36.031739999999999"/>
    <n v="0.4355813751351984"/>
    <n v="34.261200000000002"/>
    <n v="0"/>
    <n v="0.28883360000000002"/>
    <m/>
    <n v="0.35311320000000002"/>
    <m/>
    <n v="0.1010284"/>
    <n v="0.63094899999999998"/>
    <n v="0.31076999999999799"/>
    <n v="8.5845800000001304E-2"/>
    <n v="2.3825049803312664E-3"/>
  </r>
  <r>
    <x v="6"/>
    <x v="0"/>
    <x v="0"/>
    <x v="5"/>
    <x v="6"/>
    <x v="0"/>
    <n v="31.288789999999999"/>
    <n v="19.229030000000002"/>
    <n v="20.636050000000001"/>
    <n v="10.652739999999998"/>
    <n v="0.34046506752098749"/>
    <n v="6.2253309999999997"/>
    <n v="0.1322498"/>
    <n v="3.1836630000000001"/>
    <n v="0.53633790000000003"/>
    <n v="1.5042880000000001"/>
    <m/>
    <n v="5.1193200000000001E-2"/>
    <n v="0.4469824"/>
    <n v="-1.4070199999999993"/>
    <n v="-2.0285300000002948E-2"/>
    <n v="-1.9042330893275299E-3"/>
    <n v="4.1959383219716248E-2"/>
    <n v="1995"/>
    <s v="AU"/>
    <s v="Anglo-Saxon"/>
    <s v="Wave IV"/>
    <s v="Australia 1995"/>
    <s v="Gross"/>
    <n v="23.092449999999999"/>
    <n v="14.41911"/>
    <n v="15.695309999999999"/>
    <n v="7.3971400000000003"/>
    <n v="0.32032720651121904"/>
    <n v="3.5318999999999998"/>
    <n v="0.1707969"/>
    <n v="2.2437559999999999"/>
    <n v="0.53036550000000005"/>
    <n v="1.734826"/>
    <m/>
    <n v="5.8979999999999998E-2"/>
    <n v="0.4410038"/>
    <n v="-1.2761999999999993"/>
    <n v="-3.8288200000001993E-2"/>
    <n v="-5.1760815666598162E-3"/>
    <n v="1995"/>
    <s v="AU"/>
    <s v="Anglo-Saxon"/>
    <s v="Wave IV"/>
    <s v="Australia 1995"/>
    <s v="Gross"/>
    <n v="30.462230000000002"/>
    <n v="20.134219999999999"/>
    <n v="22.30011"/>
    <n v="8.1621200000000016"/>
    <n v="0.26794230100685346"/>
    <n v="1.0076069999999999"/>
    <n v="4.4286699999999998E-2"/>
    <n v="6.7092489999999998"/>
    <n v="0.73249149999999996"/>
    <n v="1.199624"/>
    <m/>
    <n v="4.34914E-2"/>
    <n v="0.5911303"/>
    <n v="-2.165890000000001"/>
    <n v="1.3010000000335253E-4"/>
    <n v="1.5939486310340025E-5"/>
    <n v="1995"/>
    <s v="AU"/>
    <s v="Anglo-Saxon"/>
    <s v="Wave IV"/>
    <s v="Australia 1995"/>
    <s v="Gross"/>
    <n v="78.860590000000002"/>
    <n v="43.774180000000001"/>
    <n v="44.154649999999997"/>
    <n v="34.705940000000005"/>
    <n v="0.44009231987739383"/>
    <n v="33.469369999999998"/>
    <n v="0.1223812"/>
    <n v="0.23759269999999999"/>
    <n v="0.1164379"/>
    <n v="0.93433949999999999"/>
    <m/>
    <n v="2.5917099999999998E-2"/>
    <n v="0.1476383"/>
    <n v="-0.38046999999999542"/>
    <n v="3.2733300000003851E-2"/>
    <n v="9.4316131474911347E-4"/>
  </r>
  <r>
    <x v="7"/>
    <x v="0"/>
    <x v="0"/>
    <x v="6"/>
    <x v="7"/>
    <x v="0"/>
    <n v="26.496079999999999"/>
    <n v="17.466090000000001"/>
    <n v="18.992989999999999"/>
    <n v="7.5030900000000003"/>
    <n v="0.28317736057560217"/>
    <n v="5.3487720000000003"/>
    <n v="0.13730139999999999"/>
    <n v="1.9355560000000001"/>
    <n v="0.2162743"/>
    <n v="0.85997489999999999"/>
    <m/>
    <m/>
    <n v="0.53422259999999999"/>
    <n v="-1.5268999999999977"/>
    <n v="-2.1112000000016451E-3"/>
    <n v="-2.813774058423456E-4"/>
    <n v="7.1200345457671441E-2"/>
    <n v="1989"/>
    <s v="AU"/>
    <s v="Anglo-Saxon"/>
    <s v="Wave III"/>
    <s v="Australia 1989"/>
    <s v="Gross"/>
    <n v="18.68684"/>
    <n v="12.15827"/>
    <n v="13.425509999999999"/>
    <n v="5.261330000000001"/>
    <n v="0.28155268627547519"/>
    <n v="3.2964859999999998"/>
    <n v="0.14814759999999999"/>
    <n v="1.406496"/>
    <n v="0.260488"/>
    <n v="1.0228109999999999"/>
    <m/>
    <m/>
    <n v="0.39914270000000002"/>
    <n v="-1.2672399999999993"/>
    <n v="-5.0012999999990981E-3"/>
    <n v="-9.5057713543896644E-4"/>
    <n v="1989"/>
    <s v="AU"/>
    <s v="Anglo-Saxon"/>
    <s v="Wave III"/>
    <s v="Australia 1989"/>
    <s v="Gross"/>
    <n v="24.806850000000001"/>
    <n v="18.76745"/>
    <n v="21.04486"/>
    <n v="3.7619900000000008"/>
    <n v="0.1516512576163439"/>
    <n v="0.93405819999999995"/>
    <n v="0.10756780000000001"/>
    <n v="3.7865129999999998"/>
    <n v="0.17703150000000001"/>
    <n v="0.74990460000000003"/>
    <m/>
    <m/>
    <n v="0.3100271"/>
    <n v="-2.2774099999999997"/>
    <n v="-2.5702199999999564E-2"/>
    <n v="-6.8320755770216188E-3"/>
    <n v="1989"/>
    <s v="AU"/>
    <s v="Anglo-Saxon"/>
    <s v="Wave III"/>
    <s v="Australia 1989"/>
    <s v="Gross"/>
    <n v="76.548850000000002"/>
    <n v="45.054259999999999"/>
    <n v="46.148670000000003"/>
    <n v="30.400179999999999"/>
    <n v="0.39713437889661307"/>
    <n v="29.071259999999999"/>
    <n v="0.14299580000000001"/>
    <n v="0.15272330000000001"/>
    <n v="3.6155699999999999E-2"/>
    <n v="0.1785679"/>
    <m/>
    <m/>
    <n v="1.863783"/>
    <n v="-1.0944100000000034"/>
    <n v="4.9104299999999768E-2"/>
    <n v="1.6152634622558081E-3"/>
  </r>
  <r>
    <x v="8"/>
    <x v="0"/>
    <x v="0"/>
    <x v="7"/>
    <x v="8"/>
    <x v="0"/>
    <n v="26.725549999999998"/>
    <n v="18.096640000000001"/>
    <n v="19.635359999999999"/>
    <n v="7.0901899999999998"/>
    <n v="0.26529631756876848"/>
    <n v="5.6274420000000003"/>
    <n v="0.1143637"/>
    <n v="0.88677119999999998"/>
    <n v="0.10974879999999999"/>
    <n v="1.170018"/>
    <m/>
    <m/>
    <n v="0.89256100000000005"/>
    <n v="-1.5387199999999979"/>
    <n v="-0.17199470000000261"/>
    <n v="-2.4258122842970728E-2"/>
    <n v="0.12588675338742686"/>
    <n v="1985"/>
    <s v="AU"/>
    <s v="Anglo-Saxon"/>
    <s v="Wave II"/>
    <s v="Australia 1985"/>
    <s v="Gross"/>
    <n v="19.607030000000002"/>
    <n v="12.683070000000001"/>
    <n v="13.92862"/>
    <n v="5.6784100000000013"/>
    <n v="0.28961092016485929"/>
    <n v="3.9420820000000001"/>
    <n v="0.13574359999999999"/>
    <n v="0.63067390000000001"/>
    <n v="0.15214820000000001"/>
    <n v="1.40571"/>
    <m/>
    <m/>
    <n v="0.7958674"/>
    <n v="-1.2455499999999997"/>
    <n v="-0.13826509999999814"/>
    <n v="-2.4349263262074792E-2"/>
    <n v="1985"/>
    <s v="AU"/>
    <s v="Anglo-Saxon"/>
    <s v="Wave II"/>
    <s v="Australia 1985"/>
    <s v="Gross"/>
    <n v="22.310210000000001"/>
    <n v="17.29833"/>
    <n v="20.6127"/>
    <n v="1.6975100000000012"/>
    <n v="7.6086688560977292E-2"/>
    <n v="1.2409490000000001"/>
    <n v="9.2826800000000001E-2"/>
    <n v="1.742691"/>
    <n v="4.6432500000000002E-2"/>
    <n v="0.94035239999999998"/>
    <m/>
    <m/>
    <n v="1.2647740000000001"/>
    <n v="-3.3143700000000003"/>
    <n v="-0.31614569999999897"/>
    <n v="-0.1862408468874992"/>
    <n v="1985"/>
    <s v="AU"/>
    <s v="Anglo-Saxon"/>
    <s v="Wave II"/>
    <s v="Australia 1985"/>
    <s v="Gross"/>
    <n v="78.450950000000006"/>
    <n v="50.562989999999999"/>
    <n v="48.94332"/>
    <n v="29.507630000000006"/>
    <n v="0.37612839615071586"/>
    <n v="26.933029999999999"/>
    <n v="5.4180100000000002E-2"/>
    <n v="2.9583000000000002E-2"/>
    <n v="1.5602100000000001E-2"/>
    <n v="0.38610840000000002"/>
    <m/>
    <m/>
    <n v="0.44473079999999998"/>
    <n v="1.6196699999999993"/>
    <n v="2.4725600000010672E-2"/>
    <n v="8.3793920419941107E-4"/>
  </r>
  <r>
    <x v="9"/>
    <x v="0"/>
    <x v="0"/>
    <x v="8"/>
    <x v="9"/>
    <x v="0"/>
    <n v="23.8309"/>
    <n v="16.58868"/>
    <n v="18.27065"/>
    <n v="5.5602499999999999"/>
    <n v="0.23332102438430777"/>
    <n v="4.6412839999999997"/>
    <n v="0.11657240000000001"/>
    <n v="0.74425699999999995"/>
    <n v="0.2114277"/>
    <n v="0.82594970000000001"/>
    <m/>
    <m/>
    <n v="0.67113400000000001"/>
    <n v="-1.6819699999999997"/>
    <n v="3.1595199999999934E-2"/>
    <n v="5.6823344274088278E-3"/>
    <n v="0.12070212670293602"/>
    <n v="1981"/>
    <s v="AU"/>
    <s v="Anglo-Saxon"/>
    <s v="Wave I"/>
    <s v="Australia 1981"/>
    <s v="Gross"/>
    <n v="18.06636"/>
    <n v="13.18764"/>
    <n v="14.73512"/>
    <n v="3.3312399999999993"/>
    <n v="0.18438910771179137"/>
    <n v="2.6873529999999999"/>
    <n v="0.11317969999999999"/>
    <n v="0.60343069999999999"/>
    <n v="0.16984840000000001"/>
    <n v="0.74528170000000005"/>
    <m/>
    <m/>
    <n v="0.5617666"/>
    <n v="-1.5474800000000002"/>
    <n v="-2.1401000000000892E-3"/>
    <n v="-6.4243344820549993E-4"/>
    <n v="1981"/>
    <s v="AU"/>
    <s v="Anglo-Saxon"/>
    <s v="Wave I"/>
    <s v="Australia 1981"/>
    <s v="Gross"/>
    <n v="21.220759999999999"/>
    <n v="16.979099999999999"/>
    <n v="19.983509999999999"/>
    <n v="1.2372499999999995"/>
    <n v="5.8303755379166419E-2"/>
    <n v="1.1035520000000001"/>
    <n v="7.9649899999999996E-2"/>
    <n v="1.383756"/>
    <n v="0.16136739999999999"/>
    <n v="0.83831500000000003"/>
    <m/>
    <m/>
    <n v="0.61898419999999998"/>
    <n v="-3.00441"/>
    <n v="5.6035499999999239E-2"/>
    <n v="4.529036168922955E-2"/>
    <n v="1981"/>
    <s v="AU"/>
    <s v="Anglo-Saxon"/>
    <s v="Wave I"/>
    <s v="Australia 1981"/>
    <s v="Gross"/>
    <n v="78.828450000000004"/>
    <n v="50.166930000000001"/>
    <n v="50.168410000000002"/>
    <n v="28.660040000000002"/>
    <n v="0.36357482609387853"/>
    <n v="27.07845"/>
    <n v="5.9911699999999998E-2"/>
    <n v="0"/>
    <n v="4.3691599999999997E-2"/>
    <n v="0.1039639"/>
    <m/>
    <m/>
    <n v="1.3239730000000001"/>
    <n v="-1.480000000000814E-3"/>
    <n v="5.15298000000044E-2"/>
    <n v="1.7979667858106408E-3"/>
  </r>
  <r>
    <x v="0"/>
    <x v="1"/>
    <x v="1"/>
    <x v="0"/>
    <x v="10"/>
    <x v="0"/>
    <n v="35.41995"/>
    <n v="11.36487"/>
    <n v="14.176629999999999"/>
    <n v="21.243320000000001"/>
    <n v="0.5997557873458319"/>
    <n v="18.556090000000001"/>
    <n v="0.37363770000000002"/>
    <n v="2.700618"/>
    <n v="0.1685557"/>
    <n v="1.9640839999999999"/>
    <n v="0.17179159999999999"/>
    <n v="0.29273320000000003"/>
    <n v="0"/>
    <n v="-2.8117599999999996"/>
    <n v="-0.17243019999999731"/>
    <n v="-8.1169139287078154E-3"/>
    <n v="0"/>
    <n v="2013"/>
    <s v="AT"/>
    <s v="EU15"/>
    <s v="Wave IX"/>
    <s v="Austria 2013"/>
    <s v="Gross"/>
    <n v="23.769590000000001"/>
    <n v="9.8625500000000006"/>
    <n v="12.68356"/>
    <n v="11.086030000000001"/>
    <n v="0.46639550787371598"/>
    <n v="8.6581930000000007"/>
    <n v="0.38815309999999997"/>
    <n v="2.0670929999999998"/>
    <n v="0.2344871"/>
    <n v="2.2495099999999999"/>
    <n v="0.1123734"/>
    <n v="0.28512330000000002"/>
    <n v="0"/>
    <n v="-2.8210099999999994"/>
    <n v="-8.7892899999999941E-2"/>
    <n v="-7.9282574555544164E-3"/>
    <n v="2013"/>
    <s v="AT"/>
    <s v="EU15"/>
    <s v="Wave IX"/>
    <s v="Austria 2013"/>
    <s v="Gross"/>
    <n v="27.56335"/>
    <n v="13.584519999999999"/>
    <n v="16.709669999999999"/>
    <n v="10.853680000000001"/>
    <n v="0.39377216484933802"/>
    <n v="3.3244919999999998"/>
    <n v="0.65695429999999999"/>
    <n v="7.271325"/>
    <n v="0.100956"/>
    <n v="2.76695"/>
    <n v="0.34094809999999998"/>
    <n v="0.26516339999999999"/>
    <n v="0"/>
    <n v="-3.1251499999999997"/>
    <n v="-0.74795879999999926"/>
    <n v="-6.8912921700289592E-2"/>
    <n v="2013"/>
    <s v="AT"/>
    <s v="EU15"/>
    <s v="Wave IX"/>
    <s v="Austria 2013"/>
    <s v="Gross"/>
    <n v="85.185850000000002"/>
    <n v="14.52017"/>
    <n v="16.98246"/>
    <n v="68.203389999999999"/>
    <n v="0.80064224281380059"/>
    <n v="69.470470000000006"/>
    <n v="3.5629300000000003E-2"/>
    <n v="0.36356690000000003"/>
    <n v="0"/>
    <n v="0.12893199999999999"/>
    <n v="0.21447659999999999"/>
    <n v="0.34787649999999998"/>
    <n v="0"/>
    <n v="-2.4622899999999994"/>
    <n v="0.10472869999999546"/>
    <n v="1.5355351104981065E-3"/>
  </r>
  <r>
    <x v="1"/>
    <x v="1"/>
    <x v="1"/>
    <x v="1"/>
    <x v="11"/>
    <x v="0"/>
    <n v="35.829250000000002"/>
    <n v="11.360189999999999"/>
    <n v="15.14603"/>
    <n v="20.683220000000002"/>
    <n v="0.57727192168409891"/>
    <n v="17.465"/>
    <n v="0.2910604"/>
    <n v="3.8521700000000001"/>
    <n v="0.20059730000000001"/>
    <n v="2.0341089999999999"/>
    <n v="0.28619670000000003"/>
    <n v="0.20530889999999999"/>
    <n v="0"/>
    <n v="-3.7858400000000003"/>
    <n v="0.13461770000000328"/>
    <n v="6.508546541592811E-3"/>
    <n v="0"/>
    <n v="2010"/>
    <s v="AT"/>
    <s v="EU15"/>
    <s v="Wave VIII"/>
    <s v="Austria 2010"/>
    <s v="Gross"/>
    <n v="24.942309999999999"/>
    <n v="9.7371280000000002"/>
    <n v="13.001390000000001"/>
    <n v="11.940919999999998"/>
    <n v="0.47874154398690416"/>
    <n v="8.8545739999999995"/>
    <n v="0.2845297"/>
    <n v="3.0088940000000002"/>
    <n v="0.25325819999999999"/>
    <n v="2.2611889999999999"/>
    <n v="0.21649840000000001"/>
    <n v="0.14347309999999999"/>
    <n v="0"/>
    <n v="-3.2642620000000004"/>
    <n v="0.18276559999999975"/>
    <n v="1.5305822331947603E-2"/>
    <n v="2010"/>
    <s v="AT"/>
    <s v="EU15"/>
    <s v="Wave VIII"/>
    <s v="Austria 2010"/>
    <s v="Gross"/>
    <n v="29.333130000000001"/>
    <n v="12.38997"/>
    <n v="18.204709999999999"/>
    <n v="11.128420000000002"/>
    <n v="0.37938058434268696"/>
    <n v="2.0478689999999999"/>
    <n v="0.54411169999999998"/>
    <n v="10.12567"/>
    <n v="0.20187040000000001"/>
    <n v="2.9725440000000001"/>
    <n v="0.62542960000000003"/>
    <n v="0.26897720000000003"/>
    <n v="0"/>
    <n v="-5.8147399999999987"/>
    <n v="0.156688100000002"/>
    <n v="1.4079995183503316E-2"/>
    <n v="2010"/>
    <s v="AT"/>
    <s v="EU15"/>
    <s v="Wave VIII"/>
    <s v="Austria 2010"/>
    <s v="Gross"/>
    <n v="83.995769999999993"/>
    <n v="16.394670000000001"/>
    <n v="19.974589999999999"/>
    <n v="64.021179999999987"/>
    <n v="0.76219528673884407"/>
    <n v="66.600809999999996"/>
    <n v="4.3970099999999998E-2"/>
    <n v="0.30415530000000002"/>
    <n v="0"/>
    <n v="0.1670122"/>
    <n v="0.18552399999999999"/>
    <n v="0.37087150000000002"/>
    <n v="0"/>
    <n v="-3.5799199999999978"/>
    <n v="-7.1243100000017989E-2"/>
    <n v="-1.1128051685398176E-3"/>
  </r>
  <r>
    <x v="10"/>
    <x v="1"/>
    <x v="1"/>
    <x v="2"/>
    <x v="12"/>
    <x v="0"/>
    <n v="34.009189999999997"/>
    <n v="11.45093"/>
    <n v="15.87782"/>
    <n v="18.131369999999997"/>
    <n v="0.53313148593071458"/>
    <n v="16.958069999999999"/>
    <n v="0.2787461"/>
    <n v="3.533992"/>
    <n v="5.9894999999999997E-2"/>
    <n v="1.4430320000000001"/>
    <n v="0.35963919999999999"/>
    <n v="0.13044259999999999"/>
    <n v="0"/>
    <n v="-4.4268900000000002"/>
    <n v="-0.20555690000000126"/>
    <n v="-1.1337085945518806E-2"/>
    <n v="0"/>
    <n v="2007"/>
    <s v="AT"/>
    <s v="EU15"/>
    <s v="Wave VII"/>
    <s v="Austria 2007"/>
    <s v="Gross"/>
    <n v="23.501110000000001"/>
    <n v="9.533334"/>
    <n v="13.46022"/>
    <n v="10.040890000000001"/>
    <n v="0.42725173406702921"/>
    <n v="9.067539"/>
    <n v="0.26074599999999998"/>
    <n v="2.7007409999999998"/>
    <n v="8.1859600000000005E-2"/>
    <n v="1.5906439999999999"/>
    <n v="0.28787230000000003"/>
    <n v="0.1154485"/>
    <n v="0"/>
    <n v="-3.9268859999999997"/>
    <n v="-0.13707439999999593"/>
    <n v="-1.3651618531822968E-2"/>
    <n v="2007"/>
    <s v="AT"/>
    <s v="EU15"/>
    <s v="Wave VII"/>
    <s v="Austria 2007"/>
    <s v="Gross"/>
    <n v="25.725259999999999"/>
    <n v="11.879580000000001"/>
    <n v="17.6752"/>
    <n v="8.0500599999999984"/>
    <n v="0.31292433973456435"/>
    <n v="1.8952089999999999"/>
    <n v="0.54697470000000004"/>
    <n v="8.8454519999999999"/>
    <n v="1.9043000000000001E-2"/>
    <n v="2.0576530000000002"/>
    <n v="0.79425480000000004"/>
    <n v="0.17320630000000001"/>
    <n v="0"/>
    <n v="-5.7956199999999995"/>
    <n v="-0.48611280000000079"/>
    <n v="-6.0386233146088465E-2"/>
    <n v="2007"/>
    <s v="AT"/>
    <s v="EU15"/>
    <s v="Wave VII"/>
    <s v="Austria 2007"/>
    <s v="Gross"/>
    <n v="83.840100000000007"/>
    <n v="18.284960000000002"/>
    <n v="23.030149999999999"/>
    <n v="60.809950000000008"/>
    <n v="0.72530865301925929"/>
    <n v="64.672830000000005"/>
    <n v="3.5242999999999997E-2"/>
    <n v="0.53549100000000005"/>
    <n v="2.3471800000000001E-2"/>
    <n v="0.16283800000000001"/>
    <n v="0.12799260000000001"/>
    <n v="0.13798050000000001"/>
    <n v="0"/>
    <n v="-4.7451899999999974"/>
    <n v="-0.14070689999997654"/>
    <n v="-2.3138795542501931E-3"/>
  </r>
  <r>
    <x v="3"/>
    <x v="1"/>
    <x v="1"/>
    <x v="3"/>
    <x v="13"/>
    <x v="0"/>
    <n v="31.790469999999999"/>
    <n v="8.3456689999999991"/>
    <n v="13.39723"/>
    <n v="18.393239999999999"/>
    <n v="0.57857716479183852"/>
    <n v="17.903890000000001"/>
    <n v="0.1127505"/>
    <n v="3.7694369999999999"/>
    <n v="0.15439220000000001"/>
    <n v="1.229517"/>
    <n v="0.14354800000000001"/>
    <n v="0.1347003"/>
    <n v="0"/>
    <n v="-5.0515610000000013"/>
    <n v="-3.4339999999986048E-3"/>
    <n v="-1.8669902638135559E-4"/>
    <n v="0"/>
    <n v="2004"/>
    <s v="AT"/>
    <s v="EU15"/>
    <s v="Wave VI"/>
    <s v="Austria 2004"/>
    <s v="Gross"/>
    <n v="22.711980000000001"/>
    <n v="7.2236989999999999"/>
    <n v="11.71654"/>
    <n v="10.99544"/>
    <n v="0.48412511810947351"/>
    <n v="10.76352"/>
    <n v="0.1242037"/>
    <n v="2.7717010000000002"/>
    <n v="0.21468780000000001"/>
    <n v="1.4200919999999999"/>
    <n v="0.1083224"/>
    <n v="0.1258562"/>
    <n v="0"/>
    <n v="-4.4928410000000003"/>
    <n v="-4.0102100000000362E-2"/>
    <n v="-3.6471573670540116E-3"/>
    <n v="2004"/>
    <s v="AT"/>
    <s v="EU15"/>
    <s v="Wave VI"/>
    <s v="Austria 2004"/>
    <s v="Gross"/>
    <n v="22.23753"/>
    <n v="8.0696820000000002"/>
    <n v="15.357620000000001"/>
    <n v="6.8799099999999989"/>
    <n v="0.30938283163642721"/>
    <n v="2.130992"/>
    <n v="0.13850979999999999"/>
    <n v="9.8576510000000006"/>
    <n v="4.9080400000000003E-2"/>
    <n v="1.492456"/>
    <n v="0.28215889999999999"/>
    <n v="0.17462059999999999"/>
    <n v="0"/>
    <n v="-7.2879380000000005"/>
    <n v="4.2379299999996789E-2"/>
    <n v="6.1598625563411141E-3"/>
    <n v="2004"/>
    <s v="AT"/>
    <s v="EU15"/>
    <s v="Wave VI"/>
    <s v="Austria 2004"/>
    <s v="Gross"/>
    <n v="81.156570000000002"/>
    <n v="13.303369999999999"/>
    <n v="17.823810000000002"/>
    <n v="63.33276"/>
    <n v="0.78037748515000083"/>
    <n v="67.169139999999999"/>
    <n v="3.3142600000000001E-2"/>
    <n v="0.17387059999999999"/>
    <n v="3.9793500000000002E-2"/>
    <n v="0.1143613"/>
    <n v="0.1130743"/>
    <n v="0.1205797"/>
    <n v="0"/>
    <n v="-4.5204400000000025"/>
    <n v="8.923800000000881E-2"/>
    <n v="1.4090338080956651E-3"/>
  </r>
  <r>
    <x v="11"/>
    <x v="1"/>
    <x v="1"/>
    <x v="4"/>
    <x v="14"/>
    <x v="1"/>
    <n v="38.690840000000001"/>
    <n v="13.43144"/>
    <n v="13.43144"/>
    <n v="25.259399999999999"/>
    <n v="0.65285219964208574"/>
    <n v="17.517990000000001"/>
    <n v="0"/>
    <n v="5.8176610000000002"/>
    <n v="0.13249639999999999"/>
    <n v="0.91069699999999998"/>
    <n v="0.49323270000000002"/>
    <n v="6.6509700000000005E-2"/>
    <n v="0"/>
    <m/>
    <n v="0.32081319999999636"/>
    <n v="1.2700745069162227E-2"/>
    <n v="0"/>
    <n v="2000"/>
    <s v="AT"/>
    <s v="EU15"/>
    <s v="Wave V"/>
    <s v="Austria 2000"/>
    <s v="Net"/>
    <n v="28.363099999999999"/>
    <n v="10.61073"/>
    <n v="10.61073"/>
    <n v="17.752369999999999"/>
    <n v="0.62589667561021189"/>
    <n v="10.87729"/>
    <n v="0"/>
    <n v="4.7408950000000001"/>
    <n v="0.13251019999999999"/>
    <n v="1.3248340000000001"/>
    <n v="0.33788489999999999"/>
    <n v="9.3365699999999996E-2"/>
    <n v="0"/>
    <m/>
    <n v="0.24559019999999876"/>
    <n v="1.3834220444932072E-2"/>
    <n v="2000"/>
    <s v="AT"/>
    <s v="EU15"/>
    <s v="Wave V"/>
    <s v="Austria 2000"/>
    <s v="Net"/>
    <n v="34.952649999999998"/>
    <n v="15.881880000000001"/>
    <n v="15.881880000000001"/>
    <n v="19.070769999999996"/>
    <n v="0.54561728509855467"/>
    <n v="3.1904569999999999"/>
    <n v="0"/>
    <n v="13.36064"/>
    <n v="0.2351084"/>
    <n v="0.29514980000000002"/>
    <n v="1.188145"/>
    <n v="3.5633100000000001E-2"/>
    <n v="0"/>
    <m/>
    <n v="0.76563669999999817"/>
    <n v="4.0147130923397341E-2"/>
    <n v="2000"/>
    <s v="AT"/>
    <s v="EU15"/>
    <s v="Wave V"/>
    <s v="Austria 2000"/>
    <s v="Net"/>
    <n v="84.422719999999998"/>
    <n v="21.441099999999999"/>
    <n v="21.441099999999999"/>
    <n v="62.981619999999999"/>
    <n v="0.7460268989201011"/>
    <n v="62.313859999999998"/>
    <n v="0"/>
    <n v="0.34669879999999997"/>
    <n v="0"/>
    <n v="6.48537E-2"/>
    <n v="0.21161079999999999"/>
    <n v="0"/>
    <n v="0"/>
    <m/>
    <n v="4.4596699999999601E-2"/>
    <n v="7.0809070963877405E-4"/>
  </r>
  <r>
    <x v="12"/>
    <x v="1"/>
    <x v="1"/>
    <x v="5"/>
    <x v="15"/>
    <x v="1"/>
    <n v="39.784469999999999"/>
    <n v="14.232390000000001"/>
    <n v="14.232390000000001"/>
    <n v="25.552079999999997"/>
    <n v="0.64226267184155017"/>
    <n v="17.05265"/>
    <n v="4.6487300000000002E-2"/>
    <n v="5.8701910000000002"/>
    <n v="0.19078059999999999"/>
    <n v="1.35379"/>
    <n v="0.50526950000000004"/>
    <n v="0.1293464"/>
    <n v="8.9654999999999995E-3"/>
    <m/>
    <n v="0.394599699999997"/>
    <n v="1.5442958068384142E-2"/>
    <n v="3.5087163158537389E-4"/>
    <n v="1997"/>
    <s v="AT"/>
    <s v="EU15"/>
    <s v="Wave IV"/>
    <s v="Austria 1997"/>
    <s v="Net"/>
    <n v="29.333870000000001"/>
    <n v="11.079179999999999"/>
    <n v="11.079179999999999"/>
    <n v="18.254690000000004"/>
    <n v="0.62230759187246698"/>
    <n v="10.94979"/>
    <n v="5.9662300000000001E-2"/>
    <n v="4.677765"/>
    <n v="0.23764370000000001"/>
    <n v="1.568683"/>
    <n v="0.3587456"/>
    <n v="9.9825899999999995E-2"/>
    <n v="0"/>
    <m/>
    <n v="0.30257450000000574"/>
    <n v="1.6575165067169353E-2"/>
    <n v="1997"/>
    <s v="AT"/>
    <s v="EU15"/>
    <s v="Wave IV"/>
    <s v="Austria 1997"/>
    <s v="Net"/>
    <n v="38.057299999999998"/>
    <n v="17.280239999999999"/>
    <n v="17.280239999999999"/>
    <n v="20.777059999999999"/>
    <n v="0.54594151450575845"/>
    <n v="3.4871759999999998"/>
    <n v="4.1945499999999997E-2"/>
    <n v="13.34967"/>
    <n v="0.18927859999999999"/>
    <n v="1.660544"/>
    <n v="1.0727199999999999"/>
    <n v="0.2102251"/>
    <n v="0"/>
    <m/>
    <n v="0.76550079999999809"/>
    <n v="3.6843557269411464E-2"/>
    <n v="1997"/>
    <s v="AT"/>
    <s v="EU15"/>
    <s v="Wave IV"/>
    <s v="Austria 1997"/>
    <s v="Net"/>
    <n v="83.730959999999996"/>
    <n v="22.65578"/>
    <n v="22.65578"/>
    <n v="61.075179999999996"/>
    <n v="0.72942170972361953"/>
    <n v="59.512129999999999"/>
    <n v="0"/>
    <n v="0.66937729999999995"/>
    <n v="5.9423000000000002E-3"/>
    <n v="8.8786100000000007E-2"/>
    <n v="0.33453080000000002"/>
    <n v="0.13954929999999999"/>
    <n v="5.6710200000000002E-2"/>
    <m/>
    <n v="0.26815399999999556"/>
    <n v="4.3905560327451446E-3"/>
  </r>
  <r>
    <x v="6"/>
    <x v="1"/>
    <x v="1"/>
    <x v="5"/>
    <x v="16"/>
    <x v="2"/>
    <m/>
    <m/>
    <n v="17.046800000000001"/>
    <m/>
    <m/>
    <m/>
    <m/>
    <m/>
    <m/>
    <m/>
    <m/>
    <m/>
    <m/>
    <m/>
    <m/>
    <m/>
    <m/>
    <n v="1995"/>
    <s v="AT"/>
    <s v="EU15"/>
    <s v="Wave IV"/>
    <s v="Austria 1995"/>
    <s v="Mix"/>
    <m/>
    <m/>
    <n v="13.849930000000001"/>
    <m/>
    <m/>
    <m/>
    <m/>
    <m/>
    <m/>
    <m/>
    <m/>
    <m/>
    <m/>
    <m/>
    <m/>
    <m/>
    <n v="1995"/>
    <s v="AT"/>
    <s v="EU15"/>
    <s v="Wave IV"/>
    <s v="Austria 1995"/>
    <s v="Mix"/>
    <m/>
    <m/>
    <n v="22.307980000000001"/>
    <m/>
    <m/>
    <m/>
    <m/>
    <m/>
    <m/>
    <m/>
    <m/>
    <m/>
    <m/>
    <m/>
    <m/>
    <m/>
    <n v="1995"/>
    <s v="AT"/>
    <s v="EU15"/>
    <s v="Wave IV"/>
    <s v="Austria 1995"/>
    <s v="Mix"/>
    <m/>
    <m/>
    <n v="22.641069999999999"/>
    <m/>
    <m/>
    <m/>
    <m/>
    <m/>
    <m/>
    <m/>
    <m/>
    <m/>
    <m/>
    <m/>
    <m/>
    <m/>
  </r>
  <r>
    <x v="13"/>
    <x v="1"/>
    <x v="1"/>
    <x v="5"/>
    <x v="17"/>
    <x v="1"/>
    <n v="39.6723"/>
    <n v="14.735390000000001"/>
    <n v="14.735390000000001"/>
    <n v="24.936909999999997"/>
    <n v="0.62857232880372449"/>
    <n v="16.408919999999998"/>
    <n v="8.6610300000000001E-2"/>
    <n v="6.0639979999999998"/>
    <n v="0.18746570000000001"/>
    <n v="1.3041769999999999"/>
    <n v="0.26143119999999997"/>
    <n v="0.31531759999999998"/>
    <n v="7.3719000000000007E-2"/>
    <m/>
    <n v="0.23527119999999968"/>
    <n v="9.4346573011652082E-3"/>
    <n v="2.9562203175934796E-3"/>
    <n v="1994"/>
    <s v="AT"/>
    <s v="EU15"/>
    <s v="Wave IV"/>
    <s v="Austria 1994"/>
    <s v="Net"/>
    <n v="29.7119"/>
    <n v="12.321730000000001"/>
    <n v="12.321730000000001"/>
    <n v="17.390169999999998"/>
    <n v="0.58529309805162233"/>
    <n v="10.09788"/>
    <n v="0.1237082"/>
    <n v="4.8145340000000001"/>
    <n v="0.24399609999999999"/>
    <n v="1.382941"/>
    <n v="0.18301870000000001"/>
    <n v="0.23042960000000001"/>
    <n v="7.8111200000000006E-2"/>
    <m/>
    <n v="0.23555119999999619"/>
    <n v="1.3545077477678264E-2"/>
    <n v="1994"/>
    <s v="AT"/>
    <s v="EU15"/>
    <s v="Wave IV"/>
    <s v="Austria 1994"/>
    <s v="Net"/>
    <n v="37.90728"/>
    <n v="16.707689999999999"/>
    <n v="16.707689999999999"/>
    <n v="21.199590000000001"/>
    <n v="0.55924851374195139"/>
    <n v="3.836862"/>
    <n v="3.5047500000000002E-2"/>
    <n v="13.83961"/>
    <n v="0.14821719999999999"/>
    <n v="1.709603"/>
    <n v="0.60976699999999995"/>
    <n v="0.52551360000000003"/>
    <n v="4.8915899999999998E-2"/>
    <m/>
    <n v="0.44605379999999428"/>
    <n v="2.1040680503726452E-2"/>
    <n v="1994"/>
    <s v="AT"/>
    <s v="EU15"/>
    <s v="Wave IV"/>
    <s v="Austria 1994"/>
    <s v="Net"/>
    <n v="84.951740000000001"/>
    <n v="22.321190000000001"/>
    <n v="22.321190000000001"/>
    <n v="62.630549999999999"/>
    <n v="0.737248583725301"/>
    <n v="61.260559999999998"/>
    <n v="0"/>
    <n v="0.4596672"/>
    <n v="0"/>
    <n v="0.3937292"/>
    <n v="0.10676570000000001"/>
    <n v="0.3833799"/>
    <n v="8.9846599999999999E-2"/>
    <m/>
    <n v="-6.3398599999999306E-2"/>
    <n v="-1.0122631846598714E-3"/>
  </r>
  <r>
    <x v="14"/>
    <x v="1"/>
    <x v="1"/>
    <x v="7"/>
    <x v="18"/>
    <x v="2"/>
    <m/>
    <m/>
    <n v="11.737730000000001"/>
    <m/>
    <m/>
    <m/>
    <m/>
    <m/>
    <m/>
    <m/>
    <m/>
    <m/>
    <m/>
    <m/>
    <m/>
    <m/>
    <m/>
    <n v="1987"/>
    <s v="AT"/>
    <s v="EU15"/>
    <s v="Wave II"/>
    <s v="Austria 1987"/>
    <s v="Mix"/>
    <m/>
    <m/>
    <n v="6.860036"/>
    <m/>
    <m/>
    <m/>
    <m/>
    <m/>
    <m/>
    <m/>
    <m/>
    <m/>
    <m/>
    <m/>
    <m/>
    <m/>
    <n v="1987"/>
    <s v="AT"/>
    <s v="EU15"/>
    <s v="Wave II"/>
    <s v="Austria 1987"/>
    <s v="Mix"/>
    <m/>
    <m/>
    <n v="9.7678410000000007"/>
    <m/>
    <m/>
    <m/>
    <m/>
    <m/>
    <m/>
    <m/>
    <m/>
    <m/>
    <m/>
    <m/>
    <m/>
    <m/>
    <n v="1987"/>
    <s v="AT"/>
    <s v="EU15"/>
    <s v="Wave II"/>
    <s v="Austria 1987"/>
    <s v="Mix"/>
    <m/>
    <m/>
    <n v="30.139140000000001"/>
    <m/>
    <m/>
    <m/>
    <m/>
    <m/>
    <m/>
    <m/>
    <m/>
    <m/>
    <m/>
    <m/>
    <m/>
    <m/>
  </r>
  <r>
    <x v="11"/>
    <x v="2"/>
    <x v="1"/>
    <x v="4"/>
    <x v="19"/>
    <x v="1"/>
    <n v="39.586060000000003"/>
    <n v="16.116610000000001"/>
    <n v="16.116610000000001"/>
    <n v="23.469450000000002"/>
    <n v="0.5928715815617922"/>
    <n v="16.90174"/>
    <n v="0.4422159"/>
    <n v="2.9942510000000002"/>
    <n v="2.10505E-2"/>
    <n v="2.5641050000000001"/>
    <n v="9.8155000000000006E-2"/>
    <n v="9.5097500000000001E-2"/>
    <n v="0.13773730000000001"/>
    <m/>
    <n v="0.21509779999999523"/>
    <n v="9.1650123884451998E-3"/>
    <n v="5.8687911305974364E-3"/>
    <n v="2000"/>
    <s v="BE"/>
    <s v="EU15"/>
    <s v="Wave V"/>
    <s v="Belgium 2000"/>
    <s v="Net"/>
    <n v="26.978860000000001"/>
    <n v="11.16999"/>
    <n v="11.16999"/>
    <n v="15.808870000000001"/>
    <n v="0.58597249846731847"/>
    <n v="9.2536930000000002"/>
    <n v="0.35672949999999998"/>
    <n v="2.441732"/>
    <n v="3.6615799999999997E-2"/>
    <n v="3.0765739999999999"/>
    <n v="0.11800380000000001"/>
    <n v="7.60884E-2"/>
    <n v="0.1008506"/>
    <m/>
    <n v="0.34858290000000025"/>
    <n v="2.2049830253522248E-2"/>
    <n v="2000"/>
    <s v="BE"/>
    <s v="EU15"/>
    <s v="Wave V"/>
    <s v="Belgium 2000"/>
    <s v="Net"/>
    <n v="26.086069999999999"/>
    <n v="12.66184"/>
    <n v="12.66184"/>
    <n v="13.42423"/>
    <n v="0.51461297159748476"/>
    <n v="1.583995"/>
    <n v="0.63561679999999998"/>
    <n v="6.5599439999999998"/>
    <n v="0"/>
    <n v="3.1459109999999999"/>
    <n v="0.1267095"/>
    <n v="0.1267095"/>
    <n v="0"/>
    <m/>
    <n v="1.2453441999999981"/>
    <n v="9.2768389695349243E-2"/>
    <n v="2000"/>
    <s v="BE"/>
    <s v="EU15"/>
    <s v="Wave V"/>
    <s v="Belgium 2000"/>
    <s v="Net"/>
    <n v="95.959190000000007"/>
    <n v="35.864100000000001"/>
    <n v="35.864100000000001"/>
    <n v="60.095090000000006"/>
    <n v="0.62625674518511465"/>
    <n v="60.275869999999998"/>
    <n v="0.45766639999999997"/>
    <n v="0.1132011"/>
    <n v="0"/>
    <n v="0.23005490000000001"/>
    <n v="0"/>
    <n v="0.1132011"/>
    <n v="0.42913249999999997"/>
    <m/>
    <n v="-1.5240359999999882"/>
    <n v="-2.5360407980086028E-2"/>
  </r>
  <r>
    <x v="12"/>
    <x v="2"/>
    <x v="1"/>
    <x v="5"/>
    <x v="20"/>
    <x v="0"/>
    <n v="33.344009999999997"/>
    <n v="12.05903"/>
    <n v="14.412800000000001"/>
    <n v="18.931209999999997"/>
    <n v="0.56775444825022536"/>
    <n v="15.458130000000001"/>
    <m/>
    <n v="2.2136670000000001"/>
    <n v="0.1015592"/>
    <n v="1.7518560000000001"/>
    <n v="4.25887E-2"/>
    <n v="0.142571"/>
    <n v="1.815196"/>
    <n v="-2.3537700000000008"/>
    <n v="-0.24058790000000485"/>
    <n v="-1.2708532629451836E-2"/>
    <n v="9.588378133251918E-2"/>
    <n v="1997"/>
    <s v="BE"/>
    <s v="EU15"/>
    <s v="Wave IV"/>
    <s v="Belgium 1997"/>
    <s v="Gross"/>
    <n v="23.636790000000001"/>
    <n v="9.7966470000000001"/>
    <n v="12.48678"/>
    <n v="11.150010000000002"/>
    <n v="0.47172268315621541"/>
    <n v="7.9597639999999998"/>
    <m/>
    <n v="1.7224200000000001"/>
    <n v="0.1115112"/>
    <n v="1.9348829999999999"/>
    <n v="3.9589399999999997E-2"/>
    <n v="0.15360979999999999"/>
    <n v="2.060216"/>
    <n v="-2.6901329999999994"/>
    <n v="-0.14185039999999915"/>
    <n v="-1.2721997558746506E-2"/>
    <n v="1997"/>
    <s v="BE"/>
    <s v="EU15"/>
    <s v="Wave IV"/>
    <s v="Belgium 1997"/>
    <s v="Gross"/>
    <n v="20.787890000000001"/>
    <n v="10.90719"/>
    <n v="13.71716"/>
    <n v="7.0707300000000011"/>
    <n v="0.3401369739786001"/>
    <n v="1.177589"/>
    <m/>
    <n v="5.3813190000000004"/>
    <n v="0.15244630000000001"/>
    <n v="2.0220060000000002"/>
    <n v="8.5608500000000004E-2"/>
    <n v="0.22286990000000001"/>
    <n v="1.585434"/>
    <n v="-2.8099699999999999"/>
    <n v="-0.74657269999999798"/>
    <n v="-0.10558636802706338"/>
    <n v="1997"/>
    <s v="BE"/>
    <s v="EU15"/>
    <s v="Wave IV"/>
    <s v="Belgium 1997"/>
    <s v="Gross"/>
    <n v="86.069419999999994"/>
    <n v="22.17548"/>
    <n v="22.684170000000002"/>
    <n v="63.385249999999992"/>
    <n v="0.73644332679365099"/>
    <n v="62.06194"/>
    <m/>
    <n v="0.1033535"/>
    <n v="0"/>
    <n v="0.72226330000000005"/>
    <n v="0"/>
    <n v="0"/>
    <n v="0.98651219999999995"/>
    <n v="-0.50869000000000142"/>
    <n v="1.9870999999994865E-2"/>
    <n v="3.1349564764665072E-4"/>
  </r>
  <r>
    <x v="6"/>
    <x v="2"/>
    <x v="1"/>
    <x v="5"/>
    <x v="21"/>
    <x v="1"/>
    <n v="42.724930000000001"/>
    <n v="16.180409999999998"/>
    <n v="16.180409999999998"/>
    <n v="26.544520000000002"/>
    <n v="0.62128878853634173"/>
    <n v="16.68751"/>
    <n v="7.3897400000000002E-2"/>
    <n v="4.542567"/>
    <n v="0.11425109999999999"/>
    <n v="3.6746530000000002"/>
    <n v="5.2358599999999998E-2"/>
    <n v="6.9362599999999996E-2"/>
    <n v="0.1441231"/>
    <m/>
    <n v="1.1857971999999961"/>
    <n v="4.4672015165465262E-2"/>
    <n v="5.4294860106718825E-3"/>
    <n v="1995"/>
    <s v="BE"/>
    <s v="EU15"/>
    <s v="Wave IV"/>
    <s v="Belgium 1995"/>
    <s v="Net"/>
    <n v="31.830079999999999"/>
    <n v="12.32264"/>
    <n v="12.32264"/>
    <n v="19.507439999999999"/>
    <n v="0.61286179613749003"/>
    <n v="10.405279999999999"/>
    <n v="8.1453300000000006E-2"/>
    <n v="3.7387429999999999"/>
    <n v="0.1007257"/>
    <n v="3.8677090000000001"/>
    <n v="5.5969699999999997E-2"/>
    <n v="0.1187468"/>
    <n v="0.12789010000000001"/>
    <m/>
    <n v="1.0109224000000019"/>
    <n v="5.1822402119396593E-2"/>
    <n v="1995"/>
    <s v="BE"/>
    <s v="EU15"/>
    <s v="Wave IV"/>
    <s v="Belgium 1995"/>
    <s v="Net"/>
    <n v="33.969749999999998"/>
    <n v="15.03167"/>
    <n v="15.03167"/>
    <n v="18.938079999999999"/>
    <n v="0.5574983625137071"/>
    <n v="1.8348949999999999"/>
    <n v="6.9120399999999999E-2"/>
    <n v="9.4458439999999992"/>
    <n v="0.22291040000000001"/>
    <n v="5.2988650000000002"/>
    <n v="7.9173999999999994E-2"/>
    <n v="4.1960000000000001E-4"/>
    <n v="4.5228999999999998E-2"/>
    <m/>
    <n v="1.9416226000000023"/>
    <n v="0.10252478603955641"/>
    <n v="1995"/>
    <s v="BE"/>
    <s v="EU15"/>
    <s v="Wave IV"/>
    <s v="Belgium 1995"/>
    <s v="Net"/>
    <n v="93.593649999999997"/>
    <n v="31.296469999999999"/>
    <n v="31.296469999999999"/>
    <n v="62.297179999999997"/>
    <n v="0.66561331885229391"/>
    <n v="60.570279999999997"/>
    <n v="5.4712299999999998E-2"/>
    <n v="5.9872599999999998E-2"/>
    <n v="0"/>
    <n v="0.59296890000000002"/>
    <n v="0"/>
    <n v="0"/>
    <n v="0.34731859999999998"/>
    <m/>
    <n v="0.67202759999999984"/>
    <n v="1.0787448163785261E-2"/>
  </r>
  <r>
    <x v="15"/>
    <x v="2"/>
    <x v="1"/>
    <x v="6"/>
    <x v="22"/>
    <x v="0"/>
    <n v="30.851980000000001"/>
    <n v="9.0090389999999996"/>
    <n v="10.25952"/>
    <n v="20.592460000000003"/>
    <n v="0.66745991667309523"/>
    <n v="15.404489999999999"/>
    <m/>
    <n v="3.892325"/>
    <n v="0.10182860000000001"/>
    <n v="2.4307620000000001"/>
    <m/>
    <m/>
    <n v="8.3725499999999994E-2"/>
    <n v="-1.2504810000000006"/>
    <n v="-7.0190099999997813E-2"/>
    <n v="-3.4085339973950564E-3"/>
    <n v="4.0658328339596133E-3"/>
    <n v="1992"/>
    <s v="BE"/>
    <s v="EU15"/>
    <s v="Wave III"/>
    <s v="Belgium 1992"/>
    <s v="Gross"/>
    <n v="22.619610000000002"/>
    <n v="6.4311920000000002"/>
    <n v="7.8042410000000002"/>
    <n v="14.815369"/>
    <n v="0.65497897620692835"/>
    <n v="10.43493"/>
    <m/>
    <n v="2.8675079999999999"/>
    <n v="0.15352959999999999"/>
    <n v="2.7662589999999998"/>
    <m/>
    <m/>
    <n v="6.7770499999999997E-2"/>
    <n v="-1.373049"/>
    <n v="-0.10157910000000037"/>
    <n v="-6.8563327717318656E-3"/>
    <n v="1992"/>
    <s v="BE"/>
    <s v="EU15"/>
    <s v="Wave III"/>
    <s v="Belgium 1992"/>
    <s v="Gross"/>
    <n v="21.591899999999999"/>
    <n v="7.8828990000000001"/>
    <n v="9.2117660000000008"/>
    <n v="12.380133999999998"/>
    <n v="0.57336936536386329"/>
    <n v="2.6384259999999999"/>
    <m/>
    <n v="8.5810809999999993"/>
    <n v="2.12946E-2"/>
    <n v="2.466675"/>
    <m/>
    <m/>
    <n v="4.2022700000000003E-2"/>
    <n v="-1.3288670000000007"/>
    <n v="-4.0498300000001208E-2"/>
    <n v="-3.2712327669475317E-3"/>
    <n v="1992"/>
    <s v="BE"/>
    <s v="EU15"/>
    <s v="Wave III"/>
    <s v="Belgium 1992"/>
    <s v="Gross"/>
    <n v="89.404560000000004"/>
    <n v="24.048030000000001"/>
    <n v="24.573319999999999"/>
    <n v="64.831240000000008"/>
    <n v="0.72514466823616164"/>
    <n v="64.094819999999999"/>
    <m/>
    <n v="0.23187350000000001"/>
    <n v="0"/>
    <n v="0.75963309999999995"/>
    <m/>
    <m/>
    <n v="0.24263860000000001"/>
    <n v="-0.52528999999999826"/>
    <n v="2.7564799999993284E-2"/>
    <n v="4.2517773838651366E-4"/>
  </r>
  <r>
    <x v="16"/>
    <x v="2"/>
    <x v="1"/>
    <x v="6"/>
    <x v="23"/>
    <x v="1"/>
    <n v="39.565100000000001"/>
    <n v="11.36974"/>
    <n v="11.36974"/>
    <n v="28.195360000000001"/>
    <n v="0.71263209242488956"/>
    <n v="14.306940000000001"/>
    <n v="1.7206490000000001"/>
    <n v="7.1068220000000002"/>
    <m/>
    <n v="3.9355000000000002"/>
    <m/>
    <m/>
    <n v="0.71815629999999997"/>
    <m/>
    <n v="0.40729269999999573"/>
    <n v="1.4445380374643052E-2"/>
    <n v="2.5470726389022872E-2"/>
    <n v="1988"/>
    <s v="BE"/>
    <s v="EU15"/>
    <s v="Wave III"/>
    <s v="Belgium 1988"/>
    <s v="Net"/>
    <n v="32.07141"/>
    <n v="8.8516689999999993"/>
    <n v="8.8516689999999993"/>
    <n v="23.219740999999999"/>
    <n v="0.72400125220562483"/>
    <n v="9.6601459999999992"/>
    <n v="2.2484839999999999"/>
    <n v="5.9340120000000001"/>
    <m/>
    <n v="4.1195170000000001"/>
    <m/>
    <m/>
    <n v="0.75608969999999998"/>
    <m/>
    <n v="0.50149229999999889"/>
    <n v="2.1597669844810024E-2"/>
    <n v="1988"/>
    <s v="BE"/>
    <s v="EU15"/>
    <s v="Wave III"/>
    <s v="Belgium 1988"/>
    <s v="Net"/>
    <n v="30.599329999999998"/>
    <n v="10.55744"/>
    <n v="10.55744"/>
    <n v="20.041889999999999"/>
    <n v="0.65497806651322099"/>
    <n v="1.546511"/>
    <n v="0.91883329999999996"/>
    <n v="11.764950000000001"/>
    <m/>
    <n v="4.8817089999999999"/>
    <m/>
    <m/>
    <n v="0.57147740000000002"/>
    <m/>
    <n v="0.35840929999999815"/>
    <n v="1.7883009037570716E-2"/>
    <n v="1988"/>
    <s v="BE"/>
    <s v="EU15"/>
    <s v="Wave III"/>
    <s v="Belgium 1988"/>
    <s v="Net"/>
    <n v="88.530749999999998"/>
    <n v="24.50178"/>
    <n v="24.50178"/>
    <n v="64.028970000000001"/>
    <n v="0.72323989122423571"/>
    <n v="61.396520000000002"/>
    <n v="0.56607529999999995"/>
    <n v="0.2481728"/>
    <m/>
    <n v="0.95970630000000001"/>
    <m/>
    <m/>
    <n v="0.70403579999999999"/>
    <m/>
    <n v="0.15445979999999793"/>
    <n v="2.4123424131295246E-3"/>
  </r>
  <r>
    <x v="8"/>
    <x v="2"/>
    <x v="1"/>
    <x v="7"/>
    <x v="24"/>
    <x v="1"/>
    <n v="38.326140000000002"/>
    <n v="10.523149999999999"/>
    <n v="10.523149999999999"/>
    <n v="27.802990000000001"/>
    <n v="0.72543152010612078"/>
    <n v="13.93703"/>
    <n v="1.642706"/>
    <n v="7.6942009999999996"/>
    <m/>
    <n v="3.8184"/>
    <m/>
    <m/>
    <n v="0.56852340000000001"/>
    <m/>
    <n v="0.14212960000000052"/>
    <n v="5.1120257209746334E-3"/>
    <n v="2.044828272067141E-2"/>
    <n v="1985"/>
    <s v="BE"/>
    <s v="EU15"/>
    <s v="Wave II"/>
    <s v="Belgium 1985"/>
    <s v="Net"/>
    <n v="31.08398"/>
    <n v="8.6650050000000007"/>
    <n v="8.6650050000000007"/>
    <n v="22.418975"/>
    <n v="0.72123888253692092"/>
    <n v="9.7739180000000001"/>
    <n v="1.788016"/>
    <n v="5.9700839999999999"/>
    <m/>
    <n v="4.1218940000000002"/>
    <m/>
    <m/>
    <n v="0.57594679999999998"/>
    <m/>
    <n v="0.18911619999999729"/>
    <n v="8.4355417676319853E-3"/>
    <n v="1985"/>
    <s v="BE"/>
    <s v="EU15"/>
    <s v="Wave II"/>
    <s v="Belgium 1985"/>
    <s v="Net"/>
    <n v="32.005719999999997"/>
    <n v="10.04054"/>
    <n v="10.04054"/>
    <n v="21.965179999999997"/>
    <n v="0.68628920080535605"/>
    <n v="1.347483"/>
    <n v="1.4786539999999999"/>
    <n v="14.26186"/>
    <m/>
    <n v="4.2332450000000001"/>
    <m/>
    <m/>
    <n v="0.47698449999999998"/>
    <m/>
    <n v="0.16695349999999465"/>
    <n v="7.6008254883408498E-3"/>
    <n v="1985"/>
    <s v="BE"/>
    <s v="EU15"/>
    <s v="Wave II"/>
    <s v="Belgium 1985"/>
    <s v="Net"/>
    <n v="90.511669999999995"/>
    <n v="21.261800000000001"/>
    <n v="21.261800000000001"/>
    <n v="69.249869999999987"/>
    <n v="0.76509327471253141"/>
    <n v="66.467960000000005"/>
    <n v="0.99353979999999997"/>
    <n v="0.37257669999999998"/>
    <m/>
    <n v="0.72031590000000001"/>
    <m/>
    <m/>
    <n v="0.72031500000000004"/>
    <m/>
    <n v="-2.4837400000009779E-2"/>
    <n v="-3.586634891879188E-4"/>
  </r>
  <r>
    <x v="0"/>
    <x v="3"/>
    <x v="2"/>
    <x v="0"/>
    <x v="25"/>
    <x v="0"/>
    <n v="40.472929999999998"/>
    <n v="23.806750000000001"/>
    <n v="24.884060000000002"/>
    <n v="15.588869999999996"/>
    <n v="0.38516781463560945"/>
    <n v="13.91929"/>
    <m/>
    <m/>
    <m/>
    <n v="0.6843262"/>
    <m/>
    <n v="1.588943"/>
    <n v="0.46769620000000001"/>
    <n v="-1.0773100000000007"/>
    <n v="5.9246000000001686E-3"/>
    <n v="3.80053204626132E-4"/>
    <n v="3.0001930864777249E-2"/>
    <n v="2013"/>
    <s v="BR"/>
    <s v="BRICS"/>
    <s v="Wave IX"/>
    <s v="Brazil 2013"/>
    <s v="Gross"/>
    <n v="33.403039999999997"/>
    <n v="20.518879999999999"/>
    <n v="21.531580000000002"/>
    <n v="11.871459999999995"/>
    <n v="0.355400586293942"/>
    <n v="10.31649"/>
    <m/>
    <m/>
    <m/>
    <n v="0.68585969999999996"/>
    <m/>
    <n v="1.4629270000000001"/>
    <n v="0.4154987"/>
    <n v="-1.0127000000000024"/>
    <n v="3.3845999999968512E-3"/>
    <n v="2.8510393835272602E-4"/>
    <n v="2013"/>
    <s v="BR"/>
    <s v="BRICS"/>
    <s v="Wave IX"/>
    <s v="Brazil 2013"/>
    <s v="Gross"/>
    <n v="47.173459999999999"/>
    <n v="36.201180000000001"/>
    <n v="37.732900000000001"/>
    <n v="9.4405599999999978"/>
    <n v="0.20012439197803167"/>
    <n v="7.2491950000000003"/>
    <m/>
    <m/>
    <m/>
    <n v="0.82696530000000001"/>
    <m/>
    <n v="2.211884"/>
    <n v="0.67911719999999998"/>
    <n v="-1.53172"/>
    <n v="5.1184999999982495E-3"/>
    <n v="5.4218181972237351E-4"/>
    <n v="2013"/>
    <s v="BR"/>
    <s v="BRICS"/>
    <s v="Wave IX"/>
    <s v="Brazil 2013"/>
    <s v="Gross"/>
    <n v="69.945790000000002"/>
    <n v="8.3017850000000006"/>
    <n v="8.3858490000000003"/>
    <n v="61.559941000000002"/>
    <n v="0.8801093103673574"/>
    <n v="60.705249999999999"/>
    <m/>
    <m/>
    <m/>
    <n v="0.21556040000000001"/>
    <m/>
    <n v="0.51935580000000003"/>
    <n v="0.17834140000000001"/>
    <n v="-8.4063999999999695E-2"/>
    <n v="2.5497399999999004E-2"/>
    <n v="4.1418818123946876E-4"/>
  </r>
  <r>
    <x v="17"/>
    <x v="3"/>
    <x v="2"/>
    <x v="1"/>
    <x v="26"/>
    <x v="0"/>
    <n v="40.039589999999997"/>
    <n v="24.378489999999999"/>
    <n v="25.41506"/>
    <n v="14.624529999999996"/>
    <n v="0.36525174208826805"/>
    <n v="13.330399999999999"/>
    <m/>
    <m/>
    <m/>
    <n v="0.62684629999999997"/>
    <m/>
    <n v="1.193845"/>
    <n v="0.50356860000000003"/>
    <n v="-1.0365700000000011"/>
    <n v="6.4400999999989494E-3"/>
    <n v="4.4036286978104262E-4"/>
    <n v="3.4433147595170591E-2"/>
    <n v="2011"/>
    <s v="BR"/>
    <s v="BRICS"/>
    <s v="Wave VIII"/>
    <s v="Brazil 2011"/>
    <s v="Gross"/>
    <n v="32.936039999999998"/>
    <n v="20.770959999999999"/>
    <n v="21.73732"/>
    <n v="11.198719999999998"/>
    <n v="0.34001416077949864"/>
    <n v="10.15705"/>
    <m/>
    <m/>
    <m/>
    <n v="0.6139116"/>
    <m/>
    <n v="0.96795560000000003"/>
    <n v="0.42278670000000002"/>
    <n v="-0.96636000000000166"/>
    <n v="3.3761000000005481E-3"/>
    <n v="3.0147195393764187E-4"/>
    <n v="2011"/>
    <s v="BR"/>
    <s v="BRICS"/>
    <s v="Wave VIII"/>
    <s v="Brazil 2011"/>
    <s v="Gross"/>
    <n v="47.205719999999999"/>
    <n v="36.701549999999997"/>
    <n v="38.16798"/>
    <n v="9.0377399999999994"/>
    <n v="0.19145434070277922"/>
    <n v="7.0769349999999998"/>
    <m/>
    <m/>
    <m/>
    <n v="0.77621839999999998"/>
    <m/>
    <n v="1.8614850000000001"/>
    <n v="0.78310970000000002"/>
    <n v="-1.4664300000000026"/>
    <n v="6.4219000000012016E-3"/>
    <n v="7.1056480934406194E-4"/>
    <n v="2011"/>
    <s v="BR"/>
    <s v="BRICS"/>
    <s v="Wave VIII"/>
    <s v="Brazil 2011"/>
    <s v="Gross"/>
    <n v="69.096339999999998"/>
    <n v="8.4847070000000002"/>
    <n v="8.579224"/>
    <n v="60.517116000000001"/>
    <n v="0.87583678093514072"/>
    <n v="59.76764"/>
    <m/>
    <m/>
    <m/>
    <n v="0.1991935"/>
    <m/>
    <n v="0.48352580000000001"/>
    <n v="0.1403403"/>
    <n v="-9.451699999999974E-2"/>
    <n v="2.0933400000004099E-2"/>
    <n v="3.4590875084007801E-4"/>
  </r>
  <r>
    <x v="18"/>
    <x v="3"/>
    <x v="2"/>
    <x v="2"/>
    <x v="27"/>
    <x v="0"/>
    <n v="39.889679999999998"/>
    <n v="24.970130000000001"/>
    <n v="26.066669999999998"/>
    <n v="13.82301"/>
    <n v="0.34653098244959601"/>
    <n v="13.10191"/>
    <m/>
    <m/>
    <m/>
    <n v="0.82218740000000001"/>
    <m/>
    <n v="0.4937086"/>
    <n v="0.50586129999999996"/>
    <n v="-1.0965399999999974"/>
    <n v="-4.1173000000025439E-3"/>
    <n v="-2.9785842591465562E-4"/>
    <n v="3.6595596762210254E-2"/>
    <n v="2009"/>
    <s v="BR"/>
    <s v="BRICS"/>
    <s v="Wave VII"/>
    <s v="Brazil 2009"/>
    <s v="Gross"/>
    <n v="32.878619999999998"/>
    <n v="21.091349999999998"/>
    <n v="22.09891"/>
    <n v="10.779709999999998"/>
    <n v="0.3278638215350887"/>
    <n v="10.1396"/>
    <m/>
    <m/>
    <m/>
    <n v="0.82912920000000001"/>
    <m/>
    <n v="0.41258139999999999"/>
    <n v="0.40687079999999998"/>
    <n v="-1.0075600000000016"/>
    <n v="-9.1140000000144994E-4"/>
    <n v="-8.4547729020674031E-5"/>
    <n v="2009"/>
    <s v="BR"/>
    <s v="BRICS"/>
    <s v="Wave VII"/>
    <s v="Brazil 2009"/>
    <s v="Gross"/>
    <n v="47.245820000000002"/>
    <n v="37.320509999999999"/>
    <n v="38.897509999999997"/>
    <n v="8.348310000000005"/>
    <n v="0.17669944134740395"/>
    <n v="7.4372749999999996"/>
    <m/>
    <m/>
    <m/>
    <n v="0.95110130000000004"/>
    <m/>
    <n v="0.72305680000000006"/>
    <n v="0.82227519999999998"/>
    <n v="-1.5769999999999982"/>
    <n v="-8.3982999999960839E-3"/>
    <n v="-1.005988038297102E-3"/>
    <n v="2009"/>
    <s v="BR"/>
    <s v="BRICS"/>
    <s v="Wave VII"/>
    <s v="Brazil 2009"/>
    <s v="Gross"/>
    <n v="67.560760000000002"/>
    <n v="8.3285300000000007"/>
    <n v="8.4105570000000007"/>
    <n v="59.150203000000005"/>
    <n v="0.87551121390582354"/>
    <n v="58.65184"/>
    <m/>
    <m/>
    <m/>
    <n v="0.2623682"/>
    <m/>
    <n v="0.2479973"/>
    <n v="6.5333799999999997E-2"/>
    <n v="-8.2027000000000072E-2"/>
    <n v="4.690700000011816E-3"/>
    <n v="7.930150298912441E-5"/>
  </r>
  <r>
    <x v="19"/>
    <x v="3"/>
    <x v="2"/>
    <x v="3"/>
    <x v="28"/>
    <x v="0"/>
    <n v="41.316540000000003"/>
    <n v="25.557729999999999"/>
    <n v="26.521470000000001"/>
    <n v="14.795070000000003"/>
    <n v="0.35809073073398695"/>
    <n v="13.15246"/>
    <m/>
    <m/>
    <m/>
    <n v="0.64908500000000002"/>
    <m/>
    <n v="1.0711729999999999"/>
    <n v="0.86907199999999996"/>
    <n v="-0.96374000000000137"/>
    <n v="1.7020000000005808E-2"/>
    <n v="1.1503832019724007E-3"/>
    <n v="5.8740648067227785E-2"/>
    <n v="2006"/>
    <s v="BR"/>
    <s v="BRICS"/>
    <s v="Wave VI"/>
    <s v="Brazil 2006"/>
    <s v="Gross"/>
    <n v="34.360619999999997"/>
    <n v="21.309699999999999"/>
    <n v="22.194700000000001"/>
    <n v="12.165919999999996"/>
    <n v="0.35406578810277572"/>
    <n v="10.789389999999999"/>
    <m/>
    <m/>
    <m/>
    <n v="0.6588058"/>
    <m/>
    <n v="0.88128850000000003"/>
    <n v="0.70781989999999995"/>
    <n v="-0.88500000000000156"/>
    <n v="1.3615799999998401E-2"/>
    <n v="1.1191755329640837E-3"/>
    <n v="2006"/>
    <s v="BR"/>
    <s v="BRICS"/>
    <s v="Wave VI"/>
    <s v="Brazil 2006"/>
    <s v="Gross"/>
    <n v="49.155209999999997"/>
    <n v="37.485590000000002"/>
    <n v="38.774279999999997"/>
    <n v="10.380929999999999"/>
    <n v="0.21118676941874523"/>
    <n v="8.0371170000000003"/>
    <m/>
    <m/>
    <m/>
    <n v="0.70389559999999995"/>
    <m/>
    <n v="1.609545"/>
    <n v="1.294735"/>
    <n v="-1.2886899999999955"/>
    <n v="2.4327399999995336E-2"/>
    <n v="2.3434701900499604E-3"/>
    <n v="2006"/>
    <s v="BR"/>
    <s v="BRICS"/>
    <s v="Wave VI"/>
    <s v="Brazil 2006"/>
    <s v="Gross"/>
    <n v="66.192539999999994"/>
    <n v="8.3561490000000003"/>
    <n v="8.4062979999999996"/>
    <n v="57.786241999999994"/>
    <n v="0.87300233530848037"/>
    <n v="56.988590000000002"/>
    <m/>
    <m/>
    <m/>
    <n v="0.2853079"/>
    <m/>
    <n v="0.33804699999999999"/>
    <n v="0.221139"/>
    <n v="-5.0148999999999333E-2"/>
    <n v="3.3070999999864625E-3"/>
    <n v="5.7229885272457463E-5"/>
  </r>
  <r>
    <x v="0"/>
    <x v="4"/>
    <x v="0"/>
    <x v="0"/>
    <x v="29"/>
    <x v="0"/>
    <n v="35.14255"/>
    <n v="18.643820000000002"/>
    <n v="20.973960000000002"/>
    <n v="14.168589999999998"/>
    <n v="0.40317478384465549"/>
    <m/>
    <m/>
    <n v="0.136569"/>
    <m/>
    <n v="11.199389999999999"/>
    <m/>
    <n v="0.79615880000000006"/>
    <n v="4.3973709999999997"/>
    <n v="-2.3301400000000001"/>
    <n v="-3.0758800000000974E-2"/>
    <n v="-2.1709146781719972E-3"/>
    <n v="0.31036052281843152"/>
    <n v="2013"/>
    <s v="CA"/>
    <s v="Anglo-Saxon"/>
    <s v="Wave IX"/>
    <s v="Canada 2013"/>
    <s v="Gross"/>
    <n v="26.48498"/>
    <n v="16.858139999999999"/>
    <n v="19.157409999999999"/>
    <n v="7.3275700000000015"/>
    <n v="0.27666888931009204"/>
    <n v="4.7477660000000004"/>
    <m/>
    <n v="0.1024332"/>
    <m/>
    <m/>
    <m/>
    <n v="0.93382069999999995"/>
    <n v="3.8914049999999998"/>
    <n v="-2.2992699999999999"/>
    <n v="-4.8584899999998044E-2"/>
    <n v="-6.6304245472916714E-3"/>
    <n v="2013"/>
    <s v="CA"/>
    <s v="Anglo-Saxon"/>
    <s v="Wave IX"/>
    <s v="Canada 2013"/>
    <s v="Gross"/>
    <n v="32.285400000000003"/>
    <n v="23.154060000000001"/>
    <n v="26.614879999999999"/>
    <n v="5.6705200000000033"/>
    <n v="0.17563728496472097"/>
    <n v="0.75706770000000001"/>
    <m/>
    <n v="0.3738089"/>
    <m/>
    <m/>
    <m/>
    <n v="0.52568630000000005"/>
    <n v="7.4859640000000001"/>
    <n v="-3.4608199999999982"/>
    <n v="-1.1186899999998445E-2"/>
    <n v="-1.9728173077598597E-3"/>
    <n v="2013"/>
    <s v="CA"/>
    <s v="Anglo-Saxon"/>
    <s v="Wave IX"/>
    <s v="Canada 2013"/>
    <s v="Gross"/>
    <n v="76.031170000000003"/>
    <n v="20.82714"/>
    <n v="21.615010000000002"/>
    <n v="54.416160000000005"/>
    <n v="0.71570857057704096"/>
    <n v="52.128509999999999"/>
    <m/>
    <n v="9.8381000000000007E-3"/>
    <m/>
    <m/>
    <m/>
    <n v="0.53575609999999996"/>
    <n v="2.5306099999999998"/>
    <n v="-0.78787000000000162"/>
    <n v="-6.8419999999491665E-4"/>
    <n v="-1.2573470821809487E-5"/>
  </r>
  <r>
    <x v="1"/>
    <x v="4"/>
    <x v="0"/>
    <x v="1"/>
    <x v="30"/>
    <x v="0"/>
    <n v="36.14629"/>
    <n v="18.053419999999999"/>
    <n v="20.190380000000001"/>
    <n v="15.955909999999999"/>
    <n v="0.44142593887228809"/>
    <n v="11.198090000000001"/>
    <m/>
    <n v="0.34656619999999999"/>
    <m/>
    <m/>
    <m/>
    <n v="0.82888600000000001"/>
    <n v="5.6189169999999997"/>
    <n v="-2.136960000000002"/>
    <n v="0.10041080000000235"/>
    <n v="6.2930161927462836E-3"/>
    <n v="0.35215271332064418"/>
    <n v="2010"/>
    <s v="CA"/>
    <s v="Anglo-Saxon"/>
    <s v="Wave VIII"/>
    <s v="Canada 2010"/>
    <s v="Gross"/>
    <n v="27.94941"/>
    <n v="16.537410000000001"/>
    <n v="18.698060000000002"/>
    <n v="9.2513499999999986"/>
    <n v="0.33100340937429445"/>
    <n v="5.1504810000000001"/>
    <m/>
    <n v="0.26455590000000001"/>
    <m/>
    <m/>
    <m/>
    <n v="0.88445569999999996"/>
    <n v="5.019908"/>
    <n v="-2.1606500000000004"/>
    <n v="9.2599399999997445E-2"/>
    <n v="1.0009285131358932E-2"/>
    <n v="2010"/>
    <s v="CA"/>
    <s v="Anglo-Saxon"/>
    <s v="Wave VIII"/>
    <s v="Canada 2010"/>
    <s v="Gross"/>
    <n v="31.52516"/>
    <n v="19.935009999999998"/>
    <n v="23.58484"/>
    <n v="7.9403199999999998"/>
    <n v="0.25187247265358842"/>
    <n v="0.97926040000000003"/>
    <m/>
    <n v="0.83999250000000003"/>
    <m/>
    <m/>
    <m/>
    <n v="0.76223949999999996"/>
    <n v="8.9447580000000002"/>
    <n v="-3.6498300000000015"/>
    <n v="6.3899600000000945E-2"/>
    <n v="8.0474842323736261E-3"/>
    <n v="2010"/>
    <s v="CA"/>
    <s v="Anglo-Saxon"/>
    <s v="Wave VIII"/>
    <s v="Canada 2010"/>
    <s v="Gross"/>
    <n v="82.06711"/>
    <n v="22.542169999999999"/>
    <n v="22.352029999999999"/>
    <n v="59.71508"/>
    <n v="0.72763717401526629"/>
    <n v="55.043120000000002"/>
    <m/>
    <n v="1.6262100000000002E-2"/>
    <m/>
    <m/>
    <m/>
    <n v="0.6609545"/>
    <n v="3.6134460000000002"/>
    <n v="0.19013999999999953"/>
    <n v="0.19115739999999448"/>
    <n v="3.2011578984737941E-3"/>
  </r>
  <r>
    <x v="10"/>
    <x v="4"/>
    <x v="0"/>
    <x v="2"/>
    <x v="31"/>
    <x v="0"/>
    <n v="33.826309999999999"/>
    <n v="17.165189999999999"/>
    <n v="18.982289999999999"/>
    <n v="14.84402"/>
    <n v="0.43883060256942008"/>
    <n v="9.0294690000000006"/>
    <m/>
    <n v="1.8296520000000001"/>
    <m/>
    <m/>
    <m/>
    <n v="0.71759700000000004"/>
    <n v="5.0246089999999999"/>
    <n v="-1.8170999999999999"/>
    <n v="5.979300000000265E-2"/>
    <n v="4.0280867312225835E-3"/>
    <n v="0.33849381771245252"/>
    <n v="2007"/>
    <s v="CA"/>
    <s v="Anglo-Saxon"/>
    <s v="Wave VII"/>
    <s v="Canada 2007"/>
    <s v="Gross"/>
    <n v="26.07816"/>
    <n v="15.6751"/>
    <n v="17.44049"/>
    <n v="8.63767"/>
    <n v="0.33122237151700884"/>
    <n v="4.7528689999999996"/>
    <m/>
    <n v="1.3055870000000001"/>
    <m/>
    <m/>
    <m/>
    <n v="0.79299070000000005"/>
    <n v="3.4837560000000001"/>
    <n v="-1.76539"/>
    <n v="6.7857300000000009E-2"/>
    <n v="7.855972733387593E-3"/>
    <n v="2007"/>
    <s v="CA"/>
    <s v="Anglo-Saxon"/>
    <s v="Wave VII"/>
    <s v="Canada 2007"/>
    <s v="Gross"/>
    <n v="29.292899999999999"/>
    <n v="19.845790000000001"/>
    <n v="23.150680000000001"/>
    <n v="6.1422199999999982"/>
    <n v="0.20968289244151309"/>
    <n v="0.78758050000000002"/>
    <m/>
    <n v="4.5211750000000004"/>
    <m/>
    <m/>
    <m/>
    <n v="0.52126790000000001"/>
    <n v="3.4761630000000001"/>
    <n v="-3.3048900000000003"/>
    <n v="0.14092359999999893"/>
    <n v="2.2943430876783796E-2"/>
    <n v="2007"/>
    <s v="CA"/>
    <s v="Anglo-Saxon"/>
    <s v="Wave VII"/>
    <s v="Canada 2007"/>
    <s v="Gross"/>
    <n v="80.495339999999999"/>
    <n v="20.41949"/>
    <n v="20.103370000000002"/>
    <n v="60.391970000000001"/>
    <n v="0.75025423831988292"/>
    <n v="44.031770000000002"/>
    <m/>
    <n v="0.15796569999999999"/>
    <m/>
    <m/>
    <m/>
    <n v="0.65069010000000005"/>
    <n v="15.347329999999999"/>
    <n v="0.31611999999999796"/>
    <n v="-0.11190579999999528"/>
    <n v="-1.8529913827946875E-3"/>
  </r>
  <r>
    <x v="3"/>
    <x v="4"/>
    <x v="0"/>
    <x v="3"/>
    <x v="32"/>
    <x v="0"/>
    <n v="34.128320000000002"/>
    <n v="17.347670000000001"/>
    <n v="19.891110000000001"/>
    <n v="14.237210000000001"/>
    <n v="0.41716703312674047"/>
    <n v="9.1306340000000006"/>
    <m/>
    <n v="1.6113109999999999"/>
    <m/>
    <m/>
    <m/>
    <n v="0.78115650000000003"/>
    <n v="5.2909240000000004"/>
    <n v="-2.5434400000000004"/>
    <n v="-3.3375499999998226E-2"/>
    <n v="-2.344244413055523E-3"/>
    <n v="0.37162646333094757"/>
    <n v="2004"/>
    <s v="CA"/>
    <s v="Anglo-Saxon"/>
    <s v="Wave VI"/>
    <s v="Canada 2004"/>
    <s v="Gross"/>
    <n v="26.671779999999998"/>
    <n v="16.137589999999999"/>
    <n v="18.49531"/>
    <n v="8.1764699999999984"/>
    <n v="0.30655884234198089"/>
    <n v="4.9335389999999997"/>
    <m/>
    <n v="1.143057"/>
    <m/>
    <m/>
    <m/>
    <n v="0.86200140000000003"/>
    <n v="3.593569"/>
    <n v="-2.3577200000000005"/>
    <n v="2.0235999999993481E-3"/>
    <n v="2.4749066528701857E-4"/>
    <n v="2004"/>
    <s v="CA"/>
    <s v="Anglo-Saxon"/>
    <s v="Wave VI"/>
    <s v="Canada 2004"/>
    <s v="Gross"/>
    <n v="29.63316"/>
    <n v="21.109850000000002"/>
    <n v="25.409590000000001"/>
    <n v="4.2235699999999987"/>
    <n v="0.14252850522860197"/>
    <n v="0.78832530000000001"/>
    <m/>
    <n v="3.8506800000000001"/>
    <m/>
    <m/>
    <m/>
    <n v="0.48760599999999998"/>
    <n v="3.4563570000000001"/>
    <n v="-4.2997399999999999"/>
    <n v="-5.9658300000002384E-2"/>
    <n v="-1.4125088491489995E-2"/>
    <n v="2004"/>
    <s v="CA"/>
    <s v="Anglo-Saxon"/>
    <s v="Wave VI"/>
    <s v="Canada 2004"/>
    <s v="Gross"/>
    <n v="81.29092"/>
    <n v="17.135010000000001"/>
    <n v="17.581230000000001"/>
    <n v="63.709689999999995"/>
    <n v="0.78372455373859706"/>
    <n v="45.856119999999997"/>
    <m/>
    <n v="0.15677930000000001"/>
    <m/>
    <m/>
    <m/>
    <n v="0.86927699999999997"/>
    <n v="17.447569999999999"/>
    <n v="-0.44622000000000028"/>
    <n v="-0.17383629999999073"/>
    <n v="-2.7285692333456771E-3"/>
  </r>
  <r>
    <x v="11"/>
    <x v="4"/>
    <x v="0"/>
    <x v="4"/>
    <x v="33"/>
    <x v="0"/>
    <n v="31.828240000000001"/>
    <n v="15.86594"/>
    <n v="18.89217"/>
    <n v="12.936070000000001"/>
    <n v="0.40643372049475562"/>
    <n v="8.3095020000000002"/>
    <m/>
    <n v="1.739392"/>
    <m/>
    <m/>
    <m/>
    <n v="0.89480110000000002"/>
    <n v="5.0223930000000001"/>
    <n v="-3.02623"/>
    <n v="-3.7880999999995169E-3"/>
    <n v="-2.9283236717175435E-4"/>
    <n v="0.38824720336238128"/>
    <n v="2000"/>
    <s v="CA"/>
    <s v="Anglo-Saxon"/>
    <s v="Wave V"/>
    <s v="Canada 2000"/>
    <s v="Gross"/>
    <n v="24.703389999999999"/>
    <n v="14.89841"/>
    <n v="17.6021"/>
    <n v="7.1012899999999988"/>
    <n v="0.28746216612375869"/>
    <n v="4.4045490000000003"/>
    <m/>
    <n v="1.2463709999999999"/>
    <m/>
    <m/>
    <m/>
    <n v="0.97621579999999997"/>
    <n v="3.1512899999999999"/>
    <n v="-2.7036899999999999"/>
    <n v="2.6554199999997863E-2"/>
    <n v="3.7393487662097827E-3"/>
    <n v="2000"/>
    <s v="CA"/>
    <s v="Anglo-Saxon"/>
    <s v="Wave V"/>
    <s v="Canada 2000"/>
    <s v="Gross"/>
    <n v="27.000699999999998"/>
    <n v="18.945730000000001"/>
    <n v="23.92304"/>
    <n v="3.0776599999999981"/>
    <n v="0.11398445225494147"/>
    <n v="0.75434880000000004"/>
    <m/>
    <n v="3.9185300000000001"/>
    <m/>
    <m/>
    <m/>
    <n v="0.71271799999999996"/>
    <n v="2.7269169999999998"/>
    <n v="-4.9773099999999992"/>
    <n v="-5.7543800000003031E-2"/>
    <n v="-1.8697257006947833E-2"/>
    <n v="2000"/>
    <s v="CA"/>
    <s v="Anglo-Saxon"/>
    <s v="Wave V"/>
    <s v="Canada 2000"/>
    <s v="Gross"/>
    <n v="79.530990000000003"/>
    <n v="15.155200000000001"/>
    <n v="16.165559999999999"/>
    <n v="63.365430000000003"/>
    <n v="0.79673885613645701"/>
    <n v="43.901989999999998"/>
    <m/>
    <n v="0.20373440000000001"/>
    <m/>
    <m/>
    <m/>
    <n v="0.80628730000000004"/>
    <n v="19.527670000000001"/>
    <n v="-1.0103599999999986"/>
    <n v="-6.3891699999992113E-2"/>
    <n v="-1.0083053172682977E-3"/>
  </r>
  <r>
    <x v="20"/>
    <x v="4"/>
    <x v="0"/>
    <x v="4"/>
    <x v="34"/>
    <x v="0"/>
    <n v="34.984139999999996"/>
    <n v="18.151530000000001"/>
    <n v="19.756340000000002"/>
    <n v="15.227799999999995"/>
    <n v="0.43527724277343954"/>
    <n v="8.0409760000000006"/>
    <m/>
    <n v="1.5796079999999999"/>
    <m/>
    <m/>
    <m/>
    <n v="1.4495830000000001"/>
    <n v="5.8358230000000004"/>
    <n v="-1.6048100000000005"/>
    <n v="-7.3380000000007328E-2"/>
    <n v="-4.8188182140563541E-3"/>
    <n v="0.3832348073917442"/>
    <n v="1998"/>
    <s v="CA"/>
    <s v="Anglo-Saxon"/>
    <s v="Wave V"/>
    <s v="Canada 1998"/>
    <s v="Gross"/>
    <n v="28.053139999999999"/>
    <n v="16.852139999999999"/>
    <n v="18.361889999999999"/>
    <n v="9.6912500000000001"/>
    <n v="0.34546043687088152"/>
    <n v="4.5670859999999998"/>
    <m/>
    <n v="1.1177820000000001"/>
    <m/>
    <m/>
    <m/>
    <n v="1.536605"/>
    <n v="4.0268189999999997"/>
    <n v="-1.5097500000000004"/>
    <n v="-4.7291999999998779E-2"/>
    <n v="-4.8798658583772761E-3"/>
    <n v="1998"/>
    <s v="CA"/>
    <s v="Anglo-Saxon"/>
    <s v="Wave V"/>
    <s v="Canada 1998"/>
    <s v="Gross"/>
    <n v="30.457329999999999"/>
    <n v="21.186039999999998"/>
    <n v="23.826270000000001"/>
    <n v="6.631059999999998"/>
    <n v="0.21771639208033003"/>
    <n v="0.82028290000000004"/>
    <m/>
    <n v="3.5074879999999999"/>
    <m/>
    <m/>
    <m/>
    <n v="1.3734820000000001"/>
    <n v="3.4783900000000001"/>
    <n v="-2.6402300000000025"/>
    <n v="9.1647099999999426E-2"/>
    <n v="1.3820882332538004E-2"/>
    <n v="1998"/>
    <s v="CA"/>
    <s v="Anglo-Saxon"/>
    <s v="Wave V"/>
    <s v="Canada 1998"/>
    <s v="Gross"/>
    <n v="81.489099999999993"/>
    <n v="18.851050000000001"/>
    <n v="18.9009"/>
    <n v="62.588199999999993"/>
    <n v="0.76805609584594747"/>
    <n v="41.400829999999999"/>
    <m/>
    <n v="0.25113390000000002"/>
    <m/>
    <m/>
    <m/>
    <n v="1.1334740000000001"/>
    <n v="20.401119999999999"/>
    <n v="-4.9849999999999284E-2"/>
    <n v="-0.54850790000000416"/>
    <n v="-8.7637589833228016E-3"/>
  </r>
  <r>
    <x v="12"/>
    <x v="4"/>
    <x v="0"/>
    <x v="5"/>
    <x v="35"/>
    <x v="0"/>
    <n v="32.111809999999998"/>
    <n v="16.925789999999999"/>
    <n v="18.387170000000001"/>
    <n v="13.724639999999997"/>
    <n v="0.4274016319852415"/>
    <n v="7.2235740000000002"/>
    <m/>
    <n v="1.461379"/>
    <m/>
    <m/>
    <m/>
    <n v="0.89380170000000003"/>
    <n v="5.6626779999999997"/>
    <n v="-1.4613800000000019"/>
    <n v="-5.5412700000001536E-2"/>
    <n v="-4.0374610918757466E-3"/>
    <n v="0.41259209713333106"/>
    <n v="1997"/>
    <s v="CA"/>
    <s v="Anglo-Saxon"/>
    <s v="Wave IV"/>
    <s v="Canada 1997"/>
    <s v="Gross"/>
    <n v="24.38241"/>
    <n v="15.527049999999999"/>
    <n v="16.84055"/>
    <n v="7.5418599999999998"/>
    <n v="0.30931560908048056"/>
    <n v="3.4902489999999999"/>
    <m/>
    <n v="1.056546"/>
    <m/>
    <m/>
    <m/>
    <n v="0.88697530000000002"/>
    <n v="3.435718"/>
    <n v="-1.3135000000000012"/>
    <n v="-1.4128299999997651E-2"/>
    <n v="-1.8733177226834827E-3"/>
    <n v="1997"/>
    <s v="CA"/>
    <s v="Anglo-Saxon"/>
    <s v="Wave IV"/>
    <s v="Canada 1997"/>
    <s v="Gross"/>
    <n v="28.730429999999998"/>
    <n v="20.594830000000002"/>
    <n v="23.109970000000001"/>
    <n v="5.6204599999999978"/>
    <n v="0.19562742360625993"/>
    <n v="0.82930179999999998"/>
    <m/>
    <n v="3.2508859999999999"/>
    <m/>
    <m/>
    <m/>
    <n v="0.85203079999999998"/>
    <n v="3.3400059999999998"/>
    <n v="-2.5151399999999988"/>
    <n v="-0.13662460000000287"/>
    <n v="-2.4308437387687648E-2"/>
    <n v="1997"/>
    <s v="CA"/>
    <s v="Anglo-Saxon"/>
    <s v="Wave IV"/>
    <s v="Canada 1997"/>
    <s v="Gross"/>
    <n v="80.839179999999999"/>
    <n v="17.18796"/>
    <n v="17.346309999999999"/>
    <n v="63.492869999999996"/>
    <n v="0.78542199463181095"/>
    <n v="40.27431"/>
    <m/>
    <n v="8.3120299999999994E-2"/>
    <m/>
    <m/>
    <m/>
    <n v="1.014357"/>
    <n v="22.396740000000001"/>
    <n v="-0.15834999999999866"/>
    <n v="-0.11730730000000023"/>
    <n v="-1.8475665062864576E-3"/>
  </r>
  <r>
    <x v="13"/>
    <x v="4"/>
    <x v="0"/>
    <x v="5"/>
    <x v="36"/>
    <x v="0"/>
    <n v="32.395560000000003"/>
    <n v="16.338709999999999"/>
    <n v="17.589849999999998"/>
    <n v="14.805710000000005"/>
    <n v="0.45702898792303648"/>
    <n v="6.6926439999999996"/>
    <m/>
    <n v="1.3023100000000001"/>
    <m/>
    <m/>
    <m/>
    <n v="1.394674"/>
    <n v="6.7201449999999996"/>
    <n v="-1.2511399999999995"/>
    <n v="-5.2922999999996279E-2"/>
    <n v="-3.5744992979057579E-3"/>
    <n v="0.4538887361700315"/>
    <n v="1994"/>
    <s v="CA"/>
    <s v="Anglo-Saxon"/>
    <s v="Wave IV"/>
    <s v="Canada 1994"/>
    <s v="Gross"/>
    <n v="24.95345"/>
    <n v="14.576269999999999"/>
    <n v="15.84188"/>
    <n v="9.1115700000000004"/>
    <n v="0.36514269569939228"/>
    <n v="3.420947"/>
    <m/>
    <n v="0.95367670000000004"/>
    <m/>
    <m/>
    <m/>
    <n v="1.3975949999999999"/>
    <n v="4.5805699999999998"/>
    <n v="-1.2656100000000006"/>
    <n v="2.4391300000001337E-2"/>
    <n v="2.6769590751101443E-3"/>
    <n v="1994"/>
    <s v="CA"/>
    <s v="Anglo-Saxon"/>
    <s v="Wave IV"/>
    <s v="Canada 1994"/>
    <s v="Gross"/>
    <n v="29.309889999999999"/>
    <n v="20.44753"/>
    <n v="22.311409999999999"/>
    <n v="6.9984800000000007"/>
    <n v="0.23877537582024363"/>
    <n v="0.72191050000000001"/>
    <m/>
    <n v="2.7911670000000002"/>
    <m/>
    <m/>
    <m/>
    <n v="1.2247669999999999"/>
    <n v="4.1149760000000004"/>
    <n v="-1.8638799999999982"/>
    <n v="9.5394999999989238E-3"/>
    <n v="1.3630816977399267E-3"/>
    <n v="1994"/>
    <s v="CA"/>
    <s v="Anglo-Saxon"/>
    <s v="Wave IV"/>
    <s v="Canada 1994"/>
    <s v="Gross"/>
    <n v="80.936880000000002"/>
    <n v="17.51079"/>
    <n v="17.373339999999999"/>
    <n v="63.563540000000003"/>
    <n v="0.78534705068937671"/>
    <n v="37.875140000000002"/>
    <m/>
    <n v="9.1999999999999998E-2"/>
    <m/>
    <m/>
    <m/>
    <n v="1.7406489999999999"/>
    <n v="24.340440000000001"/>
    <n v="0.13745000000000118"/>
    <n v="-0.62213899999999001"/>
    <n v="-9.7876707307363621E-3"/>
  </r>
  <r>
    <x v="21"/>
    <x v="4"/>
    <x v="0"/>
    <x v="6"/>
    <x v="37"/>
    <x v="0"/>
    <n v="29.66799"/>
    <n v="15.396409999999999"/>
    <n v="16.63006"/>
    <n v="13.037929999999999"/>
    <n v="0.43946118358540637"/>
    <n v="7.8564179999999997"/>
    <m/>
    <n v="0.4737325"/>
    <m/>
    <n v="2.850196"/>
    <m/>
    <m/>
    <n v="2.9758979999999999"/>
    <n v="-1.2336500000000008"/>
    <n v="0.11533550000000048"/>
    <n v="8.8461511911783908E-3"/>
    <n v="0.22824926963099204"/>
    <n v="1991"/>
    <s v="CA"/>
    <s v="Anglo-Saxon"/>
    <s v="Wave III"/>
    <s v="Canada 1991"/>
    <s v="Gross"/>
    <n v="22.60868"/>
    <n v="13.14551"/>
    <n v="14.40451"/>
    <n v="8.2041699999999995"/>
    <n v="0.3628770012225393"/>
    <n v="3.385319"/>
    <m/>
    <n v="0.33490560000000003"/>
    <m/>
    <n v="3.0450680000000001"/>
    <m/>
    <m/>
    <n v="2.5989170000000001"/>
    <n v="-1.2590000000000003"/>
    <n v="9.8960399999999282E-2"/>
    <n v="1.2062207389656637E-2"/>
    <n v="1991"/>
    <s v="CA"/>
    <s v="Anglo-Saxon"/>
    <s v="Wave III"/>
    <s v="Canada 1991"/>
    <s v="Gross"/>
    <n v="26.51567"/>
    <n v="17.8428"/>
    <n v="19.43149"/>
    <n v="7.0841799999999999"/>
    <n v="0.26716956426143484"/>
    <n v="1.05108"/>
    <m/>
    <n v="0.88728240000000003"/>
    <m/>
    <n v="3.4198650000000002"/>
    <m/>
    <m/>
    <n v="3.1508509999999998"/>
    <n v="-1.5886899999999997"/>
    <n v="0.1637915999999997"/>
    <n v="2.3120756389589155E-2"/>
    <n v="1991"/>
    <s v="CA"/>
    <s v="Anglo-Saxon"/>
    <s v="Wave III"/>
    <s v="Canada 1991"/>
    <s v="Gross"/>
    <n v="76.191509999999994"/>
    <n v="19.74408"/>
    <n v="19.410920000000001"/>
    <n v="56.780589999999989"/>
    <n v="0.74523513184080481"/>
    <n v="51.332909999999998"/>
    <m/>
    <n v="4.3996800000000003E-2"/>
    <m/>
    <n v="0.59869380000000005"/>
    <m/>
    <m/>
    <n v="4.3581440000000002"/>
    <n v="0.33315999999999946"/>
    <n v="0.11368539999998717"/>
    <n v="2.002187719429953E-3"/>
  </r>
  <r>
    <x v="14"/>
    <x v="4"/>
    <x v="0"/>
    <x v="7"/>
    <x v="38"/>
    <x v="0"/>
    <n v="27.017679999999999"/>
    <n v="15.668950000000001"/>
    <n v="17.467199999999998"/>
    <n v="9.5504800000000003"/>
    <n v="0.35349001098539923"/>
    <n v="6.7046289999999997"/>
    <m/>
    <n v="0.54989480000000002"/>
    <m/>
    <n v="1.9534009999999999"/>
    <m/>
    <m/>
    <n v="2.0873089999999999"/>
    <n v="-1.7982499999999977"/>
    <n v="5.3496199999999661E-2"/>
    <n v="5.6014147979996463E-3"/>
    <n v="0.21855540245097627"/>
    <n v="1987"/>
    <s v="CA"/>
    <s v="Anglo-Saxon"/>
    <s v="Wave II"/>
    <s v="Canada 1987"/>
    <s v="Gross"/>
    <n v="20.27703"/>
    <n v="12.929449999999999"/>
    <n v="14.57399"/>
    <n v="5.7030399999999997"/>
    <n v="0.28125618002241942"/>
    <n v="3.0523889999999998"/>
    <m/>
    <n v="0.38448480000000002"/>
    <m/>
    <n v="2.1055269999999999"/>
    <m/>
    <m/>
    <n v="1.751393"/>
    <n v="-1.644540000000001"/>
    <n v="5.3786200000001116E-2"/>
    <n v="9.4311454943330434E-3"/>
    <n v="1987"/>
    <s v="CA"/>
    <s v="Anglo-Saxon"/>
    <s v="Wave II"/>
    <s v="Canada 1987"/>
    <s v="Gross"/>
    <n v="22.762229999999999"/>
    <n v="17.24596"/>
    <n v="20.113510000000002"/>
    <n v="2.6487199999999973"/>
    <n v="0.11636469713204714"/>
    <n v="0.60987000000000002"/>
    <m/>
    <n v="0.88930509999999996"/>
    <m/>
    <n v="2.300065"/>
    <m/>
    <m/>
    <n v="1.7713490000000001"/>
    <n v="-2.8675500000000014"/>
    <n v="-5.4319100000001619E-2"/>
    <n v="-2.0507679180888003E-2"/>
    <n v="1987"/>
    <s v="CA"/>
    <s v="Anglo-Saxon"/>
    <s v="Wave II"/>
    <s v="Canada 1987"/>
    <s v="Gross"/>
    <n v="76.705470000000005"/>
    <n v="25.173449999999999"/>
    <n v="24.809190000000001"/>
    <n v="51.896280000000004"/>
    <n v="0.67656556957411251"/>
    <n v="46.46799"/>
    <m/>
    <n v="1.3176E-2"/>
    <m/>
    <n v="0.38043690000000002"/>
    <m/>
    <m/>
    <n v="4.539307"/>
    <n v="0.36425999999999803"/>
    <n v="0.13111010000000078"/>
    <n v="2.5263872477950399E-3"/>
  </r>
  <r>
    <x v="9"/>
    <x v="4"/>
    <x v="0"/>
    <x v="8"/>
    <x v="39"/>
    <x v="0"/>
    <n v="25.44642"/>
    <n v="17.493390000000002"/>
    <n v="18.93112"/>
    <n v="6.5152999999999999"/>
    <n v="0.25603994589415718"/>
    <n v="4.0561389999999999"/>
    <m/>
    <n v="0.64926910000000004"/>
    <m/>
    <n v="1.477228"/>
    <m/>
    <m/>
    <n v="1.659276"/>
    <n v="-1.4377299999999984"/>
    <n v="0.11111789999999822"/>
    <n v="1.7054916887940419E-2"/>
    <n v="0.25467376790017343"/>
    <n v="1981"/>
    <s v="CA"/>
    <s v="Anglo-Saxon"/>
    <s v="Wave I"/>
    <s v="Canada 1981"/>
    <s v="Gross"/>
    <n v="19.332799999999999"/>
    <n v="14.397650000000001"/>
    <n v="15.94014"/>
    <n v="3.3926599999999993"/>
    <n v="0.17548725482082261"/>
    <n v="1.4577199999999999"/>
    <m/>
    <n v="0.48863319999999999"/>
    <m/>
    <n v="1.56809"/>
    <m/>
    <m/>
    <n v="1.3509389999999999"/>
    <n v="-1.542489999999999"/>
    <n v="6.9767799999999269E-2"/>
    <n v="2.056433594878334E-2"/>
    <n v="1981"/>
    <s v="CA"/>
    <s v="Anglo-Saxon"/>
    <s v="Wave I"/>
    <s v="Canada 1981"/>
    <s v="Gross"/>
    <n v="24.53454"/>
    <n v="19.138549999999999"/>
    <n v="21.41245"/>
    <n v="3.12209"/>
    <n v="0.12725284435738352"/>
    <n v="0.69053940000000003"/>
    <m/>
    <n v="1.2566010000000001"/>
    <m/>
    <n v="1.4615480000000001"/>
    <m/>
    <m/>
    <n v="1.8112790000000001"/>
    <n v="-2.2739000000000011"/>
    <n v="0.17602260000000136"/>
    <n v="5.637973280719049E-2"/>
    <n v="1981"/>
    <s v="CA"/>
    <s v="Anglo-Saxon"/>
    <s v="Wave I"/>
    <s v="Canada 1981"/>
    <s v="Gross"/>
    <n v="74.638109999999998"/>
    <n v="40.245289999999997"/>
    <n v="39.315980000000003"/>
    <n v="35.322129999999994"/>
    <n v="0.4732452362472736"/>
    <n v="31.368310000000001"/>
    <m/>
    <n v="7.4615000000000003E-3"/>
    <m/>
    <n v="0.40474890000000002"/>
    <m/>
    <m/>
    <n v="2.5725020000000001"/>
    <n v="0.92930999999999386"/>
    <n v="3.9797599999999989E-2"/>
    <n v="1.1267044201468031E-3"/>
  </r>
  <r>
    <x v="22"/>
    <x v="4"/>
    <x v="0"/>
    <x v="9"/>
    <x v="40"/>
    <x v="0"/>
    <n v="25.92653"/>
    <n v="18.057449999999999"/>
    <n v="19.631419999999999"/>
    <n v="6.2951100000000011"/>
    <n v="0.24280572834081543"/>
    <n v="3.2345090000000001"/>
    <m/>
    <n v="1.667494"/>
    <m/>
    <n v="1.907159"/>
    <m/>
    <m/>
    <n v="1.016537"/>
    <n v="-1.5739699999999992"/>
    <n v="4.3381000000000114E-2"/>
    <n v="6.8912219166940855E-3"/>
    <n v="0.16148041892834278"/>
    <n v="1975"/>
    <s v="CA"/>
    <s v="Anglo-Saxon"/>
    <s v="Historical wave"/>
    <s v="Canada 1975"/>
    <s v="Gross"/>
    <n v="20.011690000000002"/>
    <n v="14.549569999999999"/>
    <n v="16.010829999999999"/>
    <n v="4.000860000000003"/>
    <n v="0.19992614316931767"/>
    <n v="1.439127"/>
    <m/>
    <n v="1.204016"/>
    <m/>
    <n v="1.974998"/>
    <m/>
    <m/>
    <n v="0.80825950000000002"/>
    <n v="-1.4612599999999993"/>
    <n v="3.571950000000168E-2"/>
    <n v="8.9279554895701566E-3"/>
    <n v="1975"/>
    <s v="CA"/>
    <s v="Anglo-Saxon"/>
    <s v="Historical wave"/>
    <s v="Canada 1975"/>
    <s v="Gross"/>
    <n v="24.517469999999999"/>
    <n v="18.056629999999998"/>
    <n v="20.450050000000001"/>
    <n v="4.0674199999999985"/>
    <n v="0.16589884682228626"/>
    <n v="0.62194919999999998"/>
    <m/>
    <n v="2.9140320000000002"/>
    <m/>
    <n v="2.0064950000000001"/>
    <m/>
    <m/>
    <n v="0.8568325"/>
    <n v="-2.3934200000000025"/>
    <n v="6.15313000000004E-2"/>
    <n v="1.5127845169665395E-2"/>
    <n v="1975"/>
    <s v="CA"/>
    <s v="Anglo-Saxon"/>
    <s v="Historical wave"/>
    <s v="Canada 1975"/>
    <s v="Gross"/>
    <n v="77.460210000000004"/>
    <n v="48.708759999999998"/>
    <n v="48.486750000000001"/>
    <n v="28.973460000000003"/>
    <n v="0.3740431377606645"/>
    <n v="25.21416"/>
    <m/>
    <n v="8.9031200000000005E-2"/>
    <m/>
    <n v="1.0232889999999999"/>
    <m/>
    <m/>
    <n v="2.4278200000000001"/>
    <n v="0.22200999999999738"/>
    <n v="-2.8501999999939187E-3"/>
    <n v="-9.8372786681118454E-5"/>
  </r>
  <r>
    <x v="23"/>
    <x v="4"/>
    <x v="0"/>
    <x v="9"/>
    <x v="41"/>
    <x v="0"/>
    <n v="26.226559999999999"/>
    <n v="21.024519999999999"/>
    <n v="22.155200000000001"/>
    <n v="4.0713599999999985"/>
    <n v="0.15523804875668021"/>
    <n v="2.511288"/>
    <m/>
    <n v="0.99758530000000001"/>
    <m/>
    <n v="0.68524459999999998"/>
    <m/>
    <m/>
    <n v="1.0340769999999999"/>
    <n v="-1.1306800000000017"/>
    <n v="-2.615489999999987E-2"/>
    <n v="-6.4241187219994987E-3"/>
    <n v="0.25398810225575735"/>
    <n v="1971"/>
    <s v="CA"/>
    <s v="Anglo-Saxon"/>
    <s v="Historical wave"/>
    <s v="Canada 1971"/>
    <s v="Gross"/>
    <n v="19.485530000000001"/>
    <n v="16.52618"/>
    <n v="17.650320000000001"/>
    <n v="1.83521"/>
    <n v="9.418322211405078E-2"/>
    <n v="0.76724340000000002"/>
    <m/>
    <n v="0.67963700000000005"/>
    <m/>
    <n v="0.71611020000000003"/>
    <m/>
    <m/>
    <n v="0.80979730000000005"/>
    <n v="-1.1241400000000006"/>
    <n v="-1.3437899999999559E-2"/>
    <n v="-7.322268296271031E-3"/>
    <n v="1971"/>
    <s v="CA"/>
    <s v="Anglo-Saxon"/>
    <s v="Historical wave"/>
    <s v="Canada 1971"/>
    <s v="Gross"/>
    <n v="25.21161"/>
    <n v="21.460640000000001"/>
    <n v="22.984269999999999"/>
    <n v="2.2273400000000017"/>
    <n v="8.8345805761710638E-2"/>
    <n v="0.26146409999999998"/>
    <m/>
    <n v="1.7489079999999999"/>
    <m/>
    <n v="0.70566079999999998"/>
    <m/>
    <m/>
    <n v="1.0744050000000001"/>
    <n v="-1.5236299999999972"/>
    <n v="-3.9467900000000888E-2"/>
    <n v="-1.7719746423985949E-2"/>
    <n v="1971"/>
    <s v="CA"/>
    <s v="Anglo-Saxon"/>
    <s v="Historical wave"/>
    <s v="Canada 1971"/>
    <s v="Gross"/>
    <n v="76.370159999999998"/>
    <n v="52.11777"/>
    <n v="51.805019999999999"/>
    <n v="24.56514"/>
    <n v="0.32165887828439799"/>
    <n v="22.633330000000001"/>
    <m/>
    <n v="2.0790099999999999E-2"/>
    <m/>
    <n v="0.42987819999999999"/>
    <m/>
    <m/>
    <n v="1.187727"/>
    <n v="0.31275000000000119"/>
    <n v="-1.933530000000161E-2"/>
    <n v="-7.8710318768798423E-4"/>
  </r>
  <r>
    <x v="24"/>
    <x v="5"/>
    <x v="3"/>
    <x v="10"/>
    <x v="42"/>
    <x v="1"/>
    <n v="34.043489999999998"/>
    <n v="23.244060000000001"/>
    <n v="23.244060000000001"/>
    <n v="10.799429999999997"/>
    <n v="0.31722452662755779"/>
    <n v="8.8076489999999996"/>
    <m/>
    <n v="1.238464"/>
    <n v="3.9208399999999997E-2"/>
    <m/>
    <n v="0.15064140000000001"/>
    <n v="7.8732499999999997E-2"/>
    <n v="0.46354010000000001"/>
    <m/>
    <n v="2.1194599999999397E-2"/>
    <n v="1.9625665428637811E-3"/>
    <n v="4.2922644991448634E-2"/>
    <n v="2015"/>
    <s v="CL"/>
    <s v="Latin America"/>
    <s v="Wave X"/>
    <s v="Chile 2015"/>
    <s v="Net"/>
    <n v="27.85568"/>
    <n v="20.45684"/>
    <n v="20.45684"/>
    <n v="7.3988399999999999"/>
    <n v="0.26561333272065157"/>
    <n v="5.7282419999999998"/>
    <m/>
    <n v="1.0210079999999999"/>
    <n v="2.5086399999999998E-2"/>
    <m/>
    <n v="0.1223431"/>
    <n v="6.0952199999999998E-2"/>
    <n v="0.41333769999999997"/>
    <m/>
    <n v="2.7870599999999968E-2"/>
    <n v="3.7668877824091301E-3"/>
    <n v="2015"/>
    <s v="CL"/>
    <s v="Latin America"/>
    <s v="Wave X"/>
    <s v="Chile 2015"/>
    <s v="Net"/>
    <n v="34.724930000000001"/>
    <n v="27.752749999999999"/>
    <n v="27.752749999999999"/>
    <n v="6.9721800000000016"/>
    <n v="0.20078312612869204"/>
    <n v="3.5927349999999998"/>
    <m/>
    <n v="2.219303"/>
    <n v="8.4534600000000001E-2"/>
    <m/>
    <n v="0.16377349999999999"/>
    <n v="0.14942839999999999"/>
    <n v="0.74730399999999997"/>
    <m/>
    <n v="1.5101500000003654E-2"/>
    <n v="2.1659653078382442E-3"/>
    <n v="2015"/>
    <s v="CL"/>
    <s v="Latin America"/>
    <s v="Wave X"/>
    <s v="Chile 2015"/>
    <s v="Net"/>
    <n v="63.166969999999999"/>
    <n v="28.0791"/>
    <n v="28.0791"/>
    <n v="35.087869999999995"/>
    <n v="0.55547812408921937"/>
    <n v="34.290179999999999"/>
    <m/>
    <n v="0.32927420000000002"/>
    <n v="1.92366E-2"/>
    <m/>
    <n v="0.2348442"/>
    <n v="2.90937E-2"/>
    <n v="0.18100640000000001"/>
    <m/>
    <n v="4.2349000000001524E-3"/>
    <n v="1.2069413161870906E-4"/>
  </r>
  <r>
    <x v="0"/>
    <x v="5"/>
    <x v="3"/>
    <x v="0"/>
    <x v="43"/>
    <x v="1"/>
    <n v="33.152819999999998"/>
    <n v="22.860099999999999"/>
    <n v="22.860099999999999"/>
    <n v="10.292719999999999"/>
    <n v="0.31046288068405642"/>
    <n v="8.5898909999999997"/>
    <m/>
    <n v="0.94532870000000002"/>
    <n v="9.4657900000000003E-2"/>
    <n v="3.3311999999999999E-3"/>
    <n v="0.15942190000000001"/>
    <n v="0.13004299999999999"/>
    <n v="0.36633399999999999"/>
    <m/>
    <n v="3.7123000000001127E-3"/>
    <n v="3.6067239757810502E-4"/>
    <n v="3.5591563746026317E-2"/>
    <n v="2013"/>
    <s v="CL"/>
    <s v="Latin America"/>
    <s v="Wave IX"/>
    <s v="Chile 2013"/>
    <s v="Net"/>
    <n v="26.78088"/>
    <n v="19.731439999999999"/>
    <n v="19.731439999999999"/>
    <n v="7.0494400000000006"/>
    <n v="0.2632266004701862"/>
    <n v="5.6207599999999998"/>
    <m/>
    <n v="0.78084949999999997"/>
    <n v="7.7204700000000001E-2"/>
    <n v="2.6549999999999998E-3"/>
    <n v="0.13692760000000001"/>
    <n v="0.1089497"/>
    <n v="0.31636809999999999"/>
    <m/>
    <n v="5.7254000000011018E-3"/>
    <n v="8.1217798860634335E-4"/>
    <n v="2013"/>
    <s v="CL"/>
    <s v="Latin America"/>
    <s v="Wave IX"/>
    <s v="Chile 2013"/>
    <s v="Net"/>
    <n v="35.445929999999997"/>
    <n v="29.178899999999999"/>
    <n v="29.178899999999999"/>
    <n v="6.2670299999999983"/>
    <n v="0.17680534831502515"/>
    <n v="3.51085"/>
    <m/>
    <n v="1.616347"/>
    <n v="0.1765747"/>
    <n v="5.9480999999999996E-3"/>
    <n v="0.17280580000000001"/>
    <n v="0.2216921"/>
    <n v="0.57274340000000001"/>
    <m/>
    <n v="-9.9311000000019689E-3"/>
    <n v="-1.5846581235452793E-3"/>
    <n v="2013"/>
    <s v="CL"/>
    <s v="Latin America"/>
    <s v="Wave IX"/>
    <s v="Chile 2013"/>
    <s v="Net"/>
    <n v="61.429229999999997"/>
    <n v="25.62227"/>
    <n v="25.62227"/>
    <n v="35.806959999999997"/>
    <n v="0.58289775079388095"/>
    <n v="34.98104"/>
    <m/>
    <n v="0.34660429999999998"/>
    <n v="1.0067E-2"/>
    <n v="1.2359999999999999E-3"/>
    <n v="0.2375565"/>
    <n v="4.7840100000000003E-2"/>
    <n v="0.16344069999999999"/>
    <m/>
    <n v="1.9175399999994625E-2"/>
    <n v="5.3552158574742524E-4"/>
  </r>
  <r>
    <x v="17"/>
    <x v="5"/>
    <x v="3"/>
    <x v="1"/>
    <x v="44"/>
    <x v="1"/>
    <n v="34.401949999999999"/>
    <n v="23.823789999999999"/>
    <n v="23.823789999999999"/>
    <n v="10.57816"/>
    <n v="0.30748722092788344"/>
    <n v="8.8643710000000002"/>
    <m/>
    <n v="0.7894506"/>
    <m/>
    <n v="1.3045999999999999E-3"/>
    <n v="0.16532230000000001"/>
    <n v="0.2366791"/>
    <n v="0.49407960000000001"/>
    <m/>
    <n v="2.6952800000001886E-2"/>
    <n v="2.5479667541426754E-3"/>
    <n v="4.670751813169776E-2"/>
    <n v="2011"/>
    <s v="CL"/>
    <s v="Latin America"/>
    <s v="Wave VIII"/>
    <s v="Chile 2011"/>
    <s v="Net"/>
    <n v="28.082370000000001"/>
    <n v="20.85369"/>
    <n v="20.85369"/>
    <n v="7.2286800000000007"/>
    <n v="0.25740989809620773"/>
    <n v="5.9465029999999999"/>
    <m/>
    <n v="0.59999279999999999"/>
    <m/>
    <n v="9.2119999999999995E-4"/>
    <n v="0.12814999999999999"/>
    <n v="0.17177300000000001"/>
    <n v="0.36433409999999999"/>
    <m/>
    <n v="1.7005900000001795E-2"/>
    <n v="2.3525595267741544E-3"/>
    <n v="2011"/>
    <s v="CL"/>
    <s v="Latin America"/>
    <s v="Wave VIII"/>
    <s v="Chile 2011"/>
    <s v="Net"/>
    <n v="38.292549999999999"/>
    <n v="31.496849999999998"/>
    <n v="31.496849999999998"/>
    <n v="6.7957000000000001"/>
    <n v="0.17746794089189674"/>
    <n v="3.892868"/>
    <m/>
    <n v="1.3984510000000001"/>
    <m/>
    <n v="3.2810000000000001E-4"/>
    <n v="0.183506"/>
    <n v="0.45820620000000001"/>
    <n v="0.81167219999999995"/>
    <m/>
    <n v="5.0668499999999561E-2"/>
    <n v="7.4559648012713278E-3"/>
    <n v="2011"/>
    <s v="CL"/>
    <s v="Latin America"/>
    <s v="Wave VIII"/>
    <s v="Chile 2011"/>
    <s v="Net"/>
    <n v="60.455190000000002"/>
    <n v="22.95318"/>
    <n v="22.95318"/>
    <n v="37.502009999999999"/>
    <n v="0.62032738628395667"/>
    <n v="36.716909999999999"/>
    <m/>
    <n v="0.26144600000000001"/>
    <m/>
    <n v="5.7048999999999997E-3"/>
    <n v="0.21900649999999999"/>
    <n v="5.6093200000000003E-2"/>
    <n v="0.17358299999999999"/>
    <m/>
    <n v="6.9266400000003614E-2"/>
    <n v="1.847005000532068E-3"/>
  </r>
  <r>
    <x v="18"/>
    <x v="5"/>
    <x v="3"/>
    <x v="1"/>
    <x v="45"/>
    <x v="1"/>
    <n v="34.692480000000003"/>
    <n v="23.695930000000001"/>
    <n v="23.695930000000001"/>
    <n v="10.996550000000003"/>
    <n v="0.31697215073698976"/>
    <n v="8.7279529999999994"/>
    <m/>
    <n v="1.58274"/>
    <m/>
    <n v="1.2701E-2"/>
    <n v="9.0302499999999994E-2"/>
    <n v="1.45226E-2"/>
    <n v="0.51813600000000004"/>
    <m/>
    <n v="5.0194900000004594E-2"/>
    <n v="4.5646043531839152E-3"/>
    <n v="4.711805066134378E-2"/>
    <n v="2009"/>
    <s v="CL"/>
    <s v="Latin America"/>
    <s v="Wave VIII"/>
    <s v="Chile 2009"/>
    <s v="Net"/>
    <n v="29.108709999999999"/>
    <n v="21.015799999999999"/>
    <n v="21.015799999999999"/>
    <n v="8.0929099999999998"/>
    <n v="0.27802365683673375"/>
    <n v="6.1914480000000003"/>
    <m/>
    <n v="1.3049249999999999"/>
    <m/>
    <n v="1.25408E-2"/>
    <n v="8.7355600000000005E-2"/>
    <n v="9.8495000000000006E-3"/>
    <n v="0.44797520000000002"/>
    <m/>
    <n v="3.8815899999999459E-2"/>
    <n v="4.796284649155799E-3"/>
    <n v="2009"/>
    <s v="CL"/>
    <s v="Latin America"/>
    <s v="Wave VIII"/>
    <s v="Chile 2009"/>
    <s v="Net"/>
    <n v="37.265239999999999"/>
    <n v="29.572610000000001"/>
    <n v="29.572610000000001"/>
    <n v="7.6926299999999976"/>
    <n v="0.20642910122140629"/>
    <n v="4.1065259999999997"/>
    <m/>
    <n v="2.557677"/>
    <m/>
    <n v="1.7746899999999999E-2"/>
    <n v="0.1017113"/>
    <n v="2.2808999999999999E-2"/>
    <n v="0.7971821"/>
    <m/>
    <n v="8.897769999999916E-2"/>
    <n v="1.1566616358774462E-2"/>
    <n v="2009"/>
    <s v="CL"/>
    <s v="Latin America"/>
    <s v="Wave VIII"/>
    <s v="Chile 2009"/>
    <s v="Net"/>
    <n v="60.267330000000001"/>
    <n v="24.396450000000002"/>
    <n v="24.396450000000002"/>
    <n v="35.87088"/>
    <n v="0.59519610375969867"/>
    <n v="35.028239999999997"/>
    <m/>
    <n v="0.5358887"/>
    <m/>
    <n v="7.3340000000000005E-4"/>
    <n v="8.1381800000000004E-2"/>
    <n v="2.0875999999999998E-3"/>
    <n v="0.1743383"/>
    <m/>
    <n v="4.8210199999992653E-2"/>
    <n v="1.3439926759531032E-3"/>
  </r>
  <r>
    <x v="19"/>
    <x v="5"/>
    <x v="3"/>
    <x v="2"/>
    <x v="46"/>
    <x v="1"/>
    <n v="33.39087"/>
    <n v="25.27861"/>
    <n v="25.27861"/>
    <n v="8.1122599999999991"/>
    <n v="0.24294844668617496"/>
    <n v="7.2536060000000004"/>
    <m/>
    <n v="0.23926069999999999"/>
    <m/>
    <n v="7.2689E-3"/>
    <n v="0.10210130000000001"/>
    <n v="3.6269200000000001E-2"/>
    <n v="0.48319050000000002"/>
    <m/>
    <n v="-9.4366000000007944E-3"/>
    <n v="-1.163251670927805E-3"/>
    <n v="5.9562994775808474E-2"/>
    <n v="2006"/>
    <s v="CL"/>
    <s v="Latin America"/>
    <s v="Wave VII"/>
    <s v="Chile 2006"/>
    <s v="Net"/>
    <n v="27.94417"/>
    <n v="21.53079"/>
    <n v="21.53079"/>
    <n v="6.4133800000000001"/>
    <n v="0.22950690609168209"/>
    <n v="5.6909979999999996"/>
    <m/>
    <n v="0.1929245"/>
    <m/>
    <n v="6.9417999999999997E-3"/>
    <n v="8.1358E-2"/>
    <n v="3.6908099999999999E-2"/>
    <n v="0.40779399999999999"/>
    <m/>
    <n v="-3.5443999999991149E-3"/>
    <n v="-5.5265710124756601E-4"/>
    <n v="2006"/>
    <s v="CL"/>
    <s v="Latin America"/>
    <s v="Wave VII"/>
    <s v="Chile 2006"/>
    <s v="Net"/>
    <n v="36.747839999999997"/>
    <n v="31.428540000000002"/>
    <n v="31.428540000000002"/>
    <n v="5.3192999999999948"/>
    <n v="0.14475136497818636"/>
    <n v="4.0435809999999996"/>
    <m/>
    <n v="0.3615351"/>
    <m/>
    <n v="1.02072E-2"/>
    <n v="0.13418389999999999"/>
    <n v="3.5538699999999999E-2"/>
    <n v="0.74810220000000005"/>
    <m/>
    <n v="-1.3848100000005026E-2"/>
    <n v="-2.6033688643252004E-3"/>
    <n v="2006"/>
    <s v="CL"/>
    <s v="Latin America"/>
    <s v="Wave VII"/>
    <s v="Chile 2006"/>
    <s v="Net"/>
    <n v="58.745959999999997"/>
    <n v="30.551310000000001"/>
    <n v="30.551310000000001"/>
    <n v="28.194649999999996"/>
    <n v="0.4799419398372245"/>
    <n v="27.824829999999999"/>
    <m/>
    <n v="7.6307299999999995E-2"/>
    <m/>
    <n v="0"/>
    <n v="0.11879729999999999"/>
    <n v="1.9270900000000001E-2"/>
    <n v="0.1533909"/>
    <m/>
    <n v="2.0535999999964361E-3"/>
    <n v="7.283651331002287E-5"/>
  </r>
  <r>
    <x v="4"/>
    <x v="5"/>
    <x v="3"/>
    <x v="3"/>
    <x v="47"/>
    <x v="1"/>
    <n v="34.149050000000003"/>
    <n v="26.118449999999999"/>
    <n v="26.118449999999999"/>
    <n v="8.0306000000000033"/>
    <n v="0.23516320366159535"/>
    <n v="6.8964220000000003"/>
    <m/>
    <n v="0.2368517"/>
    <m/>
    <n v="1.15318E-2"/>
    <n v="0.1509228"/>
    <n v="2.1558799999999999E-2"/>
    <n v="0.72522929999999997"/>
    <m/>
    <n v="-1.1916399999996941E-2"/>
    <n v="-1.4838741812563117E-3"/>
    <n v="9.0308233506836311E-2"/>
    <n v="2003"/>
    <s v="CL"/>
    <s v="Latin America"/>
    <s v="Wave VI"/>
    <s v="Chile 2003"/>
    <s v="Net"/>
    <n v="29.219049999999999"/>
    <n v="22.649789999999999"/>
    <n v="22.649789999999999"/>
    <n v="6.5692599999999999"/>
    <n v="0.22482798037581647"/>
    <n v="5.6168579999999997"/>
    <m/>
    <n v="0.21530820000000001"/>
    <m/>
    <n v="1.48735E-2"/>
    <n v="0.1193342"/>
    <n v="2.05317E-2"/>
    <n v="0.59690279999999996"/>
    <m/>
    <n v="-1.4548399999999795E-2"/>
    <n v="-2.2146177803892362E-3"/>
    <n v="2003"/>
    <s v="CL"/>
    <s v="Latin America"/>
    <s v="Wave VI"/>
    <s v="Chile 2003"/>
    <s v="Net"/>
    <n v="38.01587"/>
    <n v="32.731850000000001"/>
    <n v="32.731850000000001"/>
    <n v="5.2840199999999982"/>
    <n v="0.13899510914783741"/>
    <n v="3.756456"/>
    <m/>
    <n v="0.3337078"/>
    <m/>
    <n v="1.4413799999999999E-2"/>
    <n v="0.16727829999999999"/>
    <n v="1.96419E-2"/>
    <n v="1.006945"/>
    <m/>
    <n v="-1.4422800000001956E-2"/>
    <n v="-2.7295127573328565E-3"/>
    <n v="2003"/>
    <s v="CL"/>
    <s v="Latin America"/>
    <s v="Wave VI"/>
    <s v="Chile 2003"/>
    <s v="Net"/>
    <n v="56.656350000000003"/>
    <n v="26.777539999999998"/>
    <n v="26.777539999999998"/>
    <n v="29.878810000000005"/>
    <n v="0.52736912985040518"/>
    <n v="29.149979999999999"/>
    <m/>
    <n v="0.1083422"/>
    <m/>
    <n v="2.1963E-3"/>
    <n v="0.22245880000000001"/>
    <n v="2.56224E-2"/>
    <n v="0.4382877"/>
    <m/>
    <n v="-6.8077399999992849E-2"/>
    <n v="-2.2784508486112008E-3"/>
  </r>
  <r>
    <x v="11"/>
    <x v="5"/>
    <x v="3"/>
    <x v="4"/>
    <x v="48"/>
    <x v="1"/>
    <n v="35.23077"/>
    <n v="26.242789999999999"/>
    <n v="26.242789999999999"/>
    <n v="8.9879800000000003"/>
    <n v="0.2551173306742941"/>
    <n v="8.0719569999999994"/>
    <m/>
    <n v="0.28916550000000002"/>
    <m/>
    <n v="7.4129E-3"/>
    <n v="4.9790399999999999E-2"/>
    <m/>
    <n v="0.56737519999999997"/>
    <m/>
    <n v="2.2790000000014743E-3"/>
    <n v="2.535608668467747E-4"/>
    <n v="6.3125997165102726E-2"/>
    <n v="2000"/>
    <s v="CL"/>
    <s v="Latin America"/>
    <s v="Wave V"/>
    <s v="Chile 2000"/>
    <s v="Net"/>
    <n v="30.599460000000001"/>
    <n v="23.259519999999998"/>
    <n v="23.259519999999998"/>
    <n v="7.3399400000000021"/>
    <n v="0.23987155328884896"/>
    <n v="6.6609749999999996"/>
    <m/>
    <n v="0.2144403"/>
    <m/>
    <n v="7.1154E-3"/>
    <n v="4.2953499999999999E-2"/>
    <m/>
    <n v="0.41713050000000002"/>
    <m/>
    <n v="-2.6746999999973653E-3"/>
    <n v="-3.6440352373416738E-4"/>
    <n v="2000"/>
    <s v="CL"/>
    <s v="Latin America"/>
    <s v="Wave V"/>
    <s v="Chile 2000"/>
    <s v="Net"/>
    <n v="38.265090000000001"/>
    <n v="32.642380000000003"/>
    <n v="32.642380000000003"/>
    <n v="5.6227099999999979"/>
    <n v="0.14694098458934757"/>
    <n v="4.3536570000000001"/>
    <m/>
    <n v="0.41465000000000002"/>
    <m/>
    <n v="7.8239E-3"/>
    <n v="5.4410899999999998E-2"/>
    <m/>
    <n v="0.78971290000000005"/>
    <m/>
    <n v="2.4552999999976066E-3"/>
    <n v="4.3667555324702992E-4"/>
    <n v="2000"/>
    <s v="CL"/>
    <s v="Latin America"/>
    <s v="Wave V"/>
    <s v="Chile 2000"/>
    <s v="Net"/>
    <n v="57.018619999999999"/>
    <n v="21.98301"/>
    <n v="21.98301"/>
    <n v="35.035609999999998"/>
    <n v="0.61445910125499348"/>
    <n v="34.613779999999998"/>
    <m/>
    <n v="0.13772390000000001"/>
    <m/>
    <n v="7.5244999999999999E-3"/>
    <n v="7.8036300000000003E-2"/>
    <m/>
    <n v="0.20078660000000001"/>
    <m/>
    <n v="-2.2413000000014449E-3"/>
    <n v="-6.3972055859779384E-5"/>
  </r>
  <r>
    <x v="20"/>
    <x v="5"/>
    <x v="3"/>
    <x v="4"/>
    <x v="49"/>
    <x v="1"/>
    <n v="34.241520000000001"/>
    <n v="26.88017"/>
    <n v="26.88017"/>
    <n v="7.3613500000000016"/>
    <n v="0.21498315495340165"/>
    <n v="6.3398339999999997"/>
    <m/>
    <n v="0.2410011"/>
    <m/>
    <n v="6.7987000000000004E-3"/>
    <n v="6.8492899999999995E-2"/>
    <m/>
    <n v="0.71295450000000005"/>
    <m/>
    <n v="-7.7311999999984948E-3"/>
    <n v="-1.0502421430849632E-3"/>
    <n v="9.685105313563408E-2"/>
    <n v="1998"/>
    <s v="CL"/>
    <s v="Latin America"/>
    <s v="Wave V"/>
    <s v="Chile 1998"/>
    <s v="Net"/>
    <n v="29.287980000000001"/>
    <n v="23.163150000000002"/>
    <n v="23.163150000000002"/>
    <n v="6.1248299999999993"/>
    <n v="0.20912435750092698"/>
    <n v="5.2712209999999997"/>
    <m/>
    <n v="0.1901264"/>
    <m/>
    <n v="7.8936000000000006E-3"/>
    <n v="5.5455200000000003E-2"/>
    <m/>
    <n v="0.60410980000000003"/>
    <m/>
    <n v="-3.9759999999997575E-3"/>
    <n v="-6.4916087466913494E-4"/>
    <n v="1998"/>
    <s v="CL"/>
    <s v="Latin America"/>
    <s v="Wave V"/>
    <s v="Chile 1998"/>
    <s v="Net"/>
    <n v="38.087310000000002"/>
    <n v="33.12153"/>
    <n v="33.12153"/>
    <n v="4.9657800000000023"/>
    <n v="0.13037885847018343"/>
    <n v="3.5632920000000001"/>
    <m/>
    <n v="0.3635178"/>
    <m/>
    <n v="6.2655999999999996E-3"/>
    <n v="7.8357700000000002E-2"/>
    <m/>
    <n v="0.96863169999999998"/>
    <m/>
    <n v="-1.4284799999996878E-2"/>
    <n v="-2.8766477773878164E-3"/>
    <n v="1998"/>
    <s v="CL"/>
    <s v="Latin America"/>
    <s v="Wave V"/>
    <s v="Chile 1998"/>
    <s v="Net"/>
    <n v="56.243580000000001"/>
    <n v="28.404810000000001"/>
    <n v="28.404810000000001"/>
    <n v="27.83877"/>
    <n v="0.49496795900972163"/>
    <n v="27.371400000000001"/>
    <m/>
    <n v="9.4011300000000006E-2"/>
    <m/>
    <n v="0"/>
    <n v="7.4717500000000006E-2"/>
    <m/>
    <n v="0.28416160000000001"/>
    <m/>
    <n v="1.4479600000001369E-2"/>
    <n v="5.201235543093811E-4"/>
  </r>
  <r>
    <x v="25"/>
    <x v="5"/>
    <x v="3"/>
    <x v="5"/>
    <x v="50"/>
    <x v="1"/>
    <n v="34.297960000000003"/>
    <n v="26.543220000000002"/>
    <n v="26.543220000000002"/>
    <n v="7.7547400000000017"/>
    <n v="0.22609916158278803"/>
    <n v="6.7994940000000001"/>
    <m/>
    <n v="0.1549788"/>
    <m/>
    <n v="2.7437199999999998E-2"/>
    <n v="7.2789199999999998E-2"/>
    <m/>
    <n v="0.69655699999999998"/>
    <m/>
    <n v="3.4838000000014802E-3"/>
    <n v="4.4924781488502247E-4"/>
    <n v="8.9823385439099165E-2"/>
    <n v="1996"/>
    <s v="CL"/>
    <s v="Latin America"/>
    <s v="Wave IV"/>
    <s v="Chile 1996"/>
    <s v="Net"/>
    <n v="29.700199999999999"/>
    <n v="22.951059999999998"/>
    <n v="22.951059999999998"/>
    <n v="6.7491400000000006"/>
    <n v="0.22724224079299132"/>
    <n v="5.8188589999999998"/>
    <m/>
    <n v="0.1551332"/>
    <m/>
    <n v="2.7829199999999998E-2"/>
    <n v="8.4791199999999997E-2"/>
    <m/>
    <n v="0.65446660000000001"/>
    <m/>
    <n v="8.0608000000008673E-3"/>
    <n v="1.1943447609622658E-3"/>
    <n v="1996"/>
    <s v="CL"/>
    <s v="Latin America"/>
    <s v="Wave IV"/>
    <s v="Chile 1996"/>
    <s v="Net"/>
    <n v="38.020029999999998"/>
    <n v="32.92286"/>
    <n v="32.92286"/>
    <n v="5.0971699999999984"/>
    <n v="0.13406538606097887"/>
    <n v="3.8054070000000002"/>
    <m/>
    <n v="0.24414250000000001"/>
    <m/>
    <n v="3.6298799999999999E-2"/>
    <n v="8.1853899999999993E-2"/>
    <m/>
    <n v="0.94223400000000002"/>
    <m/>
    <n v="-1.2766200000001504E-2"/>
    <n v="-2.5045662593167401E-3"/>
    <n v="1996"/>
    <s v="CL"/>
    <s v="Latin America"/>
    <s v="Wave IV"/>
    <s v="Chile 1996"/>
    <s v="Net"/>
    <n v="55.915950000000002"/>
    <n v="26.837820000000001"/>
    <n v="26.837820000000001"/>
    <n v="29.078130000000002"/>
    <n v="0.52003283499609687"/>
    <n v="28.589500000000001"/>
    <m/>
    <n v="6.6721900000000001E-2"/>
    <m/>
    <n v="1.4859199999999999E-2"/>
    <n v="9.53093E-2"/>
    <m/>
    <n v="0.29721360000000002"/>
    <m/>
    <n v="1.4526000000000039E-2"/>
    <n v="4.9955069325297182E-4"/>
  </r>
  <r>
    <x v="13"/>
    <x v="5"/>
    <x v="3"/>
    <x v="5"/>
    <x v="51"/>
    <x v="1"/>
    <n v="35.190989999999999"/>
    <n v="27.023060000000001"/>
    <n v="27.023060000000001"/>
    <n v="8.1679299999999984"/>
    <n v="0.23210287633283402"/>
    <n v="6.9093049999999998"/>
    <m/>
    <n v="0.22398850000000001"/>
    <m/>
    <n v="4.7499699999999999E-2"/>
    <n v="8.2839999999999997E-2"/>
    <m/>
    <n v="0.89349840000000003"/>
    <m/>
    <n v="1.0798399999998765E-2"/>
    <n v="1.3220485484080747E-3"/>
    <n v="0.10939104522198405"/>
    <n v="1994"/>
    <s v="CL"/>
    <s v="Latin America"/>
    <s v="Wave IV"/>
    <s v="Chile 1994"/>
    <s v="Net"/>
    <n v="29.915959999999998"/>
    <n v="23.277450000000002"/>
    <n v="23.277450000000002"/>
    <n v="6.6385099999999966"/>
    <n v="0.22190529737304091"/>
    <n v="5.7118169999999999"/>
    <m/>
    <n v="0.1517057"/>
    <m/>
    <n v="3.0330699999999999E-2"/>
    <n v="7.26604E-2"/>
    <m/>
    <n v="0.65943620000000003"/>
    <m/>
    <n v="1.255999999999613E-2"/>
    <n v="1.8919908232413803E-3"/>
    <n v="1994"/>
    <s v="CL"/>
    <s v="Latin America"/>
    <s v="Wave IV"/>
    <s v="Chile 1994"/>
    <s v="Net"/>
    <n v="39.182000000000002"/>
    <n v="33.351900000000001"/>
    <n v="33.351900000000001"/>
    <n v="5.8301000000000016"/>
    <n v="0.14879536521872291"/>
    <n v="4.0624659999999997"/>
    <m/>
    <n v="0.34464650000000002"/>
    <m/>
    <n v="5.38082E-2"/>
    <n v="0.10807609999999999"/>
    <m/>
    <n v="1.2438830000000001"/>
    <m/>
    <n v="1.722020000000235E-2"/>
    <n v="2.9536714636116609E-3"/>
    <n v="1994"/>
    <s v="CL"/>
    <s v="Latin America"/>
    <s v="Wave IV"/>
    <s v="Chile 1994"/>
    <s v="Net"/>
    <n v="59.96069"/>
    <n v="29.548310000000001"/>
    <n v="29.548310000000001"/>
    <n v="30.412379999999999"/>
    <n v="0.50720530400834274"/>
    <n v="29.85765"/>
    <m/>
    <n v="0.1029949"/>
    <m/>
    <n v="4.3330199999999999E-2"/>
    <n v="6.1878200000000001E-2"/>
    <m/>
    <n v="0.34155750000000001"/>
    <m/>
    <n v="4.9692000000014502E-3"/>
    <n v="1.633939862648517E-4"/>
  </r>
  <r>
    <x v="15"/>
    <x v="5"/>
    <x v="3"/>
    <x v="6"/>
    <x v="52"/>
    <x v="1"/>
    <n v="33.007860000000001"/>
    <n v="25.457380000000001"/>
    <n v="25.457380000000001"/>
    <n v="7.5504800000000003"/>
    <n v="0.22874794064201678"/>
    <n v="6.3444310000000002"/>
    <m/>
    <n v="0.24861620000000001"/>
    <m/>
    <n v="1.71766E-2"/>
    <n v="3.2403899999999999E-2"/>
    <m/>
    <n v="0.91410639999999999"/>
    <m/>
    <n v="-6.2540999999995961E-3"/>
    <n v="-8.2830495544648764E-4"/>
    <n v="0.12106599845307847"/>
    <n v="1992"/>
    <s v="CL"/>
    <s v="Latin America"/>
    <s v="Wave III"/>
    <s v="Chile 1992"/>
    <s v="Net"/>
    <n v="28.163509999999999"/>
    <n v="21.595459999999999"/>
    <n v="21.595459999999999"/>
    <n v="6.5680499999999995"/>
    <n v="0.23321134333043003"/>
    <n v="5.6032650000000004"/>
    <m/>
    <n v="0.16818140000000001"/>
    <m/>
    <n v="1.0967299999999999E-2"/>
    <n v="2.28119E-2"/>
    <m/>
    <n v="0.76106929999999995"/>
    <m/>
    <n v="1.7550999999995653E-3"/>
    <n v="2.6721781959631328E-4"/>
    <n v="1992"/>
    <s v="CL"/>
    <s v="Latin America"/>
    <s v="Wave III"/>
    <s v="Chile 1992"/>
    <s v="Net"/>
    <n v="37.004170000000002"/>
    <n v="31.760809999999999"/>
    <n v="31.760809999999999"/>
    <n v="5.2433600000000027"/>
    <n v="0.14169646285810497"/>
    <n v="3.5526490000000002"/>
    <m/>
    <n v="0.39045429999999998"/>
    <m/>
    <n v="1.9123100000000001E-2"/>
    <n v="4.1639299999999997E-2"/>
    <m/>
    <n v="1.249082"/>
    <m/>
    <n v="-9.5876999999973123E-3"/>
    <n v="-1.8285412407306207E-3"/>
    <n v="1992"/>
    <s v="CL"/>
    <s v="Latin America"/>
    <s v="Wave III"/>
    <s v="Chile 1992"/>
    <s v="Net"/>
    <n v="54.042949999999998"/>
    <n v="26.78106"/>
    <n v="26.78106"/>
    <n v="27.261889999999998"/>
    <n v="0.50444859135187847"/>
    <n v="26.918060000000001"/>
    <m/>
    <n v="8.0896399999999993E-2"/>
    <m/>
    <n v="1.4233600000000001E-2"/>
    <n v="1.7679199999999999E-2"/>
    <m/>
    <n v="0.24502180000000001"/>
    <m/>
    <n v="-1.4001000000003927E-2"/>
    <n v="-5.1357407721929513E-4"/>
  </r>
  <r>
    <x v="26"/>
    <x v="5"/>
    <x v="3"/>
    <x v="6"/>
    <x v="53"/>
    <x v="1"/>
    <n v="35.285699999999999"/>
    <n v="26.13766"/>
    <n v="26.13766"/>
    <n v="9.1480399999999982"/>
    <n v="0.25925629929404825"/>
    <n v="7.703341"/>
    <m/>
    <n v="0.25315189999999999"/>
    <m/>
    <n v="2.7269399999999999E-2"/>
    <m/>
    <m/>
    <n v="1.1637850000000001"/>
    <m/>
    <n v="4.9269999999879133E-4"/>
    <n v="5.3858531444855013E-5"/>
    <n v="0.12721686831277523"/>
    <n v="1990"/>
    <s v="CL"/>
    <s v="Latin America"/>
    <s v="Wave III"/>
    <s v="Chile 1990"/>
    <s v="Net"/>
    <n v="30.053709999999999"/>
    <n v="22.467649999999999"/>
    <n v="22.467649999999999"/>
    <n v="7.5860599999999998"/>
    <n v="0.25241675653355278"/>
    <n v="6.4762810000000002"/>
    <m/>
    <n v="0.18643570000000001"/>
    <m/>
    <n v="2.90546E-2"/>
    <m/>
    <m/>
    <n v="0.89387700000000003"/>
    <m/>
    <n v="4.1169999999990381E-4"/>
    <n v="5.4270596330625363E-5"/>
    <n v="1990"/>
    <s v="CL"/>
    <s v="Latin America"/>
    <s v="Wave III"/>
    <s v="Chile 1990"/>
    <s v="Net"/>
    <n v="40.009419999999999"/>
    <n v="33.435589999999998"/>
    <n v="33.435589999999998"/>
    <n v="6.573830000000001"/>
    <n v="0.16430705568838541"/>
    <n v="4.5108699999999997"/>
    <m/>
    <n v="0.36936380000000002"/>
    <m/>
    <n v="3.0387899999999999E-2"/>
    <m/>
    <m/>
    <n v="1.6627289999999999"/>
    <m/>
    <n v="4.7930000000118156E-4"/>
    <n v="7.2910312557699467E-5"/>
    <n v="1990"/>
    <s v="CL"/>
    <s v="Latin America"/>
    <s v="Wave III"/>
    <s v="Chile 1990"/>
    <s v="Net"/>
    <n v="55.749630000000003"/>
    <n v="20.792310000000001"/>
    <n v="20.792310000000001"/>
    <n v="34.957320000000003"/>
    <n v="0.62704129157449118"/>
    <n v="34.4953"/>
    <m/>
    <n v="5.9513999999999997E-2"/>
    <m/>
    <n v="1.2170800000000001E-2"/>
    <m/>
    <m/>
    <n v="0.3891096"/>
    <m/>
    <n v="1.2256000000050449E-3"/>
    <n v="3.5059895896053955E-5"/>
  </r>
  <r>
    <x v="0"/>
    <x v="6"/>
    <x v="2"/>
    <x v="0"/>
    <x v="54"/>
    <x v="0"/>
    <n v="35.46566"/>
    <m/>
    <n v="26.886189999999999"/>
    <n v="8.5794700000000006"/>
    <n v="0.24190921584428432"/>
    <m/>
    <m/>
    <m/>
    <m/>
    <m/>
    <m/>
    <m/>
    <m/>
    <m/>
    <m/>
    <m/>
    <m/>
    <n v="2013"/>
    <s v="CN"/>
    <s v="BRICS"/>
    <s v="Wave IX"/>
    <s v="China 2013"/>
    <s v="Gross"/>
    <n v="32.104239999999997"/>
    <m/>
    <n v="25.282869999999999"/>
    <n v="6.8213699999999982"/>
    <n v="0.21247567299521805"/>
    <m/>
    <m/>
    <m/>
    <m/>
    <m/>
    <m/>
    <m/>
    <m/>
    <m/>
    <m/>
    <m/>
    <n v="2013"/>
    <s v="CN"/>
    <s v="BRICS"/>
    <s v="Wave IX"/>
    <s v="China 2013"/>
    <s v="Gross"/>
    <n v="33.516019999999997"/>
    <m/>
    <n v="28.916160000000001"/>
    <n v="4.5998599999999961"/>
    <n v="0.13724362260196754"/>
    <m/>
    <m/>
    <m/>
    <m/>
    <m/>
    <m/>
    <m/>
    <m/>
    <m/>
    <m/>
    <m/>
    <n v="2013"/>
    <s v="CN"/>
    <s v="BRICS"/>
    <s v="Wave IX"/>
    <s v="China 2013"/>
    <s v="Gross"/>
    <n v="66.994799999999998"/>
    <m/>
    <n v="35.583440000000003"/>
    <n v="31.411359999999995"/>
    <n v="0.46886265799733706"/>
    <m/>
    <m/>
    <m/>
    <m/>
    <m/>
    <m/>
    <m/>
    <m/>
    <m/>
    <m/>
    <m/>
  </r>
  <r>
    <x v="27"/>
    <x v="6"/>
    <x v="2"/>
    <x v="4"/>
    <x v="55"/>
    <x v="2"/>
    <n v="29.514859999999999"/>
    <n v="25.400569999999998"/>
    <n v="25.403790000000001"/>
    <n v="4.111069999999998"/>
    <n v="0.1392881416344173"/>
    <n v="0"/>
    <m/>
    <m/>
    <m/>
    <n v="9.3038599999999999E-2"/>
    <m/>
    <n v="7.31792E-2"/>
    <n v="3.9480719999999998"/>
    <n v="-3.2200000000024431E-3"/>
    <n v="2.0000000056086265E-7"/>
    <n v="4.8649135276427483E-8"/>
    <n v="0.96035144135225181"/>
    <n v="2002"/>
    <s v="CN"/>
    <s v="BRICS"/>
    <s v="Wave V"/>
    <s v="China 2002"/>
    <s v="Mix"/>
    <n v="27.19885"/>
    <n v="23.700340000000001"/>
    <n v="23.672149999999998"/>
    <n v="3.5267000000000017"/>
    <n v="0.12966357033477524"/>
    <n v="0"/>
    <m/>
    <m/>
    <m/>
    <n v="9.4955399999999995E-2"/>
    <m/>
    <n v="8.3161399999999996E-2"/>
    <n v="3.320392"/>
    <n v="2.8190000000002158E-2"/>
    <n v="1.199999999368373E-6"/>
    <n v="3.402614340228464E-7"/>
    <n v="2002"/>
    <s v="CN"/>
    <s v="BRICS"/>
    <s v="Wave V"/>
    <s v="China 2002"/>
    <s v="Mix"/>
    <n v="32.276490000000003"/>
    <n v="30.271830000000001"/>
    <n v="30.5457"/>
    <n v="1.7307900000000025"/>
    <n v="5.3623860587071345E-2"/>
    <n v="0"/>
    <m/>
    <m/>
    <m/>
    <n v="7.7163700000000002E-2"/>
    <m/>
    <n v="4.5886999999999997E-2"/>
    <n v="1.88161"/>
    <n v="-0.27386999999999873"/>
    <n v="-6.9999999885439479E-7"/>
    <n v="-4.0443959050745255E-7"/>
    <n v="2002"/>
    <s v="CN"/>
    <s v="BRICS"/>
    <s v="Wave V"/>
    <s v="China 2002"/>
    <s v="Mix"/>
    <n v="48.198680000000003"/>
    <n v="27.275179999999999"/>
    <n v="26.560759999999998"/>
    <n v="21.637920000000005"/>
    <n v="0.44893179647243459"/>
    <n v="0"/>
    <m/>
    <m/>
    <m/>
    <n v="0.1341543"/>
    <m/>
    <n v="5.6716000000000003E-2"/>
    <n v="20.73263"/>
    <n v="0.7144200000000005"/>
    <n v="-2.9999999640040187E-7"/>
    <n v="-1.3864548736680873E-8"/>
  </r>
  <r>
    <x v="0"/>
    <x v="7"/>
    <x v="3"/>
    <x v="0"/>
    <x v="56"/>
    <x v="2"/>
    <n v="29.392579999999999"/>
    <n v="24.63766"/>
    <n v="26.34309"/>
    <n v="3.0494899999999987"/>
    <n v="0.10375033426803631"/>
    <n v="2.8106450000000001"/>
    <m/>
    <m/>
    <m/>
    <m/>
    <m/>
    <m/>
    <n v="1.9442759999999999"/>
    <n v="-1.7054299999999998"/>
    <n v="-1.0000000010279564E-6"/>
    <n v="-3.279236859369786E-7"/>
    <n v="0.63757415174340648"/>
    <n v="2013"/>
    <s v="CO"/>
    <s v="Latin America"/>
    <s v="Wave IX"/>
    <s v="Colombia 2013"/>
    <s v="Mix"/>
    <n v="23.978169999999999"/>
    <n v="20.081990000000001"/>
    <n v="21.585229999999999"/>
    <n v="2.3929399999999994"/>
    <n v="9.979660666347763E-2"/>
    <n v="2.384223"/>
    <m/>
    <m/>
    <m/>
    <m/>
    <m/>
    <m/>
    <n v="1.511954"/>
    <n v="-1.5032399999999981"/>
    <n v="2.9999999977547986E-6"/>
    <n v="1.2536879310617063E-6"/>
    <n v="2013"/>
    <s v="CO"/>
    <s v="Latin America"/>
    <s v="Wave IX"/>
    <s v="Colombia 2013"/>
    <s v="Mix"/>
    <n v="35.394280000000002"/>
    <n v="31.558260000000001"/>
    <n v="33.775620000000004"/>
    <n v="1.6186599999999984"/>
    <n v="4.5732248261583466E-2"/>
    <n v="1.1068530000000001"/>
    <m/>
    <m/>
    <m/>
    <m/>
    <m/>
    <m/>
    <n v="2.7291669999999999"/>
    <n v="-2.2173600000000029"/>
    <n v="0"/>
    <n v="0"/>
    <n v="2013"/>
    <s v="CO"/>
    <s v="Latin America"/>
    <s v="Wave IX"/>
    <s v="Colombia 2013"/>
    <s v="Mix"/>
    <n v="44.038119999999999"/>
    <n v="28.26127"/>
    <n v="29.120470000000001"/>
    <n v="14.917649999999998"/>
    <n v="0.3387440244951419"/>
    <n v="13.818239999999999"/>
    <m/>
    <m/>
    <m/>
    <m/>
    <m/>
    <m/>
    <n v="1.9586140000000001"/>
    <n v="-0.8592000000000013"/>
    <n v="-4.0000000005591119E-6"/>
    <n v="-2.6813874843283709E-7"/>
  </r>
  <r>
    <x v="1"/>
    <x v="7"/>
    <x v="3"/>
    <x v="1"/>
    <x v="57"/>
    <x v="2"/>
    <n v="27.439679999999999"/>
    <n v="24.881160000000001"/>
    <n v="26.493749999999999"/>
    <n v="0.9459300000000006"/>
    <n v="3.4473069656789021E-2"/>
    <n v="2.4529380000000001"/>
    <m/>
    <m/>
    <m/>
    <m/>
    <m/>
    <m/>
    <n v="0.1055851"/>
    <n v="-1.6125899999999973"/>
    <n v="-3.1000000020320329E-6"/>
    <n v="-3.2771981034876057E-6"/>
    <n v="0.11162041588701059"/>
    <n v="2010"/>
    <s v="CO"/>
    <s v="Latin America"/>
    <s v="Wave VIII"/>
    <s v="Colombia 2010"/>
    <s v="Mix"/>
    <n v="22.590730000000001"/>
    <n v="20.370740000000001"/>
    <n v="21.73967"/>
    <n v="0.85106000000000037"/>
    <n v="3.7672974711308593E-2"/>
    <n v="2.099898"/>
    <m/>
    <m/>
    <m/>
    <m/>
    <m/>
    <m/>
    <n v="0.120101"/>
    <n v="-1.3689299999999989"/>
    <n v="-9.0000000008139125E-6"/>
    <n v="-1.0575047588670492E-5"/>
    <n v="2010"/>
    <s v="CO"/>
    <s v="Latin America"/>
    <s v="Wave VIII"/>
    <s v="Colombia 2010"/>
    <s v="Mix"/>
    <n v="32.437609999999999"/>
    <n v="31.16113"/>
    <n v="33.392800000000001"/>
    <n v="-0.95519000000000176"/>
    <n v="-2.9446990699993056E-2"/>
    <n v="1.180177"/>
    <m/>
    <m/>
    <m/>
    <m/>
    <m/>
    <m/>
    <n v="9.6301100000000001E-2"/>
    <n v="-2.2316700000000012"/>
    <n v="1.8999999993329908E-6"/>
    <n v="-1.9891330513646365E-6"/>
    <n v="2010"/>
    <s v="CO"/>
    <s v="Latin America"/>
    <s v="Wave VIII"/>
    <s v="Colombia 2010"/>
    <s v="Mix"/>
    <n v="41.374020000000002"/>
    <n v="29.45731"/>
    <n v="29.935099999999998"/>
    <n v="11.438920000000003"/>
    <n v="0.276475914112286"/>
    <n v="11.881360000000001"/>
    <m/>
    <m/>
    <m/>
    <m/>
    <m/>
    <m/>
    <n v="3.5348900000000003E-2"/>
    <n v="-0.47778999999999883"/>
    <n v="1.1000000004202093E-6"/>
    <n v="9.6162924508625723E-8"/>
  </r>
  <r>
    <x v="10"/>
    <x v="7"/>
    <x v="3"/>
    <x v="2"/>
    <x v="58"/>
    <x v="2"/>
    <n v="28.92032"/>
    <n v="26.2758"/>
    <n v="28.378309999999999"/>
    <n v="0.54201000000000121"/>
    <n v="1.8741493870054037E-2"/>
    <n v="2.4117510000000002"/>
    <m/>
    <m/>
    <m/>
    <m/>
    <m/>
    <m/>
    <n v="0.2327671"/>
    <n v="-2.1025099999999988"/>
    <n v="1.8999999999991246E-6"/>
    <n v="3.5054703787736766E-6"/>
    <n v="0.42945167063338219"/>
    <n v="2007"/>
    <s v="CO"/>
    <s v="Latin America"/>
    <s v="Wave VII"/>
    <s v="Colombia 2007"/>
    <s v="Mix"/>
    <n v="23.457519999999999"/>
    <n v="21.118819999999999"/>
    <n v="22.874659999999999"/>
    <n v="0.58286000000000016"/>
    <n v="2.4847468956650156E-2"/>
    <n v="2.1615380000000002"/>
    <m/>
    <m/>
    <m/>
    <m/>
    <m/>
    <m/>
    <n v="0.17716309999999999"/>
    <n v="-1.7558399999999992"/>
    <n v="-1.1000000008642985E-6"/>
    <n v="-1.8872456522394712E-6"/>
    <n v="2007"/>
    <s v="CO"/>
    <s v="Latin America"/>
    <s v="Wave VII"/>
    <s v="Colombia 2007"/>
    <s v="Mix"/>
    <n v="35.081470000000003"/>
    <n v="33.552169999999997"/>
    <n v="36.243029999999997"/>
    <n v="-1.1615599999999944"/>
    <n v="-3.3110357120154719E-2"/>
    <n v="1.2245809999999999"/>
    <m/>
    <m/>
    <m/>
    <m/>
    <m/>
    <m/>
    <n v="0.30471989999999999"/>
    <n v="-2.6908600000000007"/>
    <n v="-8.9999999364209771E-7"/>
    <n v="7.7482006408803851E-7"/>
    <n v="2007"/>
    <s v="CO"/>
    <s v="Latin America"/>
    <s v="Wave VII"/>
    <s v="Colombia 2007"/>
    <s v="Mix"/>
    <n v="41.737360000000002"/>
    <n v="29.820820000000001"/>
    <n v="31.667560000000002"/>
    <n v="10.069800000000001"/>
    <n v="0.24126585869350625"/>
    <n v="11.64852"/>
    <m/>
    <m/>
    <m/>
    <m/>
    <m/>
    <m/>
    <n v="0.26801970000000003"/>
    <n v="-1.8467400000000005"/>
    <n v="3.0000000172947239E-7"/>
    <n v="2.9792051652413393E-8"/>
  </r>
  <r>
    <x v="3"/>
    <x v="7"/>
    <x v="3"/>
    <x v="3"/>
    <x v="59"/>
    <x v="0"/>
    <n v="27.464849999999998"/>
    <n v="24.91356"/>
    <n v="26.495539999999998"/>
    <n v="0.96931000000000012"/>
    <n v="3.5292746911051769E-2"/>
    <n v="2.5512890000000001"/>
    <m/>
    <m/>
    <m/>
    <m/>
    <m/>
    <m/>
    <n v="0"/>
    <n v="-1.5819799999999979"/>
    <n v="9.9999999791933192E-7"/>
    <n v="1.0316616953496114E-6"/>
    <n v="0"/>
    <n v="2004"/>
    <s v="CO"/>
    <s v="Latin America"/>
    <s v="Wave VI"/>
    <s v="Colombia 2004"/>
    <s v="Gross"/>
    <n v="23.02881"/>
    <n v="20.44286"/>
    <n v="21.775639999999999"/>
    <n v="1.2531700000000008"/>
    <n v="5.4417488354804297E-2"/>
    <n v="2.5859529999999999"/>
    <m/>
    <m/>
    <m/>
    <m/>
    <m/>
    <m/>
    <n v="0"/>
    <n v="-1.3327799999999996"/>
    <n v="-2.9999999995311555E-6"/>
    <n v="-2.3939289956918484E-6"/>
    <n v="2004"/>
    <s v="CO"/>
    <s v="Latin America"/>
    <s v="Wave VI"/>
    <s v="Colombia 2004"/>
    <s v="Gross"/>
    <n v="31.955210000000001"/>
    <n v="30.862259999999999"/>
    <n v="32.575760000000002"/>
    <n v="-0.62055000000000149"/>
    <n v="-1.9419368547413753E-2"/>
    <n v="1.0929409999999999"/>
    <m/>
    <m/>
    <m/>
    <m/>
    <m/>
    <m/>
    <n v="0"/>
    <n v="-1.7135000000000034"/>
    <n v="9.0000000019241355E-6"/>
    <n v="-1.450326323732836E-5"/>
    <n v="2004"/>
    <s v="CO"/>
    <s v="Latin America"/>
    <s v="Wave VI"/>
    <s v="Colombia 2004"/>
    <s v="Gross"/>
    <n v="39.780810000000002"/>
    <n v="27.28389"/>
    <n v="29.061209999999999"/>
    <n v="10.719600000000003"/>
    <n v="0.26946660965425295"/>
    <n v="12.496919999999999"/>
    <m/>
    <m/>
    <m/>
    <m/>
    <m/>
    <m/>
    <n v="0"/>
    <n v="-1.7773199999999996"/>
    <n v="0"/>
    <n v="0"/>
  </r>
  <r>
    <x v="0"/>
    <x v="8"/>
    <x v="4"/>
    <x v="0"/>
    <x v="60"/>
    <x v="0"/>
    <n v="32.855379999999997"/>
    <n v="10.37396"/>
    <n v="11.348470000000001"/>
    <n v="21.506909999999998"/>
    <n v="0.65459325078571606"/>
    <n v="19.552109999999999"/>
    <m/>
    <n v="1.4072020000000001"/>
    <m/>
    <n v="0.28427459999999999"/>
    <n v="0.29816199999999998"/>
    <n v="0.22113369999999999"/>
    <n v="0.8360109"/>
    <n v="-0.97451000000000043"/>
    <n v="-0.11747320000000627"/>
    <n v="-5.4621142693211753E-3"/>
    <n v="3.8871734712239002E-2"/>
    <n v="2013"/>
    <s v="CZ"/>
    <s v="CEE"/>
    <s v="Wave IX"/>
    <s v="Czech Republic 2013"/>
    <s v="Gross"/>
    <n v="21.207809999999998"/>
    <n v="8.4788230000000002"/>
    <n v="9.474513"/>
    <n v="11.733296999999999"/>
    <n v="0.55325358912589273"/>
    <n v="10.142440000000001"/>
    <m/>
    <n v="1.1110329999999999"/>
    <m/>
    <n v="0.31753399999999998"/>
    <n v="0.24762390000000001"/>
    <n v="0.219697"/>
    <n v="0.78708409999999995"/>
    <n v="-0.99568999999999974"/>
    <n v="-9.6425000000001759E-2"/>
    <n v="-8.2180652207134771E-3"/>
    <n v="2013"/>
    <s v="CZ"/>
    <s v="CEE"/>
    <s v="Wave IX"/>
    <s v="Czech Republic 2013"/>
    <s v="Gross"/>
    <n v="23.202809999999999"/>
    <n v="14.92665"/>
    <n v="16.75676"/>
    <n v="6.4460499999999996"/>
    <n v="0.27781333381603346"/>
    <n v="2.2762069999999999"/>
    <m/>
    <n v="3.69848"/>
    <m/>
    <n v="0.4367337"/>
    <n v="0.52598480000000003"/>
    <n v="0.37700990000000001"/>
    <n v="1.212181"/>
    <n v="-1.8301099999999995"/>
    <n v="-0.25043639999999989"/>
    <n v="-3.8851141396669266E-2"/>
    <n v="2013"/>
    <s v="CZ"/>
    <s v="CEE"/>
    <s v="Wave IX"/>
    <s v="Czech Republic 2013"/>
    <s v="Gross"/>
    <n v="86.654499999999999"/>
    <n v="12.722049999999999"/>
    <n v="12.722049999999999"/>
    <n v="73.932450000000003"/>
    <n v="0.85318650502859061"/>
    <n v="72.929230000000004"/>
    <m/>
    <n v="0.1215601"/>
    <m/>
    <n v="0"/>
    <n v="0.24946879999999999"/>
    <n v="6.34604E-2"/>
    <n v="0.62608339999999996"/>
    <n v="0"/>
    <n v="-5.7352699999995593E-2"/>
    <n v="-7.7574461552397617E-4"/>
  </r>
  <r>
    <x v="1"/>
    <x v="8"/>
    <x v="4"/>
    <x v="1"/>
    <x v="61"/>
    <x v="0"/>
    <n v="32.85613"/>
    <n v="10.0421"/>
    <n v="11.335800000000001"/>
    <n v="21.520330000000001"/>
    <n v="0.65498675589608391"/>
    <n v="19.092199999999998"/>
    <m/>
    <n v="2.060651"/>
    <m/>
    <n v="0.45716909999999999"/>
    <n v="6.7752400000000004E-2"/>
    <n v="4.0670900000000003E-2"/>
    <n v="1.0229729999999999"/>
    <n v="-1.2937000000000012"/>
    <n v="7.2613600000003942E-2"/>
    <n v="3.3741861765132753E-3"/>
    <n v="4.7535191142515004E-2"/>
    <n v="2010"/>
    <s v="CZ"/>
    <s v="CEE"/>
    <s v="Wave VIII"/>
    <s v="Czech Republic 2010"/>
    <s v="Gross"/>
    <n v="22.947299999999998"/>
    <n v="8.347054"/>
    <n v="9.6738049999999998"/>
    <n v="13.273494999999999"/>
    <n v="0.57843384624770666"/>
    <n v="11.24405"/>
    <m/>
    <n v="1.687891"/>
    <m/>
    <n v="0.5198431"/>
    <n v="6.9892899999999994E-2"/>
    <n v="3.8723899999999999E-2"/>
    <n v="0.99458460000000004"/>
    <n v="-1.3267509999999998"/>
    <n v="4.5260499999999482E-2"/>
    <n v="3.4098404376540982E-3"/>
    <n v="2010"/>
    <s v="CZ"/>
    <s v="CEE"/>
    <s v="Wave VIII"/>
    <s v="Czech Republic 2010"/>
    <s v="Gross"/>
    <n v="24.751570000000001"/>
    <n v="14.63101"/>
    <n v="16.845099999999999"/>
    <n v="7.9064700000000023"/>
    <n v="0.31943307030624735"/>
    <n v="2.9533399999999999"/>
    <m/>
    <n v="5.1297509999999997"/>
    <m/>
    <n v="0.53015140000000005"/>
    <n v="9.6070799999999998E-2"/>
    <n v="5.11642E-2"/>
    <n v="1.1957040000000001"/>
    <n v="-2.2140899999999988"/>
    <n v="0.16437860000000271"/>
    <n v="2.0790390654742592E-2"/>
    <n v="2010"/>
    <s v="CZ"/>
    <s v="CEE"/>
    <s v="Wave VIII"/>
    <s v="Czech Republic 2010"/>
    <s v="Gross"/>
    <n v="85.723820000000003"/>
    <n v="12.076560000000001"/>
    <n v="12.14601"/>
    <n v="73.577809999999999"/>
    <n v="0.85831231039400713"/>
    <n v="72.366990000000001"/>
    <m/>
    <n v="9.1651399999999994E-2"/>
    <m/>
    <n v="9.7308199999999997E-2"/>
    <n v="2.51656E-2"/>
    <n v="3.6883800000000001E-2"/>
    <n v="0.94458149999999996"/>
    <n v="-6.944999999999979E-2"/>
    <n v="8.4679500000007124E-2"/>
    <n v="1.1508836699543942E-3"/>
  </r>
  <r>
    <x v="10"/>
    <x v="8"/>
    <x v="4"/>
    <x v="2"/>
    <x v="62"/>
    <x v="0"/>
    <n v="31.5733"/>
    <n v="9.1332380000000004"/>
    <n v="10.82522"/>
    <n v="20.748080000000002"/>
    <n v="0.65714005187927782"/>
    <n v="17.781680000000001"/>
    <m/>
    <n v="2.9458579999999999"/>
    <m/>
    <n v="0.29476550000000001"/>
    <n v="0.13273760000000001"/>
    <n v="0.15563440000000001"/>
    <n v="1.129327"/>
    <n v="-1.6919819999999994"/>
    <n v="5.9499999998990916E-5"/>
    <n v="2.8677352313559089E-6"/>
    <n v="5.4430434044981504E-2"/>
    <n v="2007"/>
    <s v="CZ"/>
    <s v="CEE"/>
    <s v="Wave VII"/>
    <s v="Czech Republic 2007"/>
    <s v="Gross"/>
    <n v="21.74588"/>
    <n v="7.043876"/>
    <n v="8.7986909999999998"/>
    <n v="12.947189"/>
    <n v="0.59538583860482996"/>
    <n v="10.72425"/>
    <m/>
    <n v="2.2593160000000001"/>
    <m/>
    <n v="0.31967449999999997"/>
    <n v="0.1081443"/>
    <n v="0.1831422"/>
    <n v="1.1225849999999999"/>
    <n v="-1.7548149999999998"/>
    <n v="-1.5107999999999677E-2"/>
    <n v="-1.1668942192779976E-3"/>
    <n v="2007"/>
    <s v="CZ"/>
    <s v="CEE"/>
    <s v="Wave VII"/>
    <s v="Czech Republic 2007"/>
    <s v="Gross"/>
    <n v="24.300789999999999"/>
    <n v="11.61077"/>
    <n v="14.34801"/>
    <n v="9.9527799999999989"/>
    <n v="0.40956610875613503"/>
    <n v="2.5674060000000001"/>
    <m/>
    <n v="7.6395619999999997"/>
    <m/>
    <n v="0.41687819999999998"/>
    <n v="0.31237320000000002"/>
    <n v="0.1767387"/>
    <n v="1.541785"/>
    <n v="-2.7372399999999999"/>
    <n v="3.5276900000001277E-2"/>
    <n v="3.5444267832707324E-3"/>
    <n v="2007"/>
    <s v="CZ"/>
    <s v="CEE"/>
    <s v="Wave VII"/>
    <s v="Czech Republic 2007"/>
    <s v="Gross"/>
    <n v="86.835989999999995"/>
    <n v="15.7767"/>
    <n v="15.848039999999999"/>
    <n v="70.987949999999998"/>
    <n v="0.81749456648101781"/>
    <n v="70.14622"/>
    <m/>
    <n v="0.20596929999999999"/>
    <m/>
    <n v="2.3133299999999999E-2"/>
    <n v="0.02"/>
    <n v="0"/>
    <n v="0.63754080000000002"/>
    <n v="-7.1339999999999293E-2"/>
    <n v="2.6426599999993527E-2"/>
    <n v="3.7226881463675918E-4"/>
  </r>
  <r>
    <x v="3"/>
    <x v="8"/>
    <x v="4"/>
    <x v="3"/>
    <x v="63"/>
    <x v="0"/>
    <n v="32.507150000000003"/>
    <n v="9.4903960000000005"/>
    <n v="11.515140000000001"/>
    <n v="20.992010000000001"/>
    <n v="0.645765931495071"/>
    <n v="18.104559999999999"/>
    <m/>
    <n v="2.60805"/>
    <m/>
    <n v="0.42588999999999999"/>
    <n v="0.1930413"/>
    <n v="0.47200439999999999"/>
    <n v="1.006813"/>
    <n v="-2.0247440000000001"/>
    <n v="0.20639530000000406"/>
    <n v="9.8320884946226702E-3"/>
    <n v="4.7961724484696794E-2"/>
    <n v="2004"/>
    <s v="CZ"/>
    <s v="CEE"/>
    <s v="Wave VI"/>
    <s v="Czech Republic 2004"/>
    <s v="Gross"/>
    <n v="23.449909999999999"/>
    <n v="8.0223960000000005"/>
    <n v="9.9358830000000005"/>
    <n v="13.514026999999999"/>
    <n v="0.57629334185077896"/>
    <n v="10.938330000000001"/>
    <m/>
    <n v="1.990157"/>
    <m/>
    <n v="0.44440649999999998"/>
    <n v="0.17720369999999999"/>
    <n v="0.52301790000000004"/>
    <n v="1.0098750000000001"/>
    <n v="-1.9134869999999999"/>
    <n v="0.34452389999999866"/>
    <n v="2.5493799886591811E-2"/>
    <n v="2004"/>
    <s v="CZ"/>
    <s v="CEE"/>
    <s v="Wave VI"/>
    <s v="Czech Republic 2004"/>
    <s v="Gross"/>
    <n v="26.084389999999999"/>
    <n v="14.04557"/>
    <n v="17.880960000000002"/>
    <n v="8.2034299999999973"/>
    <n v="0.31449575780763889"/>
    <n v="2.4893510000000001"/>
    <m/>
    <n v="6.71875"/>
    <m/>
    <n v="0.63336369999999997"/>
    <n v="0.39231159999999998"/>
    <n v="0.49214360000000001"/>
    <n v="1.418309"/>
    <n v="-3.8353900000000021"/>
    <n v="-0.10540890000000047"/>
    <n v="-1.2849369105362086E-2"/>
    <n v="2004"/>
    <s v="CZ"/>
    <s v="CEE"/>
    <s v="Wave VI"/>
    <s v="Czech Republic 2004"/>
    <s v="Gross"/>
    <n v="84.533810000000003"/>
    <n v="10.372400000000001"/>
    <n v="10.486789999999999"/>
    <n v="74.047020000000003"/>
    <n v="0.87594561276724658"/>
    <n v="73.480869999999996"/>
    <m/>
    <n v="1.9905099999999998E-2"/>
    <m/>
    <n v="5.7303E-2"/>
    <n v="0"/>
    <n v="0.2006097"/>
    <n v="0.43693729999999997"/>
    <n v="-0.11438999999999844"/>
    <n v="-3.4215099999997278E-2"/>
    <n v="-4.6207261278032898E-4"/>
  </r>
  <r>
    <x v="27"/>
    <x v="8"/>
    <x v="4"/>
    <x v="4"/>
    <x v="64"/>
    <x v="0"/>
    <n v="33.31955"/>
    <n v="8.5769230000000007"/>
    <n v="9.7900469999999995"/>
    <n v="23.529502999999998"/>
    <n v="0.70617709422846342"/>
    <n v="18.466259999999998"/>
    <m/>
    <n v="3.4170129999999999"/>
    <m/>
    <n v="0.55592969999999997"/>
    <n v="0.17695520000000001"/>
    <n v="1.0311399999999999"/>
    <n v="1.064948"/>
    <n v="-1.2131239999999988"/>
    <n v="3.0381099999999606E-2"/>
    <n v="1.2911917434039982E-3"/>
    <n v="4.5260114503906011E-2"/>
    <n v="2002"/>
    <s v="CZ"/>
    <s v="CEE"/>
    <s v="Wave V"/>
    <s v="Czech Republic 2002"/>
    <s v="Gross"/>
    <n v="24.113240000000001"/>
    <n v="6.7946580000000001"/>
    <n v="7.9450440000000002"/>
    <n v="16.168196000000002"/>
    <n v="0.67051113827921927"/>
    <n v="11.7606"/>
    <m/>
    <n v="2.5436399999999999"/>
    <m/>
    <n v="0.62932279999999996"/>
    <n v="0.14473179999999999"/>
    <n v="1.1027340000000001"/>
    <n v="1.053904"/>
    <n v="-1.1503860000000001"/>
    <n v="8.3649400000002316E-2"/>
    <n v="5.1737002693437355E-3"/>
    <n v="2002"/>
    <s v="CZ"/>
    <s v="CEE"/>
    <s v="Wave V"/>
    <s v="Czech Republic 2002"/>
    <s v="Gross"/>
    <n v="29.18477"/>
    <n v="13.719379999999999"/>
    <n v="15.843299999999999"/>
    <n v="13.341470000000001"/>
    <n v="0.45713808948982643"/>
    <n v="3.6239029999999999"/>
    <m/>
    <n v="8.2317470000000004"/>
    <m/>
    <n v="0.60137410000000002"/>
    <n v="0.39091589999999998"/>
    <n v="1.1589179999999999"/>
    <n v="1.530303"/>
    <n v="-2.12392"/>
    <n v="-7.1770999999998253E-2"/>
    <n v="-5.3795421344123434E-3"/>
    <n v="2002"/>
    <s v="CZ"/>
    <s v="CEE"/>
    <s v="Wave V"/>
    <s v="Czech Republic 2002"/>
    <s v="Gross"/>
    <n v="86.559280000000001"/>
    <n v="9.4318150000000003"/>
    <n v="9.5143590000000007"/>
    <n v="77.044921000000002"/>
    <n v="0.89008273867342702"/>
    <n v="76.060749999999999"/>
    <m/>
    <n v="0.1862926"/>
    <m/>
    <n v="0.1116533"/>
    <n v="0"/>
    <n v="0.46502830000000001"/>
    <n v="0.38081169999999998"/>
    <n v="-8.2544000000000395E-2"/>
    <n v="-7.707089999999539E-2"/>
    <n v="-1.0003371928954978E-3"/>
  </r>
  <r>
    <x v="25"/>
    <x v="8"/>
    <x v="4"/>
    <x v="5"/>
    <x v="65"/>
    <x v="0"/>
    <n v="28.598980000000001"/>
    <n v="8.4951430000000006"/>
    <n v="10.49713"/>
    <n v="18.101849999999999"/>
    <n v="0.63295439207971749"/>
    <n v="14.876519999999999"/>
    <m/>
    <n v="1.499797"/>
    <m/>
    <n v="0.36462640000000002"/>
    <n v="0.13261990000000001"/>
    <n v="0.7461333"/>
    <n v="2.4505300000000001"/>
    <n v="-2.0019869999999997"/>
    <n v="3.3610399999997043E-2"/>
    <n v="1.8567383996661692E-3"/>
    <n v="0.135374561163638"/>
    <n v="1996"/>
    <s v="CZ"/>
    <s v="CEE"/>
    <s v="Wave IV"/>
    <s v="Czech Republic 1996"/>
    <s v="Gross"/>
    <n v="18.72823"/>
    <n v="5.5375579999999998"/>
    <n v="7.424029"/>
    <n v="11.304200999999999"/>
    <n v="0.60359153000577204"/>
    <n v="8.8494150000000005"/>
    <m/>
    <n v="1.1432720000000001"/>
    <m/>
    <n v="0.36302519999999999"/>
    <n v="9.8691500000000001E-2"/>
    <n v="0.56275419999999998"/>
    <n v="2.1272319999999998"/>
    <n v="-1.8864710000000002"/>
    <n v="4.6282100000000881E-2"/>
    <n v="4.0942389470959408E-3"/>
    <n v="1996"/>
    <s v="CZ"/>
    <s v="CEE"/>
    <s v="Wave IV"/>
    <s v="Czech Republic 1996"/>
    <s v="Gross"/>
    <n v="21.846489999999999"/>
    <n v="9.2126640000000002"/>
    <n v="12.12419"/>
    <n v="9.7222999999999988"/>
    <n v="0.44502801136475467"/>
    <n v="1.952655"/>
    <m/>
    <n v="3.4273060000000002"/>
    <m/>
    <n v="0.49871399999999999"/>
    <n v="0.28642230000000002"/>
    <n v="1.714205"/>
    <n v="4.7054799999999997"/>
    <n v="-2.9115260000000003"/>
    <n v="4.9043700000000356E-2"/>
    <n v="5.0444545015068823E-3"/>
    <n v="1996"/>
    <s v="CZ"/>
    <s v="CEE"/>
    <s v="Wave IV"/>
    <s v="Czech Republic 1996"/>
    <s v="Gross"/>
    <n v="84.374129999999994"/>
    <n v="20.981100000000001"/>
    <n v="22.111560000000001"/>
    <n v="62.262569999999997"/>
    <n v="0.73793436447878047"/>
    <n v="62.502890000000001"/>
    <m/>
    <n v="0.16627030000000001"/>
    <m/>
    <n v="0.16523270000000001"/>
    <n v="5.1396400000000002E-2"/>
    <n v="9.6224799999999999E-2"/>
    <n v="0.45940880000000001"/>
    <n v="-1.1304599999999994"/>
    <n v="-4.8393000000004349E-2"/>
    <n v="-7.7724064393751096E-4"/>
  </r>
  <r>
    <x v="15"/>
    <x v="8"/>
    <x v="4"/>
    <x v="6"/>
    <x v="66"/>
    <x v="0"/>
    <n v="31.2378"/>
    <n v="6.3140669999999997"/>
    <n v="6.8219700000000003"/>
    <n v="24.41583"/>
    <n v="0.7816117012081516"/>
    <n v="16.81926"/>
    <m/>
    <n v="2.2732190000000001"/>
    <m/>
    <n v="0.38345220000000002"/>
    <m/>
    <m/>
    <n v="5.5908239999999996"/>
    <n v="-0.50790300000000066"/>
    <n v="-0.14302220000000432"/>
    <n v="-5.8577652285424792E-3"/>
    <n v="0.22898357336203601"/>
    <n v="1992"/>
    <s v="CZ"/>
    <s v="CEE"/>
    <s v="Wave III"/>
    <s v="Czech Republic 1992"/>
    <s v="Gross"/>
    <n v="23.494669999999999"/>
    <n v="3.864404"/>
    <n v="4.6795999999999998"/>
    <n v="18.815069999999999"/>
    <n v="0.80082291004725747"/>
    <n v="13.122299999999999"/>
    <m/>
    <n v="1.7052240000000001"/>
    <m/>
    <n v="0.39131250000000001"/>
    <m/>
    <m/>
    <n v="4.5315849999999998"/>
    <n v="-0.81519599999999981"/>
    <n v="-0.12015549999999919"/>
    <n v="-6.3861309046418218E-3"/>
    <n v="1992"/>
    <s v="CZ"/>
    <s v="CEE"/>
    <s v="Wave III"/>
    <s v="Czech Republic 1992"/>
    <s v="Gross"/>
    <n v="21.509730000000001"/>
    <n v="5.3352449999999996"/>
    <n v="5.501906"/>
    <n v="16.007823999999999"/>
    <n v="0.74421315376808539"/>
    <n v="2.9748809999999999"/>
    <m/>
    <n v="4.6727999999999996"/>
    <m/>
    <n v="0.51180840000000005"/>
    <m/>
    <m/>
    <n v="8.2107679999999998"/>
    <n v="-0.16666100000000039"/>
    <n v="-0.19577239999999918"/>
    <n v="-1.222979463042567E-2"/>
    <n v="1992"/>
    <s v="CZ"/>
    <s v="CEE"/>
    <s v="Wave III"/>
    <s v="Czech Republic 1992"/>
    <s v="Gross"/>
    <n v="86.863410000000002"/>
    <n v="19.804950000000002"/>
    <n v="19.528580000000002"/>
    <n v="67.334829999999997"/>
    <n v="0.7751805967552966"/>
    <n v="61.380569999999999"/>
    <m/>
    <n v="0.26144699999999998"/>
    <m/>
    <n v="9.5135700000000004E-2"/>
    <m/>
    <m/>
    <n v="5.4691020000000004"/>
    <n v="0.27637"/>
    <n v="-0.14779470000000572"/>
    <n v="-2.1949220039614819E-3"/>
  </r>
  <r>
    <x v="0"/>
    <x v="9"/>
    <x v="1"/>
    <x v="0"/>
    <x v="67"/>
    <x v="0"/>
    <n v="33.380809999999997"/>
    <n v="4.871658"/>
    <n v="12.400930000000001"/>
    <n v="20.979879999999994"/>
    <n v="0.62850122570422939"/>
    <n v="20.650729999999999"/>
    <m/>
    <n v="0.85914400000000002"/>
    <n v="1.6386529999999999"/>
    <n v="1.256237"/>
    <n v="0.57892370000000004"/>
    <n v="2.6407620000000001"/>
    <n v="0.72705200000000003"/>
    <n v="-7.5292720000000006"/>
    <n v="0.15765029999999314"/>
    <n v="7.514356612144263E-3"/>
    <n v="3.4654726337805565E-2"/>
    <n v="2013"/>
    <s v="DK"/>
    <s v="EU15"/>
    <s v="Wave IX"/>
    <s v="Denmark 2013"/>
    <s v="Gross"/>
    <n v="23.13618"/>
    <n v="6.3475200000000003"/>
    <n v="11.5123"/>
    <n v="11.62388"/>
    <n v="0.50241137473861286"/>
    <n v="7.9886280000000003"/>
    <m/>
    <n v="0.54986290000000004"/>
    <n v="2.3538760000000001"/>
    <n v="1.5375620000000001"/>
    <n v="0.4271259"/>
    <n v="2.8961510000000001"/>
    <n v="0.77212860000000005"/>
    <n v="-5.1647799999999995"/>
    <n v="0.26332560000000171"/>
    <n v="2.2653847080321005E-2"/>
    <n v="2013"/>
    <s v="DK"/>
    <s v="EU15"/>
    <s v="Wave IX"/>
    <s v="Denmark 2013"/>
    <s v="Gross"/>
    <n v="17.150410000000001"/>
    <n v="3.6090970000000002"/>
    <n v="10.28815"/>
    <n v="6.8622600000000009"/>
    <n v="0.40012221282173432"/>
    <n v="2.049255"/>
    <m/>
    <n v="2.505954"/>
    <n v="0.96835819999999995"/>
    <n v="1.4316"/>
    <n v="1.3753299999999999"/>
    <n v="4.038316"/>
    <n v="1.210448"/>
    <n v="-6.6790529999999997"/>
    <n v="-3.7948199999998877E-2"/>
    <n v="-5.5299857481352892E-3"/>
    <n v="2013"/>
    <s v="DK"/>
    <s v="EU15"/>
    <s v="Wave IX"/>
    <s v="Denmark 2013"/>
    <s v="Gross"/>
    <n v="85.799850000000006"/>
    <n v="1.3995550000000001"/>
    <n v="17.746479999999998"/>
    <n v="68.053370000000001"/>
    <n v="0.79316420716353231"/>
    <n v="83.786510000000007"/>
    <m/>
    <n v="2.0755599999999999E-2"/>
    <n v="2.22381E-2"/>
    <n v="0.123053"/>
    <n v="0.1808738"/>
    <n v="0.20904239999999999"/>
    <n v="2.9651E-2"/>
    <n v="-16.346924999999999"/>
    <n v="2.8171099999994453E-2"/>
    <n v="4.1395598777833415E-4"/>
  </r>
  <r>
    <x v="1"/>
    <x v="9"/>
    <x v="1"/>
    <x v="1"/>
    <x v="68"/>
    <x v="0"/>
    <n v="32.458150000000003"/>
    <n v="5.3604120000000002"/>
    <n v="13.50615"/>
    <n v="18.952000000000005"/>
    <n v="0.58389033262832302"/>
    <n v="19.904199999999999"/>
    <m/>
    <n v="0.98105050000000005"/>
    <n v="1.2259659999999999"/>
    <n v="1.55853"/>
    <n v="0.69508360000000002"/>
    <n v="1.94102"/>
    <n v="0.7990971"/>
    <n v="-8.1457379999999997"/>
    <n v="-7.2091999999983614E-3"/>
    <n v="-3.803925707048522E-4"/>
    <n v="4.216426234698184E-2"/>
    <n v="2010"/>
    <s v="DK"/>
    <s v="EU15"/>
    <s v="Wave VIII"/>
    <s v="Denmark 2010"/>
    <s v="Gross"/>
    <n v="22.675689999999999"/>
    <n v="6.424086"/>
    <n v="11.41567"/>
    <n v="11.260019999999999"/>
    <n v="0.49656791039214238"/>
    <n v="8.5081349999999993"/>
    <m/>
    <n v="0.63887879999999997"/>
    <n v="1.754203"/>
    <n v="1.8745579999999999"/>
    <n v="0.4316506"/>
    <n v="2.11165"/>
    <n v="0.84520320000000004"/>
    <n v="-4.9915840000000005"/>
    <n v="8.732539999999922E-2"/>
    <n v="7.7553503457364397E-3"/>
    <n v="2010"/>
    <s v="DK"/>
    <s v="EU15"/>
    <s v="Wave VIII"/>
    <s v="Denmark 2010"/>
    <s v="Gross"/>
    <n v="17.124359999999999"/>
    <n v="4.6805560000000002"/>
    <n v="11.123379999999999"/>
    <n v="6.0009800000000002"/>
    <n v="0.3504352863406282"/>
    <n v="2.101369"/>
    <m/>
    <n v="2.7153390000000002"/>
    <n v="0.65250330000000001"/>
    <n v="1.789247"/>
    <n v="1.3640920000000001"/>
    <n v="2.863051"/>
    <n v="1.266473"/>
    <n v="-6.442823999999999"/>
    <n v="-0.30827030000000111"/>
    <n v="-5.1369992901159657E-2"/>
    <n v="2010"/>
    <s v="DK"/>
    <s v="EU15"/>
    <s v="Wave VIII"/>
    <s v="Denmark 2010"/>
    <s v="Gross"/>
    <n v="86.877690000000001"/>
    <n v="2.4065120000000002"/>
    <n v="24.00675"/>
    <n v="62.870940000000004"/>
    <n v="0.72367186558482399"/>
    <n v="83.224140000000006"/>
    <m/>
    <n v="1.7835299999999998E-2"/>
    <n v="5.6755699999999999E-2"/>
    <n v="0.1345961"/>
    <n v="0.79460229999999998"/>
    <n v="0.16540460000000001"/>
    <n v="4.3783700000000002E-2"/>
    <n v="-21.600238000000001"/>
    <n v="3.406030000000726E-2"/>
    <n v="5.4174949507685517E-4"/>
  </r>
  <r>
    <x v="10"/>
    <x v="9"/>
    <x v="1"/>
    <x v="2"/>
    <x v="69"/>
    <x v="0"/>
    <n v="29.088239999999999"/>
    <n v="4.7273759999999996"/>
    <n v="13.74517"/>
    <n v="15.343069999999999"/>
    <n v="0.52746642629461249"/>
    <n v="17.96537"/>
    <m/>
    <n v="0.94831779999999999"/>
    <n v="1.032197"/>
    <n v="0.91041830000000001"/>
    <n v="0.87140439999999997"/>
    <n v="1.8690469999999999"/>
    <n v="0.78613109999999997"/>
    <n v="-9.0177940000000003"/>
    <n v="-2.2021599999998642E-2"/>
    <n v="-1.4352799016102151E-3"/>
    <n v="5.1236884143786091E-2"/>
    <n v="2007"/>
    <s v="DK"/>
    <s v="EU15"/>
    <s v="Wave VII"/>
    <s v="Denmark 2007"/>
    <s v="Gross"/>
    <n v="19.42558"/>
    <n v="4.9928530000000002"/>
    <n v="10.15901"/>
    <n v="9.2665699999999998"/>
    <n v="0.47702925729888113"/>
    <n v="8.230302"/>
    <m/>
    <n v="0.60166120000000001"/>
    <n v="1.4650700000000001"/>
    <n v="1.0268889999999999"/>
    <n v="0.38413449999999999"/>
    <n v="1.877791"/>
    <n v="0.80444859999999996"/>
    <n v="-5.1661570000000001"/>
    <n v="4.2430699999997046E-2"/>
    <n v="4.5789002834918475E-3"/>
    <n v="2007"/>
    <s v="DK"/>
    <s v="EU15"/>
    <s v="Wave VII"/>
    <s v="Denmark 2007"/>
    <s v="Gross"/>
    <n v="15.50634"/>
    <n v="4.5117120000000002"/>
    <n v="10.86422"/>
    <n v="4.6421200000000002"/>
    <n v="0.2993691612592011"/>
    <n v="1.6263730000000001"/>
    <m/>
    <n v="2.5668359999999999"/>
    <n v="0.51913520000000002"/>
    <n v="1.0972059999999999"/>
    <n v="1.157395"/>
    <n v="3.0345580000000001"/>
    <n v="1.240156"/>
    <n v="-6.3525079999999994"/>
    <n v="-0.24703120000000123"/>
    <n v="-5.3215168931436761E-2"/>
    <n v="2007"/>
    <s v="DK"/>
    <s v="EU15"/>
    <s v="Wave VII"/>
    <s v="Denmark 2007"/>
    <s v="Gross"/>
    <n v="87.880759999999995"/>
    <n v="3.9624760000000001"/>
    <n v="32.44594"/>
    <n v="55.434819999999995"/>
    <n v="0.63079586476038663"/>
    <n v="81.033360000000002"/>
    <m/>
    <n v="1.6298199999999999E-2"/>
    <n v="1.81102E-2"/>
    <n v="0.16842109999999999"/>
    <n v="2.433989"/>
    <n v="0.1503128"/>
    <n v="5.6139700000000001E-2"/>
    <n v="-28.483464000000001"/>
    <n v="4.1653000000003715E-2"/>
    <n v="7.5138694416259884E-4"/>
  </r>
  <r>
    <x v="3"/>
    <x v="9"/>
    <x v="1"/>
    <x v="3"/>
    <x v="70"/>
    <x v="0"/>
    <n v="31.220479999999998"/>
    <n v="4.253768"/>
    <n v="13.198040000000001"/>
    <n v="18.022439999999996"/>
    <n v="0.57726338608503125"/>
    <n v="18.217079999999999"/>
    <n v="0.85679939999999999"/>
    <n v="1.310764"/>
    <n v="0.93956969999999995"/>
    <n v="2.0314019999999999"/>
    <n v="0.74606280000000003"/>
    <n v="2.3613529999999998"/>
    <n v="0.2384241"/>
    <n v="-8.9442720000000016"/>
    <n v="0.2652569999999983"/>
    <n v="1.4718151371290367E-2"/>
    <n v="1.3229290817447585E-2"/>
    <n v="2004"/>
    <s v="DK"/>
    <s v="EU15"/>
    <s v="Wave VI"/>
    <s v="Denmark 2004"/>
    <s v="Gross"/>
    <n v="21.900379999999998"/>
    <n v="4.8629540000000002"/>
    <n v="9.8770319999999998"/>
    <n v="12.023347999999999"/>
    <n v="0.54900179814231531"/>
    <n v="8.3392560000000007"/>
    <n v="0.92923259999999996"/>
    <n v="0.86581439999999998"/>
    <n v="1.3754090000000001"/>
    <n v="2.3397239999999999"/>
    <n v="0.39220310000000003"/>
    <n v="2.241673"/>
    <n v="0.2212887"/>
    <n v="-5.0140779999999996"/>
    <n v="0.33282520000000027"/>
    <n v="2.7681574217098291E-2"/>
    <n v="2004"/>
    <s v="DK"/>
    <s v="EU15"/>
    <s v="Wave VI"/>
    <s v="Denmark 2004"/>
    <s v="Gross"/>
    <n v="18.188289999999999"/>
    <n v="3.6152850000000001"/>
    <n v="10.48738"/>
    <n v="7.7009099999999986"/>
    <n v="0.42339934100456939"/>
    <n v="1.336028"/>
    <n v="1.1783999999999999"/>
    <n v="3.4322330000000001"/>
    <n v="0.32415519999999998"/>
    <n v="2.3326470000000001"/>
    <n v="1.342384"/>
    <n v="4.1402890000000001"/>
    <n v="0.26567980000000002"/>
    <n v="-6.8720949999999998"/>
    <n v="0.22118899999999897"/>
    <n v="2.8722449684517676E-2"/>
    <n v="2004"/>
    <s v="DK"/>
    <s v="EU15"/>
    <s v="Wave VI"/>
    <s v="Denmark 2004"/>
    <s v="Gross"/>
    <n v="89.670140000000004"/>
    <n v="2.6456819999999999"/>
    <n v="31.155650000000001"/>
    <n v="58.514490000000002"/>
    <n v="0.65255267807098327"/>
    <n v="84.720339999999993"/>
    <n v="7.5479699999999997E-2"/>
    <n v="2.8305500000000001E-2"/>
    <n v="2.4531600000000001E-2"/>
    <n v="0.2906067"/>
    <n v="1.345483"/>
    <n v="0.22267219999999999"/>
    <n v="0.26984970000000003"/>
    <n v="-28.509968000000001"/>
    <n v="4.718960000000294E-2"/>
    <n v="8.0646007510281541E-4"/>
  </r>
  <r>
    <x v="11"/>
    <x v="9"/>
    <x v="1"/>
    <x v="4"/>
    <x v="71"/>
    <x v="0"/>
    <n v="29.759129999999999"/>
    <n v="4.0030109999999999"/>
    <n v="13.05711"/>
    <n v="16.702019999999997"/>
    <n v="0.56124019754609755"/>
    <n v="17.362919999999999"/>
    <n v="0.75897479999999995"/>
    <n v="1.112803"/>
    <n v="0.8402328"/>
    <n v="1.963584"/>
    <n v="0.95199750000000005"/>
    <n v="2.464817"/>
    <n v="5.67374E-2"/>
    <n v="-9.0540990000000008"/>
    <n v="0.24405249999999867"/>
    <n v="1.461215469745568E-2"/>
    <n v="3.3970382025647204E-3"/>
    <n v="2000"/>
    <s v="DK"/>
    <s v="EU15"/>
    <s v="Wave V"/>
    <s v="Denmark 2000"/>
    <s v="Gross"/>
    <n v="20.27441"/>
    <n v="4.1948590000000001"/>
    <n v="8.9329820000000009"/>
    <n v="11.341427999999999"/>
    <n v="0.55939620437783388"/>
    <n v="8.2371210000000001"/>
    <n v="0.78849360000000002"/>
    <n v="0.70033619999999996"/>
    <n v="1.245838"/>
    <n v="2.2003539999999999"/>
    <n v="0.32980730000000003"/>
    <n v="2.3189410000000001"/>
    <n v="9.8449999999999996E-3"/>
    <n v="-4.7381230000000008"/>
    <n v="0.24881489999999395"/>
    <n v="2.1938586569521402E-2"/>
    <n v="2000"/>
    <s v="DK"/>
    <s v="EU15"/>
    <s v="Wave V"/>
    <s v="Denmark 2000"/>
    <s v="Gross"/>
    <n v="16.61589"/>
    <n v="2.7816779999999999"/>
    <n v="8.9093169999999997"/>
    <n v="7.7065730000000006"/>
    <n v="0.46380741567258815"/>
    <n v="1.147111"/>
    <n v="1.1457870000000001"/>
    <n v="3.0836890000000001"/>
    <n v="0.1960423"/>
    <n v="2.396217"/>
    <n v="1.092803"/>
    <n v="4.4308160000000001"/>
    <n v="2.6492E-3"/>
    <n v="-6.1276390000000003"/>
    <n v="0.33909749999999939"/>
    <n v="4.400107544559681E-2"/>
    <n v="2000"/>
    <s v="DK"/>
    <s v="EU15"/>
    <s v="Wave V"/>
    <s v="Denmark 2000"/>
    <s v="Gross"/>
    <n v="89.856700000000004"/>
    <n v="4.9557729999999998"/>
    <n v="36.903709999999997"/>
    <n v="52.952990000000007"/>
    <n v="0.58930485984907088"/>
    <n v="80.391279999999995"/>
    <n v="6.7597900000000002E-2"/>
    <n v="1.93143E-2"/>
    <n v="2.8970200000000002E-2"/>
    <n v="0.31094169999999999"/>
    <n v="3.4319600000000001"/>
    <n v="0.2278984"/>
    <n v="0.33798240000000002"/>
    <n v="-31.947936999999996"/>
    <n v="8.4982099999997729E-2"/>
    <n v="1.6048593290010199E-3"/>
  </r>
  <r>
    <x v="6"/>
    <x v="9"/>
    <x v="1"/>
    <x v="5"/>
    <x v="72"/>
    <x v="0"/>
    <n v="31.381250000000001"/>
    <n v="3.1924299999999999"/>
    <n v="12.016959999999999"/>
    <n v="19.364290000000004"/>
    <n v="0.6170656044612628"/>
    <n v="18.360510000000001"/>
    <n v="0.72213819999999995"/>
    <n v="1.1022719999999999"/>
    <n v="0.61988370000000004"/>
    <n v="3.889726"/>
    <n v="0.36337960000000002"/>
    <n v="2.3951880000000001"/>
    <n v="7.3369100000000007E-2"/>
    <n v="-8.8245299999999993"/>
    <n v="0.66235340000000065"/>
    <n v="3.4204889515701352E-2"/>
    <n v="3.7888866568306914E-3"/>
    <n v="1995"/>
    <s v="DK"/>
    <s v="EU15"/>
    <s v="Wave IV"/>
    <s v="Denmark 1995"/>
    <s v="Gross"/>
    <n v="21.759779999999999"/>
    <n v="3.7601249999999999"/>
    <n v="7.9347310000000002"/>
    <n v="13.825049"/>
    <n v="0.63534874893036608"/>
    <n v="8.1026900000000008"/>
    <n v="0.72692140000000005"/>
    <n v="0.71518190000000004"/>
    <n v="0.91790740000000004"/>
    <n v="4.4143540000000003"/>
    <n v="0.27496589999999999"/>
    <n v="2.2444259999999998"/>
    <n v="5.2825799999999999E-2"/>
    <n v="-4.1746060000000007"/>
    <n v="0.55038259999999894"/>
    <n v="3.9810535210399539E-2"/>
    <n v="1995"/>
    <s v="DK"/>
    <s v="EU15"/>
    <s v="Wave IV"/>
    <s v="Denmark 1995"/>
    <s v="Gross"/>
    <n v="19.352699999999999"/>
    <n v="2.7012109999999998"/>
    <n v="7.8001269999999998"/>
    <n v="11.552572999999999"/>
    <n v="0.59694890118691446"/>
    <n v="1.1767799999999999"/>
    <n v="1.1947129999999999"/>
    <n v="3.0612810000000001"/>
    <n v="0.13933709999999999"/>
    <n v="4.4767270000000003"/>
    <n v="0.76566509999999999"/>
    <n v="4.4160250000000003"/>
    <n v="1.79344E-2"/>
    <n v="-5.098916"/>
    <n v="1.4030263999999981"/>
    <n v="0.1214470923490376"/>
    <n v="1995"/>
    <s v="DK"/>
    <s v="EU15"/>
    <s v="Wave IV"/>
    <s v="Denmark 1995"/>
    <s v="Gross"/>
    <n v="88.879099999999994"/>
    <n v="1.466702"/>
    <n v="35.181710000000002"/>
    <n v="53.697389999999992"/>
    <n v="0.60416217085906576"/>
    <n v="85.712100000000007"/>
    <n v="4.5955200000000002E-2"/>
    <n v="2.4893599999999998E-2"/>
    <n v="2.2978800000000001E-2"/>
    <n v="0.85015260000000004"/>
    <n v="0.17998690000000001"/>
    <n v="0.22977230000000001"/>
    <n v="0.2374317"/>
    <n v="-33.715008000000005"/>
    <n v="0.10912689999999259"/>
    <n v="2.0322570612834739E-3"/>
  </r>
  <r>
    <x v="15"/>
    <x v="9"/>
    <x v="1"/>
    <x v="6"/>
    <x v="73"/>
    <x v="0"/>
    <n v="32.061959999999999"/>
    <n v="9.0021020000000007"/>
    <n v="14.63766"/>
    <n v="17.424299999999999"/>
    <n v="0.54345710617816256"/>
    <n v="1.041099"/>
    <n v="0.69860599999999995"/>
    <n v="0.69471360000000004"/>
    <m/>
    <n v="3.722658"/>
    <m/>
    <m/>
    <n v="16.714020000000001"/>
    <n v="-5.6355579999999996"/>
    <n v="0.18876139999999708"/>
    <n v="1.0833227159770958E-2"/>
    <n v="0.95923623904547117"/>
    <n v="1992"/>
    <s v="DK"/>
    <s v="EU15"/>
    <s v="Wave III"/>
    <s v="Denmark 1992"/>
    <s v="Gross"/>
    <n v="22.363130000000002"/>
    <n v="6.9625649999999997"/>
    <n v="10.67553"/>
    <n v="11.687600000000002"/>
    <n v="0.5226280936523644"/>
    <n v="0.31703500000000001"/>
    <n v="0.70723130000000001"/>
    <n v="0.4603102"/>
    <m/>
    <n v="4.2647240000000002"/>
    <m/>
    <m/>
    <n v="9.4896969999999996"/>
    <n v="-3.7129650000000005"/>
    <n v="0.16156750000000208"/>
    <n v="1.382383894041566E-2"/>
    <n v="1992"/>
    <s v="DK"/>
    <s v="EU15"/>
    <s v="Wave III"/>
    <s v="Denmark 1992"/>
    <s v="Gross"/>
    <n v="20.007560000000002"/>
    <n v="6.8581149999999997"/>
    <n v="10.995660000000001"/>
    <n v="9.0119000000000007"/>
    <n v="0.45042473944848849"/>
    <n v="6.6124699999999995E-2"/>
    <n v="1.1996979999999999"/>
    <n v="1.9365190000000001"/>
    <m/>
    <n v="4.496505"/>
    <m/>
    <m/>
    <n v="5.0349510000000004"/>
    <n v="-4.1375450000000011"/>
    <n v="0.41564730000000161"/>
    <n v="4.6122049734240458E-2"/>
    <n v="1992"/>
    <s v="DK"/>
    <s v="EU15"/>
    <s v="Wave III"/>
    <s v="Denmark 1992"/>
    <s v="Gross"/>
    <n v="87.796949999999995"/>
    <n v="20.20505"/>
    <n v="35.708930000000002"/>
    <n v="52.088019999999993"/>
    <n v="0.5932782403033362"/>
    <n v="5.3013260000000004"/>
    <n v="0"/>
    <n v="1.2504599999999999E-2"/>
    <m/>
    <n v="0.47512149999999997"/>
    <m/>
    <m/>
    <n v="61.802950000000003"/>
    <n v="-15.503880000000002"/>
    <n v="-2.1000000032245225E-6"/>
    <n v="-4.0316372233471782E-8"/>
  </r>
  <r>
    <x v="14"/>
    <x v="9"/>
    <x v="1"/>
    <x v="7"/>
    <x v="74"/>
    <x v="0"/>
    <n v="28.79073"/>
    <n v="10.874840000000001"/>
    <n v="17.34806"/>
    <n v="11.44267"/>
    <n v="0.39744285747530539"/>
    <n v="0.80474659999999998"/>
    <n v="0.5874066"/>
    <n v="0.56391049999999998"/>
    <m/>
    <n v="2.3457080000000001"/>
    <m/>
    <m/>
    <n v="13.47118"/>
    <n v="-6.4732199999999995"/>
    <n v="0.14293829999999907"/>
    <n v="1.2491691187458791E-2"/>
    <n v="1.1772759329771811"/>
    <n v="1987"/>
    <s v="DK"/>
    <s v="EU15"/>
    <s v="Wave II"/>
    <s v="Denmark 1987"/>
    <s v="Gross"/>
    <n v="19.365120000000001"/>
    <n v="6.2925700000000004"/>
    <n v="10.910450000000001"/>
    <n v="8.4546700000000001"/>
    <n v="0.43659269862515698"/>
    <n v="0.25307819999999998"/>
    <n v="0.63738110000000003"/>
    <n v="0.40929840000000001"/>
    <m/>
    <n v="2.6245090000000002"/>
    <m/>
    <m/>
    <n v="9.0701750000000008"/>
    <n v="-4.6178800000000004"/>
    <n v="7.8108300000000241E-2"/>
    <n v="9.2384800352941325E-3"/>
    <n v="1987"/>
    <s v="DK"/>
    <s v="EU15"/>
    <s v="Wave II"/>
    <s v="Denmark 1987"/>
    <s v="Gross"/>
    <n v="15.90353"/>
    <n v="5.2778749999999999"/>
    <n v="9.4547360000000005"/>
    <n v="6.4487939999999995"/>
    <n v="0.4054945034215674"/>
    <n v="8.7382100000000004E-2"/>
    <n v="0.82139110000000004"/>
    <n v="1.3631599999999999"/>
    <m/>
    <n v="2.9185599999999998"/>
    <m/>
    <m/>
    <n v="5.0157280000000002"/>
    <n v="-4.1768610000000006"/>
    <n v="0.41943380000000019"/>
    <n v="6.5040657214356701E-2"/>
    <n v="1987"/>
    <s v="DK"/>
    <s v="EU15"/>
    <s v="Wave II"/>
    <s v="Denmark 1987"/>
    <s v="Gross"/>
    <n v="87.719759999999994"/>
    <n v="38.520069999999997"/>
    <n v="56.231960000000001"/>
    <n v="31.487799999999993"/>
    <n v="0.35895903043966371"/>
    <n v="4.1983740000000003"/>
    <n v="2.62394E-2"/>
    <n v="1.3120700000000001E-2"/>
    <m/>
    <n v="0.31487850000000001"/>
    <m/>
    <m/>
    <n v="44.647069999999999"/>
    <n v="-17.711890000000004"/>
    <n v="7.3999999941065653E-6"/>
    <n v="2.350116551206044E-7"/>
  </r>
  <r>
    <x v="10"/>
    <x v="10"/>
    <x v="3"/>
    <x v="2"/>
    <x v="75"/>
    <x v="0"/>
    <n v="28.116669999999999"/>
    <n v="26.639209999999999"/>
    <n v="26.800979999999999"/>
    <n v="1.31569"/>
    <n v="4.6793948216485096E-2"/>
    <n v="1.0671219999999999"/>
    <m/>
    <m/>
    <m/>
    <m/>
    <m/>
    <m/>
    <n v="0.41033649999999999"/>
    <n v="-0.16177000000000064"/>
    <n v="1.5000000006537562E-6"/>
    <n v="1.1400861910128953E-6"/>
    <n v="0.31187931807644659"/>
    <n v="2007"/>
    <s v="DO"/>
    <s v="Latin America"/>
    <s v="Wave VII"/>
    <s v="Dominican Rep. 2007"/>
    <s v="Gross"/>
    <n v="23.166830000000001"/>
    <n v="21.933789999999998"/>
    <n v="22.041789999999999"/>
    <n v="1.125040000000002"/>
    <n v="4.8562535314499305E-2"/>
    <n v="0.88554949999999999"/>
    <m/>
    <m/>
    <m/>
    <m/>
    <m/>
    <m/>
    <n v="0.34748649999999998"/>
    <n v="-0.10800000000000054"/>
    <n v="4.0000000025575133E-6"/>
    <n v="3.5554291425704919E-6"/>
    <n v="2007"/>
    <s v="DO"/>
    <s v="Latin America"/>
    <s v="Wave VII"/>
    <s v="Dominican Rep. 2007"/>
    <s v="Gross"/>
    <n v="32.135539999999999"/>
    <n v="31.097860000000001"/>
    <n v="31.37387"/>
    <n v="0.76166999999999874"/>
    <n v="2.3701795582087581E-2"/>
    <n v="0.65850260000000005"/>
    <m/>
    <m/>
    <m/>
    <m/>
    <m/>
    <m/>
    <n v="0.37917329999999999"/>
    <n v="-0.27600999999999942"/>
    <n v="4.0999999981750079E-6"/>
    <n v="5.3829086063190289E-6"/>
    <n v="2007"/>
    <s v="DO"/>
    <s v="Latin America"/>
    <s v="Wave VII"/>
    <s v="Dominican Rep. 2007"/>
    <s v="Gross"/>
    <n v="45.851779999999998"/>
    <n v="39.403440000000003"/>
    <n v="39.304900000000004"/>
    <n v="6.5468799999999945"/>
    <n v="0.14278355169635715"/>
    <n v="5.2857859999999999"/>
    <m/>
    <m/>
    <m/>
    <m/>
    <m/>
    <m/>
    <n v="1.162552"/>
    <n v="9.853999999999985E-2"/>
    <n v="1.9999999949504854E-6"/>
    <n v="3.0548902606287073E-7"/>
  </r>
  <r>
    <x v="28"/>
    <x v="11"/>
    <x v="5"/>
    <x v="0"/>
    <x v="76"/>
    <x v="1"/>
    <n v="31.818339999999999"/>
    <n v="24.943950000000001"/>
    <n v="24.943950000000001"/>
    <n v="6.8743899999999982"/>
    <n v="0.21605118305983273"/>
    <n v="6.4098639999999998"/>
    <m/>
    <m/>
    <m/>
    <m/>
    <m/>
    <m/>
    <n v="0.43733119999999998"/>
    <m/>
    <n v="2.7194799999998409E-2"/>
    <n v="3.9559582741157274E-3"/>
    <n v="6.361745551241639E-2"/>
    <n v="2012"/>
    <s v="EG"/>
    <s v="Middle East"/>
    <s v="Wave IX"/>
    <s v="Egypt 2012"/>
    <s v="Net"/>
    <n v="28.93479"/>
    <n v="22.105789999999999"/>
    <n v="22.105789999999999"/>
    <n v="6.8290000000000006"/>
    <n v="0.23601346337747744"/>
    <n v="6.3233040000000003"/>
    <m/>
    <m/>
    <m/>
    <m/>
    <m/>
    <m/>
    <n v="0.49264530000000001"/>
    <m/>
    <n v="1.3050699999999971E-2"/>
    <n v="1.9110704349099383E-3"/>
    <n v="2012"/>
    <s v="EG"/>
    <s v="Middle East"/>
    <s v="Wave IX"/>
    <s v="Egypt 2012"/>
    <s v="Net"/>
    <n v="33.122059999999998"/>
    <n v="29.421849999999999"/>
    <n v="29.421849999999999"/>
    <n v="3.7002099999999984"/>
    <n v="0.11171436800730386"/>
    <n v="3.3621460000000001"/>
    <m/>
    <m/>
    <m/>
    <m/>
    <m/>
    <m/>
    <n v="0.2970486"/>
    <m/>
    <n v="4.1015399999998259E-2"/>
    <n v="1.1084614116495625E-2"/>
    <n v="2012"/>
    <s v="EG"/>
    <s v="Middle East"/>
    <s v="Wave IX"/>
    <s v="Egypt 2012"/>
    <s v="Net"/>
    <n v="52.721049999999998"/>
    <n v="21.96425"/>
    <n v="21.96425"/>
    <n v="30.756799999999998"/>
    <n v="0.58338747046957529"/>
    <n v="29.798940000000002"/>
    <m/>
    <m/>
    <m/>
    <m/>
    <m/>
    <m/>
    <n v="0.88309099999999996"/>
    <m/>
    <n v="7.4768999999996311E-2"/>
    <n v="2.4309746137438329E-3"/>
  </r>
  <r>
    <x v="0"/>
    <x v="12"/>
    <x v="4"/>
    <x v="0"/>
    <x v="77"/>
    <x v="0"/>
    <n v="36.257510000000003"/>
    <n v="20.598400000000002"/>
    <n v="22.958639999999999"/>
    <n v="13.298870000000004"/>
    <n v="0.36678939066692673"/>
    <n v="13.125450000000001"/>
    <n v="0.23092650000000001"/>
    <n v="1.6130009999999999"/>
    <n v="7.3885000000000006E-2"/>
    <n v="0.51666639999999997"/>
    <m/>
    <n v="2.9933899999999999E-2"/>
    <n v="1.5230199999999999E-2"/>
    <n v="-2.3602399999999975"/>
    <n v="5.4016999999999982E-2"/>
    <n v="4.0617736694922172E-3"/>
    <n v="1.1452251206305493E-3"/>
    <n v="2013"/>
    <s v="EE"/>
    <s v="CEE"/>
    <s v="Wave IX"/>
    <s v="Estonia 2013"/>
    <s v="Gross"/>
    <n v="25.771909999999998"/>
    <n v="16.517949999999999"/>
    <n v="19.070070000000001"/>
    <n v="6.7018399999999971"/>
    <n v="0.26004436613351506"/>
    <n v="6.8206959999999999"/>
    <n v="0.27860639999999998"/>
    <n v="1.381157"/>
    <n v="9.25121E-2"/>
    <n v="0.60293479999999999"/>
    <m/>
    <n v="3.70522E-2"/>
    <n v="-4.797E-3"/>
    <n v="-2.5521200000000022"/>
    <n v="4.5798499999998299E-2"/>
    <n v="6.8337202917405247E-3"/>
    <n v="2013"/>
    <s v="EE"/>
    <s v="CEE"/>
    <s v="Wave IX"/>
    <s v="Estonia 2013"/>
    <s v="Gross"/>
    <n v="24.803730000000002"/>
    <n v="16.503409999999999"/>
    <n v="19.540970000000002"/>
    <n v="5.2627600000000001"/>
    <n v="0.21217615253834804"/>
    <n v="3.3125930000000001"/>
    <n v="0.28657339999999998"/>
    <n v="3.8563350000000001"/>
    <n v="7.3253600000000002E-2"/>
    <n v="0.66601180000000004"/>
    <m/>
    <n v="0"/>
    <n v="0"/>
    <n v="-3.0375600000000027"/>
    <n v="0.10555320000000279"/>
    <n v="2.0056624280796159E-2"/>
    <n v="2013"/>
    <s v="EE"/>
    <s v="CEE"/>
    <s v="Wave IX"/>
    <s v="Estonia 2013"/>
    <s v="Gross"/>
    <n v="82.85275"/>
    <n v="38.375720000000001"/>
    <n v="39.424810000000001"/>
    <n v="43.42794"/>
    <n v="0.52415809976132355"/>
    <n v="44.010469999999998"/>
    <n v="1.55563E-2"/>
    <n v="0.19580839999999999"/>
    <n v="1.16825E-2"/>
    <n v="7.9288499999999998E-2"/>
    <m/>
    <n v="3.5278299999999999E-2"/>
    <n v="9.7713499999999995E-2"/>
    <n v="-1.0490899999999996"/>
    <n v="3.1232500000008656E-2"/>
    <n v="7.1917986439164867E-4"/>
  </r>
  <r>
    <x v="1"/>
    <x v="12"/>
    <x v="4"/>
    <x v="1"/>
    <x v="78"/>
    <x v="0"/>
    <n v="35.880540000000003"/>
    <n v="16.627310000000001"/>
    <n v="19.36918"/>
    <n v="16.511360000000003"/>
    <n v="0.46017590593675572"/>
    <n v="15.51385"/>
    <n v="0.1788969"/>
    <n v="2.749228"/>
    <n v="4.7926900000000001E-2"/>
    <n v="0.61259459999999999"/>
    <m/>
    <n v="9.6629099999999996E-2"/>
    <n v="2.2790000000000001E-2"/>
    <n v="-2.7418699999999987"/>
    <n v="3.1314500000000578E-2"/>
    <n v="1.8965427439048372E-3"/>
    <n v="1.3802618318539475E-3"/>
    <n v="2010"/>
    <s v="EE"/>
    <s v="CEE"/>
    <s v="Wave VIII"/>
    <s v="Estonia 2010"/>
    <s v="Gross"/>
    <n v="26.030100000000001"/>
    <n v="15.114089999999999"/>
    <n v="18.30312"/>
    <n v="7.7269800000000011"/>
    <n v="0.29684787995436057"/>
    <n v="7.8053980000000003"/>
    <n v="0.19771150000000001"/>
    <n v="1.988321"/>
    <n v="6.8267800000000003E-2"/>
    <n v="0.67671490000000001"/>
    <m/>
    <n v="0.1016645"/>
    <n v="2.2798499999999999E-2"/>
    <n v="-3.1890300000000007"/>
    <n v="5.5133800000001898E-2"/>
    <n v="7.1352326523430746E-3"/>
    <n v="2010"/>
    <s v="EE"/>
    <s v="CEE"/>
    <s v="Wave VIII"/>
    <s v="Estonia 2010"/>
    <s v="Gross"/>
    <n v="27.15972"/>
    <n v="15.539389999999999"/>
    <n v="18.743030000000001"/>
    <n v="8.4166899999999991"/>
    <n v="0.30989605194751635"/>
    <n v="2.6784620000000001"/>
    <n v="0.1892972"/>
    <n v="7.7152960000000004"/>
    <n v="6.2432E-3"/>
    <n v="0.8268375"/>
    <m/>
    <n v="0.1691618"/>
    <n v="3.5284000000000003E-2"/>
    <n v="-3.2036400000000018"/>
    <n v="-2.516999999997438E-4"/>
    <n v="-2.9904867590435648E-5"/>
    <n v="2010"/>
    <s v="EE"/>
    <s v="CEE"/>
    <s v="Wave VIII"/>
    <s v="Estonia 2010"/>
    <s v="Gross"/>
    <n v="82.649590000000003"/>
    <n v="23.54298"/>
    <n v="24.091380000000001"/>
    <n v="58.558210000000003"/>
    <n v="0.70851180265988012"/>
    <n v="58.534129999999998"/>
    <n v="9.6263899999999999E-2"/>
    <n v="0.33727459999999998"/>
    <n v="1.5129099999999999E-2"/>
    <n v="0.13993259999999999"/>
    <m/>
    <n v="0"/>
    <n v="9.4271000000000008E-3"/>
    <n v="-0.54840000000000089"/>
    <n v="-2.5547299999999495E-2"/>
    <n v="-4.3627187374749836E-4"/>
  </r>
  <r>
    <x v="10"/>
    <x v="12"/>
    <x v="4"/>
    <x v="2"/>
    <x v="79"/>
    <x v="0"/>
    <n v="30.454470000000001"/>
    <n v="17.68648"/>
    <n v="20.592790000000001"/>
    <n v="9.8616799999999998"/>
    <n v="0.32381716050221854"/>
    <n v="10.052960000000001"/>
    <n v="0.31925769999999998"/>
    <n v="2.3110110000000001"/>
    <n v="3.9998100000000002E-2"/>
    <n v="3.9561300000000001E-2"/>
    <m/>
    <n v="4.8342000000000003E-3"/>
    <n v="3.3021000000000002E-2"/>
    <n v="-2.9063100000000013"/>
    <n v="-3.2653299999999774E-2"/>
    <n v="-3.3111295438505179E-3"/>
    <n v="3.3484152801551057E-3"/>
    <n v="2007"/>
    <s v="EE"/>
    <s v="CEE"/>
    <s v="Wave VII"/>
    <s v="Estonia 2007"/>
    <s v="Gross"/>
    <n v="19.630929999999999"/>
    <n v="12.091839999999999"/>
    <n v="15.012879999999999"/>
    <n v="4.6180500000000002"/>
    <n v="0.23524356716671091"/>
    <n v="5.5480919999999996"/>
    <n v="0.3050756"/>
    <n v="1.623281"/>
    <n v="4.2122800000000002E-2"/>
    <n v="3.09048E-2"/>
    <m/>
    <n v="7.5521E-3"/>
    <n v="1.07946E-2"/>
    <n v="-2.9210399999999996"/>
    <n v="-2.8732899999998729E-2"/>
    <n v="-6.2218685375859352E-3"/>
    <n v="2007"/>
    <s v="EE"/>
    <s v="CEE"/>
    <s v="Wave VII"/>
    <s v="Estonia 2007"/>
    <s v="Gross"/>
    <n v="22.00479"/>
    <n v="12.3888"/>
    <n v="17.49502"/>
    <n v="4.5097699999999996"/>
    <n v="0.20494492335532399"/>
    <n v="2.4794960000000001"/>
    <n v="0.4831743"/>
    <n v="6.5254899999999996"/>
    <n v="5.2654699999999999E-2"/>
    <n v="0.1059804"/>
    <m/>
    <n v="0"/>
    <n v="3.0650999999999999E-3"/>
    <n v="-5.1062200000000004"/>
    <n v="-3.3870500000000803E-2"/>
    <n v="-7.5104717092004262E-3"/>
    <n v="2007"/>
    <s v="EE"/>
    <s v="CEE"/>
    <s v="Wave VII"/>
    <s v="Estonia 2007"/>
    <s v="Gross"/>
    <n v="79.528760000000005"/>
    <n v="44.05444"/>
    <n v="44.537100000000002"/>
    <n v="34.991660000000003"/>
    <n v="0.43998749634723339"/>
    <n v="34.847110000000001"/>
    <n v="0.19509509999999999"/>
    <n v="0.3120308"/>
    <n v="1.8522299999999998E-2"/>
    <n v="0"/>
    <m/>
    <n v="0"/>
    <n v="0.14737320000000001"/>
    <n v="-0.48266000000000275"/>
    <n v="-4.5811399999998059E-2"/>
    <n v="-1.3092091086846997E-3"/>
  </r>
  <r>
    <x v="3"/>
    <x v="12"/>
    <x v="4"/>
    <x v="3"/>
    <x v="80"/>
    <x v="0"/>
    <n v="34.697719999999997"/>
    <n v="17.9147"/>
    <n v="20.381239999999998"/>
    <n v="14.316479999999999"/>
    <n v="0.4126057850487006"/>
    <n v="13.050599999999999"/>
    <n v="0.148262"/>
    <n v="2.977703"/>
    <n v="0.14783099999999999"/>
    <n v="0.13683029999999999"/>
    <m/>
    <n v="0.11517910000000001"/>
    <n v="0.15045929999999999"/>
    <n v="-2.4665399999999984"/>
    <n v="5.6155299999996799E-2"/>
    <n v="3.9224236683875367E-3"/>
    <n v="1.0509517702675518E-2"/>
    <n v="2004"/>
    <s v="EE"/>
    <s v="CEE"/>
    <s v="Wave VI"/>
    <s v="Estonia 2004"/>
    <s v="Gross"/>
    <n v="24.639479999999999"/>
    <n v="14.45289"/>
    <n v="17.258099999999999"/>
    <n v="7.3813800000000001"/>
    <n v="0.29957531571283164"/>
    <n v="7.019056"/>
    <n v="0.1627226"/>
    <n v="2.377005"/>
    <n v="0.2258897"/>
    <n v="0.1757822"/>
    <m/>
    <n v="0.1052351"/>
    <n v="0.1064744"/>
    <n v="-2.8052099999999989"/>
    <n v="1.4424999999999244E-2"/>
    <n v="1.9542416187757904E-3"/>
    <n v="2004"/>
    <s v="EE"/>
    <s v="CEE"/>
    <s v="Wave VI"/>
    <s v="Estonia 2004"/>
    <s v="Gross"/>
    <n v="28.905719999999999"/>
    <n v="18.071490000000001"/>
    <n v="21.50609"/>
    <n v="7.3996299999999984"/>
    <n v="0.25599189364596348"/>
    <n v="3.2531300000000001"/>
    <n v="0.2173166"/>
    <n v="6.7539030000000002"/>
    <n v="2.71349E-2"/>
    <n v="0.11242099999999999"/>
    <m/>
    <n v="0.23690800000000001"/>
    <n v="2.6646599999999999E-2"/>
    <n v="-3.4345999999999997"/>
    <n v="0.2067698999999994"/>
    <n v="2.7943275542155411E-2"/>
    <n v="2004"/>
    <s v="EE"/>
    <s v="CEE"/>
    <s v="Wave VI"/>
    <s v="Estonia 2004"/>
    <s v="Gross"/>
    <n v="80.641840000000002"/>
    <n v="31.018049999999999"/>
    <n v="30.963550000000001"/>
    <n v="49.678290000000004"/>
    <n v="0.61603616683349494"/>
    <n v="48.570639999999997"/>
    <n v="5.6953000000000004E-3"/>
    <n v="0.52736660000000002"/>
    <n v="0"/>
    <n v="1.7940500000000002E-2"/>
    <m/>
    <n v="0"/>
    <n v="0.47547909999999999"/>
    <n v="5.4499999999997328E-2"/>
    <n v="2.6668500000006645E-2"/>
    <n v="5.3682403319451298E-4"/>
  </r>
  <r>
    <x v="11"/>
    <x v="12"/>
    <x v="4"/>
    <x v="4"/>
    <x v="81"/>
    <x v="2"/>
    <n v="42.448889999999999"/>
    <n v="21.279389999999999"/>
    <n v="19.91985"/>
    <n v="22.529039999999998"/>
    <n v="0.53073331246117383"/>
    <n v="0"/>
    <n v="0.30273630000000001"/>
    <m/>
    <n v="0.70403769999999999"/>
    <n v="0.22419259999999999"/>
    <m/>
    <m/>
    <n v="19.891649999999998"/>
    <n v="1.3595399999999991"/>
    <n v="4.688340000000224E-2"/>
    <n v="2.0810207625359201E-3"/>
    <n v="0.88293376016021985"/>
    <n v="2000"/>
    <s v="EE"/>
    <s v="CEE"/>
    <s v="Wave V"/>
    <s v="Estonia 2000"/>
    <s v="Mix"/>
    <n v="34.48892"/>
    <n v="19.04393"/>
    <n v="17.69895"/>
    <n v="16.78997"/>
    <n v="0.48682214461919943"/>
    <n v="0"/>
    <n v="0.33236120000000002"/>
    <m/>
    <n v="0.64838410000000002"/>
    <n v="0.26381589999999999"/>
    <m/>
    <m/>
    <n v="14.15475"/>
    <n v="1.3449799999999996"/>
    <n v="4.5678800000001019E-2"/>
    <n v="2.7206004537233251E-3"/>
    <n v="2000"/>
    <s v="EE"/>
    <s v="CEE"/>
    <s v="Wave V"/>
    <s v="Estonia 2000"/>
    <s v="Mix"/>
    <n v="36.417340000000003"/>
    <n v="21.6279"/>
    <n v="19.983750000000001"/>
    <n v="16.433590000000002"/>
    <n v="0.451257285677647"/>
    <n v="0"/>
    <n v="0.33343410000000001"/>
    <m/>
    <n v="1.137014"/>
    <n v="0.23896120000000001"/>
    <m/>
    <m/>
    <n v="12.99652"/>
    <n v="1.6441499999999998"/>
    <n v="8.3510700000001492E-2"/>
    <n v="5.0817076487852915E-3"/>
    <n v="2000"/>
    <s v="EE"/>
    <s v="CEE"/>
    <s v="Wave V"/>
    <s v="Estonia 2000"/>
    <s v="Mix"/>
    <n v="84.570319999999995"/>
    <n v="30.21097"/>
    <n v="29.19378"/>
    <n v="55.376539999999991"/>
    <n v="0.65479875209175031"/>
    <n v="0"/>
    <n v="0.13426399999999999"/>
    <m/>
    <n v="0.32441330000000002"/>
    <n v="3.6164300000000003E-2"/>
    <m/>
    <m/>
    <n v="53.864510000000003"/>
    <n v="1.0171899999999994"/>
    <n v="-1.6000000115923285E-6"/>
    <n v="-2.8893101872965137E-8"/>
  </r>
  <r>
    <x v="0"/>
    <x v="13"/>
    <x v="1"/>
    <x v="0"/>
    <x v="82"/>
    <x v="0"/>
    <n v="35.984000000000002"/>
    <n v="9.8537929999999996"/>
    <n v="13.992889999999999"/>
    <n v="21.991110000000003"/>
    <n v="0.61113578257003121"/>
    <n v="17.754079999999998"/>
    <n v="2.7997500000000002E-2"/>
    <n v="1.9521360000000001"/>
    <n v="0.71582979999999996"/>
    <n v="3.0026969999999999"/>
    <n v="1.1596839999999999"/>
    <n v="0.53822570000000003"/>
    <n v="1.0079020000000001"/>
    <n v="-4.1390969999999996"/>
    <n v="-2.8345000000001619E-2"/>
    <n v="-1.2889299357786677E-3"/>
    <n v="4.5832247667352853E-2"/>
    <n v="2013"/>
    <s v="FI"/>
    <s v="EU15"/>
    <s v="Wave IX"/>
    <s v="Finland 2013"/>
    <s v="Gross"/>
    <n v="24.540990000000001"/>
    <n v="9.8933359999999997"/>
    <n v="13.26985"/>
    <n v="11.271140000000001"/>
    <n v="0.45927813018138225"/>
    <n v="6.0145340000000003"/>
    <n v="4.3813699999999997E-2"/>
    <n v="1.342846"/>
    <n v="1.1106849999999999"/>
    <n v="3.6025510000000001"/>
    <n v="1.02756"/>
    <n v="0.6223168"/>
    <n v="1.014858"/>
    <n v="-3.3765140000000002"/>
    <n v="-0.1315104999999992"/>
    <n v="-1.1667896947424945E-2"/>
    <n v="2013"/>
    <s v="FI"/>
    <s v="EU15"/>
    <s v="Wave IX"/>
    <s v="Finland 2013"/>
    <s v="Gross"/>
    <n v="20.503129999999999"/>
    <n v="5.6561969999999997"/>
    <n v="9.6579309999999996"/>
    <n v="10.845198999999999"/>
    <n v="0.52895333541756795"/>
    <n v="1.121032"/>
    <n v="0"/>
    <n v="5.6506540000000003"/>
    <n v="0.21296000000000001"/>
    <n v="3.7491509999999999"/>
    <n v="1.311159"/>
    <n v="0.73129390000000005"/>
    <n v="1.7950440000000001"/>
    <n v="-4.0017339999999999"/>
    <n v="0.27563909999999758"/>
    <n v="2.5415771531716255E-2"/>
    <n v="2013"/>
    <s v="FI"/>
    <s v="EU15"/>
    <s v="Wave IX"/>
    <s v="Finland 2013"/>
    <s v="Gross"/>
    <n v="88.154949999999999"/>
    <n v="14.11862"/>
    <n v="20.79935"/>
    <n v="67.355599999999995"/>
    <n v="0.76405919349962759"/>
    <n v="72.062240000000003"/>
    <n v="7.5377999999999999E-3"/>
    <n v="7.7820000000000005E-4"/>
    <n v="0"/>
    <n v="0.3358912"/>
    <n v="1.416771"/>
    <n v="7.1915099999999996E-2"/>
    <n v="0.16296150000000001"/>
    <n v="-6.6807300000000005"/>
    <n v="-2.1764799999999696E-2"/>
    <n v="-3.2313274620075685E-4"/>
  </r>
  <r>
    <x v="1"/>
    <x v="13"/>
    <x v="1"/>
    <x v="1"/>
    <x v="83"/>
    <x v="0"/>
    <n v="35.935420000000001"/>
    <n v="10.300940000000001"/>
    <n v="14.98502"/>
    <n v="20.950400000000002"/>
    <n v="0.58300139528075645"/>
    <n v="16.80612"/>
    <n v="1.9487899999999999E-2"/>
    <n v="2.088225"/>
    <n v="0.83503629999999995"/>
    <n v="3.3887800000000001"/>
    <n v="1.009998"/>
    <n v="0.60617350000000003"/>
    <n v="1.238626"/>
    <n v="-4.6840799999999998"/>
    <n v="-0.35796669999999864"/>
    <n v="-1.7086389758668025E-2"/>
    <n v="5.912183060943943E-2"/>
    <n v="2010"/>
    <s v="FI"/>
    <s v="EU15"/>
    <s v="Wave VIII"/>
    <s v="Finland 2010"/>
    <s v="Gross"/>
    <n v="25.670739999999999"/>
    <n v="9.9556079999999998"/>
    <n v="13.63954"/>
    <n v="12.031199999999998"/>
    <n v="0.4686736728275071"/>
    <n v="6.6507350000000001"/>
    <n v="2.0763899999999998E-2"/>
    <n v="1.3897919999999999"/>
    <n v="1.266154"/>
    <n v="3.9131819999999999"/>
    <n v="0.92457869999999998"/>
    <n v="0.68997050000000004"/>
    <n v="1.113734"/>
    <n v="-3.6839320000000004"/>
    <n v="-0.2537780999999999"/>
    <n v="-2.1093332335926585E-2"/>
    <n v="2010"/>
    <s v="FI"/>
    <s v="EU15"/>
    <s v="Wave VIII"/>
    <s v="Finland 2010"/>
    <s v="Gross"/>
    <n v="20.79731"/>
    <n v="5.7415130000000003"/>
    <n v="11.227779999999999"/>
    <n v="9.5695300000000003"/>
    <n v="0.46013306528584708"/>
    <n v="1.413268"/>
    <n v="2.0447E-3"/>
    <n v="5.9284730000000003"/>
    <n v="0.2405553"/>
    <n v="4.0250079999999997"/>
    <n v="1.3342620000000001"/>
    <n v="0.75774169999999996"/>
    <n v="2.2321240000000002"/>
    <n v="-5.4862669999999989"/>
    <n v="-0.87767970000000162"/>
    <n v="-9.1716071740200578E-2"/>
    <n v="2010"/>
    <s v="FI"/>
    <s v="EU15"/>
    <s v="Wave VIII"/>
    <s v="Finland 2010"/>
    <s v="Gross"/>
    <n v="90.708870000000005"/>
    <n v="16.968"/>
    <n v="24.276530000000001"/>
    <n v="66.432340000000011"/>
    <n v="0.73236873086391674"/>
    <n v="71.491810000000001"/>
    <n v="3.5690300000000001E-2"/>
    <n v="1.3896E-2"/>
    <n v="0"/>
    <n v="0.75387479999999996"/>
    <n v="0.92950529999999998"/>
    <n v="0.12568090000000001"/>
    <n v="0.50226970000000004"/>
    <n v="-7.3085300000000011"/>
    <n v="-0.11185700000000054"/>
    <n v="-1.6837732947537376E-3"/>
  </r>
  <r>
    <x v="10"/>
    <x v="13"/>
    <x v="1"/>
    <x v="2"/>
    <x v="84"/>
    <x v="0"/>
    <n v="33.698619999999998"/>
    <n v="10.48746"/>
    <n v="15.43277"/>
    <n v="18.26585"/>
    <n v="0.54203554923020592"/>
    <n v="14.29364"/>
    <n v="1.90864E-2"/>
    <n v="2.1749489999999998"/>
    <n v="0.69926929999999998"/>
    <n v="3.6937509999999998"/>
    <n v="0.98074249999999996"/>
    <n v="0.54325440000000003"/>
    <n v="1.100868"/>
    <n v="-4.9453099999999992"/>
    <n v="-0.29440059999999946"/>
    <n v="-1.6117541751410388E-2"/>
    <n v="6.0269190867109933E-2"/>
    <n v="2007"/>
    <s v="FI"/>
    <s v="EU15"/>
    <s v="Wave VII"/>
    <s v="Finland 2007"/>
    <s v="Gross"/>
    <n v="23.34018"/>
    <n v="8.9164239999999992"/>
    <n v="12.49752"/>
    <n v="10.84266"/>
    <n v="0.4645491165877898"/>
    <n v="5.5173750000000004"/>
    <n v="2.6497400000000001E-2"/>
    <n v="1.3937170000000001"/>
    <n v="1.040473"/>
    <n v="4.3175499999999998"/>
    <n v="0.74972720000000004"/>
    <n v="0.56213809999999997"/>
    <n v="0.96055889999999999"/>
    <n v="-3.5810960000000005"/>
    <n v="-0.14428060000000009"/>
    <n v="-1.330675313991217E-2"/>
    <n v="2007"/>
    <s v="FI"/>
    <s v="EU15"/>
    <s v="Wave VII"/>
    <s v="Finland 2007"/>
    <s v="Gross"/>
    <n v="21.330660000000002"/>
    <n v="7.0287059999999997"/>
    <n v="11.081440000000001"/>
    <n v="10.249220000000001"/>
    <n v="0.48049239920377523"/>
    <n v="1.0090140000000001"/>
    <n v="1.17083E-2"/>
    <n v="6.1348710000000004"/>
    <n v="0.21203350000000001"/>
    <n v="3.6200019999999999"/>
    <n v="1.5257240000000001"/>
    <n v="0.84483719999999995"/>
    <n v="1.7665200000000001"/>
    <n v="-4.0527340000000009"/>
    <n v="-0.82275600000000004"/>
    <n v="-8.027498677948175E-2"/>
    <n v="2007"/>
    <s v="FI"/>
    <s v="EU15"/>
    <s v="Wave VII"/>
    <s v="Finland 2007"/>
    <s v="Gross"/>
    <n v="89.579239999999999"/>
    <n v="21.000489999999999"/>
    <n v="32.357469999999999"/>
    <n v="57.221769999999999"/>
    <n v="0.63878382982485671"/>
    <n v="65.250950000000003"/>
    <n v="0"/>
    <n v="9.0871800000000003E-2"/>
    <n v="1.0284400000000001E-2"/>
    <n v="1.3823190000000001"/>
    <n v="1.1703319999999999"/>
    <n v="8.2179100000000005E-2"/>
    <n v="0.78521350000000001"/>
    <n v="-11.35698"/>
    <n v="-0.19339980000000878"/>
    <n v="-3.3798290405908237E-3"/>
  </r>
  <r>
    <x v="3"/>
    <x v="13"/>
    <x v="1"/>
    <x v="3"/>
    <x v="85"/>
    <x v="0"/>
    <n v="33.247140000000002"/>
    <n v="8.9239770000000007"/>
    <n v="13.680999999999999"/>
    <n v="19.566140000000004"/>
    <n v="0.58850595870802735"/>
    <n v="16.088740000000001"/>
    <n v="6.4837500000000006E-2"/>
    <n v="2.0820780000000001"/>
    <n v="0.83437870000000003"/>
    <n v="2.9676830000000001"/>
    <n v="1.1688989999999999"/>
    <n v="0.56041430000000003"/>
    <n v="1.060835"/>
    <n v="-4.7570229999999984"/>
    <n v="-0.5047025000000005"/>
    <n v="-2.5794689192656314E-2"/>
    <n v="5.4217898880412785E-2"/>
    <n v="2004"/>
    <s v="FI"/>
    <s v="EU15"/>
    <s v="Wave VI"/>
    <s v="Finland 2004"/>
    <s v="Gross"/>
    <n v="23.87133"/>
    <n v="8.1088710000000006"/>
    <n v="11.85407"/>
    <n v="12.01726"/>
    <n v="0.50341811704668316"/>
    <n v="7.8727410000000004"/>
    <n v="5.6314500000000003E-2"/>
    <n v="1.2957669999999999"/>
    <n v="1.237087"/>
    <n v="3.373659"/>
    <n v="0.90092090000000002"/>
    <n v="0.63110449999999996"/>
    <n v="0.82815689999999997"/>
    <n v="-3.7451989999999995"/>
    <n v="-0.43329179999999923"/>
    <n v="-3.6055789755734605E-2"/>
    <n v="2004"/>
    <s v="FI"/>
    <s v="EU15"/>
    <s v="Wave VI"/>
    <s v="Finland 2004"/>
    <s v="Gross"/>
    <n v="20.103539999999999"/>
    <n v="5.7401429999999998"/>
    <n v="10.174620000000001"/>
    <n v="9.928919999999998"/>
    <n v="0.49388913594322187"/>
    <n v="1.796311"/>
    <n v="6.1153399999999997E-2"/>
    <n v="5.8813769999999996"/>
    <n v="0.24697089999999999"/>
    <n v="3.3543259999999999"/>
    <n v="1.7906359999999999"/>
    <n v="0.63270689999999996"/>
    <n v="1.5730820000000001"/>
    <n v="-4.4344770000000011"/>
    <n v="-0.97316619999999965"/>
    <n v="-9.8013298525922235E-2"/>
    <n v="2004"/>
    <s v="FI"/>
    <s v="EU15"/>
    <s v="Wave VI"/>
    <s v="Finland 2004"/>
    <s v="Gross"/>
    <n v="89.119510000000005"/>
    <n v="16.59029"/>
    <n v="25.8689"/>
    <n v="63.250610000000009"/>
    <n v="0.70972798212198429"/>
    <n v="68.86797"/>
    <n v="0.10425570000000001"/>
    <n v="2.25782E-2"/>
    <n v="1.98097E-2"/>
    <n v="0.79951000000000005"/>
    <n v="1.39327"/>
    <n v="0.17604449999999999"/>
    <n v="1.2936160000000001"/>
    <n v="-9.2786100000000005"/>
    <n v="-0.14783409999998298"/>
    <n v="-2.3372754824021926E-3"/>
  </r>
  <r>
    <x v="11"/>
    <x v="13"/>
    <x v="1"/>
    <x v="4"/>
    <x v="86"/>
    <x v="0"/>
    <n v="33.142940000000003"/>
    <n v="7.6705449999999997"/>
    <n v="12.689080000000001"/>
    <n v="20.453860000000002"/>
    <n v="0.61714078473424505"/>
    <n v="15.782249999999999"/>
    <n v="2.2032699999999999E-2"/>
    <n v="2.402755"/>
    <n v="0.86371180000000003"/>
    <n v="3.3275589999999999"/>
    <n v="1.554119"/>
    <n v="0.75848720000000003"/>
    <n v="1.1160159999999999"/>
    <n v="-5.0185350000000009"/>
    <n v="-0.35453569999999957"/>
    <n v="-1.7333437307187959E-2"/>
    <n v="5.4562610675931086E-2"/>
    <n v="2000"/>
    <s v="FI"/>
    <s v="EU15"/>
    <s v="Wave V"/>
    <s v="Finland 2000"/>
    <s v="Gross"/>
    <n v="24.132660000000001"/>
    <n v="7.0181300000000002"/>
    <n v="11.085559999999999"/>
    <n v="13.047100000000002"/>
    <n v="0.54064077478404793"/>
    <n v="8.1059470000000005"/>
    <n v="3.4631299999999997E-2"/>
    <n v="1.540646"/>
    <n v="1.182499"/>
    <n v="3.752621"/>
    <n v="1.279315"/>
    <n v="0.77905579999999996"/>
    <n v="0.66443300000000005"/>
    <n v="-4.067429999999999"/>
    <n v="-0.22461809999999893"/>
    <n v="-1.7215940707130235E-2"/>
    <n v="2000"/>
    <s v="FI"/>
    <s v="EU15"/>
    <s v="Wave V"/>
    <s v="Finland 2000"/>
    <s v="Gross"/>
    <n v="21.657419999999998"/>
    <n v="5.0950040000000003"/>
    <n v="8.5597639999999995"/>
    <n v="13.097655999999999"/>
    <n v="0.60476529521983691"/>
    <n v="1.604657"/>
    <n v="0"/>
    <n v="6.4120030000000003"/>
    <n v="0.52914190000000005"/>
    <n v="3.7883640000000001"/>
    <n v="2.2423160000000002"/>
    <n v="1.1897819999999999"/>
    <n v="1.6744030000000001"/>
    <n v="-3.4647599999999992"/>
    <n v="-0.87825090000000294"/>
    <n v="-6.7054051503566969E-2"/>
    <n v="2000"/>
    <s v="FI"/>
    <s v="EU15"/>
    <s v="Wave V"/>
    <s v="Finland 2000"/>
    <s v="Gross"/>
    <n v="89.025270000000006"/>
    <n v="14.344580000000001"/>
    <n v="25.77636"/>
    <n v="63.248910000000009"/>
    <n v="0.71046018731535443"/>
    <n v="70.009810000000002"/>
    <n v="1.2894E-3"/>
    <n v="5.2561799999999999E-2"/>
    <n v="3.0211999999999999E-3"/>
    <n v="0.81338929999999998"/>
    <n v="1.6936640000000001"/>
    <n v="2.0541199999999999E-2"/>
    <n v="2.2080039999999999"/>
    <n v="-11.43178"/>
    <n v="-0.12159090000000106"/>
    <n v="-1.9224189001834347E-3"/>
  </r>
  <r>
    <x v="6"/>
    <x v="13"/>
    <x v="1"/>
    <x v="5"/>
    <x v="87"/>
    <x v="0"/>
    <n v="35.716299999999997"/>
    <n v="5.8915610000000003"/>
    <n v="9.1427180000000003"/>
    <n v="26.573581999999995"/>
    <n v="0.7440183333659981"/>
    <n v="16.6313"/>
    <m/>
    <n v="2.8049840000000001"/>
    <n v="0.79586009999999996"/>
    <n v="5.7398910000000001"/>
    <n v="1.211619"/>
    <n v="0.6254866"/>
    <n v="1.4449510000000001"/>
    <n v="-3.2511570000000001"/>
    <n v="0.57064729999999741"/>
    <n v="2.1474233319392078E-2"/>
    <n v="5.4375469592319182E-2"/>
    <n v="1995"/>
    <s v="FI"/>
    <s v="EU15"/>
    <s v="Wave IV"/>
    <s v="Finland 1995"/>
    <s v="Gross"/>
    <n v="28.736889999999999"/>
    <n v="5.729857"/>
    <n v="8.7918190000000003"/>
    <n v="19.945070999999999"/>
    <n v="0.69405809048926304"/>
    <n v="9.9264949999999992"/>
    <m/>
    <n v="1.9320269999999999"/>
    <n v="1.0634760000000001"/>
    <n v="6.635478"/>
    <n v="1.1174900000000001"/>
    <n v="0.80013489999999998"/>
    <n v="1.06542"/>
    <n v="-3.0619620000000003"/>
    <n v="0.46651210000000276"/>
    <n v="2.3389844037155987E-2"/>
    <n v="1995"/>
    <s v="FI"/>
    <s v="EU15"/>
    <s v="Wave IV"/>
    <s v="Finland 1995"/>
    <s v="Gross"/>
    <n v="21.965229999999998"/>
    <n v="2.2015929999999999"/>
    <n v="4.4914750000000003"/>
    <n v="17.473754999999997"/>
    <n v="0.7955188723268547"/>
    <n v="1.473633"/>
    <m/>
    <n v="6.8268139999999997"/>
    <n v="0.46446850000000001"/>
    <n v="6.3887270000000003"/>
    <n v="1.5878939999999999"/>
    <n v="0.47180240000000001"/>
    <n v="1.388309"/>
    <n v="-2.2898820000000004"/>
    <n v="1.1619890999999996"/>
    <n v="6.6499106803317304E-2"/>
    <n v="1995"/>
    <s v="FI"/>
    <s v="EU15"/>
    <s v="Wave IV"/>
    <s v="Finland 1995"/>
    <s v="Gross"/>
    <n v="89.977140000000006"/>
    <n v="12.75184"/>
    <n v="18.451969999999999"/>
    <n v="71.525170000000003"/>
    <n v="0.79492602232078058"/>
    <n v="71.994100000000003"/>
    <m/>
    <n v="4.9076099999999998E-2"/>
    <n v="0.14237169999999999"/>
    <n v="0.63146500000000005"/>
    <n v="1.0098400000000001"/>
    <n v="9.5005000000000006E-2"/>
    <n v="3.2469619999999999"/>
    <n v="-5.7001299999999997"/>
    <n v="5.6480200000009972E-2"/>
    <n v="7.8965488652470129E-4"/>
  </r>
  <r>
    <x v="21"/>
    <x v="13"/>
    <x v="1"/>
    <x v="6"/>
    <x v="88"/>
    <x v="0"/>
    <n v="28.98997"/>
    <n v="7.9574309999999997"/>
    <n v="10.69205"/>
    <n v="18.297919999999998"/>
    <n v="0.63118106020806497"/>
    <n v="13.477790000000001"/>
    <n v="0.35104390000000002"/>
    <n v="2.6100639999999999"/>
    <m/>
    <n v="1.2616689999999999"/>
    <m/>
    <m/>
    <n v="3.111138"/>
    <n v="-2.7346190000000004"/>
    <n v="0.22083409999999759"/>
    <n v="1.2068808913799908E-2"/>
    <n v="0.17002686644165022"/>
    <n v="1991"/>
    <s v="FI"/>
    <s v="EU15"/>
    <s v="Wave III"/>
    <s v="Finland 1991"/>
    <s v="Gross"/>
    <n v="21.753710000000002"/>
    <n v="6.4186649999999998"/>
    <n v="8.9343190000000003"/>
    <n v="12.819391000000001"/>
    <n v="0.58929676822941923"/>
    <n v="9.0095209999999994"/>
    <n v="0.4323418"/>
    <n v="1.843537"/>
    <m/>
    <n v="1.360317"/>
    <m/>
    <m/>
    <n v="2.5377540000000001"/>
    <n v="-2.5156540000000005"/>
    <n v="0.15157420000000421"/>
    <n v="1.1823822208091179E-2"/>
    <n v="1991"/>
    <s v="FI"/>
    <s v="EU15"/>
    <s v="Wave III"/>
    <s v="Finland 1991"/>
    <s v="Gross"/>
    <n v="15.817920000000001"/>
    <n v="3.7619769999999999"/>
    <n v="5.8701489999999996"/>
    <n v="9.9477710000000013"/>
    <n v="0.62889248396755082"/>
    <n v="2.2653340000000002"/>
    <n v="0.29481940000000001"/>
    <n v="4.4796810000000002"/>
    <m/>
    <n v="1.4245669999999999"/>
    <m/>
    <m/>
    <n v="3.242718"/>
    <n v="-2.1081719999999997"/>
    <n v="0.34882360000000112"/>
    <n v="3.5065503618851003E-2"/>
    <n v="1991"/>
    <s v="FI"/>
    <s v="EU15"/>
    <s v="Wave III"/>
    <s v="Finland 1991"/>
    <s v="Gross"/>
    <n v="90.094840000000005"/>
    <n v="24.978459999999998"/>
    <n v="30.576229999999999"/>
    <n v="59.51861000000001"/>
    <n v="0.66062174037936028"/>
    <n v="59.731340000000003"/>
    <n v="0.1112185"/>
    <n v="3.8575199999999997E-2"/>
    <m/>
    <n v="0.2128458"/>
    <m/>
    <m/>
    <n v="4.9109040000000004"/>
    <n v="-5.5977700000000006"/>
    <n v="0.11149650000001543"/>
    <n v="1.8733048369243739E-3"/>
  </r>
  <r>
    <x v="14"/>
    <x v="13"/>
    <x v="1"/>
    <x v="7"/>
    <x v="89"/>
    <x v="0"/>
    <n v="25.92351"/>
    <n v="7.6067989999999996"/>
    <n v="10.707330000000001"/>
    <n v="15.21618"/>
    <n v="0.58696449670588591"/>
    <n v="11.846069999999999"/>
    <n v="0.3179922"/>
    <n v="1.885443"/>
    <m/>
    <n v="0.56171579999999999"/>
    <m/>
    <m/>
    <n v="3.5870299999999999"/>
    <n v="-3.100531000000001"/>
    <n v="0.11846000000000068"/>
    <n v="7.7851339823793277E-3"/>
    <n v="0.23573787902088436"/>
    <n v="1987"/>
    <s v="FI"/>
    <s v="EU15"/>
    <s v="Wave II"/>
    <s v="Finland 1987"/>
    <s v="Gross"/>
    <n v="18.932099999999998"/>
    <n v="5.8263569999999998"/>
    <n v="8.4194859999999991"/>
    <n v="10.512613999999999"/>
    <n v="0.55527986858298872"/>
    <n v="7.7996280000000002"/>
    <n v="0.35717939999999998"/>
    <n v="1.3055559999999999"/>
    <m/>
    <n v="0.62346769999999996"/>
    <m/>
    <m/>
    <n v="2.9704540000000001"/>
    <n v="-2.5931289999999994"/>
    <n v="4.9457899999998389E-2"/>
    <n v="4.7046243684014648E-3"/>
    <n v="1987"/>
    <s v="FI"/>
    <s v="EU15"/>
    <s v="Wave II"/>
    <s v="Finland 1987"/>
    <s v="Gross"/>
    <n v="13.95736"/>
    <n v="4.1324069999999997"/>
    <n v="6.8338700000000001"/>
    <n v="7.1234899999999994"/>
    <n v="0.5103751712358211"/>
    <n v="2.1753230000000001"/>
    <n v="0.27247759999999999"/>
    <n v="2.9571070000000002"/>
    <m/>
    <n v="0.61246040000000002"/>
    <m/>
    <m/>
    <n v="3.5928420000000001"/>
    <n v="-2.7014630000000004"/>
    <n v="0.21474300000000124"/>
    <n v="3.0145757206088766E-2"/>
    <n v="1987"/>
    <s v="FI"/>
    <s v="EU15"/>
    <s v="Wave II"/>
    <s v="Finland 1987"/>
    <s v="Gross"/>
    <n v="86.002660000000006"/>
    <n v="25.059629999999999"/>
    <n v="31.922969999999999"/>
    <n v="54.079690000000006"/>
    <n v="0.62881415528310403"/>
    <n v="54.439070000000001"/>
    <n v="0.10756300000000001"/>
    <n v="7.1319599999999997E-2"/>
    <m/>
    <n v="0.22293569999999999"/>
    <m/>
    <m/>
    <n v="5.9059990000000004"/>
    <n v="-6.8633400000000009"/>
    <n v="0.19614270000000289"/>
    <n v="3.6269198288674154E-3"/>
  </r>
  <r>
    <x v="1"/>
    <x v="14"/>
    <x v="1"/>
    <x v="1"/>
    <x v="90"/>
    <x v="2"/>
    <n v="44.277920000000002"/>
    <n v="15.292389999999999"/>
    <n v="15.474159999999999"/>
    <n v="28.803760000000004"/>
    <n v="0.65052197573869786"/>
    <n v="20.41667"/>
    <m/>
    <n v="3.5566689999999999"/>
    <n v="1.2969E-2"/>
    <n v="2.625257"/>
    <n v="1.7654129999999999"/>
    <m/>
    <n v="0.59241390000000005"/>
    <n v="-0.18177000000000021"/>
    <n v="1.6138100000006261E-2"/>
    <n v="5.6027754709823507E-4"/>
    <n v="2.056724191563879E-2"/>
    <n v="2010"/>
    <s v="FR"/>
    <s v="EU15"/>
    <s v="Wave VIII"/>
    <s v="France 2010"/>
    <s v="Mix"/>
    <n v="34.780200000000001"/>
    <n v="14.779909999999999"/>
    <n v="15.057169999999999"/>
    <n v="19.723030000000001"/>
    <n v="0.56707638253949089"/>
    <n v="11.92816"/>
    <m/>
    <n v="2.6429809999999998"/>
    <n v="1.3244199999999999E-2"/>
    <n v="3.0805769999999999"/>
    <n v="1.681449"/>
    <m/>
    <n v="0.66616299999999995"/>
    <n v="-0.27726000000000006"/>
    <n v="-1.2284200000003409E-2"/>
    <n v="-6.2283533513884069E-4"/>
    <n v="2010"/>
    <s v="FR"/>
    <s v="EU15"/>
    <s v="Wave VIII"/>
    <s v="France 2010"/>
    <s v="Mix"/>
    <n v="36.351410000000001"/>
    <n v="19.2514"/>
    <n v="19.343720000000001"/>
    <n v="17.00769"/>
    <n v="0.46786878418196159"/>
    <n v="1.9795769999999999"/>
    <m/>
    <n v="8.5396389999999993"/>
    <n v="2.0840600000000001E-2"/>
    <n v="2.9416869999999999"/>
    <n v="2.8604280000000002"/>
    <m/>
    <n v="0.68777279999999996"/>
    <n v="-9.2320000000000846E-2"/>
    <n v="7.0065599999999506E-2"/>
    <n v="4.1196423500192859E-3"/>
    <n v="2010"/>
    <s v="FR"/>
    <s v="EU15"/>
    <s v="Wave VIII"/>
    <s v="France 2010"/>
    <s v="Mix"/>
    <n v="91.227010000000007"/>
    <n v="11.716900000000001"/>
    <n v="11.662190000000001"/>
    <n v="79.564820000000012"/>
    <n v="0.87216297015543975"/>
    <n v="78.186710000000005"/>
    <m/>
    <n v="7.2165499999999994E-2"/>
    <n v="9.7230000000000005E-4"/>
    <n v="0.4630494"/>
    <n v="0.55799100000000001"/>
    <m/>
    <n v="0.1807752"/>
    <n v="5.4710000000000036E-2"/>
    <n v="4.8446600000005446E-2"/>
    <n v="6.0889473513552148E-4"/>
  </r>
  <r>
    <x v="29"/>
    <x v="14"/>
    <x v="1"/>
    <x v="3"/>
    <x v="91"/>
    <x v="2"/>
    <n v="43.648299999999999"/>
    <n v="14.45777"/>
    <n v="14.855460000000001"/>
    <n v="28.792839999999998"/>
    <n v="0.65965547340904451"/>
    <n v="19.164950000000001"/>
    <n v="0.71162990000000004"/>
    <n v="4.2103200000000003"/>
    <n v="0.27057219999999998"/>
    <n v="2.4383810000000001"/>
    <n v="1.9810209999999999"/>
    <n v="0.2912188"/>
    <n v="4.5366799999999999E-2"/>
    <n v="-0.39769000000000077"/>
    <n v="7.707030000000259E-2"/>
    <n v="2.6767175450564304E-3"/>
    <n v="1.5756278296965495E-3"/>
    <n v="2005"/>
    <s v="FR"/>
    <s v="EU15"/>
    <s v="Wave VI"/>
    <s v="France 2005"/>
    <s v="Mix"/>
    <n v="32.779350000000001"/>
    <n v="13.021470000000001"/>
    <n v="13.44218"/>
    <n v="19.33717"/>
    <n v="0.5899192631946637"/>
    <n v="10.1899"/>
    <n v="0.74980740000000001"/>
    <n v="3.2619769999999999"/>
    <n v="0.36015459999999999"/>
    <n v="2.8893360000000001"/>
    <n v="1.9182440000000001"/>
    <n v="0.32328560000000001"/>
    <n v="1.8239499999999999E-2"/>
    <n v="-0.4207099999999997"/>
    <n v="4.6935900000001141E-2"/>
    <n v="2.4272372844630903E-3"/>
    <n v="2005"/>
    <s v="FR"/>
    <s v="EU15"/>
    <s v="Wave VI"/>
    <s v="France 2005"/>
    <s v="Mix"/>
    <n v="37.271929999999998"/>
    <n v="17.892520000000001"/>
    <n v="18.20316"/>
    <n v="19.068769999999997"/>
    <n v="0.51161208984884865"/>
    <n v="1.698029"/>
    <n v="1.128017"/>
    <n v="9.5987340000000003"/>
    <n v="0.22555919999999999"/>
    <n v="2.9533809999999998"/>
    <n v="3.2144499999999998"/>
    <n v="0.36402420000000002"/>
    <n v="9.1801000000000001E-3"/>
    <n v="-0.31063999999999936"/>
    <n v="0.18803549999999802"/>
    <n v="9.8609139446329281E-3"/>
    <n v="2005"/>
    <s v="FR"/>
    <s v="EU15"/>
    <s v="Wave VI"/>
    <s v="France 2005"/>
    <s v="Mix"/>
    <n v="90.711960000000005"/>
    <n v="14.745979999999999"/>
    <n v="15.18347"/>
    <n v="75.528490000000005"/>
    <n v="0.8326188740712912"/>
    <n v="74.946889999999996"/>
    <n v="0"/>
    <n v="7.3591699999999996E-2"/>
    <n v="1.7969099999999998E-2"/>
    <n v="0.1384425"/>
    <n v="0.49148320000000001"/>
    <n v="7.7512300000000006E-2"/>
    <n v="0.1909537"/>
    <n v="-0.43749000000000038"/>
    <n v="2.913750000001869E-2"/>
    <n v="3.8578157725672378E-4"/>
  </r>
  <r>
    <x v="11"/>
    <x v="14"/>
    <x v="1"/>
    <x v="4"/>
    <x v="92"/>
    <x v="2"/>
    <n v="41.913069999999998"/>
    <n v="13.536530000000001"/>
    <n v="13.75278"/>
    <n v="28.160289999999996"/>
    <n v="0.67187371385584493"/>
    <n v="17.41771"/>
    <n v="0.62785429999999998"/>
    <n v="5.2496140000000002"/>
    <n v="0.44544319999999998"/>
    <n v="2.0715599999999998"/>
    <n v="2.2715399999999999"/>
    <n v="0.2144461"/>
    <n v="8.2264900000000002E-2"/>
    <n v="-0.21624999999999872"/>
    <n v="-3.8925000000062937E-3"/>
    <n v="-1.3822655945682001E-4"/>
    <n v="2.9213086939090475E-3"/>
    <n v="2000"/>
    <s v="FR"/>
    <s v="EU15"/>
    <s v="Wave V"/>
    <s v="France 2000"/>
    <s v="Mix"/>
    <n v="31.29467"/>
    <n v="11.911479999999999"/>
    <n v="12.229290000000001"/>
    <n v="19.065379999999998"/>
    <n v="0.60922131468393814"/>
    <n v="9.3203410000000009"/>
    <n v="0.66632409999999997"/>
    <n v="3.911613"/>
    <n v="0.55156039999999995"/>
    <n v="2.5186199999999999"/>
    <n v="2.0606770000000001"/>
    <n v="0.2395582"/>
    <n v="5.8021499999999997E-2"/>
    <n v="-0.31781000000000148"/>
    <n v="5.6474799999996605E-2"/>
    <n v="2.9621649293114856E-3"/>
    <n v="2000"/>
    <s v="FR"/>
    <s v="EU15"/>
    <s v="Wave V"/>
    <s v="France 2000"/>
    <s v="Mix"/>
    <n v="36.874180000000003"/>
    <n v="15.63076"/>
    <n v="16.019359999999999"/>
    <n v="20.854820000000004"/>
    <n v="0.56556701735469106"/>
    <n v="1.820859"/>
    <n v="0.9266877"/>
    <n v="12.09981"/>
    <n v="0.46729330000000002"/>
    <n v="2.0944790000000002"/>
    <n v="3.8139759999999998"/>
    <n v="0.1939225"/>
    <n v="0"/>
    <n v="-0.3885999999999985"/>
    <n v="-0.1736074999999957"/>
    <n v="-8.3245743669806624E-3"/>
    <n v="2000"/>
    <s v="FR"/>
    <s v="EU15"/>
    <s v="Wave V"/>
    <s v="France 2000"/>
    <s v="Mix"/>
    <n v="90.701089999999994"/>
    <n v="16.69454"/>
    <n v="16.19341"/>
    <n v="74.507679999999993"/>
    <n v="0.82146399784170177"/>
    <n v="72.227590000000006"/>
    <n v="4.02765E-2"/>
    <n v="3.2859800000000002E-2"/>
    <n v="2.2605900000000002E-2"/>
    <n v="0.3621702"/>
    <n v="0.84645840000000006"/>
    <n v="0.14798829999999999"/>
    <n v="0.29979709999999998"/>
    <n v="0.50112999999999985"/>
    <n v="2.6803799999981948E-2"/>
    <n v="3.5974546516522792E-4"/>
  </r>
  <r>
    <x v="13"/>
    <x v="14"/>
    <x v="1"/>
    <x v="5"/>
    <x v="93"/>
    <x v="2"/>
    <n v="42.705440000000003"/>
    <n v="13.796670000000001"/>
    <n v="14.07657"/>
    <n v="28.628870000000003"/>
    <n v="0.67037993286101261"/>
    <n v="17.796849999999999"/>
    <n v="0.51398560000000004"/>
    <n v="4.5005030000000001"/>
    <n v="0.76876259999999996"/>
    <n v="2.6756570000000002"/>
    <n v="2.301822"/>
    <n v="0.22282360000000001"/>
    <n v="9.5312099999999997E-2"/>
    <n v="-0.27989999999999959"/>
    <n v="3.3054099999997533E-2"/>
    <n v="1.1545722901392032E-3"/>
    <n v="3.3292302490458055E-3"/>
    <n v="1994"/>
    <s v="FR"/>
    <s v="EU15"/>
    <s v="Wave IV"/>
    <s v="France 1994"/>
    <s v="Mix"/>
    <n v="33.184719999999999"/>
    <n v="12.431760000000001"/>
    <n v="12.818949999999999"/>
    <n v="20.365769999999998"/>
    <n v="0.61370926137089599"/>
    <n v="10.801920000000001"/>
    <n v="0.50691030000000004"/>
    <n v="3.2444350000000002"/>
    <n v="0.76142259999999995"/>
    <n v="3.1224229999999999"/>
    <n v="1.9207479999999999"/>
    <n v="0.26391550000000003"/>
    <n v="6.2154800000000003E-2"/>
    <n v="-0.38718999999999859"/>
    <n v="6.903080000000017E-2"/>
    <n v="3.3895502109667435E-3"/>
    <n v="1994"/>
    <s v="FR"/>
    <s v="EU15"/>
    <s v="Wave IV"/>
    <s v="France 1994"/>
    <s v="Mix"/>
    <n v="35.687489999999997"/>
    <n v="14.140560000000001"/>
    <n v="14.29668"/>
    <n v="21.390809999999995"/>
    <n v="0.59939239212396267"/>
    <n v="1.650471"/>
    <n v="0.74959180000000003"/>
    <n v="10.59854"/>
    <n v="1.245044"/>
    <n v="3.0766179999999999"/>
    <n v="4.0722129999999996"/>
    <n v="0.17093900000000001"/>
    <n v="3.79076E-2"/>
    <n v="-0.15611999999999959"/>
    <n v="-5.4394400000006726E-2"/>
    <n v="-2.5428864077614048E-3"/>
    <n v="1994"/>
    <s v="FR"/>
    <s v="EU15"/>
    <s v="Wave IV"/>
    <s v="France 1994"/>
    <s v="Mix"/>
    <n v="90.322159999999997"/>
    <n v="18.12659"/>
    <n v="18.298819999999999"/>
    <n v="72.02333999999999"/>
    <n v="0.7974049779146114"/>
    <n v="70.027479999999997"/>
    <n v="0.13100049999999999"/>
    <n v="6.1368899999999997E-2"/>
    <n v="7.2437299999999996E-2"/>
    <n v="0.34671780000000002"/>
    <n v="1.0014069999999999"/>
    <n v="0.14781"/>
    <n v="0.32010080000000002"/>
    <n v="-0.172229999999999"/>
    <n v="8.7247699999977613E-2"/>
    <n v="1.2113809217953184E-3"/>
  </r>
  <r>
    <x v="7"/>
    <x v="14"/>
    <x v="1"/>
    <x v="6"/>
    <x v="94"/>
    <x v="2"/>
    <n v="41.740769999999998"/>
    <n v="15.290570000000001"/>
    <n v="15.48709"/>
    <n v="26.253679999999996"/>
    <n v="0.62896970995024759"/>
    <n v="13.99001"/>
    <m/>
    <n v="5.5075820000000002"/>
    <m/>
    <n v="2.7009949999999998"/>
    <m/>
    <m/>
    <n v="4.1677309999999999"/>
    <n v="-0.19651999999999958"/>
    <n v="8.3881999999995571E-2"/>
    <n v="3.1950568453639866E-3"/>
    <n v="0.15874844974114108"/>
    <n v="1989"/>
    <s v="FR"/>
    <s v="EU15"/>
    <s v="Wave III"/>
    <s v="France 1989"/>
    <s v="Mix"/>
    <n v="32.54833"/>
    <n v="13.136939999999999"/>
    <n v="13.227690000000001"/>
    <n v="19.320639999999997"/>
    <n v="0.59359850413216275"/>
    <n v="8.6613450000000007"/>
    <m/>
    <n v="4.0079370000000001"/>
    <m/>
    <n v="3.2748370000000002"/>
    <m/>
    <m/>
    <n v="3.3730669999999998"/>
    <n v="-9.0750000000001663E-2"/>
    <n v="9.4203999999997734E-2"/>
    <n v="4.8758219189425269E-3"/>
    <n v="1989"/>
    <s v="FR"/>
    <s v="EU15"/>
    <s v="Wave III"/>
    <s v="France 1989"/>
    <s v="Mix"/>
    <n v="38.642009999999999"/>
    <n v="15.36997"/>
    <n v="15.47458"/>
    <n v="23.16743"/>
    <n v="0.59953998252161311"/>
    <n v="1.334967"/>
    <m/>
    <n v="12.104369999999999"/>
    <m/>
    <n v="2.2749259999999998"/>
    <m/>
    <m/>
    <n v="7.4515459999999996"/>
    <n v="-0.1046099999999992"/>
    <n v="0.10623099999999752"/>
    <n v="4.5853597054139163E-3"/>
    <n v="1989"/>
    <s v="FR"/>
    <s v="EU15"/>
    <s v="Wave III"/>
    <s v="France 1989"/>
    <s v="Mix"/>
    <n v="88.380920000000003"/>
    <n v="24.780200000000001"/>
    <n v="25.554480000000002"/>
    <n v="62.826440000000005"/>
    <n v="0.71085976475465518"/>
    <n v="60.858609999999999"/>
    <m/>
    <n v="0.1157808"/>
    <m/>
    <n v="0.97734069999999995"/>
    <m/>
    <m/>
    <n v="1.6520619999999999"/>
    <n v="-0.77428000000000097"/>
    <n v="-3.0734999999992851E-3"/>
    <n v="-4.8920486342999618E-5"/>
  </r>
  <r>
    <x v="30"/>
    <x v="14"/>
    <x v="1"/>
    <x v="7"/>
    <x v="95"/>
    <x v="2"/>
    <n v="40.157859999999999"/>
    <n v="16.013089999999998"/>
    <n v="17.003119999999999"/>
    <n v="23.15474"/>
    <n v="0.57659297582092273"/>
    <n v="12.747999999999999"/>
    <m/>
    <n v="5.8051259999999996"/>
    <m/>
    <n v="2.2575620000000001"/>
    <m/>
    <m/>
    <n v="3.3518370000000002"/>
    <n v="-0.99003000000000085"/>
    <n v="-1.7754999999997523E-2"/>
    <n v="-7.6679764056938329E-4"/>
    <n v="0.14475813591515171"/>
    <n v="1984"/>
    <s v="FR"/>
    <s v="EU15"/>
    <s v="Wave II"/>
    <s v="France 1984"/>
    <s v="Mix"/>
    <n v="32.841070000000002"/>
    <n v="14.307180000000001"/>
    <n v="15.3719"/>
    <n v="17.469170000000002"/>
    <n v="0.53193059787637864"/>
    <n v="9.1238930000000007"/>
    <m/>
    <n v="3.9811260000000002"/>
    <m/>
    <n v="2.7546550000000001"/>
    <m/>
    <m/>
    <n v="2.6509260000000001"/>
    <n v="-1.0647199999999994"/>
    <n v="2.3289999999999367E-2"/>
    <n v="1.3332058706852909E-3"/>
    <n v="1984"/>
    <s v="FR"/>
    <s v="EU15"/>
    <s v="Wave II"/>
    <s v="France 1984"/>
    <s v="Mix"/>
    <n v="29.691669999999998"/>
    <n v="13.706340000000001"/>
    <n v="14.627190000000001"/>
    <n v="15.064479999999998"/>
    <n v="0.50736384986092053"/>
    <n v="1.1133869999999999"/>
    <m/>
    <n v="8.0926270000000002"/>
    <m/>
    <n v="1.717133"/>
    <m/>
    <m/>
    <n v="5.1037080000000001"/>
    <n v="-0.92084999999999972"/>
    <n v="-4.1525000000003587E-2"/>
    <n v="-2.7564841269000716E-3"/>
    <n v="1984"/>
    <s v="FR"/>
    <s v="EU15"/>
    <s v="Wave II"/>
    <s v="France 1984"/>
    <s v="Mix"/>
    <n v="89.091830000000002"/>
    <n v="28.22092"/>
    <n v="29.2865"/>
    <n v="59.805329999999998"/>
    <n v="0.6712773775103732"/>
    <n v="58.556660000000001"/>
    <m/>
    <n v="0.1934061"/>
    <m/>
    <n v="0.62192150000000002"/>
    <m/>
    <m/>
    <n v="1.4758560000000001"/>
    <n v="-1.0655800000000006"/>
    <n v="2.3066400000004705E-2"/>
    <n v="3.8569137566843469E-4"/>
  </r>
  <r>
    <x v="31"/>
    <x v="14"/>
    <x v="1"/>
    <x v="8"/>
    <x v="96"/>
    <x v="2"/>
    <n v="31.243880000000001"/>
    <n v="13.04889"/>
    <n v="16.348590000000002"/>
    <n v="14.895289999999999"/>
    <n v="0.47674264527965154"/>
    <n v="10.003170000000001"/>
    <m/>
    <n v="5.8914109999999997"/>
    <n v="0.34060760000000001"/>
    <n v="0.85997769999999996"/>
    <m/>
    <m/>
    <n v="1.142981"/>
    <n v="-3.2997000000000014"/>
    <n v="-4.3157300000000731E-2"/>
    <n v="-2.8973789701308757E-3"/>
    <n v="7.6734390535531702E-2"/>
    <n v="1978"/>
    <s v="FR"/>
    <s v="EU15"/>
    <s v="Wave I"/>
    <s v="France 1978"/>
    <s v="Mix"/>
    <n v="22.15119"/>
    <n v="9.954561"/>
    <n v="13.303240000000001"/>
    <n v="8.8479499999999991"/>
    <n v="0.39943452247937916"/>
    <n v="5.9865409999999999"/>
    <m/>
    <n v="4.091183"/>
    <n v="0.28868100000000002"/>
    <n v="1.0329649999999999"/>
    <m/>
    <m/>
    <n v="0.85321429999999998"/>
    <n v="-3.3486790000000006"/>
    <n v="-5.5955300000000818E-2"/>
    <n v="-6.3240976723422737E-3"/>
    <n v="1978"/>
    <s v="FR"/>
    <s v="EU15"/>
    <s v="Wave I"/>
    <s v="France 1978"/>
    <s v="Mix"/>
    <n v="28.46189"/>
    <n v="10.742509999999999"/>
    <n v="13.579190000000001"/>
    <n v="14.8827"/>
    <n v="0.52289921716372312"/>
    <n v="2.35582"/>
    <m/>
    <n v="11.86862"/>
    <n v="0.59316590000000002"/>
    <n v="0.81941459999999999"/>
    <m/>
    <m/>
    <n v="2.1357569999999999"/>
    <n v="-2.8366800000000012"/>
    <n v="-5.3397499999999098E-2"/>
    <n v="-3.5878906381233981E-3"/>
    <n v="1978"/>
    <s v="FR"/>
    <s v="EU15"/>
    <s v="Wave I"/>
    <s v="France 1978"/>
    <s v="Mix"/>
    <n v="75.503910000000005"/>
    <n v="31.23359"/>
    <n v="35.42286"/>
    <n v="40.081050000000005"/>
    <n v="0.53084734287270685"/>
    <n v="43.478230000000003"/>
    <m/>
    <n v="0.33674999999999999"/>
    <n v="0"/>
    <n v="0.26638980000000001"/>
    <m/>
    <m/>
    <n v="0.1776991"/>
    <n v="-4.1892700000000005"/>
    <n v="1.1251100000002623E-2"/>
    <n v="2.8070871396838708E-4"/>
  </r>
  <r>
    <x v="32"/>
    <x v="15"/>
    <x v="6"/>
    <x v="10"/>
    <x v="97"/>
    <x v="1"/>
    <n v="38.507759999999998"/>
    <n v="22.85867"/>
    <n v="22.85867"/>
    <n v="15.649089999999998"/>
    <n v="0.4063879592061444"/>
    <n v="12.27637"/>
    <m/>
    <n v="1.3290979999999999"/>
    <m/>
    <m/>
    <m/>
    <m/>
    <n v="0.4289656"/>
    <m/>
    <n v="1.6146563999999977"/>
    <n v="0.10317893244910713"/>
    <n v="2.7411536389655888E-2"/>
    <n v="2016"/>
    <s v="GE"/>
    <s v="Europe - other"/>
    <s v="Wave X"/>
    <s v="Georgia 2016"/>
    <s v="Net"/>
    <n v="34.231659999999998"/>
    <n v="22.377579999999998"/>
    <n v="22.377579999999998"/>
    <n v="11.85408"/>
    <n v="0.34628995497150883"/>
    <n v="8.7743509999999993"/>
    <m/>
    <n v="1.146482"/>
    <m/>
    <m/>
    <m/>
    <m/>
    <n v="0.47147850000000002"/>
    <m/>
    <n v="1.4617684999999998"/>
    <n v="0.12331353424306229"/>
    <n v="2016"/>
    <s v="GE"/>
    <s v="Europe - other"/>
    <s v="Wave X"/>
    <s v="Georgia 2016"/>
    <s v="Net"/>
    <n v="35.71508"/>
    <n v="25.043669999999999"/>
    <n v="25.043669999999999"/>
    <n v="10.671410000000002"/>
    <n v="0.29879283484735303"/>
    <n v="7.1709509999999996"/>
    <m/>
    <n v="1.3620289999999999"/>
    <m/>
    <m/>
    <m/>
    <m/>
    <n v="0.38566679999999998"/>
    <m/>
    <n v="1.7527632000000022"/>
    <n v="0.16424851074038033"/>
    <n v="2016"/>
    <s v="GE"/>
    <s v="Europe - other"/>
    <s v="Wave X"/>
    <s v="Georgia 2016"/>
    <s v="Net"/>
    <n v="57.81588"/>
    <n v="21.707470000000001"/>
    <n v="21.707470000000001"/>
    <n v="36.108409999999999"/>
    <n v="0.62454138897479372"/>
    <n v="31.837070000000001"/>
    <m/>
    <n v="1.9512750000000001"/>
    <m/>
    <m/>
    <m/>
    <m/>
    <n v="0.33151150000000001"/>
    <m/>
    <n v="1.9885535000000019"/>
    <n v="5.5071754751870879E-2"/>
  </r>
  <r>
    <x v="0"/>
    <x v="15"/>
    <x v="6"/>
    <x v="0"/>
    <x v="98"/>
    <x v="1"/>
    <n v="41.09872"/>
    <n v="23.6629"/>
    <n v="23.6629"/>
    <n v="17.43582"/>
    <n v="0.42424240949596481"/>
    <n v="13.274929999999999"/>
    <m/>
    <n v="1.5813029999999999"/>
    <n v="0"/>
    <m/>
    <m/>
    <m/>
    <n v="0.22254090000000001"/>
    <m/>
    <n v="2.3570460999999998"/>
    <n v="0.13518412670009211"/>
    <n v="1.276343183171196E-2"/>
    <n v="2013"/>
    <s v="GE"/>
    <s v="Europe - other"/>
    <s v="Wave IX"/>
    <s v="Georgia 2013"/>
    <s v="Net"/>
    <n v="37.134700000000002"/>
    <n v="23.980889999999999"/>
    <n v="23.980889999999999"/>
    <n v="13.153810000000004"/>
    <n v="0.35421883036620744"/>
    <n v="9.0099350000000005"/>
    <m/>
    <n v="1.602719"/>
    <n v="0"/>
    <m/>
    <m/>
    <m/>
    <n v="0.2212219"/>
    <m/>
    <n v="2.3199341000000029"/>
    <n v="0.17636974382327267"/>
    <n v="2013"/>
    <s v="GE"/>
    <s v="Europe - other"/>
    <s v="Wave IX"/>
    <s v="Georgia 2013"/>
    <s v="Net"/>
    <n v="39.487769999999998"/>
    <n v="27.595109999999998"/>
    <n v="27.595109999999998"/>
    <n v="11.892659999999999"/>
    <n v="0.30117324933770634"/>
    <n v="8.158004"/>
    <m/>
    <n v="1.1720269999999999"/>
    <n v="0"/>
    <m/>
    <m/>
    <m/>
    <n v="0.2245617"/>
    <m/>
    <n v="2.3380672999999987"/>
    <n v="0.19659750636106632"/>
    <n v="2013"/>
    <s v="GE"/>
    <s v="Europe - other"/>
    <s v="Wave IX"/>
    <s v="Georgia 2013"/>
    <s v="Net"/>
    <n v="58.99662"/>
    <n v="16.87557"/>
    <n v="16.87557"/>
    <n v="42.121049999999997"/>
    <n v="0.71395700296050857"/>
    <n v="37.293309999999998"/>
    <m/>
    <n v="2.0727899999999999"/>
    <n v="0"/>
    <m/>
    <m/>
    <m/>
    <n v="0.2248955"/>
    <m/>
    <n v="2.5300544999999985"/>
    <n v="6.00662732766633E-2"/>
  </r>
  <r>
    <x v="1"/>
    <x v="15"/>
    <x v="6"/>
    <x v="1"/>
    <x v="99"/>
    <x v="1"/>
    <n v="42.925429999999999"/>
    <n v="26.310669999999998"/>
    <n v="26.310669999999998"/>
    <n v="16.61476"/>
    <n v="0.38706100323281561"/>
    <n v="13.098710000000001"/>
    <m/>
    <n v="1.650857"/>
    <n v="0"/>
    <m/>
    <m/>
    <m/>
    <n v="0.45523740000000001"/>
    <m/>
    <n v="1.4099556"/>
    <n v="8.4861629057536789E-2"/>
    <n v="2.7399577243366741E-2"/>
    <n v="2010"/>
    <s v="GE"/>
    <s v="Europe - other"/>
    <s v="Wave VIII"/>
    <s v="Georgia 2010"/>
    <s v="Net"/>
    <n v="38.751469999999998"/>
    <n v="26.87088"/>
    <n v="26.87088"/>
    <n v="11.880589999999998"/>
    <n v="0.30658424054622957"/>
    <n v="8.6402760000000001"/>
    <m/>
    <n v="1.4622120000000001"/>
    <n v="0"/>
    <m/>
    <m/>
    <m/>
    <n v="0.53779790000000005"/>
    <m/>
    <n v="1.2403040999999977"/>
    <n v="0.10439751729501631"/>
    <n v="2010"/>
    <s v="GE"/>
    <s v="Europe - other"/>
    <s v="Wave VIII"/>
    <s v="Georgia 2010"/>
    <s v="Net"/>
    <n v="41.175199999999997"/>
    <n v="30.378350000000001"/>
    <n v="30.378350000000001"/>
    <n v="10.796849999999996"/>
    <n v="0.26221730556257156"/>
    <n v="7.3448539999999998"/>
    <m/>
    <n v="1.457586"/>
    <n v="0"/>
    <m/>
    <m/>
    <m/>
    <n v="0.31334299999999998"/>
    <m/>
    <n v="1.6810669999999952"/>
    <n v="0.1556997642831007"/>
    <n v="2010"/>
    <s v="GE"/>
    <s v="Europe - other"/>
    <s v="Wave VIII"/>
    <s v="Georgia 2010"/>
    <s v="Net"/>
    <n v="61.22672"/>
    <n v="18.886900000000001"/>
    <n v="18.886900000000001"/>
    <n v="42.339820000000003"/>
    <n v="0.69152520337525847"/>
    <n v="37.681539999999998"/>
    <m/>
    <n v="2.625963"/>
    <n v="0"/>
    <m/>
    <m/>
    <m/>
    <n v="0.32200909999999999"/>
    <m/>
    <n v="1.7103079000000037"/>
    <n v="4.0394784389730605E-2"/>
  </r>
  <r>
    <x v="24"/>
    <x v="16"/>
    <x v="1"/>
    <x v="10"/>
    <x v="100"/>
    <x v="0"/>
    <n v="38.389980000000001"/>
    <n v="12.722950000000001"/>
    <n v="16.695180000000001"/>
    <n v="21.694800000000001"/>
    <n v="0.56511621001104972"/>
    <n v="20.698049999999999"/>
    <m/>
    <n v="2.1679810000000002"/>
    <n v="0.24427219999999999"/>
    <n v="2.0936020000000002"/>
    <n v="0.2468233"/>
    <n v="0.16766449999999999"/>
    <n v="1.3189299999999999E-2"/>
    <n v="-3.9722299999999997"/>
    <n v="3.5447699999998861E-2"/>
    <n v="1.6339261021073648E-3"/>
    <n v="6.07947526596235E-4"/>
    <n v="2015"/>
    <s v="DE"/>
    <s v="EU15"/>
    <s v="Wave X"/>
    <s v="Germany 2015"/>
    <s v="Gross"/>
    <n v="22.791360000000001"/>
    <n v="12.04059"/>
    <n v="15.529780000000001"/>
    <n v="7.2615800000000004"/>
    <n v="0.31861108771043062"/>
    <n v="5.7416960000000001"/>
    <m/>
    <n v="1.9124410000000001"/>
    <n v="0.32675650000000001"/>
    <n v="2.3606349999999998"/>
    <n v="0.22588630000000001"/>
    <n v="0.17125989999999999"/>
    <n v="0"/>
    <n v="-3.4891900000000007"/>
    <n v="1.2095299999998588E-2"/>
    <n v="1.6656567854376853E-3"/>
    <n v="2015"/>
    <s v="DE"/>
    <s v="EU15"/>
    <s v="Wave X"/>
    <s v="Germany 2015"/>
    <s v="Gross"/>
    <n v="27.642620000000001"/>
    <n v="15.44918"/>
    <n v="20.27694"/>
    <n v="7.3656800000000011"/>
    <n v="0.26646099392894018"/>
    <n v="1.7136659999999999"/>
    <m/>
    <n v="6.1369550000000004"/>
    <n v="9.3764799999999995E-2"/>
    <n v="3.4386619999999999"/>
    <n v="0.5416493"/>
    <n v="0.1660461"/>
    <n v="0"/>
    <n v="-4.8277599999999996"/>
    <n v="0.10269680000000037"/>
    <n v="1.3942609507879835E-2"/>
    <n v="2015"/>
    <s v="DE"/>
    <s v="EU15"/>
    <s v="Wave X"/>
    <s v="Germany 2015"/>
    <s v="Gross"/>
    <n v="87.32347"/>
    <n v="13.27083"/>
    <n v="17.683070000000001"/>
    <n v="69.6404"/>
    <n v="0.79749922901597936"/>
    <n v="72.981399999999994"/>
    <m/>
    <n v="0.12893299999999999"/>
    <n v="1.62735E-2"/>
    <n v="0.64852949999999998"/>
    <n v="0.12066789999999999"/>
    <n v="8.2873799999999997E-2"/>
    <n v="5.7029700000000003E-2"/>
    <n v="-4.4122400000000006"/>
    <n v="1.6932600000004072E-2"/>
    <n v="2.4314334782689462E-4"/>
  </r>
  <r>
    <x v="33"/>
    <x v="16"/>
    <x v="1"/>
    <x v="0"/>
    <x v="101"/>
    <x v="0"/>
    <n v="37.921880000000002"/>
    <n v="12.02139"/>
    <n v="15.761939999999999"/>
    <n v="22.159940000000002"/>
    <n v="0.58435763205832625"/>
    <n v="20.64171"/>
    <m/>
    <n v="2.323477"/>
    <n v="0.21378520000000001"/>
    <n v="2.4060440000000001"/>
    <n v="0.161469"/>
    <n v="0.15489339999999999"/>
    <n v="0"/>
    <n v="-3.7405499999999989"/>
    <n v="-8.8859999999968409E-4"/>
    <n v="-4.0099386550671345E-5"/>
    <n v="0"/>
    <n v="2014"/>
    <s v="DE"/>
    <s v="EU15"/>
    <s v="Wave IX"/>
    <s v="Germany 2014"/>
    <s v="Gross"/>
    <n v="22.097639999999998"/>
    <n v="11.156370000000001"/>
    <n v="14.532629999999999"/>
    <n v="7.5650099999999991"/>
    <n v="0.34234470287324797"/>
    <n v="5.5931170000000003"/>
    <m/>
    <n v="2.0014560000000001"/>
    <n v="0.29886249999999998"/>
    <n v="2.7580040000000001"/>
    <n v="0.15989159999999999"/>
    <n v="0.15727279999999999"/>
    <n v="0"/>
    <n v="-3.3762599999999985"/>
    <n v="-2.7333900000002131E-2"/>
    <n v="-3.6132007756767186E-3"/>
    <n v="2014"/>
    <s v="DE"/>
    <s v="EU15"/>
    <s v="Wave IX"/>
    <s v="Germany 2014"/>
    <s v="Gross"/>
    <n v="26.897639999999999"/>
    <n v="13.853389999999999"/>
    <n v="18.338460000000001"/>
    <n v="8.5591799999999978"/>
    <n v="0.31821304768745501"/>
    <n v="1.6575150000000001"/>
    <m/>
    <n v="6.5486139999999997"/>
    <n v="0.11011029999999999"/>
    <n v="4.1211880000000001"/>
    <n v="0.3801522"/>
    <n v="0.2011867"/>
    <n v="0"/>
    <n v="-4.4850700000000021"/>
    <n v="2.5483799999999945E-2"/>
    <n v="2.9773646540906902E-3"/>
    <n v="2014"/>
    <s v="DE"/>
    <s v="EU15"/>
    <s v="Wave IX"/>
    <s v="Germany 2014"/>
    <s v="Gross"/>
    <n v="87.488659999999996"/>
    <n v="13.552899999999999"/>
    <n v="17.785129999999999"/>
    <n v="69.703530000000001"/>
    <n v="0.79671502569590169"/>
    <n v="73.188720000000004"/>
    <m/>
    <n v="7.1068300000000001E-2"/>
    <n v="7.7204200000000001E-2"/>
    <n v="0.41269640000000002"/>
    <n v="3.1361600000000003E-2"/>
    <n v="0.1052399"/>
    <n v="0"/>
    <n v="-4.2322299999999995"/>
    <n v="4.9469600000008995E-2"/>
    <n v="7.0971441475071626E-4"/>
  </r>
  <r>
    <x v="0"/>
    <x v="16"/>
    <x v="1"/>
    <x v="0"/>
    <x v="102"/>
    <x v="0"/>
    <n v="37.671939999999999"/>
    <n v="11.86239"/>
    <n v="15.71077"/>
    <n v="21.961169999999999"/>
    <n v="0.58295829734279681"/>
    <n v="20.549469999999999"/>
    <m/>
    <n v="2.2953410000000001"/>
    <n v="0.27092549999999999"/>
    <n v="2.253466"/>
    <n v="0.2152953"/>
    <n v="0.17488339999999999"/>
    <n v="1.1663400000000001E-2"/>
    <n v="-3.8483800000000006"/>
    <n v="3.8505400000001799E-2"/>
    <n v="1.7533400998217218E-3"/>
    <n v="5.3109192269810773E-4"/>
    <n v="2013"/>
    <s v="DE"/>
    <s v="EU15"/>
    <s v="Wave IX"/>
    <s v="Germany 2013"/>
    <s v="Gross"/>
    <n v="22.3811"/>
    <n v="11.055429999999999"/>
    <n v="14.68164"/>
    <n v="7.6994600000000002"/>
    <n v="0.3440161564891806"/>
    <n v="5.8648439999999997"/>
    <m/>
    <n v="2.0549210000000002"/>
    <n v="0.38418580000000002"/>
    <n v="2.5379689999999999"/>
    <n v="0.2132068"/>
    <n v="0.19368740000000001"/>
    <n v="2.0799999999999998E-3"/>
    <n v="-3.6262100000000004"/>
    <n v="7.477600000000173E-2"/>
    <n v="9.7118499219428014E-3"/>
    <n v="2013"/>
    <s v="DE"/>
    <s v="EU15"/>
    <s v="Wave IX"/>
    <s v="Germany 2013"/>
    <s v="Gross"/>
    <n v="25.491890000000001"/>
    <n v="13.433109999999999"/>
    <n v="17.67998"/>
    <n v="7.811910000000001"/>
    <n v="0.3064468738881268"/>
    <n v="1.3421190000000001"/>
    <m/>
    <n v="6.2900520000000002"/>
    <n v="0.136764"/>
    <n v="3.6470340000000001"/>
    <n v="0.48447560000000001"/>
    <n v="0.23188880000000001"/>
    <n v="1.6401300000000001E-2"/>
    <n v="-4.2468700000000013"/>
    <n v="-8.9954699999998056E-2"/>
    <n v="-1.1515071218178146E-2"/>
    <n v="2013"/>
    <s v="DE"/>
    <s v="EU15"/>
    <s v="Wave IX"/>
    <s v="Germany 2013"/>
    <s v="Gross"/>
    <n v="88.091809999999995"/>
    <n v="13.65316"/>
    <n v="17.945740000000001"/>
    <n v="70.146069999999995"/>
    <n v="0.796283672681944"/>
    <n v="73.594639999999998"/>
    <m/>
    <n v="4.4724E-2"/>
    <n v="7.7349699999999993E-2"/>
    <n v="0.53066020000000003"/>
    <n v="3.2041100000000003E-2"/>
    <n v="9.8798800000000006E-2"/>
    <n v="3.4528299999999998E-2"/>
    <n v="-4.292580000000001"/>
    <n v="2.5907899999992878E-2"/>
    <n v="3.693421456111922E-4"/>
  </r>
  <r>
    <x v="28"/>
    <x v="16"/>
    <x v="1"/>
    <x v="0"/>
    <x v="103"/>
    <x v="0"/>
    <n v="37.160080000000001"/>
    <n v="11.83629"/>
    <n v="15.422840000000001"/>
    <n v="21.73724"/>
    <n v="0.58496214216976927"/>
    <n v="20.19999"/>
    <m/>
    <n v="2.1839200000000001"/>
    <n v="0.29602620000000002"/>
    <n v="2.1305000000000001"/>
    <n v="0.2080002"/>
    <n v="0.17758750000000001"/>
    <n v="5.0713099999999997E-2"/>
    <n v="-3.5865500000000008"/>
    <n v="7.7052999999999372E-2"/>
    <n v="3.5447462511339696E-3"/>
    <n v="2.3330054781563804E-3"/>
    <n v="2012"/>
    <s v="DE"/>
    <s v="EU15"/>
    <s v="Wave IX"/>
    <s v="Germany 2012"/>
    <s v="Gross"/>
    <n v="22.383289999999999"/>
    <n v="11.056380000000001"/>
    <n v="14.218310000000001"/>
    <n v="8.1649799999999981"/>
    <n v="0.36478015519613061"/>
    <n v="6.1962599999999997"/>
    <m/>
    <n v="1.8914839999999999"/>
    <n v="0.39394240000000003"/>
    <n v="2.3603350000000001"/>
    <n v="0.1708093"/>
    <n v="0.2157502"/>
    <n v="4.50616E-2"/>
    <n v="-3.1619299999999999"/>
    <n v="5.3267499999996915E-2"/>
    <n v="6.5238984051396243E-3"/>
    <n v="2012"/>
    <s v="DE"/>
    <s v="EU15"/>
    <s v="Wave IX"/>
    <s v="Germany 2012"/>
    <s v="Gross"/>
    <n v="25.5029"/>
    <n v="13.12846"/>
    <n v="17.601220000000001"/>
    <n v="7.9016799999999989"/>
    <n v="0.30983456783346203"/>
    <n v="1.4645710000000001"/>
    <m/>
    <n v="6.0589199999999996"/>
    <n v="0.32861279999999998"/>
    <n v="3.591764"/>
    <n v="0.51784129999999995"/>
    <n v="0.16376830000000001"/>
    <n v="9.5567200000000005E-2"/>
    <n v="-4.472760000000001"/>
    <n v="0.15339540000000085"/>
    <n v="1.9413010904010396E-2"/>
    <n v="2012"/>
    <s v="DE"/>
    <s v="EU15"/>
    <s v="Wave IX"/>
    <s v="Germany 2012"/>
    <s v="Gross"/>
    <n v="87.230770000000007"/>
    <n v="13.41211"/>
    <n v="17.607669999999999"/>
    <n v="69.623100000000008"/>
    <n v="0.79814840566006695"/>
    <n v="72.922529999999995"/>
    <m/>
    <n v="3.8678200000000003E-2"/>
    <n v="1.51906E-2"/>
    <n v="0.55912879999999998"/>
    <n v="0.1006613"/>
    <n v="5.2774399999999999E-2"/>
    <n v="3.7310099999999999E-2"/>
    <n v="-4.1955599999999986"/>
    <n v="9.2386600000011754E-2"/>
    <n v="1.3269532669474894E-3"/>
  </r>
  <r>
    <x v="17"/>
    <x v="16"/>
    <x v="1"/>
    <x v="1"/>
    <x v="104"/>
    <x v="0"/>
    <n v="36.038580000000003"/>
    <n v="11.16192"/>
    <n v="14.881779999999999"/>
    <n v="21.156800000000004"/>
    <n v="0.58705975651648878"/>
    <n v="20.39922"/>
    <m/>
    <n v="1.9859869999999999"/>
    <n v="0.1580696"/>
    <n v="2.0015260000000001"/>
    <n v="0.19580359999999999"/>
    <n v="0.16577529999999999"/>
    <n v="1.7089400000000001E-2"/>
    <n v="-3.7198599999999988"/>
    <n v="-4.6810900000004096E-2"/>
    <n v="-2.2125699538684531E-3"/>
    <n v="8.077497542161384E-4"/>
    <n v="2011"/>
    <s v="DE"/>
    <s v="EU15"/>
    <s v="Wave VIII"/>
    <s v="Germany 2011"/>
    <s v="Gross"/>
    <n v="20.98301"/>
    <n v="10.348520000000001"/>
    <n v="13.29561"/>
    <n v="7.6874000000000002"/>
    <n v="0.36636307183764388"/>
    <n v="6.2016260000000001"/>
    <m/>
    <n v="1.6770579999999999"/>
    <n v="0.2012553"/>
    <n v="2.2638750000000001"/>
    <n v="0.15050649999999999"/>
    <n v="0.1734309"/>
    <n v="8.3593999999999995E-3"/>
    <n v="-2.9470899999999993"/>
    <n v="-4.1621100000000411E-2"/>
    <n v="-5.414197257850562E-3"/>
    <n v="2011"/>
    <s v="DE"/>
    <s v="EU15"/>
    <s v="Wave VIII"/>
    <s v="Germany 2011"/>
    <s v="Gross"/>
    <n v="22.8385"/>
    <n v="11.5589"/>
    <n v="15.7957"/>
    <n v="7.0427999999999997"/>
    <n v="0.30837401755807081"/>
    <n v="1.431813"/>
    <m/>
    <n v="5.9653460000000003"/>
    <n v="0.13290640000000001"/>
    <n v="3.0968990000000001"/>
    <n v="0.53288080000000004"/>
    <n v="0.1839066"/>
    <n v="4.34632E-2"/>
    <n v="-4.2368000000000006"/>
    <n v="-0.10761499999999913"/>
    <n v="-1.5280144260805237E-2"/>
    <n v="2011"/>
    <s v="DE"/>
    <s v="EU15"/>
    <s v="Wave VIII"/>
    <s v="Germany 2011"/>
    <s v="Gross"/>
    <n v="88.273989999999998"/>
    <n v="13.471349999999999"/>
    <n v="18.894220000000001"/>
    <n v="69.379769999999994"/>
    <n v="0.78595937489627465"/>
    <n v="73.979950000000002"/>
    <m/>
    <n v="2.4368299999999999E-2"/>
    <n v="0"/>
    <n v="0.56744150000000004"/>
    <n v="8.4632899999999997E-2"/>
    <n v="0.14108180000000001"/>
    <n v="2.2746599999999999E-2"/>
    <n v="-5.4228700000000014"/>
    <n v="-1.7581100000015226E-2"/>
    <n v="-2.5340383803542775E-4"/>
  </r>
  <r>
    <x v="1"/>
    <x v="16"/>
    <x v="1"/>
    <x v="1"/>
    <x v="105"/>
    <x v="0"/>
    <n v="36.894930000000002"/>
    <n v="11.7654"/>
    <n v="15.98793"/>
    <n v="20.907000000000004"/>
    <n v="0.56666322445929573"/>
    <n v="20.084610000000001"/>
    <m/>
    <n v="2.1397710000000001"/>
    <n v="0.2004929"/>
    <n v="2.2467459999999999"/>
    <n v="0.267899"/>
    <n v="0.17600969999999999"/>
    <n v="9.7145099999999998E-2"/>
    <n v="-4.2225300000000008"/>
    <n v="-8.314370000000082E-2"/>
    <n v="-3.9768355096379592E-3"/>
    <n v="4.646534653465346E-3"/>
    <n v="2010"/>
    <s v="DE"/>
    <s v="EU15"/>
    <s v="Wave VIII"/>
    <s v="Germany 2010"/>
    <s v="Gross"/>
    <n v="21.998729999999998"/>
    <n v="10.457319999999999"/>
    <n v="13.918329999999999"/>
    <n v="8.0803999999999991"/>
    <n v="0.36731211301743327"/>
    <n v="6.2488799999999998"/>
    <m/>
    <n v="1.916458"/>
    <n v="0.27261540000000001"/>
    <n v="2.7034349999999998"/>
    <n v="0.2704549"/>
    <n v="0.19186449999999999"/>
    <n v="7.3590299999999997E-2"/>
    <n v="-3.4610099999999999"/>
    <n v="-0.13588810000000073"/>
    <n v="-1.6817001633582587E-2"/>
    <n v="2010"/>
    <s v="DE"/>
    <s v="EU15"/>
    <s v="Wave VIII"/>
    <s v="Germany 2010"/>
    <s v="Gross"/>
    <n v="23.871110000000002"/>
    <n v="12.4941"/>
    <n v="16.349119999999999"/>
    <n v="7.5219900000000024"/>
    <n v="0.31510851401547735"/>
    <n v="1.010913"/>
    <m/>
    <n v="5.8620989999999997"/>
    <n v="0.21139759999999999"/>
    <n v="3.229028"/>
    <n v="0.60390949999999999"/>
    <n v="0.26150370000000001"/>
    <n v="0.27200750000000001"/>
    <n v="-3.8550199999999997"/>
    <n v="-7.384829999999809E-2"/>
    <n v="-9.817654636605215E-3"/>
    <n v="2010"/>
    <s v="DE"/>
    <s v="EU15"/>
    <s v="Wave VIII"/>
    <s v="Germany 2010"/>
    <s v="Gross"/>
    <n v="88.609359999999995"/>
    <n v="15.113910000000001"/>
    <n v="21.877140000000001"/>
    <n v="66.732219999999998"/>
    <n v="0.75310576670455587"/>
    <n v="72.894199999999998"/>
    <m/>
    <n v="3.7201400000000003E-2"/>
    <n v="4.8675999999999997E-3"/>
    <n v="0.36358639999999998"/>
    <n v="2.7974599999999999E-2"/>
    <n v="7.8969999999999999E-2"/>
    <n v="3.8470699999999997E-2"/>
    <n v="-6.7632300000000001"/>
    <n v="5.0179300000010585E-2"/>
    <n v="7.5195010745949392E-4"/>
  </r>
  <r>
    <x v="18"/>
    <x v="16"/>
    <x v="1"/>
    <x v="1"/>
    <x v="106"/>
    <x v="0"/>
    <n v="37.101680000000002"/>
    <n v="12.035970000000001"/>
    <n v="16.104310000000002"/>
    <n v="20.99737"/>
    <n v="0.56594121883429538"/>
    <n v="20.42286"/>
    <m/>
    <n v="2.072136"/>
    <n v="0.126967"/>
    <n v="1.955743"/>
    <n v="0.20079179999999999"/>
    <n v="0.1452589"/>
    <n v="9.7621399999999997E-2"/>
    <n v="-4.068340000000001"/>
    <n v="4.4331899999999536E-2"/>
    <n v="2.1113072732441983E-3"/>
    <n v="4.6492203547396646E-3"/>
    <n v="2009"/>
    <s v="DE"/>
    <s v="EU15"/>
    <s v="Wave VIII"/>
    <s v="Germany 2009"/>
    <s v="Gross"/>
    <n v="21.532240000000002"/>
    <n v="10.723369999999999"/>
    <n v="14.33766"/>
    <n v="7.194580000000002"/>
    <n v="0.33413058743539925"/>
    <n v="6.0043559999999996"/>
    <m/>
    <n v="1.783355"/>
    <n v="0.17719650000000001"/>
    <n v="2.3062740000000002"/>
    <n v="0.17274900000000001"/>
    <n v="0.17755940000000001"/>
    <n v="6.54111E-2"/>
    <n v="-3.6142900000000004"/>
    <n v="0.12196900000000177"/>
    <n v="1.695290065577167E-2"/>
    <n v="2009"/>
    <s v="DE"/>
    <s v="EU15"/>
    <s v="Wave VIII"/>
    <s v="Germany 2009"/>
    <s v="Gross"/>
    <n v="24.535229999999999"/>
    <n v="13.488"/>
    <n v="17.786110000000001"/>
    <n v="6.7491199999999978"/>
    <n v="0.27507873372289554"/>
    <n v="0.89761349999999995"/>
    <m/>
    <n v="6.133527"/>
    <n v="0.12825490000000001"/>
    <n v="3.1694179999999998"/>
    <n v="0.43807649999999998"/>
    <n v="0.2448111"/>
    <n v="0.1734009"/>
    <n v="-4.2981100000000012"/>
    <n v="-0.13787190000000038"/>
    <n v="-2.04281298895264E-2"/>
    <n v="2009"/>
    <s v="DE"/>
    <s v="EU15"/>
    <s v="Wave VIII"/>
    <s v="Germany 2009"/>
    <s v="Gross"/>
    <n v="87.556190000000001"/>
    <n v="14.589639999999999"/>
    <n v="19.75742"/>
    <n v="67.798770000000005"/>
    <n v="0.774345822950953"/>
    <n v="72.493350000000007"/>
    <m/>
    <n v="7.9178299999999993E-2"/>
    <n v="1.1902E-3"/>
    <n v="0.26875969999999999"/>
    <n v="9.5173400000000005E-2"/>
    <n v="0"/>
    <n v="3.3571200000000002E-2"/>
    <n v="-5.1677800000000005"/>
    <n v="-4.6727999999944814E-3"/>
    <n v="-6.8921604329908652E-5"/>
  </r>
  <r>
    <x v="2"/>
    <x v="16"/>
    <x v="1"/>
    <x v="2"/>
    <x v="107"/>
    <x v="0"/>
    <n v="35.407649999999997"/>
    <n v="11.309100000000001"/>
    <n v="15.16024"/>
    <n v="20.247409999999995"/>
    <n v="0.5718371594838968"/>
    <n v="19.745740000000001"/>
    <m/>
    <n v="1.565618"/>
    <n v="0.2373133"/>
    <n v="1.9366110000000001"/>
    <n v="0.24511479999999999"/>
    <n v="0.27886250000000001"/>
    <n v="0.1031265"/>
    <n v="-3.8511399999999991"/>
    <n v="-1.3836100000006013E-2"/>
    <n v="-6.8335159904432305E-4"/>
    <n v="5.0933181083407716E-3"/>
    <n v="2008"/>
    <s v="DE"/>
    <s v="EU15"/>
    <s v="Wave VII"/>
    <s v="Germany 2008"/>
    <s v="Gross"/>
    <n v="19.840959999999999"/>
    <n v="9.9197950000000006"/>
    <n v="13.11894"/>
    <n v="6.7220199999999988"/>
    <n v="0.33879509862426005"/>
    <n v="5.2414129999999997"/>
    <m/>
    <n v="1.4571099999999999"/>
    <n v="0.31186390000000003"/>
    <n v="2.3074499999999998"/>
    <n v="0.27410079999999998"/>
    <n v="0.31521650000000001"/>
    <n v="6.9533800000000007E-2"/>
    <n v="-3.1991449999999997"/>
    <n v="-5.5523000000000877E-2"/>
    <n v="-8.2598683133940226E-3"/>
    <n v="2008"/>
    <s v="DE"/>
    <s v="EU15"/>
    <s v="Wave VII"/>
    <s v="Germany 2008"/>
    <s v="Gross"/>
    <n v="21.10736"/>
    <n v="11.67694"/>
    <n v="15.66807"/>
    <n v="5.4392899999999997"/>
    <n v="0.25769636752298725"/>
    <n v="0.83102750000000003"/>
    <m/>
    <n v="4.19015"/>
    <n v="0.3251076"/>
    <n v="2.7816320000000001"/>
    <n v="0.4199271"/>
    <n v="0.42244009999999999"/>
    <n v="0.1862936"/>
    <n v="-3.9911300000000001"/>
    <n v="0.27384209999999776"/>
    <n v="5.0345192111470018E-2"/>
    <n v="2008"/>
    <s v="DE"/>
    <s v="EU15"/>
    <s v="Wave VII"/>
    <s v="Germany 2008"/>
    <s v="Gross"/>
    <n v="86.908289999999994"/>
    <n v="15.232290000000001"/>
    <n v="20.656020000000002"/>
    <n v="66.252269999999996"/>
    <n v="0.7623239394078517"/>
    <n v="70.871409999999997"/>
    <m/>
    <n v="9.6473699999999996E-2"/>
    <n v="2.8495999999999999E-3"/>
    <n v="0.47086099999999997"/>
    <n v="4.6444399999999997E-2"/>
    <n v="8.4200399999999995E-2"/>
    <n v="0.14315459999999999"/>
    <n v="-5.4237300000000008"/>
    <n v="-3.9393700000005083E-2"/>
    <n v="-5.9460151327652756E-4"/>
  </r>
  <r>
    <x v="10"/>
    <x v="16"/>
    <x v="1"/>
    <x v="2"/>
    <x v="108"/>
    <x v="0"/>
    <n v="36.476089999999999"/>
    <n v="11.257339999999999"/>
    <n v="14.88339"/>
    <n v="21.592700000000001"/>
    <n v="0.59196860189784595"/>
    <n v="19.701740000000001"/>
    <m/>
    <n v="2.1286230000000002"/>
    <n v="0.1122041"/>
    <n v="2.618725"/>
    <n v="0.24421689999999999"/>
    <n v="0.24502989999999999"/>
    <n v="0.1290298"/>
    <n v="-3.6260500000000011"/>
    <n v="3.9181299999995645E-2"/>
    <n v="1.8145623289350403E-3"/>
    <n v="5.9756213905625515E-3"/>
    <n v="2007"/>
    <s v="DE"/>
    <s v="EU15"/>
    <s v="Wave VII"/>
    <s v="Germany 2007"/>
    <s v="Gross"/>
    <n v="21.793810000000001"/>
    <n v="9.8920759999999994"/>
    <n v="12.988720000000001"/>
    <n v="8.8050899999999999"/>
    <n v="0.40401792986173596"/>
    <n v="6.2889080000000002"/>
    <m/>
    <n v="1.7845850000000001"/>
    <n v="0.1676087"/>
    <n v="2.9974059999999998"/>
    <n v="0.25801469999999999"/>
    <n v="0.26080039999999999"/>
    <n v="8.4259500000000001E-2"/>
    <n v="-3.0966440000000013"/>
    <n v="6.0151699999998698E-2"/>
    <n v="6.8314690707305323E-3"/>
    <n v="2007"/>
    <s v="DE"/>
    <s v="EU15"/>
    <s v="Wave VII"/>
    <s v="Germany 2007"/>
    <s v="Gross"/>
    <n v="23.783470000000001"/>
    <n v="11.66489"/>
    <n v="15.963150000000001"/>
    <n v="7.8203200000000006"/>
    <n v="0.3288132471838634"/>
    <n v="0.97452879999999997"/>
    <m/>
    <n v="5.6933980000000002"/>
    <n v="6.4527500000000002E-2"/>
    <n v="4.1495600000000001"/>
    <n v="0.4046054"/>
    <n v="0.31389620000000001"/>
    <n v="0.28433320000000001"/>
    <n v="-4.2982600000000009"/>
    <n v="0.23373090000000118"/>
    <n v="2.9887638868997837E-2"/>
    <n v="2007"/>
    <s v="DE"/>
    <s v="EU15"/>
    <s v="Wave VII"/>
    <s v="Germany 2007"/>
    <s v="Gross"/>
    <n v="88.362949999999998"/>
    <n v="15.086959999999999"/>
    <n v="19.393540000000002"/>
    <n v="68.969409999999996"/>
    <n v="0.78052407711603111"/>
    <n v="72.442710000000005"/>
    <m/>
    <n v="3.7641000000000001E-2"/>
    <n v="2.6015999999999999E-3"/>
    <n v="0.55601020000000001"/>
    <n v="9.7977599999999998E-2"/>
    <n v="0.16413549999999999"/>
    <n v="0.14177319999999999"/>
    <n v="-4.3065800000000021"/>
    <n v="-0.16685910000001059"/>
    <n v="-2.4193203914606577E-3"/>
  </r>
  <r>
    <x v="19"/>
    <x v="16"/>
    <x v="1"/>
    <x v="2"/>
    <x v="109"/>
    <x v="0"/>
    <n v="36.785409999999999"/>
    <n v="12.17581"/>
    <n v="14.802390000000001"/>
    <n v="21.983019999999996"/>
    <n v="0.59760160346180724"/>
    <n v="19.17061"/>
    <m/>
    <n v="1.600093"/>
    <n v="0.26180170000000003"/>
    <n v="2.8735550000000001"/>
    <n v="0.23325489999999999"/>
    <n v="0.3245497"/>
    <n v="0.12539819999999999"/>
    <n v="-2.6265800000000006"/>
    <n v="2.0337500000000119E-2"/>
    <n v="9.2514586257939641E-4"/>
    <n v="5.7043208803885916E-3"/>
    <n v="2006"/>
    <s v="DE"/>
    <s v="EU15"/>
    <s v="Wave VII"/>
    <s v="Germany 2006"/>
    <s v="Gross"/>
    <n v="22.931799999999999"/>
    <n v="11.270820000000001"/>
    <n v="13.714549999999999"/>
    <n v="9.2172499999999999"/>
    <n v="0.40194184494893553"/>
    <n v="6.1340130000000004"/>
    <m/>
    <n v="1.3651439999999999"/>
    <n v="0.27948709999999999"/>
    <n v="3.2413059999999998"/>
    <n v="0.233408"/>
    <n v="0.33090969999999997"/>
    <n v="6.9914799999999999E-2"/>
    <n v="-2.4437299999999986"/>
    <n v="6.7973999999999535E-3"/>
    <n v="7.3746507906370705E-4"/>
    <n v="2006"/>
    <s v="DE"/>
    <s v="EU15"/>
    <s v="Wave VII"/>
    <s v="Germany 2006"/>
    <s v="Gross"/>
    <n v="23.979340000000001"/>
    <n v="13.38275"/>
    <n v="16.00085"/>
    <n v="7.9784900000000007"/>
    <n v="0.33272350281534024"/>
    <n v="0.67055940000000003"/>
    <m/>
    <n v="4.1433239999999998"/>
    <n v="0.46346189999999998"/>
    <n v="4.2485580000000001"/>
    <n v="0.3800654"/>
    <n v="0.57745029999999997"/>
    <n v="0.24219560000000001"/>
    <n v="-2.6181000000000001"/>
    <n v="-0.12902459999999927"/>
    <n v="-1.6171556271926048E-2"/>
    <n v="2006"/>
    <s v="DE"/>
    <s v="EU15"/>
    <s v="Wave VII"/>
    <s v="Germany 2006"/>
    <s v="Gross"/>
    <n v="88.954689999999999"/>
    <n v="13.91437"/>
    <n v="16.99973"/>
    <n v="71.95496"/>
    <n v="0.80889450573095134"/>
    <n v="74.048860000000005"/>
    <m/>
    <n v="0.1443181"/>
    <n v="0"/>
    <n v="0.52257589999999998"/>
    <n v="0.1236925"/>
    <n v="0.1197472"/>
    <n v="0.20023730000000001"/>
    <n v="-3.0853599999999997"/>
    <n v="-0.11911100000003216"/>
    <n v="-1.6553549609371219E-3"/>
  </r>
  <r>
    <x v="29"/>
    <x v="16"/>
    <x v="1"/>
    <x v="3"/>
    <x v="110"/>
    <x v="0"/>
    <n v="36.798340000000003"/>
    <n v="12.296340000000001"/>
    <n v="15.12837"/>
    <n v="21.669970000000003"/>
    <n v="0.58888444424395237"/>
    <n v="19.04702"/>
    <m/>
    <n v="1.965573"/>
    <n v="0.20183519999999999"/>
    <n v="2.6562329999999998"/>
    <n v="0.16993620000000001"/>
    <n v="0.180613"/>
    <n v="0.21414900000000001"/>
    <n v="-2.8320299999999996"/>
    <n v="6.6640600000003047E-2"/>
    <n v="3.075251142479802E-3"/>
    <n v="9.882293330355325E-3"/>
    <n v="2005"/>
    <s v="DE"/>
    <s v="EU15"/>
    <s v="Wave VI"/>
    <s v="Germany 2005"/>
    <s v="Gross"/>
    <n v="23.79205"/>
    <n v="11.086320000000001"/>
    <n v="13.55857"/>
    <n v="10.23348"/>
    <n v="0.43012182640840113"/>
    <n v="7.1561399999999997"/>
    <m/>
    <n v="1.6567210000000001"/>
    <n v="0.26726680000000003"/>
    <n v="3.053223"/>
    <n v="0.1716676"/>
    <n v="0.19930410000000001"/>
    <n v="0.15432879999999999"/>
    <n v="-2.4722499999999989"/>
    <n v="4.707870000000014E-2"/>
    <n v="4.6004584950574134E-3"/>
    <n v="2005"/>
    <s v="DE"/>
    <s v="EU15"/>
    <s v="Wave VI"/>
    <s v="Germany 2005"/>
    <s v="Gross"/>
    <n v="25.070689999999999"/>
    <n v="14.382379999999999"/>
    <n v="17.051020000000001"/>
    <n v="8.0196699999999979"/>
    <n v="0.31988230080624019"/>
    <n v="0.98258690000000004"/>
    <m/>
    <n v="4.710629"/>
    <n v="0.1466122"/>
    <n v="3.715973"/>
    <n v="0.19158790000000001"/>
    <n v="0.21821019999999999"/>
    <n v="0.51839639999999998"/>
    <n v="-2.6686400000000017"/>
    <n v="0.20431439999999945"/>
    <n v="2.5476659264034494E-2"/>
    <n v="2005"/>
    <s v="DE"/>
    <s v="EU15"/>
    <s v="Wave VI"/>
    <s v="Germany 2005"/>
    <s v="Gross"/>
    <n v="89.059119999999993"/>
    <n v="14.367010000000001"/>
    <n v="18.040369999999999"/>
    <n v="71.018749999999997"/>
    <n v="0.79743377208308375"/>
    <n v="73.82593"/>
    <m/>
    <n v="9.5221E-2"/>
    <n v="0"/>
    <n v="0.4324732"/>
    <n v="0.157692"/>
    <n v="3.3913600000000002E-2"/>
    <n v="0.13964699999999999"/>
    <n v="-3.6733599999999988"/>
    <n v="7.233200000001716E-3"/>
    <n v="1.0184915955295914E-4"/>
  </r>
  <r>
    <x v="3"/>
    <x v="16"/>
    <x v="1"/>
    <x v="3"/>
    <x v="111"/>
    <x v="0"/>
    <n v="35.556570000000001"/>
    <n v="11.42619"/>
    <n v="14.45551"/>
    <n v="21.10106"/>
    <n v="0.59345038061882793"/>
    <n v="19.21697"/>
    <m/>
    <n v="1.6139650000000001"/>
    <n v="0.2152395"/>
    <n v="2.467374"/>
    <n v="0.44660090000000002"/>
    <n v="0.2926011"/>
    <n v="0.17006109999999999"/>
    <n v="-3.0293200000000002"/>
    <n v="-0.29243159999999691"/>
    <n v="-1.3858621320445366E-2"/>
    <n v="8.0593628945654864E-3"/>
    <n v="2004"/>
    <s v="DE"/>
    <s v="EU15"/>
    <s v="Wave VI"/>
    <s v="Germany 2004"/>
    <s v="Gross"/>
    <n v="22.72165"/>
    <n v="10.119070000000001"/>
    <n v="13.02942"/>
    <n v="9.6922300000000003"/>
    <n v="0.42656365184746708"/>
    <n v="7.4646030000000003"/>
    <m/>
    <n v="1.3813629999999999"/>
    <n v="0.27649259999999998"/>
    <n v="2.9738129999999998"/>
    <n v="0.36261369999999998"/>
    <n v="0.24760009999999999"/>
    <n v="0.13289500000000001"/>
    <n v="-2.9103499999999993"/>
    <n v="-0.23680039999999991"/>
    <n v="-2.443198314526171E-2"/>
    <n v="2004"/>
    <s v="DE"/>
    <s v="EU15"/>
    <s v="Wave VI"/>
    <s v="Germany 2004"/>
    <s v="Gross"/>
    <n v="23.50423"/>
    <n v="14.187950000000001"/>
    <n v="17.764030000000002"/>
    <n v="5.740199999999998"/>
    <n v="0.24421987021059605"/>
    <n v="0.93441339999999995"/>
    <m/>
    <n v="3.9884599999999999"/>
    <n v="8.9512300000000003E-2"/>
    <n v="3.1428289999999999"/>
    <n v="1.0453159999999999"/>
    <n v="0.62484499999999998"/>
    <n v="0.30338140000000002"/>
    <n v="-3.576080000000001"/>
    <n v="-0.81247710000000062"/>
    <n v="-0.14154160133793264"/>
    <n v="2004"/>
    <s v="DE"/>
    <s v="EU15"/>
    <s v="Wave VI"/>
    <s v="Germany 2004"/>
    <s v="Gross"/>
    <n v="90.268919999999994"/>
    <n v="13.229559999999999"/>
    <n v="16.199090000000002"/>
    <n v="74.069829999999996"/>
    <n v="0.82054631871080319"/>
    <n v="76.334819999999993"/>
    <m/>
    <n v="9.9496799999999996E-2"/>
    <n v="0"/>
    <n v="0.2284679"/>
    <n v="0.169354"/>
    <n v="2.22521E-2"/>
    <n v="0.17343430000000001"/>
    <n v="-2.9695300000000024"/>
    <n v="1.1534900000015114E-2"/>
    <n v="1.5573007255471107E-4"/>
  </r>
  <r>
    <x v="4"/>
    <x v="16"/>
    <x v="1"/>
    <x v="3"/>
    <x v="112"/>
    <x v="0"/>
    <n v="34.912439999999997"/>
    <n v="10.982810000000001"/>
    <n v="14.009930000000001"/>
    <n v="20.902509999999996"/>
    <n v="0.59871237873949801"/>
    <n v="19.141110000000001"/>
    <m/>
    <n v="1.7945819999999999"/>
    <n v="0.17173099999999999"/>
    <n v="2.2309990000000002"/>
    <n v="0.33111570000000001"/>
    <n v="0.2736883"/>
    <n v="0.202816"/>
    <n v="-3.02712"/>
    <n v="-0.21641200000000538"/>
    <n v="-1.0353397749839871E-2"/>
    <n v="9.7029495500779595E-3"/>
    <n v="2003"/>
    <s v="DE"/>
    <s v="EU15"/>
    <s v="Wave VI"/>
    <s v="Germany 2003"/>
    <s v="Gross"/>
    <n v="23.186610000000002"/>
    <n v="9.8003250000000008"/>
    <n v="12.51984"/>
    <n v="10.666770000000001"/>
    <n v="0.46004008347921499"/>
    <n v="8.4998249999999995"/>
    <m/>
    <n v="1.493495"/>
    <n v="0.25678109999999998"/>
    <n v="2.7057410000000002"/>
    <n v="0.28144069999999999"/>
    <n v="0.19961209999999999"/>
    <n v="0.12928249999999999"/>
    <n v="-2.7195149999999995"/>
    <n v="-0.1798923999999964"/>
    <n v="-1.6864749122742533E-2"/>
    <n v="2003"/>
    <s v="DE"/>
    <s v="EU15"/>
    <s v="Wave VI"/>
    <s v="Germany 2003"/>
    <s v="Gross"/>
    <n v="21.184660000000001"/>
    <n v="12.11307"/>
    <n v="15.751530000000001"/>
    <n v="5.4331300000000002"/>
    <n v="0.25646529139481117"/>
    <n v="0.77582450000000003"/>
    <m/>
    <n v="4.5709479999999996"/>
    <n v="6.7075700000000002E-2"/>
    <n v="2.6712820000000002"/>
    <n v="0.76836009999999999"/>
    <n v="0.48922680000000002"/>
    <n v="0.28108119999999998"/>
    <n v="-3.6384600000000002"/>
    <n v="-0.55220830000000021"/>
    <n v="-0.10163723304982583"/>
    <n v="2003"/>
    <s v="DE"/>
    <s v="EU15"/>
    <s v="Wave VI"/>
    <s v="Germany 2003"/>
    <s v="Gross"/>
    <n v="89.883930000000007"/>
    <n v="13.8728"/>
    <n v="17.409690000000001"/>
    <n v="72.474240000000009"/>
    <n v="0.80630920343603141"/>
    <n v="75.166589999999999"/>
    <m/>
    <n v="4.4426E-2"/>
    <n v="1.3604000000000001E-3"/>
    <n v="0.19617180000000001"/>
    <n v="6.5954700000000005E-2"/>
    <n v="0.21951960000000001"/>
    <n v="0.36263319999999999"/>
    <n v="-3.5368900000000014"/>
    <n v="-4.5525699999998892E-2"/>
    <n v="-6.2816388278095624E-4"/>
  </r>
  <r>
    <x v="27"/>
    <x v="16"/>
    <x v="1"/>
    <x v="4"/>
    <x v="113"/>
    <x v="0"/>
    <n v="34.280160000000002"/>
    <n v="10.806229999999999"/>
    <n v="14.14546"/>
    <n v="20.134700000000002"/>
    <n v="0.58735723520543659"/>
    <n v="18.610040000000001"/>
    <m/>
    <n v="1.7852980000000001"/>
    <n v="8.6077200000000006E-2"/>
    <n v="2.3083550000000002"/>
    <n v="0.29335020000000001"/>
    <n v="0.14268259999999999"/>
    <n v="0.25928689999999999"/>
    <n v="-3.3392300000000006"/>
    <n v="-1.1159899999995559E-2"/>
    <n v="-5.5426204512585523E-4"/>
    <n v="1.2877614267905653E-2"/>
    <n v="2002"/>
    <s v="DE"/>
    <s v="EU15"/>
    <s v="Wave V"/>
    <s v="Germany 2002"/>
    <s v="Gross"/>
    <n v="22.931560000000001"/>
    <n v="9.3281220000000005"/>
    <n v="12.333170000000001"/>
    <n v="10.59839"/>
    <n v="0.46217483677516924"/>
    <n v="8.654655"/>
    <m/>
    <n v="1.435465"/>
    <n v="0.1318049"/>
    <n v="2.8518300000000001"/>
    <n v="0.27142189999999999"/>
    <n v="9.3725199999999995E-2"/>
    <n v="0.1960192"/>
    <n v="-3.0050480000000004"/>
    <n v="-3.1483200000000267E-2"/>
    <n v="-2.9705643970452367E-3"/>
    <n v="2002"/>
    <s v="DE"/>
    <s v="EU15"/>
    <s v="Wave V"/>
    <s v="Germany 2002"/>
    <s v="Gross"/>
    <n v="21.00149"/>
    <n v="11.801909999999999"/>
    <n v="15.47634"/>
    <n v="5.52515"/>
    <n v="0.2630837145364448"/>
    <n v="0.78971860000000005"/>
    <m/>
    <n v="4.4154039999999997"/>
    <n v="1.7585799999999999E-2"/>
    <n v="2.5227849999999998"/>
    <n v="0.61452580000000001"/>
    <n v="0.32902379999999998"/>
    <n v="0.46976230000000002"/>
    <n v="-3.674430000000001"/>
    <n v="4.0774700000001829E-2"/>
    <n v="7.3798358415611935E-3"/>
    <n v="2002"/>
    <s v="DE"/>
    <s v="EU15"/>
    <s v="Wave V"/>
    <s v="Germany 2002"/>
    <s v="Gross"/>
    <n v="89.782340000000005"/>
    <n v="14.951639999999999"/>
    <n v="19.171389999999999"/>
    <n v="70.610950000000003"/>
    <n v="0.78646814061651771"/>
    <n v="74.064639999999997"/>
    <m/>
    <n v="8.4318599999999994E-2"/>
    <n v="3.7041000000000001E-3"/>
    <n v="0.26406289999999999"/>
    <n v="3.2916500000000001E-2"/>
    <n v="0.1185489"/>
    <n v="0.26521159999999999"/>
    <n v="-4.2197499999999994"/>
    <n v="-2.702599999977906E-3"/>
    <n v="-3.8274516912432224E-5"/>
  </r>
  <r>
    <x v="5"/>
    <x v="16"/>
    <x v="1"/>
    <x v="4"/>
    <x v="114"/>
    <x v="0"/>
    <n v="32.72672"/>
    <n v="9.8406190000000002"/>
    <n v="12.94755"/>
    <n v="19.779170000000001"/>
    <n v="0.60437373497863522"/>
    <n v="18.60453"/>
    <m/>
    <n v="1.8199190000000001"/>
    <n v="0.1251922"/>
    <n v="1.967174"/>
    <n v="0.26581339999999998"/>
    <n v="0.30370279999999999"/>
    <n v="0.15415619999999999"/>
    <n v="-3.1069309999999994"/>
    <n v="-0.354386599999998"/>
    <n v="-1.7917162348066069E-2"/>
    <n v="7.7938659711201223E-3"/>
    <n v="2001"/>
    <s v="DE"/>
    <s v="EU15"/>
    <s v="Wave V"/>
    <s v="Germany 2001"/>
    <s v="Gross"/>
    <n v="21.508569999999999"/>
    <n v="8.3420339999999999"/>
    <n v="11.0581"/>
    <n v="10.450469999999999"/>
    <n v="0.48587470017765011"/>
    <n v="8.8976190000000006"/>
    <m/>
    <n v="1.423435"/>
    <n v="0.1630731"/>
    <n v="2.4184329999999998"/>
    <n v="0.19119169999999999"/>
    <n v="0.20112469999999999"/>
    <n v="0.1223931"/>
    <n v="-2.7160659999999996"/>
    <n v="-0.25073360000000022"/>
    <n v="-2.3992566841491363E-2"/>
    <n v="2001"/>
    <s v="DE"/>
    <s v="EU15"/>
    <s v="Wave V"/>
    <s v="Germany 2001"/>
    <s v="Gross"/>
    <n v="19.13288"/>
    <n v="10.47226"/>
    <n v="14.05344"/>
    <n v="5.07944"/>
    <n v="0.26548224835989143"/>
    <n v="1.1267499999999999"/>
    <m/>
    <n v="4.6348060000000002"/>
    <n v="4.3308300000000001E-2"/>
    <n v="2.0233289999999999"/>
    <n v="0.65052319999999997"/>
    <n v="0.78924320000000003"/>
    <n v="0.38833279999999998"/>
    <n v="-3.5811799999999998"/>
    <n v="-0.99567250000000129"/>
    <n v="-0.1960201321405512"/>
    <n v="2001"/>
    <s v="DE"/>
    <s v="EU15"/>
    <s v="Wave V"/>
    <s v="Germany 2001"/>
    <s v="Gross"/>
    <n v="89.59657"/>
    <n v="14.55875"/>
    <n v="18.505790000000001"/>
    <n v="71.090779999999995"/>
    <n v="0.79345425834939887"/>
    <n v="74.514129999999994"/>
    <m/>
    <n v="4.8772299999999998E-2"/>
    <n v="1.6098E-3"/>
    <n v="0.2309184"/>
    <n v="0.11174920000000001"/>
    <n v="0.13862179999999999"/>
    <n v="1.01557E-2"/>
    <n v="-3.9470400000000012"/>
    <n v="-1.8137199999983977E-2"/>
    <n v="-2.5512731749439206E-4"/>
  </r>
  <r>
    <x v="11"/>
    <x v="16"/>
    <x v="1"/>
    <x v="4"/>
    <x v="115"/>
    <x v="0"/>
    <n v="32.02581"/>
    <n v="9.534967"/>
    <n v="12.36811"/>
    <n v="19.657699999999998"/>
    <n v="0.61380805044431341"/>
    <n v="18.17155"/>
    <m/>
    <n v="1.818085"/>
    <n v="0.1187911"/>
    <n v="1.7304889999999999"/>
    <n v="0.2815127"/>
    <n v="0.30629299999999998"/>
    <n v="0.1625605"/>
    <n v="-2.8331429999999997"/>
    <n v="-9.8438300000001533E-2"/>
    <n v="-5.0076204235491202E-3"/>
    <n v="8.269558493618278E-3"/>
    <n v="2000"/>
    <s v="DE"/>
    <s v="EU15"/>
    <s v="Wave V"/>
    <s v="Germany 2000"/>
    <s v="Gross"/>
    <n v="21.092179999999999"/>
    <n v="8.2299810000000004"/>
    <n v="10.69279"/>
    <n v="10.399389999999999"/>
    <n v="0.49304481566153896"/>
    <n v="8.6315849999999994"/>
    <m/>
    <n v="1.4428289999999999"/>
    <n v="0.1807723"/>
    <n v="2.1014390000000001"/>
    <n v="0.18226290000000001"/>
    <n v="0.24633169999999999"/>
    <n v="9.6694500000000003E-2"/>
    <n v="-2.462809"/>
    <n v="-1.971539999999905E-2"/>
    <n v="-1.8958227357565255E-3"/>
    <n v="2000"/>
    <s v="DE"/>
    <s v="EU15"/>
    <s v="Wave V"/>
    <s v="Germany 2000"/>
    <s v="Gross"/>
    <n v="18.740480000000002"/>
    <n v="10.069459999999999"/>
    <n v="13.20166"/>
    <n v="5.5388200000000012"/>
    <n v="0.29555379584727826"/>
    <n v="1.005781"/>
    <m/>
    <n v="4.5897880000000004"/>
    <n v="1.7292999999999999E-2"/>
    <n v="1.946904"/>
    <n v="0.75999360000000005"/>
    <n v="0.4648986"/>
    <n v="0.28909780000000002"/>
    <n v="-3.132200000000001"/>
    <n v="-0.40273599999999732"/>
    <n v="-7.2711516171313967E-2"/>
    <n v="2000"/>
    <s v="DE"/>
    <s v="EU15"/>
    <s v="Wave V"/>
    <s v="Germany 2000"/>
    <s v="Gross"/>
    <n v="89.466189999999997"/>
    <n v="13.89892"/>
    <n v="17.748809999999999"/>
    <n v="71.717379999999991"/>
    <n v="0.80161433050854181"/>
    <n v="74.774749999999997"/>
    <m/>
    <n v="5.7518E-2"/>
    <n v="6.1225999999999997E-3"/>
    <n v="0.1344862"/>
    <n v="0.11170819999999999"/>
    <n v="0.25735520000000001"/>
    <n v="0.27205370000000001"/>
    <n v="-3.8498899999999985"/>
    <n v="-4.6723900000003482E-2"/>
    <n v="-6.5150037550177503E-4"/>
  </r>
  <r>
    <x v="20"/>
    <x v="16"/>
    <x v="1"/>
    <x v="4"/>
    <x v="116"/>
    <x v="0"/>
    <n v="30.928879999999999"/>
    <n v="8.526135"/>
    <n v="11.406549999999999"/>
    <n v="19.52233"/>
    <n v="0.63120067716645412"/>
    <n v="17.95092"/>
    <m/>
    <n v="1.8309489999999999"/>
    <n v="4.0988900000000002E-2"/>
    <n v="1.7965789999999999"/>
    <n v="0.3513889"/>
    <n v="0.28385539999999998"/>
    <n v="0.14108509999999999"/>
    <n v="-2.8804149999999993"/>
    <n v="6.9786999999976729E-3"/>
    <n v="3.5747269921150153E-4"/>
    <n v="7.2268576547983767E-3"/>
    <n v="1998"/>
    <s v="DE"/>
    <s v="EU15"/>
    <s v="Wave V"/>
    <s v="Germany 1998"/>
    <s v="Gross"/>
    <n v="19.882020000000001"/>
    <n v="7.2421959999999999"/>
    <n v="9.6532710000000002"/>
    <n v="10.228749000000001"/>
    <n v="0.51447232222882788"/>
    <n v="8.4847409999999996"/>
    <m/>
    <n v="1.3744719999999999"/>
    <n v="5.2099699999999999E-2"/>
    <n v="2.188965"/>
    <n v="0.2480927"/>
    <n v="0.2170656"/>
    <n v="7.3488499999999998E-2"/>
    <n v="-2.4110750000000003"/>
    <n v="8.9950000000094121E-4"/>
    <n v="8.7938417493765969E-5"/>
    <n v="1998"/>
    <s v="DE"/>
    <s v="EU15"/>
    <s v="Wave V"/>
    <s v="Germany 1998"/>
    <s v="Gross"/>
    <n v="18.145209999999999"/>
    <n v="9.0825119999999995"/>
    <n v="13.06542"/>
    <n v="5.0797899999999991"/>
    <n v="0.27995211959519894"/>
    <n v="0.97525119999999998"/>
    <m/>
    <n v="4.7659690000000001"/>
    <n v="2.9884299999999999E-2"/>
    <n v="1.703017"/>
    <n v="0.91013379999999999"/>
    <n v="0.67903610000000003"/>
    <n v="2.0383800000000001E-2"/>
    <n v="-3.9829080000000001"/>
    <n v="-2.097719999999903E-2"/>
    <n v="-4.1295407881032547E-3"/>
    <n v="1998"/>
    <s v="DE"/>
    <s v="EU15"/>
    <s v="Wave V"/>
    <s v="Germany 1998"/>
    <s v="Gross"/>
    <n v="89.243709999999993"/>
    <n v="12.81744"/>
    <n v="16.324580000000001"/>
    <n v="72.919129999999996"/>
    <n v="0.81707864901627247"/>
    <n v="75.470929999999996"/>
    <m/>
    <n v="5.9520700000000003E-2"/>
    <n v="1.42317E-2"/>
    <n v="0.1818948"/>
    <n v="8.7194900000000006E-2"/>
    <n v="7.4991699999999994E-2"/>
    <n v="0.55905150000000003"/>
    <n v="-3.5071400000000015"/>
    <n v="-2.1545299999971235E-2"/>
    <n v="-2.9546841823224214E-4"/>
  </r>
  <r>
    <x v="6"/>
    <x v="16"/>
    <x v="1"/>
    <x v="5"/>
    <x v="117"/>
    <x v="0"/>
    <n v="29.842120000000001"/>
    <n v="9.1299060000000001"/>
    <n v="12.003959999999999"/>
    <n v="17.838160000000002"/>
    <n v="0.59775109811233251"/>
    <n v="16.395379999999999"/>
    <m/>
    <n v="1.2245889999999999"/>
    <n v="0.1150289"/>
    <n v="2.5236580000000002"/>
    <n v="0.26581759999999999"/>
    <n v="0.28469179999999999"/>
    <n v="0.1367216"/>
    <n v="-2.8740539999999992"/>
    <n v="-0.23367289999999485"/>
    <n v="-1.3099607807082952E-2"/>
    <n v="7.6645573310251723E-3"/>
    <n v="1995"/>
    <s v="DE"/>
    <s v="EU15"/>
    <s v="Wave IV"/>
    <s v="Germany 1995"/>
    <s v="Gross"/>
    <n v="18.920839999999998"/>
    <n v="7.6201619999999997"/>
    <n v="10.2372"/>
    <n v="8.6836399999999987"/>
    <n v="0.4589457973324651"/>
    <n v="6.6965560000000002"/>
    <m/>
    <n v="0.94501520000000006"/>
    <n v="0.16759489999999999"/>
    <n v="3.1724779999999999"/>
    <n v="0.2145233"/>
    <n v="0.23231289999999999"/>
    <n v="2.98269E-2"/>
    <n v="-2.617038"/>
    <n v="-0.15762920000000058"/>
    <n v="-1.8152433772012727E-2"/>
    <n v="1995"/>
    <s v="DE"/>
    <s v="EU15"/>
    <s v="Wave IV"/>
    <s v="Germany 1995"/>
    <s v="Gross"/>
    <n v="15.156090000000001"/>
    <n v="8.6829900000000002"/>
    <n v="12.460800000000001"/>
    <n v="2.69529"/>
    <n v="0.17783544436592813"/>
    <n v="0.65191129999999997"/>
    <m/>
    <n v="3.1136979999999999"/>
    <n v="5.0690199999999998E-2"/>
    <n v="2.206744"/>
    <n v="0.48169329999999999"/>
    <n v="0.58403680000000002"/>
    <n v="0"/>
    <n v="-3.7778100000000006"/>
    <n v="-0.61567359999999915"/>
    <n v="-0.22842573526410856"/>
    <n v="1995"/>
    <s v="DE"/>
    <s v="EU15"/>
    <s v="Wave IV"/>
    <s v="Germany 1995"/>
    <s v="Gross"/>
    <n v="88.137860000000003"/>
    <n v="14.8506"/>
    <n v="17.610610000000001"/>
    <n v="70.527250000000009"/>
    <n v="0.80019244851191085"/>
    <n v="71.735640000000004"/>
    <m/>
    <n v="7.0444599999999996E-2"/>
    <n v="0"/>
    <n v="0.5063415"/>
    <n v="0.21052460000000001"/>
    <n v="0.13518810000000001"/>
    <n v="0.7014165"/>
    <n v="-2.7600100000000012"/>
    <n v="-7.2295299999979079E-2"/>
    <n v="-1.025069033600191E-3"/>
  </r>
  <r>
    <x v="13"/>
    <x v="16"/>
    <x v="1"/>
    <x v="5"/>
    <x v="118"/>
    <x v="0"/>
    <n v="30.194430000000001"/>
    <n v="9.8787299999999991"/>
    <n v="13.236940000000001"/>
    <n v="16.95749"/>
    <n v="0.56160987307924015"/>
    <n v="16.382850000000001"/>
    <m/>
    <n v="1.2205589999999999"/>
    <n v="5.7702499999999997E-2"/>
    <n v="2.0665789999999999"/>
    <n v="0.2564883"/>
    <n v="0.34405609999999998"/>
    <n v="8.7808600000000001E-2"/>
    <n v="-3.3582100000000015"/>
    <n v="-0.10034350000000103"/>
    <n v="-5.9173556935608416E-3"/>
    <n v="5.1781602112105033E-3"/>
    <n v="1994"/>
    <s v="DE"/>
    <s v="EU15"/>
    <s v="Wave IV"/>
    <s v="Germany 1994"/>
    <s v="Gross"/>
    <n v="18.932359999999999"/>
    <n v="8.2329749999999997"/>
    <n v="11.2163"/>
    <n v="7.7160599999999988"/>
    <n v="0.40755933227553243"/>
    <n v="7.0866579999999999"/>
    <m/>
    <n v="0.83617589999999997"/>
    <n v="7.8242300000000001E-2"/>
    <n v="2.3137949999999998"/>
    <n v="0.1963606"/>
    <n v="0.23076920000000001"/>
    <n v="1.50175E-2"/>
    <n v="-2.9833250000000007"/>
    <n v="-5.7633499999999671E-2"/>
    <n v="-7.4692913222550988E-3"/>
    <n v="1994"/>
    <s v="DE"/>
    <s v="EU15"/>
    <s v="Wave IV"/>
    <s v="Germany 1994"/>
    <s v="Gross"/>
    <n v="17.885000000000002"/>
    <n v="10.14978"/>
    <n v="14.684240000000001"/>
    <n v="3.2007600000000007"/>
    <n v="0.17896337713167462"/>
    <n v="0.6266661"/>
    <m/>
    <n v="3.3742230000000002"/>
    <n v="4.3129000000000001E-2"/>
    <n v="2.8038090000000002"/>
    <n v="0.48336790000000002"/>
    <n v="0.71181340000000004"/>
    <n v="0"/>
    <n v="-4.534460000000001"/>
    <n v="-0.30778839999999974"/>
    <n v="-9.616103675377087E-2"/>
    <n v="1994"/>
    <s v="DE"/>
    <s v="EU15"/>
    <s v="Wave IV"/>
    <s v="Germany 1994"/>
    <s v="Gross"/>
    <n v="87.519679999999994"/>
    <n v="15.5974"/>
    <n v="18.398140000000001"/>
    <n v="69.121539999999996"/>
    <n v="0.78978282370319453"/>
    <n v="70.747739999999993"/>
    <m/>
    <n v="3.4485799999999997E-2"/>
    <n v="0"/>
    <n v="0.2062049"/>
    <n v="0.1409812"/>
    <n v="0.33770420000000001"/>
    <n v="0.46940280000000001"/>
    <n v="-2.8007400000000011"/>
    <n v="-1.4238899999995169E-2"/>
    <n v="-2.0599801451175957E-4"/>
  </r>
  <r>
    <x v="21"/>
    <x v="16"/>
    <x v="1"/>
    <x v="6"/>
    <x v="119"/>
    <x v="0"/>
    <n v="28.574680000000001"/>
    <n v="10.18153"/>
    <n v="14.36866"/>
    <n v="14.206020000000001"/>
    <n v="0.49715412386070468"/>
    <n v="14.821759999999999"/>
    <m/>
    <n v="1.3629260000000001"/>
    <n v="0.16668749999999999"/>
    <n v="1.384366"/>
    <n v="0.25299880000000002"/>
    <n v="0.17206340000000001"/>
    <n v="0.22092870000000001"/>
    <n v="-4.1871299999999998"/>
    <n v="1.1419600000001751E-2"/>
    <n v="8.0385639327565004E-4"/>
    <n v="1.5551766082266532E-2"/>
    <n v="1991"/>
    <s v="DE"/>
    <s v="EU15"/>
    <s v="Wave III"/>
    <s v="Germany 1991"/>
    <s v="Gross"/>
    <n v="16.966349999999998"/>
    <n v="6.8881459999999999"/>
    <n v="10.885619999999999"/>
    <n v="6.0807299999999991"/>
    <n v="0.35839942002846809"/>
    <n v="6.8296900000000003"/>
    <m/>
    <n v="1.0646530000000001"/>
    <n v="0.2432773"/>
    <n v="1.550327"/>
    <n v="0.16977329999999999"/>
    <n v="0.12231400000000001"/>
    <n v="4.87661E-2"/>
    <n v="-3.9974739999999995"/>
    <n v="4.9403300000000705E-2"/>
    <n v="8.1245672805733381E-3"/>
    <n v="1991"/>
    <s v="DE"/>
    <s v="EU15"/>
    <s v="Wave III"/>
    <s v="Germany 1991"/>
    <s v="Gross"/>
    <n v="16.115659999999998"/>
    <n v="8.9584440000000001"/>
    <n v="13.94758"/>
    <n v="2.168079999999998"/>
    <n v="0.13453249820361055"/>
    <n v="0.92998890000000001"/>
    <m/>
    <n v="3.394002"/>
    <n v="6.0362300000000001E-2"/>
    <n v="1.9343189999999999"/>
    <n v="0.49394890000000002"/>
    <n v="0.43747469999999999"/>
    <n v="0"/>
    <n v="-4.9891360000000002"/>
    <n v="-9.2879800000002177E-2"/>
    <n v="-4.2839655363271771E-2"/>
    <n v="1991"/>
    <s v="DE"/>
    <s v="EU15"/>
    <s v="Wave III"/>
    <s v="Germany 1991"/>
    <s v="Gross"/>
    <n v="88.390190000000004"/>
    <n v="24.330310000000001"/>
    <n v="28.330349999999999"/>
    <n v="60.059840000000008"/>
    <n v="0.67948535917843378"/>
    <n v="62.392749999999999"/>
    <m/>
    <n v="6.85997E-2"/>
    <n v="6.0616000000000003E-3"/>
    <n v="0.1111593"/>
    <n v="0.28586479999999997"/>
    <n v="4.4211399999999998E-2"/>
    <n v="1.158442"/>
    <n v="-4.0000399999999985"/>
    <n v="-7.2087999999865815E-3"/>
    <n v="-1.200269597785572E-4"/>
  </r>
  <r>
    <x v="7"/>
    <x v="16"/>
    <x v="1"/>
    <x v="6"/>
    <x v="120"/>
    <x v="0"/>
    <n v="26.63749"/>
    <n v="8.1945879999999995"/>
    <n v="12.265409999999999"/>
    <n v="14.37208"/>
    <n v="0.53954332784357684"/>
    <n v="15.61176"/>
    <m/>
    <n v="0.91144610000000004"/>
    <n v="0.20927860000000001"/>
    <n v="0.89156290000000005"/>
    <n v="0.35250229999999999"/>
    <n v="0.3475046"/>
    <n v="0.27775620000000001"/>
    <n v="-4.0708219999999997"/>
    <n v="-0.15890870000000135"/>
    <n v="-1.1056764226194215E-2"/>
    <n v="1.9326096153096838E-2"/>
    <n v="1989"/>
    <s v="DE"/>
    <s v="EU15"/>
    <s v="Wave III"/>
    <s v="Germany 1989"/>
    <s v="Gross"/>
    <n v="14.791090000000001"/>
    <n v="6.1302789999999998"/>
    <n v="9.5080500000000008"/>
    <n v="5.2830399999999997"/>
    <n v="0.35717719248547602"/>
    <n v="6.3257180000000002"/>
    <m/>
    <n v="0.62749429999999995"/>
    <n v="0.28301929999999997"/>
    <n v="0.97210450000000004"/>
    <n v="0.26417489999999999"/>
    <n v="0.2395275"/>
    <n v="8.4458099999999994E-2"/>
    <n v="-3.377771000000001"/>
    <n v="-0.13568560000000041"/>
    <n v="-2.5683242981313865E-2"/>
    <n v="1989"/>
    <s v="DE"/>
    <s v="EU15"/>
    <s v="Wave III"/>
    <s v="Germany 1989"/>
    <s v="Gross"/>
    <n v="12.065390000000001"/>
    <n v="5.8002279999999997"/>
    <n v="12.20096"/>
    <n v="-0.13556999999999952"/>
    <n v="-1.1236271682887955E-2"/>
    <n v="1.171152"/>
    <m/>
    <n v="2.5579499999999999"/>
    <n v="0.1418238"/>
    <n v="1.2026840000000001"/>
    <n v="0.77579310000000001"/>
    <n v="0.65268349999999997"/>
    <n v="0"/>
    <n v="-6.4007320000000005"/>
    <n v="-0.23692439999999859"/>
    <n v="1.7476167293648994"/>
    <n v="1989"/>
    <s v="DE"/>
    <s v="EU15"/>
    <s v="Wave III"/>
    <s v="Germany 1989"/>
    <s v="Gross"/>
    <n v="88.527140000000003"/>
    <n v="18.560700000000001"/>
    <n v="22.621289999999998"/>
    <n v="65.905850000000001"/>
    <n v="0.7444705657496673"/>
    <n v="67.795439999999999"/>
    <m/>
    <n v="0.1289883"/>
    <n v="4.5022999999999999E-3"/>
    <n v="0.2330933"/>
    <n v="0.2108498"/>
    <n v="0.41587350000000001"/>
    <n v="1.33769"/>
    <n v="-4.0605899999999977"/>
    <n v="-0.1599972000000065"/>
    <n v="-2.4276630981924442E-3"/>
  </r>
  <r>
    <x v="14"/>
    <x v="16"/>
    <x v="1"/>
    <x v="7"/>
    <x v="121"/>
    <x v="0"/>
    <n v="27.44276"/>
    <n v="8.9780739999999994"/>
    <n v="12.402979999999999"/>
    <n v="15.03978"/>
    <n v="0.54804181503609695"/>
    <n v="15.951879999999999"/>
    <m/>
    <n v="0.84421919999999995"/>
    <n v="0.15638779999999999"/>
    <n v="0.7536659"/>
    <n v="0.31956620000000002"/>
    <n v="0.2491679"/>
    <n v="0.34930559999999999"/>
    <n v="-3.424906"/>
    <n v="-0.15950660000000383"/>
    <n v="-1.0605647157073031E-2"/>
    <n v="2.3225446116897985E-2"/>
    <n v="1987"/>
    <s v="DE"/>
    <s v="EU15"/>
    <s v="Wave II"/>
    <s v="Germany 1987"/>
    <s v="Gross"/>
    <n v="16.39152"/>
    <n v="6.7613269999999996"/>
    <n v="9.2816259999999993"/>
    <n v="7.1098940000000006"/>
    <n v="0.43375440471658522"/>
    <n v="7.5518299999999998"/>
    <m/>
    <n v="0.5565753"/>
    <n v="0.1894054"/>
    <n v="0.93204880000000001"/>
    <n v="0.21454139999999999"/>
    <n v="0.1723421"/>
    <n v="0.12764880000000001"/>
    <n v="-2.5202989999999996"/>
    <n v="-0.11419879999999871"/>
    <n v="-1.6061955354045882E-2"/>
    <n v="1987"/>
    <s v="DE"/>
    <s v="EU15"/>
    <s v="Wave II"/>
    <s v="Germany 1987"/>
    <s v="Gross"/>
    <n v="13.37725"/>
    <n v="7.8424969999999998"/>
    <n v="12.602650000000001"/>
    <n v="0.77459999999999951"/>
    <n v="5.790427778504547E-2"/>
    <n v="1.4385110000000001"/>
    <m/>
    <n v="2.483803"/>
    <n v="0.1011343"/>
    <n v="0.79563779999999995"/>
    <n v="0.4646113"/>
    <n v="0.38838600000000001"/>
    <n v="0"/>
    <n v="-4.7601530000000007"/>
    <n v="-0.13733039999999885"/>
    <n v="-0.17729202168861211"/>
    <n v="1987"/>
    <s v="DE"/>
    <s v="EU15"/>
    <s v="Wave II"/>
    <s v="Germany 1987"/>
    <s v="Gross"/>
    <n v="87.582880000000003"/>
    <n v="19.064060000000001"/>
    <n v="24.495069999999998"/>
    <n v="63.087810000000005"/>
    <n v="0.7203212545648191"/>
    <n v="66.147670000000005"/>
    <m/>
    <n v="5.6950599999999997E-2"/>
    <n v="9.0820300000000007E-2"/>
    <n v="0"/>
    <n v="0.56417660000000003"/>
    <n v="0.3892584"/>
    <n v="1.6343639999999999"/>
    <n v="-5.431009999999997"/>
    <n v="-0.36441990000000146"/>
    <n v="-5.7763916674235709E-3"/>
  </r>
  <r>
    <x v="30"/>
    <x v="16"/>
    <x v="1"/>
    <x v="7"/>
    <x v="122"/>
    <x v="0"/>
    <n v="27.762560000000001"/>
    <n v="10.35135"/>
    <n v="13.661490000000001"/>
    <n v="14.10107"/>
    <n v="0.50791677712718131"/>
    <n v="15.3803"/>
    <m/>
    <n v="0.65152030000000005"/>
    <n v="0.1177516"/>
    <n v="0.95230479999999995"/>
    <n v="0.1067982"/>
    <n v="0.173378"/>
    <n v="0"/>
    <n v="-3.3101400000000005"/>
    <n v="2.91571000000026E-2"/>
    <n v="2.0677225203479311E-3"/>
    <n v="0"/>
    <n v="1984"/>
    <s v="DE"/>
    <s v="EU15"/>
    <s v="Wave II"/>
    <s v="Germany 1984"/>
    <s v="Gross"/>
    <n v="17.910430000000002"/>
    <n v="7.903206"/>
    <n v="11.029920000000001"/>
    <n v="6.880510000000001"/>
    <n v="0.38416218929417106"/>
    <n v="8.1192340000000005"/>
    <m/>
    <n v="0.46248080000000003"/>
    <n v="0.16515560000000001"/>
    <n v="1.0339"/>
    <n v="6.6052700000000006E-2"/>
    <n v="0.11690349999999999"/>
    <n v="0"/>
    <n v="-3.1267140000000007"/>
    <n v="4.3497400000000574E-2"/>
    <n v="6.3218278877584027E-3"/>
    <n v="1984"/>
    <s v="DE"/>
    <s v="EU15"/>
    <s v="Wave II"/>
    <s v="Germany 1984"/>
    <s v="Gross"/>
    <n v="14.53253"/>
    <n v="9.1277690000000007"/>
    <n v="15.30705"/>
    <n v="-0.77452000000000076"/>
    <n v="-5.3295606477330566E-2"/>
    <n v="1.886549"/>
    <m/>
    <n v="1.7037169999999999"/>
    <n v="2.7247400000000001E-2"/>
    <n v="1.3486929999999999"/>
    <n v="0.19434689999999999"/>
    <n v="0.26631159999999998"/>
    <n v="0"/>
    <n v="-6.1792809999999996"/>
    <n v="-2.2103900000000287E-2"/>
    <n v="2.8538836957083438E-2"/>
    <n v="1984"/>
    <s v="DE"/>
    <s v="EU15"/>
    <s v="Wave II"/>
    <s v="Germany 1984"/>
    <s v="Gross"/>
    <n v="87.158330000000007"/>
    <n v="22.335789999999999"/>
    <n v="22.563289999999999"/>
    <n v="64.595040000000012"/>
    <n v="0.74112296552721935"/>
    <n v="64.187560000000005"/>
    <m/>
    <n v="3.5334600000000001E-2"/>
    <n v="3.92237E-2"/>
    <n v="7.4794799999999995E-2"/>
    <n v="0.1611834"/>
    <n v="0.28695579999999998"/>
    <n v="0"/>
    <n v="-0.22749999999999915"/>
    <n v="3.7487700000014001E-2"/>
    <n v="5.8034951290399377E-4"/>
  </r>
  <r>
    <x v="34"/>
    <x v="16"/>
    <x v="1"/>
    <x v="7"/>
    <x v="123"/>
    <x v="0"/>
    <n v="27.585570000000001"/>
    <n v="8.7942289999999996"/>
    <n v="11.687760000000001"/>
    <n v="15.89781"/>
    <n v="0.57630891803214501"/>
    <n v="15.836180000000001"/>
    <m/>
    <n v="0.60584780000000005"/>
    <m/>
    <n v="0.69439839999999997"/>
    <m/>
    <m/>
    <n v="1.6463509999999999"/>
    <n v="-2.8935310000000012"/>
    <n v="8.5637999999992331E-3"/>
    <n v="5.3867796885226544E-4"/>
    <n v="0.10355835174781935"/>
    <n v="1983"/>
    <s v="DE"/>
    <s v="EU15"/>
    <s v="Wave II"/>
    <s v="Germany 1983"/>
    <s v="Gross"/>
    <n v="18.424469999999999"/>
    <n v="5.5847519999999999"/>
    <n v="8.3784600000000005"/>
    <n v="10.046009999999999"/>
    <n v="0.54525367622515053"/>
    <n v="9.7534449999999993"/>
    <m/>
    <n v="0.45182679999999997"/>
    <m/>
    <n v="0.83264419999999995"/>
    <m/>
    <m/>
    <n v="1.787563"/>
    <n v="-2.7937080000000005"/>
    <n v="1.4238999999999891E-2"/>
    <n v="1.4173786408733309E-3"/>
    <n v="1983"/>
    <s v="DE"/>
    <s v="EU15"/>
    <s v="Wave II"/>
    <s v="Germany 1983"/>
    <s v="Gross"/>
    <n v="9.5772630000000003"/>
    <n v="4.987679"/>
    <n v="10.30397"/>
    <n v="-0.72670699999999933"/>
    <n v="-7.5878358984189875E-2"/>
    <n v="1.4478040000000001"/>
    <m/>
    <n v="1.050352"/>
    <m/>
    <n v="1.0195160000000001"/>
    <m/>
    <m/>
    <n v="1.1163540000000001"/>
    <n v="-5.3162909999999997"/>
    <n v="-4.4442000000000093E-2"/>
    <n v="6.1155321195475114E-2"/>
    <n v="1983"/>
    <s v="DE"/>
    <s v="EU15"/>
    <s v="Wave II"/>
    <s v="Germany 1983"/>
    <s v="Gross"/>
    <n v="88.220669999999998"/>
    <n v="25.62349"/>
    <n v="25.945489999999999"/>
    <n v="62.275179999999999"/>
    <n v="0.70590236959206953"/>
    <n v="60.58681"/>
    <m/>
    <n v="3.32403E-2"/>
    <m/>
    <n v="6.2620200000000001E-2"/>
    <m/>
    <m/>
    <n v="1.9069879999999999"/>
    <n v="-0.32199999999999918"/>
    <n v="7.5215000000028454E-3"/>
    <n v="1.2077845459463699E-4"/>
  </r>
  <r>
    <x v="9"/>
    <x v="16"/>
    <x v="1"/>
    <x v="8"/>
    <x v="124"/>
    <x v="0"/>
    <n v="23.805710000000001"/>
    <n v="6.803471"/>
    <n v="10.578720000000001"/>
    <n v="13.226990000000001"/>
    <n v="0.55562257962480432"/>
    <n v="12.8788"/>
    <m/>
    <n v="0.92789239999999995"/>
    <m/>
    <n v="0.26735759999999997"/>
    <m/>
    <m/>
    <n v="2.9045320000000001"/>
    <n v="-3.7752490000000005"/>
    <n v="2.3657000000001815E-2"/>
    <n v="1.7885399474862999E-3"/>
    <n v="0.21959130535367458"/>
    <n v="1981"/>
    <s v="DE"/>
    <s v="EU15"/>
    <s v="Wave I"/>
    <s v="Germany 1981"/>
    <s v="Gross"/>
    <n v="13.141540000000001"/>
    <n v="4.026116"/>
    <n v="7.8579020000000002"/>
    <n v="5.2836380000000007"/>
    <n v="0.40205622780891742"/>
    <n v="4.8171730000000004"/>
    <m/>
    <n v="0.69295530000000005"/>
    <m/>
    <n v="0.37862040000000002"/>
    <m/>
    <m/>
    <n v="3.2081569999999999"/>
    <n v="-3.8317860000000001"/>
    <n v="1.851830000000021E-2"/>
    <n v="3.5048389007725752E-3"/>
    <n v="1981"/>
    <s v="DE"/>
    <s v="EU15"/>
    <s v="Wave I"/>
    <s v="Germany 1981"/>
    <s v="Gross"/>
    <n v="8.1531020000000005"/>
    <n v="2.1417290000000002"/>
    <n v="8.11144"/>
    <n v="4.1662000000000532E-2"/>
    <n v="5.1099569219176365E-3"/>
    <n v="1.594489"/>
    <m/>
    <n v="2.3535590000000002"/>
    <m/>
    <n v="0.21565970000000001"/>
    <m/>
    <m/>
    <n v="1.786206"/>
    <n v="-5.9697110000000002"/>
    <n v="6.1459300000000994E-2"/>
    <n v="1.4751884211031685"/>
    <n v="1981"/>
    <s v="DE"/>
    <s v="EU15"/>
    <s v="Wave I"/>
    <s v="Germany 1981"/>
    <s v="Gross"/>
    <n v="89.372339999999994"/>
    <n v="25.109349999999999"/>
    <n v="25.719919999999998"/>
    <n v="63.652419999999992"/>
    <n v="0.71221610623600096"/>
    <n v="60.271610000000003"/>
    <m/>
    <n v="0"/>
    <m/>
    <n v="0"/>
    <m/>
    <m/>
    <n v="3.9913780000000001"/>
    <n v="-0.61056999999999917"/>
    <n v="1.9999999807396307E-6"/>
    <n v="3.1420643248750498E-8"/>
  </r>
  <r>
    <x v="31"/>
    <x v="16"/>
    <x v="1"/>
    <x v="9"/>
    <x v="125"/>
    <x v="0"/>
    <n v="26.19726"/>
    <n v="9.0019989999999996"/>
    <n v="11.33858"/>
    <n v="14.85868"/>
    <n v="0.56718450708203838"/>
    <n v="15.462870000000001"/>
    <m/>
    <n v="0.70463710000000002"/>
    <m/>
    <n v="0.2792521"/>
    <m/>
    <m/>
    <n v="0.73895310000000003"/>
    <n v="-2.3365810000000007"/>
    <n v="9.5486999999980782E-3"/>
    <n v="6.4263447358702647E-4"/>
    <n v="4.9732082526846265E-2"/>
    <n v="1978"/>
    <s v="DE"/>
    <s v="EU15"/>
    <s v="Historical wave"/>
    <s v="Germany 1978"/>
    <s v="Gross"/>
    <n v="15.967969999999999"/>
    <n v="5.4046469999999998"/>
    <n v="7.7405710000000001"/>
    <n v="8.2273989999999984"/>
    <n v="0.51524389136502624"/>
    <n v="8.9896139999999995"/>
    <m/>
    <n v="0.51692769999999999"/>
    <m/>
    <n v="0.32551720000000001"/>
    <m/>
    <m/>
    <n v="0.71637770000000001"/>
    <n v="-2.3359240000000003"/>
    <n v="1.488639999999819E-2"/>
    <n v="1.8093689147685912E-3"/>
    <n v="1978"/>
    <s v="DE"/>
    <s v="EU15"/>
    <s v="Historical wave"/>
    <s v="Germany 1978"/>
    <s v="Gross"/>
    <n v="8.6098239999999997"/>
    <n v="3.7796189999999998"/>
    <n v="7.0405730000000002"/>
    <n v="1.5692509999999995"/>
    <n v="0.18226284300352708"/>
    <n v="2.9930430000000001"/>
    <m/>
    <n v="1.0384979999999999"/>
    <m/>
    <n v="0.29520980000000002"/>
    <m/>
    <m/>
    <n v="0.46562759999999997"/>
    <n v="-3.2609540000000004"/>
    <n v="3.7826599999999377E-2"/>
    <n v="2.4104875510673175E-2"/>
    <n v="1978"/>
    <s v="DE"/>
    <s v="EU15"/>
    <s v="Historical wave"/>
    <s v="Germany 1978"/>
    <s v="Gross"/>
    <n v="87.275030000000001"/>
    <n v="29.061990000000002"/>
    <n v="29.400010000000002"/>
    <n v="57.875019999999999"/>
    <n v="0.66313377377240657"/>
    <n v="56.919759999999997"/>
    <m/>
    <n v="0.1033497"/>
    <m/>
    <n v="4.6250300000000001E-2"/>
    <m/>
    <m/>
    <n v="1.1396869999999999"/>
    <n v="-0.33802000000000021"/>
    <n v="3.9930000000012456E-3"/>
    <n v="6.8993496676134989E-5"/>
  </r>
  <r>
    <x v="35"/>
    <x v="16"/>
    <x v="1"/>
    <x v="9"/>
    <x v="126"/>
    <x v="0"/>
    <n v="21.265360000000001"/>
    <n v="8.8528439999999993"/>
    <n v="12.233969999999999"/>
    <n v="9.0313900000000018"/>
    <n v="0.4246996053676026"/>
    <n v="3.7094969999999998"/>
    <m/>
    <m/>
    <m/>
    <m/>
    <m/>
    <m/>
    <n v="8.7030180000000001"/>
    <n v="-3.3811260000000001"/>
    <n v="1.0000000028043132E-6"/>
    <n v="1.1072492748118651E-7"/>
    <n v="0.9636410342151096"/>
    <n v="1973"/>
    <s v="DE"/>
    <s v="EU15"/>
    <s v="Historical wave"/>
    <s v="Germany 1973"/>
    <s v="Gross"/>
    <n v="14.11069"/>
    <n v="6.2278390000000003"/>
    <n v="9.2958689999999997"/>
    <n v="4.8148210000000002"/>
    <n v="0.34121797020556754"/>
    <n v="2.684237"/>
    <m/>
    <m/>
    <m/>
    <m/>
    <m/>
    <m/>
    <n v="5.1986150000000002"/>
    <n v="-3.0680299999999994"/>
    <n v="-1.000000000139778E-6"/>
    <n v="-2.0769204091694746E-7"/>
    <n v="1973"/>
    <s v="DE"/>
    <s v="EU15"/>
    <s v="Historical wave"/>
    <s v="Germany 1973"/>
    <s v="Gross"/>
    <n v="6.6975069999999999"/>
    <n v="3.693025"/>
    <n v="8.6268609999999999"/>
    <n v="-1.929354"/>
    <n v="-0.28807047159487853"/>
    <n v="1.0403439999999999"/>
    <m/>
    <m/>
    <m/>
    <m/>
    <m/>
    <m/>
    <n v="1.9641379999999999"/>
    <n v="-4.9338359999999994"/>
    <n v="0"/>
    <n v="0"/>
    <n v="1973"/>
    <s v="DE"/>
    <s v="EU15"/>
    <s v="Historical wave"/>
    <s v="Germany 1973"/>
    <s v="Gross"/>
    <n v="80.521379999999994"/>
    <n v="29.032119999999999"/>
    <n v="29.37622"/>
    <n v="51.14515999999999"/>
    <n v="0.63517490634164486"/>
    <n v="13.673030000000001"/>
    <m/>
    <m/>
    <m/>
    <m/>
    <m/>
    <m/>
    <n v="37.816229999999997"/>
    <n v="-0.34410000000000096"/>
    <n v="0"/>
    <n v="0"/>
  </r>
  <r>
    <x v="0"/>
    <x v="17"/>
    <x v="1"/>
    <x v="0"/>
    <x v="127"/>
    <x v="0"/>
    <n v="42.671199999999999"/>
    <n v="14.920249999999999"/>
    <n v="20.125109999999999"/>
    <n v="22.54609"/>
    <n v="0.52836784529143777"/>
    <n v="25.488849999999999"/>
    <n v="1.4164E-2"/>
    <n v="1.1810929999999999"/>
    <n v="0"/>
    <n v="0.70379020000000003"/>
    <n v="2.5657200000000002E-2"/>
    <m/>
    <n v="0.26346829999999999"/>
    <n v="-5.20486"/>
    <n v="7.3927299999997587E-2"/>
    <n v="3.2789410492017725E-3"/>
    <n v="1.1685764582683738E-2"/>
    <n v="2013"/>
    <s v="GR"/>
    <s v="EU15"/>
    <s v="Wave IX"/>
    <s v="Greece 2013"/>
    <s v="Gross"/>
    <n v="33.45673"/>
    <n v="15.48733"/>
    <n v="20.87922"/>
    <n v="12.57751"/>
    <n v="0.37593363129032636"/>
    <n v="15.9162"/>
    <n v="2.4948000000000001E-3"/>
    <n v="1.0397540000000001"/>
    <n v="0"/>
    <n v="0.77489039999999998"/>
    <n v="2.09775E-2"/>
    <m/>
    <n v="0.15854499999999999"/>
    <n v="-5.3918900000000001"/>
    <n v="5.6538299999999708E-2"/>
    <n v="4.4951902244561685E-3"/>
    <n v="2013"/>
    <s v="GR"/>
    <s v="EU15"/>
    <s v="Wave IX"/>
    <s v="Greece 2013"/>
    <s v="Gross"/>
    <n v="26.62979"/>
    <n v="18.13738"/>
    <n v="25.22551"/>
    <n v="1.40428"/>
    <n v="5.2733423733345247E-2"/>
    <n v="4.1547239999999999"/>
    <n v="0"/>
    <n v="3.0564840000000002"/>
    <n v="0"/>
    <n v="1.0924659999999999"/>
    <n v="0"/>
    <m/>
    <n v="5.9386300000000003E-2"/>
    <n v="-7.0881299999999996"/>
    <n v="0.12934969999999879"/>
    <n v="9.2111046230095708E-2"/>
    <n v="2013"/>
    <s v="GR"/>
    <s v="EU15"/>
    <s v="Wave IX"/>
    <s v="Greece 2013"/>
    <s v="Gross"/>
    <n v="82.882230000000007"/>
    <n v="10.64786"/>
    <n v="13.780720000000001"/>
    <n v="69.101510000000005"/>
    <n v="0.83373130766389847"/>
    <n v="71.027230000000003"/>
    <n v="6.0129200000000001E-2"/>
    <n v="8.7581199999999998E-2"/>
    <n v="0"/>
    <n v="0.17995259999999999"/>
    <n v="6.0193499999999997E-2"/>
    <m/>
    <n v="0.73861310000000002"/>
    <n v="-3.1328600000000009"/>
    <n v="8.0670400000016684E-2"/>
    <n v="1.1674187727593315E-3"/>
  </r>
  <r>
    <x v="1"/>
    <x v="17"/>
    <x v="1"/>
    <x v="1"/>
    <x v="128"/>
    <x v="0"/>
    <n v="36.835979999999999"/>
    <n v="13.52463"/>
    <n v="21.055710000000001"/>
    <n v="15.780269999999998"/>
    <n v="0.4283928376549232"/>
    <n v="21.357839999999999"/>
    <n v="2.93999E-2"/>
    <n v="0.72622200000000003"/>
    <n v="6.1349999999999998E-3"/>
    <n v="0.92973950000000005"/>
    <n v="0.1226225"/>
    <m/>
    <n v="0.1138048"/>
    <n v="-7.5310800000000011"/>
    <n v="2.558629999999873E-2"/>
    <n v="1.6214107870143372E-3"/>
    <n v="7.2118411155195706E-3"/>
    <n v="2010"/>
    <s v="GR"/>
    <s v="EU15"/>
    <s v="Wave VIII"/>
    <s v="Greece 2010"/>
    <s v="Gross"/>
    <n v="27.67812"/>
    <n v="12.86843"/>
    <n v="20.078240000000001"/>
    <n v="7.5998799999999989"/>
    <n v="0.27458078800149716"/>
    <n v="12.76188"/>
    <n v="8.6951000000000007E-3"/>
    <n v="0.72867249999999995"/>
    <n v="9.7318000000000005E-3"/>
    <n v="1.031255"/>
    <n v="0.12857869999999999"/>
    <m/>
    <n v="0.1288543"/>
    <n v="-7.2098100000000009"/>
    <n v="1.2022599999998107E-2"/>
    <n v="1.581946030726552E-3"/>
    <n v="2010"/>
    <s v="GR"/>
    <s v="EU15"/>
    <s v="Wave VIII"/>
    <s v="Greece 2010"/>
    <s v="Gross"/>
    <n v="21.506969999999999"/>
    <n v="16.937529999999999"/>
    <n v="25.890979999999999"/>
    <n v="-4.38401"/>
    <n v="-0.2038413593360664"/>
    <n v="1.9601729999999999"/>
    <n v="0"/>
    <n v="0.94053940000000003"/>
    <n v="0"/>
    <n v="1.2862370000000001"/>
    <n v="0.24754709999999999"/>
    <m/>
    <n v="7.7505099999999993E-2"/>
    <n v="-8.9534500000000001"/>
    <n v="5.7438400000000556E-2"/>
    <n v="-1.3101794932037234E-2"/>
    <n v="2010"/>
    <s v="GR"/>
    <s v="EU15"/>
    <s v="Wave VIII"/>
    <s v="Greece 2010"/>
    <s v="Gross"/>
    <n v="78.223100000000002"/>
    <n v="12.73437"/>
    <n v="20.085439999999998"/>
    <n v="58.137660000000004"/>
    <n v="0.74322879047237966"/>
    <n v="64.375910000000005"/>
    <n v="0.1185937"/>
    <n v="0.54013350000000004"/>
    <n v="0"/>
    <n v="0.31563229999999998"/>
    <n v="0"/>
    <m/>
    <n v="9.6991999999999995E-2"/>
    <n v="-7.3510699999999982"/>
    <n v="4.1468499999993469E-2"/>
    <n v="7.1328120189208624E-4"/>
  </r>
  <r>
    <x v="10"/>
    <x v="17"/>
    <x v="1"/>
    <x v="2"/>
    <x v="129"/>
    <x v="0"/>
    <n v="32.235100000000003"/>
    <n v="12.799799999999999"/>
    <n v="19.206949999999999"/>
    <n v="13.028150000000004"/>
    <n v="0.40416037176866221"/>
    <n v="18.140419999999999"/>
    <n v="2.8973599999999999E-2"/>
    <n v="0.34851409999999999"/>
    <n v="2.2575399999999999E-2"/>
    <n v="0.57555820000000002"/>
    <n v="0.21977279999999999"/>
    <m/>
    <n v="0.14196010000000001"/>
    <n v="-6.4071499999999997"/>
    <n v="-4.2474199999995577E-2"/>
    <n v="-3.2601865959476645E-3"/>
    <n v="1.089641276773755E-2"/>
    <n v="2007"/>
    <s v="GR"/>
    <s v="EU15"/>
    <s v="Wave VII"/>
    <s v="Greece 2007"/>
    <s v="Gross"/>
    <n v="22.954740000000001"/>
    <n v="10.757540000000001"/>
    <n v="17.484760000000001"/>
    <n v="5.4699799999999996"/>
    <n v="0.23829413881403141"/>
    <n v="10.905799999999999"/>
    <n v="3.0246700000000001E-2"/>
    <n v="0.26556540000000001"/>
    <n v="3.51577E-2"/>
    <n v="0.60132269999999999"/>
    <n v="0.2301493"/>
    <m/>
    <n v="0.17027709999999999"/>
    <n v="-6.7272200000000009"/>
    <n v="-4.1318899999998493E-2"/>
    <n v="-7.5537570521278866E-3"/>
    <n v="2007"/>
    <s v="GR"/>
    <s v="EU15"/>
    <s v="Wave VII"/>
    <s v="Greece 2007"/>
    <s v="Gross"/>
    <n v="18.208970000000001"/>
    <n v="13.30026"/>
    <n v="23.346160000000001"/>
    <n v="-5.1371900000000004"/>
    <n v="-0.28212413991565694"/>
    <n v="3.379626"/>
    <n v="3.1000099999999999E-2"/>
    <n v="0.50431389999999998"/>
    <n v="0"/>
    <n v="0.76361889999999999"/>
    <n v="0.22012619999999999"/>
    <m/>
    <n v="6.7122000000000001E-2"/>
    <n v="-10.045900000000001"/>
    <n v="-5.7097100000000012E-2"/>
    <n v="1.1114461407890307E-2"/>
    <n v="2007"/>
    <s v="GR"/>
    <s v="EU15"/>
    <s v="Wave VII"/>
    <s v="Greece 2007"/>
    <s v="Gross"/>
    <n v="77.108230000000006"/>
    <n v="19.37454"/>
    <n v="21.331399999999999"/>
    <n v="55.776830000000004"/>
    <n v="0.72335767530910777"/>
    <n v="56.642310000000002"/>
    <n v="2.2725100000000002E-2"/>
    <n v="0.49092010000000003"/>
    <n v="0"/>
    <n v="0.3137875"/>
    <n v="0.18370439999999999"/>
    <m/>
    <n v="0.1132698"/>
    <n v="-1.9568599999999989"/>
    <n v="-3.3026899999995862E-2"/>
    <n v="-5.9212579847215882E-4"/>
  </r>
  <r>
    <x v="3"/>
    <x v="17"/>
    <x v="1"/>
    <x v="3"/>
    <x v="130"/>
    <x v="1"/>
    <n v="37.548290000000001"/>
    <n v="19.552890000000001"/>
    <n v="19.552890000000001"/>
    <n v="17.9954"/>
    <n v="0.4792601740318933"/>
    <n v="16.980509999999999"/>
    <n v="0.11872580000000001"/>
    <n v="0.30586530000000001"/>
    <n v="4.0584599999999998E-2"/>
    <n v="0.72876359999999996"/>
    <n v="0.1033297"/>
    <n v="0.42375089999999999"/>
    <n v="0"/>
    <m/>
    <n v="-0.70612990000000053"/>
    <n v="-3.9239466752614589E-2"/>
    <n v="0"/>
    <n v="2004"/>
    <s v="GR"/>
    <s v="EU15"/>
    <s v="Wave VI"/>
    <s v="Greece 2004"/>
    <s v="Net"/>
    <n v="28.622900000000001"/>
    <n v="16.139279999999999"/>
    <n v="16.139279999999999"/>
    <n v="12.483620000000002"/>
    <n v="0.43614099200290679"/>
    <n v="11.621549999999999"/>
    <n v="0.13238910000000001"/>
    <n v="0.24614620000000001"/>
    <n v="6.3707399999999997E-2"/>
    <n v="0.86571690000000001"/>
    <n v="9.4097100000000003E-2"/>
    <n v="0.21926880000000001"/>
    <n v="0"/>
    <m/>
    <n v="-0.75925549999999831"/>
    <n v="-6.0820138709765131E-2"/>
    <n v="2004"/>
    <s v="GR"/>
    <s v="EU15"/>
    <s v="Wave VI"/>
    <s v="Greece 2004"/>
    <s v="Net"/>
    <n v="25.149329999999999"/>
    <n v="21.461860000000001"/>
    <n v="21.461860000000001"/>
    <n v="3.6874699999999976"/>
    <n v="0.14662299154689201"/>
    <n v="2.6321430000000001"/>
    <n v="1.77059E-2"/>
    <n v="0.46870230000000002"/>
    <n v="0"/>
    <n v="0.68665410000000004"/>
    <n v="0.22589490000000001"/>
    <n v="9.8691000000000001E-2"/>
    <n v="0"/>
    <m/>
    <n v="-0.44232120000000208"/>
    <n v="-0.11995248774905351"/>
    <n v="2004"/>
    <s v="GR"/>
    <s v="EU15"/>
    <s v="Wave VI"/>
    <s v="Greece 2004"/>
    <s v="Net"/>
    <n v="81.154139999999998"/>
    <n v="29.608540000000001"/>
    <n v="29.608540000000001"/>
    <n v="51.545599999999993"/>
    <n v="0.63515675232341806"/>
    <n v="50.035769999999999"/>
    <n v="0.17145350000000001"/>
    <n v="0.3529119"/>
    <n v="0"/>
    <n v="0.29101280000000002"/>
    <n v="1.36452E-2"/>
    <n v="1.463584"/>
    <n v="0"/>
    <m/>
    <n v="-0.78277740000000051"/>
    <n v="-1.5186114818723628E-2"/>
  </r>
  <r>
    <x v="11"/>
    <x v="17"/>
    <x v="1"/>
    <x v="4"/>
    <x v="131"/>
    <x v="1"/>
    <n v="37.652990000000003"/>
    <n v="21.369689999999999"/>
    <n v="21.369689999999999"/>
    <n v="16.283300000000004"/>
    <n v="0.43245702399729752"/>
    <n v="15.68121"/>
    <n v="0.1594439"/>
    <n v="0.4036112"/>
    <n v="1.16501E-2"/>
    <n v="0.24264530000000001"/>
    <n v="0"/>
    <n v="2.46468E-2"/>
    <n v="0.1602526"/>
    <m/>
    <n v="-0.40015989999999491"/>
    <n v="-2.4574865045782785E-2"/>
    <n v="9.841530893614928E-3"/>
    <n v="2000"/>
    <s v="GR"/>
    <s v="EU15"/>
    <s v="Wave V"/>
    <s v="Greece 2000"/>
    <s v="Net"/>
    <n v="28.604769999999998"/>
    <n v="17.146270000000001"/>
    <n v="17.146270000000001"/>
    <n v="11.458499999999997"/>
    <n v="0.40058004311868256"/>
    <n v="10.854229999999999"/>
    <n v="0.19337370000000001"/>
    <n v="0.33750720000000001"/>
    <n v="1.85308E-2"/>
    <n v="0.26307199999999997"/>
    <n v="0"/>
    <n v="1.08156E-2"/>
    <n v="0.14774799999999999"/>
    <m/>
    <n v="-0.36677730000000253"/>
    <n v="-3.2009189684513911E-2"/>
    <n v="2000"/>
    <s v="GR"/>
    <s v="EU15"/>
    <s v="Wave V"/>
    <s v="Greece 2000"/>
    <s v="Net"/>
    <n v="24.02618"/>
    <n v="18.705770000000001"/>
    <n v="18.705770000000001"/>
    <n v="5.320409999999999"/>
    <n v="0.22144219347395211"/>
    <n v="4.5451069999999998"/>
    <n v="0"/>
    <n v="0.76926419999999995"/>
    <n v="0"/>
    <n v="0.25621699999999997"/>
    <n v="0"/>
    <n v="5.5177700000000003E-2"/>
    <n v="0.21048159999999999"/>
    <m/>
    <n v="-0.51583750000000084"/>
    <n v="-9.6954464035666599E-2"/>
    <n v="2000"/>
    <s v="GR"/>
    <s v="EU15"/>
    <s v="Wave V"/>
    <s v="Greece 2000"/>
    <s v="Net"/>
    <n v="81.677120000000002"/>
    <n v="38.253390000000003"/>
    <n v="38.253390000000003"/>
    <n v="43.423729999999999"/>
    <n v="0.53165109151742862"/>
    <n v="43.000770000000003"/>
    <n v="0.2031155"/>
    <n v="0.26396180000000002"/>
    <n v="0"/>
    <n v="0.1603031"/>
    <n v="0"/>
    <n v="4.1011800000000001E-2"/>
    <n v="0.15261839999999999"/>
    <m/>
    <n v="-0.39805060000000481"/>
    <n v="-9.1666607175386553E-3"/>
  </r>
  <r>
    <x v="6"/>
    <x v="17"/>
    <x v="1"/>
    <x v="5"/>
    <x v="132"/>
    <x v="1"/>
    <n v="37.888509999999997"/>
    <n v="21.46285"/>
    <n v="21.46285"/>
    <n v="16.425659999999997"/>
    <n v="0.4335261534433526"/>
    <n v="15.29993"/>
    <n v="7.8253699999999995E-2"/>
    <n v="0.50269989999999998"/>
    <n v="6.7147999999999999E-3"/>
    <n v="4.73318E-2"/>
    <n v="8.1005000000000001E-3"/>
    <n v="0.1931486"/>
    <n v="0.1917315"/>
    <m/>
    <n v="9.7749199999999092E-2"/>
    <n v="5.9510059260936311E-3"/>
    <n v="1.1672681645669035E-2"/>
    <n v="1995"/>
    <s v="GR"/>
    <s v="EU15"/>
    <s v="Wave IV"/>
    <s v="Greece 1995"/>
    <s v="Net"/>
    <n v="29.779769999999999"/>
    <n v="17.940660000000001"/>
    <n v="17.940660000000001"/>
    <n v="11.839109999999998"/>
    <n v="0.39755545459216102"/>
    <n v="10.82086"/>
    <n v="6.14882E-2"/>
    <n v="0.47494130000000001"/>
    <n v="1.09129E-2"/>
    <n v="5.2869800000000002E-2"/>
    <n v="1.31655E-2"/>
    <n v="0.2065496"/>
    <n v="0.10931399999999999"/>
    <m/>
    <n v="8.9008700000000829E-2"/>
    <n v="7.518191823540861E-3"/>
    <n v="1995"/>
    <s v="GR"/>
    <s v="EU15"/>
    <s v="Wave IV"/>
    <s v="Greece 1995"/>
    <s v="Net"/>
    <n v="24.968810000000001"/>
    <n v="19.416039999999999"/>
    <n v="19.416039999999999"/>
    <n v="5.5527700000000024"/>
    <n v="0.22238825158267464"/>
    <n v="4.3203969999999998"/>
    <n v="0.1280413"/>
    <n v="0.61586479999999999"/>
    <n v="0"/>
    <n v="7.3081999999999994E-2"/>
    <n v="0"/>
    <n v="8.1851999999999994E-2"/>
    <n v="0.18643670000000001"/>
    <m/>
    <n v="0.14709620000000356"/>
    <n v="2.6490598386031385E-2"/>
    <n v="1995"/>
    <s v="GR"/>
    <s v="EU15"/>
    <s v="Wave IV"/>
    <s v="Greece 1995"/>
    <s v="Net"/>
    <n v="79.641620000000003"/>
    <n v="35.635590000000001"/>
    <n v="35.635590000000001"/>
    <n v="44.006030000000003"/>
    <n v="0.55255066383632079"/>
    <n v="42.635840000000002"/>
    <n v="7.9532599999999995E-2"/>
    <n v="0.4706554"/>
    <n v="0"/>
    <n v="0"/>
    <n v="0"/>
    <n v="0.27162170000000002"/>
    <n v="0.47601510000000002"/>
    <m/>
    <n v="7.2365200000007235E-2"/>
    <n v="1.6444382735731268E-3"/>
  </r>
  <r>
    <x v="33"/>
    <x v="18"/>
    <x v="3"/>
    <x v="0"/>
    <x v="133"/>
    <x v="0"/>
    <n v="21.507300000000001"/>
    <n v="19.62276"/>
    <n v="22.346240000000002"/>
    <n v="-0.83894000000000091"/>
    <n v="-3.9007220804099116E-2"/>
    <n v="0.64714340000000004"/>
    <m/>
    <m/>
    <n v="4.2449000000000001E-2"/>
    <m/>
    <m/>
    <n v="0.63353349999999997"/>
    <n v="0.56598470000000001"/>
    <n v="-2.7234800000000021"/>
    <n v="-4.570599999998759E-3"/>
    <n v="5.4480654158804613E-3"/>
    <n v="-0.67464264428922138"/>
    <n v="2014"/>
    <s v="GT"/>
    <s v="Latin America"/>
    <s v="Wave IX"/>
    <s v="Guatemala 2014"/>
    <s v="Gross"/>
    <n v="17.39367"/>
    <n v="16.15334"/>
    <n v="18.69191"/>
    <n v="-1.2982399999999998"/>
    <n v="-7.4638647278003997E-2"/>
    <n v="0.39617160000000001"/>
    <m/>
    <m/>
    <n v="3.5472900000000002E-2"/>
    <m/>
    <m/>
    <n v="0.42245579999999999"/>
    <n v="0.39066410000000001"/>
    <n v="-2.53857"/>
    <n v="-4.4343999999998385E-3"/>
    <n v="3.4157012570863931E-3"/>
    <n v="2014"/>
    <s v="GT"/>
    <s v="Latin America"/>
    <s v="Wave IX"/>
    <s v="Guatemala 2014"/>
    <s v="Gross"/>
    <n v="24.83728"/>
    <n v="22.8551"/>
    <n v="25.997039999999998"/>
    <n v="-1.1597599999999986"/>
    <n v="-4.6694324016156301E-2"/>
    <n v="0.23945140000000001"/>
    <m/>
    <m/>
    <n v="5.3518299999999998E-2"/>
    <m/>
    <m/>
    <n v="0.90032769999999995"/>
    <n v="0.79838849999999995"/>
    <n v="-3.1419399999999982"/>
    <n v="-9.5059000000004001E-3"/>
    <n v="8.1964371939025425E-3"/>
    <n v="2014"/>
    <s v="GT"/>
    <s v="Latin America"/>
    <s v="Wave IX"/>
    <s v="Guatemala 2014"/>
    <s v="Gross"/>
    <n v="34.144120000000001"/>
    <n v="26.749600000000001"/>
    <n v="27.856919999999999"/>
    <n v="6.2872000000000021"/>
    <n v="0.18413712229221318"/>
    <n v="6.4553279999999997"/>
    <m/>
    <m/>
    <n v="1.9850699999999999E-2"/>
    <m/>
    <m/>
    <n v="0.51574609999999999"/>
    <n v="0.3748341"/>
    <n v="-1.1073199999999979"/>
    <n v="2.8761099999999651E-2"/>
    <n v="4.5745482885862767E-3"/>
  </r>
  <r>
    <x v="17"/>
    <x v="18"/>
    <x v="3"/>
    <x v="1"/>
    <x v="134"/>
    <x v="0"/>
    <n v="29.392330000000001"/>
    <n v="28.550699999999999"/>
    <n v="29.0913"/>
    <n v="0.3010300000000008"/>
    <n v="1.0241787568389468E-2"/>
    <n v="0.69313910000000001"/>
    <m/>
    <m/>
    <n v="2.4864199999999999E-2"/>
    <m/>
    <m/>
    <n v="6.6515900000000003E-2"/>
    <n v="5.4693199999999997E-2"/>
    <n v="-0.5406000000000013"/>
    <n v="2.4176000000021292E-3"/>
    <n v="8.0310932465273328E-3"/>
    <n v="0.18168687506228567"/>
    <n v="2011"/>
    <s v="GT"/>
    <s v="Latin America"/>
    <s v="Wave VIII"/>
    <s v="Guatemala 2011"/>
    <s v="Gross"/>
    <n v="24.254280000000001"/>
    <n v="23.57479"/>
    <n v="23.966339999999999"/>
    <n v="0.28794000000000253"/>
    <n v="1.1871719135756761E-2"/>
    <n v="0.57346529999999996"/>
    <m/>
    <m/>
    <n v="1.9227000000000001E-2"/>
    <m/>
    <m/>
    <n v="4.7527300000000001E-2"/>
    <n v="3.8571399999999999E-2"/>
    <n v="-0.39154999999999873"/>
    <n v="6.9900000000122642E-4"/>
    <n v="2.4275890810627919E-3"/>
    <n v="2011"/>
    <s v="GT"/>
    <s v="Latin America"/>
    <s v="Wave VIII"/>
    <s v="Guatemala 2011"/>
    <s v="Gross"/>
    <n v="34.05198"/>
    <n v="33.583449999999999"/>
    <n v="34.354140000000001"/>
    <n v="-0.30216000000000065"/>
    <n v="-8.8734928189198002E-3"/>
    <n v="0.26090619999999998"/>
    <m/>
    <m/>
    <n v="3.3212699999999998E-2"/>
    <m/>
    <m/>
    <n v="9.3860600000000002E-2"/>
    <n v="7.6017399999999999E-2"/>
    <n v="-0.77069000000000187"/>
    <n v="4.5331000000012334E-3"/>
    <n v="-1.5002316653432697E-2"/>
    <n v="2011"/>
    <s v="GT"/>
    <s v="Latin America"/>
    <s v="Wave VIII"/>
    <s v="Guatemala 2011"/>
    <s v="Gross"/>
    <n v="37.668959999999998"/>
    <n v="31.570740000000001"/>
    <n v="31.440560000000001"/>
    <n v="6.228399999999997"/>
    <n v="0.16534568514766526"/>
    <n v="6.0789819999999999"/>
    <m/>
    <m/>
    <n v="2.8305000000000001E-3"/>
    <m/>
    <m/>
    <n v="0"/>
    <n v="1.64003E-2"/>
    <n v="0.1301799999999993"/>
    <n v="7.1999999979865947E-6"/>
    <n v="1.1559951188084577E-6"/>
  </r>
  <r>
    <x v="19"/>
    <x v="18"/>
    <x v="3"/>
    <x v="3"/>
    <x v="135"/>
    <x v="0"/>
    <n v="31.001380000000001"/>
    <n v="28.948160000000001"/>
    <n v="29.1067"/>
    <n v="1.894680000000001"/>
    <n v="6.1115989030165782E-2"/>
    <n v="0.56824589999999997"/>
    <m/>
    <m/>
    <n v="0.42034820000000001"/>
    <m/>
    <n v="0.1203766"/>
    <n v="0.90950010000000003"/>
    <n v="4.4098900000000003E-2"/>
    <n v="-0.15853999999999857"/>
    <n v="-9.3497000000004604E-3"/>
    <n v="-4.934711930247037E-3"/>
    <n v="2.3275117697975373E-2"/>
    <n v="2006"/>
    <s v="GT"/>
    <s v="Latin America"/>
    <s v="Wave VI"/>
    <s v="Guatemala 2006"/>
    <s v="Gross"/>
    <n v="25.09375"/>
    <n v="23.396329999999999"/>
    <n v="23.593430000000001"/>
    <n v="1.5003199999999985"/>
    <n v="5.9788592777085869E-2"/>
    <n v="0.5937462"/>
    <m/>
    <m/>
    <n v="0.30168630000000002"/>
    <m/>
    <n v="0.1044216"/>
    <n v="0.67622570000000004"/>
    <n v="2.7206399999999999E-2"/>
    <n v="-0.1971000000000025"/>
    <n v="-5.8661999999991554E-3"/>
    <n v="-3.9099658739463325E-3"/>
    <n v="2006"/>
    <s v="GT"/>
    <s v="Latin America"/>
    <s v="Wave VI"/>
    <s v="Guatemala 2006"/>
    <s v="Gross"/>
    <n v="35.894649999999999"/>
    <n v="33.676749999999998"/>
    <n v="33.803879999999999"/>
    <n v="2.0907699999999991"/>
    <n v="5.8247398985642684E-2"/>
    <n v="0.32177729999999999"/>
    <m/>
    <m/>
    <n v="0.54781150000000001"/>
    <m/>
    <n v="0.13771820000000001"/>
    <n v="1.1629510000000001"/>
    <n v="6.1597800000000001E-2"/>
    <n v="-0.12713000000000108"/>
    <n v="-1.3955799999999741E-2"/>
    <n v="-6.6749570732312722E-3"/>
    <n v="2006"/>
    <s v="GT"/>
    <s v="Latin America"/>
    <s v="Wave VI"/>
    <s v="Guatemala 2006"/>
    <s v="Gross"/>
    <n v="38.284129999999998"/>
    <n v="34.505859999999998"/>
    <n v="34.699930000000002"/>
    <n v="3.5841999999999956"/>
    <n v="9.3621038273561288E-2"/>
    <n v="2.8906399999999999"/>
    <m/>
    <m/>
    <n v="0.1558418"/>
    <m/>
    <n v="9.5977800000000002E-2"/>
    <n v="0.60653109999999999"/>
    <n v="1.56975E-2"/>
    <n v="-0.19407000000000352"/>
    <n v="1.3581799999998978E-2"/>
    <n v="3.7893532726965555E-3"/>
  </r>
  <r>
    <x v="24"/>
    <x v="19"/>
    <x v="4"/>
    <x v="10"/>
    <x v="136"/>
    <x v="1"/>
    <n v="45.562190000000001"/>
    <n v="13.133139999999999"/>
    <n v="13.133139999999999"/>
    <n v="32.429050000000004"/>
    <n v="0.71175353950282028"/>
    <n v="23.541830000000001"/>
    <n v="0.29062559999999998"/>
    <n v="2.69556"/>
    <m/>
    <n v="2.9707780000000001"/>
    <n v="0.15117649999999999"/>
    <m/>
    <n v="4.647329"/>
    <m/>
    <n v="-1.8682490999999928"/>
    <n v="-5.7610355529995251E-2"/>
    <n v="0.14330758995406895"/>
    <n v="2015"/>
    <s v="HU"/>
    <s v="CEE"/>
    <s v="Wave X"/>
    <s v="Hungary 2015"/>
    <s v="Net"/>
    <n v="32.866419999999998"/>
    <n v="11.184340000000001"/>
    <n v="11.184340000000001"/>
    <n v="21.682079999999999"/>
    <n v="0.65970312556098287"/>
    <n v="13.184749999999999"/>
    <n v="0.3468714"/>
    <n v="2.3489740000000001"/>
    <m/>
    <n v="3.1791520000000002"/>
    <n v="0.1273956"/>
    <m/>
    <n v="4.6253529999999996"/>
    <m/>
    <n v="-2.1304160000000003"/>
    <n v="-9.8256993793953362E-2"/>
    <n v="2015"/>
    <s v="HU"/>
    <s v="CEE"/>
    <s v="Wave X"/>
    <s v="Hungary 2015"/>
    <s v="Net"/>
    <n v="43.882739999999998"/>
    <n v="17.593240000000002"/>
    <n v="17.593240000000002"/>
    <n v="26.289499999999997"/>
    <n v="0.5990851984174187"/>
    <n v="6.7699769999999999"/>
    <n v="0.37019540000000001"/>
    <n v="7.6102939999999997"/>
    <m/>
    <n v="3.641257"/>
    <n v="0.41756729999999997"/>
    <m/>
    <n v="8.5559220000000007"/>
    <m/>
    <n v="-1.075712700000004"/>
    <n v="-4.0917959641682197E-2"/>
    <n v="2015"/>
    <s v="HU"/>
    <s v="CEE"/>
    <s v="Wave X"/>
    <s v="Hungary 2015"/>
    <s v="Net"/>
    <n v="85.559169999999995"/>
    <n v="15.83211"/>
    <n v="15.83211"/>
    <n v="69.727059999999994"/>
    <n v="0.81495718109467397"/>
    <n v="67.402919999999995"/>
    <n v="6.0825299999999999E-2"/>
    <n v="0.16986889999999999"/>
    <m/>
    <n v="1.845458"/>
    <n v="2.95296E-2"/>
    <m/>
    <n v="1.864044"/>
    <m/>
    <n v="-1.6455858000000063"/>
    <n v="-2.3600389862988722E-2"/>
  </r>
  <r>
    <x v="28"/>
    <x v="19"/>
    <x v="4"/>
    <x v="0"/>
    <x v="137"/>
    <x v="1"/>
    <n v="48.282470000000004"/>
    <n v="16.57311"/>
    <n v="16.57311"/>
    <n v="31.709360000000004"/>
    <n v="0.65674684828675922"/>
    <n v="25.774180000000001"/>
    <n v="8.74529E-2"/>
    <n v="3.711249"/>
    <m/>
    <n v="2.0184950000000002"/>
    <n v="0.25490000000000002"/>
    <m/>
    <n v="2.6842860000000002"/>
    <m/>
    <n v="-2.8212028999999959"/>
    <n v="-8.8970666705351212E-2"/>
    <n v="8.4652796524433166E-2"/>
    <n v="2012"/>
    <s v="HU"/>
    <s v="CEE"/>
    <s v="Wave IX"/>
    <s v="Hungary 2012"/>
    <s v="Net"/>
    <n v="37.566580000000002"/>
    <n v="15.71327"/>
    <n v="15.71327"/>
    <n v="21.85331"/>
    <n v="0.5817221051264182"/>
    <n v="16.869019999999999"/>
    <n v="0.11210440000000001"/>
    <n v="2.8776600000000001"/>
    <m/>
    <n v="2.2182539999999999"/>
    <n v="0.20290849999999999"/>
    <m/>
    <n v="2.5880399999999999"/>
    <m/>
    <n v="-3.0146768999999978"/>
    <n v="-0.13795058506011207"/>
    <n v="2012"/>
    <s v="HU"/>
    <s v="CEE"/>
    <s v="Wave IX"/>
    <s v="Hungary 2012"/>
    <s v="Net"/>
    <n v="45.84272"/>
    <n v="25.63757"/>
    <n v="25.63757"/>
    <n v="20.20515"/>
    <n v="0.44074937089247757"/>
    <n v="6.5631899999999996"/>
    <n v="8.5487400000000005E-2"/>
    <n v="10.30517"/>
    <m/>
    <n v="1.4316180000000001"/>
    <n v="0.2661171"/>
    <m/>
    <n v="4.4950010000000002"/>
    <m/>
    <n v="-2.9414334999999987"/>
    <n v="-0.14557840451568035"/>
    <n v="2012"/>
    <s v="HU"/>
    <s v="CEE"/>
    <s v="Wave IX"/>
    <s v="Hungary 2012"/>
    <s v="Net"/>
    <n v="89.38982"/>
    <n v="11.177899999999999"/>
    <n v="11.177899999999999"/>
    <n v="78.211920000000006"/>
    <n v="0.87495332242530532"/>
    <n v="76.067520000000002"/>
    <n v="0"/>
    <n v="0.54031229999999997"/>
    <m/>
    <n v="1.845858"/>
    <n v="0.43270110000000001"/>
    <m/>
    <n v="1.332989"/>
    <m/>
    <n v="-2.0074603999999994"/>
    <n v="-2.5666936702231569E-2"/>
  </r>
  <r>
    <x v="18"/>
    <x v="19"/>
    <x v="4"/>
    <x v="1"/>
    <x v="138"/>
    <x v="1"/>
    <n v="46.738370000000003"/>
    <n v="13.753209999999999"/>
    <n v="13.753209999999999"/>
    <n v="32.985160000000008"/>
    <n v="0.70574048688475888"/>
    <n v="28.22354"/>
    <n v="0.11641360000000001"/>
    <n v="2.9828760000000001"/>
    <m/>
    <n v="0.8022532"/>
    <n v="0.23863789999999999"/>
    <m/>
    <n v="3.0325880000000001"/>
    <m/>
    <n v="-2.4111486999999912"/>
    <n v="-7.3097984063135987E-2"/>
    <n v="9.1937950278246319E-2"/>
    <n v="2009"/>
    <s v="HU"/>
    <s v="CEE"/>
    <s v="Wave VIII"/>
    <s v="Hungary 2009"/>
    <s v="Net"/>
    <n v="36.618070000000003"/>
    <n v="13.82596"/>
    <n v="13.82596"/>
    <n v="22.792110000000001"/>
    <n v="0.62242794336238905"/>
    <n v="18.891480000000001"/>
    <n v="0.1199346"/>
    <n v="2.295585"/>
    <m/>
    <n v="0.97972110000000001"/>
    <n v="0.2461729"/>
    <m/>
    <n v="2.7571500000000002"/>
    <m/>
    <n v="-2.4979335999999996"/>
    <n v="-0.10959641735670807"/>
    <n v="2009"/>
    <s v="HU"/>
    <s v="CEE"/>
    <s v="Wave VIII"/>
    <s v="Hungary 2009"/>
    <s v="Net"/>
    <n v="41.655119999999997"/>
    <n v="21.065619999999999"/>
    <n v="21.065619999999999"/>
    <n v="20.589499999999997"/>
    <n v="0.49428497625261908"/>
    <n v="8.8128349999999998"/>
    <n v="0.22285369999999999"/>
    <n v="8.4776769999999999"/>
    <m/>
    <n v="0.8602495"/>
    <n v="0.34901910000000003"/>
    <m/>
    <n v="6.1498109999999997"/>
    <m/>
    <n v="-4.2829453000000015"/>
    <n v="-0.20801599358896536"/>
    <n v="2009"/>
    <s v="HU"/>
    <s v="CEE"/>
    <s v="Wave VIII"/>
    <s v="Hungary 2009"/>
    <s v="Net"/>
    <n v="87.659689999999998"/>
    <n v="6.3565620000000003"/>
    <n v="6.3565620000000003"/>
    <n v="81.303128000000001"/>
    <n v="0.92748591741540498"/>
    <n v="80.330150000000003"/>
    <n v="0"/>
    <n v="6.1094500000000003E-2"/>
    <m/>
    <n v="0.11505940000000001"/>
    <n v="0.1041145"/>
    <m/>
    <n v="0.96833970000000003"/>
    <m/>
    <n v="-0.27563010000000077"/>
    <n v="-3.3901536974075678E-3"/>
  </r>
  <r>
    <x v="10"/>
    <x v="19"/>
    <x v="4"/>
    <x v="2"/>
    <x v="139"/>
    <x v="1"/>
    <n v="44.3904"/>
    <n v="12.081189999999999"/>
    <n v="12.081189999999999"/>
    <n v="32.30921"/>
    <n v="0.72784228121395622"/>
    <n v="26.041029999999999"/>
    <n v="7.8399200000000002E-2"/>
    <n v="3.8624160000000001"/>
    <m/>
    <n v="0.83175089999999996"/>
    <n v="0.1803951"/>
    <m/>
    <n v="4.410679"/>
    <m/>
    <n v="-3.095460199999998"/>
    <n v="-9.5807362668415538E-2"/>
    <n v="0.13651460373063903"/>
    <n v="2007"/>
    <s v="HU"/>
    <s v="CEE"/>
    <s v="Wave VII"/>
    <s v="Hungary 2007"/>
    <s v="Net"/>
    <n v="34.750320000000002"/>
    <n v="11.648260000000001"/>
    <n v="11.648260000000001"/>
    <n v="23.102060000000002"/>
    <n v="0.66480136010258328"/>
    <n v="18.387450000000001"/>
    <n v="0.1039071"/>
    <n v="2.884789"/>
    <m/>
    <n v="0.92834000000000005"/>
    <n v="0.16328480000000001"/>
    <m/>
    <n v="3.7657069999999999"/>
    <m/>
    <n v="-3.1314178999999989"/>
    <n v="-0.13554712869761393"/>
    <n v="2007"/>
    <s v="HU"/>
    <s v="CEE"/>
    <s v="Wave VII"/>
    <s v="Hungary 2007"/>
    <s v="Net"/>
    <n v="39.494860000000003"/>
    <n v="14.98105"/>
    <n v="14.98105"/>
    <n v="24.513810000000003"/>
    <n v="0.62068355223945604"/>
    <n v="7.8587439999999997"/>
    <n v="5.95341E-2"/>
    <n v="10.50952"/>
    <m/>
    <n v="1.0966579999999999"/>
    <n v="0.30889610000000001"/>
    <m/>
    <n v="9.4966539999999995"/>
    <m/>
    <n v="-4.8161961999999967"/>
    <n v="-0.19646869254514071"/>
    <n v="2007"/>
    <s v="HU"/>
    <s v="CEE"/>
    <s v="Wave VII"/>
    <s v="Hungary 2007"/>
    <s v="Net"/>
    <n v="87.187809999999999"/>
    <n v="10.586320000000001"/>
    <n v="10.586320000000001"/>
    <n v="76.601489999999998"/>
    <n v="0.87858027400848815"/>
    <n v="75.676540000000003"/>
    <n v="0"/>
    <n v="0.3785982"/>
    <m/>
    <n v="0.16651730000000001"/>
    <n v="0.10609200000000001"/>
    <m/>
    <n v="1.3448850000000001"/>
    <m/>
    <n v="-1.0711425000000077"/>
    <n v="-1.3983311551772787E-2"/>
  </r>
  <r>
    <x v="29"/>
    <x v="19"/>
    <x v="4"/>
    <x v="3"/>
    <x v="140"/>
    <x v="1"/>
    <n v="45.268839999999997"/>
    <n v="11.68047"/>
    <n v="11.68047"/>
    <n v="33.588369999999998"/>
    <n v="0.74197549572730381"/>
    <n v="26.751909999999999"/>
    <n v="0.32169059999999999"/>
    <n v="4.3518540000000003"/>
    <m/>
    <n v="0.87360380000000004"/>
    <n v="8.0709000000000003E-2"/>
    <m/>
    <n v="3.2955009999999998"/>
    <m/>
    <n v="-2.0868984000000026"/>
    <n v="-6.2131577090522784E-2"/>
    <n v="9.8114347317241057E-2"/>
    <n v="2005"/>
    <s v="HU"/>
    <s v="CEE"/>
    <s v="Wave VI"/>
    <s v="Hungary 2005"/>
    <s v="Net"/>
    <n v="36.253149999999998"/>
    <n v="11.37703"/>
    <n v="11.37703"/>
    <n v="24.87612"/>
    <n v="0.68617816658690356"/>
    <n v="19.042280000000002"/>
    <n v="0.3320804"/>
    <n v="3.4664990000000002"/>
    <m/>
    <n v="0.99861860000000002"/>
    <n v="8.4771200000000005E-2"/>
    <m/>
    <n v="3.014872"/>
    <m/>
    <n v="-2.0630011999999986"/>
    <n v="-8.2930987629903641E-2"/>
    <n v="2005"/>
    <s v="HU"/>
    <s v="CEE"/>
    <s v="Wave VI"/>
    <s v="Hungary 2005"/>
    <s v="Net"/>
    <n v="35.836300000000001"/>
    <n v="13.45701"/>
    <n v="13.45701"/>
    <n v="22.379290000000001"/>
    <n v="0.62448662389811449"/>
    <n v="6.9323680000000003"/>
    <n v="0.53604750000000001"/>
    <n v="11.174200000000001"/>
    <m/>
    <n v="0.99788860000000001"/>
    <n v="0.1423903"/>
    <m/>
    <n v="6.1870690000000002"/>
    <m/>
    <n v="-3.5906734"/>
    <n v="-0.16044626080630797"/>
    <n v="2005"/>
    <s v="HU"/>
    <s v="CEE"/>
    <s v="Wave VI"/>
    <s v="Hungary 2005"/>
    <s v="Net"/>
    <n v="87.825879999999998"/>
    <n v="10.869210000000001"/>
    <n v="10.869210000000001"/>
    <n v="76.956670000000003"/>
    <n v="0.8762413766876006"/>
    <n v="75.736859999999993"/>
    <n v="5.4626500000000001E-2"/>
    <n v="0.22893569999999999"/>
    <m/>
    <n v="0.29046440000000001"/>
    <n v="0"/>
    <m/>
    <n v="1.207495"/>
    <m/>
    <n v="-0.5617115999999811"/>
    <n v="-7.2990632260982848E-3"/>
  </r>
  <r>
    <x v="36"/>
    <x v="19"/>
    <x v="4"/>
    <x v="4"/>
    <x v="141"/>
    <x v="1"/>
    <n v="47.20561"/>
    <n v="13.804449999999999"/>
    <n v="13.804449999999999"/>
    <n v="33.401160000000004"/>
    <n v="0.70756759630899813"/>
    <n v="25.391749999999998"/>
    <n v="0.33649489999999999"/>
    <n v="4.8626240000000003"/>
    <m/>
    <n v="0.93040179999999995"/>
    <m/>
    <m/>
    <n v="2.8267980000000001"/>
    <m/>
    <n v="-0.9469086999999945"/>
    <n v="-2.8349575284211517E-2"/>
    <n v="8.4631731353042819E-2"/>
    <n v="1999"/>
    <s v="HU"/>
    <s v="CEE"/>
    <s v="Wave V"/>
    <s v="Hungary 1999"/>
    <s v="Net"/>
    <n v="39.379420000000003"/>
    <n v="13.177619999999999"/>
    <n v="13.177619999999999"/>
    <n v="26.201800000000006"/>
    <n v="0.66536784950108463"/>
    <n v="19.343769999999999"/>
    <n v="0.39335540000000002"/>
    <n v="3.8620930000000002"/>
    <m/>
    <n v="0.96080969999999999"/>
    <m/>
    <m/>
    <n v="2.7249569999999999"/>
    <m/>
    <n v="-1.0831850999999943"/>
    <n v="-4.1340102588371563E-2"/>
    <n v="1999"/>
    <s v="HU"/>
    <s v="CEE"/>
    <s v="Wave V"/>
    <s v="Hungary 1999"/>
    <s v="Net"/>
    <n v="40.19896"/>
    <n v="16.46773"/>
    <n v="16.46773"/>
    <n v="23.73123"/>
    <n v="0.59034437706846143"/>
    <n v="6.254067"/>
    <n v="0.43528749999999999"/>
    <n v="12.26042"/>
    <m/>
    <n v="1.2765409999999999"/>
    <m/>
    <m/>
    <n v="4.363988"/>
    <m/>
    <n v="-0.85907349999999738"/>
    <n v="-3.6200125320094971E-2"/>
    <n v="1999"/>
    <s v="HU"/>
    <s v="CEE"/>
    <s v="Wave V"/>
    <s v="Hungary 1999"/>
    <s v="Net"/>
    <n v="85.911410000000004"/>
    <n v="13.18263"/>
    <n v="13.18263"/>
    <n v="72.72878"/>
    <n v="0.84655553901396796"/>
    <n v="71.143460000000005"/>
    <n v="0"/>
    <n v="0.23775579999999999"/>
    <m/>
    <n v="0.41189619999999999"/>
    <m/>
    <m/>
    <n v="1.450866"/>
    <m/>
    <n v="-0.51519800000001226"/>
    <n v="-7.0838256877127906E-3"/>
  </r>
  <r>
    <x v="13"/>
    <x v="19"/>
    <x v="4"/>
    <x v="5"/>
    <x v="142"/>
    <x v="1"/>
    <n v="48.554220000000001"/>
    <n v="15.95435"/>
    <n v="15.95435"/>
    <n v="32.599870000000003"/>
    <n v="0.67141167132331658"/>
    <n v="20.386710000000001"/>
    <n v="0.70398240000000001"/>
    <n v="7.0305049999999998"/>
    <m/>
    <n v="1.89432"/>
    <m/>
    <m/>
    <n v="2.569455"/>
    <m/>
    <n v="1.4897600000004729E-2"/>
    <n v="4.5698341741868073E-4"/>
    <n v="7.8817952341527733E-2"/>
    <n v="1994"/>
    <s v="HU"/>
    <s v="CEE"/>
    <s v="Wave IV"/>
    <s v="Hungary 1994"/>
    <s v="Net"/>
    <n v="41.773269999999997"/>
    <n v="14.57296"/>
    <n v="14.57296"/>
    <n v="27.200309999999995"/>
    <n v="0.6511415074759529"/>
    <n v="15.99621"/>
    <n v="0.74451400000000001"/>
    <n v="5.7737230000000004"/>
    <m/>
    <n v="2.1454390000000001"/>
    <m/>
    <m/>
    <n v="2.5882459999999998"/>
    <m/>
    <n v="-4.7822000000003584E-2"/>
    <n v="-1.758141727061331E-3"/>
    <n v="1994"/>
    <s v="HU"/>
    <s v="CEE"/>
    <s v="Wave IV"/>
    <s v="Hungary 1994"/>
    <s v="Net"/>
    <n v="42.453879999999998"/>
    <n v="16.5824"/>
    <n v="16.5824"/>
    <n v="25.871479999999998"/>
    <n v="0.60940201460973653"/>
    <n v="4.8128710000000003"/>
    <n v="0.90142630000000001"/>
    <n v="14.53515"/>
    <m/>
    <n v="2.2165189999999999"/>
    <m/>
    <m/>
    <n v="3.3208280000000001"/>
    <m/>
    <n v="8.4685700000001418E-2"/>
    <n v="3.273322593063923E-3"/>
    <n v="1994"/>
    <s v="HU"/>
    <s v="CEE"/>
    <s v="Wave IV"/>
    <s v="Hungary 1994"/>
    <s v="Net"/>
    <n v="87.930880000000002"/>
    <n v="21.040150000000001"/>
    <n v="21.040150000000001"/>
    <n v="66.890730000000005"/>
    <n v="0.76071944236200073"/>
    <n v="64.123850000000004"/>
    <n v="0.21599960000000001"/>
    <n v="0.77711770000000002"/>
    <m/>
    <n v="0.28499219999999997"/>
    <m/>
    <m/>
    <n v="1.307736"/>
    <m/>
    <n v="0.18103449999998134"/>
    <n v="2.7064213531528408E-3"/>
  </r>
  <r>
    <x v="21"/>
    <x v="19"/>
    <x v="4"/>
    <x v="6"/>
    <x v="143"/>
    <x v="1"/>
    <n v="45.76943"/>
    <n v="15.716010000000001"/>
    <n v="15.716010000000001"/>
    <n v="30.053419999999999"/>
    <n v="0.65662648628134546"/>
    <n v="17.154920000000001"/>
    <n v="0.80992410000000004"/>
    <n v="8.5473029999999994"/>
    <m/>
    <n v="2.0334310000000002"/>
    <m/>
    <m/>
    <n v="1.5940030000000001"/>
    <m/>
    <n v="-8.6161100000001767E-2"/>
    <n v="-2.8669316171005418E-3"/>
    <n v="5.3038988574345289E-2"/>
    <n v="1991"/>
    <s v="HU"/>
    <s v="CEE"/>
    <s v="Wave III"/>
    <s v="Hungary 1991"/>
    <s v="Net"/>
    <n v="39.134149999999998"/>
    <n v="12.70293"/>
    <n v="12.70293"/>
    <n v="26.431219999999996"/>
    <n v="0.675400385596723"/>
    <n v="14.725149999999999"/>
    <n v="1.068074"/>
    <n v="7.1204799999999997"/>
    <m/>
    <n v="2.22159"/>
    <m/>
    <m/>
    <n v="1.424096"/>
    <m/>
    <n v="-0.12817000000000078"/>
    <n v="-4.8491897082314321E-3"/>
    <n v="1991"/>
    <s v="HU"/>
    <s v="CEE"/>
    <s v="Wave III"/>
    <s v="Hungary 1991"/>
    <s v="Net"/>
    <n v="40.984749999999998"/>
    <n v="14.42441"/>
    <n v="14.42441"/>
    <n v="26.560339999999997"/>
    <n v="0.64805421528739338"/>
    <n v="4.7156739999999999"/>
    <n v="0.52011249999999998"/>
    <n v="16.366160000000001"/>
    <m/>
    <n v="2.4618600000000002"/>
    <m/>
    <m/>
    <n v="2.4965329999999999"/>
    <m/>
    <n v="4.9999999518490768E-7"/>
    <n v="1.8825060040078844E-8"/>
    <n v="1991"/>
    <s v="HU"/>
    <s v="CEE"/>
    <s v="Wave III"/>
    <s v="Hungary 1991"/>
    <s v="Net"/>
    <n v="81.294120000000007"/>
    <n v="30.35294"/>
    <n v="30.35294"/>
    <n v="50.941180000000003"/>
    <n v="0.62662810053174811"/>
    <n v="48.294119999999999"/>
    <n v="0.23529530000000001"/>
    <n v="1.176471"/>
    <m/>
    <n v="0.52941510000000003"/>
    <m/>
    <m/>
    <n v="0.76470570000000004"/>
    <m/>
    <n v="-5.8827099999994914E-2"/>
    <n v="-1.1548044234545589E-3"/>
  </r>
  <r>
    <x v="1"/>
    <x v="20"/>
    <x v="6"/>
    <x v="1"/>
    <x v="144"/>
    <x v="0"/>
    <n v="25.182960000000001"/>
    <n v="7.0824749999999996"/>
    <n v="11.47362"/>
    <n v="13.709340000000001"/>
    <n v="0.54438953959343939"/>
    <n v="12.228529999999999"/>
    <n v="9.0757599999999994E-2"/>
    <n v="2.0561980000000002"/>
    <n v="2.52521E-2"/>
    <n v="2.138995"/>
    <n v="1.357793"/>
    <n v="0.1460748"/>
    <n v="0"/>
    <n v="-4.3911450000000007"/>
    <n v="5.6884500000002447E-2"/>
    <n v="4.1493244751390247E-3"/>
    <n v="0"/>
    <n v="2010"/>
    <s v="IS"/>
    <s v="Europe - other"/>
    <s v="Wave VIII"/>
    <s v="Iceland 2010"/>
    <s v="Gross"/>
    <n v="17.641570000000002"/>
    <n v="7.1050409999999999"/>
    <n v="10.706569999999999"/>
    <n v="6.9350000000000023"/>
    <n v="0.3931056022791623"/>
    <n v="5.1080829999999997"/>
    <n v="4.83921E-2"/>
    <n v="1.4666669999999999"/>
    <n v="4.0787499999999997E-2"/>
    <n v="2.321234"/>
    <n v="1.3448359999999999"/>
    <n v="0.1538503"/>
    <n v="0"/>
    <n v="-3.6015289999999993"/>
    <n v="5.2679100000000645E-2"/>
    <n v="7.596121124729723E-3"/>
    <n v="2010"/>
    <s v="IS"/>
    <s v="Europe - other"/>
    <s v="Wave VIII"/>
    <s v="Iceland 2010"/>
    <s v="Gross"/>
    <n v="21.505040000000001"/>
    <n v="8.3438009999999991"/>
    <n v="13.15859"/>
    <n v="8.3464500000000008"/>
    <n v="0.38811599513416389"/>
    <n v="3.7519529999999999"/>
    <n v="0.23806430000000001"/>
    <n v="4.4594829999999996"/>
    <n v="0"/>
    <n v="2.5145740000000001"/>
    <n v="1.949025"/>
    <n v="0.1869249"/>
    <n v="0"/>
    <n v="-4.8147890000000011"/>
    <n v="6.1214800000001901E-2"/>
    <n v="7.3342319189597851E-3"/>
    <n v="2010"/>
    <s v="IS"/>
    <s v="Europe - other"/>
    <s v="Wave VIII"/>
    <s v="Iceland 2010"/>
    <s v="Gross"/>
    <n v="69.863849999999999"/>
    <n v="4.4047660000000004"/>
    <n v="11.82864"/>
    <n v="58.035209999999999"/>
    <n v="0.83069012085649441"/>
    <n v="64.59693"/>
    <n v="0"/>
    <n v="7.4098600000000001E-2"/>
    <n v="0"/>
    <n v="0.47592620000000002"/>
    <n v="0.218724"/>
    <n v="2.46041E-2"/>
    <n v="0"/>
    <n v="-7.4238739999999996"/>
    <n v="6.8801099999994619E-2"/>
    <n v="1.1855061780597438E-3"/>
  </r>
  <r>
    <x v="10"/>
    <x v="20"/>
    <x v="6"/>
    <x v="2"/>
    <x v="145"/>
    <x v="0"/>
    <n v="18.70241"/>
    <n v="6.9316760000000004"/>
    <n v="11.843059999999999"/>
    <n v="6.8593500000000009"/>
    <n v="0.36676289312446902"/>
    <n v="8.9657990000000005"/>
    <n v="0"/>
    <n v="1.8973359999999999"/>
    <n v="0"/>
    <n v="0.2473786"/>
    <n v="0.50054569999999998"/>
    <n v="6.6275600000000004E-2"/>
    <n v="0"/>
    <n v="-4.9113839999999991"/>
    <n v="9.3399100000000068E-2"/>
    <n v="1.3616319330548821E-2"/>
    <n v="0"/>
    <n v="2007"/>
    <s v="IS"/>
    <s v="Europe - other"/>
    <s v="Wave VII"/>
    <s v="Iceland 2007"/>
    <s v="Gross"/>
    <n v="11.246359999999999"/>
    <n v="5.9913040000000004"/>
    <n v="10.061070000000001"/>
    <n v="1.1852899999999984"/>
    <n v="0.10539321167026473"/>
    <n v="3.0616270000000001"/>
    <n v="0"/>
    <n v="1.41886"/>
    <n v="0"/>
    <n v="0.22206970000000001"/>
    <n v="0.36982179999999998"/>
    <n v="8.2854300000000006E-2"/>
    <n v="0"/>
    <n v="-4.0697660000000004"/>
    <n v="9.9823199999999446E-2"/>
    <n v="8.4218376937289258E-2"/>
    <n v="2007"/>
    <s v="IS"/>
    <s v="Europe - other"/>
    <s v="Wave VII"/>
    <s v="Iceland 2007"/>
    <s v="Gross"/>
    <n v="14.369429999999999"/>
    <n v="7.3989190000000002"/>
    <n v="12.21332"/>
    <n v="2.15611"/>
    <n v="0.15004840136317169"/>
    <n v="2.015485"/>
    <n v="0"/>
    <n v="3.8830200000000001"/>
    <n v="0"/>
    <n v="0.30420209999999998"/>
    <n v="0.61284850000000002"/>
    <n v="3.5863899999999997E-2"/>
    <n v="0"/>
    <n v="-4.8144009999999993"/>
    <n v="0.1190914999999988"/>
    <n v="5.5234426814957861E-2"/>
    <n v="2007"/>
    <s v="IS"/>
    <s v="Europe - other"/>
    <s v="Wave VII"/>
    <s v="Iceland 2007"/>
    <s v="Gross"/>
    <n v="70.091759999999994"/>
    <n v="11.145530000000001"/>
    <n v="20.980519999999999"/>
    <n v="49.111239999999995"/>
    <n v="0.70067066371282449"/>
    <n v="57.530720000000002"/>
    <n v="0"/>
    <n v="0.13167999999999999"/>
    <n v="0"/>
    <n v="0.26181789999999999"/>
    <n v="0.98041730000000005"/>
    <n v="4.1588300000000002E-2"/>
    <n v="0"/>
    <n v="-9.8349899999999977"/>
    <n v="6.499999990694505E-6"/>
    <n v="1.3235259363629396E-7"/>
  </r>
  <r>
    <x v="3"/>
    <x v="20"/>
    <x v="6"/>
    <x v="3"/>
    <x v="146"/>
    <x v="0"/>
    <n v="19.681159999999998"/>
    <n v="5.9678230000000001"/>
    <n v="11.197979999999999"/>
    <n v="8.4831799999999991"/>
    <n v="0.43103048804033905"/>
    <n v="10.55843"/>
    <n v="0"/>
    <n v="1.63008"/>
    <n v="0.1038666"/>
    <n v="0.65145679999999995"/>
    <n v="0.70746279999999995"/>
    <n v="0.1147556"/>
    <n v="0"/>
    <n v="-5.2301569999999993"/>
    <n v="-5.2714800000002171E-2"/>
    <n v="-6.2140376604059066E-3"/>
    <n v="0"/>
    <n v="2004"/>
    <s v="IS"/>
    <s v="Europe - other"/>
    <s v="Wave VI"/>
    <s v="Iceland 2004"/>
    <s v="Gross"/>
    <n v="12.46255"/>
    <n v="6.1560829999999997"/>
    <n v="10.376440000000001"/>
    <n v="2.0861099999999997"/>
    <n v="0.16739030134282307"/>
    <n v="3.5946600000000002"/>
    <n v="0"/>
    <n v="1.2163409999999999"/>
    <n v="0.14672450000000001"/>
    <n v="0.71648409999999996"/>
    <n v="0.62652750000000001"/>
    <n v="0.11389779999999999"/>
    <n v="0"/>
    <n v="-4.2203570000000008"/>
    <n v="-0.10816789999999976"/>
    <n v="-5.1851484341669314E-2"/>
    <n v="2004"/>
    <s v="IS"/>
    <s v="Europe - other"/>
    <s v="Wave VI"/>
    <s v="Iceland 2004"/>
    <s v="Gross"/>
    <n v="14.905480000000001"/>
    <n v="6.4026899999999998"/>
    <n v="11.141730000000001"/>
    <n v="3.7637499999999999"/>
    <n v="0.2525078024994834"/>
    <n v="3.3829929999999999"/>
    <n v="0"/>
    <n v="3.2203379999999999"/>
    <n v="4.9991099999999997E-2"/>
    <n v="0.63983849999999998"/>
    <n v="0.9961023"/>
    <n v="0.16332389999999999"/>
    <n v="0"/>
    <n v="-4.739040000000001"/>
    <n v="5.0203200000002113E-2"/>
    <n v="1.3338611756891959E-2"/>
    <n v="2004"/>
    <s v="IS"/>
    <s v="Europe - other"/>
    <s v="Wave VI"/>
    <s v="Iceland 2004"/>
    <s v="Gross"/>
    <n v="71.248959999999997"/>
    <n v="3.8595069999999998"/>
    <n v="15.868040000000001"/>
    <n v="55.380919999999996"/>
    <n v="0.77728741584438565"/>
    <n v="66.624300000000005"/>
    <n v="0"/>
    <n v="0"/>
    <n v="0"/>
    <n v="0.32134580000000001"/>
    <n v="0.44380999999999998"/>
    <n v="0"/>
    <n v="0"/>
    <n v="-12.008533"/>
    <n v="-2.8000000114047907E-6"/>
    <n v="-5.0558929165582497E-8"/>
  </r>
  <r>
    <x v="17"/>
    <x v="21"/>
    <x v="2"/>
    <x v="1"/>
    <x v="147"/>
    <x v="1"/>
    <n v="30.968610000000002"/>
    <n v="26.626049999999999"/>
    <n v="26.626049999999999"/>
    <n v="4.3425600000000024"/>
    <n v="0.14022456933004104"/>
    <n v="2.1372499999999999"/>
    <m/>
    <n v="4.1420899999999997E-2"/>
    <m/>
    <n v="8.8824999999999998E-3"/>
    <n v="0.2425003"/>
    <n v="1.8240209999999999"/>
    <n v="5.7396900000000001E-2"/>
    <m/>
    <n v="3.1088400000003347E-2"/>
    <n v="7.1590029844154895E-3"/>
    <n v="1.3217295788659216E-2"/>
    <n v="2011"/>
    <s v="IN"/>
    <s v="BRICS"/>
    <s v="Wave VIII"/>
    <s v="India 2011"/>
    <s v="Net"/>
    <n v="27.487880000000001"/>
    <n v="23.294309999999999"/>
    <n v="23.294309999999999"/>
    <n v="4.1935700000000011"/>
    <n v="0.15256069220325472"/>
    <n v="2.0619900000000002"/>
    <m/>
    <n v="4.0337600000000001E-2"/>
    <m/>
    <n v="8.2501999999999992E-3"/>
    <n v="0.227437"/>
    <n v="1.768259"/>
    <n v="6.3045500000000004E-2"/>
    <m/>
    <n v="2.4250700000000514E-2"/>
    <n v="5.7828294269561516E-3"/>
    <n v="2011"/>
    <s v="IN"/>
    <s v="BRICS"/>
    <s v="Wave VIII"/>
    <s v="India 2011"/>
    <s v="Net"/>
    <n v="35.511020000000002"/>
    <n v="31.75216"/>
    <n v="31.75216"/>
    <n v="3.7588600000000021"/>
    <n v="0.10585052189433032"/>
    <n v="1.4976020000000001"/>
    <m/>
    <n v="5.0545699999999999E-2"/>
    <m/>
    <n v="8.4256999999999995E-3"/>
    <n v="0.26050380000000001"/>
    <n v="1.858948"/>
    <n v="3.6879500000000003E-2"/>
    <m/>
    <n v="4.595530000000192E-2"/>
    <n v="1.2225861032334775E-2"/>
    <n v="2011"/>
    <s v="IN"/>
    <s v="BRICS"/>
    <s v="Wave VIII"/>
    <s v="India 2011"/>
    <s v="Net"/>
    <n v="38.112029999999997"/>
    <n v="29.79081"/>
    <n v="29.79081"/>
    <n v="8.3212199999999967"/>
    <n v="0.2183357853150304"/>
    <n v="5.816198"/>
    <m/>
    <n v="1.3731E-2"/>
    <m/>
    <n v="1.6189599999999998E-2"/>
    <n v="0.28716750000000002"/>
    <n v="2.0598030000000001"/>
    <n v="0.10780720000000001"/>
    <m/>
    <n v="2.0323699999996947E-2"/>
    <n v="2.4423942643022243E-3"/>
  </r>
  <r>
    <x v="3"/>
    <x v="21"/>
    <x v="2"/>
    <x v="3"/>
    <x v="148"/>
    <x v="1"/>
    <n v="29.150790000000001"/>
    <n v="26.469049999999999"/>
    <n v="26.469049999999999"/>
    <n v="2.6817400000000013"/>
    <n v="9.1995448493848747E-2"/>
    <n v="1.167562"/>
    <m/>
    <n v="2.2315999999999998E-3"/>
    <m/>
    <n v="1.6995400000000001E-2"/>
    <n v="0.48758030000000002"/>
    <n v="0.99958320000000001"/>
    <n v="0"/>
    <m/>
    <n v="7.7875000000009464E-3"/>
    <n v="2.9038982153381547E-3"/>
    <n v="0"/>
    <n v="2004"/>
    <s v="IN"/>
    <s v="BRICS"/>
    <s v="Wave VI"/>
    <s v="India 2004"/>
    <s v="Net"/>
    <n v="25.992719999999998"/>
    <n v="23.26249"/>
    <n v="23.26249"/>
    <n v="2.7302299999999988"/>
    <n v="0.10503825686576854"/>
    <n v="1.209794"/>
    <m/>
    <n v="5.7220000000000003E-4"/>
    <m/>
    <n v="1.45693E-2"/>
    <n v="0.47626020000000002"/>
    <n v="1.025066"/>
    <n v="0"/>
    <m/>
    <n v="3.9682999999985924E-3"/>
    <n v="1.4534672903010347E-3"/>
    <n v="2004"/>
    <s v="IN"/>
    <s v="BRICS"/>
    <s v="Wave VI"/>
    <s v="India 2004"/>
    <s v="Net"/>
    <n v="33.282380000000003"/>
    <n v="30.973549999999999"/>
    <n v="30.973549999999999"/>
    <n v="2.3088300000000039"/>
    <n v="6.9370940419525393E-2"/>
    <n v="0.80215449999999999"/>
    <m/>
    <n v="2.8771999999999999E-3"/>
    <m/>
    <n v="2.1243999999999999E-2"/>
    <n v="0.5073204"/>
    <n v="0.96311950000000002"/>
    <n v="0"/>
    <m/>
    <n v="1.2114400000003744E-2"/>
    <n v="5.2469865689564518E-3"/>
    <n v="2004"/>
    <s v="IN"/>
    <s v="BRICS"/>
    <s v="Wave VI"/>
    <s v="India 2004"/>
    <s v="Net"/>
    <n v="32.541229999999999"/>
    <n v="27.553920000000002"/>
    <n v="27.553920000000002"/>
    <n v="4.9873099999999972"/>
    <n v="0.15326126271195026"/>
    <n v="3.402657"/>
    <m/>
    <n v="0"/>
    <m/>
    <n v="1.1367800000000001E-2"/>
    <n v="0.42804809999999999"/>
    <n v="1.1243879999999999"/>
    <n v="0"/>
    <m/>
    <n v="2.0849099999997733E-2"/>
    <n v="4.1804299311648451E-3"/>
  </r>
  <r>
    <x v="1"/>
    <x v="22"/>
    <x v="1"/>
    <x v="1"/>
    <x v="149"/>
    <x v="0"/>
    <n v="46.350990000000003"/>
    <n v="16.1158"/>
    <n v="16.563099999999999"/>
    <n v="29.787890000000004"/>
    <n v="0.64265919670755689"/>
    <n v="11.89625"/>
    <n v="1.0459909999999999"/>
    <n v="6.5074160000000001"/>
    <n v="0.26351170000000002"/>
    <n v="7.5157699999999998"/>
    <n v="1.4919579999999999"/>
    <n v="0.39021210000000001"/>
    <n v="0.77139190000000002"/>
    <n v="-0.44729999999999848"/>
    <n v="0.35268930000000509"/>
    <n v="1.1840022908638545E-2"/>
    <n v="2.589615780103928E-2"/>
    <n v="2010"/>
    <s v="IE"/>
    <s v="EU15"/>
    <s v="Wave VIII"/>
    <s v="Ireland 2010"/>
    <s v="Gross"/>
    <n v="38.958829999999999"/>
    <n v="14.663779999999999"/>
    <n v="15.06122"/>
    <n v="23.89761"/>
    <n v="0.61340676811906314"/>
    <n v="7.1970229999999997"/>
    <n v="1.048554"/>
    <n v="4.80952"/>
    <n v="0.18645999999999999"/>
    <n v="8.3133470000000003"/>
    <n v="1.093591"/>
    <n v="0.4399981"/>
    <n v="0.65929839999999995"/>
    <n v="-0.39744000000000135"/>
    <n v="0.54725849999999809"/>
    <n v="2.290013520180462E-2"/>
    <n v="2010"/>
    <s v="IE"/>
    <s v="EU15"/>
    <s v="Wave VIII"/>
    <s v="Ireland 2010"/>
    <s v="Gross"/>
    <n v="45.63552"/>
    <n v="17.187830000000002"/>
    <n v="17.81672"/>
    <n v="27.8188"/>
    <n v="0.60958656765607144"/>
    <n v="2.1038770000000002"/>
    <n v="1.370563"/>
    <n v="13.037599999999999"/>
    <n v="0.5535717"/>
    <n v="8.2762189999999993"/>
    <n v="2.251919"/>
    <n v="0.4330387"/>
    <n v="0.62198730000000002"/>
    <n v="-0.62888999999999839"/>
    <n v="-0.20108570000000014"/>
    <n v="-7.2284102836930476E-3"/>
    <n v="2010"/>
    <s v="IE"/>
    <s v="EU15"/>
    <s v="Wave VIII"/>
    <s v="Ireland 2010"/>
    <s v="Gross"/>
    <n v="86.49991"/>
    <n v="21.2225"/>
    <n v="21.513300000000001"/>
    <n v="64.986609999999999"/>
    <n v="0.75129107070747236"/>
    <n v="58.82385"/>
    <n v="0.28861330000000002"/>
    <n v="0.38309670000000001"/>
    <n v="0"/>
    <n v="1.6176729999999999"/>
    <n v="1.8251280000000001"/>
    <n v="3.2684299999999999E-2"/>
    <n v="1.6978230000000001"/>
    <n v="-0.29080000000000084"/>
    <n v="0.60854169999998931"/>
    <n v="9.3641090064551652E-3"/>
  </r>
  <r>
    <x v="10"/>
    <x v="22"/>
    <x v="1"/>
    <x v="2"/>
    <x v="150"/>
    <x v="0"/>
    <n v="38.783630000000002"/>
    <n v="18.27102"/>
    <n v="18.935839999999999"/>
    <n v="19.847790000000003"/>
    <n v="0.51175689330782093"/>
    <n v="9.4973489999999998"/>
    <n v="0.7550926"/>
    <n v="5.0584939999999996"/>
    <n v="4.2671199999999999E-2"/>
    <n v="2.7828650000000001"/>
    <n v="0.66211319999999996"/>
    <n v="0.16106409999999999"/>
    <n v="1.0868040000000001"/>
    <n v="-0.66481999999999886"/>
    <n v="0.46615690000000143"/>
    <n v="2.3486589690842222E-2"/>
    <n v="5.4756927597480624E-2"/>
    <n v="2007"/>
    <s v="IE"/>
    <s v="EU15"/>
    <s v="Wave VII"/>
    <s v="Ireland 2007"/>
    <s v="Gross"/>
    <n v="31.413489999999999"/>
    <n v="14.89484"/>
    <n v="15.54078"/>
    <n v="15.87271"/>
    <n v="0.50528323978010725"/>
    <n v="6.2829680000000003"/>
    <n v="0.86965990000000004"/>
    <n v="3.7101950000000001"/>
    <n v="2.8163400000000002E-2"/>
    <n v="3.2680349999999998"/>
    <n v="0.44240190000000001"/>
    <n v="0.20674609999999999"/>
    <n v="1.0601179999999999"/>
    <n v="-0.64593999999999951"/>
    <n v="0.65036269999999874"/>
    <n v="4.097363966203621E-2"/>
    <n v="2007"/>
    <s v="IE"/>
    <s v="EU15"/>
    <s v="Wave VII"/>
    <s v="Ireland 2007"/>
    <s v="Gross"/>
    <n v="37.57244"/>
    <n v="19.704090000000001"/>
    <n v="20.627559999999999"/>
    <n v="16.944880000000001"/>
    <n v="0.45099226986589108"/>
    <n v="2.254461"/>
    <n v="0.67657089999999998"/>
    <n v="10.328950000000001"/>
    <n v="9.5308299999999999E-2"/>
    <n v="2.3256060000000001"/>
    <n v="1.034599"/>
    <n v="0.1183071"/>
    <n v="0.78376009999999996"/>
    <n v="-0.92346999999999824"/>
    <n v="0.25078760000000244"/>
    <n v="1.4800199234223106E-2"/>
    <n v="2007"/>
    <s v="IE"/>
    <s v="EU15"/>
    <s v="Wave VII"/>
    <s v="Ireland 2007"/>
    <s v="Gross"/>
    <n v="84.246340000000004"/>
    <n v="34.322000000000003"/>
    <n v="34.47457"/>
    <n v="49.771770000000004"/>
    <n v="0.59078851377994579"/>
    <n v="45.453740000000003"/>
    <n v="0.2822056"/>
    <n v="0.18364910000000001"/>
    <n v="0"/>
    <n v="1.0799369999999999"/>
    <n v="1.035955"/>
    <n v="0"/>
    <n v="1.9687859999999999"/>
    <n v="-0.15256999999999721"/>
    <n v="-7.9932700000000523E-2"/>
    <n v="-1.6059846776596556E-3"/>
  </r>
  <r>
    <x v="3"/>
    <x v="22"/>
    <x v="1"/>
    <x v="3"/>
    <x v="151"/>
    <x v="0"/>
    <n v="36.247410000000002"/>
    <n v="21.500350000000001"/>
    <n v="22.57347"/>
    <n v="13.673940000000002"/>
    <n v="0.3772390910136752"/>
    <n v="7.2674909999999997"/>
    <n v="0.42603489999999999"/>
    <n v="4.2317650000000002"/>
    <n v="4.6163599999999999E-2"/>
    <n v="1.784011"/>
    <n v="0.67199419999999999"/>
    <n v="0.18831829999999999"/>
    <n v="0.55784319999999998"/>
    <n v="-1.0731199999999994"/>
    <n v="-0.42656120000000008"/>
    <n v="-3.1195193192305952E-2"/>
    <n v="4.0796083645240504E-2"/>
    <n v="2004"/>
    <s v="IE"/>
    <s v="EU15"/>
    <s v="Wave VI"/>
    <s v="Ireland 2004"/>
    <s v="Gross"/>
    <n v="26.85004"/>
    <n v="15.830220000000001"/>
    <n v="16.87764"/>
    <n v="9.9724000000000004"/>
    <n v="0.37141099231137087"/>
    <n v="4.5475289999999999"/>
    <n v="0.45400289999999999"/>
    <n v="3.2307229999999998"/>
    <n v="2.3652099999999999E-2"/>
    <n v="1.9194"/>
    <n v="0.55282739999999997"/>
    <n v="0.18573619999999999"/>
    <n v="0.50071480000000002"/>
    <n v="-1.0474199999999989"/>
    <n v="-0.39476539999999893"/>
    <n v="-3.9585796799165587E-2"/>
    <n v="2004"/>
    <s v="IE"/>
    <s v="EU15"/>
    <s v="Wave VI"/>
    <s v="Ireland 2004"/>
    <s v="Gross"/>
    <n v="37.47063"/>
    <n v="23.436199999999999"/>
    <n v="24.942609999999998"/>
    <n v="12.528020000000001"/>
    <n v="0.33434239029341117"/>
    <n v="2.1625459999999999"/>
    <n v="0.47143550000000001"/>
    <n v="8.1764869999999998"/>
    <n v="0.1116037"/>
    <n v="2.0192939999999999"/>
    <n v="0.99910259999999995"/>
    <n v="0.2721519"/>
    <n v="0.48622510000000002"/>
    <n v="-1.5064099999999989"/>
    <n v="-0.66441580000000044"/>
    <n v="-5.3034382129019619E-2"/>
    <n v="2004"/>
    <s v="IE"/>
    <s v="EU15"/>
    <s v="Wave VI"/>
    <s v="Ireland 2004"/>
    <s v="Gross"/>
    <n v="85.735500000000002"/>
    <n v="48.501539999999999"/>
    <n v="48.683880000000002"/>
    <n v="37.05162"/>
    <n v="0.43216193991986984"/>
    <n v="34.619689999999999"/>
    <n v="0.16171260000000001"/>
    <n v="0.39990039999999999"/>
    <n v="1.55239E-2"/>
    <n v="0.46744730000000001"/>
    <n v="0.55589290000000002"/>
    <n v="2.6321000000000001E-3"/>
    <n v="1.047356"/>
    <n v="-0.1823400000000035"/>
    <n v="-3.6195200000001648E-2"/>
    <n v="-9.7688576100050809E-4"/>
  </r>
  <r>
    <x v="11"/>
    <x v="22"/>
    <x v="1"/>
    <x v="4"/>
    <x v="152"/>
    <x v="1"/>
    <n v="33.613"/>
    <n v="22.490639999999999"/>
    <n v="22.490639999999999"/>
    <n v="11.12236"/>
    <n v="0.3308945943533752"/>
    <n v="5.6805669999999999"/>
    <n v="0.32306390000000001"/>
    <n v="2.7019389999999999"/>
    <n v="0.1207352"/>
    <n v="1.9379850000000001"/>
    <n v="5.9179299999999997E-2"/>
    <m/>
    <n v="0.45578289999999999"/>
    <m/>
    <n v="-0.1568922999999991"/>
    <n v="-1.4106026059217566E-2"/>
    <n v="4.0978973886836967E-2"/>
    <n v="2000"/>
    <s v="IE"/>
    <s v="EU15"/>
    <s v="Wave V"/>
    <s v="Ireland 2000"/>
    <s v="Net"/>
    <n v="24.999790000000001"/>
    <n v="16.545120000000001"/>
    <n v="16.545120000000001"/>
    <n v="8.4546700000000001"/>
    <n v="0.33818964079298264"/>
    <n v="3.9653719999999999"/>
    <n v="0.3083668"/>
    <n v="1.896358"/>
    <n v="0.14472389999999999"/>
    <n v="1.5944830000000001"/>
    <n v="5.8152200000000001E-2"/>
    <m/>
    <n v="0.52242469999999996"/>
    <m/>
    <n v="-3.521060000000098E-2"/>
    <n v="-4.1646332736819981E-3"/>
    <n v="2000"/>
    <s v="IE"/>
    <s v="EU15"/>
    <s v="Wave V"/>
    <s v="Ireland 2000"/>
    <s v="Net"/>
    <n v="31.742540000000002"/>
    <n v="21.8431"/>
    <n v="21.8431"/>
    <n v="9.899440000000002"/>
    <n v="0.31186666221417697"/>
    <n v="1.2059219999999999"/>
    <n v="0.41109659999999998"/>
    <n v="5.0404309999999999"/>
    <n v="5.9697199999999999E-2"/>
    <n v="3.1711170000000002"/>
    <n v="8.0164899999999997E-2"/>
    <m/>
    <n v="0.4198132"/>
    <m/>
    <n v="-0.48880189999999679"/>
    <n v="-4.937672231964603E-2"/>
    <n v="2000"/>
    <s v="IE"/>
    <s v="EU15"/>
    <s v="Wave V"/>
    <s v="Ireland 2000"/>
    <s v="Net"/>
    <n v="83.070369999999997"/>
    <n v="54.898470000000003"/>
    <n v="54.898470000000003"/>
    <n v="28.171899999999994"/>
    <n v="0.33913295438554075"/>
    <n v="26.56598"/>
    <n v="0.16201209999999999"/>
    <n v="0.56533809999999995"/>
    <n v="0.16123199999999999"/>
    <n v="0.39200020000000002"/>
    <n v="8.0090000000000005E-3"/>
    <m/>
    <n v="0.20882229999999999"/>
    <m/>
    <n v="0.10850629999999484"/>
    <n v="3.8515790557255587E-3"/>
  </r>
  <r>
    <x v="25"/>
    <x v="22"/>
    <x v="1"/>
    <x v="5"/>
    <x v="153"/>
    <x v="1"/>
    <n v="38.934370000000001"/>
    <n v="21.856850000000001"/>
    <n v="21.856850000000001"/>
    <n v="17.07752"/>
    <n v="0.43862325241168665"/>
    <n v="7.8134189999999997"/>
    <n v="0.50028229999999996"/>
    <n v="3.1986949999999998"/>
    <n v="0.33738899999999999"/>
    <n v="4.3604890000000003"/>
    <n v="0.40674110000000002"/>
    <n v="0.36530590000000002"/>
    <n v="3.4383799999999999E-2"/>
    <m/>
    <n v="6.0814900000000449E-2"/>
    <n v="3.5611084044990401E-3"/>
    <n v="2.013395387620685E-3"/>
    <n v="1996"/>
    <s v="IE"/>
    <s v="EU15"/>
    <s v="Wave IV"/>
    <s v="Ireland 1996"/>
    <s v="Net"/>
    <n v="31.911539999999999"/>
    <n v="17.35934"/>
    <n v="17.35934"/>
    <n v="14.552199999999999"/>
    <n v="0.45601685158409777"/>
    <n v="5.1228639999999999"/>
    <n v="0.47590159999999998"/>
    <n v="2.598957"/>
    <n v="0.39018059999999999"/>
    <n v="5.0906820000000002"/>
    <n v="0.28864099999999998"/>
    <n v="0.29678339999999998"/>
    <n v="5.1063499999999998E-2"/>
    <m/>
    <n v="0.23712689999999803"/>
    <n v="1.6294917606959638E-2"/>
    <n v="1996"/>
    <s v="IE"/>
    <s v="EU15"/>
    <s v="Wave IV"/>
    <s v="Ireland 1996"/>
    <s v="Net"/>
    <n v="37.528269999999999"/>
    <n v="23.646750000000001"/>
    <n v="23.646750000000001"/>
    <n v="13.881519999999998"/>
    <n v="0.36989501514458295"/>
    <n v="2.869847"/>
    <n v="0.68158339999999995"/>
    <n v="5.4367530000000004"/>
    <n v="0.2984791"/>
    <n v="3.9019560000000002"/>
    <n v="0.35095500000000002"/>
    <n v="0.63301090000000004"/>
    <n v="1.3805400000000001E-2"/>
    <m/>
    <n v="-0.30486980000000408"/>
    <n v="-2.1962277906166193E-2"/>
    <n v="1996"/>
    <s v="IE"/>
    <s v="EU15"/>
    <s v="Wave IV"/>
    <s v="Ireland 1996"/>
    <s v="Net"/>
    <n v="81.254850000000005"/>
    <n v="41.519559999999998"/>
    <n v="41.519559999999998"/>
    <n v="39.735290000000006"/>
    <n v="0.48902053231284043"/>
    <n v="36.208080000000002"/>
    <n v="0.1323414"/>
    <n v="0.29170230000000003"/>
    <n v="0.1560879"/>
    <n v="1.632536"/>
    <n v="1.207298"/>
    <n v="0"/>
    <n v="0"/>
    <m/>
    <n v="0.10724439999999902"/>
    <n v="2.6989711161035696E-3"/>
  </r>
  <r>
    <x v="6"/>
    <x v="22"/>
    <x v="1"/>
    <x v="5"/>
    <x v="154"/>
    <x v="1"/>
    <n v="39.557139999999997"/>
    <n v="20.8245"/>
    <n v="20.8245"/>
    <n v="18.732639999999996"/>
    <n v="0.47355900856330863"/>
    <n v="8.9696789999999993"/>
    <n v="0.73685929999999999"/>
    <n v="3.2374649999999998"/>
    <n v="0.41427229999999998"/>
    <n v="4.6073849999999998"/>
    <n v="0.4408588"/>
    <n v="0.22692300000000001"/>
    <n v="1.52798E-2"/>
    <m/>
    <n v="8.3917799999998266E-2"/>
    <n v="4.4797636638508123E-3"/>
    <n v="8.1567787562244315E-4"/>
    <n v="1995"/>
    <s v="IE"/>
    <s v="EU15"/>
    <s v="Wave IV"/>
    <s v="Ireland 1995"/>
    <s v="Net"/>
    <n v="32.49342"/>
    <n v="16.640080000000001"/>
    <n v="16.640080000000001"/>
    <n v="15.853339999999999"/>
    <n v="0.487893856663903"/>
    <n v="5.877237"/>
    <n v="0.71136759999999999"/>
    <n v="3.0351859999999999"/>
    <n v="0.51722429999999997"/>
    <n v="5.1531190000000002"/>
    <n v="0.3087606"/>
    <n v="0.14201639999999999"/>
    <n v="9.4528000000000008E-3"/>
    <m/>
    <n v="9.897630000000035E-2"/>
    <n v="6.2432459027561612E-3"/>
    <n v="1995"/>
    <s v="IE"/>
    <s v="EU15"/>
    <s v="Wave IV"/>
    <s v="Ireland 1995"/>
    <s v="Net"/>
    <n v="37.465440000000001"/>
    <n v="23.66677"/>
    <n v="23.66677"/>
    <n v="13.798670000000001"/>
    <n v="0.36830396226495676"/>
    <n v="2.1243859999999999"/>
    <n v="0.99150660000000002"/>
    <n v="4.6870339999999997"/>
    <n v="0.33825300000000003"/>
    <n v="4.8949660000000002"/>
    <n v="0.3528404"/>
    <n v="0.42303560000000001"/>
    <n v="2.7227399999999999E-2"/>
    <m/>
    <n v="-4.0578999999997478E-2"/>
    <n v="-2.9407906704050084E-3"/>
    <n v="1995"/>
    <s v="IE"/>
    <s v="EU15"/>
    <s v="Wave IV"/>
    <s v="Ireland 1995"/>
    <s v="Net"/>
    <n v="82.191270000000003"/>
    <n v="34.513159999999999"/>
    <n v="34.513159999999999"/>
    <n v="47.678110000000004"/>
    <n v="0.58008727690909268"/>
    <n v="44.439590000000003"/>
    <n v="0.14762500000000001"/>
    <n v="0.18034929999999999"/>
    <n v="9.4755199999999998E-2"/>
    <n v="0.9564838"/>
    <n v="1.3767469999999999"/>
    <n v="0.1123199"/>
    <n v="1.16997E-2"/>
    <m/>
    <n v="0.35854009999999192"/>
    <n v="7.5200149502568769E-3"/>
  </r>
  <r>
    <x v="13"/>
    <x v="22"/>
    <x v="1"/>
    <x v="5"/>
    <x v="155"/>
    <x v="1"/>
    <n v="40.580530000000003"/>
    <n v="20.400870000000001"/>
    <n v="20.400870000000001"/>
    <n v="20.179660000000002"/>
    <n v="0.49727443185192505"/>
    <n v="9.1851439999999993"/>
    <n v="0.59401040000000005"/>
    <n v="3.1150159999999998"/>
    <n v="0.24270729999999999"/>
    <n v="6.3237670000000001"/>
    <n v="0.34560970000000002"/>
    <n v="0.43476199999999998"/>
    <n v="1.35803E-2"/>
    <m/>
    <n v="-7.4936699999998524E-2"/>
    <n v="-3.7134768375680521E-3"/>
    <n v="6.7296971306751447E-4"/>
    <n v="1994"/>
    <s v="IE"/>
    <s v="EU15"/>
    <s v="Wave IV"/>
    <s v="Ireland 1994"/>
    <s v="Net"/>
    <n v="33.030119999999997"/>
    <n v="16.252939999999999"/>
    <n v="16.252939999999999"/>
    <n v="16.777179999999998"/>
    <n v="0.50793578709371934"/>
    <n v="6.0483729999999998"/>
    <n v="0.62411689999999997"/>
    <n v="2.4464939999999999"/>
    <n v="0.27986149999999999"/>
    <n v="6.7966959999999998"/>
    <n v="0.33277129999999999"/>
    <n v="0.26125809999999999"/>
    <n v="2.0442999999999999E-2"/>
    <m/>
    <n v="-3.2833800000002356E-2"/>
    <n v="-1.9570511850026261E-3"/>
    <n v="1994"/>
    <s v="IE"/>
    <s v="EU15"/>
    <s v="Wave IV"/>
    <s v="Ireland 1994"/>
    <s v="Net"/>
    <n v="39.615430000000003"/>
    <n v="23.407350000000001"/>
    <n v="23.407350000000001"/>
    <n v="16.208080000000002"/>
    <n v="0.40913553128162439"/>
    <n v="2.425246"/>
    <n v="0.67716310000000002"/>
    <n v="5.3161160000000001"/>
    <n v="0.23914530000000001"/>
    <n v="6.681152"/>
    <n v="0.12661649999999999"/>
    <n v="0.86387440000000004"/>
    <n v="6.0977999999999996E-3"/>
    <m/>
    <n v="-0.12733109999999925"/>
    <n v="-7.8560261301769997E-3"/>
    <n v="1994"/>
    <s v="IE"/>
    <s v="EU15"/>
    <s v="Wave IV"/>
    <s v="Ireland 1994"/>
    <s v="Net"/>
    <n v="81.541430000000005"/>
    <n v="32.898769999999999"/>
    <n v="32.898769999999999"/>
    <n v="48.642660000000006"/>
    <n v="0.59653920712452557"/>
    <n v="44.190359999999998"/>
    <n v="0.20635410000000001"/>
    <n v="0.27352710000000002"/>
    <n v="6.4659099999999997E-2"/>
    <n v="2.9181590000000002"/>
    <n v="1.0301020000000001"/>
    <n v="9.9405300000000002E-2"/>
    <n v="0"/>
    <m/>
    <n v="-0.13990659999999622"/>
    <n v="-2.8762119505799273E-3"/>
  </r>
  <r>
    <x v="14"/>
    <x v="22"/>
    <x v="1"/>
    <x v="7"/>
    <x v="156"/>
    <x v="0"/>
    <n v="35.52149"/>
    <n v="18.323340000000002"/>
    <n v="19.993970000000001"/>
    <n v="15.527519999999999"/>
    <n v="0.43713031181968998"/>
    <n v="5.6893050000000001"/>
    <n v="0.98156069999999995"/>
    <n v="1.5730660000000001"/>
    <m/>
    <n v="2.3481830000000001"/>
    <m/>
    <m/>
    <n v="6.6904880000000002"/>
    <n v="-1.6706299999999992"/>
    <n v="-8.4452700000003489E-2"/>
    <n v="-5.4389046029245814E-3"/>
    <n v="0.43087936772903856"/>
    <n v="1987"/>
    <s v="IE"/>
    <s v="EU15"/>
    <s v="Wave II"/>
    <s v="Ireland 1987"/>
    <s v="Gross"/>
    <n v="32.528449999999999"/>
    <n v="20.282119999999999"/>
    <n v="21.86477"/>
    <n v="10.663679999999999"/>
    <n v="0.3278262567075898"/>
    <n v="3.117092"/>
    <n v="1.160525"/>
    <n v="1.3031710000000001"/>
    <m/>
    <n v="2.1664020000000002"/>
    <m/>
    <m/>
    <n v="4.6373949999999997"/>
    <n v="-1.582650000000001"/>
    <n v="-0.13825499999999913"/>
    <n v="-1.2965036460208778E-2"/>
    <n v="1987"/>
    <s v="IE"/>
    <s v="EU15"/>
    <s v="Wave II"/>
    <s v="Ireland 1987"/>
    <s v="Gross"/>
    <n v="35.116779999999999"/>
    <n v="22.49757"/>
    <n v="25.061779999999999"/>
    <n v="10.055"/>
    <n v="0.28633035261205614"/>
    <n v="1.850754"/>
    <n v="0.89777850000000003"/>
    <n v="2.522853"/>
    <m/>
    <n v="2.568565"/>
    <m/>
    <m/>
    <n v="4.8117979999999996"/>
    <n v="-2.5642099999999992"/>
    <n v="-3.2538500000001136E-2"/>
    <n v="-3.2360517155645089E-3"/>
    <n v="1987"/>
    <s v="IE"/>
    <s v="EU15"/>
    <s v="Wave II"/>
    <s v="Ireland 1987"/>
    <s v="Gross"/>
    <n v="75.500470000000007"/>
    <n v="25.385290000000001"/>
    <n v="25.451599999999999"/>
    <n v="50.048870000000008"/>
    <n v="0.66289481376738457"/>
    <n v="32.016669999999998"/>
    <n v="0.23037530000000001"/>
    <n v="0.1920519"/>
    <m/>
    <n v="1.724159"/>
    <m/>
    <m/>
    <n v="15.88453"/>
    <n v="-6.6309999999997871E-2"/>
    <n v="6.7393800000004944E-2"/>
    <n v="1.3465598723808336E-3"/>
  </r>
  <r>
    <x v="32"/>
    <x v="23"/>
    <x v="5"/>
    <x v="10"/>
    <x v="157"/>
    <x v="0"/>
    <n v="33.367789999999999"/>
    <n v="22.776610000000002"/>
    <n v="24.9864"/>
    <n v="8.3813899999999997"/>
    <n v="0.25118205311169844"/>
    <n v="8.2475109999999994"/>
    <m/>
    <n v="0.78256420000000004"/>
    <m/>
    <n v="0.2688007"/>
    <m/>
    <n v="0.20076269999999999"/>
    <n v="1.0970439999999999"/>
    <n v="-2.2097899999999981"/>
    <n v="-5.5026000000015785E-3"/>
    <n v="-6.565259461737944E-4"/>
    <n v="0.13089046089013875"/>
    <n v="2016"/>
    <s v="IL"/>
    <s v="Middle East"/>
    <s v="Wave X"/>
    <s v="Israel 2016"/>
    <s v="Gross"/>
    <n v="25.684760000000001"/>
    <n v="18.404499999999999"/>
    <n v="20.436309999999999"/>
    <n v="5.2484500000000018"/>
    <n v="0.20434101778642283"/>
    <n v="5.3741070000000004"/>
    <m/>
    <n v="0.53860569999999997"/>
    <m/>
    <n v="0.33384989999999998"/>
    <m/>
    <n v="0.25944420000000001"/>
    <n v="0.76984790000000003"/>
    <n v="-2.0318100000000001"/>
    <n v="4.4053000000019438E-3"/>
    <n v="8.3935257075935603E-4"/>
    <n v="2016"/>
    <s v="IL"/>
    <s v="Middle East"/>
    <s v="Wave X"/>
    <s v="Israel 2016"/>
    <s v="Gross"/>
    <n v="34.085079999999998"/>
    <n v="29.510290000000001"/>
    <n v="32.009619999999998"/>
    <n v="2.0754599999999996"/>
    <n v="6.0890571475848074E-2"/>
    <n v="2.0611269999999999"/>
    <m/>
    <n v="1.3796630000000001"/>
    <m/>
    <n v="0.22446820000000001"/>
    <m/>
    <n v="0.1011314"/>
    <n v="0.81967159999999994"/>
    <n v="-2.4993299999999969"/>
    <n v="-1.1271200000003034E-2"/>
    <n v="-5.4306997003088645E-3"/>
    <n v="2016"/>
    <s v="IL"/>
    <s v="Middle East"/>
    <s v="Wave X"/>
    <s v="Israel 2016"/>
    <s v="Gross"/>
    <n v="72.043719999999993"/>
    <n v="24.639469999999999"/>
    <n v="26.874389999999998"/>
    <n v="45.169329999999995"/>
    <n v="0.62697109477411772"/>
    <n v="42.881999999999998"/>
    <m/>
    <n v="0.1148787"/>
    <m/>
    <n v="6.0522100000000002E-2"/>
    <m/>
    <n v="0.19082640000000001"/>
    <n v="4.1942449999999996"/>
    <n v="-2.2349199999999989"/>
    <n v="-3.8222199999999873E-2"/>
    <n v="-8.4619807289592025E-4"/>
  </r>
  <r>
    <x v="33"/>
    <x v="23"/>
    <x v="5"/>
    <x v="0"/>
    <x v="158"/>
    <x v="0"/>
    <n v="33.749809999999997"/>
    <n v="23.146000000000001"/>
    <n v="25.313639999999999"/>
    <n v="8.4361699999999971"/>
    <n v="0.24996199978607281"/>
    <n v="8.0297780000000003"/>
    <m/>
    <n v="0.7986145"/>
    <m/>
    <n v="0.38939950000000001"/>
    <m/>
    <n v="0.2172422"/>
    <n v="1.1529659999999999"/>
    <n v="-2.1676399999999987"/>
    <n v="1.5809799999997765E-2"/>
    <n v="1.8740494797992182E-3"/>
    <n v="0.13666936536366625"/>
    <n v="2014"/>
    <s v="IL"/>
    <s v="Middle East"/>
    <s v="Wave IX"/>
    <s v="Israel 2014"/>
    <s v="Gross"/>
    <n v="25.95477"/>
    <n v="18.593139999999998"/>
    <n v="20.538969999999999"/>
    <n v="5.4158000000000008"/>
    <n v="0.20866299335343758"/>
    <n v="5.144692"/>
    <m/>
    <n v="0.5388908"/>
    <m/>
    <n v="0.46266649999999998"/>
    <m/>
    <n v="0.276474"/>
    <n v="0.92527680000000001"/>
    <n v="-1.9458300000000008"/>
    <n v="1.3629900000001527E-2"/>
    <n v="2.5166919014737482E-3"/>
    <n v="2014"/>
    <s v="IL"/>
    <s v="Middle East"/>
    <s v="Wave IX"/>
    <s v="Israel 2014"/>
    <s v="Gross"/>
    <n v="34.827089999999998"/>
    <n v="29.836020000000001"/>
    <n v="32.285559999999997"/>
    <n v="2.5415300000000016"/>
    <n v="7.2975663484948119E-2"/>
    <n v="2.1609720000000001"/>
    <m/>
    <n v="1.478234"/>
    <m/>
    <n v="0.29410269999999999"/>
    <m/>
    <n v="0.1220999"/>
    <n v="0.91960529999999996"/>
    <n v="-2.4495399999999954"/>
    <n v="1.6056099999997464E-2"/>
    <n v="6.3174937931078732E-3"/>
    <n v="2014"/>
    <s v="IL"/>
    <s v="Middle East"/>
    <s v="Wave IX"/>
    <s v="Israel 2014"/>
    <s v="Gross"/>
    <n v="73.32253"/>
    <n v="26.677379999999999"/>
    <n v="29.376190000000001"/>
    <n v="43.946339999999999"/>
    <n v="0.59935656884725608"/>
    <n v="42.697679999999998"/>
    <m/>
    <n v="0.1024752"/>
    <m/>
    <n v="0.27000429999999997"/>
    <m/>
    <n v="0.17911820000000001"/>
    <n v="3.370358"/>
    <n v="-2.6988100000000017"/>
    <n v="2.5514300000004653E-2"/>
    <n v="5.8057849641186625E-4"/>
  </r>
  <r>
    <x v="28"/>
    <x v="23"/>
    <x v="5"/>
    <x v="0"/>
    <x v="159"/>
    <x v="0"/>
    <n v="36.03687"/>
    <n v="23.78755"/>
    <n v="26.231079999999999"/>
    <n v="9.8057900000000018"/>
    <n v="0.27210437532449411"/>
    <n v="8.4547819999999998"/>
    <m/>
    <n v="1.2431460000000001"/>
    <m/>
    <n v="0.44056420000000002"/>
    <m/>
    <n v="0.38155840000000002"/>
    <n v="1.62296"/>
    <n v="-2.4435299999999991"/>
    <n v="0.10630940000000066"/>
    <n v="1.0841492628334958E-2"/>
    <n v="0.16551037703234514"/>
    <n v="2012"/>
    <s v="IL"/>
    <s v="Middle East"/>
    <s v="Wave IX"/>
    <s v="Israel 2012"/>
    <s v="Gross"/>
    <n v="28.505140000000001"/>
    <n v="18.981120000000001"/>
    <n v="21.235489999999999"/>
    <n v="7.2696500000000022"/>
    <n v="0.25502944381258968"/>
    <n v="6.249962"/>
    <m/>
    <n v="0.89907840000000006"/>
    <m/>
    <n v="0.43942639999999999"/>
    <m/>
    <n v="0.50280190000000002"/>
    <n v="1.3151299999999999"/>
    <n v="-2.254369999999998"/>
    <n v="0.11762129999999971"/>
    <n v="1.6179774817219491E-2"/>
    <n v="2012"/>
    <s v="IL"/>
    <s v="Middle East"/>
    <s v="Wave IX"/>
    <s v="Israel 2012"/>
    <s v="Gross"/>
    <n v="38.483640000000001"/>
    <n v="31.767969999999998"/>
    <n v="34.515549999999998"/>
    <n v="3.9680900000000037"/>
    <n v="0.10311108824425141"/>
    <n v="2.0399470000000002"/>
    <m/>
    <n v="2.1995100000000001"/>
    <m/>
    <n v="0.54413319999999998"/>
    <m/>
    <n v="0.2105474"/>
    <n v="1.6455090000000001"/>
    <n v="-2.7475799999999992"/>
    <n v="7.6023400000002184E-2"/>
    <n v="1.915868843700675E-2"/>
    <n v="2012"/>
    <s v="IL"/>
    <s v="Middle East"/>
    <s v="Wave IX"/>
    <s v="Israel 2012"/>
    <s v="Gross"/>
    <n v="72.593459999999993"/>
    <n v="24.869859999999999"/>
    <n v="27.476199999999999"/>
    <n v="45.117259999999995"/>
    <n v="0.62150584914949636"/>
    <n v="43.544049999999999"/>
    <m/>
    <n v="0.1066599"/>
    <m/>
    <n v="6.9731699999999994E-2"/>
    <m/>
    <n v="0.22722339999999999"/>
    <n v="3.641181"/>
    <n v="-2.6063399999999994"/>
    <n v="0.13475399999999382"/>
    <n v="2.9867505251868981E-3"/>
  </r>
  <r>
    <x v="1"/>
    <x v="23"/>
    <x v="5"/>
    <x v="1"/>
    <x v="160"/>
    <x v="0"/>
    <n v="37.798499999999997"/>
    <n v="24.736550000000001"/>
    <n v="28.02149"/>
    <n v="9.7770099999999971"/>
    <n v="0.25866132253925417"/>
    <n v="8.1715389999999992"/>
    <m/>
    <n v="2.3332099999999998"/>
    <m/>
    <n v="0.70326040000000001"/>
    <m/>
    <n v="0.37947370000000002"/>
    <n v="1.4833730000000001"/>
    <n v="-3.2849399999999989"/>
    <n v="-8.9061000000025814E-3"/>
    <n v="-9.1092266449585135E-4"/>
    <n v="0.15172051578140971"/>
    <n v="2010"/>
    <s v="IL"/>
    <s v="Middle East"/>
    <s v="Wave VIII"/>
    <s v="Israel 2010"/>
    <s v="Gross"/>
    <n v="29.928570000000001"/>
    <n v="19.525690000000001"/>
    <n v="22.294180000000001"/>
    <n v="7.6343899999999998"/>
    <n v="0.25508702888243573"/>
    <n v="6.3395830000000002"/>
    <m/>
    <n v="1.5584340000000001"/>
    <m/>
    <n v="0.78499129999999995"/>
    <m/>
    <n v="0.49204730000000002"/>
    <n v="1.24682"/>
    <n v="-2.7684899999999999"/>
    <n v="-1.8995600000000223E-2"/>
    <n v="-2.4881621190429391E-3"/>
    <n v="2010"/>
    <s v="IL"/>
    <s v="Middle East"/>
    <s v="Wave VIII"/>
    <s v="Israel 2010"/>
    <s v="Gross"/>
    <n v="40.934750000000001"/>
    <n v="32.219320000000003"/>
    <n v="36.534439999999996"/>
    <n v="4.4003100000000046"/>
    <n v="0.10749570963545654"/>
    <n v="2.1632790000000002"/>
    <m/>
    <n v="4.3421609999999999"/>
    <m/>
    <n v="0.69603349999999997"/>
    <m/>
    <n v="0.17950250000000001"/>
    <n v="1.3354280000000001"/>
    <n v="-4.3151199999999932"/>
    <n v="-9.7400000000291698E-4"/>
    <n v="-2.2134804138865578E-4"/>
    <n v="2010"/>
    <s v="IL"/>
    <s v="Middle East"/>
    <s v="Wave VIII"/>
    <s v="Israel 2010"/>
    <s v="Gross"/>
    <n v="76.130330000000001"/>
    <n v="30.192920000000001"/>
    <n v="33.08361"/>
    <n v="43.046720000000001"/>
    <n v="0.56543456464723063"/>
    <n v="41.705469999999998"/>
    <m/>
    <n v="1.0456099999999999E-2"/>
    <m/>
    <n v="0.2221861"/>
    <m/>
    <n v="0.36707590000000001"/>
    <n v="3.5730499999999998"/>
    <n v="-2.8906899999999993"/>
    <n v="5.9171899999995503E-2"/>
    <n v="1.374597181852543E-3"/>
  </r>
  <r>
    <x v="10"/>
    <x v="23"/>
    <x v="5"/>
    <x v="2"/>
    <x v="161"/>
    <x v="0"/>
    <n v="37.383600000000001"/>
    <n v="23.131820000000001"/>
    <n v="26.55274"/>
    <n v="10.830860000000001"/>
    <n v="0.28972223113878814"/>
    <n v="9.250591"/>
    <m/>
    <n v="2.4075479999999998"/>
    <m/>
    <n v="0.38395689999999999"/>
    <m/>
    <n v="0.49374489999999999"/>
    <n v="1.7035439999999999"/>
    <n v="-3.4209199999999989"/>
    <n v="1.2395200000000273E-2"/>
    <n v="1.1444335906844213E-3"/>
    <n v="0.15728612501684996"/>
    <n v="2007"/>
    <s v="IL"/>
    <s v="Middle East"/>
    <s v="Wave VII"/>
    <s v="Israel 2007"/>
    <s v="Gross"/>
    <n v="28.802040000000002"/>
    <n v="17.922750000000001"/>
    <n v="20.62219"/>
    <n v="8.1798500000000018"/>
    <n v="0.28400245260405171"/>
    <n v="6.7977119999999998"/>
    <m/>
    <n v="1.535579"/>
    <m/>
    <n v="0.44750309999999999"/>
    <m/>
    <n v="0.60106749999999998"/>
    <n v="1.464318"/>
    <n v="-2.6994399999999992"/>
    <n v="3.3110400000001761E-2"/>
    <n v="4.0478003875378827E-3"/>
    <n v="2007"/>
    <s v="IL"/>
    <s v="Middle East"/>
    <s v="Wave VII"/>
    <s v="Israel 2007"/>
    <s v="Gross"/>
    <n v="40.719209999999997"/>
    <n v="30.51848"/>
    <n v="35.379460000000002"/>
    <n v="5.3397499999999951"/>
    <n v="0.13113589384469873"/>
    <n v="3.301641"/>
    <m/>
    <n v="4.4681280000000001"/>
    <m/>
    <n v="0.33926869999999998"/>
    <m/>
    <n v="0.30373"/>
    <n v="1.8035559999999999"/>
    <n v="-4.8609800000000014"/>
    <n v="-1.5593700000003707E-2"/>
    <n v="-2.9203052577374826E-3"/>
    <n v="2007"/>
    <s v="IL"/>
    <s v="Middle East"/>
    <s v="Wave VII"/>
    <s v="Israel 2007"/>
    <s v="Gross"/>
    <n v="79.08287"/>
    <n v="29.280339999999999"/>
    <n v="31.66986"/>
    <n v="47.41301"/>
    <n v="0.5995357781021351"/>
    <n v="46.134059999999998"/>
    <m/>
    <n v="0.1262693"/>
    <m/>
    <n v="0.1436644"/>
    <m/>
    <n v="0.44565009999999999"/>
    <n v="2.9246509999999999"/>
    <n v="-2.389520000000001"/>
    <n v="2.8235200000011673E-2"/>
    <n v="5.9551587212057771E-4"/>
  </r>
  <r>
    <x v="29"/>
    <x v="23"/>
    <x v="5"/>
    <x v="3"/>
    <x v="162"/>
    <x v="0"/>
    <n v="37.93676"/>
    <n v="23.59477"/>
    <n v="26.785599999999999"/>
    <n v="11.151160000000001"/>
    <n v="0.29394075825136362"/>
    <n v="9.4276470000000003"/>
    <m/>
    <n v="1.874576"/>
    <n v="4.50382E-2"/>
    <n v="0.4962549"/>
    <m/>
    <n v="0.63589759999999995"/>
    <n v="1.743897"/>
    <n v="-3.1908299999999983"/>
    <n v="0.11867929999999838"/>
    <n v="1.0642776177545507E-2"/>
    <n v="0.1563870485223062"/>
    <n v="2005"/>
    <s v="IL"/>
    <s v="Middle East"/>
    <s v="Wave VI"/>
    <s v="Israel 2005"/>
    <s v="Gross"/>
    <n v="30.031269999999999"/>
    <n v="18.668970000000002"/>
    <n v="21.427309999999999"/>
    <n v="8.6039600000000007"/>
    <n v="0.2865000381269257"/>
    <n v="7.2927759999999999"/>
    <m/>
    <n v="1.209317"/>
    <n v="3.8942299999999999E-2"/>
    <n v="0.65517040000000004"/>
    <m/>
    <n v="0.74985120000000005"/>
    <n v="1.318641"/>
    <n v="-2.7583399999999969"/>
    <n v="9.7602099999997805E-2"/>
    <n v="1.1343857944481122E-2"/>
    <n v="2005"/>
    <s v="IL"/>
    <s v="Middle East"/>
    <s v="Wave VI"/>
    <s v="Israel 2005"/>
    <s v="Gross"/>
    <n v="40.188180000000003"/>
    <n v="30.690390000000001"/>
    <n v="34.705889999999997"/>
    <n v="5.4822900000000061"/>
    <n v="0.1364154833585399"/>
    <n v="3.096149"/>
    <m/>
    <n v="3.4458980000000001"/>
    <n v="4.8464800000000002E-2"/>
    <n v="0.31360529999999998"/>
    <m/>
    <n v="0.53312780000000004"/>
    <n v="1.8986229999999999"/>
    <n v="-4.0154999999999959"/>
    <n v="0.16192210000000173"/>
    <n v="2.9535486083370553E-2"/>
    <n v="2005"/>
    <s v="IL"/>
    <s v="Middle East"/>
    <s v="Wave VI"/>
    <s v="Israel 2005"/>
    <s v="Gross"/>
    <n v="76.676580000000001"/>
    <n v="28.134650000000001"/>
    <n v="30.800080000000001"/>
    <n v="45.8765"/>
    <n v="0.59831176612206749"/>
    <n v="43.71707"/>
    <m/>
    <n v="0.18410019999999999"/>
    <n v="6.8187700000000004E-2"/>
    <n v="0.17109779999999999"/>
    <m/>
    <n v="0.55574040000000002"/>
    <n v="3.72465"/>
    <n v="-2.6654300000000006"/>
    <n v="0.12108390000000213"/>
    <n v="2.6393447625691177E-3"/>
  </r>
  <r>
    <x v="5"/>
    <x v="23"/>
    <x v="5"/>
    <x v="4"/>
    <x v="163"/>
    <x v="0"/>
    <n v="37.370849999999997"/>
    <n v="19.943180000000002"/>
    <n v="23.555569999999999"/>
    <n v="13.815279999999998"/>
    <n v="0.36968064681429508"/>
    <n v="8.7617329999999995"/>
    <m/>
    <n v="3.5123669999999998"/>
    <n v="0.13030340000000001"/>
    <n v="1.341631"/>
    <m/>
    <n v="1.4375549999999999"/>
    <n v="2.2815319999999999"/>
    <n v="-3.6123899999999978"/>
    <n v="-3.7451400000001911E-2"/>
    <n v="-2.7108679664836267E-3"/>
    <n v="0.16514554898633979"/>
    <n v="2001"/>
    <s v="IL"/>
    <s v="Middle East"/>
    <s v="Wave V"/>
    <s v="Israel 2001"/>
    <s v="Gross"/>
    <n v="30.019359999999999"/>
    <n v="16.298670000000001"/>
    <n v="19.4817"/>
    <n v="10.537659999999999"/>
    <n v="0.35102880274596127"/>
    <n v="6.2080760000000001"/>
    <m/>
    <n v="2.179478"/>
    <n v="0.12769320000000001"/>
    <n v="1.5820970000000001"/>
    <m/>
    <n v="1.5893649999999999"/>
    <n v="2.033023"/>
    <n v="-3.1830299999999987"/>
    <n v="9.5779999999834331E-4"/>
    <n v="9.0893044565714155E-5"/>
    <n v="2001"/>
    <s v="IL"/>
    <s v="Middle East"/>
    <s v="Wave V"/>
    <s v="Israel 2001"/>
    <s v="Gross"/>
    <n v="38.275010000000002"/>
    <n v="24.109249999999999"/>
    <n v="28.459820000000001"/>
    <n v="9.8151900000000012"/>
    <n v="0.25643860053857598"/>
    <n v="2.5564969999999998"/>
    <m/>
    <n v="6.7431869999999998"/>
    <n v="0.15340329999999999"/>
    <n v="1.1945410000000001"/>
    <m/>
    <n v="1.4210689999999999"/>
    <n v="2.204021"/>
    <n v="-4.3505700000000012"/>
    <n v="-0.10695829999999873"/>
    <n v="-1.0897221551493015E-2"/>
    <n v="2001"/>
    <s v="IL"/>
    <s v="Middle East"/>
    <s v="Wave V"/>
    <s v="Israel 2001"/>
    <s v="Gross"/>
    <n v="77.107879999999994"/>
    <n v="27.039059999999999"/>
    <n v="30.446619999999999"/>
    <n v="46.661259999999999"/>
    <n v="0.60514256130501842"/>
    <n v="44.660780000000003"/>
    <m/>
    <n v="0.36906240000000001"/>
    <n v="6.5439200000000003E-2"/>
    <n v="0.40612219999999999"/>
    <m/>
    <n v="0.57586289999999996"/>
    <n v="4.0189810000000001"/>
    <n v="-3.4075600000000001"/>
    <n v="-2.7427699999989841E-2"/>
    <n v="-5.8780452992460641E-4"/>
  </r>
  <r>
    <x v="12"/>
    <x v="23"/>
    <x v="5"/>
    <x v="5"/>
    <x v="164"/>
    <x v="0"/>
    <n v="33.73198"/>
    <n v="18.075019999999999"/>
    <n v="21.928170000000001"/>
    <n v="11.803809999999999"/>
    <n v="0.34992935487332788"/>
    <n v="7.5371290000000002"/>
    <m/>
    <n v="3.954088"/>
    <m/>
    <n v="0.89154049999999996"/>
    <m/>
    <n v="0.81986429999999999"/>
    <n v="2.5137339999999999"/>
    <n v="-3.853150000000003"/>
    <n v="-5.9395799999998999E-2"/>
    <n v="-5.0319176604841157E-3"/>
    <n v="0.2129595444182853"/>
    <n v="1997"/>
    <s v="IL"/>
    <s v="Middle East"/>
    <s v="Wave IV"/>
    <s v="Israel 1997"/>
    <s v="Gross"/>
    <n v="26.380109999999998"/>
    <n v="14.904629999999999"/>
    <n v="18.174890000000001"/>
    <n v="8.2052199999999971"/>
    <n v="0.31103812683116172"/>
    <n v="4.9997030000000002"/>
    <m/>
    <n v="2.3852549999999999"/>
    <m/>
    <n v="1.033652"/>
    <m/>
    <n v="0.86221930000000002"/>
    <n v="2.213257"/>
    <n v="-3.2702600000000022"/>
    <n v="-1.8606300000001852E-2"/>
    <n v="-2.2676174435300772E-3"/>
    <n v="1997"/>
    <s v="IL"/>
    <s v="Middle East"/>
    <s v="Wave IV"/>
    <s v="Israel 1997"/>
    <s v="Gross"/>
    <n v="33.924169999999997"/>
    <n v="19.491070000000001"/>
    <n v="24.447929999999999"/>
    <n v="9.4762399999999971"/>
    <n v="0.27933594248584409"/>
    <n v="2.7578390000000002"/>
    <m/>
    <n v="7.7079120000000003"/>
    <m/>
    <n v="0.7989655"/>
    <m/>
    <n v="0.84182069999999998"/>
    <n v="2.462885"/>
    <n v="-4.9568599999999989"/>
    <n v="-0.13632220000000395"/>
    <n v="-1.4385684617528047E-2"/>
    <n v="1997"/>
    <s v="IL"/>
    <s v="Middle East"/>
    <s v="Wave IV"/>
    <s v="Israel 1997"/>
    <s v="Gross"/>
    <n v="75.747780000000006"/>
    <n v="31.729140000000001"/>
    <n v="35.268500000000003"/>
    <n v="40.479280000000003"/>
    <n v="0.53439559548807902"/>
    <n v="38.265459999999997"/>
    <m/>
    <n v="0.48651309999999998"/>
    <m/>
    <n v="0.37695309999999999"/>
    <m/>
    <n v="0.50058559999999996"/>
    <n v="4.4275469999999997"/>
    <n v="-3.5393600000000021"/>
    <n v="-3.8418799999995201E-2"/>
    <n v="-9.4909790885596779E-4"/>
  </r>
  <r>
    <x v="15"/>
    <x v="23"/>
    <x v="5"/>
    <x v="6"/>
    <x v="165"/>
    <x v="0"/>
    <n v="31.726030000000002"/>
    <n v="15.62308"/>
    <n v="18.062560000000001"/>
    <n v="13.66347"/>
    <n v="0.43067065119713999"/>
    <n v="8.1942409999999999"/>
    <n v="0.88561920000000005"/>
    <n v="2.7393960000000002"/>
    <m/>
    <n v="0.79931160000000001"/>
    <m/>
    <m/>
    <n v="3.402695"/>
    <n v="-2.4394800000000014"/>
    <n v="8.1687199999999294E-2"/>
    <n v="5.9785105833290737E-3"/>
    <n v="0.24903593303897179"/>
    <n v="1992"/>
    <s v="IL"/>
    <s v="Middle East"/>
    <s v="Wave III"/>
    <s v="Israel 1992"/>
    <s v="Gross"/>
    <n v="24.76633"/>
    <n v="12.460789999999999"/>
    <n v="14.67018"/>
    <n v="10.09615"/>
    <n v="0.40765628173411239"/>
    <n v="5.7587799999999998"/>
    <n v="0.86901709999999999"/>
    <n v="1.496113"/>
    <m/>
    <n v="0.94531540000000003"/>
    <m/>
    <m/>
    <n v="3.1979690000000001"/>
    <n v="-2.2093900000000009"/>
    <n v="3.8345500000000143E-2"/>
    <n v="3.7980319230597947E-3"/>
    <n v="1992"/>
    <s v="IL"/>
    <s v="Middle East"/>
    <s v="Wave III"/>
    <s v="Israel 1992"/>
    <s v="Gross"/>
    <n v="30.64762"/>
    <n v="18.176100000000002"/>
    <n v="21.474769999999999"/>
    <n v="9.1728500000000004"/>
    <n v="0.29930056559041129"/>
    <n v="2.367556"/>
    <n v="0.68061919999999998"/>
    <n v="5.462961"/>
    <m/>
    <n v="0.6210909"/>
    <m/>
    <m/>
    <n v="3.2335280000000002"/>
    <n v="-3.2986699999999978"/>
    <n v="0.10576489999999872"/>
    <n v="1.1530211439192695E-2"/>
    <n v="1992"/>
    <s v="IL"/>
    <s v="Middle East"/>
    <s v="Wave III"/>
    <s v="Israel 1992"/>
    <s v="Gross"/>
    <n v="76.538989999999998"/>
    <n v="24.84478"/>
    <n v="25.511620000000001"/>
    <n v="51.027369999999998"/>
    <n v="0.66668465314214365"/>
    <n v="43.838180000000001"/>
    <n v="1.6102030000000001"/>
    <n v="5.3897899999999999E-2"/>
    <m/>
    <n v="0.54915619999999998"/>
    <m/>
    <m/>
    <n v="5.4142190000000001"/>
    <n v="-0.66684000000000054"/>
    <n v="0.22855389999999431"/>
    <n v="4.4790452653153462E-3"/>
  </r>
  <r>
    <x v="37"/>
    <x v="23"/>
    <x v="5"/>
    <x v="7"/>
    <x v="166"/>
    <x v="0"/>
    <n v="31.332699999999999"/>
    <n v="16.63252"/>
    <n v="19.414840000000002"/>
    <n v="11.917859999999997"/>
    <n v="0.38036492226970536"/>
    <n v="8.0562229999999992"/>
    <m/>
    <n v="4.4249830000000001"/>
    <m/>
    <n v="0.3267756"/>
    <m/>
    <m/>
    <n v="1.9670000000000001"/>
    <n v="-2.7823200000000021"/>
    <n v="-7.480160000000069E-2"/>
    <n v="-6.2764288219529941E-3"/>
    <n v="0.16504640933858936"/>
    <n v="1986"/>
    <s v="IL"/>
    <s v="Middle East"/>
    <s v="Wave II"/>
    <s v="Israel 1986"/>
    <s v="Gross"/>
    <n v="24.5015"/>
    <n v="12.898210000000001"/>
    <n v="15.201549999999999"/>
    <n v="9.2999500000000008"/>
    <n v="0.37956655714956228"/>
    <n v="6.6053220000000001"/>
    <m/>
    <n v="2.8102480000000001"/>
    <m/>
    <n v="0.32028250000000003"/>
    <m/>
    <m/>
    <n v="1.916604"/>
    <n v="-2.3033399999999986"/>
    <n v="-4.9166500000000113E-2"/>
    <n v="-5.2867488534884717E-3"/>
    <n v="1986"/>
    <s v="IL"/>
    <s v="Middle East"/>
    <s v="Wave II"/>
    <s v="Israel 1986"/>
    <s v="Gross"/>
    <n v="31.152950000000001"/>
    <n v="18.235330000000001"/>
    <n v="22.182680000000001"/>
    <n v="8.9702699999999993"/>
    <n v="0.28794287539382302"/>
    <n v="2.8812120000000001"/>
    <m/>
    <n v="7.6397040000000001"/>
    <m/>
    <n v="0.37573810000000002"/>
    <m/>
    <m/>
    <n v="2.140882"/>
    <n v="-3.9473500000000001"/>
    <n v="-0.1199160999999993"/>
    <n v="-1.3368170634774574E-2"/>
    <n v="1986"/>
    <s v="IL"/>
    <s v="Middle East"/>
    <s v="Wave II"/>
    <s v="Israel 1986"/>
    <s v="Gross"/>
    <n v="72.05489"/>
    <n v="31.282399999999999"/>
    <n v="31.763570000000001"/>
    <n v="40.291319999999999"/>
    <n v="0.55917537310791809"/>
    <n v="38.768380000000001"/>
    <m/>
    <n v="0.36138530000000002"/>
    <m/>
    <n v="4.1427600000000002E-2"/>
    <m/>
    <m/>
    <n v="1.6387400000000001"/>
    <n v="-0.48117000000000232"/>
    <n v="-3.7442900000002055E-2"/>
    <n v="-9.2930437622798295E-4"/>
  </r>
  <r>
    <x v="38"/>
    <x v="23"/>
    <x v="5"/>
    <x v="8"/>
    <x v="167"/>
    <x v="0"/>
    <n v="23.847359999999998"/>
    <n v="12.200810000000001"/>
    <n v="18.932880000000001"/>
    <n v="4.9144799999999975"/>
    <n v="0.20608067308079375"/>
    <n v="6.1828399999999997"/>
    <m/>
    <n v="3.6053449999999998"/>
    <m/>
    <m/>
    <m/>
    <m/>
    <n v="1.9383159999999999"/>
    <n v="-6.7320700000000002"/>
    <n v="-7.9951000000001216E-2"/>
    <n v="-1.6268455665706495E-2"/>
    <n v="0.39440917452100749"/>
    <n v="1979"/>
    <s v="IL"/>
    <s v="Middle East"/>
    <s v="Wave I"/>
    <s v="Israel 1979"/>
    <s v="Gross"/>
    <n v="16.517589999999998"/>
    <n v="8.4846830000000004"/>
    <n v="14.039809999999999"/>
    <n v="2.4777799999999992"/>
    <n v="0.15000856662503426"/>
    <n v="4.0895869999999999"/>
    <m/>
    <n v="2.2944290000000001"/>
    <m/>
    <m/>
    <m/>
    <m/>
    <n v="1.6976709999999999"/>
    <n v="-5.5551269999999988"/>
    <n v="-4.8780000000002488E-2"/>
    <n v="-1.9686977859213691E-2"/>
    <n v="1979"/>
    <s v="IL"/>
    <s v="Middle East"/>
    <s v="Wave I"/>
    <s v="Israel 1979"/>
    <s v="Gross"/>
    <n v="20.463239999999999"/>
    <n v="10.16681"/>
    <n v="19.315829999999998"/>
    <n v="1.1474100000000007"/>
    <n v="5.607176576143371E-2"/>
    <n v="2.321653"/>
    <m/>
    <n v="5.7024759999999999"/>
    <m/>
    <m/>
    <m/>
    <m/>
    <n v="2.3624990000000001"/>
    <n v="-9.1490199999999984"/>
    <n v="-9.0198000000000889E-2"/>
    <n v="-7.8610087065652937E-2"/>
    <n v="1979"/>
    <s v="IL"/>
    <s v="Middle East"/>
    <s v="Wave I"/>
    <s v="Israel 1979"/>
    <s v="Gross"/>
    <n v="70.512969999999996"/>
    <n v="39.953110000000002"/>
    <n v="43.030560000000001"/>
    <n v="27.482409999999994"/>
    <n v="0.38974971554878479"/>
    <n v="28.87762"/>
    <m/>
    <n v="0.28664780000000001"/>
    <m/>
    <m/>
    <m/>
    <m/>
    <n v="1.3199019999999999"/>
    <n v="-3.0774499999999989"/>
    <n v="7.5690199999993268E-2"/>
    <n v="2.7541325524214682E-3"/>
  </r>
  <r>
    <x v="33"/>
    <x v="24"/>
    <x v="1"/>
    <x v="0"/>
    <x v="168"/>
    <x v="2"/>
    <n v="44.108319999999999"/>
    <n v="19.912559999999999"/>
    <n v="19.912559999999999"/>
    <n v="24.19576"/>
    <n v="0.54855319812679337"/>
    <n v="23.376950000000001"/>
    <m/>
    <m/>
    <n v="7.1474099999999999E-2"/>
    <n v="0.75982190000000005"/>
    <m/>
    <m/>
    <n v="-3.4808199999999997E-2"/>
    <m/>
    <n v="2.2322200000001402E-2"/>
    <n v="9.2256659844540542E-4"/>
    <n v="-1.4386074254332164E-3"/>
    <n v="2014"/>
    <s v="IT"/>
    <s v="EU15"/>
    <s v="Wave IX"/>
    <s v="Italy 2014"/>
    <s v="Mix"/>
    <n v="32.27411"/>
    <n v="19.313970000000001"/>
    <n v="19.313970000000001"/>
    <n v="12.960139999999999"/>
    <n v="0.40156459775343145"/>
    <n v="11.98705"/>
    <m/>
    <m/>
    <n v="8.8219599999999995E-2"/>
    <n v="0.94936560000000003"/>
    <m/>
    <m/>
    <n v="-9.7592399999999996E-2"/>
    <m/>
    <n v="3.3097199999998494E-2"/>
    <n v="2.5537687092885182E-3"/>
    <n v="2014"/>
    <s v="IT"/>
    <s v="EU15"/>
    <s v="Wave IX"/>
    <s v="Italy 2014"/>
    <s v="Mix"/>
    <n v="33.581829999999997"/>
    <n v="28.890789999999999"/>
    <n v="28.890789999999999"/>
    <n v="4.6910399999999974"/>
    <n v="0.1396898263138131"/>
    <n v="3.600543"/>
    <m/>
    <m/>
    <n v="7.0764499999999994E-2"/>
    <n v="0.99496079999999998"/>
    <m/>
    <m/>
    <n v="6.7291299999999998E-2"/>
    <n v="0"/>
    <n v="-4.2519600000002988E-2"/>
    <n v="-9.0640028650369672E-3"/>
    <n v="2014"/>
    <s v="IT"/>
    <s v="EU15"/>
    <s v="Wave IX"/>
    <s v="Italy 2014"/>
    <s v="Mix"/>
    <n v="84.331310000000002"/>
    <n v="15.00543"/>
    <n v="15.00543"/>
    <n v="69.325879999999998"/>
    <n v="0.8220657309841386"/>
    <n v="69.129549999999995"/>
    <m/>
    <m/>
    <n v="2.5947600000000001E-2"/>
    <n v="6.7019499999999996E-2"/>
    <m/>
    <m/>
    <n v="6.3308199999999995E-2"/>
    <n v="0"/>
    <n v="4.0054700000013099E-2"/>
    <n v="5.7777412994992775E-4"/>
  </r>
  <r>
    <x v="1"/>
    <x v="24"/>
    <x v="1"/>
    <x v="1"/>
    <x v="169"/>
    <x v="2"/>
    <n v="42.45111"/>
    <n v="18.9542"/>
    <n v="18.9542"/>
    <n v="23.49691"/>
    <n v="0.55350519691946809"/>
    <n v="22.755389999999998"/>
    <m/>
    <m/>
    <n v="3.8330099999999999E-2"/>
    <n v="0.66120429999999997"/>
    <m/>
    <m/>
    <n v="4.4787399999999998E-2"/>
    <m/>
    <n v="-2.8018000000002985E-3"/>
    <n v="-1.1924121086561163E-4"/>
    <n v="1.906097440046372E-3"/>
    <n v="2010"/>
    <s v="IT"/>
    <s v="EU15"/>
    <s v="Wave VIII"/>
    <s v="Italy 2010"/>
    <s v="Mix"/>
    <n v="31.119910000000001"/>
    <n v="17.190169999999998"/>
    <n v="17.190169999999998"/>
    <n v="13.929740000000002"/>
    <n v="0.44761504772989391"/>
    <n v="13.01174"/>
    <m/>
    <m/>
    <n v="5.3029100000000003E-2"/>
    <n v="0.84247970000000005"/>
    <m/>
    <m/>
    <n v="3.2909399999999998E-2"/>
    <m/>
    <n v="-1.0418199999996602E-2"/>
    <n v="-7.4791058555268085E-4"/>
    <n v="2010"/>
    <s v="IT"/>
    <s v="EU15"/>
    <s v="Wave VIII"/>
    <s v="Italy 2010"/>
    <s v="Mix"/>
    <n v="31.144290000000002"/>
    <n v="27.597460000000002"/>
    <n v="27.597460000000002"/>
    <n v="3.5468299999999999"/>
    <n v="0.11388379699778033"/>
    <n v="2.7235429999999998"/>
    <m/>
    <m/>
    <n v="1.92471E-2"/>
    <n v="0.69273090000000004"/>
    <m/>
    <m/>
    <n v="9.7360600000000005E-2"/>
    <n v="0"/>
    <n v="1.3948400000000305E-2"/>
    <n v="3.9326384405230317E-3"/>
    <n v="2010"/>
    <s v="IT"/>
    <s v="EU15"/>
    <s v="Wave VIII"/>
    <s v="Italy 2010"/>
    <s v="Mix"/>
    <n v="86.866489999999999"/>
    <n v="17.10406"/>
    <n v="17.10406"/>
    <n v="69.762429999999995"/>
    <n v="0.80309944605796779"/>
    <n v="69.633179999999996"/>
    <m/>
    <m/>
    <n v="9.1552999999999999E-3"/>
    <n v="7.6484700000000003E-2"/>
    <m/>
    <m/>
    <n v="3.7066500000000002E-2"/>
    <n v="0"/>
    <n v="6.5435000000064747E-3"/>
    <n v="9.379690472373848E-5"/>
  </r>
  <r>
    <x v="2"/>
    <x v="24"/>
    <x v="1"/>
    <x v="2"/>
    <x v="170"/>
    <x v="2"/>
    <n v="42.204230000000003"/>
    <n v="19.431539999999998"/>
    <n v="19.431539999999998"/>
    <n v="22.772690000000004"/>
    <n v="0.53958311761640965"/>
    <n v="22.20965"/>
    <m/>
    <m/>
    <n v="5.9088700000000001E-2"/>
    <n v="0.44880199999999998"/>
    <m/>
    <m/>
    <n v="5.7651500000000001E-2"/>
    <m/>
    <n v="-2.502199999995014E-3"/>
    <n v="-1.0987722574693695E-4"/>
    <n v="2.5316069379594588E-3"/>
    <n v="2008"/>
    <s v="IT"/>
    <s v="EU15"/>
    <s v="Wave VII"/>
    <s v="Italy 2008"/>
    <s v="Mix"/>
    <n v="31.04505"/>
    <n v="17.165279999999999"/>
    <n v="17.165279999999999"/>
    <n v="13.879770000000001"/>
    <n v="0.44708480095860698"/>
    <n v="13.22071"/>
    <m/>
    <m/>
    <n v="6.9566699999999995E-2"/>
    <n v="0.56093309999999996"/>
    <m/>
    <m/>
    <n v="3.3959400000000001E-2"/>
    <m/>
    <n v="-5.3991999999993823E-3"/>
    <n v="-3.8899780039578337E-4"/>
    <n v="2008"/>
    <s v="IT"/>
    <s v="EU15"/>
    <s v="Wave VII"/>
    <s v="Italy 2008"/>
    <s v="Mix"/>
    <n v="31.882729999999999"/>
    <n v="28.291540000000001"/>
    <n v="28.291540000000001"/>
    <n v="3.5911899999999974"/>
    <n v="0.11263746862329536"/>
    <n v="2.942094"/>
    <m/>
    <m/>
    <n v="9.1402999999999998E-2"/>
    <n v="0.4968128"/>
    <m/>
    <m/>
    <n v="5.5786099999999998E-2"/>
    <n v="0"/>
    <n v="5.0940999999973258E-3"/>
    <n v="1.4184991604446798E-3"/>
    <n v="2008"/>
    <s v="IT"/>
    <s v="EU15"/>
    <s v="Wave VII"/>
    <s v="Italy 2008"/>
    <s v="Mix"/>
    <n v="85.012730000000005"/>
    <n v="18.976009999999999"/>
    <n v="18.976009999999999"/>
    <n v="66.036720000000003"/>
    <n v="0.77678625307056959"/>
    <n v="65.839740000000006"/>
    <m/>
    <m/>
    <n v="0"/>
    <n v="6.51703E-2"/>
    <m/>
    <m/>
    <n v="0.13180729999999999"/>
    <n v="0"/>
    <n v="2.3999999854140697E-6"/>
    <n v="3.6343415987560703E-8"/>
  </r>
  <r>
    <x v="3"/>
    <x v="24"/>
    <x v="1"/>
    <x v="3"/>
    <x v="171"/>
    <x v="2"/>
    <n v="41.654400000000003"/>
    <n v="19.805730000000001"/>
    <n v="19.805730000000001"/>
    <n v="21.848670000000002"/>
    <n v="0.52452249942383045"/>
    <n v="21.508749999999999"/>
    <m/>
    <m/>
    <n v="1.33209E-2"/>
    <n v="0.30403419999999998"/>
    <m/>
    <m/>
    <n v="1.8674900000000001E-2"/>
    <m/>
    <n v="3.8900000000019475E-3"/>
    <n v="1.780428740056922E-4"/>
    <n v="8.5473852641831287E-4"/>
    <n v="2004"/>
    <s v="IT"/>
    <s v="EU15"/>
    <s v="Wave VI"/>
    <s v="Italy 2004"/>
    <s v="Mix"/>
    <n v="31.13007"/>
    <n v="17.131270000000001"/>
    <n v="17.131270000000001"/>
    <n v="13.998799999999999"/>
    <n v="0.44968739228662186"/>
    <n v="13.61909"/>
    <m/>
    <m/>
    <n v="2.0850199999999999E-2"/>
    <n v="0.349246"/>
    <m/>
    <m/>
    <n v="5.9909999999999998E-3"/>
    <m/>
    <n v="3.6227999999987048E-3"/>
    <n v="2.5879361088084016E-4"/>
    <n v="2004"/>
    <s v="IT"/>
    <s v="EU15"/>
    <s v="Wave VI"/>
    <s v="Italy 2004"/>
    <s v="Mix"/>
    <n v="32.244509999999998"/>
    <n v="28.613240000000001"/>
    <n v="28.613240000000001"/>
    <n v="3.6312699999999971"/>
    <n v="0.11261669040714209"/>
    <n v="3.1141570000000001"/>
    <m/>
    <m/>
    <n v="0"/>
    <n v="0.45380690000000001"/>
    <m/>
    <m/>
    <n v="6.3308699999999996E-2"/>
    <n v="0"/>
    <n v="-2.6000000028503223E-6"/>
    <n v="-7.1600294190471227E-7"/>
    <n v="2004"/>
    <s v="IT"/>
    <s v="EU15"/>
    <s v="Wave VI"/>
    <s v="Italy 2004"/>
    <s v="Mix"/>
    <n v="84.832790000000003"/>
    <n v="20.962219999999999"/>
    <n v="20.962219999999999"/>
    <n v="63.870570000000001"/>
    <n v="0.75289955688124843"/>
    <n v="63.817979999999999"/>
    <m/>
    <m/>
    <n v="0"/>
    <n v="2.26898E-2"/>
    <m/>
    <m/>
    <n v="2.1637900000000002E-2"/>
    <n v="0"/>
    <n v="8.2622999999983904E-3"/>
    <n v="1.2936004798451604E-4"/>
  </r>
  <r>
    <x v="11"/>
    <x v="24"/>
    <x v="1"/>
    <x v="4"/>
    <x v="172"/>
    <x v="1"/>
    <n v="39.598480000000002"/>
    <n v="19.67305"/>
    <n v="19.67305"/>
    <n v="19.925430000000002"/>
    <n v="0.50318673848087103"/>
    <n v="19.475149999999999"/>
    <m/>
    <m/>
    <n v="2.3578600000000002E-2"/>
    <n v="0.28305049999999998"/>
    <m/>
    <m/>
    <n v="0.14977070000000001"/>
    <m/>
    <n v="-6.1198000000004527E-3"/>
    <n v="-3.071351534195474E-4"/>
    <n v="7.5165604958086218E-3"/>
    <n v="2000"/>
    <s v="IT"/>
    <s v="EU15"/>
    <s v="Wave V"/>
    <s v="Italy 2000"/>
    <s v="Net"/>
    <n v="30.690580000000001"/>
    <n v="17.145700000000001"/>
    <n v="17.145700000000001"/>
    <n v="13.544879999999999"/>
    <n v="0.44133672286414916"/>
    <n v="13.08103"/>
    <m/>
    <m/>
    <n v="3.6618199999999997E-2"/>
    <n v="0.3388968"/>
    <m/>
    <m/>
    <n v="9.9902199999999997E-2"/>
    <m/>
    <n v="-1.1567200000001776E-2"/>
    <n v="-8.5399058537261139E-4"/>
    <n v="2000"/>
    <s v="IT"/>
    <s v="EU15"/>
    <s v="Wave V"/>
    <s v="Italy 2000"/>
    <s v="Net"/>
    <n v="29.873709999999999"/>
    <n v="26.103280000000002"/>
    <n v="26.103280000000002"/>
    <n v="3.7704299999999975"/>
    <n v="0.1262123117617463"/>
    <n v="3.0205920000000002"/>
    <m/>
    <m/>
    <n v="0"/>
    <n v="0.35358050000000002"/>
    <m/>
    <m/>
    <n v="0.39247130000000002"/>
    <m/>
    <n v="3.7861999999972973E-3"/>
    <n v="1.0041825468175513E-3"/>
    <n v="2000"/>
    <s v="IT"/>
    <s v="EU15"/>
    <s v="Wave V"/>
    <s v="Italy 2000"/>
    <s v="Net"/>
    <n v="80.260720000000006"/>
    <n v="22.474070000000001"/>
    <n v="22.474070000000001"/>
    <n v="57.786650000000009"/>
    <n v="0.7199866883825613"/>
    <n v="57.669069999999998"/>
    <m/>
    <m/>
    <n v="0"/>
    <n v="1.9039199999999999E-2"/>
    <m/>
    <m/>
    <n v="9.49411E-2"/>
    <m/>
    <n v="3.5997000000094204E-3"/>
    <n v="6.2292934440903215E-5"/>
  </r>
  <r>
    <x v="20"/>
    <x v="24"/>
    <x v="1"/>
    <x v="4"/>
    <x v="173"/>
    <x v="1"/>
    <n v="40.337969999999999"/>
    <n v="20.936019999999999"/>
    <n v="20.936019999999999"/>
    <n v="19.401949999999999"/>
    <n v="0.48098478926926663"/>
    <n v="19.071020000000001"/>
    <m/>
    <m/>
    <n v="3.3697100000000001E-2"/>
    <n v="0.30185699999999999"/>
    <m/>
    <m/>
    <n v="-8.1249999999999996E-4"/>
    <m/>
    <n v="-3.8116000000023575E-3"/>
    <n v="-1.9645448009104021E-4"/>
    <n v="-4.1877233989367045E-5"/>
    <n v="1998"/>
    <s v="IT"/>
    <s v="EU15"/>
    <s v="Wave V"/>
    <s v="Italy 1998"/>
    <s v="Net"/>
    <n v="32.053400000000003"/>
    <n v="18.335070000000002"/>
    <n v="18.335070000000002"/>
    <n v="13.718330000000002"/>
    <n v="0.42798361484273117"/>
    <n v="13.36942"/>
    <m/>
    <m/>
    <n v="5.10397E-2"/>
    <n v="0.32116600000000001"/>
    <m/>
    <m/>
    <n v="-3.5428999999999999E-3"/>
    <m/>
    <n v="-1.9752799999999127E-2"/>
    <n v="-1.4398837176244576E-3"/>
    <n v="1998"/>
    <s v="IT"/>
    <s v="EU15"/>
    <s v="Wave V"/>
    <s v="Italy 1998"/>
    <s v="Net"/>
    <n v="30.73123"/>
    <n v="27.212219999999999"/>
    <n v="27.212219999999999"/>
    <n v="3.5190100000000015"/>
    <n v="0.11450924678250761"/>
    <n v="3.0024419999999998"/>
    <m/>
    <m/>
    <n v="4.5433000000000001E-3"/>
    <n v="0.45961859999999999"/>
    <m/>
    <m/>
    <n v="5.6946799999999999E-2"/>
    <m/>
    <n v="-4.5406999999983988E-3"/>
    <n v="-1.2903344974860534E-3"/>
    <n v="1998"/>
    <s v="IT"/>
    <s v="EU15"/>
    <s v="Wave V"/>
    <s v="Italy 1998"/>
    <s v="Net"/>
    <n v="80.016720000000007"/>
    <n v="24.080290000000002"/>
    <n v="24.080290000000002"/>
    <n v="55.936430000000001"/>
    <n v="0.69905927161223302"/>
    <n v="55.856760000000001"/>
    <m/>
    <m/>
    <n v="0"/>
    <n v="7.37009E-2"/>
    <m/>
    <m/>
    <n v="-4.8796699999999998E-2"/>
    <m/>
    <n v="5.4765799999998421E-2"/>
    <n v="9.7907213599434956E-4"/>
  </r>
  <r>
    <x v="6"/>
    <x v="24"/>
    <x v="1"/>
    <x v="5"/>
    <x v="174"/>
    <x v="1"/>
    <n v="40.986530000000002"/>
    <n v="21.176960000000001"/>
    <n v="21.176960000000001"/>
    <n v="19.809570000000001"/>
    <n v="0.48331903188681746"/>
    <n v="19.231069999999999"/>
    <m/>
    <m/>
    <n v="1.0242000000000001E-3"/>
    <n v="0.43773459999999997"/>
    <m/>
    <m/>
    <n v="0.1232405"/>
    <m/>
    <n v="1.65007000000017E-2"/>
    <n v="8.329660865935858E-4"/>
    <n v="6.2212607340795386E-3"/>
    <n v="1995"/>
    <s v="IT"/>
    <s v="EU15"/>
    <s v="Wave IV"/>
    <s v="Italy 1995"/>
    <s v="Net"/>
    <n v="33.536099999999998"/>
    <n v="18.76003"/>
    <n v="18.76003"/>
    <n v="14.776069999999997"/>
    <n v="0.44060191852958447"/>
    <n v="14.196759999999999"/>
    <m/>
    <m/>
    <n v="1.0509E-3"/>
    <n v="0.43825049999999999"/>
    <m/>
    <m/>
    <n v="0.1177349"/>
    <m/>
    <n v="2.2273699999997731E-2"/>
    <n v="1.5074170601518358E-3"/>
    <n v="1995"/>
    <s v="IT"/>
    <s v="EU15"/>
    <s v="Wave IV"/>
    <s v="Italy 1995"/>
    <s v="Net"/>
    <n v="32.498130000000003"/>
    <n v="28.063379999999999"/>
    <n v="28.063379999999999"/>
    <n v="4.4347500000000046"/>
    <n v="0.13646169795000526"/>
    <n v="3.626039"/>
    <m/>
    <m/>
    <n v="1.8615999999999999E-3"/>
    <n v="0.77639480000000005"/>
    <m/>
    <m/>
    <n v="3.0456500000000001E-2"/>
    <m/>
    <n v="-1.8999999946700541E-6"/>
    <n v="-4.2843452160100394E-7"/>
    <n v="1995"/>
    <s v="IT"/>
    <s v="EU15"/>
    <s v="Wave IV"/>
    <s v="Italy 1995"/>
    <s v="Net"/>
    <n v="79.389110000000002"/>
    <n v="23.024709999999999"/>
    <n v="23.024709999999999"/>
    <n v="56.364400000000003"/>
    <n v="0.7099764690648378"/>
    <n v="56.042450000000002"/>
    <m/>
    <m/>
    <n v="0"/>
    <n v="6.29797E-2"/>
    <m/>
    <m/>
    <n v="0.24682899999999999"/>
    <m/>
    <n v="1.2141300000003241E-2"/>
    <n v="2.1540724286967024E-4"/>
  </r>
  <r>
    <x v="39"/>
    <x v="24"/>
    <x v="1"/>
    <x v="5"/>
    <x v="175"/>
    <x v="1"/>
    <n v="40.288670000000003"/>
    <n v="21.890999999999998"/>
    <n v="21.890999999999998"/>
    <n v="18.397670000000005"/>
    <n v="0.45664624818838656"/>
    <n v="18.021750000000001"/>
    <m/>
    <m/>
    <n v="1.39589E-2"/>
    <m/>
    <m/>
    <n v="0.18815609999999999"/>
    <n v="0.17380519999999999"/>
    <m/>
    <n v="-1.9999999523179213E-7"/>
    <n v="-1.087094155030458E-8"/>
    <n v="9.4471310769244123E-3"/>
    <n v="1993"/>
    <s v="IT"/>
    <s v="EU15"/>
    <s v="Wave IV"/>
    <s v="Italy 1993"/>
    <s v="Net"/>
    <n v="31.943429999999999"/>
    <n v="19.10379"/>
    <n v="19.10379"/>
    <n v="12.839639999999999"/>
    <n v="0.40194932103409059"/>
    <n v="12.484170000000001"/>
    <m/>
    <m/>
    <n v="2.0063399999999999E-2"/>
    <m/>
    <m/>
    <n v="0.1879711"/>
    <n v="0.14743609999999999"/>
    <m/>
    <n v="-6.0000000168258794E-7"/>
    <n v="-4.6730282288490018E-8"/>
    <n v="1993"/>
    <s v="IT"/>
    <s v="EU15"/>
    <s v="Wave IV"/>
    <s v="Italy 1993"/>
    <s v="Net"/>
    <n v="33.939489999999999"/>
    <n v="28.81973"/>
    <n v="28.81973"/>
    <n v="5.1197599999999994"/>
    <n v="0.15084964447020269"/>
    <n v="4.7988030000000004"/>
    <m/>
    <m/>
    <n v="6.0673000000000003E-3"/>
    <m/>
    <m/>
    <n v="0.14303109999999999"/>
    <n v="0.17185690000000001"/>
    <m/>
    <n v="1.699999999438262E-6"/>
    <n v="3.3204681458471923E-7"/>
    <n v="1993"/>
    <s v="IT"/>
    <s v="EU15"/>
    <s v="Wave IV"/>
    <s v="Italy 1993"/>
    <s v="Net"/>
    <n v="79.435299999999998"/>
    <n v="24.376670000000001"/>
    <n v="24.376670000000001"/>
    <n v="55.058629999999994"/>
    <n v="0.69312547444272254"/>
    <n v="54.540649999999999"/>
    <m/>
    <m/>
    <n v="0"/>
    <m/>
    <m/>
    <n v="0.24167159999999999"/>
    <n v="0.27631090000000003"/>
    <m/>
    <n v="-2.5000000007935341E-6"/>
    <n v="-4.540614252104592E-8"/>
  </r>
  <r>
    <x v="21"/>
    <x v="24"/>
    <x v="1"/>
    <x v="6"/>
    <x v="176"/>
    <x v="1"/>
    <n v="35.856070000000003"/>
    <n v="19.06439"/>
    <n v="19.06439"/>
    <n v="16.791680000000003"/>
    <n v="0.46830787646275795"/>
    <n v="16.465890000000002"/>
    <m/>
    <m/>
    <n v="3.6650700000000001E-2"/>
    <m/>
    <m/>
    <n v="0.20211509999999999"/>
    <n v="8.7019899999999997E-2"/>
    <m/>
    <n v="4.3000000005122274E-6"/>
    <n v="2.5607920115868253E-7"/>
    <n v="5.1823224358730022E-3"/>
    <n v="1991"/>
    <s v="IT"/>
    <s v="EU15"/>
    <s v="Wave III"/>
    <s v="Italy 1991"/>
    <s v="Net"/>
    <n v="27.393509999999999"/>
    <n v="15.118220000000001"/>
    <n v="15.118220000000001"/>
    <n v="12.275289999999998"/>
    <n v="0.44810942445856694"/>
    <n v="12.00454"/>
    <m/>
    <m/>
    <n v="4.8160599999999998E-2"/>
    <m/>
    <m/>
    <n v="0.16967960000000001"/>
    <n v="5.2904100000000003E-2"/>
    <m/>
    <n v="5.6999999991091954E-6"/>
    <n v="4.643474817384515E-7"/>
    <n v="1991"/>
    <s v="IT"/>
    <s v="EU15"/>
    <s v="Wave III"/>
    <s v="Italy 1991"/>
    <s v="Net"/>
    <n v="29.61429"/>
    <n v="25.503240000000002"/>
    <n v="25.503240000000002"/>
    <n v="4.1110499999999988"/>
    <n v="0.13881980624894261"/>
    <n v="3.5518070000000002"/>
    <m/>
    <m/>
    <n v="1.15423E-2"/>
    <m/>
    <m/>
    <n v="0.47423650000000001"/>
    <n v="7.3466299999999998E-2"/>
    <m/>
    <n v="-2.1000000014481657E-6"/>
    <n v="-5.1081840440961952E-7"/>
    <n v="1991"/>
    <s v="IT"/>
    <s v="EU15"/>
    <s v="Wave III"/>
    <s v="Italy 1991"/>
    <s v="Net"/>
    <n v="77.857060000000004"/>
    <n v="27.44586"/>
    <n v="27.44586"/>
    <n v="50.411200000000008"/>
    <n v="0.64748399181782623"/>
    <n v="50.140639999999998"/>
    <m/>
    <m/>
    <n v="1.97973E-2"/>
    <m/>
    <m/>
    <n v="8.3265000000000006E-3"/>
    <n v="0.2424355"/>
    <m/>
    <n v="7.000000081802682E-7"/>
    <n v="1.3885803317125323E-8"/>
  </r>
  <r>
    <x v="7"/>
    <x v="24"/>
    <x v="1"/>
    <x v="6"/>
    <x v="177"/>
    <x v="1"/>
    <n v="34.08907"/>
    <n v="17.465489999999999"/>
    <n v="17.465489999999999"/>
    <n v="16.62358"/>
    <n v="0.48765132049656973"/>
    <n v="16.373290000000001"/>
    <m/>
    <m/>
    <n v="2.3375000000000002E-3"/>
    <m/>
    <m/>
    <n v="0.16536429999999999"/>
    <n v="8.2582500000000003E-2"/>
    <m/>
    <n v="5.6999999991091954E-6"/>
    <n v="3.4288642994524619E-7"/>
    <n v="4.9677927377857235E-3"/>
    <n v="1989"/>
    <s v="IT"/>
    <s v="EU15"/>
    <s v="Wave III"/>
    <s v="Italy 1989"/>
    <s v="Net"/>
    <n v="26.381029999999999"/>
    <n v="14.470190000000001"/>
    <n v="14.470190000000001"/>
    <n v="11.910839999999999"/>
    <n v="0.45149260661922597"/>
    <n v="11.692819999999999"/>
    <m/>
    <m/>
    <n v="3.5977000000000001E-3"/>
    <m/>
    <m/>
    <n v="0.16978499999999999"/>
    <n v="4.4633399999999997E-2"/>
    <m/>
    <n v="3.8999999993905021E-6"/>
    <n v="3.2743282584523866E-7"/>
    <n v="1989"/>
    <s v="IT"/>
    <s v="EU15"/>
    <s v="Wave III"/>
    <s v="Italy 1989"/>
    <s v="Net"/>
    <n v="25.804649999999999"/>
    <n v="21.181090000000001"/>
    <n v="21.181090000000001"/>
    <n v="4.6235599999999977"/>
    <n v="0.17917545868670948"/>
    <n v="4.3787219999999998"/>
    <m/>
    <m/>
    <n v="0"/>
    <m/>
    <m/>
    <n v="0.15676209999999999"/>
    <n v="8.8075600000000004E-2"/>
    <m/>
    <n v="2.9999999817675871E-7"/>
    <n v="6.4885066523795264E-8"/>
    <n v="1989"/>
    <s v="IT"/>
    <s v="EU15"/>
    <s v="Wave III"/>
    <s v="Italy 1989"/>
    <s v="Net"/>
    <n v="78.373009999999994"/>
    <n v="25.45298"/>
    <n v="25.45298"/>
    <n v="52.920029999999997"/>
    <n v="0.67523283844782789"/>
    <n v="52.523249999999997"/>
    <m/>
    <m/>
    <n v="0"/>
    <m/>
    <m/>
    <n v="0.15771479999999999"/>
    <n v="0.23906330000000001"/>
    <m/>
    <n v="1.900000000887303E-6"/>
    <n v="3.5903229852426447E-8"/>
  </r>
  <r>
    <x v="14"/>
    <x v="24"/>
    <x v="1"/>
    <x v="7"/>
    <x v="178"/>
    <x v="1"/>
    <n v="34.630130000000001"/>
    <n v="19.252220000000001"/>
    <n v="19.252220000000001"/>
    <n v="15.37791"/>
    <n v="0.44406157297128251"/>
    <n v="15.025840000000001"/>
    <m/>
    <m/>
    <n v="3.3235999999999999E-3"/>
    <m/>
    <m/>
    <n v="0.22616"/>
    <n v="0.1225929"/>
    <m/>
    <n v="-6.500000001352646E-6"/>
    <n v="-4.2268422700826355E-7"/>
    <n v="7.9720131019104679E-3"/>
    <n v="1987"/>
    <s v="IT"/>
    <s v="EU15"/>
    <s v="Wave II"/>
    <s v="Italy 1987"/>
    <s v="Net"/>
    <n v="27.442710000000002"/>
    <n v="17.304279999999999"/>
    <n v="17.304279999999999"/>
    <n v="10.138430000000003"/>
    <n v="0.36943982573149675"/>
    <n v="9.8313229999999994"/>
    <m/>
    <m/>
    <n v="5.1850999999999998E-3"/>
    <m/>
    <m/>
    <n v="0.20825669999999999"/>
    <n v="9.3667E-2"/>
    <m/>
    <n v="-1.7999999961659796E-6"/>
    <n v="-1.7754228180950886E-7"/>
    <n v="1987"/>
    <s v="IT"/>
    <s v="EU15"/>
    <s v="Wave II"/>
    <s v="Italy 1987"/>
    <s v="Net"/>
    <n v="26.848549999999999"/>
    <n v="22.70326"/>
    <n v="22.70326"/>
    <n v="4.1452899999999993"/>
    <n v="0.1543953025396157"/>
    <n v="3.735938"/>
    <m/>
    <m/>
    <n v="0"/>
    <m/>
    <m/>
    <n v="0.40100190000000002"/>
    <n v="8.3475000000000008E-3"/>
    <m/>
    <n v="2.5999999992976086E-6"/>
    <n v="6.2721787843494883E-7"/>
    <n v="1987"/>
    <s v="IT"/>
    <s v="EU15"/>
    <s v="Wave II"/>
    <s v="Italy 1987"/>
    <s v="Net"/>
    <n v="76.573459999999997"/>
    <n v="22.76698"/>
    <n v="22.76698"/>
    <n v="53.806479999999993"/>
    <n v="0.70267792522370021"/>
    <n v="53.341630000000002"/>
    <m/>
    <m/>
    <n v="0"/>
    <m/>
    <m/>
    <n v="5.6325899999999998E-2"/>
    <n v="0.40852169999999999"/>
    <m/>
    <n v="2.399999992519497E-6"/>
    <n v="4.4604292875495617E-8"/>
  </r>
  <r>
    <x v="37"/>
    <x v="24"/>
    <x v="1"/>
    <x v="7"/>
    <x v="179"/>
    <x v="1"/>
    <n v="33.373089999999998"/>
    <n v="17.385929999999998"/>
    <n v="17.385929999999998"/>
    <n v="15.987159999999999"/>
    <n v="0.47904344488328771"/>
    <n v="14.66056"/>
    <m/>
    <m/>
    <m/>
    <m/>
    <m/>
    <m/>
    <n v="1.326608"/>
    <m/>
    <n v="-8.0000000011182237E-6"/>
    <n v="-5.0040157233168518E-7"/>
    <n v="8.2979591121875307E-2"/>
    <n v="1986"/>
    <s v="IT"/>
    <s v="EU15"/>
    <s v="Wave II"/>
    <s v="Italy 1986"/>
    <s v="Net"/>
    <n v="28.165970000000002"/>
    <n v="15.984859999999999"/>
    <n v="15.984859999999999"/>
    <n v="12.181110000000002"/>
    <n v="0.43247614053412686"/>
    <n v="10.724909999999999"/>
    <m/>
    <m/>
    <m/>
    <m/>
    <m/>
    <m/>
    <n v="1.456188"/>
    <m/>
    <n v="1.2000000003453692E-5"/>
    <n v="9.8513189713036756E-7"/>
    <n v="1986"/>
    <s v="IT"/>
    <s v="EU15"/>
    <s v="Wave II"/>
    <s v="Italy 1986"/>
    <s v="Net"/>
    <n v="23.22626"/>
    <n v="18.49699"/>
    <n v="18.49699"/>
    <n v="4.7292699999999996"/>
    <n v="0.20361737102744909"/>
    <n v="3.4637120000000001"/>
    <m/>
    <m/>
    <m/>
    <m/>
    <m/>
    <m/>
    <n v="1.2655609999999999"/>
    <m/>
    <n v="-3.0000000004193339E-6"/>
    <n v="-6.3434737293902317E-7"/>
    <n v="1986"/>
    <s v="IT"/>
    <s v="EU15"/>
    <s v="Wave II"/>
    <s v="Italy 1986"/>
    <s v="Net"/>
    <n v="78.199969999999993"/>
    <n v="22.129239999999999"/>
    <n v="22.129239999999999"/>
    <n v="56.070729999999998"/>
    <n v="0.71701728274320309"/>
    <n v="55.336260000000003"/>
    <m/>
    <m/>
    <m/>
    <m/>
    <m/>
    <m/>
    <n v="0.73447510000000005"/>
    <m/>
    <n v="-5.100000002755678E-6"/>
    <n v="-9.0956547253008447E-8"/>
  </r>
  <r>
    <x v="2"/>
    <x v="25"/>
    <x v="7"/>
    <x v="2"/>
    <x v="180"/>
    <x v="0"/>
    <n v="24.898099999999999"/>
    <n v="13.78227"/>
    <n v="17.561140000000002"/>
    <n v="7.3369599999999977"/>
    <n v="0.2946795136978323"/>
    <n v="1.188858"/>
    <m/>
    <n v="0.40760849999999998"/>
    <m/>
    <m/>
    <m/>
    <n v="2.5475500000000002E-2"/>
    <n v="9.4599189999999993"/>
    <n v="-3.7788700000000013"/>
    <n v="3.3968999999999028E-2"/>
    <n v="4.6298466939984732E-3"/>
    <n v="1.289351311714934"/>
    <n v="2008"/>
    <s v="JP"/>
    <s v="South-East Asia"/>
    <s v="Wave VII"/>
    <s v="Japan 2008"/>
    <s v="Gross"/>
    <n v="18.992920000000002"/>
    <n v="12.26125"/>
    <n v="15.41338"/>
    <n v="3.5795400000000015"/>
    <n v="0.18846707088746761"/>
    <n v="1.0084150000000001"/>
    <m/>
    <n v="0.29384329999999997"/>
    <m/>
    <m/>
    <m/>
    <n v="1.3356700000000001E-2"/>
    <n v="5.4026990000000001"/>
    <n v="-3.1521299999999997"/>
    <n v="1.3356000000000812E-2"/>
    <n v="3.7312056856469841E-3"/>
    <n v="2008"/>
    <s v="JP"/>
    <s v="South-East Asia"/>
    <s v="Wave VII"/>
    <s v="Japan 2008"/>
    <s v="Gross"/>
    <n v="18.330919999999999"/>
    <n v="14.471780000000001"/>
    <n v="19.44042"/>
    <n v="-1.1095000000000006"/>
    <n v="-6.0526149260375403E-2"/>
    <n v="0.38591429999999999"/>
    <m/>
    <n v="1.0130239999999999"/>
    <m/>
    <m/>
    <m/>
    <n v="9.6478499999999995E-2"/>
    <n v="2.2672460000000001"/>
    <n v="-4.9686399999999988"/>
    <n v="9.6477199999998042E-2"/>
    <n v="-8.6955565570074805E-2"/>
    <n v="2008"/>
    <s v="JP"/>
    <s v="South-East Asia"/>
    <s v="Wave VII"/>
    <s v="Japan 2008"/>
    <s v="Gross"/>
    <n v="50.83643"/>
    <n v="17.23978"/>
    <n v="22.118960000000001"/>
    <n v="28.717469999999999"/>
    <n v="0.56489942350397149"/>
    <n v="2.625464"/>
    <m/>
    <n v="0.23234079999999999"/>
    <m/>
    <m/>
    <m/>
    <n v="0"/>
    <n v="30.69238"/>
    <n v="-4.8791800000000016"/>
    <n v="4.6465200000003648E-2"/>
    <n v="1.6180116145330229E-3"/>
  </r>
  <r>
    <x v="0"/>
    <x v="26"/>
    <x v="4"/>
    <x v="0"/>
    <x v="181"/>
    <x v="0"/>
    <n v="37.261290000000002"/>
    <n v="17.135339999999999"/>
    <n v="20.095050000000001"/>
    <n v="17.166240000000002"/>
    <n v="0.46069902571811122"/>
    <n v="16.021409999999999"/>
    <n v="0.31702520000000001"/>
    <n v="1.757242"/>
    <n v="7.2613700000000003E-2"/>
    <n v="0.80983260000000001"/>
    <n v="3.4052800000000001E-2"/>
    <m/>
    <n v="1.231501"/>
    <n v="-2.9597100000000012"/>
    <n v="-0.11772730000000209"/>
    <n v="-6.8580714239112398E-3"/>
    <n v="7.1739705375201551E-2"/>
    <n v="2013"/>
    <s v="LT"/>
    <s v="CEE"/>
    <s v="Wave IX"/>
    <s v="Lithuania 2013"/>
    <s v="Gross"/>
    <n v="25.133389999999999"/>
    <n v="13.61412"/>
    <n v="16.814509999999999"/>
    <n v="8.3188800000000001"/>
    <n v="0.33098917416233942"/>
    <n v="7.9057279999999999"/>
    <n v="0.36099389999999998"/>
    <n v="1.3290789999999999"/>
    <n v="8.0563099999999999E-2"/>
    <n v="0.87730839999999999"/>
    <n v="4.6504999999999998E-2"/>
    <m/>
    <n v="1.101272"/>
    <n v="-3.2003899999999987"/>
    <n v="-0.18217940000000077"/>
    <n v="-2.1899510511030423E-2"/>
    <n v="2013"/>
    <s v="LT"/>
    <s v="CEE"/>
    <s v="Wave IX"/>
    <s v="Lithuania 2013"/>
    <s v="Gross"/>
    <n v="31.156300000000002"/>
    <n v="17.751750000000001"/>
    <n v="22.548380000000002"/>
    <n v="8.60792"/>
    <n v="0.27628184347948886"/>
    <n v="3.8453590000000002"/>
    <n v="0.1726007"/>
    <n v="5.1768689999999999"/>
    <n v="0.1026039"/>
    <n v="1.222672"/>
    <n v="2.7090099999999999E-2"/>
    <m/>
    <n v="2.859747"/>
    <n v="-4.7966300000000004"/>
    <n v="-2.3917000000004407E-3"/>
    <n v="-2.7784877182878564E-4"/>
    <n v="2013"/>
    <s v="LT"/>
    <s v="CEE"/>
    <s v="Wave IX"/>
    <s v="Lithuania 2013"/>
    <s v="Gross"/>
    <n v="81.245930000000001"/>
    <n v="27.899889999999999"/>
    <n v="28.54599"/>
    <n v="52.699939999999998"/>
    <n v="0.64864713838588584"/>
    <n v="52.248570000000001"/>
    <n v="0.2974253"/>
    <n v="0.2576447"/>
    <n v="2.1957399999999998E-2"/>
    <n v="0.2469797"/>
    <n v="0"/>
    <m/>
    <n v="0.28153040000000001"/>
    <n v="-0.64610000000000056"/>
    <n v="-8.0674999999956754E-3"/>
    <n v="-1.5308366574982204E-4"/>
  </r>
  <r>
    <x v="1"/>
    <x v="26"/>
    <x v="4"/>
    <x v="1"/>
    <x v="182"/>
    <x v="0"/>
    <n v="42.021210000000004"/>
    <n v="17.36957"/>
    <n v="19.29946"/>
    <n v="22.721750000000004"/>
    <n v="0.54072098352236886"/>
    <n v="19.834610000000001"/>
    <n v="0.58133319999999999"/>
    <n v="1.411011"/>
    <n v="0.19764899999999999"/>
    <n v="0.69312479999999999"/>
    <n v="2.1528200000000001E-2"/>
    <m/>
    <n v="1.8863920000000001"/>
    <n v="-1.9298900000000003"/>
    <n v="2.5991800000007004E-2"/>
    <n v="1.1439171718730732E-3"/>
    <n v="8.3021422205595954E-2"/>
    <n v="2010"/>
    <s v="LT"/>
    <s v="CEE"/>
    <s v="Wave VIII"/>
    <s v="Lithuania 2010"/>
    <s v="Gross"/>
    <n v="31.789169999999999"/>
    <n v="16.800170000000001"/>
    <n v="18.935669999999998"/>
    <n v="12.8535"/>
    <n v="0.40433581625440368"/>
    <n v="10.20764"/>
    <n v="0.65345189999999997"/>
    <n v="1.1108199999999999"/>
    <n v="0.24930189999999999"/>
    <n v="0.9564066"/>
    <n v="1.5591600000000001E-2"/>
    <m/>
    <n v="1.711497"/>
    <n v="-2.1354999999999968"/>
    <n v="8.4290999999996785E-2"/>
    <n v="6.5578247170029009E-3"/>
    <n v="2010"/>
    <s v="LT"/>
    <s v="CEE"/>
    <s v="Wave VIII"/>
    <s v="Lithuania 2010"/>
    <s v="Gross"/>
    <n v="34.364460000000001"/>
    <n v="20.534680000000002"/>
    <n v="23.86354"/>
    <n v="10.500920000000001"/>
    <n v="0.30557500394302722"/>
    <n v="5.0630259999999998"/>
    <n v="0.83001420000000004"/>
    <n v="3.595278"/>
    <n v="0.1906786"/>
    <n v="0.30614570000000002"/>
    <n v="1.34907E-2"/>
    <m/>
    <n v="4.0206520000000001"/>
    <n v="-3.3288599999999988"/>
    <n v="-0.18950520000000104"/>
    <n v="-1.8046533065674344E-2"/>
    <n v="2010"/>
    <s v="LT"/>
    <s v="CEE"/>
    <s v="Wave VIII"/>
    <s v="Lithuania 2010"/>
    <s v="Gross"/>
    <n v="84.322689999999994"/>
    <n v="16.222349999999999"/>
    <n v="16.088249999999999"/>
    <n v="68.234439999999992"/>
    <n v="0.80920615791550288"/>
    <n v="67.012600000000006"/>
    <n v="9.3345600000000001E-2"/>
    <n v="0.3035021"/>
    <n v="2.8583500000000001E-2"/>
    <n v="0.174036"/>
    <n v="4.9575800000000003E-2"/>
    <m/>
    <n v="0.40104679999999998"/>
    <n v="0.13410000000000011"/>
    <n v="3.7650199999973211E-2"/>
    <n v="5.5177707914028779E-4"/>
  </r>
  <r>
    <x v="0"/>
    <x v="27"/>
    <x v="1"/>
    <x v="0"/>
    <x v="183"/>
    <x v="0"/>
    <n v="37.559379999999997"/>
    <n v="10.71866"/>
    <n v="16.438590000000001"/>
    <n v="21.120789999999996"/>
    <n v="0.56233063485073498"/>
    <n v="17.775590000000001"/>
    <n v="0.1072507"/>
    <n v="5.7532079999999999"/>
    <n v="0.17061609999999999"/>
    <n v="1.539066"/>
    <n v="0.2497511"/>
    <n v="0.56295629999999997"/>
    <n v="0.42101100000000002"/>
    <n v="-5.7199300000000015"/>
    <n v="0.26127079999999125"/>
    <n v="1.2370313799814842E-2"/>
    <n v="1.993348733641119E-2"/>
    <n v="2013"/>
    <s v="LU"/>
    <s v="EU15"/>
    <s v="Wave IX"/>
    <s v="Luxembourg 2013"/>
    <s v="Gross"/>
    <n v="27.45861"/>
    <n v="10.1333"/>
    <n v="15.73779"/>
    <n v="11.72082"/>
    <n v="0.42685409057486884"/>
    <n v="9.6469640000000005"/>
    <n v="0.12729309999999999"/>
    <n v="4.38063"/>
    <n v="0.1132808"/>
    <n v="1.737357"/>
    <n v="0.2649474"/>
    <n v="0.52304320000000004"/>
    <n v="0.3551588"/>
    <n v="-5.6044900000000002"/>
    <n v="0.17663569999999673"/>
    <n v="1.5070251057519588E-2"/>
    <n v="2013"/>
    <s v="LU"/>
    <s v="EU15"/>
    <s v="Wave IX"/>
    <s v="Luxembourg 2013"/>
    <s v="Gross"/>
    <n v="36.629300000000001"/>
    <n v="16.72503"/>
    <n v="24.297619999999998"/>
    <n v="12.331680000000002"/>
    <n v="0.33666163426546514"/>
    <n v="2.0681479999999999"/>
    <n v="5.3206400000000001E-2"/>
    <n v="13.12308"/>
    <n v="0.47123809999999999"/>
    <n v="1.904717"/>
    <n v="0.31680009999999997"/>
    <n v="0.57857890000000001"/>
    <n v="0.84775540000000005"/>
    <n v="-7.5725899999999982"/>
    <n v="0.54074609999999979"/>
    <n v="4.3850156669650822E-2"/>
    <n v="2013"/>
    <s v="LU"/>
    <s v="EU15"/>
    <s v="Wave IX"/>
    <s v="Luxembourg 2013"/>
    <s v="Gross"/>
    <n v="84.150980000000004"/>
    <n v="4.7992739999999996"/>
    <n v="8.4014959999999999"/>
    <n v="75.74948400000001"/>
    <n v="0.90016163804628302"/>
    <n v="76.546390000000002"/>
    <n v="9.4290700000000005E-2"/>
    <n v="1.4225829999999999"/>
    <n v="0"/>
    <n v="0.13031129999999999"/>
    <n v="8.6269100000000001E-2"/>
    <n v="0.71960809999999997"/>
    <n v="0.1091869"/>
    <n v="-3.6022220000000003"/>
    <n v="0.24306690000000231"/>
    <n v="3.2088258185362989E-3"/>
  </r>
  <r>
    <x v="1"/>
    <x v="27"/>
    <x v="1"/>
    <x v="1"/>
    <x v="184"/>
    <x v="0"/>
    <n v="35.668509999999998"/>
    <n v="8.8212399999999995"/>
    <n v="13.542199999999999"/>
    <n v="22.126309999999997"/>
    <n v="0.6203317716383443"/>
    <n v="18.72833"/>
    <n v="0.21383479999999999"/>
    <n v="5.0581310000000004"/>
    <n v="0.1364446"/>
    <n v="1.281684"/>
    <n v="0.21079020000000001"/>
    <n v="0.93871400000000005"/>
    <n v="0.38307049999999998"/>
    <n v="-4.7209599999999998"/>
    <n v="-0.10372910000000246"/>
    <n v="-4.6880433294120205E-3"/>
    <n v="1.731289582402127E-2"/>
    <n v="2010"/>
    <s v="LU"/>
    <s v="EU15"/>
    <s v="Wave VIII"/>
    <s v="Luxembourg 2010"/>
    <s v="Gross"/>
    <n v="26.911919999999999"/>
    <n v="8.2059250000000006"/>
    <n v="12.982100000000001"/>
    <n v="13.929819999999998"/>
    <n v="0.51760781096257713"/>
    <n v="11.43135"/>
    <n v="0.24677850000000001"/>
    <n v="3.889303"/>
    <n v="0.11852070000000001"/>
    <n v="1.571769"/>
    <n v="0.2197752"/>
    <n v="0.95670409999999995"/>
    <n v="0.33013340000000002"/>
    <n v="-4.7761750000000003"/>
    <n v="-5.8338900000002525E-2"/>
    <n v="-4.1880584243014296E-3"/>
    <n v="2010"/>
    <s v="LU"/>
    <s v="EU15"/>
    <s v="Wave VIII"/>
    <s v="Luxembourg 2010"/>
    <s v="Gross"/>
    <n v="31.662050000000001"/>
    <n v="14.012829999999999"/>
    <n v="19.64339"/>
    <n v="12.018660000000001"/>
    <n v="0.37959197209277351"/>
    <n v="3.00515"/>
    <n v="0.25058409999999998"/>
    <n v="11.228300000000001"/>
    <n v="0.2746248"/>
    <n v="1.071493"/>
    <n v="0.2596521"/>
    <n v="1.0633809999999999"/>
    <n v="0.54054020000000003"/>
    <n v="-5.6305600000000009"/>
    <n v="-4.4505199999997913E-2"/>
    <n v="-3.7030084884669264E-3"/>
    <n v="2010"/>
    <s v="LU"/>
    <s v="EU15"/>
    <s v="Wave VIII"/>
    <s v="Luxembourg 2010"/>
    <s v="Gross"/>
    <n v="83.479140000000001"/>
    <n v="3.6053670000000002"/>
    <n v="6.6392309999999997"/>
    <n v="76.839909000000006"/>
    <n v="0.92046838287984289"/>
    <n v="77.974140000000006"/>
    <n v="0"/>
    <n v="0.93431770000000003"/>
    <n v="4.9543E-3"/>
    <n v="0.23512530000000001"/>
    <n v="9.1607999999999995E-2"/>
    <n v="0.65805570000000002"/>
    <n v="0.38742529999999997"/>
    <n v="-3.0338639999999995"/>
    <n v="-0.4118533000000042"/>
    <n v="-5.3598879197007399E-3"/>
  </r>
  <r>
    <x v="10"/>
    <x v="27"/>
    <x v="1"/>
    <x v="1"/>
    <x v="185"/>
    <x v="0"/>
    <n v="32.29768"/>
    <n v="8.9531720000000004"/>
    <n v="14.445209999999999"/>
    <n v="17.85247"/>
    <n v="0.55274775154128719"/>
    <n v="17.345610000000001"/>
    <n v="0.30975629999999998"/>
    <n v="4.0003799999999998"/>
    <n v="0.10138750000000001"/>
    <n v="0.84994409999999998"/>
    <n v="4.3831799999999997E-2"/>
    <n v="0.18573519999999999"/>
    <n v="0.63507409999999997"/>
    <n v="-5.4920379999999991"/>
    <n v="-0.12721099999999907"/>
    <n v="-7.1256806481119457E-3"/>
    <n v="3.5573458462610494E-2"/>
    <n v="2007"/>
    <s v="LU"/>
    <s v="EU15"/>
    <s v="Wave VIII"/>
    <s v="Luxembourg 2007"/>
    <s v="Gross"/>
    <n v="22.464950000000002"/>
    <n v="7.8648879999999997"/>
    <n v="13.601229999999999"/>
    <n v="8.8637200000000025"/>
    <n v="0.39455774439738356"/>
    <n v="8.7428609999999995"/>
    <n v="0.43609120000000001"/>
    <n v="3.7181920000000002"/>
    <n v="7.5839500000000004E-2"/>
    <n v="0.82660940000000005"/>
    <n v="3.7222400000000003E-2"/>
    <n v="0.2266243"/>
    <n v="0.62695190000000001"/>
    <n v="-5.7363419999999996"/>
    <n v="-9.0329699999996294E-2"/>
    <n v="-1.0190946916192781E-2"/>
    <n v="2007"/>
    <s v="LU"/>
    <s v="EU15"/>
    <s v="Wave VIII"/>
    <s v="Luxembourg 2007"/>
    <s v="Gross"/>
    <n v="26.471830000000001"/>
    <n v="13.310919999999999"/>
    <n v="20.95298"/>
    <n v="5.5188500000000005"/>
    <n v="0.20848010885533794"/>
    <n v="3.3409249999999999"/>
    <n v="0.12792680000000001"/>
    <n v="7.3705780000000001"/>
    <n v="0.2440329"/>
    <n v="1.2073739999999999"/>
    <n v="7.9999000000000001E-2"/>
    <n v="7.8399200000000002E-2"/>
    <n v="1.066168"/>
    <n v="-7.6420600000000007"/>
    <n v="-0.35449289999999856"/>
    <n v="-6.4233110158819051E-2"/>
    <n v="2007"/>
    <s v="LU"/>
    <s v="EU15"/>
    <s v="Wave VIII"/>
    <s v="Luxembourg 2007"/>
    <s v="Gross"/>
    <n v="87.358410000000006"/>
    <n v="7.2967409999999999"/>
    <n v="8.3139289999999999"/>
    <n v="79.044481000000005"/>
    <n v="0.90482966665716558"/>
    <n v="79.319460000000007"/>
    <n v="0"/>
    <n v="0.1000211"/>
    <n v="0"/>
    <n v="0.40541909999999998"/>
    <n v="1.87399E-2"/>
    <n v="0.16060160000000001"/>
    <n v="5.2040000000000003E-3"/>
    <n v="-1.017188"/>
    <n v="5.22232999999801E-2"/>
    <n v="6.6068243271759982E-4"/>
  </r>
  <r>
    <x v="3"/>
    <x v="27"/>
    <x v="1"/>
    <x v="3"/>
    <x v="186"/>
    <x v="0"/>
    <n v="33.512129999999999"/>
    <n v="10.59473"/>
    <n v="13.77215"/>
    <n v="19.739979999999999"/>
    <n v="0.58903984915312757"/>
    <n v="17.224879999999999"/>
    <n v="7.97157E-2"/>
    <n v="3.6244670000000001"/>
    <n v="2.4677299999999999E-2"/>
    <n v="1.164669"/>
    <n v="0.14284179999999999"/>
    <m/>
    <n v="0.52385280000000001"/>
    <n v="-3.1774199999999997"/>
    <n v="0.13229639999999776"/>
    <n v="6.7019520789786905E-3"/>
    <n v="2.6537656066520837E-2"/>
    <n v="2004"/>
    <s v="LU"/>
    <s v="EU15"/>
    <s v="Wave VI"/>
    <s v="Luxembourg 2004"/>
    <s v="Gross"/>
    <n v="24.64659"/>
    <n v="9.4609579999999998"/>
    <n v="12.53862"/>
    <n v="12.10797"/>
    <n v="0.49126349730327806"/>
    <n v="10.21651"/>
    <n v="9.2070100000000002E-2"/>
    <n v="2.780491"/>
    <n v="3.82867E-2"/>
    <n v="1.4633130000000001"/>
    <n v="0.12717290000000001"/>
    <m/>
    <n v="0.3357348"/>
    <n v="-3.0776620000000001"/>
    <n v="0.1320534999999996"/>
    <n v="1.0906328641382461E-2"/>
    <n v="2004"/>
    <s v="LU"/>
    <s v="EU15"/>
    <s v="Wave VI"/>
    <s v="Luxembourg 2004"/>
    <s v="Gross"/>
    <n v="29.676100000000002"/>
    <n v="15.711959999999999"/>
    <n v="19.605699999999999"/>
    <n v="10.070400000000003"/>
    <n v="0.33934378169638202"/>
    <n v="3.1634009999999999"/>
    <n v="9.1641399999999998E-2"/>
    <n v="8.3426629999999999"/>
    <n v="0"/>
    <n v="0.76532650000000002"/>
    <n v="0.25103809999999999"/>
    <m/>
    <n v="1.0839749999999999"/>
    <n v="-3.8937399999999993"/>
    <n v="0.26609500000000175"/>
    <n v="2.6423478709882594E-2"/>
    <n v="2004"/>
    <s v="LU"/>
    <s v="EU15"/>
    <s v="Wave VI"/>
    <s v="Luxembourg 2004"/>
    <s v="Gross"/>
    <n v="81.772030000000001"/>
    <n v="7.7020949999999999"/>
    <n v="10.194889999999999"/>
    <n v="71.57714"/>
    <n v="0.87532546275297307"/>
    <n v="73.202370000000002"/>
    <n v="1.8234E-3"/>
    <n v="1.9631000000000002E-3"/>
    <n v="0"/>
    <n v="0.39335249999999999"/>
    <n v="4.2293299999999999E-2"/>
    <m/>
    <n v="0.51094059999999997"/>
    <n v="-2.4927949999999992"/>
    <n v="-8.280790000000593E-2"/>
    <n v="-1.1569042853627001E-3"/>
  </r>
  <r>
    <x v="11"/>
    <x v="27"/>
    <x v="1"/>
    <x v="4"/>
    <x v="187"/>
    <x v="1"/>
    <n v="39.67698"/>
    <n v="12.336320000000001"/>
    <n v="12.336320000000001"/>
    <n v="27.34066"/>
    <n v="0.68908117502894628"/>
    <n v="19.809840000000001"/>
    <n v="0.19273419999999999"/>
    <n v="6.4156649999999997"/>
    <n v="0.1244965"/>
    <n v="0.45323180000000002"/>
    <m/>
    <n v="0.18247459999999999"/>
    <n v="0.16627500000000001"/>
    <m/>
    <n v="-4.0571000000007018E-3"/>
    <n v="-1.4839071185555511E-4"/>
    <n v="6.0816015414404774E-3"/>
    <n v="2000"/>
    <s v="LU"/>
    <s v="EU15"/>
    <s v="Wave V"/>
    <s v="Luxembourg 2000"/>
    <s v="Net"/>
    <n v="30.245809999999999"/>
    <n v="10.676539999999999"/>
    <n v="10.676539999999999"/>
    <n v="19.569269999999999"/>
    <n v="0.64700763510714376"/>
    <n v="13.11971"/>
    <n v="0.22968769999999999"/>
    <n v="5.0886180000000003"/>
    <n v="0.1949005"/>
    <n v="0.54608060000000003"/>
    <m/>
    <n v="0.19804479999999999"/>
    <n v="0.180284"/>
    <m/>
    <n v="1.1944399999997302E-2"/>
    <n v="6.1036512859178205E-4"/>
    <n v="2000"/>
    <s v="LU"/>
    <s v="EU15"/>
    <s v="Wave V"/>
    <s v="Luxembourg 2000"/>
    <s v="Net"/>
    <n v="36.70946"/>
    <n v="18.259879999999999"/>
    <n v="18.259879999999999"/>
    <n v="18.449580000000001"/>
    <n v="0.50258380264923541"/>
    <n v="3.5500289999999999"/>
    <n v="0.1188345"/>
    <n v="14.000920000000001"/>
    <n v="0"/>
    <n v="0.47014240000000002"/>
    <m/>
    <n v="0.15613079999999999"/>
    <n v="0.14929490000000001"/>
    <m/>
    <n v="4.2283999999987998E-3"/>
    <n v="2.2918678907589223E-4"/>
    <n v="2000"/>
    <s v="LU"/>
    <s v="EU15"/>
    <s v="Wave V"/>
    <s v="Luxembourg 2000"/>
    <s v="Net"/>
    <n v="87.70899"/>
    <n v="10.50137"/>
    <n v="10.50137"/>
    <n v="77.207620000000006"/>
    <n v="0.88027031208545448"/>
    <n v="76.474260000000001"/>
    <n v="0.14104220000000001"/>
    <n v="0.40101290000000001"/>
    <n v="0"/>
    <n v="0"/>
    <m/>
    <n v="0.15304139999999999"/>
    <n v="0.1290646"/>
    <m/>
    <n v="-9.0801100000007295E-2"/>
    <n v="-1.1760639688156078E-3"/>
  </r>
  <r>
    <x v="12"/>
    <x v="27"/>
    <x v="1"/>
    <x v="5"/>
    <x v="188"/>
    <x v="1"/>
    <n v="39.99109"/>
    <n v="13.157109999999999"/>
    <n v="13.157109999999999"/>
    <n v="26.83398"/>
    <n v="0.6709989650194581"/>
    <n v="19.162980000000001"/>
    <n v="0.44995590000000002"/>
    <n v="5.4270670000000001"/>
    <n v="1.6747000000000001E-2"/>
    <n v="0.62944699999999998"/>
    <m/>
    <n v="0.3000236"/>
    <n v="0.3802643"/>
    <m/>
    <n v="0.46749520000000189"/>
    <n v="1.7421761512828208E-2"/>
    <n v="1.4170998860400134E-2"/>
    <n v="1997"/>
    <s v="LU"/>
    <s v="EU15"/>
    <s v="Wave IV"/>
    <s v="Luxembourg 1997"/>
    <s v="Net"/>
    <n v="30.593769999999999"/>
    <n v="10.810739999999999"/>
    <n v="10.810739999999999"/>
    <n v="19.78303"/>
    <n v="0.64663590005416138"/>
    <n v="13.26695"/>
    <n v="0.43409969999999998"/>
    <n v="4.1104240000000001"/>
    <n v="2.3905800000000001E-2"/>
    <n v="0.74667740000000005"/>
    <m/>
    <n v="0.28640939999999998"/>
    <n v="0.38247350000000002"/>
    <m/>
    <n v="0.53209019999999896"/>
    <n v="2.6896294450344509E-2"/>
    <n v="1997"/>
    <s v="LU"/>
    <s v="EU15"/>
    <s v="Wave IV"/>
    <s v="Luxembourg 1997"/>
    <s v="Net"/>
    <n v="37.159559999999999"/>
    <n v="20.50975"/>
    <n v="20.50975"/>
    <n v="16.649809999999999"/>
    <n v="0.44806262506875749"/>
    <n v="2.106741"/>
    <n v="0.64801500000000001"/>
    <n v="12.225070000000001"/>
    <n v="7.4158000000000002E-3"/>
    <n v="0.68236830000000004"/>
    <m/>
    <n v="0.33351140000000001"/>
    <n v="0.1204691"/>
    <m/>
    <n v="0.52621939999999512"/>
    <n v="3.1605129427903091E-2"/>
    <n v="1997"/>
    <s v="LU"/>
    <s v="EU15"/>
    <s v="Wave IV"/>
    <s v="Luxembourg 1997"/>
    <s v="Net"/>
    <n v="86.088890000000006"/>
    <n v="11.77134"/>
    <n v="11.77134"/>
    <n v="74.317550000000011"/>
    <n v="0.86326528312770678"/>
    <n v="72.533559999999994"/>
    <n v="0.20318169999999999"/>
    <n v="0.37394480000000002"/>
    <n v="0"/>
    <n v="2.6218399999999999E-2"/>
    <m/>
    <n v="0.30665019999999998"/>
    <n v="0.78615950000000001"/>
    <m/>
    <n v="8.7835400000017216E-2"/>
    <n v="1.1818931060027841E-3"/>
  </r>
  <r>
    <x v="13"/>
    <x v="27"/>
    <x v="1"/>
    <x v="5"/>
    <x v="189"/>
    <x v="1"/>
    <n v="38.013449999999999"/>
    <n v="10.419420000000001"/>
    <n v="10.419420000000001"/>
    <n v="27.594029999999997"/>
    <n v="0.72590175319525052"/>
    <n v="18.565100000000001"/>
    <n v="0.45886749999999998"/>
    <n v="6.1401000000000003"/>
    <n v="4.4032099999999998E-2"/>
    <n v="0.14348130000000001"/>
    <m/>
    <n v="0.25149769999999999"/>
    <n v="1.464242"/>
    <m/>
    <n v="0.52670939999999433"/>
    <n v="1.9087802687755083E-2"/>
    <n v="5.3063724291087612E-2"/>
    <n v="1994"/>
    <s v="LU"/>
    <s v="EU15"/>
    <s v="Wave IV"/>
    <s v="Luxembourg 1994"/>
    <s v="Net"/>
    <n v="29.952220000000001"/>
    <n v="8.4709199999999996"/>
    <n v="8.4709199999999996"/>
    <n v="21.481300000000001"/>
    <n v="0.71718557088589763"/>
    <n v="14.112080000000001"/>
    <n v="0.56641339999999996"/>
    <n v="4.863194"/>
    <n v="6.91967E-2"/>
    <n v="0.1273041"/>
    <m/>
    <n v="0.25571680000000002"/>
    <n v="1.0857190000000001"/>
    <m/>
    <n v="0.40167600000000192"/>
    <n v="1.8698868318025533E-2"/>
    <n v="1994"/>
    <s v="LU"/>
    <s v="EU15"/>
    <s v="Wave IV"/>
    <s v="Luxembourg 1994"/>
    <s v="Net"/>
    <n v="35.083480000000002"/>
    <n v="14.054589999999999"/>
    <n v="14.054589999999999"/>
    <n v="21.028890000000004"/>
    <n v="0.59939578399862281"/>
    <n v="3.2502230000000001"/>
    <n v="0.41159489999999999"/>
    <n v="12.876099999999999"/>
    <n v="0"/>
    <n v="0.2310963"/>
    <m/>
    <n v="0.2014232"/>
    <n v="2.9488669999999999"/>
    <m/>
    <n v="1.1095856000000026"/>
    <n v="5.2764820206867902E-2"/>
    <n v="1994"/>
    <s v="LU"/>
    <s v="EU15"/>
    <s v="Wave IV"/>
    <s v="Luxembourg 1994"/>
    <s v="Net"/>
    <n v="82.001779999999997"/>
    <n v="13.43252"/>
    <n v="13.43252"/>
    <n v="68.56926"/>
    <n v="0.83619233631269962"/>
    <n v="66.891229999999993"/>
    <n v="2.35176E-2"/>
    <n v="0.47699740000000002"/>
    <n v="0"/>
    <n v="6.7737599999999995E-2"/>
    <m/>
    <n v="0.31900640000000002"/>
    <n v="0.68398429999999999"/>
    <m/>
    <n v="0.10678669999998647"/>
    <n v="1.5573552930276114E-3"/>
  </r>
  <r>
    <x v="21"/>
    <x v="27"/>
    <x v="1"/>
    <x v="6"/>
    <x v="190"/>
    <x v="1"/>
    <n v="34.267969999999998"/>
    <n v="12.1922"/>
    <n v="12.1922"/>
    <n v="22.075769999999999"/>
    <n v="0.64421003053288539"/>
    <n v="16.02017"/>
    <n v="0.50340370000000001"/>
    <n v="4.0627300000000002"/>
    <m/>
    <n v="6.3448400000000002E-2"/>
    <m/>
    <m/>
    <n v="1.2829999999999999"/>
    <m/>
    <n v="0.1430178999999967"/>
    <n v="6.4785010896560666E-3"/>
    <n v="5.8118018080456538E-2"/>
    <n v="1991"/>
    <s v="LU"/>
    <s v="EU15"/>
    <s v="Wave III"/>
    <s v="Luxembourg 1991"/>
    <s v="Net"/>
    <n v="27.094460000000002"/>
    <n v="8.9058379999999993"/>
    <n v="8.9058379999999993"/>
    <n v="18.188622000000002"/>
    <n v="0.67130409685227166"/>
    <n v="12.91337"/>
    <n v="0.64503809999999995"/>
    <n v="3.1579969999999999"/>
    <m/>
    <n v="9.6595299999999995E-2"/>
    <m/>
    <m/>
    <n v="1.269417"/>
    <m/>
    <n v="0.10620459999999809"/>
    <n v="5.839067962377693E-3"/>
    <n v="1991"/>
    <s v="LU"/>
    <s v="EU15"/>
    <s v="Wave III"/>
    <s v="Luxembourg 1991"/>
    <s v="Net"/>
    <n v="30.031980000000001"/>
    <n v="15.91526"/>
    <n v="15.91526"/>
    <n v="14.116720000000001"/>
    <n v="0.47005625336724388"/>
    <n v="3.0806990000000001"/>
    <n v="0.33552739999999998"/>
    <n v="8.8863520000000005"/>
    <m/>
    <n v="0"/>
    <m/>
    <m/>
    <n v="1.490056"/>
    <m/>
    <n v="0.32408560000000008"/>
    <n v="2.2957570880487825E-2"/>
    <n v="1991"/>
    <s v="LU"/>
    <s v="EU15"/>
    <s v="Wave III"/>
    <s v="Luxembourg 1991"/>
    <s v="Net"/>
    <n v="80.051559999999995"/>
    <n v="23.063269999999999"/>
    <n v="23.063269999999999"/>
    <n v="56.988289999999992"/>
    <n v="0.71189480879573108"/>
    <n v="55.65896"/>
    <n v="4.8118599999999997E-2"/>
    <n v="0.27904509999999999"/>
    <m/>
    <n v="0"/>
    <m/>
    <m/>
    <n v="0.98600100000000002"/>
    <m/>
    <n v="1.6165299999990168E-2"/>
    <n v="2.8366002910405226E-4"/>
  </r>
  <r>
    <x v="8"/>
    <x v="27"/>
    <x v="1"/>
    <x v="7"/>
    <x v="191"/>
    <x v="1"/>
    <n v="32.206330000000001"/>
    <n v="10.86063"/>
    <n v="10.86063"/>
    <n v="21.345700000000001"/>
    <n v="0.66277964611304674"/>
    <n v="15.572469999999999"/>
    <n v="0.17961930000000001"/>
    <n v="4.4505720000000002"/>
    <n v="7.0758799999999997E-2"/>
    <n v="0.16691880000000001"/>
    <m/>
    <m/>
    <n v="0.47626400000000002"/>
    <m/>
    <n v="0.4290970999999999"/>
    <n v="2.0102273525815499E-2"/>
    <n v="2.2311941046674506E-2"/>
    <n v="1985"/>
    <s v="LU"/>
    <s v="EU15"/>
    <s v="Wave II"/>
    <s v="Luxembourg 1985"/>
    <s v="Net"/>
    <n v="24.818529999999999"/>
    <n v="8.0321169999999995"/>
    <n v="8.0321169999999995"/>
    <n v="16.786413"/>
    <n v="0.67636612643859251"/>
    <n v="12.190340000000001"/>
    <n v="0.16206409999999999"/>
    <n v="3.4090289999999999"/>
    <n v="7.3924100000000006E-2"/>
    <n v="0.2430959"/>
    <m/>
    <m/>
    <n v="0.25446940000000001"/>
    <m/>
    <n v="0.45349049999999735"/>
    <n v="2.701533079163472E-2"/>
    <n v="1985"/>
    <s v="LU"/>
    <s v="EU15"/>
    <s v="Wave II"/>
    <s v="Luxembourg 1985"/>
    <s v="Net"/>
    <n v="25.43422"/>
    <n v="12.35928"/>
    <n v="12.35928"/>
    <n v="13.07494"/>
    <n v="0.51406884111248541"/>
    <n v="3.4255390000000001"/>
    <n v="0.31360529999999998"/>
    <n v="8.0813769999999998"/>
    <n v="0.10453510000000001"/>
    <n v="5.2267599999999997E-2"/>
    <m/>
    <m/>
    <n v="0.66339680000000001"/>
    <m/>
    <n v="0.43421920000000114"/>
    <n v="3.3210033851015848E-2"/>
    <n v="1985"/>
    <s v="LU"/>
    <s v="EU15"/>
    <s v="Wave II"/>
    <s v="Luxembourg 1985"/>
    <s v="Net"/>
    <n v="84.287739999999999"/>
    <n v="22.621860000000002"/>
    <n v="22.621860000000002"/>
    <n v="61.665880000000001"/>
    <n v="0.73161150126934238"/>
    <n v="59.843820000000001"/>
    <n v="4.7325100000000002E-2"/>
    <n v="0.2681828"/>
    <n v="0"/>
    <n v="0"/>
    <m/>
    <m/>
    <n v="1.4276709999999999"/>
    <m/>
    <n v="7.8881100000003812E-2"/>
    <n v="1.279169291024531E-3"/>
  </r>
  <r>
    <x v="28"/>
    <x v="28"/>
    <x v="3"/>
    <x v="0"/>
    <x v="192"/>
    <x v="1"/>
    <n v="33.729259999999996"/>
    <n v="25.965979999999998"/>
    <n v="25.965979999999998"/>
    <n v="7.7632799999999982"/>
    <n v="0.23016455149030837"/>
    <n v="3.1497959999999998"/>
    <n v="1.3107300000000001E-2"/>
    <m/>
    <n v="0.15654180000000001"/>
    <n v="8.2963899999999993E-2"/>
    <m/>
    <n v="7.7268600000000007E-2"/>
    <n v="3.3766029999999998"/>
    <m/>
    <n v="0.90699939999999835"/>
    <n v="0.11683198338846448"/>
    <n v="0.43494540967220047"/>
    <n v="2012"/>
    <s v="MX"/>
    <s v="Latin America"/>
    <s v="Wave IX"/>
    <s v="Mexico 2012"/>
    <s v="Net"/>
    <n v="28.5564"/>
    <n v="22.087679999999999"/>
    <n v="22.087679999999999"/>
    <n v="6.4687200000000011"/>
    <n v="0.22652435180905159"/>
    <n v="2.600139"/>
    <n v="1.48325E-2"/>
    <m/>
    <n v="0.14825820000000001"/>
    <n v="7.4312199999999995E-2"/>
    <m/>
    <n v="6.2563900000000006E-2"/>
    <n v="2.768621"/>
    <m/>
    <n v="0.79999320000000118"/>
    <n v="0.12367101992357082"/>
    <n v="2012"/>
    <s v="MX"/>
    <s v="Latin America"/>
    <s v="Wave IX"/>
    <s v="Mexico 2012"/>
    <s v="Net"/>
    <n v="38.678150000000002"/>
    <n v="31.52684"/>
    <n v="31.52684"/>
    <n v="7.1513100000000023"/>
    <n v="0.18489276245115141"/>
    <n v="1.5081290000000001"/>
    <n v="1.2862200000000001E-2"/>
    <m/>
    <n v="0.19989009999999999"/>
    <n v="7.8123100000000001E-2"/>
    <m/>
    <n v="9.9001900000000004E-2"/>
    <n v="4.2670440000000003"/>
    <m/>
    <n v="0.98625970000000152"/>
    <n v="0.13791315157642461"/>
    <n v="2012"/>
    <s v="MX"/>
    <s v="Latin America"/>
    <s v="Wave IX"/>
    <s v="Mexico 2012"/>
    <s v="Net"/>
    <n v="52.971400000000003"/>
    <n v="31.848559999999999"/>
    <n v="31.848559999999999"/>
    <n v="21.122840000000004"/>
    <n v="0.3987593305066508"/>
    <n v="15.318949999999999"/>
    <n v="0"/>
    <m/>
    <n v="1.8077900000000001E-2"/>
    <n v="0.1665354"/>
    <m/>
    <n v="9.3609800000000007E-2"/>
    <n v="4.1291339999999996"/>
    <m/>
    <n v="1.396532900000004"/>
    <n v="6.6114826415387504E-2"/>
  </r>
  <r>
    <x v="1"/>
    <x v="28"/>
    <x v="3"/>
    <x v="1"/>
    <x v="193"/>
    <x v="1"/>
    <n v="33.683540000000001"/>
    <n v="26.4053"/>
    <n v="26.4053"/>
    <n v="7.2782400000000003"/>
    <n v="0.21607705128380211"/>
    <n v="3.089893"/>
    <n v="6.5947000000000002E-3"/>
    <m/>
    <n v="0.16711809999999999"/>
    <n v="9.5536200000000002E-2"/>
    <m/>
    <n v="5.4734199999999997E-2"/>
    <n v="2.7722099999999998"/>
    <m/>
    <n v="1.0921538000000002"/>
    <n v="0.15005740398777728"/>
    <n v="0.38089016025852401"/>
    <n v="2010"/>
    <s v="MX"/>
    <s v="Latin America"/>
    <s v="Wave VIII"/>
    <s v="Mexico 2010"/>
    <s v="Net"/>
    <n v="28.643249999999998"/>
    <n v="22.585319999999999"/>
    <n v="22.585319999999999"/>
    <n v="6.0579299999999989"/>
    <n v="0.2114959021759053"/>
    <n v="2.6234709999999999"/>
    <n v="8.0376000000000006E-3"/>
    <m/>
    <n v="0.16539100000000001"/>
    <n v="0.1104069"/>
    <m/>
    <n v="5.1440199999999998E-2"/>
    <n v="2.199862"/>
    <m/>
    <n v="0.89932129999999866"/>
    <n v="0.14845356417125963"/>
    <n v="2010"/>
    <s v="MX"/>
    <s v="Latin America"/>
    <s v="Wave VIII"/>
    <s v="Mexico 2010"/>
    <s v="Net"/>
    <n v="38.705779999999997"/>
    <n v="31.984300000000001"/>
    <n v="31.984300000000001"/>
    <n v="6.7214799999999961"/>
    <n v="0.17365571756983056"/>
    <n v="1.61422"/>
    <n v="5.5170000000000002E-3"/>
    <m/>
    <n v="0.18266299999999999"/>
    <n v="7.7838900000000003E-2"/>
    <m/>
    <n v="5.6394600000000003E-2"/>
    <n v="3.440817"/>
    <m/>
    <n v="1.344029499999996"/>
    <n v="0.19996035099412582"/>
    <n v="2010"/>
    <s v="MX"/>
    <s v="Latin America"/>
    <s v="Wave VIII"/>
    <s v="Mexico 2010"/>
    <s v="Net"/>
    <n v="49.740879999999997"/>
    <n v="29.720770000000002"/>
    <n v="29.720770000000002"/>
    <n v="20.020109999999995"/>
    <n v="0.40248805409152383"/>
    <n v="14.303900000000001"/>
    <n v="0"/>
    <m/>
    <n v="0.1013641"/>
    <n v="3.9816900000000002E-2"/>
    <m/>
    <n v="7.1509400000000001E-2"/>
    <n v="4.0956979999999996"/>
    <m/>
    <n v="1.4078215999999948"/>
    <n v="7.0320372865083913E-2"/>
  </r>
  <r>
    <x v="2"/>
    <x v="28"/>
    <x v="3"/>
    <x v="2"/>
    <x v="194"/>
    <x v="1"/>
    <n v="33.854410000000001"/>
    <n v="27.295529999999999"/>
    <n v="27.295529999999999"/>
    <n v="6.558880000000002"/>
    <n v="0.19373783208745926"/>
    <n v="2.4623919999999999"/>
    <n v="1.73063E-2"/>
    <m/>
    <n v="0.1251717"/>
    <n v="0.1071863"/>
    <m/>
    <m/>
    <n v="2.56182"/>
    <m/>
    <n v="1.2850037000000025"/>
    <n v="0.19591815980777239"/>
    <n v="0.39058802722416008"/>
    <n v="2008"/>
    <s v="MX"/>
    <s v="Latin America"/>
    <s v="Wave VII"/>
    <s v="Mexico 2008"/>
    <s v="Net"/>
    <n v="28.44276"/>
    <n v="23.065460000000002"/>
    <n v="23.065460000000002"/>
    <n v="5.3772999999999982"/>
    <n v="0.18905689883822802"/>
    <n v="2.0287419999999998"/>
    <n v="1.9627599999999999E-2"/>
    <m/>
    <n v="0.1491642"/>
    <n v="9.1021500000000005E-2"/>
    <m/>
    <m/>
    <n v="2.056635"/>
    <m/>
    <n v="1.0321096999999977"/>
    <n v="0.19193827757424695"/>
    <n v="2008"/>
    <s v="MX"/>
    <s v="Latin America"/>
    <s v="Wave VII"/>
    <s v="Mexico 2008"/>
    <s v="Net"/>
    <n v="39.388170000000002"/>
    <n v="33.225700000000003"/>
    <n v="33.225700000000003"/>
    <n v="6.162469999999999"/>
    <n v="0.15645484418291072"/>
    <n v="1.165918"/>
    <n v="1.2470200000000001E-2"/>
    <m/>
    <n v="9.9048600000000001E-2"/>
    <n v="0.1134853"/>
    <m/>
    <m/>
    <n v="3.1917970000000002"/>
    <m/>
    <n v="1.5797508999999987"/>
    <n v="0.256350278378637"/>
    <n v="2008"/>
    <s v="MX"/>
    <s v="Latin America"/>
    <s v="Wave VII"/>
    <s v="Mexico 2008"/>
    <s v="Net"/>
    <n v="49.527090000000001"/>
    <n v="30.78783"/>
    <n v="30.78783"/>
    <n v="18.739260000000002"/>
    <n v="0.37836384087980945"/>
    <n v="13.18303"/>
    <n v="2.3403199999999999E-2"/>
    <m/>
    <n v="6.0534499999999998E-2"/>
    <n v="0.20844750000000001"/>
    <m/>
    <m/>
    <n v="3.4437959999999999"/>
    <m/>
    <n v="1.8200488000000021"/>
    <n v="9.7124902477472533E-2"/>
  </r>
  <r>
    <x v="3"/>
    <x v="28"/>
    <x v="3"/>
    <x v="3"/>
    <x v="195"/>
    <x v="1"/>
    <n v="29.424130000000002"/>
    <n v="25.490790000000001"/>
    <n v="25.490790000000001"/>
    <n v="3.9333400000000012"/>
    <n v="0.13367735936457598"/>
    <n v="2.3410389999999999"/>
    <m/>
    <m/>
    <n v="0.1201429"/>
    <m/>
    <m/>
    <m/>
    <n v="1.413589"/>
    <m/>
    <n v="5.8569100000001484E-2"/>
    <n v="1.4890423914536112E-2"/>
    <n v="0.35938642476877147"/>
    <n v="2004"/>
    <s v="MX"/>
    <s v="Latin America"/>
    <s v="Wave VI"/>
    <s v="Mexico 2004"/>
    <s v="Net"/>
    <n v="24.49691"/>
    <n v="21.101099999999999"/>
    <n v="21.101099999999999"/>
    <n v="3.3958100000000009"/>
    <n v="0.13862197313865304"/>
    <n v="2.0838489999999998"/>
    <m/>
    <m/>
    <n v="9.3760499999999997E-2"/>
    <m/>
    <m/>
    <m/>
    <n v="1.181624"/>
    <m/>
    <n v="3.6576500000000678E-2"/>
    <n v="1.0771067874822404E-2"/>
    <n v="2004"/>
    <s v="MX"/>
    <s v="Latin America"/>
    <s v="Wave VI"/>
    <s v="Mexico 2004"/>
    <s v="Net"/>
    <n v="33.505749999999999"/>
    <n v="30.37942"/>
    <n v="30.37942"/>
    <n v="3.1263299999999994"/>
    <n v="9.3307268155465833E-2"/>
    <n v="1.2238119999999999"/>
    <m/>
    <m/>
    <n v="0.15803339999999999"/>
    <m/>
    <m/>
    <m/>
    <n v="1.655931"/>
    <m/>
    <n v="8.8553599999999122E-2"/>
    <n v="2.8325096838785136E-2"/>
    <n v="2004"/>
    <s v="MX"/>
    <s v="Latin America"/>
    <s v="Wave VI"/>
    <s v="Mexico 2004"/>
    <s v="Net"/>
    <n v="49.598869999999998"/>
    <n v="35.693129999999996"/>
    <n v="35.693129999999996"/>
    <n v="13.905740000000002"/>
    <n v="0.28036404861643022"/>
    <n v="11.700469999999999"/>
    <m/>
    <m/>
    <n v="0.12735179999999999"/>
    <m/>
    <m/>
    <m/>
    <n v="2.0021879999999999"/>
    <m/>
    <n v="7.5730200000002412E-2"/>
    <n v="5.445966917258801E-3"/>
  </r>
  <r>
    <x v="27"/>
    <x v="28"/>
    <x v="3"/>
    <x v="4"/>
    <x v="196"/>
    <x v="1"/>
    <n v="30.29805"/>
    <n v="26.527819999999998"/>
    <n v="26.527819999999998"/>
    <n v="3.7702300000000015"/>
    <n v="0.12443804139210285"/>
    <n v="2.0796519999999998"/>
    <m/>
    <m/>
    <n v="0.3075504"/>
    <m/>
    <m/>
    <m/>
    <n v="1.3270580000000001"/>
    <m/>
    <n v="5.596960000000184E-2"/>
    <n v="1.4845142073560981E-2"/>
    <n v="0.35198330075353479"/>
    <n v="2002"/>
    <s v="MX"/>
    <s v="Latin America"/>
    <s v="Wave V"/>
    <s v="Mexico 2002"/>
    <s v="Net"/>
    <n v="25.04982"/>
    <n v="21.58699"/>
    <n v="21.58699"/>
    <n v="3.4628300000000003"/>
    <n v="0.13823771987183942"/>
    <n v="1.9688699999999999"/>
    <m/>
    <m/>
    <n v="0.36808869999999999"/>
    <m/>
    <m/>
    <m/>
    <n v="1.082349"/>
    <m/>
    <n v="4.3522300000000236E-2"/>
    <n v="1.2568419471934872E-2"/>
    <n v="2002"/>
    <s v="MX"/>
    <s v="Latin America"/>
    <s v="Wave V"/>
    <s v="Mexico 2002"/>
    <s v="Net"/>
    <n v="35.204329999999999"/>
    <n v="32.276730000000001"/>
    <n v="32.276730000000001"/>
    <n v="2.9275999999999982"/>
    <n v="8.3160224892790124E-2"/>
    <n v="1.132126"/>
    <m/>
    <m/>
    <n v="0.13165660000000001"/>
    <m/>
    <m/>
    <m/>
    <n v="1.607159"/>
    <m/>
    <n v="5.665839999999811E-2"/>
    <n v="1.9353190326546709E-2"/>
    <n v="2002"/>
    <s v="MX"/>
    <s v="Latin America"/>
    <s v="Wave V"/>
    <s v="Mexico 2002"/>
    <s v="Net"/>
    <n v="46.69558"/>
    <n v="34.918239999999997"/>
    <n v="34.918239999999997"/>
    <n v="11.777340000000002"/>
    <n v="0.2522153060311062"/>
    <n v="9.4041899999999998"/>
    <m/>
    <m/>
    <n v="0.886652"/>
    <m/>
    <m/>
    <m/>
    <n v="1.4531540000000001"/>
    <m/>
    <n v="3.3344000000003149E-2"/>
    <n v="2.831199574776914E-3"/>
  </r>
  <r>
    <x v="11"/>
    <x v="28"/>
    <x v="3"/>
    <x v="4"/>
    <x v="197"/>
    <x v="1"/>
    <n v="30.442270000000001"/>
    <n v="28.161549999999998"/>
    <n v="28.161549999999998"/>
    <n v="2.2807200000000023"/>
    <n v="7.4919511587013793E-2"/>
    <n v="2.0034730000000001"/>
    <m/>
    <m/>
    <m/>
    <m/>
    <m/>
    <m/>
    <n v="0.27014349999999998"/>
    <m/>
    <n v="7.1035000000021498E-3"/>
    <n v="3.1145866217695039E-3"/>
    <n v="0.11844658704268815"/>
    <n v="2000"/>
    <s v="MX"/>
    <s v="Latin America"/>
    <s v="Wave V"/>
    <s v="Mexico 2000"/>
    <s v="Net"/>
    <n v="24.675699999999999"/>
    <n v="22.436859999999999"/>
    <n v="22.436859999999999"/>
    <n v="2.2388399999999997"/>
    <n v="9.0730556782583668E-2"/>
    <n v="1.9795320000000001"/>
    <m/>
    <m/>
    <m/>
    <m/>
    <m/>
    <m/>
    <n v="0.252471"/>
    <m/>
    <n v="6.8369999999995379E-3"/>
    <n v="3.0538135820333471E-3"/>
    <n v="2000"/>
    <s v="MX"/>
    <s v="Latin America"/>
    <s v="Wave V"/>
    <s v="Mexico 2000"/>
    <s v="Net"/>
    <n v="35.877690000000001"/>
    <n v="34.568800000000003"/>
    <n v="34.568800000000003"/>
    <n v="1.3088899999999981"/>
    <n v="3.6482003161296003E-2"/>
    <n v="1.02285"/>
    <m/>
    <m/>
    <m/>
    <m/>
    <m/>
    <m/>
    <n v="0.27828029999999998"/>
    <m/>
    <n v="7.7596999999980376E-3"/>
    <n v="5.9284584648045665E-3"/>
    <n v="2000"/>
    <s v="MX"/>
    <s v="Latin America"/>
    <s v="Wave V"/>
    <s v="Mexico 2000"/>
    <s v="Net"/>
    <n v="48.189590000000003"/>
    <n v="37.830210000000001"/>
    <n v="37.830210000000001"/>
    <n v="10.359380000000002"/>
    <n v="0.21497132471971644"/>
    <n v="9.8631860000000007"/>
    <m/>
    <m/>
    <m/>
    <m/>
    <m/>
    <m/>
    <n v="0.49172969999999999"/>
    <m/>
    <n v="4.4643000000004207E-3"/>
    <n v="4.3094277842886544E-4"/>
  </r>
  <r>
    <x v="20"/>
    <x v="28"/>
    <x v="3"/>
    <x v="4"/>
    <x v="198"/>
    <x v="1"/>
    <n v="30.187919999999998"/>
    <n v="28.152460000000001"/>
    <n v="28.152460000000001"/>
    <n v="2.0354599999999969"/>
    <n v="6.742630827165294E-2"/>
    <n v="1.7790330000000001"/>
    <m/>
    <m/>
    <m/>
    <m/>
    <m/>
    <m/>
    <n v="0.20761589999999999"/>
    <m/>
    <n v="4.8811099999996888E-2"/>
    <n v="2.3980377899834416E-2"/>
    <n v="0.10199949888477312"/>
    <n v="1998"/>
    <s v="MX"/>
    <s v="Latin America"/>
    <s v="Wave V"/>
    <s v="Mexico 1998"/>
    <s v="Net"/>
    <n v="24.332350000000002"/>
    <n v="22.35332"/>
    <n v="22.35332"/>
    <n v="1.9790300000000016"/>
    <n v="8.1333286756108694E-2"/>
    <n v="1.7468729999999999"/>
    <m/>
    <m/>
    <m/>
    <m/>
    <m/>
    <m/>
    <n v="0.1948223"/>
    <m/>
    <n v="3.7334700000001719E-2"/>
    <n v="1.8865151109382722E-2"/>
    <n v="1998"/>
    <s v="MX"/>
    <s v="Latin America"/>
    <s v="Wave V"/>
    <s v="Mexico 1998"/>
    <s v="Net"/>
    <n v="35.603999999999999"/>
    <n v="34.472790000000003"/>
    <n v="34.472790000000003"/>
    <n v="1.1312099999999958"/>
    <n v="3.1771991911021119E-2"/>
    <n v="0.86642839999999999"/>
    <m/>
    <m/>
    <m/>
    <m/>
    <m/>
    <m/>
    <n v="0.20649149999999999"/>
    <m/>
    <n v="5.8290099999995793E-2"/>
    <n v="5.1528982240252479E-2"/>
    <n v="1998"/>
    <s v="MX"/>
    <s v="Latin America"/>
    <s v="Wave V"/>
    <s v="Mexico 1998"/>
    <s v="Net"/>
    <n v="47.359270000000002"/>
    <n v="37.203560000000003"/>
    <n v="37.203560000000003"/>
    <n v="10.155709999999999"/>
    <n v="0.21443974959918088"/>
    <n v="9.7270489999999992"/>
    <m/>
    <m/>
    <m/>
    <m/>
    <m/>
    <m/>
    <n v="0.33844950000000001"/>
    <m/>
    <n v="9.0211500000000555E-2"/>
    <n v="8.8828353704468281E-3"/>
  </r>
  <r>
    <x v="25"/>
    <x v="28"/>
    <x v="3"/>
    <x v="5"/>
    <x v="199"/>
    <x v="1"/>
    <n v="28.58154"/>
    <n v="26.253620000000002"/>
    <n v="26.253620000000002"/>
    <n v="2.3279199999999989"/>
    <n v="8.1448375419938837E-2"/>
    <n v="1.5419959999999999"/>
    <m/>
    <m/>
    <n v="0.15461920000000001"/>
    <m/>
    <m/>
    <m/>
    <n v="0.61588189999999998"/>
    <m/>
    <n v="1.5422899999999018E-2"/>
    <n v="6.6251847142509302E-3"/>
    <n v="0.26456317227396142"/>
    <n v="1996"/>
    <s v="MX"/>
    <s v="Latin America"/>
    <s v="Wave IV"/>
    <s v="Mexico 1996"/>
    <s v="Net"/>
    <n v="22.890039999999999"/>
    <n v="20.759720000000002"/>
    <n v="20.759720000000002"/>
    <n v="2.1303199999999975"/>
    <n v="9.3067552525028255E-2"/>
    <n v="1.4804109999999999"/>
    <m/>
    <m/>
    <n v="0.1224899"/>
    <m/>
    <m/>
    <m/>
    <n v="0.50355340000000004"/>
    <m/>
    <n v="2.3865699999997769E-2"/>
    <n v="1.1202870930187857E-2"/>
    <n v="1996"/>
    <s v="MX"/>
    <s v="Latin America"/>
    <s v="Wave IV"/>
    <s v="Mexico 1996"/>
    <s v="Net"/>
    <n v="33.909230000000001"/>
    <n v="32.100320000000004"/>
    <n v="32.100320000000004"/>
    <n v="1.8089099999999974"/>
    <n v="5.3345652496385121E-2"/>
    <n v="0.87932969999999999"/>
    <m/>
    <m/>
    <n v="0.2014484"/>
    <m/>
    <m/>
    <m/>
    <n v="0.7216167"/>
    <m/>
    <n v="6.5151999999972787E-3"/>
    <n v="3.6017270068700422E-3"/>
    <n v="1996"/>
    <s v="MX"/>
    <s v="Latin America"/>
    <s v="Wave IV"/>
    <s v="Mexico 1996"/>
    <s v="Net"/>
    <n v="43.614699999999999"/>
    <n v="34.253480000000003"/>
    <n v="34.253480000000003"/>
    <n v="9.3612199999999959"/>
    <n v="0.21463451542713802"/>
    <n v="8.6066190000000002"/>
    <m/>
    <m/>
    <n v="6.1012299999999998E-2"/>
    <m/>
    <m/>
    <m/>
    <n v="0.69359020000000005"/>
    <m/>
    <n v="-1.5000000033182914E-6"/>
    <n v="-1.6023552521127503E-7"/>
  </r>
  <r>
    <x v="13"/>
    <x v="28"/>
    <x v="3"/>
    <x v="5"/>
    <x v="200"/>
    <x v="1"/>
    <n v="29.52684"/>
    <n v="26.740919999999999"/>
    <n v="26.740919999999999"/>
    <n v="2.7859200000000008"/>
    <n v="9.4352121662866759E-2"/>
    <n v="1.501117"/>
    <m/>
    <m/>
    <n v="0.20522309999999999"/>
    <m/>
    <m/>
    <m/>
    <n v="1.056179"/>
    <m/>
    <n v="2.3400900000000835E-2"/>
    <n v="8.3997027911787946E-3"/>
    <n v="0.37911318343671019"/>
    <n v="1994"/>
    <s v="MX"/>
    <s v="Latin America"/>
    <s v="Wave IV"/>
    <s v="Mexico 1994"/>
    <s v="Net"/>
    <n v="24.36017"/>
    <n v="21.65466"/>
    <n v="21.65466"/>
    <n v="2.7055100000000003"/>
    <n v="0.11106285383065882"/>
    <n v="1.5421290000000001"/>
    <m/>
    <m/>
    <n v="0.14537720000000001"/>
    <m/>
    <m/>
    <m/>
    <n v="0.9960985"/>
    <m/>
    <n v="2.1905300000000238E-2"/>
    <n v="8.0965511123596793E-3"/>
    <n v="1994"/>
    <s v="MX"/>
    <s v="Latin America"/>
    <s v="Wave IV"/>
    <s v="Mexico 1994"/>
    <s v="Net"/>
    <n v="33.91469"/>
    <n v="31.757190000000001"/>
    <n v="31.757190000000001"/>
    <n v="2.1574999999999989"/>
    <n v="6.3615501129451538E-2"/>
    <n v="0.80819319999999994"/>
    <m/>
    <m/>
    <n v="0.28003119999999998"/>
    <m/>
    <m/>
    <m/>
    <n v="1.049795"/>
    <m/>
    <n v="1.9480599999998738E-2"/>
    <n v="9.0292468134409026E-3"/>
    <n v="1994"/>
    <s v="MX"/>
    <s v="Latin America"/>
    <s v="Wave IV"/>
    <s v="Mexico 1994"/>
    <s v="Net"/>
    <n v="46.340029999999999"/>
    <n v="37.055619999999998"/>
    <n v="37.055619999999998"/>
    <n v="9.2844100000000012"/>
    <n v="0.20035399200216317"/>
    <n v="7.6622919999999999"/>
    <m/>
    <m/>
    <n v="8.4239999999999995E-2"/>
    <m/>
    <m/>
    <m/>
    <n v="1.4648909999999999"/>
    <m/>
    <n v="7.2987000000001245E-2"/>
    <n v="7.8612426637773691E-3"/>
  </r>
  <r>
    <x v="15"/>
    <x v="28"/>
    <x v="3"/>
    <x v="6"/>
    <x v="201"/>
    <x v="1"/>
    <n v="27.143180000000001"/>
    <n v="25.373139999999999"/>
    <n v="25.373139999999999"/>
    <n v="1.7700400000000016"/>
    <n v="6.5211224329647502E-2"/>
    <n v="1.6139779999999999"/>
    <m/>
    <m/>
    <n v="0.15606020000000001"/>
    <m/>
    <m/>
    <m/>
    <n v="0"/>
    <m/>
    <n v="1.8000000017170947E-6"/>
    <n v="1.0169261721300609E-6"/>
    <n v="0"/>
    <n v="1992"/>
    <s v="MX"/>
    <s v="Latin America"/>
    <s v="Wave III"/>
    <s v="Mexico 1992"/>
    <s v="Net"/>
    <n v="22.654730000000001"/>
    <n v="20.661580000000001"/>
    <n v="20.661580000000001"/>
    <n v="1.99315"/>
    <n v="8.7979419750312621E-2"/>
    <n v="1.8622529999999999"/>
    <m/>
    <m/>
    <n v="0.1309013"/>
    <m/>
    <m/>
    <m/>
    <n v="0"/>
    <m/>
    <n v="-4.3000000000681382E-6"/>
    <n v="-2.157389057556199E-6"/>
    <n v="1992"/>
    <s v="MX"/>
    <s v="Latin America"/>
    <s v="Wave III"/>
    <s v="Mexico 1992"/>
    <s v="Net"/>
    <n v="30.888249999999999"/>
    <n v="29.988399999999999"/>
    <n v="29.988399999999999"/>
    <n v="0.8998500000000007"/>
    <n v="2.9132437091774405E-2"/>
    <n v="0.71899409999999997"/>
    <m/>
    <m/>
    <n v="0.18084910000000001"/>
    <m/>
    <m/>
    <m/>
    <n v="0"/>
    <m/>
    <n v="6.80000000075065E-6"/>
    <n v="7.5568150255605317E-6"/>
    <n v="1992"/>
    <s v="MX"/>
    <s v="Latin America"/>
    <s v="Wave III"/>
    <s v="Mexico 1992"/>
    <s v="Net"/>
    <n v="40.627609999999997"/>
    <n v="32.703629999999997"/>
    <n v="32.703629999999997"/>
    <n v="7.9239800000000002"/>
    <n v="0.1950392848607142"/>
    <n v="7.7380389999999997"/>
    <m/>
    <m/>
    <n v="0.18593789999999999"/>
    <m/>
    <m/>
    <m/>
    <n v="0"/>
    <m/>
    <n v="3.1000000006997652E-6"/>
    <n v="3.9121754480699917E-7"/>
  </r>
  <r>
    <x v="7"/>
    <x v="28"/>
    <x v="3"/>
    <x v="6"/>
    <x v="202"/>
    <x v="1"/>
    <n v="26.854150000000001"/>
    <n v="25.5242"/>
    <n v="25.5242"/>
    <n v="1.3299500000000002"/>
    <n v="4.9524933762565566E-2"/>
    <n v="1.3257319999999999"/>
    <m/>
    <m/>
    <n v="4.2085999999999998E-3"/>
    <m/>
    <m/>
    <m/>
    <n v="0"/>
    <m/>
    <n v="9.4000000003813255E-6"/>
    <n v="7.0679348850568248E-6"/>
    <n v="0"/>
    <n v="1989"/>
    <s v="MX"/>
    <s v="Latin America"/>
    <s v="Wave III"/>
    <s v="Mexico 1989"/>
    <s v="Net"/>
    <n v="22.180579999999999"/>
    <n v="20.915279999999999"/>
    <n v="20.915279999999999"/>
    <n v="1.2652999999999999"/>
    <n v="5.7045397370131888E-2"/>
    <n v="1.2616419999999999"/>
    <m/>
    <m/>
    <n v="3.6564000000000002E-3"/>
    <m/>
    <m/>
    <m/>
    <n v="0"/>
    <m/>
    <n v="1.6000000000460091E-6"/>
    <n v="1.2645222477246575E-6"/>
    <n v="1989"/>
    <s v="MX"/>
    <s v="Latin America"/>
    <s v="Wave III"/>
    <s v="Mexico 1989"/>
    <s v="Net"/>
    <n v="30.609829999999999"/>
    <n v="29.81157"/>
    <n v="29.81157"/>
    <n v="0.79825999999999908"/>
    <n v="2.6078550583260317E-2"/>
    <n v="0.79271510000000001"/>
    <m/>
    <m/>
    <n v="5.5465999999999996E-3"/>
    <m/>
    <m/>
    <m/>
    <n v="0"/>
    <m/>
    <n v="-1.7000000008815519E-6"/>
    <n v="-2.1296319505944854E-6"/>
    <n v="1989"/>
    <s v="MX"/>
    <s v="Latin America"/>
    <s v="Wave III"/>
    <s v="Mexico 1989"/>
    <s v="Net"/>
    <n v="39.19735"/>
    <n v="31.55519"/>
    <n v="31.55519"/>
    <n v="7.6421600000000005"/>
    <n v="0.19496624134029469"/>
    <n v="7.6339449999999998"/>
    <m/>
    <m/>
    <n v="8.2168999999999992E-3"/>
    <m/>
    <m/>
    <m/>
    <n v="0"/>
    <m/>
    <n v="-1.8999999991109462E-6"/>
    <n v="-2.4862080866024083E-7"/>
  </r>
  <r>
    <x v="30"/>
    <x v="28"/>
    <x v="3"/>
    <x v="7"/>
    <x v="203"/>
    <x v="1"/>
    <n v="25.823889999999999"/>
    <n v="25.104749999999999"/>
    <n v="25.104749999999999"/>
    <n v="0.71913999999999945"/>
    <n v="2.7847857158623254E-2"/>
    <n v="0.66760249999999999"/>
    <m/>
    <m/>
    <n v="5.1544199999999998E-2"/>
    <m/>
    <m/>
    <m/>
    <n v="0"/>
    <m/>
    <n v="-6.700000000581241E-6"/>
    <n v="-9.3166838175894063E-6"/>
    <n v="0"/>
    <n v="1984"/>
    <s v="MX"/>
    <s v="Latin America"/>
    <s v="Wave II"/>
    <s v="Mexico 1984"/>
    <s v="Net"/>
    <n v="21.438410000000001"/>
    <n v="20.712910000000001"/>
    <n v="20.712910000000001"/>
    <n v="0.72550000000000026"/>
    <n v="3.3841129076270127E-2"/>
    <n v="0.68404200000000004"/>
    <m/>
    <m/>
    <n v="4.1456199999999999E-2"/>
    <m/>
    <m/>
    <m/>
    <n v="0"/>
    <m/>
    <n v="1.8000000001627825E-6"/>
    <n v="2.4810475536358122E-6"/>
    <n v="1984"/>
    <s v="MX"/>
    <s v="Latin America"/>
    <s v="Wave II"/>
    <s v="Mexico 1984"/>
    <s v="Net"/>
    <n v="29.23807"/>
    <n v="28.705400000000001"/>
    <n v="28.705400000000001"/>
    <n v="0.53266999999999953"/>
    <n v="1.8218370774815147E-2"/>
    <n v="0.46745490000000001"/>
    <m/>
    <m/>
    <n v="6.5212199999999998E-2"/>
    <m/>
    <m/>
    <m/>
    <n v="0"/>
    <m/>
    <n v="2.8999999994727688E-6"/>
    <n v="5.4442713114550688E-6"/>
    <n v="1984"/>
    <s v="MX"/>
    <s v="Latin America"/>
    <s v="Wave II"/>
    <s v="Mexico 1984"/>
    <s v="Net"/>
    <n v="34.700600000000001"/>
    <n v="31.806039999999999"/>
    <n v="31.806039999999999"/>
    <n v="2.894560000000002"/>
    <n v="8.3415272358403084E-2"/>
    <n v="2.8945620000000001"/>
    <m/>
    <m/>
    <n v="0"/>
    <m/>
    <m/>
    <m/>
    <n v="0"/>
    <m/>
    <n v="-1.9999999980591099E-6"/>
    <n v="-6.9095130108172172E-7"/>
  </r>
  <r>
    <x v="0"/>
    <x v="29"/>
    <x v="1"/>
    <x v="1"/>
    <x v="204"/>
    <x v="0"/>
    <n v="31.8108"/>
    <n v="6.2672840000000001"/>
    <n v="12.355270000000001"/>
    <n v="19.45553"/>
    <n v="0.61160140581186262"/>
    <n v="19.034500000000001"/>
    <n v="0.39956209999999998"/>
    <n v="1.0251570000000001"/>
    <n v="0.45215729999999998"/>
    <n v="1.7208479999999999"/>
    <n v="1.194253"/>
    <n v="1.659198"/>
    <n v="0.74997760000000002"/>
    <n v="-6.0879860000000008"/>
    <n v="-0.69213700000000244"/>
    <n v="-3.5575335136077121E-2"/>
    <n v="3.8548299635116599E-2"/>
    <n v="2013"/>
    <s v="NL"/>
    <s v="EU15"/>
    <s v="Wave VIII"/>
    <s v="Netherlands 2013"/>
    <s v="Gross"/>
    <n v="21.81456"/>
    <n v="7.4112280000000004"/>
    <n v="13.238329999999999"/>
    <n v="8.5762300000000007"/>
    <n v="0.39314246998335062"/>
    <n v="6.7212300000000003"/>
    <n v="0.46053480000000002"/>
    <n v="0.74934940000000005"/>
    <n v="0.62854290000000002"/>
    <n v="2.0113210000000001"/>
    <n v="1.0137670000000001"/>
    <n v="2.2620529999999999"/>
    <n v="1.100751"/>
    <n v="-5.8271019999999991"/>
    <n v="-0.54421709999999912"/>
    <n v="-6.3456448812590036E-2"/>
    <n v="2013"/>
    <s v="NL"/>
    <s v="EU15"/>
    <s v="Wave VIII"/>
    <s v="Netherlands 2013"/>
    <s v="Gross"/>
    <n v="14.78518"/>
    <n v="5.9924549999999996"/>
    <n v="13.839740000000001"/>
    <n v="0.94543999999999961"/>
    <n v="6.3945112606001386E-2"/>
    <n v="1.786637"/>
    <n v="0.51879790000000003"/>
    <n v="2.634935"/>
    <n v="0.28973979999999999"/>
    <n v="2.1038619999999999"/>
    <n v="1.838659"/>
    <n v="1.094832"/>
    <n v="0.19266510000000001"/>
    <n v="-7.8472850000000012"/>
    <n v="-1.6674027999999979"/>
    <n v="-1.7636262480961229"/>
    <n v="2013"/>
    <s v="NL"/>
    <s v="EU15"/>
    <s v="Wave VIII"/>
    <s v="Netherlands 2013"/>
    <s v="Gross"/>
    <n v="90.705910000000003"/>
    <n v="2.3473790000000001"/>
    <n v="7.1772999999999998"/>
    <n v="83.52861"/>
    <n v="0.92087285161463017"/>
    <n v="86.857299999999995"/>
    <n v="2.0813000000000002E-2"/>
    <n v="1.2462600000000001E-2"/>
    <n v="0"/>
    <n v="0.1511643"/>
    <n v="1.050352"/>
    <n v="0.12555549999999999"/>
    <n v="0.1480069"/>
    <n v="-4.8299209999999997"/>
    <n v="-7.1233000000177071E-3"/>
    <n v="-8.527976222778887E-5"/>
  </r>
  <r>
    <x v="1"/>
    <x v="29"/>
    <x v="1"/>
    <x v="1"/>
    <x v="205"/>
    <x v="0"/>
    <n v="30.130089999999999"/>
    <n v="4.8510289999999996"/>
    <n v="11.10572"/>
    <n v="19.024369999999998"/>
    <n v="0.63140767252935515"/>
    <n v="18.448609999999999"/>
    <n v="0.33577230000000002"/>
    <n v="1.4958039999999999"/>
    <n v="0.82072400000000001"/>
    <n v="1.033787"/>
    <n v="0.8148746"/>
    <n v="1.77071"/>
    <n v="0.65536570000000005"/>
    <n v="-6.2546910000000002"/>
    <n v="-9.6586599999998413E-2"/>
    <n v="-5.0769933511595087E-3"/>
    <n v="3.4448746528794393E-2"/>
    <n v="2010"/>
    <s v="NL"/>
    <s v="EU15"/>
    <s v="Wave VIII"/>
    <s v="Netherlands 2010"/>
    <s v="Gross"/>
    <n v="20.667290000000001"/>
    <n v="5.1608090000000004"/>
    <n v="11.009819999999999"/>
    <n v="9.6574700000000018"/>
    <n v="0.46728284163042183"/>
    <n v="8.0332819999999998"/>
    <n v="0.44094090000000002"/>
    <n v="1.0340389999999999"/>
    <n v="1.169311"/>
    <n v="1.1723440000000001"/>
    <n v="0.6401966"/>
    <n v="2.1548409999999998"/>
    <n v="0.81670140000000002"/>
    <n v="-5.8490109999999991"/>
    <n v="4.4825100000002394E-2"/>
    <n v="4.6414951327834707E-3"/>
    <n v="2010"/>
    <s v="NL"/>
    <s v="EU15"/>
    <s v="Wave VIII"/>
    <s v="Netherlands 2010"/>
    <s v="Gross"/>
    <n v="15.31058"/>
    <n v="5.958062"/>
    <n v="13.95632"/>
    <n v="1.35426"/>
    <n v="8.8452560255718599E-2"/>
    <n v="0.87319349999999996"/>
    <n v="0.25467469999999998"/>
    <n v="3.8619509999999999"/>
    <n v="0.3588462"/>
    <n v="1.2320169999999999"/>
    <n v="1.100786"/>
    <n v="1.739957"/>
    <n v="0.4938612"/>
    <n v="-7.9982579999999999"/>
    <n v="-0.56276860000000006"/>
    <n v="-0.41555432487114741"/>
    <n v="2010"/>
    <s v="NL"/>
    <s v="EU15"/>
    <s v="Wave VIII"/>
    <s v="Netherlands 2010"/>
    <s v="Gross"/>
    <n v="91.795249999999996"/>
    <n v="1.9303889999999999"/>
    <n v="7.3786170000000002"/>
    <n v="84.41663299999999"/>
    <n v="0.91961874933615839"/>
    <n v="88.154409999999999"/>
    <n v="6.9122000000000003E-3"/>
    <n v="2.4486500000000001E-2"/>
    <n v="1.0730699999999999E-2"/>
    <n v="0.1580792"/>
    <n v="1.1417679999999999"/>
    <n v="0.184557"/>
    <n v="0.2046741"/>
    <n v="-5.4482280000000003"/>
    <n v="-2.0756700000006845E-2"/>
    <n v="-2.4588400724306127E-4"/>
  </r>
  <r>
    <x v="10"/>
    <x v="29"/>
    <x v="1"/>
    <x v="2"/>
    <x v="206"/>
    <x v="0"/>
    <n v="29.02338"/>
    <n v="6.2129700000000003"/>
    <n v="11.55425"/>
    <n v="17.46913"/>
    <n v="0.60189853835080542"/>
    <n v="17.707830000000001"/>
    <n v="0.19162960000000001"/>
    <n v="0.65676239999999997"/>
    <n v="0.4964578"/>
    <n v="0.90520999999999996"/>
    <n v="0.81176809999999999"/>
    <n v="1.3362019999999999"/>
    <n v="0.75758499999999995"/>
    <n v="-5.3412799999999994"/>
    <n v="-5.3034900000000107E-2"/>
    <n v="-3.0359210790691987E-3"/>
    <n v="4.3367070941712604E-2"/>
    <n v="2007"/>
    <s v="NL"/>
    <s v="EU15"/>
    <s v="Wave VII"/>
    <s v="Netherlands 2007"/>
    <s v="Gross"/>
    <n v="20.47362"/>
    <n v="6.0756439999999996"/>
    <n v="11.06851"/>
    <n v="9.4051100000000005"/>
    <n v="0.45937699341884825"/>
    <n v="8.6717569999999995"/>
    <n v="0.25891160000000002"/>
    <n v="0.38006849999999998"/>
    <n v="0.73474839999999997"/>
    <n v="1.101288"/>
    <n v="0.54589100000000002"/>
    <n v="1.760219"/>
    <n v="0.90147330000000003"/>
    <n v="-4.9928660000000002"/>
    <n v="4.361920000000552E-2"/>
    <n v="4.6378192280585257E-3"/>
    <n v="2007"/>
    <s v="NL"/>
    <s v="EU15"/>
    <s v="Wave VII"/>
    <s v="Netherlands 2007"/>
    <s v="Gross"/>
    <n v="13.592840000000001"/>
    <n v="7.3762619999999997"/>
    <n v="13.22109"/>
    <n v="0.37175000000000047"/>
    <n v="2.7348957245137914E-2"/>
    <n v="1.183762"/>
    <n v="0.1206536"/>
    <n v="1.8541209999999999"/>
    <n v="0.130882"/>
    <n v="0.74164960000000002"/>
    <n v="1.0484370000000001"/>
    <n v="0.89002559999999997"/>
    <n v="0.64351510000000001"/>
    <n v="-5.8448280000000006"/>
    <n v="-0.39646789999999843"/>
    <n v="-1.0664906523201021"/>
    <n v="2007"/>
    <s v="NL"/>
    <s v="EU15"/>
    <s v="Wave VII"/>
    <s v="Netherlands 2007"/>
    <s v="Gross"/>
    <n v="92.387810000000002"/>
    <n v="4.9790349999999997"/>
    <n v="11.095660000000001"/>
    <n v="81.292150000000007"/>
    <n v="0.87990125537124442"/>
    <n v="85.020799999999994"/>
    <n v="0"/>
    <n v="0"/>
    <n v="0"/>
    <n v="0.2776904"/>
    <n v="1.638927"/>
    <n v="0.12674949999999999"/>
    <n v="0.28758669999999997"/>
    <n v="-6.1166250000000009"/>
    <n v="5.7021400000010658E-2"/>
    <n v="7.0143796172214231E-4"/>
  </r>
  <r>
    <x v="3"/>
    <x v="29"/>
    <x v="1"/>
    <x v="3"/>
    <x v="207"/>
    <x v="0"/>
    <n v="28.998010000000001"/>
    <n v="5.6234169999999999"/>
    <n v="11.774290000000001"/>
    <n v="17.22372"/>
    <n v="0.59396213740184234"/>
    <n v="17.6875"/>
    <n v="0.17474580000000001"/>
    <n v="0.61248659999999999"/>
    <n v="0.44646360000000002"/>
    <n v="1.266249"/>
    <n v="0.48251060000000001"/>
    <m/>
    <n v="2.60338"/>
    <n v="-6.1508730000000007"/>
    <n v="0.10125739999999794"/>
    <n v="5.8789506564202124E-3"/>
    <n v="0.15115085475147064"/>
    <n v="2004"/>
    <s v="NL"/>
    <s v="EU15"/>
    <s v="Wave VI"/>
    <s v="Netherlands 2004"/>
    <s v="Gross"/>
    <n v="20.54982"/>
    <n v="5.274394"/>
    <n v="11.17398"/>
    <n v="9.3758400000000002"/>
    <n v="0.45624925181826409"/>
    <n v="8.6361600000000003"/>
    <n v="0.2163455"/>
    <n v="0.38834829999999998"/>
    <n v="0.65360450000000003"/>
    <n v="1.644604"/>
    <n v="0.35721730000000002"/>
    <m/>
    <n v="3.0985580000000001"/>
    <n v="-5.8995860000000002"/>
    <n v="0.28058839999999918"/>
    <n v="2.99267478967217E-2"/>
    <n v="2004"/>
    <s v="NL"/>
    <s v="EU15"/>
    <s v="Wave VI"/>
    <s v="Netherlands 2004"/>
    <s v="Gross"/>
    <n v="15.26516"/>
    <n v="7.9237169999999999"/>
    <n v="15.481809999999999"/>
    <n v="-0.21664999999999957"/>
    <n v="-1.4192448687075639E-2"/>
    <n v="1.7287399999999999"/>
    <n v="0.14115520000000001"/>
    <n v="1.5267440000000001"/>
    <n v="0.13456770000000001"/>
    <n v="0.88802239999999999"/>
    <n v="0.87179280000000003"/>
    <m/>
    <n v="2.315429"/>
    <n v="-7.5580929999999995"/>
    <n v="-0.2650080999999993"/>
    <n v="1.2232084006462027"/>
    <n v="2004"/>
    <s v="NL"/>
    <s v="EU15"/>
    <s v="Wave VI"/>
    <s v="Netherlands 2004"/>
    <s v="Gross"/>
    <n v="93.332669999999993"/>
    <n v="3.281094"/>
    <n v="8.1795960000000001"/>
    <n v="85.153073999999989"/>
    <n v="0.9123608485646022"/>
    <n v="88.786850000000001"/>
    <n v="3.44403E-2"/>
    <n v="8.9898599999999995E-2"/>
    <n v="0"/>
    <n v="0.1169081"/>
    <n v="0.40274270000000001"/>
    <m/>
    <n v="0.73811300000000002"/>
    <n v="-4.8985020000000006"/>
    <n v="-0.11737670000000833"/>
    <n v="-1.378419996910603E-3"/>
  </r>
  <r>
    <x v="36"/>
    <x v="29"/>
    <x v="1"/>
    <x v="4"/>
    <x v="208"/>
    <x v="0"/>
    <n v="27.751300000000001"/>
    <n v="6.7818529999999999"/>
    <n v="11.061769999999999"/>
    <n v="16.689530000000001"/>
    <n v="0.60139633098269274"/>
    <n v="17.932379999999998"/>
    <n v="0.1949012"/>
    <n v="0.6829712"/>
    <n v="0.1476297"/>
    <n v="0.98912120000000003"/>
    <n v="0.42103889999999999"/>
    <n v="0.61544900000000002"/>
    <n v="0"/>
    <n v="-4.2799169999999993"/>
    <n v="-1.4044199999997176E-2"/>
    <n v="-8.4149763354613187E-4"/>
    <n v="0"/>
    <n v="1999"/>
    <s v="NL"/>
    <s v="EU15"/>
    <s v="Wave V"/>
    <s v="Netherlands 1999"/>
    <s v="Gross"/>
    <n v="18.61467"/>
    <n v="5.8803650000000003"/>
    <n v="9.7134280000000004"/>
    <n v="8.9012419999999999"/>
    <n v="0.47818424930444642"/>
    <n v="9.3981549999999991"/>
    <n v="0.2072823"/>
    <n v="0.46860790000000002"/>
    <n v="0.2147956"/>
    <n v="1.3535410000000001"/>
    <n v="0.26791910000000002"/>
    <n v="0.8109307"/>
    <n v="0"/>
    <n v="-3.8330630000000001"/>
    <n v="1.307339999999968E-2"/>
    <n v="1.4687163881174875E-3"/>
    <n v="1999"/>
    <s v="NL"/>
    <s v="EU15"/>
    <s v="Wave V"/>
    <s v="Netherlands 1999"/>
    <s v="Gross"/>
    <n v="12.19299"/>
    <n v="7.3895020000000002"/>
    <n v="12.194430000000001"/>
    <n v="-1.4400000000005519E-3"/>
    <n v="-1.1810064635504105E-4"/>
    <n v="1.7632319999999999"/>
    <n v="0.23291870000000001"/>
    <n v="1.6330370000000001"/>
    <n v="6.3127000000000003E-2"/>
    <n v="0.36771799999999999"/>
    <n v="0.54945869999999997"/>
    <n v="0.37162139999999999"/>
    <n v="0"/>
    <n v="-4.8049280000000003"/>
    <n v="-0.17762480000000025"/>
    <n v="123.35055555550845"/>
    <n v="1999"/>
    <s v="NL"/>
    <s v="EU15"/>
    <s v="Wave V"/>
    <s v="Netherlands 1999"/>
    <s v="Gross"/>
    <n v="93.993939999999995"/>
    <n v="9.6842439999999996"/>
    <n v="15.02472"/>
    <n v="78.969219999999993"/>
    <n v="0.84015224811301659"/>
    <n v="82.568730000000002"/>
    <n v="7.6999700000000004E-2"/>
    <n v="0"/>
    <n v="0"/>
    <n v="0.46585320000000002"/>
    <n v="0.86902049999999997"/>
    <n v="0.18273590000000001"/>
    <n v="0"/>
    <n v="-5.3404760000000007"/>
    <n v="0.14635669999998413"/>
    <n v="1.8533385539325846E-3"/>
  </r>
  <r>
    <x v="39"/>
    <x v="29"/>
    <x v="1"/>
    <x v="5"/>
    <x v="209"/>
    <x v="0"/>
    <n v="31.591539999999998"/>
    <n v="7.5234560000000004"/>
    <n v="13.71153"/>
    <n v="17.880009999999999"/>
    <n v="0.56597462485209649"/>
    <n v="18.219629999999999"/>
    <n v="0.1249063"/>
    <n v="1.084087"/>
    <n v="0.49039939999999999"/>
    <n v="2.5968779999999998"/>
    <n v="0.1167569"/>
    <n v="1.1996340000000001"/>
    <n v="8.2844299999999996E-2"/>
    <n v="-6.1880739999999994"/>
    <n v="0.1529480999999997"/>
    <n v="8.5541395111076394E-3"/>
    <n v="4.6333475204991493E-3"/>
    <n v="1993"/>
    <s v="NL"/>
    <s v="EU15"/>
    <s v="Wave IV"/>
    <s v="Netherlands 1993"/>
    <s v="Gross"/>
    <n v="25.790199999999999"/>
    <n v="7.6413929999999999"/>
    <n v="12.5847"/>
    <n v="13.205499999999999"/>
    <n v="0.51203557940613098"/>
    <n v="11.90113"/>
    <n v="0.11953759999999999"/>
    <n v="0.80801219999999996"/>
    <n v="0.75000979999999995"/>
    <n v="3.3040759999999998"/>
    <n v="8.0638600000000005E-2"/>
    <n v="1.0193129999999999"/>
    <n v="6.7358000000000001E-2"/>
    <n v="-4.9433069999999999"/>
    <n v="9.8731800000001257E-2"/>
    <n v="7.4765665821060366E-3"/>
    <n v="1993"/>
    <s v="NL"/>
    <s v="EU15"/>
    <s v="Wave IV"/>
    <s v="Netherlands 1993"/>
    <s v="Gross"/>
    <n v="17.78734"/>
    <n v="7.6608479999999997"/>
    <n v="12.888719999999999"/>
    <n v="4.8986200000000011"/>
    <n v="0.275399244631294"/>
    <n v="2.6509550000000002"/>
    <n v="0.204179"/>
    <n v="2.3930479999999998"/>
    <n v="2.3716000000000001E-2"/>
    <n v="1.8318460000000001"/>
    <n v="0.22862740000000001"/>
    <n v="2.2635809999999998"/>
    <n v="0.16847210000000001"/>
    <n v="-5.2278719999999996"/>
    <n v="0.36206750000000021"/>
    <n v="7.3912142603427114E-2"/>
    <n v="1993"/>
    <s v="NL"/>
    <s v="EU15"/>
    <s v="Wave IV"/>
    <s v="Netherlands 1993"/>
    <s v="Gross"/>
    <n v="89.556470000000004"/>
    <n v="6.622916"/>
    <n v="21.365480000000002"/>
    <n v="68.190989999999999"/>
    <n v="0.76143007869783164"/>
    <n v="82.387469999999993"/>
    <n v="0"/>
    <n v="2.9186199999999999E-2"/>
    <n v="0"/>
    <n v="0.27896710000000002"/>
    <n v="9.3924800000000003E-2"/>
    <n v="0.1052284"/>
    <n v="0"/>
    <n v="-14.742564000000002"/>
    <n v="3.8777500000009013E-2"/>
    <n v="5.6866017050066309E-4"/>
  </r>
  <r>
    <x v="26"/>
    <x v="29"/>
    <x v="1"/>
    <x v="6"/>
    <x v="210"/>
    <x v="0"/>
    <n v="30.489439999999998"/>
    <n v="6.0200630000000004"/>
    <n v="12.198320000000001"/>
    <n v="18.291119999999999"/>
    <n v="0.59991656127498572"/>
    <n v="19.380050000000001"/>
    <n v="0.5227001"/>
    <n v="0.87003370000000002"/>
    <m/>
    <n v="0.66307499999999997"/>
    <m/>
    <m/>
    <n v="3.1320079999999999"/>
    <n v="-6.1782570000000003"/>
    <n v="-9.8489800000002958E-2"/>
    <n v="-5.3845691242528047E-3"/>
    <n v="0.17123106731572479"/>
    <n v="1990"/>
    <s v="NL"/>
    <s v="EU15"/>
    <s v="Wave III"/>
    <s v="Netherlands 1990"/>
    <s v="Gross"/>
    <n v="23.104379999999999"/>
    <n v="5.8093830000000004"/>
    <n v="10.11148"/>
    <n v="12.992899999999999"/>
    <n v="0.56235657481395296"/>
    <n v="11.96415"/>
    <n v="0.5211325"/>
    <n v="0.53732179999999996"/>
    <m/>
    <n v="0.73648139999999995"/>
    <m/>
    <m/>
    <n v="3.598627"/>
    <n v="-4.3020969999999998"/>
    <n v="-6.2715700000001817E-2"/>
    <n v="-4.8269208567757642E-3"/>
    <n v="1990"/>
    <s v="NL"/>
    <s v="EU15"/>
    <s v="Wave III"/>
    <s v="Netherlands 1990"/>
    <s v="Gross"/>
    <n v="17.68188"/>
    <n v="7.3238070000000004"/>
    <n v="13.89385"/>
    <n v="3.7880299999999991"/>
    <n v="0.21423231013896707"/>
    <n v="3.68811"/>
    <n v="0.78893400000000002"/>
    <n v="2.1568070000000001"/>
    <m/>
    <n v="0.7170784"/>
    <m/>
    <m/>
    <n v="3.2464750000000002"/>
    <n v="-6.5700430000000001"/>
    <n v="-0.23933140000000108"/>
    <n v="-6.3180967415781067E-2"/>
    <n v="1990"/>
    <s v="NL"/>
    <s v="EU15"/>
    <s v="Wave III"/>
    <s v="Netherlands 1990"/>
    <s v="Gross"/>
    <n v="93.640360000000001"/>
    <n v="4.4945370000000002"/>
    <n v="19.449449999999999"/>
    <n v="74.190910000000002"/>
    <n v="0.79229629189806616"/>
    <n v="88.437579999999997"/>
    <n v="0"/>
    <n v="0"/>
    <m/>
    <n v="0.18148159999999999"/>
    <m/>
    <m/>
    <n v="0.52676820000000002"/>
    <n v="-14.954912999999998"/>
    <n v="-6.7999999942003342E-6"/>
    <n v="-9.1655433181778384E-8"/>
  </r>
  <r>
    <x v="14"/>
    <x v="29"/>
    <x v="1"/>
    <x v="7"/>
    <x v="211"/>
    <x v="0"/>
    <n v="30.380520000000001"/>
    <n v="2.7925520000000001"/>
    <n v="8.3071280000000005"/>
    <n v="22.073391999999998"/>
    <n v="0.72656399561297824"/>
    <n v="16.844809999999999"/>
    <m/>
    <n v="0.6694677"/>
    <n v="1.7656289999999999"/>
    <n v="1.8342270000000001"/>
    <m/>
    <m/>
    <n v="5.7693070000000004"/>
    <n v="-5.5145759999999999"/>
    <n v="0.7045273000000023"/>
    <n v="3.1917491430406453E-2"/>
    <n v="0.2613692992902949"/>
    <n v="1987"/>
    <s v="NL"/>
    <s v="EU15"/>
    <s v="Wave II"/>
    <s v="Netherlands 1987"/>
    <s v="Gross"/>
    <n v="24.090240000000001"/>
    <n v="3.5290080000000001"/>
    <n v="8.8985090000000007"/>
    <n v="15.191731000000001"/>
    <n v="0.63061766923036056"/>
    <n v="9.3293739999999996"/>
    <m/>
    <n v="0.47921960000000002"/>
    <n v="1.465897"/>
    <n v="2.523752"/>
    <m/>
    <m/>
    <n v="6.2042089999999996"/>
    <n v="-5.3695010000000005"/>
    <n v="0.55878039999999984"/>
    <n v="3.6781878246790953E-2"/>
    <n v="1987"/>
    <s v="NL"/>
    <s v="EU15"/>
    <s v="Wave II"/>
    <s v="Netherlands 1987"/>
    <s v="Gross"/>
    <n v="17.65512"/>
    <n v="1.1793130000000001"/>
    <n v="6.6916320000000002"/>
    <n v="10.963488"/>
    <n v="0.62098065603632258"/>
    <n v="2.6904880000000002"/>
    <m/>
    <n v="1.4469689999999999"/>
    <n v="3.2306499999999998"/>
    <n v="0.9197689"/>
    <m/>
    <m/>
    <n v="6.8913599999999997"/>
    <n v="-5.5123189999999997"/>
    <n v="1.2965711000000013"/>
    <n v="0.11826264597544152"/>
    <n v="1987"/>
    <s v="NL"/>
    <s v="EU15"/>
    <s v="Wave II"/>
    <s v="Netherlands 1987"/>
    <s v="Gross"/>
    <n v="93.28931"/>
    <n v="1.3715310000000001"/>
    <n v="7.7908020000000002"/>
    <n v="85.498508000000001"/>
    <n v="0.91648773048058774"/>
    <n v="90.603729999999999"/>
    <m/>
    <n v="0"/>
    <n v="0.18576599999999999"/>
    <n v="7.4145699999999995E-2"/>
    <m/>
    <m/>
    <n v="0.93640429999999997"/>
    <n v="-6.4192710000000002"/>
    <n v="0.11773299999998699"/>
    <n v="1.377018181416534E-3"/>
  </r>
  <r>
    <x v="34"/>
    <x v="29"/>
    <x v="1"/>
    <x v="7"/>
    <x v="212"/>
    <x v="0"/>
    <n v="31.26868"/>
    <n v="6.0987470000000004"/>
    <n v="10.252470000000001"/>
    <n v="21.016210000000001"/>
    <n v="0.67211695536875882"/>
    <n v="16.168610000000001"/>
    <m/>
    <n v="0.49866060000000001"/>
    <n v="1.7302489999999999"/>
    <n v="2.7552159999999999"/>
    <m/>
    <m/>
    <n v="3.071205"/>
    <n v="-4.1537230000000003"/>
    <n v="0.94599239999999796"/>
    <n v="4.5012511770675966E-2"/>
    <n v="0.14613505479817721"/>
    <n v="1983"/>
    <s v="NL"/>
    <s v="EU15"/>
    <s v="Wave II"/>
    <s v="Netherlands 1983"/>
    <s v="Gross"/>
    <n v="24.92144"/>
    <n v="5.3261989999999999"/>
    <n v="9.3444599999999998"/>
    <n v="15.576980000000001"/>
    <n v="0.62504333617961083"/>
    <n v="10.38996"/>
    <m/>
    <n v="0.37374020000000002"/>
    <n v="1.597567"/>
    <n v="3.3048730000000002"/>
    <m/>
    <m/>
    <n v="3.333145"/>
    <n v="-4.0182609999999999"/>
    <n v="0.59595579999999693"/>
    <n v="3.825875105444039E-2"/>
    <n v="1983"/>
    <s v="NL"/>
    <s v="EU15"/>
    <s v="Wave II"/>
    <s v="Netherlands 1983"/>
    <s v="Gross"/>
    <n v="18.47043"/>
    <n v="4.011971"/>
    <n v="7.206188"/>
    <n v="11.264241999999999"/>
    <n v="0.60985272134974655"/>
    <n v="2.985474"/>
    <m/>
    <n v="0.98081779999999996"/>
    <n v="2.3176329999999998"/>
    <n v="2.5722849999999999"/>
    <m/>
    <m/>
    <n v="3.7861750000000001"/>
    <n v="-3.1942170000000001"/>
    <n v="1.816074200000001"/>
    <n v="0.16122471445482092"/>
    <n v="1983"/>
    <s v="NL"/>
    <s v="EU15"/>
    <s v="Wave II"/>
    <s v="Netherlands 1983"/>
    <s v="Gross"/>
    <n v="90.367670000000004"/>
    <n v="5.6054579999999996"/>
    <n v="13.635109999999999"/>
    <n v="76.732560000000007"/>
    <n v="0.84911517581453633"/>
    <n v="83.878910000000005"/>
    <m/>
    <n v="5.2946600000000003E-2"/>
    <n v="0"/>
    <n v="0.35246300000000003"/>
    <m/>
    <m/>
    <n v="0.31620860000000001"/>
    <n v="-8.0296519999999987"/>
    <n v="0.16168380000000582"/>
    <n v="2.1071081168151538E-3"/>
  </r>
  <r>
    <x v="0"/>
    <x v="30"/>
    <x v="6"/>
    <x v="0"/>
    <x v="213"/>
    <x v="0"/>
    <n v="31.680810000000001"/>
    <n v="9.6081990000000008"/>
    <n v="13.590400000000001"/>
    <n v="18.090409999999999"/>
    <n v="0.57102106922139928"/>
    <n v="17.12407"/>
    <n v="1.3267310000000001"/>
    <n v="1.643319"/>
    <n v="0.32768150000000001"/>
    <n v="0.61373520000000004"/>
    <n v="0.2262344"/>
    <n v="0.31738329999999998"/>
    <n v="0.59683699999999995"/>
    <n v="-3.9822009999999999"/>
    <n v="-0.10338039999999893"/>
    <n v="-5.7146521278400508E-3"/>
    <n v="3.2991900128300021E-2"/>
    <n v="2013"/>
    <s v="NO"/>
    <s v="Europe - other"/>
    <s v="Wave IX"/>
    <s v="Norway 2013"/>
    <s v="Gross"/>
    <n v="23.16056"/>
    <n v="9.9359330000000003"/>
    <n v="13.68634"/>
    <n v="9.4742200000000008"/>
    <n v="0.40906696556559946"/>
    <n v="8.4785889999999995"/>
    <n v="1.366382"/>
    <n v="1.249485"/>
    <n v="0.37905169999999999"/>
    <n v="0.71306939999999996"/>
    <n v="0.24193809999999999"/>
    <n v="0.35627890000000001"/>
    <n v="0.51121470000000002"/>
    <n v="-3.7504069999999992"/>
    <n v="-7.1381799999999274E-2"/>
    <n v="-7.5343194479333677E-3"/>
    <n v="2013"/>
    <s v="NO"/>
    <s v="Europe - other"/>
    <s v="Wave IX"/>
    <s v="Norway 2013"/>
    <s v="Gross"/>
    <n v="20.812280000000001"/>
    <n v="8.1577610000000007"/>
    <n v="12.77176"/>
    <n v="8.0405200000000008"/>
    <n v="0.38633537507663746"/>
    <n v="4.3393560000000004"/>
    <n v="1.875262"/>
    <n v="3.8439709999999998"/>
    <n v="0.40131430000000001"/>
    <n v="0.68780090000000005"/>
    <n v="0.26412770000000002"/>
    <n v="0.40487669999999998"/>
    <n v="1.097934"/>
    <n v="-4.6139989999999997"/>
    <n v="-0.26012359999999823"/>
    <n v="-3.2351589200698243E-2"/>
    <n v="2013"/>
    <s v="NO"/>
    <s v="Europe - other"/>
    <s v="Wave IX"/>
    <s v="Norway 2013"/>
    <s v="Gross"/>
    <n v="81.738389999999995"/>
    <n v="10.383430000000001"/>
    <n v="14.386900000000001"/>
    <n v="67.351489999999998"/>
    <n v="0.8239884587890709"/>
    <n v="70.456100000000006"/>
    <n v="0.3740425"/>
    <n v="5.0215700000000002E-2"/>
    <n v="1.4164400000000001E-2"/>
    <n v="0.1062245"/>
    <n v="0.10815760000000001"/>
    <n v="3.4120999999999999E-2"/>
    <n v="0.21773100000000001"/>
    <n v="-4.0034700000000001"/>
    <n v="-5.7967000000047619E-3"/>
    <n v="-8.6066395858573608E-5"/>
  </r>
  <r>
    <x v="1"/>
    <x v="30"/>
    <x v="6"/>
    <x v="1"/>
    <x v="214"/>
    <x v="0"/>
    <n v="31.981999999999999"/>
    <n v="9.2599850000000004"/>
    <n v="12.87167"/>
    <n v="19.110329999999998"/>
    <n v="0.59753392533299976"/>
    <n v="16.70477"/>
    <n v="1.465462"/>
    <n v="1.791307"/>
    <n v="0.33985900000000002"/>
    <n v="0.77875799999999995"/>
    <n v="0.29835220000000001"/>
    <n v="0.34098859999999998"/>
    <n v="0.99214550000000001"/>
    <n v="-3.6116849999999996"/>
    <n v="1.0372699999997792E-2"/>
    <n v="5.4277974268355351E-4"/>
    <n v="5.1916712060963897E-2"/>
    <n v="2010"/>
    <s v="NO"/>
    <s v="Europe - other"/>
    <s v="Wave VIII"/>
    <s v="Norway 2010"/>
    <s v="Gross"/>
    <n v="24.108160000000002"/>
    <n v="9.7092270000000003"/>
    <n v="12.96612"/>
    <n v="11.142040000000001"/>
    <n v="0.46216882582494895"/>
    <n v="8.700628"/>
    <n v="1.4974719999999999"/>
    <n v="1.3242080000000001"/>
    <n v="0.39730169999999998"/>
    <n v="0.89372399999999996"/>
    <n v="0.27274510000000002"/>
    <n v="0.36497259999999998"/>
    <n v="0.91571429999999998"/>
    <n v="-3.2568929999999998"/>
    <n v="3.216730000000112E-2"/>
    <n v="2.8870206892096166E-3"/>
    <n v="2010"/>
    <s v="NO"/>
    <s v="Europe - other"/>
    <s v="Wave VIII"/>
    <s v="Norway 2010"/>
    <s v="Gross"/>
    <n v="20.65352"/>
    <n v="6.5125909999999996"/>
    <n v="10.456239999999999"/>
    <n v="10.197280000000001"/>
    <n v="0.49373085072181405"/>
    <n v="4.2780379999999996"/>
    <n v="2.0248539999999999"/>
    <n v="4.1605150000000002"/>
    <n v="0.38696619999999998"/>
    <n v="0.83842660000000002"/>
    <n v="0.34128209999999998"/>
    <n v="0.4622095"/>
    <n v="1.6755100000000001"/>
    <n v="-3.9436489999999997"/>
    <n v="-2.6872400000000241E-2"/>
    <n v="-2.6352517534087754E-3"/>
    <n v="2010"/>
    <s v="NO"/>
    <s v="Europe - other"/>
    <s v="Wave VIII"/>
    <s v="Norway 2010"/>
    <s v="Gross"/>
    <n v="84.035740000000004"/>
    <n v="11.561199999999999"/>
    <n v="16.185849999999999"/>
    <n v="67.849890000000002"/>
    <n v="0.80739325910618509"/>
    <n v="71.179410000000004"/>
    <n v="0.4397779"/>
    <n v="5.4791899999999998E-2"/>
    <n v="1.63646E-2"/>
    <n v="0.18644379999999999"/>
    <n v="0.34157320000000002"/>
    <n v="4.4829399999999998E-2"/>
    <n v="0.23767849999999999"/>
    <n v="-4.624649999999999"/>
    <n v="-2.6329300000000444E-2"/>
    <n v="-3.8805221349659438E-4"/>
  </r>
  <r>
    <x v="10"/>
    <x v="30"/>
    <x v="6"/>
    <x v="2"/>
    <x v="215"/>
    <x v="0"/>
    <n v="31.140879999999999"/>
    <n v="9.4761699999999998"/>
    <n v="13.01347"/>
    <n v="18.127409999999998"/>
    <n v="0.5821097541238397"/>
    <n v="14.946289999999999"/>
    <n v="1.327609"/>
    <n v="2.0614599999999998"/>
    <n v="0.38206820000000002"/>
    <n v="0.32770110000000002"/>
    <n v="0.24240490000000001"/>
    <n v="0.34685850000000001"/>
    <n v="2.0121229999999999"/>
    <n v="-3.5373000000000001"/>
    <n v="1.8195300000002135E-2"/>
    <n v="1.003745157195768E-3"/>
    <n v="0.11099892372931379"/>
    <n v="2007"/>
    <s v="NO"/>
    <s v="Europe - other"/>
    <s v="Wave VII"/>
    <s v="Norway 2007"/>
    <s v="Gross"/>
    <n v="22.829239999999999"/>
    <n v="9.3084000000000007"/>
    <n v="12.305999999999999"/>
    <n v="10.523239999999999"/>
    <n v="0.46095446015723696"/>
    <n v="7.1377290000000002"/>
    <n v="1.3827199999999999"/>
    <n v="1.4972639999999999"/>
    <n v="0.4268866"/>
    <n v="0.35593799999999998"/>
    <n v="0.21917010000000001"/>
    <n v="0.38226599999999999"/>
    <n v="2.055275"/>
    <n v="-2.9975999999999985"/>
    <n v="6.3591300000000572E-2"/>
    <n v="6.0429392468479837E-3"/>
    <n v="2007"/>
    <s v="NO"/>
    <s v="Europe - other"/>
    <s v="Wave VII"/>
    <s v="Norway 2007"/>
    <s v="Gross"/>
    <n v="20.366379999999999"/>
    <n v="6.8771620000000002"/>
    <n v="10.263909999999999"/>
    <n v="10.10247"/>
    <n v="0.49603660542521549"/>
    <n v="2.6272090000000001"/>
    <n v="1.761258"/>
    <n v="4.7865859999999998"/>
    <n v="0.48251179999999999"/>
    <n v="0.38298199999999999"/>
    <n v="0.2756557"/>
    <n v="0.43022440000000001"/>
    <n v="2.8423219999999998"/>
    <n v="-3.386747999999999"/>
    <n v="-9.9530899999999534E-2"/>
    <n v="-9.8521351709037024E-3"/>
    <n v="2007"/>
    <s v="NO"/>
    <s v="Europe - other"/>
    <s v="Wave VII"/>
    <s v="Norway 2007"/>
    <s v="Gross"/>
    <n v="85.993480000000005"/>
    <n v="14.44979"/>
    <n v="20.644950000000001"/>
    <n v="65.348530000000011"/>
    <n v="0.75992424076802112"/>
    <n v="70.205489999999998"/>
    <n v="0.36330030000000002"/>
    <n v="5.1789300000000003E-2"/>
    <n v="1.5991200000000001E-2"/>
    <n v="0.11043550000000001"/>
    <n v="0.2909446"/>
    <n v="5.1028700000000003E-2"/>
    <n v="0.44326969999999999"/>
    <n v="-6.1951600000000013"/>
    <n v="1.1440700000008519E-2"/>
    <n v="1.7507203299000785E-4"/>
  </r>
  <r>
    <x v="3"/>
    <x v="30"/>
    <x v="6"/>
    <x v="3"/>
    <x v="216"/>
    <x v="0"/>
    <n v="31.82159"/>
    <n v="9.0955510000000004"/>
    <n v="12.76868"/>
    <n v="19.052910000000001"/>
    <n v="0.59874160907735907"/>
    <n v="14.520949999999999"/>
    <n v="3.3137590000000001"/>
    <n v="2.366832"/>
    <n v="0.50046250000000003"/>
    <n v="0.98166850000000005"/>
    <n v="0.2092533"/>
    <n v="0.4498897"/>
    <n v="2.7725699999999999E-2"/>
    <n v="-3.6731289999999994"/>
    <n v="0.35549829999999716"/>
    <n v="1.8658477891303593E-2"/>
    <n v="1.4551950331996529E-3"/>
    <n v="2004"/>
    <s v="NO"/>
    <s v="Europe - other"/>
    <s v="Wave VI"/>
    <s v="Norway 2004"/>
    <s v="Gross"/>
    <n v="22.84403"/>
    <n v="8.2785820000000001"/>
    <n v="11.36978"/>
    <n v="11.47425"/>
    <n v="0.50228659303984458"/>
    <n v="6.6197470000000003"/>
    <n v="3.5972689999999998"/>
    <n v="1.667632"/>
    <n v="0.56825400000000004"/>
    <n v="1.0910960000000001"/>
    <n v="0.1608977"/>
    <n v="0.52411509999999994"/>
    <n v="2.6438699999999999E-2"/>
    <n v="-3.0911980000000003"/>
    <n v="0.30999850000000073"/>
    <n v="2.7016885635226768E-2"/>
    <n v="2004"/>
    <s v="NO"/>
    <s v="Europe - other"/>
    <s v="Wave VI"/>
    <s v="Norway 2004"/>
    <s v="Gross"/>
    <n v="21.598939999999999"/>
    <n v="6.6537470000000001"/>
    <n v="10.29965"/>
    <n v="11.299289999999999"/>
    <n v="0.52314095043553066"/>
    <n v="1.9815750000000001"/>
    <n v="4.2360519999999999"/>
    <n v="5.5760860000000001"/>
    <n v="0.61412100000000003"/>
    <n v="1.061993"/>
    <n v="0.25224449999999998"/>
    <n v="0.46984789999999998"/>
    <n v="4.7630800000000001E-2"/>
    <n v="-3.6459029999999997"/>
    <n v="0.70564279999999968"/>
    <n v="6.2450189348180259E-2"/>
    <n v="2004"/>
    <s v="NO"/>
    <s v="Europe - other"/>
    <s v="Wave VI"/>
    <s v="Norway 2004"/>
    <s v="Gross"/>
    <n v="87.803470000000004"/>
    <n v="16.718969999999999"/>
    <n v="22.95778"/>
    <n v="64.845690000000005"/>
    <n v="0.73853220151777599"/>
    <n v="69.717799999999997"/>
    <n v="0.54287719999999995"/>
    <n v="2.5246600000000001E-2"/>
    <n v="1.6724599999999999E-2"/>
    <n v="0.373394"/>
    <n v="0.34673500000000002"/>
    <n v="9.5058400000000001E-2"/>
    <n v="0"/>
    <n v="-6.2388100000000009"/>
    <n v="-3.3335800000003246E-2"/>
    <n v="-5.1407888481105283E-4"/>
  </r>
  <r>
    <x v="11"/>
    <x v="30"/>
    <x v="6"/>
    <x v="4"/>
    <x v="217"/>
    <x v="0"/>
    <n v="28.29692"/>
    <n v="8.8052130000000002"/>
    <n v="12.28068"/>
    <n v="16.01624"/>
    <n v="0.56600647703000895"/>
    <n v="14.30494"/>
    <n v="0.83532910000000005"/>
    <n v="2.4462579999999998"/>
    <n v="0.3352504"/>
    <n v="0.68073459999999997"/>
    <n v="0.26552490000000001"/>
    <n v="0.46168569999999998"/>
    <n v="2.6212200000000001E-2"/>
    <n v="-3.4754670000000001"/>
    <n v="0.13577209999999873"/>
    <n v="8.477151940780029E-3"/>
    <n v="1.6366013496301255E-3"/>
    <n v="2000"/>
    <s v="NO"/>
    <s v="Europe - other"/>
    <s v="Wave V"/>
    <s v="Norway 2000"/>
    <s v="Gross"/>
    <n v="18.076930000000001"/>
    <n v="7.2802629999999997"/>
    <n v="9.8819289999999995"/>
    <n v="8.1950010000000013"/>
    <n v="0.45334030723137175"/>
    <n v="6.2058730000000004"/>
    <n v="0.95012569999999996"/>
    <n v="1.6785950000000001"/>
    <n v="0.43381619999999999"/>
    <n v="0.74945969999999995"/>
    <n v="0.14461450000000001"/>
    <n v="0.4905159"/>
    <n v="2.86019E-2"/>
    <n v="-2.6016659999999998"/>
    <n v="0.1150651000000007"/>
    <n v="1.4040889073717096E-2"/>
    <n v="2000"/>
    <s v="NO"/>
    <s v="Europe - other"/>
    <s v="Wave V"/>
    <s v="Norway 2000"/>
    <s v="Gross"/>
    <n v="16.363710000000001"/>
    <n v="5.2183489999999999"/>
    <n v="7.804265"/>
    <n v="8.5594450000000002"/>
    <n v="0.52307484060766174"/>
    <n v="1.8317220000000001"/>
    <n v="1.0270600000000001"/>
    <n v="6.024635"/>
    <n v="0.27565050000000002"/>
    <n v="0.78734680000000001"/>
    <n v="0.269403"/>
    <n v="0.63886549999999998"/>
    <n v="3.6922200000000002E-2"/>
    <n v="-2.5859160000000001"/>
    <n v="0.25375600000000276"/>
    <n v="2.9646314685123014E-2"/>
    <n v="2000"/>
    <s v="NO"/>
    <s v="Europe - other"/>
    <s v="Wave V"/>
    <s v="Norway 2000"/>
    <s v="Gross"/>
    <n v="88.027289999999994"/>
    <n v="20.508880000000001"/>
    <n v="28.889220000000002"/>
    <n v="59.138069999999992"/>
    <n v="0.6718151836776981"/>
    <n v="66.300880000000006"/>
    <n v="7.52583E-2"/>
    <n v="1.82533E-2"/>
    <n v="2.9121399999999999E-2"/>
    <n v="0.23832610000000001"/>
    <n v="0.74802679999999999"/>
    <n v="7.1413000000000004E-2"/>
    <n v="0"/>
    <n v="-8.3803400000000003"/>
    <n v="3.7131099999989203E-2"/>
    <n v="6.2787135258200353E-4"/>
  </r>
  <r>
    <x v="6"/>
    <x v="30"/>
    <x v="6"/>
    <x v="5"/>
    <x v="218"/>
    <x v="0"/>
    <n v="29.610990000000001"/>
    <n v="10.16028"/>
    <n v="13.286060000000001"/>
    <n v="16.324930000000002"/>
    <n v="0.55131321175009684"/>
    <n v="14.702859999999999"/>
    <m/>
    <n v="1.786098"/>
    <n v="0.30823519999999999"/>
    <n v="1.4379059999999999"/>
    <n v="0.20214080000000001"/>
    <n v="0.9380927"/>
    <n v="0.26865860000000003"/>
    <n v="-3.1257800000000007"/>
    <n v="-0.19328129999999533"/>
    <n v="-1.1839640353740893E-2"/>
    <n v="1.6456952648495275E-2"/>
    <n v="1995"/>
    <s v="NO"/>
    <s v="Europe - other"/>
    <s v="Wave IV"/>
    <s v="Norway 1995"/>
    <s v="Gross"/>
    <n v="19.040030000000002"/>
    <n v="7.645016"/>
    <n v="10.30165"/>
    <n v="8.7383800000000011"/>
    <n v="0.45894780627971704"/>
    <n v="6.931101"/>
    <m/>
    <n v="1.2550269999999999"/>
    <n v="0.3355765"/>
    <n v="1.6769160000000001"/>
    <n v="0.14900140000000001"/>
    <n v="0.99543619999999999"/>
    <n v="0.1956427"/>
    <n v="-2.6566340000000004"/>
    <n v="-0.14368679999999934"/>
    <n v="-1.6443185121269539E-2"/>
    <n v="1995"/>
    <s v="NO"/>
    <s v="Europe - other"/>
    <s v="Wave IV"/>
    <s v="Norway 1995"/>
    <s v="Gross"/>
    <n v="18.66901"/>
    <n v="7.3239000000000001"/>
    <n v="10.58905"/>
    <n v="8.0799599999999998"/>
    <n v="0.43280066805899187"/>
    <n v="3.691309"/>
    <m/>
    <n v="4.398854"/>
    <n v="0.40582420000000002"/>
    <n v="1.39689"/>
    <n v="0.36393049999999999"/>
    <n v="1.3140350000000001"/>
    <n v="0.1845627"/>
    <n v="-3.2651500000000002"/>
    <n v="-0.41029540000000253"/>
    <n v="-5.0779385046460943E-2"/>
    <n v="1995"/>
    <s v="NO"/>
    <s v="Europe - other"/>
    <s v="Wave IV"/>
    <s v="Norway 1995"/>
    <s v="Gross"/>
    <n v="86.141750000000002"/>
    <n v="23.951450000000001"/>
    <n v="28.672989999999999"/>
    <n v="57.468760000000003"/>
    <n v="0.66714177503939731"/>
    <n v="60.598970000000001"/>
    <m/>
    <n v="5.8022000000000004E-3"/>
    <n v="6.0795799999999997E-2"/>
    <n v="0.58111570000000001"/>
    <n v="0.16958519999999999"/>
    <n v="0.16890620000000001"/>
    <n v="0.67157080000000002"/>
    <n v="-4.7215399999999974"/>
    <n v="-6.6445899999997948E-2"/>
    <n v="-1.1562090429652204E-3"/>
  </r>
  <r>
    <x v="21"/>
    <x v="30"/>
    <x v="6"/>
    <x v="6"/>
    <x v="219"/>
    <x v="0"/>
    <n v="25.844380000000001"/>
    <n v="9.2779830000000008"/>
    <n v="12.143230000000001"/>
    <n v="13.70115"/>
    <n v="0.53014040189782075"/>
    <n v="13.89949"/>
    <m/>
    <n v="1.5515699999999999"/>
    <m/>
    <m/>
    <m/>
    <m/>
    <n v="1.2313940000000001"/>
    <n v="-2.8652470000000001"/>
    <n v="-0.11605699999999963"/>
    <n v="-8.4706028326089148E-3"/>
    <n v="8.9875229451542402E-2"/>
    <n v="1991"/>
    <s v="NO"/>
    <s v="Europe - other"/>
    <s v="Wave III"/>
    <s v="Norway 1991"/>
    <s v="Gross"/>
    <n v="15.64303"/>
    <n v="6.391534"/>
    <n v="8.5795480000000008"/>
    <n v="7.0634819999999987"/>
    <n v="0.45154180488051221"/>
    <n v="6.9572760000000002"/>
    <m/>
    <n v="1.0329950000000001"/>
    <m/>
    <m/>
    <m/>
    <m/>
    <n v="1.347898"/>
    <n v="-2.1880140000000008"/>
    <n v="-8.667300000000111E-2"/>
    <n v="-1.2270577032687437E-2"/>
    <n v="1991"/>
    <s v="NO"/>
    <s v="Europe - other"/>
    <s v="Wave III"/>
    <s v="Norway 1991"/>
    <s v="Gross"/>
    <n v="16.478459999999998"/>
    <n v="7.3189120000000001"/>
    <n v="10.114280000000001"/>
    <n v="6.3641799999999975"/>
    <n v="0.38621206107852302"/>
    <n v="4.1399800000000004"/>
    <m/>
    <n v="3.9086349999999999"/>
    <m/>
    <m/>
    <m/>
    <m/>
    <n v="1.4051720000000001"/>
    <n v="-2.7953680000000007"/>
    <n v="-0.29423900000000192"/>
    <n v="-4.6233607471819156E-2"/>
    <n v="1991"/>
    <s v="NO"/>
    <s v="Europe - other"/>
    <s v="Wave III"/>
    <s v="Norway 1991"/>
    <s v="Gross"/>
    <n v="80.64452"/>
    <n v="23.737089999999998"/>
    <n v="29.404489999999999"/>
    <n v="51.240030000000004"/>
    <n v="0.6353814245530881"/>
    <n v="56.319719999999997"/>
    <m/>
    <n v="4.6565099999999998E-2"/>
    <m/>
    <m/>
    <m/>
    <m/>
    <n v="0.50436499999999995"/>
    <n v="-5.6674000000000007"/>
    <n v="3.6779900000006194E-2"/>
    <n v="7.1779622299218389E-4"/>
  </r>
  <r>
    <x v="37"/>
    <x v="30"/>
    <x v="6"/>
    <x v="7"/>
    <x v="220"/>
    <x v="0"/>
    <n v="22.168369999999999"/>
    <n v="10.65901"/>
    <n v="12.80494"/>
    <n v="9.3634299999999993"/>
    <n v="0.42237791953129616"/>
    <n v="0.74265150000000002"/>
    <m/>
    <n v="0.71865559999999995"/>
    <m/>
    <n v="0.22554640000000001"/>
    <m/>
    <m/>
    <n v="9.8262999999999998"/>
    <n v="-2.1459299999999999"/>
    <n v="-3.7935000000004493E-3"/>
    <n v="-4.051399967747342E-4"/>
    <n v="1.0494338079101355"/>
    <n v="1986"/>
    <s v="NO"/>
    <s v="Europe - other"/>
    <s v="Wave II"/>
    <s v="Norway 1986"/>
    <s v="Gross"/>
    <n v="11.95628"/>
    <n v="6.1304850000000002"/>
    <n v="7.9469190000000003"/>
    <n v="4.0093609999999993"/>
    <n v="0.33533515441257644"/>
    <n v="0.2128823"/>
    <m/>
    <n v="0.52061409999999997"/>
    <m/>
    <n v="0.23490929999999999"/>
    <m/>
    <m/>
    <n v="4.859496"/>
    <n v="-1.8164340000000001"/>
    <n v="-2.106700000000572E-3"/>
    <n v="-5.2544532657462686E-4"/>
    <n v="1986"/>
    <s v="NO"/>
    <s v="Europe - other"/>
    <s v="Wave II"/>
    <s v="Norway 1986"/>
    <s v="Gross"/>
    <n v="11.22583"/>
    <n v="7.3541980000000002"/>
    <n v="8.2955839999999998"/>
    <n v="2.9302460000000004"/>
    <n v="0.26102711336266454"/>
    <n v="0"/>
    <m/>
    <n v="1.582578"/>
    <m/>
    <n v="9.8945400000000003E-2"/>
    <m/>
    <m/>
    <n v="2.200726"/>
    <n v="-0.94138599999999961"/>
    <n v="-1.061740000000011E-2"/>
    <n v="-3.6233817911534077E-3"/>
    <n v="1986"/>
    <s v="NO"/>
    <s v="Europe - other"/>
    <s v="Wave II"/>
    <s v="Norway 1986"/>
    <s v="Gross"/>
    <n v="79.053979999999996"/>
    <n v="33.58569"/>
    <n v="38.798099999999998"/>
    <n v="40.255879999999998"/>
    <n v="0.50922015564554746"/>
    <n v="3.9912700000000001"/>
    <m/>
    <n v="0"/>
    <m/>
    <n v="0.3821754"/>
    <m/>
    <m/>
    <n v="41.094850000000001"/>
    <n v="-5.2124099999999984"/>
    <n v="-5.4000000062615072E-6"/>
    <n v="-1.3414189445769184E-7"/>
  </r>
  <r>
    <x v="38"/>
    <x v="30"/>
    <x v="6"/>
    <x v="8"/>
    <x v="221"/>
    <x v="0"/>
    <n v="22.626650000000001"/>
    <n v="10.094849999999999"/>
    <n v="12.0893"/>
    <n v="10.537350000000002"/>
    <n v="0.46570526348354713"/>
    <n v="0.79016450000000005"/>
    <m/>
    <n v="0.63967560000000001"/>
    <m/>
    <m/>
    <m/>
    <m/>
    <n v="11.10197"/>
    <n v="-1.9944500000000005"/>
    <n v="-1.0099999997237319E-5"/>
    <n v="-9.5849525708430653E-7"/>
    <n v="1.0535827319012843"/>
    <n v="1979"/>
    <s v="NO"/>
    <s v="Europe - other"/>
    <s v="Wave I"/>
    <s v="Norway 1979"/>
    <s v="Gross"/>
    <n v="12.42512"/>
    <n v="6.9345210000000002"/>
    <n v="8.641356"/>
    <n v="3.7837639999999997"/>
    <n v="0.30452534864854425"/>
    <n v="9.5678600000000003E-2"/>
    <m/>
    <n v="0.42836259999999998"/>
    <m/>
    <m/>
    <m/>
    <m/>
    <n v="4.9665540000000004"/>
    <n v="-1.7068349999999999"/>
    <n v="3.7999999991100708E-6"/>
    <n v="1.0042909650575646E-6"/>
    <n v="1979"/>
    <s v="NO"/>
    <s v="Europe - other"/>
    <s v="Wave I"/>
    <s v="Norway 1979"/>
    <s v="Gross"/>
    <n v="12.92521"/>
    <n v="6.9117220000000001"/>
    <n v="9.1046399999999998"/>
    <n v="3.82057"/>
    <n v="0.29559055520181104"/>
    <n v="3.9579900000000001E-2"/>
    <m/>
    <n v="1.134333"/>
    <m/>
    <m/>
    <m/>
    <m/>
    <n v="4.8395760000000001"/>
    <n v="-2.1929179999999997"/>
    <n v="-9.0000000074752506E-7"/>
    <n v="-2.3556694439508374E-7"/>
    <n v="1979"/>
    <s v="NO"/>
    <s v="Europe - other"/>
    <s v="Wave I"/>
    <s v="Norway 1979"/>
    <s v="Gross"/>
    <n v="84.223380000000006"/>
    <n v="29.570740000000001"/>
    <n v="31.98293"/>
    <n v="52.24045000000001"/>
    <n v="0.62026066871217955"/>
    <n v="5.2189620000000003"/>
    <m/>
    <n v="0"/>
    <m/>
    <m/>
    <m/>
    <m/>
    <n v="49.433689999999999"/>
    <n v="-2.4121899999999989"/>
    <n v="-1.1999999983913767E-5"/>
    <n v="-2.2970705619713776E-7"/>
  </r>
  <r>
    <x v="0"/>
    <x v="31"/>
    <x v="3"/>
    <x v="0"/>
    <x v="222"/>
    <x v="0"/>
    <n v="34.631869999999999"/>
    <n v="27.592549999999999"/>
    <n v="29.22672"/>
    <n v="5.405149999999999"/>
    <n v="0.15607444818890806"/>
    <n v="4.3092540000000001"/>
    <m/>
    <n v="0.29150100000000001"/>
    <n v="1.8886689999999999"/>
    <m/>
    <n v="4.1961999999999998E-3"/>
    <n v="0.50765420000000006"/>
    <n v="2.80304E-2"/>
    <n v="-1.634170000000001"/>
    <n v="1.001519999999978E-2"/>
    <n v="1.8528995495036735E-3"/>
    <n v="5.1858690323117775E-3"/>
    <n v="2013"/>
    <s v="PA"/>
    <s v="Latin America"/>
    <s v="Wave IX"/>
    <s v="Panama 2013"/>
    <s v="Gross"/>
    <n v="26.468039999999998"/>
    <n v="21.441089999999999"/>
    <n v="22.835889999999999"/>
    <n v="3.6321499999999993"/>
    <n v="0.13722776601516393"/>
    <n v="2.974939"/>
    <m/>
    <n v="0.27083210000000002"/>
    <n v="1.412952"/>
    <m/>
    <n v="2.4662E-3"/>
    <n v="0.36096669999999997"/>
    <n v="1.4928800000000001E-2"/>
    <n v="-1.3948"/>
    <n v="-1.0134799999999444E-2"/>
    <n v="-2.7903032639068999E-3"/>
    <n v="2013"/>
    <s v="PA"/>
    <s v="Latin America"/>
    <s v="Wave IX"/>
    <s v="Panama 2013"/>
    <s v="Gross"/>
    <n v="42.622410000000002"/>
    <n v="36.6404"/>
    <n v="39.063769999999998"/>
    <n v="3.558640000000004"/>
    <n v="8.3492228618700912E-2"/>
    <n v="1.673521"/>
    <m/>
    <n v="0.38059229999999999"/>
    <n v="3.0018630000000002"/>
    <m/>
    <n v="0"/>
    <n v="0.81041529999999995"/>
    <n v="5.36079E-2"/>
    <n v="-2.4233699999999985"/>
    <n v="6.2010500000002189E-2"/>
    <n v="1.742533664546066E-2"/>
    <n v="2013"/>
    <s v="PA"/>
    <s v="Latin America"/>
    <s v="Wave IX"/>
    <s v="Panama 2013"/>
    <s v="Gross"/>
    <n v="56.095109999999998"/>
    <n v="30.92305"/>
    <n v="31.092490000000002"/>
    <n v="25.002619999999997"/>
    <n v="0.44571835227705225"/>
    <n v="24.458670000000001"/>
    <m/>
    <n v="7.6102299999999998E-2"/>
    <n v="0.40143869999999998"/>
    <m/>
    <n v="3.3078200000000002E-2"/>
    <n v="0.1044722"/>
    <n v="2.1528200000000001E-2"/>
    <n v="-0.16944000000000159"/>
    <n v="7.6770400000000905E-2"/>
    <n v="3.0704942122065973E-3"/>
  </r>
  <r>
    <x v="1"/>
    <x v="31"/>
    <x v="3"/>
    <x v="1"/>
    <x v="223"/>
    <x v="0"/>
    <n v="34.112569999999998"/>
    <n v="27.379729999999999"/>
    <n v="28.383520000000001"/>
    <n v="5.7290499999999973"/>
    <n v="0.1679454230507991"/>
    <n v="4.4270189999999996"/>
    <m/>
    <n v="1.009946"/>
    <n v="0.63294510000000004"/>
    <m/>
    <n v="2.87561E-2"/>
    <n v="0.62257189999999996"/>
    <n v="4.1881599999999998E-2"/>
    <n v="-1.0037900000000022"/>
    <n v="-3.0279699999999465E-2"/>
    <n v="-5.2852916277566922E-3"/>
    <n v="7.310391775250699E-3"/>
    <n v="2010"/>
    <s v="PA"/>
    <s v="Latin America"/>
    <s v="Wave VIII"/>
    <s v="Panama 2010"/>
    <s v="Gross"/>
    <n v="26.549479999999999"/>
    <n v="21.598490000000002"/>
    <n v="22.54766"/>
    <n v="4.0018199999999986"/>
    <n v="0.15073063577893045"/>
    <n v="3.3204259999999999"/>
    <m/>
    <n v="0.63152220000000003"/>
    <n v="0.49978640000000002"/>
    <m/>
    <n v="2.0860699999999999E-2"/>
    <n v="0.46172999999999997"/>
    <n v="4.1920699999999998E-2"/>
    <n v="-0.94916999999999874"/>
    <n v="-2.5256000000003276E-2"/>
    <n v="-6.3111284365621858E-3"/>
    <n v="2010"/>
    <s v="PA"/>
    <s v="Latin America"/>
    <s v="Wave VIII"/>
    <s v="Panama 2010"/>
    <s v="Gross"/>
    <n v="41.269129999999997"/>
    <n v="36.612949999999998"/>
    <n v="37.910490000000003"/>
    <n v="3.3586399999999941"/>
    <n v="8.1383833388297605E-2"/>
    <n v="2.0209060000000001"/>
    <m/>
    <n v="0.77784920000000002"/>
    <n v="0.89902499999999996"/>
    <m/>
    <n v="4.2644500000000002E-2"/>
    <n v="0.92886349999999995"/>
    <n v="3.1257600000000003E-2"/>
    <n v="-1.297540000000005"/>
    <n v="-4.4365800000001343E-2"/>
    <n v="-1.3209453826549264E-2"/>
    <n v="2010"/>
    <s v="PA"/>
    <s v="Latin America"/>
    <s v="Wave VIII"/>
    <s v="Panama 2010"/>
    <s v="Gross"/>
    <n v="56.965310000000002"/>
    <n v="28.84197"/>
    <n v="28.949909999999999"/>
    <n v="28.015400000000003"/>
    <n v="0.49179755187850294"/>
    <n v="22.696909999999999"/>
    <m/>
    <n v="4.6616619999999998"/>
    <n v="0.3924685"/>
    <m/>
    <n v="2.4448399999999999E-2"/>
    <n v="0.3352041"/>
    <n v="8.5229899999999997E-2"/>
    <n v="-0.10793999999999926"/>
    <n v="-7.2582899999996897E-2"/>
    <n v="-2.5908214767590997E-3"/>
  </r>
  <r>
    <x v="10"/>
    <x v="31"/>
    <x v="3"/>
    <x v="2"/>
    <x v="224"/>
    <x v="0"/>
    <n v="34.891599999999997"/>
    <n v="28.87086"/>
    <n v="29.84638"/>
    <n v="5.0452199999999969"/>
    <n v="0.1445969803620355"/>
    <n v="4.5747949999999999"/>
    <m/>
    <m/>
    <n v="0.47133449999999999"/>
    <m/>
    <n v="2.26383E-2"/>
    <n v="0.8518095"/>
    <n v="0.1028852"/>
    <n v="-0.9755199999999995"/>
    <n v="-2.7225000000035138E-3"/>
    <n v="-5.3961967961823579E-4"/>
    <n v="2.0392609242015226E-2"/>
    <n v="2007"/>
    <s v="PA"/>
    <s v="Latin America"/>
    <s v="Wave VII"/>
    <s v="Panama 2007"/>
    <s v="Gross"/>
    <n v="27.77402"/>
    <n v="22.989149999999999"/>
    <n v="23.900680000000001"/>
    <n v="3.8733399999999989"/>
    <n v="0.13945910602786341"/>
    <n v="3.4370180000000001"/>
    <m/>
    <m/>
    <n v="0.38913629999999999"/>
    <m/>
    <n v="2.79236E-2"/>
    <n v="0.85950950000000004"/>
    <n v="7.4271199999999996E-2"/>
    <n v="-0.91153000000000262"/>
    <n v="-2.9885999999983426E-3"/>
    <n v="-7.7158214873941958E-4"/>
    <n v="2007"/>
    <s v="PA"/>
    <s v="Latin America"/>
    <s v="Wave VII"/>
    <s v="Panama 2007"/>
    <s v="Gross"/>
    <n v="42.365299999999998"/>
    <n v="38.098759999999999"/>
    <n v="39.285919999999997"/>
    <n v="3.0793800000000005"/>
    <n v="7.268637304586538E-2"/>
    <n v="2.400827"/>
    <m/>
    <m/>
    <n v="0.63308719999999996"/>
    <m/>
    <n v="1.78146E-2"/>
    <n v="1.0587120000000001"/>
    <n v="0.16065409999999999"/>
    <n v="-1.1871599999999987"/>
    <n v="-4.5549000000013606E-3"/>
    <n v="-1.4791613896308219E-3"/>
    <n v="2007"/>
    <s v="PA"/>
    <s v="Latin America"/>
    <s v="Wave VII"/>
    <s v="Panama 2007"/>
    <s v="Gross"/>
    <n v="55.163719999999998"/>
    <n v="30.050450000000001"/>
    <n v="30.23387"/>
    <n v="24.929849999999998"/>
    <n v="0.45192474329142412"/>
    <n v="23.55951"/>
    <m/>
    <m/>
    <n v="0.35389140000000002"/>
    <m/>
    <n v="4.9553000000000002E-3"/>
    <n v="1.14672"/>
    <n v="4.8193E-2"/>
    <n v="-0.18341999999999814"/>
    <n v="2.9999999995311555E-7"/>
    <n v="1.2033766747618441E-8"/>
  </r>
  <r>
    <x v="32"/>
    <x v="32"/>
    <x v="3"/>
    <x v="10"/>
    <x v="225"/>
    <x v="1"/>
    <n v="31.459990000000001"/>
    <n v="28.452950000000001"/>
    <n v="28.452950000000001"/>
    <n v="3.0070399999999999"/>
    <n v="9.5582992874441469E-2"/>
    <n v="1.922004"/>
    <m/>
    <m/>
    <m/>
    <m/>
    <m/>
    <n v="0.76961610000000003"/>
    <n v="0.37370399999999998"/>
    <m/>
    <n v="-5.8284100000000283E-2"/>
    <n v="-1.938254895179322E-2"/>
    <n v="0.12427636479727572"/>
    <n v="2016"/>
    <s v="PY"/>
    <s v="Latin America"/>
    <s v="Wave X"/>
    <s v="Paraguay 2016"/>
    <s v="Net"/>
    <n v="26.008430000000001"/>
    <n v="23.712119999999999"/>
    <n v="23.712119999999999"/>
    <n v="2.2963100000000018"/>
    <n v="8.8290988729423564E-2"/>
    <n v="1.5393969999999999"/>
    <m/>
    <m/>
    <m/>
    <m/>
    <m/>
    <n v="0.51120279999999996"/>
    <n v="0.29121970000000003"/>
    <m/>
    <n v="-4.5509499999997871E-2"/>
    <n v="-1.9818534953903365E-2"/>
    <n v="2016"/>
    <s v="PY"/>
    <s v="Latin America"/>
    <s v="Wave X"/>
    <s v="Paraguay 2016"/>
    <s v="Net"/>
    <n v="37.470750000000002"/>
    <n v="34.827710000000003"/>
    <n v="34.827710000000003"/>
    <n v="2.6430399999999992"/>
    <n v="7.0536084812820643E-2"/>
    <n v="1.0536669999999999"/>
    <m/>
    <m/>
    <m/>
    <m/>
    <m/>
    <n v="1.1413420000000001"/>
    <n v="0.52168270000000005"/>
    <m/>
    <n v="-7.3651700000000542E-2"/>
    <n v="-2.7866282765300777E-2"/>
    <n v="2016"/>
    <s v="PY"/>
    <s v="Latin America"/>
    <s v="Wave X"/>
    <s v="Paraguay 2016"/>
    <s v="Net"/>
    <n v="47.296599999999998"/>
    <n v="35.51502"/>
    <n v="35.51502"/>
    <n v="11.781579999999998"/>
    <n v="0.24909993530190327"/>
    <n v="11.03711"/>
    <m/>
    <m/>
    <m/>
    <m/>
    <m/>
    <n v="0.55259130000000001"/>
    <n v="0.27617449999999999"/>
    <m/>
    <n v="-8.4295800000001364E-2"/>
    <n v="-7.1548807545338891E-3"/>
  </r>
  <r>
    <x v="0"/>
    <x v="32"/>
    <x v="3"/>
    <x v="0"/>
    <x v="226"/>
    <x v="1"/>
    <n v="30.417300000000001"/>
    <n v="27.280930000000001"/>
    <n v="27.280930000000001"/>
    <n v="3.1363699999999994"/>
    <n v="0.1031113872697445"/>
    <n v="1.5236179999999999"/>
    <m/>
    <m/>
    <m/>
    <m/>
    <m/>
    <n v="0.85404400000000003"/>
    <n v="0.20007710000000001"/>
    <m/>
    <n v="0.55863089999999938"/>
    <n v="0.17811383860960264"/>
    <n v="6.3792569116526449E-2"/>
    <n v="2013"/>
    <s v="PY"/>
    <s v="Latin America"/>
    <s v="Wave IX"/>
    <s v="Paraguay 2013"/>
    <s v="Net"/>
    <n v="25.045680000000001"/>
    <n v="22.625499999999999"/>
    <n v="22.625499999999999"/>
    <n v="2.420180000000002"/>
    <n v="9.6630636500985481E-2"/>
    <n v="1.2168030000000001"/>
    <m/>
    <m/>
    <m/>
    <m/>
    <m/>
    <n v="0.55825519999999995"/>
    <n v="0.14648059999999999"/>
    <m/>
    <n v="0.49864120000000178"/>
    <n v="0.20603475774529223"/>
    <n v="2013"/>
    <s v="PY"/>
    <s v="Latin America"/>
    <s v="Wave IX"/>
    <s v="Paraguay 2013"/>
    <s v="Net"/>
    <n v="35.979210000000002"/>
    <n v="32.99935"/>
    <n v="32.99935"/>
    <n v="2.9798600000000022"/>
    <n v="8.2821718431283012E-2"/>
    <n v="0.8899918"/>
    <m/>
    <m/>
    <m/>
    <m/>
    <m/>
    <n v="1.2348349999999999"/>
    <n v="0.2198734"/>
    <m/>
    <n v="0.63515980000000205"/>
    <n v="0.21315088628324874"/>
    <n v="2013"/>
    <s v="PY"/>
    <s v="Latin America"/>
    <s v="Wave IX"/>
    <s v="Paraguay 2013"/>
    <s v="Net"/>
    <n v="44.691749999999999"/>
    <n v="34.543059999999997"/>
    <n v="34.543059999999997"/>
    <n v="10.148690000000002"/>
    <n v="0.22708195584196195"/>
    <n v="9.0682749999999999"/>
    <m/>
    <m/>
    <m/>
    <m/>
    <m/>
    <n v="0.27700999999999998"/>
    <n v="0.21359439999999999"/>
    <m/>
    <n v="0.58981060000000163"/>
    <n v="5.8116919523603691E-2"/>
  </r>
  <r>
    <x v="1"/>
    <x v="32"/>
    <x v="3"/>
    <x v="1"/>
    <x v="227"/>
    <x v="1"/>
    <n v="31.164809999999999"/>
    <n v="29.02731"/>
    <n v="29.02731"/>
    <n v="2.1374999999999993"/>
    <n v="6.858697357692857E-2"/>
    <n v="0.90194129999999995"/>
    <m/>
    <m/>
    <m/>
    <m/>
    <m/>
    <n v="0.65289209999999998"/>
    <n v="0.39891529999999997"/>
    <m/>
    <n v="0.18375129999999951"/>
    <n v="8.5965520467836051E-2"/>
    <n v="0.18662704093567256"/>
    <n v="2010"/>
    <s v="PY"/>
    <s v="Latin America"/>
    <s v="Wave VIII"/>
    <s v="Paraguay 2010"/>
    <s v="Net"/>
    <n v="25.807749999999999"/>
    <n v="24.007760000000001"/>
    <n v="24.007760000000001"/>
    <n v="1.7999899999999975"/>
    <n v="6.9746103399172643E-2"/>
    <n v="0.75671960000000005"/>
    <m/>
    <m/>
    <m/>
    <m/>
    <m/>
    <n v="0.48806860000000002"/>
    <n v="0.3447943"/>
    <m/>
    <n v="0.21040749999999742"/>
    <n v="0.11689370496502631"/>
    <n v="2010"/>
    <s v="PY"/>
    <s v="Latin America"/>
    <s v="Wave VIII"/>
    <s v="Paraguay 2010"/>
    <s v="Net"/>
    <n v="36.515369999999997"/>
    <n v="34.614220000000003"/>
    <n v="34.614220000000003"/>
    <n v="1.9011499999999941"/>
    <n v="5.2064377274555734E-2"/>
    <n v="0.43197819999999998"/>
    <m/>
    <m/>
    <m/>
    <m/>
    <m/>
    <n v="0.8604927"/>
    <n v="0.50321959999999999"/>
    <m/>
    <n v="0.10545949999999404"/>
    <n v="5.5471425190013607E-2"/>
    <n v="2010"/>
    <s v="PY"/>
    <s v="Latin America"/>
    <s v="Wave VIII"/>
    <s v="Paraguay 2010"/>
    <s v="Net"/>
    <n v="43.931449999999998"/>
    <n v="36.497309999999999"/>
    <n v="36.497309999999999"/>
    <n v="7.4341399999999993"/>
    <n v="0.16922136646980693"/>
    <n v="6.006176"/>
    <m/>
    <m/>
    <m/>
    <m/>
    <m/>
    <n v="0.76212500000000005"/>
    <n v="0.16380690000000001"/>
    <m/>
    <n v="0.5020320999999992"/>
    <n v="6.7530622237407315E-2"/>
  </r>
  <r>
    <x v="10"/>
    <x v="32"/>
    <x v="3"/>
    <x v="2"/>
    <x v="228"/>
    <x v="1"/>
    <n v="28.57985"/>
    <n v="26.979310000000002"/>
    <n v="26.979310000000002"/>
    <n v="1.6005399999999987"/>
    <n v="5.6002393294576382E-2"/>
    <n v="0.84717849999999995"/>
    <m/>
    <m/>
    <m/>
    <m/>
    <m/>
    <n v="0.36779210000000001"/>
    <n v="0"/>
    <m/>
    <n v="0.38556939999999873"/>
    <n v="0.24089957139465371"/>
    <n v="0"/>
    <n v="2007"/>
    <s v="PY"/>
    <s v="Latin America"/>
    <s v="Wave VII"/>
    <s v="Paraguay 2007"/>
    <s v="Net"/>
    <n v="23.421530000000001"/>
    <n v="22.040990000000001"/>
    <n v="22.040990000000001"/>
    <n v="1.3805399999999999"/>
    <n v="5.8943203112691606E-2"/>
    <n v="0.63702490000000001"/>
    <m/>
    <m/>
    <m/>
    <m/>
    <m/>
    <n v="0.30675409999999997"/>
    <n v="0"/>
    <m/>
    <n v="0.43676099999999995"/>
    <n v="0.31636968142900601"/>
    <n v="2007"/>
    <s v="PY"/>
    <s v="Latin America"/>
    <s v="Wave VII"/>
    <s v="Paraguay 2007"/>
    <s v="Net"/>
    <n v="33.769260000000003"/>
    <n v="32.576749999999997"/>
    <n v="32.576749999999997"/>
    <n v="1.1925100000000057"/>
    <n v="3.5313477405190564E-2"/>
    <n v="0.37601849999999998"/>
    <m/>
    <m/>
    <m/>
    <m/>
    <m/>
    <n v="0.52157969999999998"/>
    <n v="0"/>
    <m/>
    <n v="0.29491180000000572"/>
    <n v="0.24730341883925863"/>
    <n v="2007"/>
    <s v="PY"/>
    <s v="Latin America"/>
    <s v="Wave VII"/>
    <s v="Paraguay 2007"/>
    <s v="Net"/>
    <n v="37.982149999999997"/>
    <n v="31.065200000000001"/>
    <n v="31.065200000000001"/>
    <n v="6.9169499999999964"/>
    <n v="0.18211054403186752"/>
    <n v="6.2480279999999997"/>
    <m/>
    <m/>
    <m/>
    <m/>
    <m/>
    <n v="6.6644700000000001E-2"/>
    <n v="0"/>
    <m/>
    <n v="0.60227729999999635"/>
    <n v="8.7072669312340936E-2"/>
  </r>
  <r>
    <x v="3"/>
    <x v="32"/>
    <x v="3"/>
    <x v="3"/>
    <x v="229"/>
    <x v="2"/>
    <n v="27.813420000000001"/>
    <n v="26.0032"/>
    <n v="25.828690000000002"/>
    <n v="1.984729999999999"/>
    <n v="7.1358718201501248E-2"/>
    <n v="1.270294"/>
    <m/>
    <m/>
    <m/>
    <m/>
    <m/>
    <n v="0.53992269999999998"/>
    <n v="0"/>
    <n v="0.17450999999999794"/>
    <n v="3.3000000010385833E-6"/>
    <n v="1.662694674358016E-6"/>
    <n v="0"/>
    <n v="2004"/>
    <s v="PY"/>
    <s v="Latin America"/>
    <s v="Wave VI"/>
    <s v="Paraguay 2004"/>
    <s v="Mix"/>
    <n v="22.880780000000001"/>
    <n v="21.467749999999999"/>
    <n v="21.343299999999999"/>
    <n v="1.5374800000000022"/>
    <n v="6.7195261699994582E-2"/>
    <n v="1.002443"/>
    <m/>
    <m/>
    <m/>
    <m/>
    <m/>
    <n v="0.41059109999999999"/>
    <n v="0"/>
    <n v="0.12444999999999951"/>
    <n v="-4.0999999972868295E-6"/>
    <n v="-2.666701353700096E-6"/>
    <n v="2004"/>
    <s v="PY"/>
    <s v="Latin America"/>
    <s v="Wave VI"/>
    <s v="Paraguay 2004"/>
    <s v="Mix"/>
    <n v="32.053849999999997"/>
    <n v="30.386199999999999"/>
    <n v="30.180060000000001"/>
    <n v="1.8737899999999961"/>
    <n v="5.8457564379941762E-2"/>
    <n v="0.8593807"/>
    <m/>
    <m/>
    <m/>
    <m/>
    <m/>
    <n v="0.80827139999999997"/>
    <n v="0"/>
    <n v="0.20613999999999777"/>
    <n v="-2.1000000016702103E-6"/>
    <n v="-1.1207232409556113E-6"/>
    <n v="2004"/>
    <s v="PY"/>
    <s v="Latin America"/>
    <s v="Wave VI"/>
    <s v="Paraguay 2004"/>
    <s v="Mix"/>
    <n v="41.45749"/>
    <n v="33.652900000000002"/>
    <n v="33.355289999999997"/>
    <n v="8.1022000000000034"/>
    <n v="0.19543392520868977"/>
    <n v="7.7664410000000004"/>
    <m/>
    <m/>
    <m/>
    <m/>
    <m/>
    <n v="3.8147E-2"/>
    <n v="0"/>
    <n v="0.29761000000000593"/>
    <n v="1.9999999967268423E-6"/>
    <n v="2.468465351048902E-7"/>
  </r>
  <r>
    <x v="11"/>
    <x v="32"/>
    <x v="3"/>
    <x v="4"/>
    <x v="230"/>
    <x v="1"/>
    <n v="32.585470000000001"/>
    <n v="30.163150000000002"/>
    <n v="30.163150000000002"/>
    <n v="2.4223199999999991"/>
    <n v="7.4337427080229293E-2"/>
    <n v="1.3249029999999999"/>
    <m/>
    <m/>
    <m/>
    <m/>
    <m/>
    <n v="8.1417100000000006E-2"/>
    <n v="0"/>
    <m/>
    <n v="1.0159998999999993"/>
    <n v="0.41943256877704005"/>
    <n v="0"/>
    <n v="2000"/>
    <s v="PY"/>
    <s v="Latin America"/>
    <s v="Wave V"/>
    <s v="Paraguay 2000"/>
    <s v="Net"/>
    <n v="26.791180000000001"/>
    <n v="24.642289999999999"/>
    <n v="24.642289999999999"/>
    <n v="2.1488900000000015"/>
    <n v="8.0208859781465441E-2"/>
    <n v="1.132307"/>
    <m/>
    <m/>
    <m/>
    <m/>
    <m/>
    <n v="8.6574600000000002E-2"/>
    <n v="0"/>
    <m/>
    <n v="0.93000840000000151"/>
    <n v="0.43278548459902594"/>
    <n v="2000"/>
    <s v="PY"/>
    <s v="Latin America"/>
    <s v="Wave V"/>
    <s v="Paraguay 2000"/>
    <s v="Net"/>
    <n v="37.990259999999999"/>
    <n v="36.011249999999997"/>
    <n v="36.011249999999997"/>
    <n v="1.9790100000000024"/>
    <n v="5.2092562672642999E-2"/>
    <n v="0.76560969999999995"/>
    <m/>
    <m/>
    <m/>
    <m/>
    <m/>
    <n v="0.1080971"/>
    <n v="0"/>
    <m/>
    <n v="1.1053032000000025"/>
    <n v="0.55851319599193594"/>
    <n v="2000"/>
    <s v="PY"/>
    <s v="Latin America"/>
    <s v="Wave V"/>
    <s v="Paraguay 2000"/>
    <s v="Net"/>
    <n v="39.527360000000002"/>
    <n v="30.485150000000001"/>
    <n v="30.485150000000001"/>
    <n v="9.0422100000000007"/>
    <n v="0.22875825757146442"/>
    <n v="8.0287520000000008"/>
    <m/>
    <m/>
    <m/>
    <m/>
    <m/>
    <n v="5.6773200000000003E-2"/>
    <n v="0"/>
    <m/>
    <n v="0.95668479999999967"/>
    <n v="0.10580209926555562"/>
  </r>
  <r>
    <x v="0"/>
    <x v="33"/>
    <x v="3"/>
    <x v="0"/>
    <x v="231"/>
    <x v="0"/>
    <n v="33.151310000000002"/>
    <n v="29.475359999999998"/>
    <n v="29.864940000000001"/>
    <n v="3.2863700000000016"/>
    <n v="9.9132432474010865E-2"/>
    <n v="1.8368869999999999"/>
    <m/>
    <n v="0.3438387"/>
    <n v="0.12513540000000001"/>
    <m/>
    <n v="5.8136000000000004E-3"/>
    <n v="1.3497840000000001"/>
    <n v="2.4014000000000001E-3"/>
    <n v="-0.38958000000000226"/>
    <n v="1.2089900000003428E-2"/>
    <n v="3.6788006219638757E-3"/>
    <n v="7.3071504425855857E-4"/>
    <n v="2013"/>
    <s v="PE"/>
    <s v="Latin America"/>
    <s v="Wave IX"/>
    <s v="Peru 2013"/>
    <s v="Gross"/>
    <n v="26.924389999999999"/>
    <n v="24.095130000000001"/>
    <n v="24.461179999999999"/>
    <n v="2.4632100000000001"/>
    <n v="9.1486195230421202E-2"/>
    <n v="1.257728"/>
    <m/>
    <n v="0.29380420000000002"/>
    <n v="0.1237173"/>
    <m/>
    <n v="5.7258999999999999E-3"/>
    <n v="1.157421"/>
    <n v="1.1548999999999999E-3"/>
    <n v="-0.36604999999999777"/>
    <n v="-1.0291300000002224E-2"/>
    <n v="-4.1780034994995247E-3"/>
    <n v="2013"/>
    <s v="PE"/>
    <s v="Latin America"/>
    <s v="Wave IX"/>
    <s v="Peru 2013"/>
    <s v="Gross"/>
    <n v="38.415950000000002"/>
    <n v="35.46602"/>
    <n v="35.954279999999997"/>
    <n v="2.4616700000000051"/>
    <n v="6.4079373281150279E-2"/>
    <n v="0.65846059999999995"/>
    <m/>
    <n v="0.52049449999999997"/>
    <n v="0.1747494"/>
    <m/>
    <n v="6.6204000000000002E-3"/>
    <n v="1.556511"/>
    <n v="2.3860999999999999E-3"/>
    <n v="-0.48825999999999681"/>
    <n v="3.0708000000001956E-2"/>
    <n v="1.2474458396130225E-2"/>
    <n v="2013"/>
    <s v="PE"/>
    <s v="Latin America"/>
    <s v="Wave IX"/>
    <s v="Peru 2013"/>
    <s v="Gross"/>
    <n v="53.23471"/>
    <n v="41.68947"/>
    <n v="41.93"/>
    <n v="11.30471"/>
    <n v="0.21235599855808363"/>
    <n v="9.4209999999999994"/>
    <m/>
    <n v="0.1257839"/>
    <n v="8.4682499999999994E-2"/>
    <m/>
    <n v="8.9455000000000003E-3"/>
    <n v="1.897993"/>
    <n v="9.8685999999999999E-3"/>
    <n v="-0.24052999999999969"/>
    <n v="-3.0334999999990231E-3"/>
    <n v="-2.6833947973888965E-4"/>
  </r>
  <r>
    <x v="1"/>
    <x v="33"/>
    <x v="3"/>
    <x v="1"/>
    <x v="232"/>
    <x v="0"/>
    <n v="34.518329999999999"/>
    <n v="30.133400000000002"/>
    <n v="30.354700000000001"/>
    <n v="4.1636299999999977"/>
    <n v="0.12062084115888566"/>
    <n v="2.3141910000000001"/>
    <m/>
    <n v="0.30822939999999999"/>
    <n v="0.23211860000000001"/>
    <m/>
    <n v="6.9674999999999997E-3"/>
    <n v="1.5275080000000001"/>
    <n v="5.5637000000000004E-3"/>
    <n v="-0.22129999999999939"/>
    <n v="-9.6482000000026602E-3"/>
    <n v="-2.3172568167687006E-3"/>
    <n v="1.3362618676491436E-3"/>
    <n v="2010"/>
    <s v="PE"/>
    <s v="Latin America"/>
    <s v="Wave VIII"/>
    <s v="Peru 2010"/>
    <s v="Gross"/>
    <n v="28.399920000000002"/>
    <n v="24.955719999999999"/>
    <n v="25.151689999999999"/>
    <n v="3.2482300000000031"/>
    <n v="0.11437461795667041"/>
    <n v="1.733948"/>
    <m/>
    <n v="0.23630519999999999"/>
    <n v="0.1899786"/>
    <m/>
    <n v="6.9857000000000001E-3"/>
    <n v="1.2798369999999999"/>
    <n v="1.9158999999999999E-3"/>
    <n v="-0.19596999999999909"/>
    <n v="-4.7703999999981761E-3"/>
    <n v="-1.4686152150550213E-3"/>
    <n v="2010"/>
    <s v="PE"/>
    <s v="Latin America"/>
    <s v="Wave VIII"/>
    <s v="Peru 2010"/>
    <s v="Gross"/>
    <n v="40.050170000000001"/>
    <n v="36.393349999999998"/>
    <n v="36.65981"/>
    <n v="3.3903600000000012"/>
    <n v="8.4652824195253135E-2"/>
    <n v="0.9933014"/>
    <m/>
    <n v="0.46769519999999998"/>
    <n v="0.30084420000000001"/>
    <m/>
    <n v="9.0199000000000008E-3"/>
    <n v="1.8765510000000001"/>
    <n v="8.6365000000000001E-3"/>
    <n v="-0.26646000000000214"/>
    <n v="7.7180000000298676E-4"/>
    <n v="2.2764544178287453E-4"/>
    <n v="2010"/>
    <s v="PE"/>
    <s v="Latin America"/>
    <s v="Wave VIII"/>
    <s v="Peru 2010"/>
    <s v="Gross"/>
    <n v="52.985230000000001"/>
    <n v="39.289450000000002"/>
    <n v="39.516170000000002"/>
    <n v="13.469059999999999"/>
    <n v="0.25420404893967619"/>
    <n v="11.738759999999999"/>
    <m/>
    <n v="8.0482499999999998E-2"/>
    <n v="6.3196199999999994E-2"/>
    <m/>
    <n v="0"/>
    <n v="1.8578760000000001"/>
    <n v="0"/>
    <n v="-0.22672000000000025"/>
    <n v="-4.4534699999999816E-2"/>
    <n v="-3.3064445477264054E-3"/>
  </r>
  <r>
    <x v="10"/>
    <x v="33"/>
    <x v="3"/>
    <x v="2"/>
    <x v="233"/>
    <x v="0"/>
    <n v="35.910530000000001"/>
    <n v="31.851120000000002"/>
    <n v="32.078980000000001"/>
    <n v="3.83155"/>
    <n v="0.10669711641682815"/>
    <n v="2.4072230000000001"/>
    <m/>
    <n v="0.21195030000000001"/>
    <n v="0.20979310000000001"/>
    <m/>
    <n v="9.3956000000000005E-3"/>
    <n v="1.2300340000000001"/>
    <n v="4.6539999999999998E-4"/>
    <n v="-0.22785999999999973"/>
    <n v="-9.4514000000005538E-3"/>
    <n v="-2.4667301744726164E-3"/>
    <n v="1.2146520337722331E-4"/>
    <n v="2007"/>
    <s v="PE"/>
    <s v="Latin America"/>
    <s v="Wave VII"/>
    <s v="Peru 2007"/>
    <s v="Gross"/>
    <n v="29.465800000000002"/>
    <n v="26.0932"/>
    <n v="26.317029999999999"/>
    <n v="3.1487700000000025"/>
    <n v="0.10686185340292823"/>
    <n v="1.9385699999999999"/>
    <m/>
    <n v="0.20532800000000001"/>
    <n v="0.1714849"/>
    <m/>
    <n v="7.1048999999999999E-3"/>
    <n v="1.0565370000000001"/>
    <n v="4.1580000000000002E-4"/>
    <n v="-0.22382999999999953"/>
    <n v="-6.840599999997643E-3"/>
    <n v="-2.1724673443908691E-3"/>
    <n v="2007"/>
    <s v="PE"/>
    <s v="Latin America"/>
    <s v="Wave VII"/>
    <s v="Peru 2007"/>
    <s v="Gross"/>
    <n v="42.645049999999998"/>
    <n v="39.507159999999999"/>
    <n v="39.771949999999997"/>
    <n v="2.8731000000000009"/>
    <n v="6.7372414852368584E-2"/>
    <n v="1.1769240000000001"/>
    <m/>
    <n v="0.24284359999999999"/>
    <n v="0.2853813"/>
    <m/>
    <n v="1.1205700000000001E-2"/>
    <n v="1.4265000000000001"/>
    <n v="0"/>
    <n v="-0.26478999999999786"/>
    <n v="-4.9646000000018731E-3"/>
    <n v="-1.7279593470473954E-3"/>
    <n v="2007"/>
    <s v="PE"/>
    <s v="Latin America"/>
    <s v="Wave VII"/>
    <s v="Peru 2007"/>
    <s v="Gross"/>
    <n v="50.452069999999999"/>
    <n v="36.253250000000001"/>
    <n v="36.426020000000001"/>
    <n v="14.026049999999998"/>
    <n v="0.27800742367954373"/>
    <n v="12.45041"/>
    <m/>
    <n v="0.22557260000000001"/>
    <n v="6.3011200000000003E-2"/>
    <m/>
    <n v="6.6737999999999997E-3"/>
    <n v="1.447786"/>
    <n v="3.1032999999999998E-3"/>
    <n v="-0.17276999999999987"/>
    <n v="2.2630999999986301E-3"/>
    <n v="1.6134977417010709E-4"/>
  </r>
  <r>
    <x v="3"/>
    <x v="33"/>
    <x v="3"/>
    <x v="3"/>
    <x v="234"/>
    <x v="0"/>
    <n v="36.839440000000003"/>
    <n v="33.248959999999997"/>
    <n v="33.33437"/>
    <n v="3.5050700000000035"/>
    <n v="9.5144497310491238E-2"/>
    <n v="2.3419530000000002"/>
    <m/>
    <m/>
    <n v="3.16105E-2"/>
    <m/>
    <n v="0"/>
    <n v="1.2156769999999999"/>
    <n v="1.2417000000000001E-3"/>
    <n v="-8.5410000000003095E-2"/>
    <n v="-2.1999999937349912E-6"/>
    <n v="-6.2766221323254292E-7"/>
    <n v="3.5425826017739984E-4"/>
    <n v="2004"/>
    <s v="PE"/>
    <s v="Latin America"/>
    <s v="Wave VI"/>
    <s v="Peru 2004"/>
    <s v="Gross"/>
    <n v="31.028289999999998"/>
    <n v="27.888030000000001"/>
    <n v="27.96407"/>
    <n v="3.0642199999999988"/>
    <n v="9.8755683925862467E-2"/>
    <n v="2.1024530000000001"/>
    <m/>
    <m/>
    <n v="2.8692200000000001E-2"/>
    <m/>
    <n v="0"/>
    <n v="1.006845"/>
    <n v="2.2658999999999999E-3"/>
    <n v="-7.6039999999998997E-2"/>
    <n v="3.8999999980582345E-6"/>
    <n v="1.2727545665971229E-6"/>
    <n v="2004"/>
    <s v="PE"/>
    <s v="Latin America"/>
    <s v="Wave VI"/>
    <s v="Peru 2004"/>
    <s v="Gross"/>
    <n v="42.231160000000003"/>
    <n v="39.553240000000002"/>
    <n v="39.662030000000001"/>
    <n v="2.5691300000000012"/>
    <n v="6.0834937993652104E-2"/>
    <n v="1.188356"/>
    <m/>
    <m/>
    <n v="4.20284E-2"/>
    <m/>
    <n v="0"/>
    <n v="1.447533"/>
    <n v="0"/>
    <n v="-0.10878999999999905"/>
    <n v="2.600000000185787E-6"/>
    <n v="1.0120157408094513E-6"/>
    <n v="2004"/>
    <s v="PE"/>
    <s v="Latin America"/>
    <s v="Wave VI"/>
    <s v="Peru 2004"/>
    <s v="Gross"/>
    <n v="51.649889999999999"/>
    <n v="38.92765"/>
    <n v="38.983840000000001"/>
    <n v="12.666049999999998"/>
    <n v="0.24522898306269381"/>
    <n v="10.85994"/>
    <m/>
    <m/>
    <n v="0"/>
    <m/>
    <n v="0"/>
    <n v="1.862301"/>
    <n v="0"/>
    <n v="-5.619000000000085E-2"/>
    <n v="-1.0000000010279564E-6"/>
    <n v="-7.8951212179642154E-8"/>
  </r>
  <r>
    <x v="32"/>
    <x v="34"/>
    <x v="4"/>
    <x v="10"/>
    <x v="235"/>
    <x v="2"/>
    <n v="43.465629999999997"/>
    <n v="13.97236"/>
    <n v="14.4529"/>
    <n v="29.012729999999998"/>
    <n v="0.66748670156167067"/>
    <n v="21.498470000000001"/>
    <m/>
    <n v="6.0958779999999999"/>
    <n v="8.1834799999999999E-2"/>
    <n v="0.29309030000000003"/>
    <n v="6.1532999999999997E-2"/>
    <n v="0.76783179999999995"/>
    <n v="0.5750651"/>
    <n v="-0.48053999999999952"/>
    <n v="0.11956699999999643"/>
    <n v="4.1211909392875621E-3"/>
    <n v="1.9821130241793862E-2"/>
    <n v="2016"/>
    <s v="PL"/>
    <s v="CEE"/>
    <s v="Wave X"/>
    <s v="Poland 2016"/>
    <s v="Mix"/>
    <n v="35.15954"/>
    <n v="13.78036"/>
    <n v="14.25742"/>
    <n v="20.90212"/>
    <n v="0.59449355708294249"/>
    <n v="15.01131"/>
    <m/>
    <n v="4.5283730000000002"/>
    <n v="0.104764"/>
    <n v="0.32896180000000003"/>
    <n v="6.6903099999999993E-2"/>
    <n v="0.65304039999999997"/>
    <n v="0.59852649999999996"/>
    <n v="-0.47705999999999982"/>
    <n v="8.730120000000241E-2"/>
    <n v="4.1766672471501651E-3"/>
    <n v="2016"/>
    <s v="PL"/>
    <s v="CEE"/>
    <s v="Wave X"/>
    <s v="Poland 2016"/>
    <s v="Mix"/>
    <n v="37.983199999999997"/>
    <n v="14.39113"/>
    <n v="14.77675"/>
    <n v="23.206449999999997"/>
    <n v="0.61096616398828951"/>
    <n v="6.9614339999999997"/>
    <m/>
    <n v="13.732189999999999"/>
    <n v="7.2970400000000005E-2"/>
    <n v="0.34656619999999999"/>
    <n v="7.9210299999999997E-2"/>
    <n v="1.3739110000000001"/>
    <n v="0.79536530000000005"/>
    <n v="-0.38561999999999941"/>
    <n v="0.23042279999999593"/>
    <n v="9.9292567368122215E-3"/>
    <n v="2016"/>
    <s v="PL"/>
    <s v="CEE"/>
    <s v="Wave X"/>
    <s v="Poland 2016"/>
    <s v="Mix"/>
    <n v="84.285439999999994"/>
    <n v="14.1091"/>
    <n v="14.743790000000001"/>
    <n v="69.54164999999999"/>
    <n v="0.82507310871248929"/>
    <n v="68.546859999999995"/>
    <m/>
    <n v="0.97478719999999996"/>
    <n v="4.6452999999999998E-3"/>
    <n v="7.2726200000000005E-2"/>
    <n v="1.42431E-2"/>
    <n v="0.32350640000000003"/>
    <n v="0.1568408"/>
    <n v="-0.63469000000000086"/>
    <n v="8.2730999999995447E-2"/>
    <n v="1.1896611598947603E-3"/>
  </r>
  <r>
    <x v="0"/>
    <x v="34"/>
    <x v="4"/>
    <x v="0"/>
    <x v="236"/>
    <x v="2"/>
    <n v="42.476370000000003"/>
    <n v="16.591750000000001"/>
    <n v="17.323689999999999"/>
    <n v="25.152680000000004"/>
    <n v="0.59215700400010651"/>
    <n v="22.096810000000001"/>
    <m/>
    <n v="1.80823"/>
    <n v="0.15382390000000001"/>
    <n v="0.55563070000000003"/>
    <n v="0.13570119999999999"/>
    <n v="0.79521660000000005"/>
    <n v="0.28267959999999998"/>
    <n v="-0.73193999999999804"/>
    <n v="5.6528000000000134E-2"/>
    <n v="2.2473947110208583E-3"/>
    <n v="1.1238547940020703E-2"/>
    <n v="2013"/>
    <s v="PL"/>
    <s v="CEE"/>
    <s v="Wave IX"/>
    <s v="Poland 2013"/>
    <s v="Mix"/>
    <n v="35.858840000000001"/>
    <n v="15.867570000000001"/>
    <n v="16.520790000000002"/>
    <n v="19.338049999999999"/>
    <n v="0.53928264271794624"/>
    <n v="16.758030000000002"/>
    <m/>
    <n v="1.3105039999999999"/>
    <n v="0.16997670000000001"/>
    <n v="0.6509414"/>
    <n v="0.1199803"/>
    <n v="0.68343779999999998"/>
    <n v="0.27449180000000001"/>
    <n v="-0.65322000000000102"/>
    <n v="2.3907999999998708E-2"/>
    <n v="1.2363190704336119E-3"/>
    <n v="2013"/>
    <s v="PL"/>
    <s v="CEE"/>
    <s v="Wave IX"/>
    <s v="Poland 2013"/>
    <s v="Mix"/>
    <n v="36.440849999999998"/>
    <n v="21.62828"/>
    <n v="22.259309999999999"/>
    <n v="14.181539999999998"/>
    <n v="0.3891660046349083"/>
    <n v="7.7035270000000002"/>
    <m/>
    <n v="4.1524130000000001"/>
    <n v="0.190134"/>
    <n v="0.53307720000000003"/>
    <n v="0.233655"/>
    <n v="1.412399"/>
    <n v="0.39529989999999998"/>
    <n v="-0.63102999999999909"/>
    <n v="0.19206489999999654"/>
    <n v="1.3543303477619255E-2"/>
    <n v="2013"/>
    <s v="PL"/>
    <s v="CEE"/>
    <s v="Wave IX"/>
    <s v="Poland 2013"/>
    <s v="Mix"/>
    <n v="83.987099999999998"/>
    <n v="11.60745"/>
    <n v="12.88186"/>
    <n v="71.105239999999995"/>
    <n v="0.84662096917264673"/>
    <n v="71.513030000000001"/>
    <m/>
    <n v="0.25113059999999998"/>
    <n v="1.6411800000000001E-2"/>
    <n v="0.14084289999999999"/>
    <n v="4.6527899999999997E-2"/>
    <n v="0.29379699999999997"/>
    <n v="0.13321640000000001"/>
    <n v="-1.2744099999999996"/>
    <n v="-1.530659999998818E-2"/>
    <n v="-2.1526683546793711E-4"/>
  </r>
  <r>
    <x v="1"/>
    <x v="34"/>
    <x v="4"/>
    <x v="1"/>
    <x v="237"/>
    <x v="2"/>
    <n v="41.504370000000002"/>
    <n v="15.040940000000001"/>
    <n v="16.234030000000001"/>
    <n v="25.270340000000001"/>
    <n v="0.60885974175731372"/>
    <n v="22.360769999999999"/>
    <m/>
    <n v="1.937273"/>
    <n v="0.16322229999999999"/>
    <n v="0.63147450000000005"/>
    <n v="0.1160245"/>
    <n v="0.75343320000000003"/>
    <n v="0.39929490000000001"/>
    <n v="-1.1930899999999998"/>
    <n v="0.10193759999999585"/>
    <n v="4.0338832006215925E-3"/>
    <n v="1.5800931051976348E-2"/>
    <n v="2010"/>
    <s v="PL"/>
    <s v="CEE"/>
    <s v="Wave VIII"/>
    <s v="Poland 2010"/>
    <s v="Mix"/>
    <n v="35.639020000000002"/>
    <n v="14.132099999999999"/>
    <n v="15.183490000000001"/>
    <n v="20.455530000000003"/>
    <n v="0.5739644356101824"/>
    <n v="18.092420000000001"/>
    <m/>
    <n v="1.4266749999999999"/>
    <n v="0.18940019999999999"/>
    <n v="0.68715910000000002"/>
    <n v="9.7168400000000002E-2"/>
    <n v="0.60958670000000004"/>
    <n v="0.32178069999999998"/>
    <n v="-1.0513900000000014"/>
    <n v="8.2729900000000356E-2"/>
    <n v="4.044378219483941E-3"/>
    <n v="2010"/>
    <s v="PL"/>
    <s v="CEE"/>
    <s v="Wave VIII"/>
    <s v="Poland 2010"/>
    <s v="Mix"/>
    <n v="35.21461"/>
    <n v="18.96818"/>
    <n v="20.02495"/>
    <n v="15.18966"/>
    <n v="0.4313453989693482"/>
    <n v="8.4704619999999995"/>
    <m/>
    <n v="4.3190629999999999"/>
    <n v="0.16035369999999999"/>
    <n v="0.73068429999999995"/>
    <n v="0.197772"/>
    <n v="1.3936059999999999"/>
    <n v="0.77822020000000003"/>
    <n v="-1.0567700000000002"/>
    <n v="0.19626879999999858"/>
    <n v="1.2921210876346052E-2"/>
    <n v="2010"/>
    <s v="PL"/>
    <s v="CEE"/>
    <s v="Wave VIII"/>
    <s v="Poland 2010"/>
    <s v="Mix"/>
    <n v="83.632769999999994"/>
    <n v="12.651059999999999"/>
    <n v="14.833500000000001"/>
    <n v="68.799269999999993"/>
    <n v="0.82263531388473676"/>
    <n v="69.961519999999993"/>
    <m/>
    <n v="0.27546120000000002"/>
    <n v="3.1481700000000001E-2"/>
    <n v="0.15965940000000001"/>
    <n v="6.5947500000000006E-2"/>
    <n v="0.34134720000000002"/>
    <n v="0.1154628"/>
    <n v="-2.1824400000000015"/>
    <n v="3.0830200000011132E-2"/>
    <n v="4.4811812683493785E-4"/>
  </r>
  <r>
    <x v="10"/>
    <x v="34"/>
    <x v="4"/>
    <x v="2"/>
    <x v="238"/>
    <x v="2"/>
    <n v="42.917940000000002"/>
    <n v="14.11511"/>
    <n v="15.53647"/>
    <n v="27.38147"/>
    <n v="0.6379959056748763"/>
    <n v="24.320129999999999"/>
    <m/>
    <n v="2.3906499999999999"/>
    <n v="0.18504999999999999"/>
    <n v="0.43708710000000001"/>
    <n v="0.19596669999999999"/>
    <n v="0.85793589999999997"/>
    <n v="0.3357329"/>
    <n v="-1.42136"/>
    <n v="8.0277399999999943E-2"/>
    <n v="2.931814836822126E-3"/>
    <n v="1.2261317599091649E-2"/>
    <n v="2007"/>
    <s v="PL"/>
    <s v="CEE"/>
    <s v="Wave VII"/>
    <s v="Poland 2007"/>
    <s v="Mix"/>
    <n v="37.181109999999997"/>
    <n v="13.401630000000001"/>
    <n v="14.67815"/>
    <n v="22.502959999999995"/>
    <n v="0.60522561053179957"/>
    <n v="20.06522"/>
    <m/>
    <n v="1.7652030000000001"/>
    <n v="0.20498849999999999"/>
    <n v="0.51921269999999997"/>
    <n v="0.1824026"/>
    <n v="0.73510790000000004"/>
    <n v="0.2624784"/>
    <n v="-1.2765199999999997"/>
    <n v="4.4866899999995269E-2"/>
    <n v="1.9938221460641301E-3"/>
    <n v="2007"/>
    <s v="PL"/>
    <s v="CEE"/>
    <s v="Wave VII"/>
    <s v="Poland 2007"/>
    <s v="Mix"/>
    <n v="36.730359999999997"/>
    <n v="18.543019999999999"/>
    <n v="20.010590000000001"/>
    <n v="16.719769999999997"/>
    <n v="0.45520299828261956"/>
    <n v="9.7629319999999993"/>
    <m/>
    <n v="5.2208420000000002"/>
    <n v="0.21400359999999999"/>
    <n v="0.40526289999999998"/>
    <n v="0.29628280000000001"/>
    <n v="1.428617"/>
    <n v="0.6757126"/>
    <n v="-1.467570000000002"/>
    <n v="0.18368709999999666"/>
    <n v="1.0986221700417929E-2"/>
    <n v="2007"/>
    <s v="PL"/>
    <s v="CEE"/>
    <s v="Wave VII"/>
    <s v="Poland 2007"/>
    <s v="Mix"/>
    <n v="84.776560000000003"/>
    <n v="9.5088690000000007"/>
    <n v="11.604939999999999"/>
    <n v="73.171620000000004"/>
    <n v="0.86311145439258208"/>
    <n v="74.184250000000006"/>
    <m/>
    <n v="0.33761839999999999"/>
    <n v="2.5496000000000001E-2"/>
    <n v="6.5162200000000003E-2"/>
    <n v="7.7923800000000001E-2"/>
    <n v="0.42666480000000001"/>
    <n v="7.9239400000000002E-2"/>
    <n v="-2.0960709999999985"/>
    <n v="7.133639999999275E-2"/>
    <n v="9.7491896448367204E-4"/>
  </r>
  <r>
    <x v="3"/>
    <x v="34"/>
    <x v="4"/>
    <x v="3"/>
    <x v="239"/>
    <x v="2"/>
    <n v="47.999000000000002"/>
    <n v="15.923349999999999"/>
    <n v="17.229669999999999"/>
    <n v="30.769330000000004"/>
    <n v="0.64104106335548661"/>
    <n v="27.154440000000001"/>
    <n v="0.188611"/>
    <n v="2.4643860000000002"/>
    <n v="8.6854000000000001E-2"/>
    <n v="0.89876460000000002"/>
    <n v="0.51481529999999998"/>
    <n v="0.58831120000000003"/>
    <n v="0.1217546"/>
    <n v="-1.3063199999999995"/>
    <n v="5.7713300000003187E-2"/>
    <n v="1.8756762009443553E-3"/>
    <n v="3.9570117386371426E-3"/>
    <n v="2004"/>
    <s v="PL"/>
    <s v="CEE"/>
    <s v="Wave VI"/>
    <s v="Poland 2004"/>
    <s v="Mix"/>
    <n v="42.709350000000001"/>
    <n v="15.219340000000001"/>
    <n v="16.481649999999998"/>
    <n v="26.227700000000002"/>
    <n v="0.61409738148672366"/>
    <n v="22.999359999999999"/>
    <n v="0.19603010000000001"/>
    <n v="1.9363440000000001"/>
    <n v="0.1024871"/>
    <n v="0.97448440000000003"/>
    <n v="0.50660609999999995"/>
    <n v="0.61799720000000002"/>
    <n v="0.1007943"/>
    <n v="-1.2623099999999976"/>
    <n v="5.5906799999991819E-2"/>
    <n v="2.1315936967401571E-3"/>
    <n v="2004"/>
    <s v="PL"/>
    <s v="CEE"/>
    <s v="Wave VI"/>
    <s v="Poland 2004"/>
    <s v="Mix"/>
    <n v="42.20899"/>
    <n v="22.976109999999998"/>
    <n v="24.010770000000001"/>
    <n v="18.198219999999999"/>
    <n v="0.43114559244369505"/>
    <n v="11.023110000000001"/>
    <n v="0.2380514"/>
    <n v="5.0113219999999998"/>
    <n v="8.9822799999999994E-2"/>
    <n v="1.072978"/>
    <n v="0.75511839999999997"/>
    <n v="0.73601439999999996"/>
    <n v="0.22435569999999999"/>
    <n v="-1.0346600000000024"/>
    <n v="8.2107300000004102E-2"/>
    <n v="4.5118313769151111E-3"/>
    <n v="2004"/>
    <s v="PL"/>
    <s v="CEE"/>
    <s v="Wave VI"/>
    <s v="Poland 2004"/>
    <s v="Mix"/>
    <n v="86.473299999999995"/>
    <n v="6.1877329999999997"/>
    <n v="8.2385590000000004"/>
    <n v="78.234741"/>
    <n v="0.90472713542792982"/>
    <n v="79.372460000000004"/>
    <n v="5.6189099999999999E-2"/>
    <n v="0.37099650000000001"/>
    <n v="0"/>
    <n v="0.1745796"/>
    <n v="0.10112930000000001"/>
    <n v="0.15361330000000001"/>
    <n v="3.5803300000000003E-2"/>
    <n v="-2.0508260000000007"/>
    <n v="2.0795899999995981E-2"/>
    <n v="2.6581413492499426E-4"/>
  </r>
  <r>
    <x v="36"/>
    <x v="34"/>
    <x v="4"/>
    <x v="4"/>
    <x v="240"/>
    <x v="2"/>
    <n v="42.293669999999999"/>
    <n v="12.54217"/>
    <n v="15.22292"/>
    <n v="27.070749999999997"/>
    <n v="0.64006623213355562"/>
    <n v="24.701899999999998"/>
    <n v="0.21156839999999999"/>
    <n v="2.0974680000000001"/>
    <m/>
    <n v="1.6452770000000001"/>
    <n v="0.35329719999999998"/>
    <n v="0.57165619999999995"/>
    <n v="0.12922049999999999"/>
    <n v="-2.6807499999999997"/>
    <n v="4.1112699999999336E-2"/>
    <n v="1.5187130020409239E-3"/>
    <n v="4.7734362734685966E-3"/>
    <n v="1999"/>
    <s v="PL"/>
    <s v="CEE"/>
    <s v="Wave V"/>
    <s v="Poland 1999"/>
    <s v="Mix"/>
    <n v="37.762500000000003"/>
    <n v="11.21988"/>
    <n v="13.61914"/>
    <n v="24.143360000000001"/>
    <n v="0.63934750082754055"/>
    <n v="22.185020000000002"/>
    <n v="0.2030449"/>
    <n v="1.541185"/>
    <m/>
    <n v="1.638841"/>
    <n v="0.30005409999999999"/>
    <n v="0.49913259999999998"/>
    <n v="0.1151919"/>
    <n v="-2.3992599999999999"/>
    <n v="6.0150500000005991E-2"/>
    <n v="2.491388936751388E-3"/>
    <n v="1999"/>
    <s v="PL"/>
    <s v="CEE"/>
    <s v="Wave V"/>
    <s v="Poland 1999"/>
    <s v="Mix"/>
    <n v="36.589509999999997"/>
    <n v="17.617509999999999"/>
    <n v="20.48667"/>
    <n v="16.102839999999997"/>
    <n v="0.44009444236886469"/>
    <n v="10.88894"/>
    <n v="0.26624009999999998"/>
    <n v="3.9734699999999998"/>
    <m/>
    <n v="2.1676419999999998"/>
    <n v="0.58605770000000001"/>
    <n v="0.9035282"/>
    <n v="0.1957798"/>
    <n v="-2.8691600000000008"/>
    <n v="-9.6578000000029363E-3"/>
    <n v="-5.9975755829424734E-4"/>
    <n v="1999"/>
    <s v="PL"/>
    <s v="CEE"/>
    <s v="Wave V"/>
    <s v="Poland 1999"/>
    <s v="Mix"/>
    <n v="82.677989999999994"/>
    <n v="6.9643449999999998"/>
    <n v="10.75563"/>
    <n v="71.922359999999998"/>
    <n v="0.86990939184660876"/>
    <n v="74.555130000000005"/>
    <n v="0.1190479"/>
    <n v="0.41856880000000002"/>
    <m/>
    <n v="0.3360882"/>
    <n v="5.5529599999999998E-2"/>
    <n v="0.1278946"/>
    <n v="3.7278899999999997E-2"/>
    <n v="-3.7912850000000002"/>
    <n v="6.4106999999978598E-2"/>
    <n v="8.9133615748952896E-4"/>
  </r>
  <r>
    <x v="6"/>
    <x v="34"/>
    <x v="4"/>
    <x v="5"/>
    <x v="241"/>
    <x v="2"/>
    <n v="52.247909999999997"/>
    <n v="19.245539999999998"/>
    <n v="17.62867"/>
    <n v="34.619239999999998"/>
    <n v="0.66259569043048805"/>
    <n v="25.705300000000001"/>
    <m/>
    <n v="2.8545440000000002"/>
    <m/>
    <n v="2.941894"/>
    <m/>
    <m/>
    <n v="1.4510620000000001"/>
    <n v="1.6168699999999987"/>
    <n v="4.9569999999995673E-2"/>
    <n v="1.4318627445315286E-3"/>
    <n v="4.1914900500415381E-2"/>
    <n v="1995"/>
    <s v="PL"/>
    <s v="CEE"/>
    <s v="Wave IV"/>
    <s v="Poland 1995"/>
    <s v="Mix"/>
    <n v="48.075789999999998"/>
    <n v="17.329719999999998"/>
    <n v="15.76225"/>
    <n v="32.313539999999996"/>
    <n v="0.67213747293596215"/>
    <n v="23.982500000000002"/>
    <m/>
    <n v="2.2296719999999999"/>
    <m/>
    <n v="3.1776909999999998"/>
    <m/>
    <m/>
    <n v="1.2567410000000001"/>
    <n v="1.5674699999999984"/>
    <n v="9.9465999999992505E-2"/>
    <n v="3.0781523782288326E-3"/>
    <n v="1995"/>
    <s v="PL"/>
    <s v="CEE"/>
    <s v="Wave IV"/>
    <s v="Poland 1995"/>
    <s v="Mix"/>
    <n v="47.560929999999999"/>
    <n v="25.092089999999999"/>
    <n v="22.963550000000001"/>
    <n v="24.597379999999998"/>
    <n v="0.51717617800997584"/>
    <n v="12.244260000000001"/>
    <m/>
    <n v="4.7858640000000001"/>
    <m/>
    <n v="3.341917"/>
    <m/>
    <m/>
    <n v="2.1733660000000001"/>
    <n v="2.1285399999999974"/>
    <n v="-7.6567000000000718E-2"/>
    <n v="-3.1128112018434777E-3"/>
    <n v="1995"/>
    <s v="PL"/>
    <s v="CEE"/>
    <s v="Wave IV"/>
    <s v="Poland 1995"/>
    <s v="Mix"/>
    <n v="86.922650000000004"/>
    <n v="14.72847"/>
    <n v="14.15033"/>
    <n v="72.772320000000008"/>
    <n v="0.83720779336571083"/>
    <n v="69.475399999999993"/>
    <m/>
    <n v="1.31891"/>
    <m/>
    <n v="0.63686849999999995"/>
    <m/>
    <m/>
    <n v="0.66252230000000001"/>
    <n v="0.57813999999999943"/>
    <n v="0.10047919999999522"/>
    <n v="1.3807337735006278E-3"/>
  </r>
  <r>
    <x v="15"/>
    <x v="34"/>
    <x v="4"/>
    <x v="6"/>
    <x v="242"/>
    <x v="1"/>
    <n v="43.043729999999996"/>
    <n v="12.335559999999999"/>
    <n v="12.335559999999999"/>
    <n v="30.708169999999996"/>
    <n v="0.71341795889900805"/>
    <n v="14.172650000000001"/>
    <m/>
    <n v="5.6869459999999998"/>
    <m/>
    <n v="4.641216"/>
    <m/>
    <m/>
    <n v="0"/>
    <m/>
    <n v="6.2073579999999957"/>
    <n v="0.20214027732684808"/>
    <n v="0"/>
    <n v="1992"/>
    <s v="PL"/>
    <s v="CEE"/>
    <s v="Wave III"/>
    <s v="Poland 1992"/>
    <s v="Net"/>
    <n v="39.225969999999997"/>
    <n v="10.2415"/>
    <n v="10.2415"/>
    <n v="28.984469999999995"/>
    <n v="0.7389102168792766"/>
    <n v="14.30889"/>
    <m/>
    <n v="4.4413539999999996"/>
    <m/>
    <n v="4.7998310000000002"/>
    <m/>
    <m/>
    <n v="0"/>
    <m/>
    <n v="5.434394999999995"/>
    <n v="0.18749333694906259"/>
    <n v="1992"/>
    <s v="PL"/>
    <s v="CEE"/>
    <s v="Wave III"/>
    <s v="Poland 1992"/>
    <s v="Net"/>
    <n v="38.84243"/>
    <n v="13.275090000000001"/>
    <n v="13.275090000000001"/>
    <n v="25.567340000000002"/>
    <n v="0.6582322475705048"/>
    <n v="3.5542370000000001"/>
    <m/>
    <n v="9.2206720000000004"/>
    <m/>
    <n v="5.0403010000000004"/>
    <m/>
    <m/>
    <n v="0"/>
    <m/>
    <n v="7.7521300000000011"/>
    <n v="0.30320440061422116"/>
    <n v="1992"/>
    <s v="PL"/>
    <s v="CEE"/>
    <s v="Wave III"/>
    <s v="Poland 1992"/>
    <s v="Net"/>
    <n v="84.942700000000002"/>
    <n v="23.012419999999999"/>
    <n v="23.012419999999999"/>
    <n v="61.930280000000003"/>
    <n v="0.72908301713978951"/>
    <n v="53.523650000000004"/>
    <m/>
    <n v="0.75353429999999999"/>
    <m/>
    <n v="2.0487259999999998"/>
    <m/>
    <m/>
    <n v="0"/>
    <m/>
    <n v="5.6043696999999995"/>
    <n v="9.0494822564987587E-2"/>
  </r>
  <r>
    <x v="37"/>
    <x v="34"/>
    <x v="4"/>
    <x v="7"/>
    <x v="243"/>
    <x v="1"/>
    <n v="30.276620000000001"/>
    <n v="16.957129999999999"/>
    <n v="16.957129999999999"/>
    <n v="13.319490000000002"/>
    <n v="0.43992658361468356"/>
    <n v="10.119009999999999"/>
    <m/>
    <n v="0.4985676"/>
    <m/>
    <m/>
    <m/>
    <m/>
    <n v="2.196034"/>
    <m/>
    <n v="0.50587840000000384"/>
    <n v="3.7980313060034861E-2"/>
    <n v="0.16487373015032855"/>
    <n v="1986"/>
    <s v="PL"/>
    <s v="CEE"/>
    <s v="Wave II"/>
    <s v="Poland 1986"/>
    <s v="Net"/>
    <n v="25.5426"/>
    <n v="13.18458"/>
    <n v="13.18458"/>
    <n v="12.35802"/>
    <n v="0.48381997134199334"/>
    <n v="9.5841790000000007"/>
    <m/>
    <n v="0.43103409999999998"/>
    <m/>
    <m/>
    <m/>
    <m/>
    <n v="1.8864099999999999"/>
    <m/>
    <n v="0.45639689999999966"/>
    <n v="3.6931231702165855E-2"/>
    <n v="1986"/>
    <s v="PL"/>
    <s v="CEE"/>
    <s v="Wave II"/>
    <s v="Poland 1986"/>
    <s v="Net"/>
    <n v="26.913029999999999"/>
    <n v="19.727509999999999"/>
    <n v="19.727509999999999"/>
    <n v="7.1855200000000004"/>
    <n v="0.26699037603718351"/>
    <n v="3.6114220000000001"/>
    <m/>
    <n v="0.77920909999999999"/>
    <m/>
    <m/>
    <m/>
    <m/>
    <n v="2.211646"/>
    <m/>
    <n v="0.58324290000000012"/>
    <n v="8.1169198610538992E-2"/>
    <n v="1986"/>
    <s v="PL"/>
    <s v="CEE"/>
    <s v="Wave II"/>
    <s v="Poland 1986"/>
    <s v="Net"/>
    <n v="69.713620000000006"/>
    <n v="31.183109999999999"/>
    <n v="31.183109999999999"/>
    <n v="38.530510000000007"/>
    <n v="0.55269701960678563"/>
    <n v="33.786520000000003"/>
    <m/>
    <n v="5.7851800000000002E-2"/>
    <m/>
    <m/>
    <m/>
    <m/>
    <n v="4.1076079999999999"/>
    <m/>
    <n v="0.57853020000000299"/>
    <n v="1.5014859652779133E-2"/>
  </r>
  <r>
    <x v="12"/>
    <x v="35"/>
    <x v="4"/>
    <x v="5"/>
    <x v="244"/>
    <x v="0"/>
    <n v="28.92671"/>
    <n v="13.63147"/>
    <n v="14.406370000000001"/>
    <n v="14.520339999999999"/>
    <n v="0.5019699786114632"/>
    <n v="11.56381"/>
    <n v="8.85296E-2"/>
    <n v="2.5697000000000001"/>
    <n v="3.6580599999999998E-2"/>
    <n v="0.86495880000000003"/>
    <m/>
    <m/>
    <n v="0.15507940000000001"/>
    <n v="-0.77490000000000059"/>
    <n v="1.6581600000000307E-2"/>
    <n v="1.1419567310407544E-3"/>
    <n v="1.0680149362893708E-2"/>
    <n v="1997"/>
    <s v="RO"/>
    <s v="CEE"/>
    <s v="Wave IV"/>
    <s v="Romania 1997"/>
    <s v="Gross"/>
    <n v="24.278939999999999"/>
    <n v="11.41245"/>
    <n v="12.35163"/>
    <n v="11.927309999999999"/>
    <n v="0.49126156248996039"/>
    <n v="9.8277429999999999"/>
    <n v="0.1004047"/>
    <n v="1.8869450000000001"/>
    <n v="4.5104999999999999E-2"/>
    <n v="0.93930480000000005"/>
    <m/>
    <m/>
    <n v="5.2687600000000001E-2"/>
    <n v="-0.93918000000000035"/>
    <n v="1.4299899999997479E-2"/>
    <n v="1.1989207960552278E-3"/>
    <n v="1997"/>
    <s v="RO"/>
    <s v="CEE"/>
    <s v="Wave IV"/>
    <s v="Romania 1997"/>
    <s v="Gross"/>
    <n v="25.385059999999999"/>
    <n v="15.687799999999999"/>
    <n v="17.179449999999999"/>
    <n v="8.2056100000000001"/>
    <n v="0.32324564133391848"/>
    <n v="3.048829"/>
    <n v="9.0596700000000002E-2"/>
    <n v="5.4447159999999997"/>
    <n v="2.8095200000000001E-2"/>
    <n v="1.0408440000000001"/>
    <m/>
    <m/>
    <n v="2.2016500000000001E-2"/>
    <n v="-1.4916499999999999"/>
    <n v="2.2162600000001476E-2"/>
    <n v="2.7009082810420522E-3"/>
    <n v="1997"/>
    <s v="RO"/>
    <s v="CEE"/>
    <s v="Wave IV"/>
    <s v="Romania 1997"/>
    <s v="Gross"/>
    <n v="59.118319999999997"/>
    <n v="20.672930000000001"/>
    <n v="19.21668"/>
    <n v="39.90164"/>
    <n v="0.67494543146692942"/>
    <n v="36.992609999999999"/>
    <n v="2.5134099999999999E-2"/>
    <n v="0.32417010000000002"/>
    <n v="1.06897E-2"/>
    <n v="0.1474133"/>
    <m/>
    <m/>
    <n v="0.92851159999999999"/>
    <n v="1.4562500000000007"/>
    <n v="1.6861199999993914E-2"/>
    <n v="4.2256909741037997E-4"/>
  </r>
  <r>
    <x v="6"/>
    <x v="35"/>
    <x v="4"/>
    <x v="5"/>
    <x v="245"/>
    <x v="0"/>
    <n v="28.88053"/>
    <n v="13.74966"/>
    <n v="15.18923"/>
    <n v="13.6913"/>
    <n v="0.47406678478545927"/>
    <n v="11.814120000000001"/>
    <n v="0.15416530000000001"/>
    <n v="1.4970939999999999"/>
    <n v="5.8784000000000003E-2"/>
    <n v="1.3218110000000001"/>
    <m/>
    <m/>
    <n v="0.29264780000000001"/>
    <n v="-1.4395699999999998"/>
    <n v="-7.7521000000011497E-3"/>
    <n v="-5.6620627697889531E-4"/>
    <n v="2.1374727016426492E-2"/>
    <n v="1995"/>
    <s v="RO"/>
    <s v="CEE"/>
    <s v="Wave IV"/>
    <s v="Romania 1995"/>
    <s v="Gross"/>
    <n v="23.97316"/>
    <n v="10.846550000000001"/>
    <n v="12.21008"/>
    <n v="11.76308"/>
    <n v="0.49067707386093451"/>
    <n v="10.24747"/>
    <n v="0.14880699999999999"/>
    <n v="1.121464"/>
    <n v="5.9290900000000001E-2"/>
    <n v="1.417397"/>
    <m/>
    <m/>
    <n v="0.13518759999999999"/>
    <n v="-1.363529999999999"/>
    <n v="-3.00649999999969E-3"/>
    <n v="-2.5558782223700677E-4"/>
    <n v="1995"/>
    <s v="RO"/>
    <s v="CEE"/>
    <s v="Wave IV"/>
    <s v="Romania 1995"/>
    <s v="Gross"/>
    <n v="24.325880000000002"/>
    <n v="16.10126"/>
    <n v="19.11026"/>
    <n v="5.2156200000000013"/>
    <n v="0.21440622086436342"/>
    <n v="3.2484109999999999"/>
    <n v="0.21178250000000001"/>
    <n v="2.998332"/>
    <n v="7.5241100000000005E-2"/>
    <n v="1.5953729999999999"/>
    <m/>
    <m/>
    <n v="0.1261902"/>
    <n v="-3.0090000000000003"/>
    <n v="-3.0709799999998566E-2"/>
    <n v="-5.8880439909346459E-3"/>
    <n v="1995"/>
    <s v="RO"/>
    <s v="CEE"/>
    <s v="Wave IV"/>
    <s v="Romania 1995"/>
    <s v="Gross"/>
    <n v="63.776600000000002"/>
    <n v="23.689350000000001"/>
    <n v="22.190670000000001"/>
    <n v="41.585930000000005"/>
    <n v="0.65205624006296981"/>
    <n v="38.040480000000002"/>
    <n v="5.9491200000000001E-2"/>
    <n v="0.24405099999999999"/>
    <n v="2.1260299999999999E-2"/>
    <n v="0.24998280000000001"/>
    <m/>
    <m/>
    <n v="1.4554309999999999"/>
    <n v="1.4986800000000002"/>
    <n v="1.6553700000009997E-2"/>
    <n v="3.9806011312023068E-4"/>
  </r>
  <r>
    <x v="0"/>
    <x v="36"/>
    <x v="2"/>
    <x v="0"/>
    <x v="246"/>
    <x v="1"/>
    <n v="39.966369999999998"/>
    <n v="19.51022"/>
    <n v="19.51022"/>
    <n v="20.456149999999997"/>
    <n v="0.51183407449813423"/>
    <n v="18.71828"/>
    <m/>
    <n v="0.89733600000000002"/>
    <m/>
    <n v="2.7182600000000001E-2"/>
    <n v="0.1050282"/>
    <m/>
    <n v="0.48165039999999998"/>
    <m/>
    <n v="0.22667279999999934"/>
    <n v="1.108091209733989E-2"/>
    <n v="2.3545505874761383E-2"/>
    <n v="2013"/>
    <s v="RU"/>
    <s v="BRICS"/>
    <s v="Wave IX"/>
    <s v="Russia 2013"/>
    <s v="Net"/>
    <n v="32.776539999999997"/>
    <n v="17.864719999999998"/>
    <n v="17.864719999999998"/>
    <n v="14.911819999999999"/>
    <n v="0.45495406165507402"/>
    <n v="13.47526"/>
    <m/>
    <n v="0.69241620000000004"/>
    <m/>
    <n v="2.3802799999999999E-2"/>
    <n v="0.10692690000000001"/>
    <m/>
    <n v="0.4131784"/>
    <m/>
    <n v="0.20023569999999857"/>
    <n v="1.3427985316346267E-2"/>
    <n v="2013"/>
    <s v="RU"/>
    <s v="BRICS"/>
    <s v="Wave IX"/>
    <s v="Russia 2013"/>
    <s v="Net"/>
    <n v="32.56964"/>
    <n v="22.864260000000002"/>
    <n v="22.864260000000002"/>
    <n v="9.7053799999999981"/>
    <n v="0.29798855621370079"/>
    <n v="6.5548440000000001"/>
    <m/>
    <n v="2.204634"/>
    <m/>
    <n v="4.6800599999999998E-2"/>
    <n v="8.9402200000000001E-2"/>
    <m/>
    <n v="0.58393669999999998"/>
    <m/>
    <n v="0.22576249999999831"/>
    <n v="2.3261582751010094E-2"/>
    <n v="2013"/>
    <s v="RU"/>
    <s v="BRICS"/>
    <s v="Wave IX"/>
    <s v="Russia 2013"/>
    <s v="Net"/>
    <n v="78.324209999999994"/>
    <n v="22.249680000000001"/>
    <n v="22.249680000000001"/>
    <n v="56.074529999999996"/>
    <n v="0.71592844664504118"/>
    <n v="54.790550000000003"/>
    <m/>
    <n v="0.17396349999999999"/>
    <m/>
    <n v="1.7581900000000001E-2"/>
    <n v="0.1159372"/>
    <m/>
    <n v="0.64026830000000001"/>
    <m/>
    <n v="0.33622909999998996"/>
    <n v="5.9961108902738909E-3"/>
  </r>
  <r>
    <x v="1"/>
    <x v="36"/>
    <x v="2"/>
    <x v="1"/>
    <x v="247"/>
    <x v="1"/>
    <n v="39.112490000000001"/>
    <n v="19.168949999999999"/>
    <n v="19.168949999999999"/>
    <n v="19.943540000000002"/>
    <n v="0.50990207987269542"/>
    <n v="18.407070000000001"/>
    <m/>
    <n v="0.89232730000000005"/>
    <m/>
    <n v="1.16005E-2"/>
    <n v="0.13102440000000001"/>
    <m/>
    <n v="0.2151604"/>
    <m/>
    <n v="0.28635739999999998"/>
    <n v="1.4358403773853586E-2"/>
    <n v="1.0788475867373595E-2"/>
    <n v="2010"/>
    <s v="RU"/>
    <s v="BRICS"/>
    <s v="Wave VIII"/>
    <s v="Russia 2010"/>
    <s v="Net"/>
    <n v="32.887039999999999"/>
    <n v="17.744779999999999"/>
    <n v="17.744779999999999"/>
    <n v="15.14226"/>
    <n v="0.46043243782353172"/>
    <n v="13.91381"/>
    <m/>
    <n v="0.70243259999999996"/>
    <m/>
    <n v="1.7304400000000001E-2"/>
    <n v="0.1060524"/>
    <m/>
    <n v="0.12697030000000001"/>
    <m/>
    <n v="0.27569030000000083"/>
    <n v="1.8206681169125404E-2"/>
    <n v="2010"/>
    <s v="RU"/>
    <s v="BRICS"/>
    <s v="Wave VIII"/>
    <s v="Russia 2010"/>
    <s v="Net"/>
    <n v="35.001759999999997"/>
    <n v="25.075569999999999"/>
    <n v="25.075569999999999"/>
    <n v="9.9261899999999983"/>
    <n v="0.2835911679869812"/>
    <n v="7.3932399999999996"/>
    <m/>
    <n v="2.0334509999999999"/>
    <m/>
    <n v="0"/>
    <n v="0.2222452"/>
    <m/>
    <n v="9.7572300000000001E-2"/>
    <m/>
    <n v="0.17968149999999916"/>
    <n v="1.8101759083797429E-2"/>
    <n v="2010"/>
    <s v="RU"/>
    <s v="BRICS"/>
    <s v="Wave VIII"/>
    <s v="Russia 2010"/>
    <s v="Net"/>
    <n v="76.591800000000006"/>
    <n v="17.612079999999999"/>
    <n v="17.612079999999999"/>
    <n v="58.979720000000007"/>
    <n v="0.77005266882355561"/>
    <n v="57.364150000000002"/>
    <m/>
    <n v="0.16162589999999999"/>
    <m/>
    <n v="0"/>
    <n v="0.1220007"/>
    <m/>
    <n v="0.83391280000000001"/>
    <m/>
    <n v="0.49803060000000698"/>
    <n v="8.4440990903315062E-3"/>
  </r>
  <r>
    <x v="10"/>
    <x v="36"/>
    <x v="2"/>
    <x v="2"/>
    <x v="248"/>
    <x v="1"/>
    <n v="37.629429999999999"/>
    <n v="23.77018"/>
    <n v="23.77018"/>
    <n v="13.859249999999999"/>
    <n v="0.36830879447283682"/>
    <n v="12.572419999999999"/>
    <m/>
    <n v="0.64493370000000005"/>
    <m/>
    <n v="3.0229599999999999E-2"/>
    <n v="8.5222199999999998E-2"/>
    <m/>
    <n v="0.46139340000000001"/>
    <m/>
    <n v="6.5051099999999806E-2"/>
    <n v="4.6936955462957815E-3"/>
    <n v="3.3291368580550901E-2"/>
    <n v="2007"/>
    <s v="RU"/>
    <s v="BRICS"/>
    <s v="Wave VII"/>
    <s v="Russia 2007"/>
    <s v="Net"/>
    <n v="30.043700000000001"/>
    <n v="20.016449999999999"/>
    <n v="20.016449999999999"/>
    <n v="10.027250000000002"/>
    <n v="0.3337554961605928"/>
    <n v="9.0756580000000007"/>
    <m/>
    <n v="0.57758710000000002"/>
    <m/>
    <n v="4.6354300000000001E-2"/>
    <n v="7.5455000000000001E-3"/>
    <m/>
    <n v="0.25856879999999999"/>
    <m/>
    <n v="6.1536299999998434E-2"/>
    <n v="6.1369069286193543E-3"/>
    <n v="2007"/>
    <s v="RU"/>
    <s v="BRICS"/>
    <s v="Wave VII"/>
    <s v="Russia 2007"/>
    <s v="Net"/>
    <n v="32.359220000000001"/>
    <n v="24.972989999999999"/>
    <n v="24.972989999999999"/>
    <n v="7.3862300000000012"/>
    <n v="0.22825735601785213"/>
    <n v="5.6261479999999997"/>
    <m/>
    <n v="1.283884"/>
    <m/>
    <n v="0"/>
    <n v="3.2432599999999999E-2"/>
    <m/>
    <n v="0.30863570000000001"/>
    <m/>
    <n v="0.13512970000000202"/>
    <n v="1.8294813456932967E-2"/>
    <n v="2007"/>
    <s v="RU"/>
    <s v="BRICS"/>
    <s v="Wave VII"/>
    <s v="Russia 2007"/>
    <s v="Net"/>
    <n v="73.859309999999994"/>
    <n v="37.395760000000003"/>
    <n v="37.395760000000003"/>
    <n v="36.463549999999991"/>
    <n v="0.4936892857515186"/>
    <n v="34.372839999999997"/>
    <m/>
    <n v="0.1923618"/>
    <m/>
    <n v="0"/>
    <n v="0.4548836"/>
    <m/>
    <n v="1.4434659999999999"/>
    <m/>
    <n v="-1.400000009255109E-6"/>
    <n v="-3.8394506548460294E-8"/>
  </r>
  <r>
    <x v="3"/>
    <x v="36"/>
    <x v="2"/>
    <x v="3"/>
    <x v="249"/>
    <x v="1"/>
    <n v="40.360619999999997"/>
    <n v="23.898820000000001"/>
    <n v="23.898820000000001"/>
    <n v="16.461799999999997"/>
    <n v="0.40786786724287183"/>
    <n v="15.16187"/>
    <m/>
    <n v="0.62269019999999997"/>
    <m/>
    <n v="6.6337999999999996E-3"/>
    <n v="4.4994399999999997E-2"/>
    <m/>
    <n v="0.62561319999999998"/>
    <m/>
    <n v="-1.6000000009341875E-6"/>
    <n v="-9.7194717523854485E-8"/>
    <n v="3.8003936386057424E-2"/>
    <n v="2004"/>
    <s v="RU"/>
    <s v="BRICS"/>
    <s v="Wave VI"/>
    <s v="Russia 2004"/>
    <s v="Net"/>
    <n v="32.158099999999997"/>
    <n v="19.972580000000001"/>
    <n v="19.972580000000001"/>
    <n v="12.185519999999997"/>
    <n v="0.3789253718347787"/>
    <n v="11.03637"/>
    <m/>
    <n v="0.52868369999999998"/>
    <m/>
    <n v="1.06392E-2"/>
    <n v="9.8963000000000002E-3"/>
    <m/>
    <n v="0.59993359999999996"/>
    <m/>
    <n v="-2.8000000025230065E-6"/>
    <n v="-2.297809205124613E-7"/>
    <n v="2004"/>
    <s v="RU"/>
    <s v="BRICS"/>
    <s v="Wave VI"/>
    <s v="Russia 2004"/>
    <s v="Net"/>
    <n v="35.617179999999998"/>
    <n v="27.237960000000001"/>
    <n v="27.237960000000001"/>
    <n v="8.3792199999999966"/>
    <n v="0.23525781659300363"/>
    <n v="6.4185980000000002"/>
    <m/>
    <n v="1.219692"/>
    <m/>
    <n v="0"/>
    <n v="0"/>
    <m/>
    <n v="0.74092860000000005"/>
    <m/>
    <n v="1.3999999968206112E-6"/>
    <n v="1.6707999035955755E-7"/>
    <n v="2004"/>
    <s v="RU"/>
    <s v="BRICS"/>
    <s v="Wave VI"/>
    <s v="Russia 2004"/>
    <s v="Net"/>
    <n v="75.045140000000004"/>
    <n v="34.043140000000001"/>
    <n v="34.043140000000001"/>
    <n v="41.002000000000002"/>
    <n v="0.5463644947560895"/>
    <n v="39.9255"/>
    <m/>
    <n v="0.27033230000000003"/>
    <m/>
    <n v="0"/>
    <n v="0.22183610000000001"/>
    <m/>
    <n v="0.58434299999999995"/>
    <m/>
    <n v="-1.1399999991112963E-5"/>
    <n v="-2.7803521757750752E-7"/>
  </r>
  <r>
    <x v="11"/>
    <x v="36"/>
    <x v="2"/>
    <x v="4"/>
    <x v="250"/>
    <x v="1"/>
    <n v="40.978400000000001"/>
    <n v="23.476050000000001"/>
    <n v="23.476050000000001"/>
    <n v="17.50235"/>
    <n v="0.42711160025769673"/>
    <n v="14.26186"/>
    <m/>
    <n v="0.99650760000000005"/>
    <n v="0.19290160000000001"/>
    <n v="5.3801500000000002E-2"/>
    <n v="0.80184840000000002"/>
    <m/>
    <n v="1.0889740000000001"/>
    <m/>
    <n v="0.10645689999999774"/>
    <n v="6.0824346444904682E-3"/>
    <n v="6.2218730627601443E-2"/>
    <n v="2000"/>
    <s v="RU"/>
    <s v="BRICS"/>
    <s v="Wave V"/>
    <s v="Russia 2000"/>
    <s v="Net"/>
    <n v="34.91827"/>
    <n v="21.9344"/>
    <n v="21.9344"/>
    <n v="12.98387"/>
    <n v="0.37183600447559401"/>
    <n v="10.154299999999999"/>
    <m/>
    <n v="0.84752749999999999"/>
    <n v="0.2326202"/>
    <n v="6.9271100000000002E-2"/>
    <n v="0.59261319999999995"/>
    <m/>
    <n v="0.97811990000000004"/>
    <m/>
    <n v="0.10941810000000096"/>
    <n v="8.4272331747006837E-3"/>
    <n v="2000"/>
    <s v="RU"/>
    <s v="BRICS"/>
    <s v="Wave V"/>
    <s v="Russia 2000"/>
    <s v="Net"/>
    <n v="35.443109999999997"/>
    <n v="25.134899999999998"/>
    <n v="25.134899999999998"/>
    <n v="10.308209999999999"/>
    <n v="0.29083819111810449"/>
    <n v="5.8181890000000003"/>
    <m/>
    <n v="1.869904"/>
    <n v="0.2102222"/>
    <n v="4.6769100000000001E-2"/>
    <n v="1.1541650000000001"/>
    <m/>
    <n v="1.0755250000000001"/>
    <m/>
    <n v="0.13343569999999794"/>
    <n v="1.2944604349348524E-2"/>
    <n v="2000"/>
    <s v="RU"/>
    <s v="BRICS"/>
    <s v="Wave V"/>
    <s v="Russia 2000"/>
    <s v="Net"/>
    <n v="74.890590000000003"/>
    <n v="27.354099999999999"/>
    <n v="27.354099999999999"/>
    <n v="47.536490000000001"/>
    <n v="0.63474583388914418"/>
    <n v="44.512500000000003"/>
    <m/>
    <n v="0.26709939999999999"/>
    <n v="0"/>
    <n v="0"/>
    <n v="1.1312690000000001"/>
    <m/>
    <n v="1.5733440000000001"/>
    <m/>
    <n v="5.2277599999996482E-2"/>
    <n v="1.0997362236882966E-3"/>
  </r>
  <r>
    <x v="32"/>
    <x v="37"/>
    <x v="6"/>
    <x v="10"/>
    <x v="251"/>
    <x v="1"/>
    <n v="46.532789999999999"/>
    <n v="21.378340000000001"/>
    <n v="21.378340000000001"/>
    <n v="25.154449999999997"/>
    <n v="0.54057472161028808"/>
    <n v="23.54785"/>
    <n v="5.8978999999999997E-2"/>
    <n v="0.51454069999999996"/>
    <m/>
    <n v="0.173315"/>
    <m/>
    <m/>
    <n v="0.79881950000000002"/>
    <m/>
    <n v="6.0945799999995387E-2"/>
    <n v="2.42286354899413E-3"/>
    <n v="3.1756587800568094E-2"/>
    <n v="2016"/>
    <s v="RS"/>
    <s v="Europe - other"/>
    <s v="Wave X"/>
    <s v="Serbia 2016"/>
    <s v="Net"/>
    <n v="37.841329999999999"/>
    <n v="20.755089999999999"/>
    <n v="20.755089999999999"/>
    <n v="17.08624"/>
    <n v="0.45152324191565152"/>
    <n v="15.62975"/>
    <n v="5.8061599999999998E-2"/>
    <n v="0.39576050000000002"/>
    <m/>
    <n v="0.23034950000000001"/>
    <m/>
    <m/>
    <n v="0.72445110000000001"/>
    <m/>
    <n v="4.7867300000000057E-2"/>
    <n v="2.8015116257292449E-3"/>
    <n v="2016"/>
    <s v="RS"/>
    <s v="Europe - other"/>
    <s v="Wave X"/>
    <s v="Serbia 2016"/>
    <s v="Net"/>
    <n v="36.441240000000001"/>
    <n v="23.437190000000001"/>
    <n v="23.437190000000001"/>
    <n v="13.004049999999999"/>
    <n v="0.35684982179530661"/>
    <n v="9.9152559999999994"/>
    <n v="0.12992100000000001"/>
    <n v="1.5022610000000001"/>
    <m/>
    <n v="6.7573499999999995E-2"/>
    <m/>
    <m/>
    <n v="1.2546580000000001"/>
    <m/>
    <n v="0.1343804999999989"/>
    <n v="1.0333742180320663E-2"/>
    <n v="2016"/>
    <s v="RS"/>
    <s v="Europe - other"/>
    <s v="Wave X"/>
    <s v="Serbia 2016"/>
    <s v="Net"/>
    <n v="76.645939999999996"/>
    <n v="21.613759999999999"/>
    <n v="21.613759999999999"/>
    <n v="55.032179999999997"/>
    <n v="0.71800515461092917"/>
    <n v="54.05086"/>
    <n v="1.23672E-2"/>
    <n v="0.14776900000000001"/>
    <m/>
    <n v="9.4610200000000005E-2"/>
    <m/>
    <m/>
    <n v="0.68158909999999995"/>
    <m/>
    <n v="4.4984500000005312E-2"/>
    <n v="8.1742173397465474E-4"/>
  </r>
  <r>
    <x v="0"/>
    <x v="37"/>
    <x v="6"/>
    <x v="0"/>
    <x v="252"/>
    <x v="1"/>
    <n v="51.249929999999999"/>
    <n v="21.684609999999999"/>
    <n v="21.684609999999999"/>
    <n v="29.56532"/>
    <n v="0.57688508062352473"/>
    <n v="26.655750000000001"/>
    <m/>
    <n v="0.64954279999999998"/>
    <m/>
    <n v="0.44383719999999999"/>
    <m/>
    <m/>
    <n v="0.75207900000000005"/>
    <m/>
    <n v="1.0641110000000005"/>
    <n v="3.5991864792939851E-2"/>
    <n v="2.5437877892070849E-2"/>
    <n v="2013"/>
    <s v="RS"/>
    <s v="Europe - other"/>
    <s v="Wave IX"/>
    <s v="Serbia 2013"/>
    <s v="Net"/>
    <n v="44.071280000000002"/>
    <n v="21.034020000000002"/>
    <n v="21.034020000000002"/>
    <n v="23.03726"/>
    <n v="0.52272727272727271"/>
    <n v="19.85463"/>
    <m/>
    <n v="0.58543109999999998"/>
    <m/>
    <n v="0.60751719999999998"/>
    <m/>
    <m/>
    <n v="0.73731040000000003"/>
    <m/>
    <n v="1.2523713000000001"/>
    <n v="5.4362858256580868E-2"/>
    <n v="2013"/>
    <s v="RS"/>
    <s v="Europe - other"/>
    <s v="Wave IX"/>
    <s v="Serbia 2013"/>
    <s v="Net"/>
    <n v="42.394710000000003"/>
    <n v="25.923960000000001"/>
    <n v="25.923960000000001"/>
    <n v="16.470750000000002"/>
    <n v="0.38850955697066925"/>
    <n v="12.29072"/>
    <m/>
    <n v="1.574794"/>
    <m/>
    <n v="0.3771467"/>
    <m/>
    <m/>
    <n v="1.148512"/>
    <m/>
    <n v="1.0795773000000004"/>
    <n v="6.5545120896134068E-2"/>
    <n v="2013"/>
    <s v="RS"/>
    <s v="Europe - other"/>
    <s v="Wave IX"/>
    <s v="Serbia 2013"/>
    <s v="Net"/>
    <n v="78.798490000000001"/>
    <n v="20.380040000000001"/>
    <n v="20.380040000000001"/>
    <n v="58.41845"/>
    <n v="0.74136509468645906"/>
    <n v="57.260640000000002"/>
    <m/>
    <n v="0.13837240000000001"/>
    <m/>
    <n v="1.8204700000000001E-2"/>
    <m/>
    <m/>
    <n v="0.49613289999999999"/>
    <m/>
    <n v="0.50509999999999877"/>
    <n v="8.6462410419995521E-3"/>
  </r>
  <r>
    <x v="1"/>
    <x v="37"/>
    <x v="6"/>
    <x v="1"/>
    <x v="253"/>
    <x v="1"/>
    <n v="49.872039999999998"/>
    <n v="20.805489999999999"/>
    <n v="20.805489999999999"/>
    <n v="29.066549999999999"/>
    <n v="0.58282255949425776"/>
    <n v="26.255330000000001"/>
    <m/>
    <n v="0.61629869999999998"/>
    <m/>
    <n v="0.68076610000000004"/>
    <m/>
    <m/>
    <n v="0.61718850000000003"/>
    <m/>
    <n v="0.89696669999999656"/>
    <n v="3.0859069961863262E-2"/>
    <n v="2.1233634538670741E-2"/>
    <n v="2010"/>
    <s v="RS"/>
    <s v="Europe - other"/>
    <s v="Wave VIII"/>
    <s v="Serbia 2010"/>
    <s v="Net"/>
    <n v="42.475709999999999"/>
    <n v="20.52966"/>
    <n v="20.52966"/>
    <n v="21.94605"/>
    <n v="0.51667294084077697"/>
    <n v="18.92859"/>
    <m/>
    <n v="0.49793340000000003"/>
    <m/>
    <n v="0.87450499999999998"/>
    <m/>
    <m/>
    <n v="0.5954294"/>
    <m/>
    <n v="1.0495921999999993"/>
    <n v="4.7826018805206372E-2"/>
    <n v="2010"/>
    <s v="RS"/>
    <s v="Europe - other"/>
    <s v="Wave VIII"/>
    <s v="Serbia 2010"/>
    <s v="Net"/>
    <n v="41.667259999999999"/>
    <n v="25.418769999999999"/>
    <n v="25.418769999999999"/>
    <n v="16.24849"/>
    <n v="0.38995820699513239"/>
    <n v="11.91168"/>
    <m/>
    <n v="1.7861320000000001"/>
    <m/>
    <n v="0.64505290000000004"/>
    <m/>
    <m/>
    <n v="0.97860150000000001"/>
    <m/>
    <n v="0.92702360000000006"/>
    <n v="5.7052907685575707E-2"/>
    <n v="2010"/>
    <s v="RS"/>
    <s v="Europe - other"/>
    <s v="Wave VIII"/>
    <s v="Serbia 2010"/>
    <s v="Net"/>
    <n v="76.463549999999998"/>
    <n v="18.26925"/>
    <n v="18.26925"/>
    <n v="58.194299999999998"/>
    <n v="0.76107243255119594"/>
    <n v="57.054549999999999"/>
    <m/>
    <n v="0.10871599999999999"/>
    <m/>
    <n v="0.16396330000000001"/>
    <m/>
    <m/>
    <n v="0.41891669999999998"/>
    <m/>
    <n v="0.44815400000000238"/>
    <n v="7.7009947709655822E-3"/>
  </r>
  <r>
    <x v="19"/>
    <x v="37"/>
    <x v="6"/>
    <x v="2"/>
    <x v="254"/>
    <x v="1"/>
    <n v="44.734999999999999"/>
    <n v="23.111350000000002"/>
    <n v="23.111350000000002"/>
    <n v="21.623649999999998"/>
    <n v="0.48337208002682458"/>
    <n v="19.449339999999999"/>
    <m/>
    <n v="0.64211750000000001"/>
    <m/>
    <n v="0.58608249999999995"/>
    <m/>
    <m/>
    <n v="0.67877200000000004"/>
    <m/>
    <n v="0.26733799999999874"/>
    <n v="1.2363222675172729E-2"/>
    <n v="3.1390260201214881E-2"/>
    <n v="2006"/>
    <s v="RS"/>
    <s v="Europe - other"/>
    <s v="Wave VII"/>
    <s v="Serbia 2006"/>
    <s v="Net"/>
    <n v="37.49165"/>
    <n v="21.141259999999999"/>
    <n v="21.141259999999999"/>
    <n v="16.350390000000001"/>
    <n v="0.43610750660480402"/>
    <n v="14.166410000000001"/>
    <m/>
    <n v="0.47742839999999998"/>
    <m/>
    <n v="0.81094650000000001"/>
    <m/>
    <m/>
    <n v="0.60557459999999996"/>
    <m/>
    <n v="0.2900305000000003"/>
    <n v="1.7738445382648384E-2"/>
    <n v="2006"/>
    <s v="RS"/>
    <s v="Europe - other"/>
    <s v="Wave VII"/>
    <s v="Serbia 2006"/>
    <s v="Net"/>
    <n v="40.652099999999997"/>
    <n v="27.53276"/>
    <n v="27.53276"/>
    <n v="13.119339999999998"/>
    <n v="0.32272231938817425"/>
    <n v="9.7742000000000004"/>
    <m/>
    <n v="1.6666289999999999"/>
    <m/>
    <n v="0.32418730000000001"/>
    <m/>
    <m/>
    <n v="0.97851279999999996"/>
    <m/>
    <n v="0.37581089999999584"/>
    <n v="2.8645564487237613E-2"/>
    <n v="2006"/>
    <s v="RS"/>
    <s v="Europe - other"/>
    <s v="Wave VII"/>
    <s v="Serbia 2006"/>
    <s v="Net"/>
    <n v="72.494969999999995"/>
    <n v="25.514800000000001"/>
    <n v="25.514800000000001"/>
    <n v="46.980169999999994"/>
    <n v="0.64804730590274051"/>
    <n v="45.92718"/>
    <m/>
    <n v="0.23370840000000001"/>
    <m/>
    <n v="8.5897399999999999E-2"/>
    <m/>
    <m/>
    <n v="0.64202789999999998"/>
    <m/>
    <n v="9.1356299999993951E-2"/>
    <n v="1.9445715075103807E-3"/>
  </r>
  <r>
    <x v="0"/>
    <x v="38"/>
    <x v="4"/>
    <x v="0"/>
    <x v="255"/>
    <x v="0"/>
    <n v="30.716560000000001"/>
    <n v="11.49775"/>
    <n v="13.83778"/>
    <n v="16.878779999999999"/>
    <n v="0.54950098578747097"/>
    <n v="15.75995"/>
    <n v="0.164969"/>
    <n v="2.3129930000000001"/>
    <n v="3.3771500000000003E-2"/>
    <n v="0.1574574"/>
    <m/>
    <m/>
    <n v="0.70671989999999996"/>
    <n v="-2.3400300000000005"/>
    <n v="8.2949200000001611E-2"/>
    <n v="4.9144073209083606E-3"/>
    <n v="4.1870318826360671E-2"/>
    <n v="2013"/>
    <s v="SK"/>
    <s v="CEE"/>
    <s v="Wave IX"/>
    <s v="Slovakia 2013"/>
    <s v="Gross"/>
    <n v="21.12323"/>
    <n v="10.284000000000001"/>
    <n v="12.65448"/>
    <n v="8.46875"/>
    <n v="0.40092116593911065"/>
    <n v="7.8299479999999999"/>
    <n v="0.15599869999999999"/>
    <n v="1.7974840000000001"/>
    <n v="4.54426E-2"/>
    <n v="0.15985199999999999"/>
    <m/>
    <m/>
    <n v="0.76889750000000001"/>
    <n v="-2.3704799999999988"/>
    <n v="8.160719999999877E-2"/>
    <n v="9.6362745387452414E-3"/>
    <n v="2013"/>
    <s v="SK"/>
    <s v="CEE"/>
    <s v="Wave IX"/>
    <s v="Slovakia 2013"/>
    <s v="Gross"/>
    <n v="26.90532"/>
    <n v="15.967370000000001"/>
    <n v="20.175930000000001"/>
    <n v="6.7293899999999987"/>
    <n v="0.25011373215408694"/>
    <n v="3.6944180000000002"/>
    <n v="0.24687000000000001"/>
    <n v="6.0546559999999996"/>
    <n v="5.9490000000000003E-3"/>
    <n v="0.19058610000000001"/>
    <m/>
    <m/>
    <n v="0.70278260000000004"/>
    <n v="-4.2085600000000003"/>
    <n v="4.2688299999998236E-2"/>
    <n v="6.3435616006797414E-3"/>
    <n v="2013"/>
    <s v="SK"/>
    <s v="CEE"/>
    <s v="Wave IX"/>
    <s v="Slovakia 2013"/>
    <s v="Gross"/>
    <n v="77.528880000000001"/>
    <n v="11.65954"/>
    <n v="11.69117"/>
    <n v="65.837710000000001"/>
    <n v="0.84920238754900113"/>
    <n v="64.827590000000001"/>
    <n v="0.1093078"/>
    <n v="0.2372012"/>
    <n v="1.45798E-2"/>
    <n v="0.1083336"/>
    <m/>
    <m/>
    <n v="0.43663360000000001"/>
    <n v="-3.1629999999999825E-2"/>
    <n v="0.13569400000001508"/>
    <n v="2.0610376636735249E-3"/>
  </r>
  <r>
    <x v="1"/>
    <x v="38"/>
    <x v="4"/>
    <x v="1"/>
    <x v="256"/>
    <x v="0"/>
    <n v="33.149810000000002"/>
    <n v="11.38841"/>
    <n v="13.43798"/>
    <n v="19.711830000000003"/>
    <n v="0.59462874749508376"/>
    <n v="17.94023"/>
    <n v="0.14902309999999999"/>
    <n v="2.3663650000000001"/>
    <n v="0.15366460000000001"/>
    <n v="0.4148636"/>
    <m/>
    <m/>
    <n v="0.65887399999999996"/>
    <n v="-2.0495699999999992"/>
    <n v="7.8379699999999275E-2"/>
    <n v="3.9762771898905003E-3"/>
    <n v="3.3425308558363169E-2"/>
    <n v="2010"/>
    <s v="SK"/>
    <s v="CEE"/>
    <s v="Wave VIII"/>
    <s v="Slovakia 2010"/>
    <s v="Gross"/>
    <n v="24.3871"/>
    <n v="10.089650000000001"/>
    <n v="12.240869999999999"/>
    <n v="12.146230000000001"/>
    <n v="0.49805962988629238"/>
    <n v="10.797610000000001"/>
    <n v="0.1667266"/>
    <n v="1.9049959999999999"/>
    <n v="0.19377369999999999"/>
    <n v="0.4276276"/>
    <m/>
    <m/>
    <n v="0.68336300000000005"/>
    <n v="-2.1512199999999986"/>
    <n v="0.12335309999999922"/>
    <n v="1.0155669701627517E-2"/>
    <n v="2010"/>
    <s v="SK"/>
    <s v="CEE"/>
    <s v="Wave VIII"/>
    <s v="Slovakia 2010"/>
    <s v="Gross"/>
    <n v="29.269970000000001"/>
    <n v="16.411819999999999"/>
    <n v="19.629239999999999"/>
    <n v="9.6407300000000014"/>
    <n v="0.32937273253098659"/>
    <n v="5.2254930000000002"/>
    <n v="0.11522010000000001"/>
    <n v="6.2237869999999997"/>
    <n v="7.5573899999999999E-2"/>
    <n v="0.56121639999999995"/>
    <m/>
    <m/>
    <n v="0.76179410000000003"/>
    <n v="-3.2174200000000006"/>
    <n v="-0.10493449999999704"/>
    <n v="-1.0884497335782355E-2"/>
    <n v="2010"/>
    <s v="SK"/>
    <s v="CEE"/>
    <s v="Wave VIII"/>
    <s v="Slovakia 2010"/>
    <s v="Gross"/>
    <n v="81.230289999999997"/>
    <n v="12.176069999999999"/>
    <n v="12.396610000000001"/>
    <n v="68.833680000000001"/>
    <n v="0.84738931745781043"/>
    <n v="67.946420000000003"/>
    <n v="9.9028099999999994E-2"/>
    <n v="0.29920669999999999"/>
    <n v="4.2106600000000001E-2"/>
    <n v="0.1855173"/>
    <m/>
    <m/>
    <n v="0.42025659999999998"/>
    <n v="-0.22054000000000151"/>
    <n v="6.1684700000000703E-2"/>
    <n v="8.9614124945812433E-4"/>
  </r>
  <r>
    <x v="10"/>
    <x v="38"/>
    <x v="4"/>
    <x v="2"/>
    <x v="257"/>
    <x v="0"/>
    <n v="29.82572"/>
    <n v="10.489420000000001"/>
    <n v="12.782349999999999"/>
    <n v="17.043370000000003"/>
    <n v="0.57143197213680019"/>
    <n v="15.974970000000001"/>
    <n v="5.1240399999999998E-2"/>
    <n v="2.217374"/>
    <n v="0.2290845"/>
    <n v="0.24029780000000001"/>
    <m/>
    <m/>
    <n v="0.62489799999999995"/>
    <n v="-2.2929299999999984"/>
    <n v="-1.5646999999958666E-3"/>
    <n v="-9.1806960712339538E-5"/>
    <n v="3.6665166572103981E-2"/>
    <n v="2007"/>
    <s v="SK"/>
    <s v="CEE"/>
    <s v="Wave VII"/>
    <s v="Slovakia 2007"/>
    <s v="Gross"/>
    <n v="20.810479999999998"/>
    <n v="7.5116269999999998"/>
    <n v="9.7826149999999998"/>
    <n v="11.027864999999998"/>
    <n v="0.52991881974851129"/>
    <n v="10.316269999999999"/>
    <n v="6.2130199999999997E-2"/>
    <n v="1.7393019999999999"/>
    <n v="0.28375529999999999"/>
    <n v="0.25755860000000003"/>
    <m/>
    <m/>
    <n v="0.64809609999999995"/>
    <n v="-2.270988"/>
    <n v="-8.2592000000012433E-3"/>
    <n v="-7.4893916456188431E-4"/>
    <n v="2007"/>
    <s v="SK"/>
    <s v="CEE"/>
    <s v="Wave VII"/>
    <s v="Slovakia 2007"/>
    <s v="Gross"/>
    <n v="23.736470000000001"/>
    <n v="11.966240000000001"/>
    <n v="15.82146"/>
    <n v="7.9150100000000005"/>
    <n v="0.33345354216528406"/>
    <n v="5.009919"/>
    <n v="3.3095399999999997E-2"/>
    <n v="5.6414260000000001"/>
    <n v="0.17061470000000001"/>
    <n v="0.33347890000000002"/>
    <m/>
    <m/>
    <n v="0.60484789999999999"/>
    <n v="-3.8552199999999992"/>
    <n v="-2.3151899999998449E-2"/>
    <n v="-2.9250626341594576E-3"/>
    <n v="2007"/>
    <s v="SK"/>
    <s v="CEE"/>
    <s v="Wave VII"/>
    <s v="Slovakia 2007"/>
    <s v="Gross"/>
    <n v="80.407679999999999"/>
    <n v="22.982060000000001"/>
    <n v="23.492429999999999"/>
    <n v="56.91525"/>
    <n v="0.70783350545619528"/>
    <n v="56.35548"/>
    <n v="2.0955100000000001E-2"/>
    <n v="0.37208370000000002"/>
    <n v="3.7610999999999999E-2"/>
    <n v="4.49448E-2"/>
    <m/>
    <m/>
    <n v="0.53790090000000002"/>
    <n v="-0.51036999999999821"/>
    <n v="5.6644500000004427E-2"/>
    <n v="9.9524292698361912E-4"/>
  </r>
  <r>
    <x v="3"/>
    <x v="38"/>
    <x v="4"/>
    <x v="3"/>
    <x v="258"/>
    <x v="0"/>
    <n v="32.746650000000002"/>
    <n v="11.333130000000001"/>
    <n v="14.303419999999999"/>
    <n v="18.443230000000003"/>
    <n v="0.56320967182902681"/>
    <n v="17.147950000000002"/>
    <n v="8.2076999999999997E-2"/>
    <n v="2.3944779999999999"/>
    <n v="5.8372E-2"/>
    <n v="0.51164719999999997"/>
    <m/>
    <m/>
    <n v="1.127059"/>
    <n v="-2.9702899999999985"/>
    <n v="9.1936800000002705E-2"/>
    <n v="4.9848535207771463E-3"/>
    <n v="6.110963209806524E-2"/>
    <n v="2004"/>
    <s v="SK"/>
    <s v="CEE"/>
    <s v="Wave VI"/>
    <s v="Slovakia 2004"/>
    <s v="Gross"/>
    <n v="24.9041"/>
    <n v="9.5427099999999996"/>
    <n v="12.39832"/>
    <n v="12.50578"/>
    <n v="0.50215747607823613"/>
    <n v="11.41704"/>
    <n v="9.7984299999999996E-2"/>
    <n v="1.973635"/>
    <n v="5.5038499999999997E-2"/>
    <n v="0.5566025"/>
    <m/>
    <m/>
    <n v="1.153599"/>
    <n v="-2.8556100000000004"/>
    <n v="0.10749069999999961"/>
    <n v="8.5952815418150336E-3"/>
    <n v="2004"/>
    <s v="SK"/>
    <s v="CEE"/>
    <s v="Wave VI"/>
    <s v="Slovakia 2004"/>
    <s v="Gross"/>
    <n v="25"/>
    <n v="13.430999999999999"/>
    <n v="18.653770000000002"/>
    <n v="6.3462299999999985"/>
    <n v="0.25384919999999994"/>
    <n v="4.3811400000000003"/>
    <n v="4.6083899999999997E-2"/>
    <n v="5.1848460000000003"/>
    <n v="4.6844499999999997E-2"/>
    <n v="0.54738569999999998"/>
    <m/>
    <m/>
    <n v="1.277399"/>
    <n v="-5.2227700000000024"/>
    <n v="8.5300899999998236E-2"/>
    <n v="1.3441192645081923E-2"/>
    <n v="2004"/>
    <s v="SK"/>
    <s v="CEE"/>
    <s v="Wave VI"/>
    <s v="Slovakia 2004"/>
    <s v="Gross"/>
    <n v="86.94529"/>
    <n v="17.706119999999999"/>
    <n v="17.797470000000001"/>
    <n v="69.147819999999996"/>
    <n v="0.79530265526746757"/>
    <n v="67.78125"/>
    <n v="5.2387200000000002E-2"/>
    <n v="0.32730870000000001"/>
    <n v="9.4197299999999998E-2"/>
    <n v="0.21442700000000001"/>
    <m/>
    <m/>
    <n v="0.75101180000000001"/>
    <n v="-9.1350000000002041E-2"/>
    <n v="1.8587999999994054E-2"/>
    <n v="2.6881541601736763E-4"/>
  </r>
  <r>
    <x v="25"/>
    <x v="38"/>
    <x v="4"/>
    <x v="5"/>
    <x v="259"/>
    <x v="1"/>
    <n v="40.371380000000002"/>
    <n v="12.863110000000001"/>
    <n v="12.863110000000001"/>
    <n v="27.508270000000003"/>
    <n v="0.68138047299844595"/>
    <n v="18.380490000000002"/>
    <n v="0.60680199999999995"/>
    <n v="6.5326680000000001"/>
    <m/>
    <n v="1.7808949999999999"/>
    <m/>
    <m/>
    <n v="0.15360260000000001"/>
    <m/>
    <n v="5.3812400000001759E-2"/>
    <n v="1.9562262548681454E-3"/>
    <n v="5.5838698689521368E-3"/>
    <n v="1996"/>
    <s v="SK"/>
    <s v="CEE"/>
    <s v="Wave IV"/>
    <s v="Slovakia 1996"/>
    <s v="Net"/>
    <n v="33.840170000000001"/>
    <n v="11.735760000000001"/>
    <n v="11.735760000000001"/>
    <n v="22.104410000000001"/>
    <n v="0.6532003237572388"/>
    <n v="13.788069999999999"/>
    <n v="0.67919779999999996"/>
    <n v="5.8393829999999998"/>
    <m/>
    <n v="1.6127279999999999"/>
    <m/>
    <m/>
    <n v="0.1490088"/>
    <m/>
    <n v="3.6022400000000232E-2"/>
    <n v="1.6296476585441651E-3"/>
    <n v="1996"/>
    <s v="SK"/>
    <s v="CEE"/>
    <s v="Wave IV"/>
    <s v="Slovakia 1996"/>
    <s v="Net"/>
    <n v="39.738729999999997"/>
    <n v="16.169329999999999"/>
    <n v="16.169329999999999"/>
    <n v="23.569399999999998"/>
    <n v="0.59310903997183606"/>
    <n v="4.7803620000000002"/>
    <n v="0.67489809999999995"/>
    <n v="15.2171"/>
    <m/>
    <n v="2.392754"/>
    <m/>
    <m/>
    <n v="0.35112860000000001"/>
    <m/>
    <n v="0.15315730000000016"/>
    <n v="6.4981416582518088E-3"/>
    <n v="1996"/>
    <s v="SK"/>
    <s v="CEE"/>
    <s v="Wave IV"/>
    <s v="Slovakia 1996"/>
    <s v="Net"/>
    <m/>
    <m/>
    <m/>
    <m/>
    <m/>
    <m/>
    <m/>
    <m/>
    <m/>
    <m/>
    <m/>
    <m/>
    <m/>
    <m/>
    <n v="0"/>
    <m/>
  </r>
  <r>
    <x v="15"/>
    <x v="38"/>
    <x v="4"/>
    <x v="6"/>
    <x v="260"/>
    <x v="0"/>
    <n v="35.253189999999996"/>
    <n v="5.6023639999999997"/>
    <n v="6.25"/>
    <n v="29.003189999999996"/>
    <n v="0.82271107947961586"/>
    <n v="15.37454"/>
    <n v="0.77443890000000004"/>
    <n v="6.56229"/>
    <m/>
    <n v="1.139127"/>
    <m/>
    <m/>
    <n v="5.5059529999999999"/>
    <n v="-0.64763600000000032"/>
    <n v="0.29447709999999461"/>
    <n v="1.0153265899371574E-2"/>
    <n v="0.18983956592361048"/>
    <n v="1992"/>
    <s v="SK"/>
    <s v="CEE"/>
    <s v="Wave III"/>
    <s v="Slovakia 1992"/>
    <s v="Gross"/>
    <n v="28.82733"/>
    <n v="4.4023599999999998"/>
    <n v="5.1655300000000004"/>
    <n v="23.661799999999999"/>
    <n v="0.82081136199571725"/>
    <n v="13.08695"/>
    <n v="0.75787090000000001"/>
    <n v="4.8705090000000002"/>
    <m/>
    <n v="1.1588879999999999"/>
    <m/>
    <m/>
    <n v="4.2769320000000004"/>
    <n v="-0.76317000000000057"/>
    <n v="0.27382010000000179"/>
    <n v="1.157224302462204E-2"/>
    <n v="1992"/>
    <s v="SK"/>
    <s v="CEE"/>
    <s v="Wave III"/>
    <s v="Slovakia 1992"/>
    <s v="Gross"/>
    <n v="30.311789999999998"/>
    <n v="4.5781599999999996"/>
    <n v="5.2624149999999998"/>
    <n v="25.049374999999998"/>
    <n v="0.82639049030096867"/>
    <n v="3.5200339999999999"/>
    <n v="1.019328"/>
    <n v="12.08733"/>
    <m/>
    <n v="1.407308"/>
    <m/>
    <m/>
    <n v="7.2516930000000004"/>
    <n v="-0.68425500000000028"/>
    <n v="0.44793699999999959"/>
    <n v="1.7882162728610977E-2"/>
    <n v="1992"/>
    <s v="SK"/>
    <s v="CEE"/>
    <s v="Wave III"/>
    <s v="Slovakia 1992"/>
    <s v="Gross"/>
    <n v="83.393839999999997"/>
    <n v="14.867190000000001"/>
    <n v="14.790749999999999"/>
    <n v="68.603089999999995"/>
    <n v="0.82263977771020014"/>
    <n v="59.860500000000002"/>
    <n v="0.20064969999999999"/>
    <n v="0.74527030000000005"/>
    <m/>
    <n v="0.30575039999999998"/>
    <m/>
    <m/>
    <n v="7.4240380000000004"/>
    <n v="7.6440000000001618E-2"/>
    <n v="-9.5584000000172864E-3"/>
    <n v="-1.3932900107002888E-4"/>
  </r>
  <r>
    <x v="28"/>
    <x v="39"/>
    <x v="4"/>
    <x v="0"/>
    <x v="261"/>
    <x v="1"/>
    <n v="42.859929999999999"/>
    <n v="15.91756"/>
    <n v="15.91756"/>
    <n v="26.942369999999997"/>
    <n v="0.62861441910894389"/>
    <n v="0"/>
    <m/>
    <n v="2.074678"/>
    <n v="1.0772999999999999"/>
    <n v="1.176922"/>
    <m/>
    <m/>
    <n v="22.6326"/>
    <m/>
    <n v="-1.9130000000004088E-2"/>
    <n v="-7.1003404674511148E-4"/>
    <n v="0.84003745772921989"/>
    <n v="2012"/>
    <s v="SI"/>
    <s v="CEE"/>
    <s v="Wave IX"/>
    <s v="Slovenia 2012"/>
    <s v="Net"/>
    <n v="34.958240000000004"/>
    <n v="14.974489999999999"/>
    <n v="14.974489999999999"/>
    <n v="19.983750000000004"/>
    <n v="0.57164634146341464"/>
    <n v="0"/>
    <m/>
    <n v="1.708547"/>
    <n v="1.2773760000000001"/>
    <n v="1.450083"/>
    <m/>
    <m/>
    <n v="15.5641"/>
    <m/>
    <n v="-1.6355999999994708E-2"/>
    <n v="-8.1846500281452204E-4"/>
    <n v="2012"/>
    <s v="SI"/>
    <s v="CEE"/>
    <s v="Wave IX"/>
    <s v="Slovenia 2012"/>
    <s v="Net"/>
    <n v="31.190449999999998"/>
    <n v="16.081589999999998"/>
    <n v="16.081589999999998"/>
    <n v="15.10886"/>
    <n v="0.48440660522692042"/>
    <n v="0"/>
    <m/>
    <n v="5.2835830000000001"/>
    <n v="1.2155100000000001"/>
    <n v="1.179224"/>
    <m/>
    <m/>
    <n v="7.4502170000000003"/>
    <m/>
    <n v="-1.9674000000000191E-2"/>
    <n v="-1.3021498643842216E-3"/>
    <n v="2012"/>
    <s v="SI"/>
    <s v="CEE"/>
    <s v="Wave IX"/>
    <s v="Slovenia 2012"/>
    <s v="Net"/>
    <n v="84.637919999999994"/>
    <n v="19.33961"/>
    <n v="19.33961"/>
    <n v="65.298309999999987"/>
    <n v="0.77150182802223866"/>
    <n v="0"/>
    <m/>
    <n v="0.24309729999999999"/>
    <n v="0.17747589999999999"/>
    <n v="0.1356783"/>
    <m/>
    <m/>
    <n v="64.771180000000001"/>
    <m/>
    <n v="-2.9121500000016454E-2"/>
    <n v="-4.4597632006121538E-4"/>
  </r>
  <r>
    <x v="1"/>
    <x v="39"/>
    <x v="4"/>
    <x v="1"/>
    <x v="262"/>
    <x v="1"/>
    <n v="38.940730000000002"/>
    <n v="15.64913"/>
    <n v="15.64913"/>
    <n v="23.291600000000003"/>
    <n v="0.59812951631877476"/>
    <n v="0"/>
    <m/>
    <n v="2.714445"/>
    <n v="0.58306789999999997"/>
    <n v="0.72122960000000003"/>
    <n v="0"/>
    <n v="0.25372980000000001"/>
    <n v="18.84864"/>
    <m/>
    <n v="0.17048770000000246"/>
    <n v="7.3197075340467139E-3"/>
    <n v="0.809246251867626"/>
    <n v="2010"/>
    <s v="SI"/>
    <s v="CEE"/>
    <s v="Wave VIII"/>
    <s v="Slovenia 2010"/>
    <s v="Net"/>
    <n v="31.269359999999999"/>
    <n v="13.27636"/>
    <n v="13.27636"/>
    <n v="17.992999999999999"/>
    <n v="0.57541951610138486"/>
    <n v="0"/>
    <m/>
    <n v="2.3930739999999999"/>
    <n v="0.71134660000000005"/>
    <n v="0.98888589999999998"/>
    <n v="0"/>
    <n v="0.32634259999999998"/>
    <n v="13.43871"/>
    <m/>
    <n v="0.13464089999999729"/>
    <n v="7.4829600400154114E-3"/>
    <n v="2010"/>
    <s v="SI"/>
    <s v="CEE"/>
    <s v="Wave VIII"/>
    <s v="Slovenia 2010"/>
    <s v="Net"/>
    <n v="23.316040000000001"/>
    <n v="12.188689999999999"/>
    <n v="12.188689999999999"/>
    <n v="11.127350000000002"/>
    <n v="0.47724013168616974"/>
    <n v="0"/>
    <m/>
    <n v="6.3235970000000004"/>
    <n v="0.59579709999999997"/>
    <n v="0.2030449"/>
    <n v="0"/>
    <n v="0.1290684"/>
    <n v="3.458377"/>
    <m/>
    <n v="0.41746560000000166"/>
    <n v="3.7517072798105712E-2"/>
    <n v="2010"/>
    <s v="SI"/>
    <s v="CEE"/>
    <s v="Wave VIII"/>
    <s v="Slovenia 2010"/>
    <s v="Net"/>
    <n v="85.724559999999997"/>
    <n v="28.699580000000001"/>
    <n v="28.699580000000001"/>
    <n v="57.024979999999999"/>
    <n v="0.66521169662463131"/>
    <n v="0"/>
    <m/>
    <n v="0.26288030000000001"/>
    <n v="5.7919499999999999E-2"/>
    <n v="0.18910979999999999"/>
    <n v="0"/>
    <n v="9.2898400000000006E-2"/>
    <n v="56.364109999999997"/>
    <m/>
    <n v="5.8061999999999614E-2"/>
    <n v="1.0181853636774553E-3"/>
  </r>
  <r>
    <x v="10"/>
    <x v="39"/>
    <x v="4"/>
    <x v="2"/>
    <x v="263"/>
    <x v="1"/>
    <n v="37.791319999999999"/>
    <n v="13.18276"/>
    <n v="13.18276"/>
    <n v="24.608559999999997"/>
    <n v="0.65116963366190961"/>
    <n v="0"/>
    <m/>
    <n v="3.0981920000000001"/>
    <n v="0.66056870000000001"/>
    <n v="0.5804996"/>
    <n v="0"/>
    <n v="0.3100948"/>
    <n v="19.76953"/>
    <m/>
    <n v="0.18967489999999998"/>
    <n v="7.7076797667153217E-3"/>
    <n v="0.80335988777888678"/>
    <n v="2007"/>
    <s v="SI"/>
    <s v="CEE"/>
    <s v="Wave VII"/>
    <s v="Slovenia 2007"/>
    <s v="Net"/>
    <n v="30.22035"/>
    <n v="10.70335"/>
    <n v="10.70335"/>
    <n v="19.516999999999999"/>
    <n v="0.64582309602635313"/>
    <n v="0"/>
    <m/>
    <n v="2.5558010000000002"/>
    <n v="0.70458080000000001"/>
    <n v="0.77756499999999995"/>
    <n v="0"/>
    <n v="0.32326650000000001"/>
    <n v="15.01681"/>
    <m/>
    <n v="0.13897670000000062"/>
    <n v="7.1208023774145934E-3"/>
    <n v="2007"/>
    <s v="SI"/>
    <s v="CEE"/>
    <s v="Wave VII"/>
    <s v="Slovenia 2007"/>
    <s v="Net"/>
    <n v="25.502099999999999"/>
    <n v="11.57821"/>
    <n v="11.57821"/>
    <n v="13.923889999999998"/>
    <n v="0.54598993808353036"/>
    <n v="0"/>
    <m/>
    <n v="7.6388259999999999"/>
    <n v="1.0237369999999999"/>
    <n v="0.19624330000000001"/>
    <n v="0"/>
    <n v="0.29111959999999998"/>
    <n v="4.3228249999999999"/>
    <m/>
    <n v="0.45113909999999713"/>
    <n v="3.2400363691468204E-2"/>
    <n v="2007"/>
    <s v="SI"/>
    <s v="CEE"/>
    <s v="Wave VII"/>
    <s v="Slovenia 2007"/>
    <s v="Net"/>
    <n v="83.777839999999998"/>
    <n v="25.537839999999999"/>
    <n v="25.537839999999999"/>
    <n v="58.239999999999995"/>
    <n v="0.69517189748506281"/>
    <n v="0"/>
    <m/>
    <n v="0.33336450000000001"/>
    <n v="6.7163500000000001E-2"/>
    <n v="0.17055799999999999"/>
    <n v="0"/>
    <n v="0.27520939999999999"/>
    <n v="57.28031"/>
    <m/>
    <n v="0.11339459999999235"/>
    <n v="1.9470226648350337E-3"/>
  </r>
  <r>
    <x v="3"/>
    <x v="39"/>
    <x v="4"/>
    <x v="3"/>
    <x v="264"/>
    <x v="1"/>
    <n v="37.783470000000001"/>
    <n v="11.67365"/>
    <n v="11.67365"/>
    <n v="26.109819999999999"/>
    <n v="0.6910381709250103"/>
    <n v="0"/>
    <m/>
    <n v="4.2630499999999998"/>
    <n v="0.89543680000000003"/>
    <n v="0.98891499999999999"/>
    <n v="0"/>
    <n v="0.48076530000000001"/>
    <n v="19.442260000000001"/>
    <m/>
    <n v="3.9392899999999287E-2"/>
    <n v="1.508738857640508E-3"/>
    <n v="0.74463401126472728"/>
    <n v="2004"/>
    <s v="SI"/>
    <s v="CEE"/>
    <s v="Wave VI"/>
    <s v="Slovenia 2004"/>
    <s v="Net"/>
    <n v="30.722159999999999"/>
    <n v="9.1616599999999995"/>
    <n v="9.1616599999999995"/>
    <n v="21.560499999999998"/>
    <n v="0.70178984810963807"/>
    <n v="0"/>
    <m/>
    <n v="3.399359"/>
    <n v="0.95230150000000002"/>
    <n v="1.241716"/>
    <n v="0"/>
    <n v="0.5153837"/>
    <n v="15.40335"/>
    <m/>
    <n v="4.8389799999995375E-2"/>
    <n v="2.2443728113909871E-3"/>
    <n v="2004"/>
    <s v="SI"/>
    <s v="CEE"/>
    <s v="Wave VI"/>
    <s v="Slovenia 2004"/>
    <s v="Net"/>
    <n v="26.380369999999999"/>
    <n v="8.8376300000000008"/>
    <n v="8.8376300000000008"/>
    <n v="17.542739999999998"/>
    <n v="0.66499218926800496"/>
    <n v="0"/>
    <m/>
    <n v="10.49492"/>
    <n v="1.248254"/>
    <n v="0.79001999999999994"/>
    <n v="0"/>
    <n v="0.70014290000000001"/>
    <n v="4.3059380000000003"/>
    <m/>
    <n v="3.4650999999996657E-3"/>
    <n v="1.9752330593736589E-4"/>
    <n v="2004"/>
    <s v="SI"/>
    <s v="CEE"/>
    <s v="Wave VI"/>
    <s v="Slovenia 2004"/>
    <s v="Net"/>
    <n v="82.879909999999995"/>
    <n v="26.23124"/>
    <n v="26.23124"/>
    <n v="56.648669999999996"/>
    <n v="0.68350303469200191"/>
    <n v="0"/>
    <m/>
    <n v="0.49981779999999998"/>
    <n v="0.21474170000000001"/>
    <n v="0.1131182"/>
    <n v="0"/>
    <n v="6.07824E-2"/>
    <n v="55.716859999999997"/>
    <m/>
    <n v="4.33498999999955E-2"/>
    <n v="7.6524126691757284E-4"/>
  </r>
  <r>
    <x v="36"/>
    <x v="39"/>
    <x v="4"/>
    <x v="4"/>
    <x v="265"/>
    <x v="1"/>
    <n v="37.219940000000001"/>
    <n v="13.19739"/>
    <n v="13.19739"/>
    <n v="24.022550000000003"/>
    <n v="0.6454215133071145"/>
    <n v="0"/>
    <m/>
    <n v="3.0560070000000001"/>
    <n v="1.0510079999999999"/>
    <n v="1.234351"/>
    <n v="0"/>
    <n v="0.1559381"/>
    <n v="18.460599999999999"/>
    <m/>
    <n v="6.4645900000002143E-2"/>
    <n v="2.6910507002796181E-3"/>
    <n v="0.76846962541445418"/>
    <n v="1999"/>
    <s v="SI"/>
    <s v="CEE"/>
    <s v="Wave V"/>
    <s v="Slovenia 1999"/>
    <s v="Net"/>
    <n v="32.309469999999997"/>
    <n v="10.80626"/>
    <n v="10.80626"/>
    <n v="21.503209999999996"/>
    <n v="0.66553892713189033"/>
    <n v="0"/>
    <m/>
    <n v="2.4987140000000001"/>
    <n v="1.2073449999999999"/>
    <n v="1.5397160000000001"/>
    <n v="0"/>
    <n v="0.1572537"/>
    <n v="16.03388"/>
    <m/>
    <n v="6.6301299999995678E-2"/>
    <n v="3.0833210483456048E-3"/>
    <n v="1999"/>
    <s v="SI"/>
    <s v="CEE"/>
    <s v="Wave V"/>
    <s v="Slovenia 1999"/>
    <s v="Net"/>
    <n v="25.970949999999998"/>
    <n v="11.61863"/>
    <n v="11.61863"/>
    <n v="14.352319999999999"/>
    <n v="0.55262976517994145"/>
    <n v="0"/>
    <m/>
    <n v="6.5102599999999997"/>
    <n v="1.129529"/>
    <n v="0.88418529999999995"/>
    <n v="0"/>
    <n v="0.21521760000000001"/>
    <n v="5.6263069999999997"/>
    <m/>
    <n v="-1.3178899999999771E-2"/>
    <n v="-9.1824178948070919E-4"/>
    <n v="1999"/>
    <s v="SI"/>
    <s v="CEE"/>
    <s v="Wave V"/>
    <s v="Slovenia 1999"/>
    <s v="Net"/>
    <n v="78.616680000000002"/>
    <n v="27.420179999999998"/>
    <n v="27.420179999999998"/>
    <n v="51.1965"/>
    <n v="0.65121676468657796"/>
    <n v="0"/>
    <m/>
    <n v="0.5525331"/>
    <n v="0.15870290000000001"/>
    <n v="0.25794600000000001"/>
    <n v="0"/>
    <n v="5.9204100000000003E-2"/>
    <n v="49.993079999999999"/>
    <m/>
    <n v="0.17503390000000252"/>
    <n v="3.41886457082032E-3"/>
  </r>
  <r>
    <x v="12"/>
    <x v="39"/>
    <x v="4"/>
    <x v="5"/>
    <x v="266"/>
    <x v="1"/>
    <n v="36.336199999999998"/>
    <n v="12.529500000000001"/>
    <n v="12.529500000000001"/>
    <n v="23.806699999999999"/>
    <n v="0.65517858224030034"/>
    <n v="0"/>
    <m/>
    <n v="2.6459060000000001"/>
    <n v="0.80135869999999998"/>
    <n v="1.4149179999999999"/>
    <n v="0"/>
    <n v="0.1517696"/>
    <n v="18.68778"/>
    <m/>
    <n v="0.10496769999999955"/>
    <n v="4.4091663271263789E-3"/>
    <n v="0.78497985861123132"/>
    <n v="1997"/>
    <s v="SI"/>
    <s v="CEE"/>
    <s v="Wave IV"/>
    <s v="Slovenia 1997"/>
    <s v="Net"/>
    <n v="31.869129999999998"/>
    <n v="10.315939999999999"/>
    <n v="10.315939999999999"/>
    <n v="21.553190000000001"/>
    <n v="0.6763030556529156"/>
    <n v="0"/>
    <m/>
    <n v="2.1486320000000001"/>
    <n v="0.87317900000000004"/>
    <n v="1.7831760000000001"/>
    <n v="0"/>
    <n v="0.1123743"/>
    <n v="16.489450000000001"/>
    <m/>
    <n v="0.14637869999999964"/>
    <n v="6.7915097486729173E-3"/>
    <n v="1997"/>
    <s v="SI"/>
    <s v="CEE"/>
    <s v="Wave IV"/>
    <s v="Slovenia 1997"/>
    <s v="Net"/>
    <n v="25.998480000000001"/>
    <n v="12.35904"/>
    <n v="12.35904"/>
    <n v="13.63944"/>
    <n v="0.52462451651019604"/>
    <n v="0"/>
    <m/>
    <n v="5.3689489999999997"/>
    <n v="0.92604489999999995"/>
    <n v="0.9872012"/>
    <n v="0"/>
    <n v="0.19986010000000001"/>
    <n v="6.2235740000000002"/>
    <m/>
    <n v="-6.618920000000017E-2"/>
    <n v="-4.8527798795258582E-3"/>
    <n v="1997"/>
    <s v="SI"/>
    <s v="CEE"/>
    <s v="Wave IV"/>
    <s v="Slovenia 1997"/>
    <s v="Net"/>
    <n v="76.100639999999999"/>
    <n v="23.94547"/>
    <n v="23.94547"/>
    <n v="52.155169999999998"/>
    <n v="0.68534469618126737"/>
    <n v="0"/>
    <m/>
    <n v="0.58887290000000003"/>
    <n v="0.23152449999999999"/>
    <n v="0.27902510000000003"/>
    <n v="0"/>
    <n v="0.26937290000000003"/>
    <n v="50.603119999999997"/>
    <m/>
    <n v="0.18325459999999794"/>
    <n v="3.5136420799701724E-3"/>
  </r>
  <r>
    <x v="28"/>
    <x v="40"/>
    <x v="2"/>
    <x v="0"/>
    <x v="267"/>
    <x v="0"/>
    <n v="42.107619999999997"/>
    <n v="27.363479999999999"/>
    <n v="29.815059999999999"/>
    <n v="12.292559999999998"/>
    <n v="0.29193195910858888"/>
    <n v="8.0890140000000006"/>
    <m/>
    <n v="6.4486829999999999"/>
    <m/>
    <m/>
    <m/>
    <m/>
    <n v="0.20123769999999999"/>
    <n v="-2.4515799999999999"/>
    <n v="5.2052999999965266E-3"/>
    <n v="4.2345125832182452E-4"/>
    <n v="1.6370690889448578E-2"/>
    <n v="2012"/>
    <s v="ZA"/>
    <s v="BRICS"/>
    <s v="Wave IX"/>
    <s v="South Africa 2012"/>
    <s v="Gross"/>
    <n v="34.701309999999999"/>
    <n v="23.40578"/>
    <n v="26.192060000000001"/>
    <n v="8.509249999999998"/>
    <n v="0.24521408557774904"/>
    <n v="6.3242900000000004"/>
    <m/>
    <n v="4.7821300000000004"/>
    <m/>
    <m/>
    <m/>
    <m/>
    <n v="0.18356040000000001"/>
    <n v="-2.7862800000000014"/>
    <n v="5.5496000000001544E-3"/>
    <n v="6.5218438757824195E-4"/>
    <n v="2012"/>
    <s v="ZA"/>
    <s v="BRICS"/>
    <s v="Wave IX"/>
    <s v="South Africa 2012"/>
    <s v="Gross"/>
    <n v="51.60183"/>
    <n v="34.844499999999996"/>
    <n v="37.15757"/>
    <n v="14.44426"/>
    <n v="0.27991759206989364"/>
    <n v="7.1368429999999998"/>
    <m/>
    <n v="9.4423049999999993"/>
    <m/>
    <m/>
    <m/>
    <m/>
    <n v="0.17281530000000001"/>
    <n v="-2.3130700000000033"/>
    <n v="5.3667000000032772E-3"/>
    <n v="3.7154551358140032E-4"/>
    <n v="2012"/>
    <s v="ZA"/>
    <s v="BRICS"/>
    <s v="Wave IX"/>
    <s v="South Africa 2012"/>
    <s v="Gross"/>
    <n v="62.384500000000003"/>
    <n v="21.32095"/>
    <n v="20.679110000000001"/>
    <n v="41.705390000000001"/>
    <n v="0.66852166804254265"/>
    <n v="35.479900000000001"/>
    <m/>
    <n v="4.9694760000000002"/>
    <m/>
    <m/>
    <m/>
    <m/>
    <n v="0.61417580000000005"/>
    <n v="0.64183999999999841"/>
    <n v="-1.7999999997186933E-6"/>
    <n v="-4.3159888918882982E-8"/>
  </r>
  <r>
    <x v="1"/>
    <x v="40"/>
    <x v="2"/>
    <x v="1"/>
    <x v="268"/>
    <x v="0"/>
    <n v="42.598460000000003"/>
    <n v="25.926210000000001"/>
    <n v="30.84656"/>
    <n v="11.751900000000003"/>
    <n v="0.27587617017140997"/>
    <n v="10.64617"/>
    <m/>
    <n v="5.8650520000000004"/>
    <m/>
    <m/>
    <m/>
    <m/>
    <n v="0.2248106"/>
    <n v="-4.9203499999999991"/>
    <n v="-6.378259999999969E-2"/>
    <n v="-5.4274287562010972E-3"/>
    <n v="1.9129723704252075E-2"/>
    <n v="2010"/>
    <s v="ZA"/>
    <s v="BRICS"/>
    <s v="Wave VIII"/>
    <s v="South Africa 2010"/>
    <s v="Gross"/>
    <n v="35.765749999999997"/>
    <n v="22.374030000000001"/>
    <n v="27.614239999999999"/>
    <n v="8.1515099999999983"/>
    <n v="0.22791385613331186"/>
    <n v="8.9815140000000007"/>
    <m/>
    <n v="4.2073119999999999"/>
    <m/>
    <m/>
    <m/>
    <m/>
    <n v="0.2528067"/>
    <n v="-5.2402099999999976"/>
    <n v="-4.9912700000005472E-2"/>
    <n v="-6.1231232004874533E-3"/>
    <n v="2010"/>
    <s v="ZA"/>
    <s v="BRICS"/>
    <s v="Wave VIII"/>
    <s v="South Africa 2010"/>
    <s v="Gross"/>
    <n v="50.176270000000002"/>
    <n v="32.343719999999998"/>
    <n v="37.299619999999997"/>
    <n v="12.876650000000005"/>
    <n v="0.25662828265233756"/>
    <n v="9.0162720000000007"/>
    <m/>
    <n v="8.7115799999999997"/>
    <m/>
    <m/>
    <m/>
    <m/>
    <n v="0.2078323"/>
    <n v="-4.9558999999999997"/>
    <n v="-0.10313429999999357"/>
    <n v="-8.009404619989946E-3"/>
    <n v="2010"/>
    <s v="ZA"/>
    <s v="BRICS"/>
    <s v="Wave VIII"/>
    <s v="South Africa 2010"/>
    <s v="Gross"/>
    <n v="68.407039999999995"/>
    <n v="20.712769999999999"/>
    <n v="21.513829999999999"/>
    <n v="46.893209999999996"/>
    <n v="0.68550269095110683"/>
    <n v="43.060639999999999"/>
    <m/>
    <n v="4.5548710000000003"/>
    <m/>
    <m/>
    <m/>
    <m/>
    <n v="1.4471100000000001E-2"/>
    <n v="-0.80105999999999966"/>
    <n v="6.4287899999996512E-2"/>
    <n v="1.3709426162123795E-3"/>
  </r>
  <r>
    <x v="2"/>
    <x v="40"/>
    <x v="2"/>
    <x v="2"/>
    <x v="269"/>
    <x v="0"/>
    <n v="44.203740000000003"/>
    <n v="27.991"/>
    <n v="30.401430000000001"/>
    <n v="13.802310000000002"/>
    <n v="0.31224303644895207"/>
    <n v="11.076420000000001"/>
    <m/>
    <n v="4.7522770000000003"/>
    <m/>
    <m/>
    <m/>
    <m/>
    <n v="0.34681800000000002"/>
    <n v="-2.4104300000000016"/>
    <n v="3.722500000000295E-2"/>
    <n v="2.6970123117074567E-3"/>
    <n v="2.5127532999910881E-2"/>
    <n v="2008"/>
    <s v="ZA"/>
    <s v="BRICS"/>
    <s v="Wave VII"/>
    <s v="South Africa 2008"/>
    <s v="Gross"/>
    <n v="36.039450000000002"/>
    <n v="23.208159999999999"/>
    <n v="25.576250000000002"/>
    <n v="10.463200000000001"/>
    <n v="0.29032629521260728"/>
    <n v="8.9291509999999992"/>
    <m/>
    <n v="3.52922"/>
    <m/>
    <m/>
    <m/>
    <m/>
    <n v="0.32855030000000002"/>
    <n v="-2.3680900000000022"/>
    <n v="4.4368700000003258E-2"/>
    <n v="4.2404522517015117E-3"/>
    <n v="2008"/>
    <s v="ZA"/>
    <s v="BRICS"/>
    <s v="Wave VII"/>
    <s v="South Africa 2008"/>
    <s v="Gross"/>
    <n v="53.969839999999998"/>
    <n v="36.819220000000001"/>
    <n v="39.597499999999997"/>
    <n v="14.372340000000001"/>
    <n v="0.2663031797018483"/>
    <n v="9.9512330000000002"/>
    <m/>
    <n v="6.7646559999999996"/>
    <m/>
    <m/>
    <m/>
    <m/>
    <n v="0.40906140000000002"/>
    <n v="-2.7782799999999952"/>
    <n v="2.5669599999996962E-2"/>
    <n v="1.7860417997345567E-3"/>
    <n v="2008"/>
    <s v="ZA"/>
    <s v="BRICS"/>
    <s v="Wave VII"/>
    <s v="South Africa 2008"/>
    <s v="Gross"/>
    <n v="68.284260000000003"/>
    <n v="18.578299999999999"/>
    <n v="18.858250000000002"/>
    <n v="49.426010000000005"/>
    <n v="0.72382727732569707"/>
    <n v="45.648220000000002"/>
    <m/>
    <n v="3.8972329999999999"/>
    <m/>
    <m/>
    <m/>
    <m/>
    <n v="0.11725430000000001"/>
    <n v="-0.27995000000000303"/>
    <n v="4.3252700000010691E-2"/>
    <n v="8.7509997266642977E-4"/>
  </r>
  <r>
    <x v="28"/>
    <x v="41"/>
    <x v="7"/>
    <x v="0"/>
    <x v="270"/>
    <x v="0"/>
    <n v="21.347539999999999"/>
    <n v="18.016279999999998"/>
    <n v="20.09451"/>
    <n v="1.253029999999999"/>
    <n v="5.8696692921057836E-2"/>
    <n v="1.9361660000000001"/>
    <m/>
    <m/>
    <m/>
    <m/>
    <m/>
    <m/>
    <n v="1.395095"/>
    <n v="-2.0782300000000014"/>
    <n v="-9.9999999969568876E-7"/>
    <n v="-7.9806548901118856E-7"/>
    <n v="1.1133771737308773"/>
    <n v="2012"/>
    <s v="KR"/>
    <s v="South-East Asia"/>
    <s v="Wave IX"/>
    <s v="South Korea 2012"/>
    <s v="Gross"/>
    <n v="14.66813"/>
    <n v="12.205019999999999"/>
    <n v="14.17839"/>
    <n v="0.4897399999999994"/>
    <n v="3.3388032421310651E-2"/>
    <n v="1.3928400000000001"/>
    <m/>
    <m/>
    <m/>
    <m/>
    <m/>
    <m/>
    <n v="1.0702700000000001"/>
    <n v="-1.973370000000001"/>
    <n v="0"/>
    <n v="0"/>
    <n v="2012"/>
    <s v="KR"/>
    <s v="South-East Asia"/>
    <s v="Wave IX"/>
    <s v="South Korea 2012"/>
    <s v="Gross"/>
    <n v="13.454079999999999"/>
    <n v="12.37467"/>
    <n v="14.911619999999999"/>
    <n v="-1.4575399999999998"/>
    <n v="-0.10833442346113595"/>
    <n v="0.31757259999999998"/>
    <m/>
    <m/>
    <m/>
    <m/>
    <m/>
    <m/>
    <n v="0.76183319999999999"/>
    <n v="-2.5369499999999992"/>
    <n v="4.1999999993436177E-6"/>
    <n v="-2.881567572309246E-6"/>
    <n v="2012"/>
    <s v="KR"/>
    <s v="South-East Asia"/>
    <s v="Wave IX"/>
    <s v="South Korea 2012"/>
    <s v="Gross"/>
    <n v="65.184839999999994"/>
    <n v="53.96987"/>
    <n v="55.697330000000001"/>
    <n v="9.4875099999999932"/>
    <n v="0.14554779915084542"/>
    <n v="7.2433189999999996"/>
    <m/>
    <m/>
    <m/>
    <m/>
    <m/>
    <m/>
    <n v="3.9716469999999999"/>
    <n v="-1.7274600000000007"/>
    <n v="3.9999999934536845E-6"/>
    <n v="4.2160693305763971E-7"/>
  </r>
  <r>
    <x v="1"/>
    <x v="41"/>
    <x v="7"/>
    <x v="1"/>
    <x v="271"/>
    <x v="0"/>
    <n v="21.98546"/>
    <n v="18.358619999999998"/>
    <n v="20.518329999999999"/>
    <n v="1.4671300000000009"/>
    <n v="6.6731830946452839E-2"/>
    <n v="1.9763189999999999"/>
    <m/>
    <m/>
    <m/>
    <m/>
    <m/>
    <m/>
    <n v="1.6505209999999999"/>
    <n v="-2.1597100000000005"/>
    <n v="1.7763568394002505E-15"/>
    <n v="1.2107698972826193E-15"/>
    <n v="1.1249998295992849"/>
    <n v="2010"/>
    <s v="KR"/>
    <s v="South-East Asia"/>
    <s v="Wave VIII"/>
    <s v="South Korea 2010"/>
    <s v="Gross"/>
    <n v="16.67399"/>
    <n v="13.94122"/>
    <n v="15.98883"/>
    <n v="0.68515999999999977"/>
    <n v="4.1091544375401433E-2"/>
    <n v="1.492183"/>
    <m/>
    <m/>
    <m/>
    <m/>
    <m/>
    <m/>
    <n v="1.240586"/>
    <n v="-2.0476100000000006"/>
    <n v="1.000000000139778E-6"/>
    <n v="1.4595131066317039E-6"/>
    <n v="2010"/>
    <s v="KR"/>
    <s v="South-East Asia"/>
    <s v="Wave VIII"/>
    <s v="South Korea 2010"/>
    <s v="Gross"/>
    <n v="14.458019999999999"/>
    <n v="12.68008"/>
    <n v="15.301589999999999"/>
    <n v="-0.84356999999999971"/>
    <n v="-5.8346163582565232E-2"/>
    <n v="0.36718079999999997"/>
    <m/>
    <m/>
    <m/>
    <m/>
    <m/>
    <m/>
    <n v="1.4107590000000001"/>
    <n v="-2.6215099999999989"/>
    <n v="1.9999999922859502E-7"/>
    <n v="-2.3708761481393968E-7"/>
    <n v="2010"/>
    <s v="KR"/>
    <s v="South-East Asia"/>
    <s v="Wave VIII"/>
    <s v="South Korea 2010"/>
    <s v="Gross"/>
    <n v="64.923360000000002"/>
    <n v="52.869289999999999"/>
    <n v="54.655529999999999"/>
    <n v="10.267830000000004"/>
    <n v="0.15815309004339892"/>
    <n v="7.7931039999999996"/>
    <m/>
    <m/>
    <m/>
    <m/>
    <m/>
    <m/>
    <n v="4.2609649999999997"/>
    <n v="-1.7862399999999994"/>
    <n v="1.0000000045806701E-6"/>
    <n v="9.7391562246421077E-8"/>
  </r>
  <r>
    <x v="2"/>
    <x v="41"/>
    <x v="7"/>
    <x v="2"/>
    <x v="272"/>
    <x v="0"/>
    <n v="22.20279"/>
    <n v="18.959499999999998"/>
    <n v="20.5443"/>
    <n v="1.6584900000000005"/>
    <n v="7.4697369114422124E-2"/>
    <n v="1.4882569999999999"/>
    <m/>
    <m/>
    <m/>
    <m/>
    <m/>
    <m/>
    <n v="1.755034"/>
    <n v="-1.5848000000000013"/>
    <n v="-9.9999999836342113E-7"/>
    <n v="-6.0295811151313592E-7"/>
    <n v="1.0582119880131924"/>
    <n v="2008"/>
    <s v="KR"/>
    <s v="South-East Asia"/>
    <s v="Wave VII"/>
    <s v="South Korea 2008"/>
    <s v="Gross"/>
    <n v="16.964549999999999"/>
    <n v="14.512740000000001"/>
    <n v="16.096900000000002"/>
    <n v="0.86764999999999759"/>
    <n v="5.114488742701679E-2"/>
    <n v="1.1058220000000001"/>
    <m/>
    <m/>
    <m/>
    <m/>
    <m/>
    <m/>
    <n v="1.3459920000000001"/>
    <n v="-1.5841600000000007"/>
    <n v="-4.0000000018913795E-6"/>
    <n v="-4.6101538660651077E-6"/>
    <n v="2008"/>
    <s v="KR"/>
    <s v="South-East Asia"/>
    <s v="Wave VII"/>
    <s v="South Korea 2008"/>
    <s v="Gross"/>
    <n v="15.73456"/>
    <n v="13.880599999999999"/>
    <n v="15.67048"/>
    <n v="6.4080000000000581E-2"/>
    <n v="4.0725638340061987E-3"/>
    <n v="0.37301299999999998"/>
    <m/>
    <m/>
    <m/>
    <m/>
    <m/>
    <m/>
    <n v="1.4809410000000001"/>
    <n v="-1.7898800000000001"/>
    <n v="6.0000000006166232E-6"/>
    <n v="9.3632958811119992E-5"/>
    <n v="2008"/>
    <s v="KR"/>
    <s v="South-East Asia"/>
    <s v="Wave VII"/>
    <s v="South Korea 2008"/>
    <s v="Gross"/>
    <n v="61.146769999999997"/>
    <n v="51.191020000000002"/>
    <n v="52.36683"/>
    <n v="8.7799399999999963"/>
    <n v="0.14358796057420525"/>
    <n v="5.6239809999999997"/>
    <m/>
    <m/>
    <m/>
    <m/>
    <m/>
    <m/>
    <n v="4.331772"/>
    <n v="-1.1758099999999985"/>
    <n v="-3.000000004860226E-6"/>
    <n v="-3.41687984753908E-7"/>
  </r>
  <r>
    <x v="19"/>
    <x v="41"/>
    <x v="7"/>
    <x v="3"/>
    <x v="273"/>
    <x v="0"/>
    <n v="21.014279999999999"/>
    <n v="18.428920000000002"/>
    <n v="20.388670000000001"/>
    <n v="0.62560999999999822"/>
    <n v="2.9770708299308769E-2"/>
    <n v="1.176606"/>
    <m/>
    <m/>
    <m/>
    <m/>
    <m/>
    <m/>
    <n v="1.4087499999999999"/>
    <n v="-1.9597499999999997"/>
    <n v="3.9999999978945766E-6"/>
    <n v="6.393759687176656E-6"/>
    <n v="2.2518022410127778"/>
    <n v="2006"/>
    <s v="KR"/>
    <s v="South-East Asia"/>
    <s v="Wave VI"/>
    <s v="South Korea 2006"/>
    <s v="Gross"/>
    <n v="16.175599999999999"/>
    <n v="14.210459999999999"/>
    <n v="16.13063"/>
    <n v="4.4969999999999288E-2"/>
    <n v="2.780113257004333E-3"/>
    <n v="0.87847810000000004"/>
    <m/>
    <m/>
    <m/>
    <m/>
    <m/>
    <m/>
    <n v="1.0866579999999999"/>
    <n v="-1.9201700000000006"/>
    <n v="3.8999999998345913E-6"/>
    <n v="8.6724482984982282E-5"/>
    <n v="2006"/>
    <s v="KR"/>
    <s v="South-East Asia"/>
    <s v="Wave VI"/>
    <s v="South Korea 2006"/>
    <s v="Gross"/>
    <n v="16.514340000000001"/>
    <n v="15.17024"/>
    <n v="17.337"/>
    <n v="-0.82265999999999906"/>
    <n v="-4.9814888151751689E-2"/>
    <n v="0.27297929999999998"/>
    <m/>
    <m/>
    <m/>
    <m/>
    <m/>
    <m/>
    <n v="1.0711250000000001"/>
    <n v="-2.16676"/>
    <n v="-4.2999999991799598E-6"/>
    <n v="5.2269467327692664E-6"/>
    <n v="2006"/>
    <s v="KR"/>
    <s v="South-East Asia"/>
    <s v="Wave VI"/>
    <s v="South Korea 2006"/>
    <s v="Gross"/>
    <n v="58.822830000000003"/>
    <n v="49.878360000000001"/>
    <n v="51.592210000000001"/>
    <n v="7.2306200000000018"/>
    <n v="0.12292200154259837"/>
    <n v="4.9322549999999996"/>
    <m/>
    <m/>
    <m/>
    <m/>
    <m/>
    <m/>
    <n v="4.0122150000000003"/>
    <n v="-1.7138500000000008"/>
    <n v="0"/>
    <n v="0"/>
  </r>
  <r>
    <x v="0"/>
    <x v="42"/>
    <x v="1"/>
    <x v="0"/>
    <x v="274"/>
    <x v="0"/>
    <n v="43.252319999999997"/>
    <n v="20.33249"/>
    <n v="22.693000000000001"/>
    <n v="20.559319999999996"/>
    <n v="0.4753345022879697"/>
    <n v="17.140080000000001"/>
    <n v="0.32821270000000002"/>
    <n v="0.15096660000000001"/>
    <n v="0.21879860000000001"/>
    <n v="4.6941090000000001"/>
    <n v="4.9496699999999998E-2"/>
    <m/>
    <n v="0.302371"/>
    <n v="-2.3605100000000014"/>
    <n v="3.579539999999426E-2"/>
    <n v="1.7410789851023413E-3"/>
    <n v="1.4707247126850502E-2"/>
    <n v="2013"/>
    <s v="ES"/>
    <s v="EU15"/>
    <s v="Wave IX"/>
    <s v="Spain 2013"/>
    <s v="Gross"/>
    <n v="34.932009999999998"/>
    <n v="19.87415"/>
    <n v="22.380590000000002"/>
    <n v="12.551419999999997"/>
    <n v="0.35930998531146641"/>
    <n v="8.5260459999999991"/>
    <n v="0.39327909999999999"/>
    <n v="0.129549"/>
    <n v="0.28280260000000002"/>
    <n v="5.3194350000000004"/>
    <n v="6.5358200000000005E-2"/>
    <m/>
    <n v="0.31399729999999998"/>
    <n v="-2.5064400000000013"/>
    <n v="2.7392799999997663E-2"/>
    <n v="2.1824462889456068E-3"/>
    <n v="2013"/>
    <s v="ES"/>
    <s v="EU15"/>
    <s v="Wave IX"/>
    <s v="Spain 2013"/>
    <s v="Gross"/>
    <n v="37.523249999999997"/>
    <n v="27.723289999999999"/>
    <n v="31.2362"/>
    <n v="6.2870499999999971"/>
    <n v="0.16755078517985508"/>
    <n v="3.2664789999999999"/>
    <n v="0.36679840000000002"/>
    <n v="0.18967059999999999"/>
    <n v="0.1893339"/>
    <n v="5.4235709999999999"/>
    <n v="2.2831899999999999E-2"/>
    <m/>
    <n v="0.24796009999999999"/>
    <n v="-3.5129100000000015"/>
    <n v="9.3315099999998097E-2"/>
    <n v="1.484243007451796E-2"/>
    <n v="2013"/>
    <s v="ES"/>
    <s v="EU15"/>
    <s v="Wave IX"/>
    <s v="Spain 2013"/>
    <s v="Gross"/>
    <n v="78.105019999999996"/>
    <n v="14.719709999999999"/>
    <n v="15.44074"/>
    <n v="62.664279999999998"/>
    <n v="0.80230796944933891"/>
    <n v="60.986490000000003"/>
    <n v="6.1736600000000003E-2"/>
    <n v="0.18843170000000001"/>
    <n v="2.2576300000000001E-2"/>
    <n v="1.7825409999999999"/>
    <n v="1.9790599999999998E-2"/>
    <m/>
    <n v="0.31468249999999998"/>
    <n v="-0.72103000000000073"/>
    <n v="9.0612999999919452E-3"/>
    <n v="1.4460071989962935E-4"/>
  </r>
  <r>
    <x v="1"/>
    <x v="42"/>
    <x v="1"/>
    <x v="1"/>
    <x v="275"/>
    <x v="0"/>
    <n v="39.246000000000002"/>
    <n v="19.713979999999999"/>
    <n v="22.329560000000001"/>
    <n v="16.916440000000001"/>
    <n v="0.43103602914946748"/>
    <n v="14.95308"/>
    <n v="0.2198677"/>
    <n v="0.1566496"/>
    <n v="0.1861582"/>
    <n v="3.5972949999999999"/>
    <n v="0.13443569999999999"/>
    <m/>
    <n v="0.29689409999999999"/>
    <n v="-2.6155800000000013"/>
    <n v="-1.2360299999997437E-2"/>
    <n v="-7.3066791830890163E-4"/>
    <n v="1.755062530887113E-2"/>
    <n v="2010"/>
    <s v="ES"/>
    <s v="EU15"/>
    <s v="Wave VIII"/>
    <s v="Spain 2010"/>
    <s v="Gross"/>
    <n v="30.39601"/>
    <n v="17.00337"/>
    <n v="19.891839999999998"/>
    <n v="10.504170000000002"/>
    <n v="0.34557726491075647"/>
    <n v="8.2188079999999992"/>
    <n v="0.22993469999999999"/>
    <n v="0.13769719999999999"/>
    <n v="0.23401739999999999"/>
    <n v="4.1310820000000001"/>
    <n v="0.1528959"/>
    <m/>
    <n v="0.29199700000000001"/>
    <n v="-2.8884699999999981"/>
    <n v="-3.7922000000012446E-3"/>
    <n v="-3.6101852883200136E-4"/>
    <n v="2010"/>
    <s v="ES"/>
    <s v="EU15"/>
    <s v="Wave VIII"/>
    <s v="Spain 2010"/>
    <s v="Gross"/>
    <n v="31.34065"/>
    <n v="24.302569999999999"/>
    <n v="28.465029999999999"/>
    <n v="2.8756200000000014"/>
    <n v="9.1753680922380398E-2"/>
    <n v="2.2702230000000001"/>
    <n v="0.18811610000000001"/>
    <n v="0.29180149999999999"/>
    <n v="0.1184568"/>
    <n v="3.6723759999999999"/>
    <n v="0.1743364"/>
    <m/>
    <n v="0.30507849999999997"/>
    <n v="-4.1624599999999994"/>
    <n v="1.7691700000001198E-2"/>
    <n v="6.1523080240091493E-3"/>
    <n v="2010"/>
    <s v="ES"/>
    <s v="EU15"/>
    <s v="Wave VIII"/>
    <s v="Spain 2010"/>
    <s v="Gross"/>
    <n v="80.672600000000003"/>
    <n v="25.27"/>
    <n v="25.28228"/>
    <n v="55.390320000000003"/>
    <n v="0.68660635705307627"/>
    <n v="53.259860000000003"/>
    <n v="0.2141981"/>
    <n v="9.0620000000000006E-2"/>
    <n v="7.4502899999999997E-2"/>
    <n v="1.507393"/>
    <n v="2.4191899999999999E-2"/>
    <m/>
    <n v="0.30703160000000002"/>
    <n v="-1.2280000000000513E-2"/>
    <n v="-7.5197500000001583E-2"/>
    <n v="-1.357592806829814E-3"/>
  </r>
  <r>
    <x v="10"/>
    <x v="42"/>
    <x v="1"/>
    <x v="2"/>
    <x v="276"/>
    <x v="0"/>
    <n v="32.878250000000001"/>
    <n v="17.212319999999998"/>
    <n v="20.393889999999999"/>
    <n v="12.484360000000002"/>
    <n v="0.37971485708637176"/>
    <n v="13.168290000000001"/>
    <n v="0.38108350000000002"/>
    <n v="0.1443729"/>
    <n v="0.10245990000000001"/>
    <n v="1.531623"/>
    <n v="3.6942500000000003E-2"/>
    <m/>
    <n v="0.2908173"/>
    <n v="-3.1815700000000007"/>
    <n v="1.0340900000000985E-2"/>
    <n v="8.2830837944443956E-4"/>
    <n v="2.3294530116081236E-2"/>
    <n v="2007"/>
    <s v="ES"/>
    <s v="EU15"/>
    <s v="Wave VII"/>
    <s v="Spain 2007"/>
    <s v="Gross"/>
    <n v="23.43141"/>
    <n v="13.3142"/>
    <n v="16.440539999999999"/>
    <n v="6.990870000000001"/>
    <n v="0.29835464447081933"/>
    <n v="7.662115"/>
    <n v="0.4217205"/>
    <n v="0.1247988"/>
    <n v="0.1129122"/>
    <n v="1.507897"/>
    <n v="3.8730100000000003E-2"/>
    <m/>
    <n v="0.2363577"/>
    <n v="-3.126339999999999"/>
    <n v="1.2678700000000376E-2"/>
    <n v="1.8136083205667355E-3"/>
    <n v="2007"/>
    <s v="ES"/>
    <s v="EU15"/>
    <s v="Wave VII"/>
    <s v="Spain 2007"/>
    <s v="Gross"/>
    <n v="25.560890000000001"/>
    <n v="19.733180000000001"/>
    <n v="24.774039999999999"/>
    <n v="0.78685000000000116"/>
    <n v="3.0783356917540868E-2"/>
    <n v="2.0834630000000001"/>
    <n v="0.45784279999999999"/>
    <n v="0.33634950000000002"/>
    <n v="0.12007710000000001"/>
    <n v="2.5215070000000002"/>
    <n v="6.5182699999999996E-2"/>
    <m/>
    <n v="0.219553"/>
    <n v="-5.0408599999999986"/>
    <n v="2.3734899999999115E-2"/>
    <n v="3.0164453199465056E-2"/>
    <n v="2007"/>
    <s v="ES"/>
    <s v="EU15"/>
    <s v="Wave VII"/>
    <s v="Spain 2007"/>
    <s v="Gross"/>
    <n v="77.692869999999999"/>
    <n v="29.996559999999999"/>
    <n v="31.48048"/>
    <n v="46.212389999999999"/>
    <n v="0.59480863559294439"/>
    <n v="46.31514"/>
    <n v="0.1416512"/>
    <n v="2.3821800000000001E-2"/>
    <n v="4.3075599999999999E-2"/>
    <n v="0.6053925"/>
    <n v="7.963E-4"/>
    <m/>
    <n v="0.57913110000000001"/>
    <n v="-1.4839200000000012"/>
    <n v="-1.2698499999999058E-2"/>
    <n v="-2.7478561485348534E-4"/>
  </r>
  <r>
    <x v="3"/>
    <x v="42"/>
    <x v="1"/>
    <x v="3"/>
    <x v="277"/>
    <x v="1"/>
    <n v="39.5852"/>
    <n v="20.587879999999998"/>
    <n v="20.587879999999998"/>
    <n v="18.997320000000002"/>
    <n v="0.47990966320746142"/>
    <n v="14.650449999999999"/>
    <n v="0.47960849999999999"/>
    <n v="0.12246509999999999"/>
    <n v="0.1509771"/>
    <n v="1.947225"/>
    <n v="5.3884500000000002E-2"/>
    <n v="3.0287700000000001E-2"/>
    <n v="0"/>
    <m/>
    <n v="1.5624221000000063"/>
    <n v="8.2244342886260063E-2"/>
    <n v="0"/>
    <n v="2004"/>
    <s v="ES"/>
    <s v="EU15"/>
    <s v="Wave VI"/>
    <s v="Spain 2004"/>
    <s v="Net"/>
    <n v="29.978249999999999"/>
    <n v="16.06973"/>
    <n v="16.06973"/>
    <n v="13.908519999999999"/>
    <n v="0.46395369976566342"/>
    <n v="9.3575750000000006"/>
    <n v="0.4694757"/>
    <n v="0.1076183"/>
    <n v="0.1906099"/>
    <n v="2.123637"/>
    <n v="4.59146E-2"/>
    <n v="2.23818E-2"/>
    <n v="0"/>
    <m/>
    <n v="1.591307699999998"/>
    <n v="0.11441243928182136"/>
    <n v="2004"/>
    <s v="ES"/>
    <s v="EU15"/>
    <s v="Wave VI"/>
    <s v="Spain 2004"/>
    <s v="Net"/>
    <n v="34.922969999999999"/>
    <n v="25.17474"/>
    <n v="25.17474"/>
    <n v="9.7482299999999995"/>
    <n v="0.27913519382801633"/>
    <n v="3.8474949999999999"/>
    <n v="0.60028930000000003"/>
    <n v="0.26208209999999998"/>
    <n v="0.1246004"/>
    <n v="2.4992359999999998"/>
    <n v="6.8140999999999993E-2"/>
    <n v="2.3134200000000001E-2"/>
    <n v="0"/>
    <m/>
    <n v="2.3232519999999992"/>
    <n v="0.23832552165880364"/>
    <n v="2004"/>
    <s v="ES"/>
    <s v="EU15"/>
    <s v="Wave VI"/>
    <s v="Spain 2004"/>
    <s v="Net"/>
    <n v="82.654110000000003"/>
    <n v="33.619950000000003"/>
    <n v="33.619950000000003"/>
    <n v="49.03416"/>
    <n v="0.59324527237665492"/>
    <n v="47.152299999999997"/>
    <n v="0.39120670000000002"/>
    <n v="3.2596600000000003E-2"/>
    <n v="2.1892499999999999E-2"/>
    <n v="0.65941810000000001"/>
    <n v="7.0301100000000005E-2"/>
    <n v="6.9265400000000005E-2"/>
    <n v="0"/>
    <m/>
    <n v="0.63717960000000318"/>
    <n v="1.2994606209222371E-2"/>
  </r>
  <r>
    <x v="11"/>
    <x v="42"/>
    <x v="1"/>
    <x v="4"/>
    <x v="278"/>
    <x v="1"/>
    <n v="39.013689999999997"/>
    <n v="20.821339999999999"/>
    <n v="20.821339999999999"/>
    <n v="18.192349999999998"/>
    <n v="0.46630682716759164"/>
    <n v="15.180569999999999"/>
    <n v="0.23537730000000001"/>
    <n v="0.1264391"/>
    <n v="0.1710739"/>
    <n v="1.6033409999999999"/>
    <n v="2.14939E-2"/>
    <n v="1.77393E-2"/>
    <n v="0"/>
    <m/>
    <n v="0.83631550000000132"/>
    <n v="4.5970723958147323E-2"/>
    <n v="0"/>
    <n v="2000"/>
    <s v="ES"/>
    <s v="EU15"/>
    <s v="Wave V"/>
    <s v="Spain 2000"/>
    <s v="Net"/>
    <n v="28.576000000000001"/>
    <n v="15.92789"/>
    <n v="15.92789"/>
    <n v="12.648110000000001"/>
    <n v="0.44261303191489365"/>
    <n v="9.2751509999999993"/>
    <n v="0.2600384"/>
    <n v="0.1431065"/>
    <n v="0.21593190000000001"/>
    <n v="1.921756"/>
    <n v="3.4086199999999997E-2"/>
    <n v="1.4065299999999999E-2"/>
    <n v="0"/>
    <m/>
    <n v="0.78397469999999991"/>
    <n v="6.1983545367647802E-2"/>
    <n v="2000"/>
    <s v="ES"/>
    <s v="EU15"/>
    <s v="Wave V"/>
    <s v="Spain 2000"/>
    <s v="Net"/>
    <n v="31.98039"/>
    <n v="24.12829"/>
    <n v="24.12829"/>
    <n v="7.8521000000000001"/>
    <n v="0.24552858798782629"/>
    <n v="4.2390109999999996"/>
    <n v="0.40574549999999998"/>
    <n v="0.1184521"/>
    <n v="0.16648099999999999"/>
    <n v="1.5249189999999999"/>
    <n v="0"/>
    <n v="2.5199900000000001E-2"/>
    <n v="0"/>
    <m/>
    <n v="1.3722915000000011"/>
    <n v="0.17476745074566052"/>
    <n v="2000"/>
    <s v="ES"/>
    <s v="EU15"/>
    <s v="Wave V"/>
    <s v="Spain 2000"/>
    <s v="Net"/>
    <n v="79.436199999999999"/>
    <n v="33.764420000000001"/>
    <n v="33.764420000000001"/>
    <n v="45.671779999999998"/>
    <n v="0.57494920451884657"/>
    <n v="44.38438"/>
    <n v="0"/>
    <n v="7.9368599999999997E-2"/>
    <n v="2.9014600000000002E-2"/>
    <n v="0.63672450000000003"/>
    <n v="0"/>
    <n v="2.2924400000000001E-2"/>
    <n v="0"/>
    <m/>
    <n v="0.51936789999999888"/>
    <n v="1.1371746404453667E-2"/>
  </r>
  <r>
    <x v="6"/>
    <x v="42"/>
    <x v="1"/>
    <x v="5"/>
    <x v="279"/>
    <x v="1"/>
    <n v="41.145389999999999"/>
    <n v="20.51925"/>
    <n v="20.51925"/>
    <n v="20.626139999999999"/>
    <n v="0.50129893045126073"/>
    <n v="16.363790000000002"/>
    <n v="0.55586340000000001"/>
    <n v="0.17632390000000001"/>
    <n v="0.18290619999999999"/>
    <n v="2.4506579999999998"/>
    <n v="6.7448599999999997E-2"/>
    <n v="3.9652800000000002E-2"/>
    <n v="9.9905999999999995E-2"/>
    <m/>
    <n v="0.68959109999999768"/>
    <n v="3.3432872073979797E-2"/>
    <n v="4.8436595504539387E-3"/>
    <n v="1995"/>
    <s v="ES"/>
    <s v="EU15"/>
    <s v="Wave IV"/>
    <s v="Spain 1995"/>
    <s v="Net"/>
    <n v="33.322580000000002"/>
    <n v="17.98704"/>
    <n v="17.98704"/>
    <n v="15.335540000000002"/>
    <n v="0.46021466525101001"/>
    <n v="10.82569"/>
    <n v="0.69615269999999996"/>
    <n v="0.17997840000000001"/>
    <n v="0.22087960000000001"/>
    <n v="2.555132"/>
    <n v="7.1876499999999996E-2"/>
    <n v="3.9965599999999997E-2"/>
    <n v="7.5989699999999993E-2"/>
    <m/>
    <n v="0.66987550000000162"/>
    <n v="4.3681246307596705E-2"/>
    <n v="1995"/>
    <s v="ES"/>
    <s v="EU15"/>
    <s v="Wave IV"/>
    <s v="Spain 1995"/>
    <s v="Net"/>
    <n v="34.899880000000003"/>
    <n v="24.855440000000002"/>
    <n v="24.855440000000002"/>
    <n v="10.044440000000002"/>
    <n v="0.28780729332020627"/>
    <n v="4.6877779999999998"/>
    <n v="0.3828068"/>
    <n v="0.26000400000000001"/>
    <n v="0.16121579999999999"/>
    <n v="3.3517679999999999"/>
    <n v="8.80499E-2"/>
    <n v="7.08284E-2"/>
    <n v="0.1828938"/>
    <m/>
    <n v="0.85909530000000167"/>
    <n v="8.5529437181167053E-2"/>
    <n v="1995"/>
    <s v="ES"/>
    <s v="EU15"/>
    <s v="Wave IV"/>
    <s v="Spain 1995"/>
    <s v="Net"/>
    <n v="78.742679999999993"/>
    <n v="24.845960000000002"/>
    <n v="24.845960000000002"/>
    <n v="53.896719999999988"/>
    <n v="0.68446641643388306"/>
    <n v="51.930109999999999"/>
    <n v="0.23329539999999999"/>
    <n v="5.9139299999999999E-2"/>
    <n v="6.4559000000000005E-2"/>
    <n v="0.93979069999999998"/>
    <n v="2.5114999999999998E-2"/>
    <n v="0"/>
    <n v="8.89263E-2"/>
    <m/>
    <n v="0.55578429999998491"/>
    <n v="1.0312024553627475E-2"/>
  </r>
  <r>
    <x v="26"/>
    <x v="42"/>
    <x v="1"/>
    <x v="6"/>
    <x v="280"/>
    <x v="1"/>
    <n v="34.048819999999999"/>
    <n v="17.14791"/>
    <n v="17.14791"/>
    <n v="16.90091"/>
    <n v="0.49637285521201618"/>
    <n v="13.76595"/>
    <m/>
    <m/>
    <m/>
    <n v="2.0344129999999998"/>
    <m/>
    <m/>
    <n v="1.0750219999999999"/>
    <m/>
    <n v="2.5524999999998244E-2"/>
    <n v="1.5102737071553097E-3"/>
    <n v="6.3607344219926615E-2"/>
    <n v="1990"/>
    <s v="ES"/>
    <s v="EU15"/>
    <s v="Wave III"/>
    <s v="Spain 1990"/>
    <s v="Net"/>
    <n v="27.53313"/>
    <n v="14.427429999999999"/>
    <n v="14.427429999999999"/>
    <n v="13.105700000000001"/>
    <n v="0.47599746196672882"/>
    <n v="10.00756"/>
    <m/>
    <m/>
    <m/>
    <n v="2.1854049999999998"/>
    <m/>
    <m/>
    <n v="0.89873650000000005"/>
    <m/>
    <n v="1.3998500000001357E-2"/>
    <n v="1.0681230304372415E-3"/>
    <n v="1990"/>
    <s v="ES"/>
    <s v="EU15"/>
    <s v="Wave III"/>
    <s v="Spain 1990"/>
    <s v="Net"/>
    <n v="25.836279999999999"/>
    <n v="18.783860000000001"/>
    <n v="18.783860000000001"/>
    <n v="7.0524199999999979"/>
    <n v="0.2729657675176147"/>
    <n v="4.1406150000000004"/>
    <m/>
    <m/>
    <m/>
    <n v="2.2284609999999998"/>
    <m/>
    <m/>
    <n v="0.64776800000000001"/>
    <m/>
    <n v="3.5575999999998054E-2"/>
    <n v="5.044509544241277E-3"/>
    <n v="1990"/>
    <s v="ES"/>
    <s v="EU15"/>
    <s v="Wave III"/>
    <s v="Spain 1990"/>
    <s v="Net"/>
    <n v="76.264189999999999"/>
    <n v="25.137419999999999"/>
    <n v="25.137419999999999"/>
    <n v="51.12677"/>
    <n v="0.67039025786545425"/>
    <n v="48.152259999999998"/>
    <m/>
    <m/>
    <m/>
    <n v="0.68496230000000002"/>
    <m/>
    <m/>
    <n v="2.2401490000000002"/>
    <m/>
    <n v="4.9398699999997575E-2"/>
    <n v="9.6620028998502304E-4"/>
  </r>
  <r>
    <x v="8"/>
    <x v="42"/>
    <x v="1"/>
    <x v="7"/>
    <x v="281"/>
    <x v="1"/>
    <n v="36.14622"/>
    <n v="17.214120000000001"/>
    <n v="17.214120000000001"/>
    <n v="18.932099999999998"/>
    <n v="0.52376431062501139"/>
    <n v="0"/>
    <m/>
    <m/>
    <m/>
    <n v="2.5738509999999999"/>
    <m/>
    <m/>
    <n v="15.518980000000001"/>
    <m/>
    <n v="0.83926899999999804"/>
    <n v="4.4330475752821827E-2"/>
    <n v="0.81971783373212703"/>
    <n v="1985"/>
    <s v="ES"/>
    <s v="EU15"/>
    <s v="Wave II"/>
    <s v="Spain 1985"/>
    <s v="Net"/>
    <n v="31.491209999999999"/>
    <n v="14.61281"/>
    <n v="14.61281"/>
    <n v="16.878399999999999"/>
    <n v="0.53597178387238853"/>
    <n v="0"/>
    <m/>
    <m/>
    <m/>
    <n v="2.9351229999999999"/>
    <m/>
    <m/>
    <n v="13.078950000000001"/>
    <m/>
    <n v="0.8643269999999994"/>
    <n v="5.1209060100483428E-2"/>
    <n v="1985"/>
    <s v="ES"/>
    <s v="EU15"/>
    <s v="Wave II"/>
    <s v="Spain 1985"/>
    <s v="Net"/>
    <n v="31.541160000000001"/>
    <n v="20.803319999999999"/>
    <n v="20.803319999999999"/>
    <n v="10.737840000000002"/>
    <n v="0.34043896927062928"/>
    <n v="0"/>
    <m/>
    <m/>
    <m/>
    <n v="2.3530220000000002"/>
    <m/>
    <m/>
    <n v="7.4764819999999999"/>
    <m/>
    <n v="0.90833600000000203"/>
    <n v="8.4592059483099197E-2"/>
    <n v="1985"/>
    <s v="ES"/>
    <s v="EU15"/>
    <s v="Wave II"/>
    <s v="Spain 1985"/>
    <s v="Net"/>
    <n v="72.585700000000003"/>
    <n v="21.129740000000002"/>
    <n v="21.129740000000002"/>
    <n v="51.455960000000005"/>
    <n v="0.7088994113165541"/>
    <n v="0"/>
    <m/>
    <m/>
    <m/>
    <n v="1.2890440000000001"/>
    <m/>
    <m/>
    <n v="49.642009999999999"/>
    <m/>
    <n v="0.52490600000000853"/>
    <n v="1.0201072917500878E-2"/>
  </r>
  <r>
    <x v="40"/>
    <x v="42"/>
    <x v="1"/>
    <x v="8"/>
    <x v="282"/>
    <x v="1"/>
    <n v="31.54204"/>
    <n v="19.445340000000002"/>
    <n v="19.445340000000002"/>
    <n v="12.096699999999998"/>
    <n v="0.38351038804084958"/>
    <m/>
    <m/>
    <m/>
    <m/>
    <m/>
    <m/>
    <m/>
    <m/>
    <m/>
    <m/>
    <m/>
    <m/>
    <n v="1980"/>
    <s v="ES"/>
    <s v="EU15"/>
    <s v="Wave I"/>
    <s v="Spain 1980"/>
    <s v="Net"/>
    <n v="26.95871"/>
    <n v="16.761559999999999"/>
    <n v="16.761559999999999"/>
    <n v="10.197150000000001"/>
    <n v="0.37825066555484299"/>
    <n v="0"/>
    <m/>
    <m/>
    <m/>
    <m/>
    <m/>
    <m/>
    <n v="10.19716"/>
    <m/>
    <m/>
    <n v="0"/>
    <n v="1980"/>
    <s v="ES"/>
    <s v="EU15"/>
    <s v="Wave I"/>
    <s v="Spain 1980"/>
    <s v="Net"/>
    <n v="24.534009999999999"/>
    <n v="18.1005"/>
    <n v="18.1005"/>
    <n v="6.4335099999999983"/>
    <n v="0.26222822930291456"/>
    <n v="0"/>
    <m/>
    <m/>
    <m/>
    <m/>
    <m/>
    <m/>
    <n v="6.4335040000000001"/>
    <m/>
    <n v="5.9999999981741325E-6"/>
    <n v="9.3261687604031611E-7"/>
    <n v="1980"/>
    <s v="ES"/>
    <s v="EU15"/>
    <s v="Wave I"/>
    <s v="Spain 1980"/>
    <s v="Net"/>
    <n v="69.43468"/>
    <n v="31.611730000000001"/>
    <n v="31.611730000000001"/>
    <n v="37.822949999999999"/>
    <n v="0.54472707298427814"/>
    <n v="0"/>
    <m/>
    <m/>
    <m/>
    <m/>
    <m/>
    <m/>
    <n v="37.822960000000002"/>
    <m/>
    <n v="-1.0000000003174137E-5"/>
    <n v="-2.6438974229070278E-7"/>
  </r>
  <r>
    <x v="29"/>
    <x v="43"/>
    <x v="1"/>
    <x v="3"/>
    <x v="283"/>
    <x v="0"/>
    <n v="34.666539999999998"/>
    <n v="5.7964219999999997"/>
    <n v="11.969469999999999"/>
    <n v="22.697069999999997"/>
    <n v="0.65472556534341175"/>
    <n v="1.7712800000000001E-2"/>
    <n v="1.7399169999999999"/>
    <n v="2.2772709999999998"/>
    <n v="1.989744"/>
    <n v="2.3452299999999999"/>
    <n v="1.353337"/>
    <n v="0.61067649999999996"/>
    <n v="18.414950000000001"/>
    <n v="-6.1730479999999996"/>
    <n v="0.12127969999999522"/>
    <n v="5.343407761442126E-3"/>
    <n v="0.81133600063796796"/>
    <n v="2005"/>
    <s v="SE"/>
    <s v="EU15"/>
    <s v="Wave VI"/>
    <s v="Sweden 2005"/>
    <s v="Gross"/>
    <n v="23.475560000000002"/>
    <n v="6.0957369999999997"/>
    <n v="9.9618210000000005"/>
    <n v="13.513739000000001"/>
    <n v="0.57565140086115096"/>
    <n v="2.3953999999999998E-3"/>
    <n v="1.9266369999999999"/>
    <n v="1.5919970000000001"/>
    <n v="2.5405899999999999"/>
    <n v="2.8573300000000001"/>
    <n v="0.56779740000000001"/>
    <n v="0.6421673"/>
    <n v="7.1536860000000004"/>
    <n v="-3.8660840000000007"/>
    <n v="9.7222900000001999E-2"/>
    <n v="7.1943745546663284E-3"/>
    <n v="2005"/>
    <s v="SE"/>
    <s v="EU15"/>
    <s v="Wave VI"/>
    <s v="Sweden 2005"/>
    <s v="Gross"/>
    <n v="24.209209999999999"/>
    <n v="6.1104349999999998"/>
    <n v="10.97354"/>
    <n v="13.235669999999999"/>
    <n v="0.54672044234405004"/>
    <n v="0"/>
    <n v="2.3478669999999999"/>
    <n v="5.8958190000000004"/>
    <n v="1.9515960000000001"/>
    <n v="2.4547080000000001"/>
    <n v="1.487457"/>
    <n v="0.95460440000000002"/>
    <n v="2.695497"/>
    <n v="-4.863105"/>
    <n v="0.31122659999999769"/>
    <n v="2.3514230862509998E-2"/>
    <n v="2005"/>
    <s v="SE"/>
    <s v="EU15"/>
    <s v="Wave VI"/>
    <s v="Sweden 2005"/>
    <s v="Gross"/>
    <n v="89.154179999999997"/>
    <n v="4.2938999999999998"/>
    <n v="20.585619999999999"/>
    <n v="68.568559999999991"/>
    <n v="0.76910089913899715"/>
    <n v="9.6764600000000006E-2"/>
    <n v="0.26002049999999999"/>
    <n v="5.8136000000000004E-3"/>
    <n v="3.5746300000000002E-2"/>
    <n v="0.33782770000000001"/>
    <n v="4.034878"/>
    <n v="4.3226199999999999E-2"/>
    <n v="80.087320000000005"/>
    <n v="-16.291719999999998"/>
    <n v="-4.1316900000012424E-2"/>
    <n v="-6.0256333223291303E-4"/>
  </r>
  <r>
    <x v="11"/>
    <x v="43"/>
    <x v="1"/>
    <x v="4"/>
    <x v="284"/>
    <x v="0"/>
    <n v="33.216949999999997"/>
    <n v="7.6576329999999997"/>
    <n v="12.289809999999999"/>
    <n v="20.927139999999998"/>
    <n v="0.63001389350918735"/>
    <n v="16.308800000000002"/>
    <n v="1.9017550000000001"/>
    <n v="1.423576"/>
    <n v="0.85277270000000005"/>
    <n v="2.5588190000000002"/>
    <n v="1.3894660000000001"/>
    <n v="0.682168"/>
    <n v="-5.6741199999999999E-2"/>
    <n v="-4.6321769999999995"/>
    <n v="0.49870149999999569"/>
    <n v="2.3830370514078644E-2"/>
    <n v="-2.7113690642868544E-3"/>
    <n v="2000"/>
    <s v="SE"/>
    <s v="EU15"/>
    <s v="Wave V"/>
    <s v="Sweden 2000"/>
    <s v="Gross"/>
    <n v="21.93094"/>
    <n v="7.3230820000000003"/>
    <n v="10.8973"/>
    <n v="11.03364"/>
    <n v="0.50310839389465301"/>
    <n v="5.5160929999999997"/>
    <n v="2.1176300000000001"/>
    <n v="0.98521329999999996"/>
    <n v="0.96062519999999996"/>
    <n v="3.0507070000000001"/>
    <n v="0.82512189999999996"/>
    <n v="0.69343999999999995"/>
    <n v="7.1023900000000001E-2"/>
    <n v="-3.5742179999999992"/>
    <n v="0.38800370000000051"/>
    <n v="3.5165521079172465E-2"/>
    <n v="2000"/>
    <s v="SE"/>
    <s v="EU15"/>
    <s v="Wave V"/>
    <s v="Sweden 2000"/>
    <s v="Gross"/>
    <n v="21.066839999999999"/>
    <n v="5.222664"/>
    <n v="9.1621190000000006"/>
    <n v="11.904720999999999"/>
    <n v="0.5650928663245175"/>
    <n v="1.6678139999999999"/>
    <n v="2.5225710000000001"/>
    <n v="3.6491769999999999"/>
    <n v="1.1911529999999999"/>
    <n v="2.8503259999999999"/>
    <n v="1.4262030000000001"/>
    <n v="1.076857"/>
    <n v="0.29696679999999998"/>
    <n v="-3.9394550000000006"/>
    <n v="1.1631081999999981"/>
    <n v="9.7701424502094444E-2"/>
    <n v="2000"/>
    <s v="SE"/>
    <s v="EU15"/>
    <s v="Wave V"/>
    <s v="Sweden 2000"/>
    <s v="Gross"/>
    <n v="89.7089"/>
    <n v="12.08493"/>
    <n v="21.420649999999998"/>
    <n v="68.288250000000005"/>
    <n v="0.76122045861670362"/>
    <n v="74.340879999999999"/>
    <n v="0.30587389999999998"/>
    <n v="3.89042E-2"/>
    <n v="1.80273E-2"/>
    <n v="0.41249849999999999"/>
    <n v="3.3594819999999999"/>
    <n v="0.11819789999999999"/>
    <n v="-0.9830489"/>
    <n v="-9.3357199999999985"/>
    <n v="1.3155100000005859E-2"/>
    <n v="1.9264075444905762E-4"/>
  </r>
  <r>
    <x v="6"/>
    <x v="43"/>
    <x v="1"/>
    <x v="5"/>
    <x v="285"/>
    <x v="0"/>
    <n v="39.488959999999999"/>
    <n v="6.7079259999999996"/>
    <n v="10.01679"/>
    <n v="29.472169999999998"/>
    <n v="0.74633948323784671"/>
    <n v="17.766739999999999"/>
    <n v="1.007252"/>
    <n v="3.454672"/>
    <n v="1.3205229999999999"/>
    <n v="4.3653700000000004"/>
    <n v="1.080249"/>
    <n v="1.182971"/>
    <n v="0.1188564"/>
    <n v="-3.3088640000000007"/>
    <n v="2.4844006000000007"/>
    <n v="8.4296493946662249E-2"/>
    <n v="4.032835044043245E-3"/>
    <n v="1995"/>
    <s v="SE"/>
    <s v="EU15"/>
    <s v="Wave IV"/>
    <s v="Sweden 1995"/>
    <s v="Gross"/>
    <n v="29.15147"/>
    <n v="8.9553189999999994"/>
    <n v="12.306509999999999"/>
    <n v="16.84496"/>
    <n v="0.57784255819689367"/>
    <n v="5.919511"/>
    <n v="1.25918"/>
    <n v="2.2783630000000001"/>
    <n v="1.886136"/>
    <n v="5.2935210000000001"/>
    <n v="0.63554759999999999"/>
    <n v="1.2422599999999999"/>
    <n v="0.12493659999999999"/>
    <n v="-3.351191"/>
    <n v="1.5566958000000035"/>
    <n v="9.24131490962284E-2"/>
    <n v="1995"/>
    <s v="SE"/>
    <s v="EU15"/>
    <s v="Wave IV"/>
    <s v="Sweden 1995"/>
    <s v="Gross"/>
    <n v="26.39226"/>
    <n v="2.5133459999999999"/>
    <n v="5.5004249999999999"/>
    <n v="20.891835"/>
    <n v="0.79158946600253255"/>
    <n v="1.075723"/>
    <n v="1.012038"/>
    <n v="8.1180520000000005"/>
    <n v="0.79204799999999997"/>
    <n v="5.1085890000000003"/>
    <n v="1.9336009999999999"/>
    <n v="1.828125"/>
    <n v="0.18265219999999999"/>
    <n v="-2.987079"/>
    <n v="3.8280858000000002"/>
    <n v="0.18323358383789648"/>
    <n v="1995"/>
    <s v="SE"/>
    <s v="EU15"/>
    <s v="Wave IV"/>
    <s v="Sweden 1995"/>
    <s v="Gross"/>
    <n v="93.337590000000006"/>
    <n v="4.196256"/>
    <n v="7.7748860000000004"/>
    <n v="85.562704000000011"/>
    <n v="0.91670144900891493"/>
    <n v="81.675510000000003"/>
    <n v="0.1054771"/>
    <n v="1.5467610000000001"/>
    <n v="0"/>
    <n v="9.5550499999999997E-2"/>
    <n v="1.5467610000000001"/>
    <n v="0.12978390000000001"/>
    <n v="1.3950300000000001E-2"/>
    <n v="-3.5786300000000004"/>
    <n v="4.02754019999999"/>
    <n v="4.7071212242193627E-2"/>
  </r>
  <r>
    <x v="15"/>
    <x v="43"/>
    <x v="1"/>
    <x v="6"/>
    <x v="286"/>
    <x v="0"/>
    <n v="37.589700000000001"/>
    <n v="7.4421759999999999"/>
    <n v="12.085229999999999"/>
    <n v="25.504470000000001"/>
    <n v="0.67849623700109341"/>
    <n v="17.662990000000001"/>
    <n v="1.606957"/>
    <n v="2.5246339999999998"/>
    <m/>
    <n v="3.6994899999999999"/>
    <m/>
    <m/>
    <n v="4.22959"/>
    <n v="-4.6430539999999993"/>
    <n v="0.42386300000000077"/>
    <n v="1.661916518947466E-2"/>
    <n v="0.16583720422341652"/>
    <n v="1992"/>
    <s v="SE"/>
    <s v="EU15"/>
    <s v="Wave III"/>
    <s v="Sweden 1992"/>
    <s v="Gross"/>
    <n v="26.38579"/>
    <n v="8.1645099999999999"/>
    <n v="11.9994"/>
    <n v="14.38639"/>
    <n v="0.54523249067016755"/>
    <n v="5.5945179999999999"/>
    <n v="1.9021619999999999"/>
    <n v="1.742391"/>
    <m/>
    <n v="4.7215999999999996"/>
    <m/>
    <m/>
    <n v="3.8770660000000001"/>
    <n v="-3.8348899999999997"/>
    <n v="0.38354300000000308"/>
    <n v="2.6660128079386353E-2"/>
    <n v="1992"/>
    <s v="SE"/>
    <s v="EU15"/>
    <s v="Wave III"/>
    <s v="Sweden 1992"/>
    <s v="Gross"/>
    <n v="23.08822"/>
    <n v="3.6609560000000001"/>
    <n v="6.2254990000000001"/>
    <n v="16.862721000000001"/>
    <n v="0.73036037425145817"/>
    <n v="1.4565790000000001"/>
    <n v="1.893378"/>
    <n v="6.6226989999999999"/>
    <m/>
    <n v="3.7991039999999998"/>
    <m/>
    <m/>
    <n v="4.7959719999999999"/>
    <n v="-2.564543"/>
    <n v="0.85953200000000152"/>
    <n v="5.0972319354628565E-2"/>
    <n v="1992"/>
    <s v="SE"/>
    <s v="EU15"/>
    <s v="Wave III"/>
    <s v="Sweden 1992"/>
    <s v="Gross"/>
    <n v="94.202669999999998"/>
    <n v="9.7696769999999997"/>
    <n v="19.804950000000002"/>
    <n v="74.397719999999993"/>
    <n v="0.78976232839260285"/>
    <n v="79.387129999999999"/>
    <n v="0.23655799999999999"/>
    <n v="0"/>
    <m/>
    <n v="8.5299E-2"/>
    <m/>
    <m/>
    <n v="4.7147269999999999"/>
    <n v="-10.035273000000002"/>
    <n v="9.2789999999922657E-3"/>
    <n v="1.2472156404782657E-4"/>
  </r>
  <r>
    <x v="14"/>
    <x v="43"/>
    <x v="1"/>
    <x v="7"/>
    <x v="287"/>
    <x v="0"/>
    <n v="32.339370000000002"/>
    <n v="5.8694509999999998"/>
    <n v="11.52408"/>
    <n v="20.815290000000005"/>
    <n v="0.64365168523691096"/>
    <n v="18.255050000000001"/>
    <n v="1.825966"/>
    <n v="1.7652540000000001"/>
    <n v="0.96108199999999999"/>
    <n v="1.3616410000000001"/>
    <m/>
    <m/>
    <n v="2.1829200000000002"/>
    <n v="-5.6546289999999999"/>
    <n v="0.11800600000000472"/>
    <n v="5.6691979789858654E-3"/>
    <n v="0.10487098666413006"/>
    <n v="1987"/>
    <s v="SE"/>
    <s v="EU15"/>
    <s v="Wave II"/>
    <s v="Sweden 1987"/>
    <s v="Gross"/>
    <n v="20.368490000000001"/>
    <n v="6.3940320000000002"/>
    <n v="10.675850000000001"/>
    <n v="9.6926400000000008"/>
    <n v="0.47586443570436493"/>
    <n v="6.046862"/>
    <n v="2.2924669999999998"/>
    <n v="1.244143"/>
    <n v="1.3456079999999999"/>
    <n v="1.706299"/>
    <m/>
    <m/>
    <n v="1.269854"/>
    <n v="-4.2818180000000003"/>
    <n v="6.9225000000002979E-2"/>
    <n v="7.1420170356067047E-3"/>
    <n v="1987"/>
    <s v="SE"/>
    <s v="EU15"/>
    <s v="Wave II"/>
    <s v="Sweden 1987"/>
    <s v="Gross"/>
    <n v="13.228350000000001"/>
    <n v="1.853664"/>
    <n v="5.3549610000000003"/>
    <n v="7.8733890000000004"/>
    <n v="0.59519055664538656"/>
    <n v="1.0796749999999999"/>
    <n v="1.800762"/>
    <n v="3.7358570000000002"/>
    <n v="0.7175108"/>
    <n v="1.4361550000000001"/>
    <m/>
    <m/>
    <n v="2.3389570000000002"/>
    <n v="-3.5012970000000001"/>
    <n v="0.26576919999999937"/>
    <n v="3.3755375226601832E-2"/>
    <n v="1987"/>
    <s v="SE"/>
    <s v="EU15"/>
    <s v="Wave II"/>
    <s v="Sweden 1987"/>
    <s v="Gross"/>
    <n v="92.021330000000006"/>
    <n v="8.8616709999999994"/>
    <n v="21.386800000000001"/>
    <n v="70.634530000000012"/>
    <n v="0.76758866667108605"/>
    <n v="78.155109999999993"/>
    <n v="0.27951910000000002"/>
    <n v="1.88141E-2"/>
    <n v="1.88141E-2"/>
    <n v="0.1257315"/>
    <m/>
    <m/>
    <n v="4.5925830000000003"/>
    <n v="-12.525129000000002"/>
    <n v="-3.0912799999981644E-2"/>
    <n v="-4.3764430796073309E-4"/>
  </r>
  <r>
    <x v="9"/>
    <x v="43"/>
    <x v="1"/>
    <x v="8"/>
    <x v="288"/>
    <x v="0"/>
    <n v="30.31174"/>
    <n v="4.9209160000000001"/>
    <n v="9.1262699999999999"/>
    <n v="21.185470000000002"/>
    <n v="0.69891962652094541"/>
    <n v="17.599250000000001"/>
    <n v="1.551431"/>
    <n v="1.0839700000000001"/>
    <m/>
    <n v="0.69904379999999999"/>
    <m/>
    <m/>
    <n v="4.316058"/>
    <n v="-4.2053539999999998"/>
    <n v="0.14107119999999895"/>
    <n v="6.658865722591896E-3"/>
    <n v="0.20372727156867418"/>
    <n v="1981"/>
    <s v="SE"/>
    <s v="EU15"/>
    <s v="Wave I"/>
    <s v="Sweden 1981"/>
    <s v="Gross"/>
    <n v="18.598559999999999"/>
    <n v="4.8423259999999999"/>
    <n v="8.8784510000000001"/>
    <n v="9.720108999999999"/>
    <n v="0.5226269668189365"/>
    <n v="6.4061349999999999"/>
    <n v="1.960672"/>
    <n v="0.81704019999999999"/>
    <m/>
    <n v="0.88380689999999995"/>
    <m/>
    <m/>
    <n v="3.6527919999999998"/>
    <n v="-4.0361250000000002"/>
    <n v="3.5787900000000761E-2"/>
    <n v="3.6818414279099921E-3"/>
    <n v="1981"/>
    <s v="SE"/>
    <s v="EU15"/>
    <s v="Wave I"/>
    <s v="Sweden 1981"/>
    <s v="Gross"/>
    <n v="14.46442"/>
    <n v="3.1424310000000002"/>
    <n v="7.6890840000000003"/>
    <n v="6.7753360000000002"/>
    <n v="0.46841394262611291"/>
    <n v="1.254569"/>
    <n v="1.495106"/>
    <n v="2.5834060000000001"/>
    <m/>
    <n v="0.75113249999999998"/>
    <m/>
    <m/>
    <n v="4.638801"/>
    <n v="-4.5466530000000001"/>
    <n v="0.59897450000000063"/>
    <n v="8.8405135922410436E-2"/>
    <n v="1981"/>
    <s v="SE"/>
    <s v="EU15"/>
    <s v="Wave I"/>
    <s v="Sweden 1981"/>
    <s v="Gross"/>
    <n v="90.914259999999999"/>
    <n v="7.4981450000000001"/>
    <n v="11.83902"/>
    <n v="79.075239999999994"/>
    <n v="0.86977818441243426"/>
    <n v="77.069429999999997"/>
    <n v="0.22594520000000001"/>
    <n v="5.0029799999999999E-2"/>
    <m/>
    <n v="0"/>
    <m/>
    <m/>
    <n v="6.1641240000000002"/>
    <n v="-4.3408749999999996"/>
    <n v="-9.3414000000009878E-2"/>
    <n v="-1.1813305909663997E-3"/>
  </r>
  <r>
    <x v="22"/>
    <x v="43"/>
    <x v="1"/>
    <x v="9"/>
    <x v="289"/>
    <x v="0"/>
    <n v="25.72035"/>
    <n v="8.913449"/>
    <n v="12.5473"/>
    <n v="13.17305"/>
    <n v="0.51216449231833938"/>
    <n v="10.87082"/>
    <n v="1.4201809999999999"/>
    <n v="0.83567290000000005"/>
    <m/>
    <n v="0.32539649999999998"/>
    <m/>
    <m/>
    <n v="3.314813"/>
    <n v="-3.6338509999999999"/>
    <n v="4.0017599999998765E-2"/>
    <n v="3.0378386174802923E-3"/>
    <n v="0.25163595370851854"/>
    <n v="1975"/>
    <s v="SE"/>
    <s v="EU15"/>
    <s v="Historical wave"/>
    <s v="Sweden 1975"/>
    <s v="Gross"/>
    <n v="15.546419999999999"/>
    <n v="6.390625"/>
    <n v="9.7520070000000008"/>
    <n v="5.7944129999999987"/>
    <n v="0.37271686986457325"/>
    <n v="4.1528419999999997"/>
    <n v="1.6204529999999999"/>
    <n v="0.63688659999999997"/>
    <m/>
    <n v="0.3690252"/>
    <m/>
    <m/>
    <n v="2.351451"/>
    <n v="-3.3613820000000008"/>
    <n v="2.5137199999999638E-2"/>
    <n v="4.3381788629839888E-3"/>
    <n v="1975"/>
    <s v="SE"/>
    <s v="EU15"/>
    <s v="Historical wave"/>
    <s v="Sweden 1975"/>
    <s v="Gross"/>
    <n v="10.009119999999999"/>
    <n v="2.0263270000000002"/>
    <n v="4.8855490000000001"/>
    <n v="5.1235709999999992"/>
    <n v="0.51189025608644911"/>
    <n v="1.0455449999999999"/>
    <n v="1.1587989999999999"/>
    <n v="1.6389469999999999"/>
    <m/>
    <n v="0.3823068"/>
    <m/>
    <m/>
    <n v="3.472858"/>
    <n v="-2.8592219999999999"/>
    <n v="0.28433719999999951"/>
    <n v="5.549590315036125E-2"/>
    <n v="1975"/>
    <s v="SE"/>
    <s v="EU15"/>
    <s v="Historical wave"/>
    <s v="Sweden 1975"/>
    <s v="Gross"/>
    <n v="87.756039999999999"/>
    <n v="29.092089999999999"/>
    <n v="34.98415"/>
    <n v="52.771889999999999"/>
    <n v="0.6013476679212052"/>
    <n v="51.727350000000001"/>
    <n v="0.73760219999999999"/>
    <n v="2.3689000000000002E-3"/>
    <m/>
    <n v="5.2667600000000002E-2"/>
    <m/>
    <m/>
    <n v="6.2470699999999999"/>
    <n v="-5.8920600000000007"/>
    <n v="-0.10310869999999994"/>
    <n v="-1.9538564944329251E-3"/>
  </r>
  <r>
    <x v="41"/>
    <x v="43"/>
    <x v="1"/>
    <x v="9"/>
    <x v="290"/>
    <x v="0"/>
    <n v="21.03238"/>
    <n v="12.38626"/>
    <n v="15.97527"/>
    <n v="5.0571099999999998"/>
    <n v="0.24044402012515939"/>
    <n v="6.2118359999999999"/>
    <n v="0.99797250000000004"/>
    <n v="0.95652250000000005"/>
    <m/>
    <n v="0.27523039999999999"/>
    <m/>
    <m/>
    <n v="0.17197370000000001"/>
    <n v="-3.58901"/>
    <n v="3.2584899999999806E-2"/>
    <n v="6.443383671701784E-3"/>
    <n v="3.4006319815072246E-2"/>
    <n v="1967"/>
    <s v="SE"/>
    <s v="EU15"/>
    <s v="Historical wave"/>
    <s v="Sweden 1967"/>
    <s v="Gross"/>
    <n v="14.32564"/>
    <n v="9.5596449999999997"/>
    <n v="13.22052"/>
    <n v="1.1051199999999994"/>
    <n v="7.7142801298929711E-2"/>
    <n v="2.6374170000000001"/>
    <n v="1.025496"/>
    <n v="0.64729829999999999"/>
    <m/>
    <n v="0.30028630000000001"/>
    <m/>
    <m/>
    <n v="0.1026673"/>
    <n v="-3.6608750000000008"/>
    <n v="5.2830100000000435E-2"/>
    <n v="4.7804853771536537E-2"/>
    <n v="1967"/>
    <s v="SE"/>
    <s v="EU15"/>
    <s v="Historical wave"/>
    <s v="Sweden 1967"/>
    <s v="Gross"/>
    <n v="11.39772"/>
    <n v="6.8047700000000004"/>
    <n v="9.0512320000000006"/>
    <n v="2.346487999999999"/>
    <n v="0.20587345539283286"/>
    <n v="0.74323249999999996"/>
    <n v="0.9427316"/>
    <n v="2.2405949999999999"/>
    <m/>
    <n v="0.27689599999999998"/>
    <m/>
    <m/>
    <n v="0.39508680000000002"/>
    <n v="-2.2464620000000002"/>
    <n v="-5.5919000000006491E-3"/>
    <n v="-2.3830933718820006E-3"/>
    <n v="1967"/>
    <s v="SE"/>
    <s v="EU15"/>
    <s v="Historical wave"/>
    <s v="Sweden 1967"/>
    <s v="Gross"/>
    <n v="72.35136"/>
    <n v="29.332100000000001"/>
    <n v="33.049430000000001"/>
    <n v="39.301929999999999"/>
    <n v="0.54320927761413196"/>
    <n v="41.969270000000002"/>
    <n v="0.54493999999999998"/>
    <n v="5.9856399999999997E-2"/>
    <m/>
    <n v="0.1646051"/>
    <m/>
    <m/>
    <n v="0.212615"/>
    <n v="-3.7173300000000005"/>
    <n v="6.7973499999993692E-2"/>
    <n v="1.7295206622166823E-3"/>
  </r>
  <r>
    <x v="0"/>
    <x v="44"/>
    <x v="6"/>
    <x v="0"/>
    <x v="291"/>
    <x v="0"/>
    <n v="23.906189999999999"/>
    <n v="5.2546799999999996"/>
    <n v="14.775980000000001"/>
    <n v="9.1302099999999982"/>
    <n v="0.38191823958564702"/>
    <n v="14.998989999999999"/>
    <n v="0"/>
    <n v="0.96819469999999996"/>
    <m/>
    <n v="0.79678369999999998"/>
    <n v="5.7344399999999997E-2"/>
    <m/>
    <n v="1.8202739999999999"/>
    <n v="-9.5213000000000001"/>
    <n v="9.923199999995802E-3"/>
    <n v="1.0868534239624067E-3"/>
    <n v="0.19936825111361078"/>
    <n v="2013"/>
    <s v="CH"/>
    <s v="Europe - other"/>
    <s v="Wave IX"/>
    <s v="Switzerland 2013"/>
    <s v="Gross"/>
    <n v="11.998799999999999"/>
    <n v="3.428131"/>
    <n v="10.58361"/>
    <n v="1.4151899999999991"/>
    <n v="0.11794429442944288"/>
    <n v="5.0611769999999998"/>
    <n v="0"/>
    <n v="0.8277236"/>
    <m/>
    <n v="0.96220340000000004"/>
    <n v="5.9397600000000002E-2"/>
    <m/>
    <n v="1.6696169999999999"/>
    <n v="-7.1554789999999997"/>
    <n v="-9.4495999999999469E-3"/>
    <n v="-6.67726595015507E-3"/>
    <n v="2013"/>
    <s v="CH"/>
    <s v="Europe - other"/>
    <s v="Wave IX"/>
    <s v="Switzerland 2013"/>
    <s v="Gross"/>
    <n v="13.76685"/>
    <n v="4.9891170000000002"/>
    <n v="15.9391"/>
    <n v="-2.17225"/>
    <n v="-0.15778845560168087"/>
    <n v="1.6776439999999999"/>
    <n v="0"/>
    <n v="2.2454930000000002"/>
    <m/>
    <n v="0.9561944"/>
    <n v="4.2613999999999999E-2"/>
    <m/>
    <n v="3.7379120000000001"/>
    <n v="-10.949983"/>
    <n v="0.11787559999999964"/>
    <n v="-5.4264288180457886E-2"/>
    <n v="2013"/>
    <s v="CH"/>
    <s v="Europe - other"/>
    <s v="Wave IX"/>
    <s v="Switzerland 2013"/>
    <s v="Gross"/>
    <n v="79.099969999999999"/>
    <n v="12.39523"/>
    <n v="29.342880000000001"/>
    <n v="49.757089999999998"/>
    <n v="0.62904056727202295"/>
    <n v="66.058700000000002"/>
    <n v="0"/>
    <n v="0.1832085"/>
    <m/>
    <n v="1.09482E-2"/>
    <n v="6.4763100000000004E-2"/>
    <m/>
    <n v="0.41527649999999999"/>
    <n v="-16.947650000000003"/>
    <n v="-2.815630000000624E-2"/>
    <n v="-5.6587513457893618E-4"/>
  </r>
  <r>
    <x v="1"/>
    <x v="44"/>
    <x v="6"/>
    <x v="1"/>
    <x v="292"/>
    <x v="0"/>
    <n v="23.100750000000001"/>
    <n v="5.6278649999999999"/>
    <n v="16.161660000000001"/>
    <n v="6.9390900000000002"/>
    <n v="0.3003837537742281"/>
    <n v="14.76741"/>
    <n v="2.4631E-2"/>
    <n v="0.81185249999999998"/>
    <m/>
    <n v="0.81991579999999997"/>
    <n v="3.4025E-2"/>
    <m/>
    <n v="0.93053249999999998"/>
    <n v="-10.533795000000001"/>
    <n v="8.4518200000001542E-2"/>
    <n v="1.2180012076511695E-2"/>
    <n v="0.13410007652300229"/>
    <n v="2010"/>
    <s v="CH"/>
    <s v="Europe - other"/>
    <s v="Wave VIII"/>
    <s v="Switzerland 2010"/>
    <s v="Gross"/>
    <n v="11.38025"/>
    <n v="3.609019"/>
    <n v="11.551069999999999"/>
    <n v="-0.17081999999999908"/>
    <n v="-1.501021506557405E-2"/>
    <n v="5.1990429999999996"/>
    <n v="2.3492499999999999E-2"/>
    <n v="0.59880659999999997"/>
    <m/>
    <n v="0.96757249999999995"/>
    <n v="3.4407300000000002E-2"/>
    <m/>
    <n v="0.8618846"/>
    <n v="-7.9420509999999993"/>
    <n v="8.6024500000001503E-2"/>
    <n v="-0.50359735393983118"/>
    <n v="2010"/>
    <s v="CH"/>
    <s v="Europe - other"/>
    <s v="Wave VIII"/>
    <s v="Switzerland 2010"/>
    <s v="Gross"/>
    <n v="12.4567"/>
    <n v="5.7036340000000001"/>
    <n v="18.255019999999998"/>
    <n v="-5.7983199999999986"/>
    <n v="-0.46547801584689352"/>
    <n v="2.2167699999999999"/>
    <n v="3.2341200000000001E-2"/>
    <n v="2.2777850000000002"/>
    <m/>
    <n v="0.92887929999999996"/>
    <n v="4.2117599999999998E-2"/>
    <m/>
    <n v="1.0751759999999999"/>
    <n v="-12.551385999999997"/>
    <n v="0.17999689999999902"/>
    <n v="-3.1042940024006791E-2"/>
    <n v="2010"/>
    <s v="CH"/>
    <s v="Europe - other"/>
    <s v="Wave VIII"/>
    <s v="Switzerland 2010"/>
    <s v="Gross"/>
    <n v="81.572479999999999"/>
    <n v="13.57461"/>
    <n v="32.172849999999997"/>
    <n v="49.399630000000002"/>
    <n v="0.60559186137285514"/>
    <n v="66.799930000000003"/>
    <n v="2.0580299999999999E-2"/>
    <n v="2.7758600000000001E-2"/>
    <m/>
    <n v="0.1112499"/>
    <n v="2.34947E-2"/>
    <m/>
    <n v="1.042627"/>
    <n v="-18.598239999999997"/>
    <n v="-2.777050000000969E-2"/>
    <n v="-5.6216008095626808E-4"/>
  </r>
  <r>
    <x v="10"/>
    <x v="44"/>
    <x v="6"/>
    <x v="2"/>
    <x v="293"/>
    <x v="0"/>
    <n v="22.26107"/>
    <n v="6.5885429999999996"/>
    <n v="16.73076"/>
    <n v="5.5303100000000001"/>
    <n v="0.24842965769390241"/>
    <n v="13.783329999999999"/>
    <n v="3.6828300000000001E-2"/>
    <n v="0.51587649999999996"/>
    <m/>
    <n v="0.56840520000000005"/>
    <m/>
    <m/>
    <n v="0.80519079999999998"/>
    <n v="-10.142217"/>
    <n v="-3.7103799999998799E-2"/>
    <n v="-6.7091718185777645E-3"/>
    <n v="0.14559596116673387"/>
    <n v="2007"/>
    <s v="CH"/>
    <s v="Europe - other"/>
    <s v="Wave VII"/>
    <s v="Switzerland 2007"/>
    <s v="Gross"/>
    <n v="10.9823"/>
    <n v="4.3068479999999996"/>
    <n v="12.088039999999999"/>
    <n v="-1.1057399999999991"/>
    <n v="-0.10068382761352349"/>
    <n v="5.0341339999999999"/>
    <n v="2.2414699999999999E-2"/>
    <n v="0.37268659999999998"/>
    <m/>
    <n v="0.6294227"/>
    <m/>
    <m/>
    <n v="0.63429979999999997"/>
    <n v="-7.7811919999999999"/>
    <n v="-1.7505799999998573E-2"/>
    <n v="1.5831750682799382E-2"/>
    <n v="2007"/>
    <s v="CH"/>
    <s v="Europe - other"/>
    <s v="Wave VII"/>
    <s v="Switzerland 2007"/>
    <s v="Gross"/>
    <n v="12.609819999999999"/>
    <n v="7.4736960000000003"/>
    <n v="20.299530000000001"/>
    <n v="-7.6897100000000016"/>
    <n v="-0.60981917267653318"/>
    <n v="1.633958"/>
    <n v="0.11621090000000001"/>
    <n v="1.428312"/>
    <m/>
    <n v="0.76197239999999999"/>
    <m/>
    <m/>
    <n v="1.3268599999999999"/>
    <n v="-12.825834"/>
    <n v="-0.13118930000000084"/>
    <n v="1.7060370287046041E-2"/>
    <n v="2007"/>
    <s v="CH"/>
    <s v="Europe - other"/>
    <s v="Wave VII"/>
    <s v="Switzerland 2007"/>
    <s v="Gross"/>
    <n v="80.411699999999996"/>
    <n v="14.91394"/>
    <n v="31.528970000000001"/>
    <n v="48.882729999999995"/>
    <n v="0.60790569034108222"/>
    <n v="64.54213"/>
    <n v="0"/>
    <n v="0"/>
    <m/>
    <n v="8.2525299999999996E-2"/>
    <m/>
    <m/>
    <n v="0.87693120000000002"/>
    <n v="-16.615030000000001"/>
    <n v="-3.8265000000023974E-3"/>
    <n v="-7.8279179579421971E-5"/>
  </r>
  <r>
    <x v="3"/>
    <x v="44"/>
    <x v="6"/>
    <x v="3"/>
    <x v="294"/>
    <x v="0"/>
    <n v="24.233470000000001"/>
    <n v="4.6576009999999997"/>
    <n v="14.812379999999999"/>
    <n v="9.4210900000000013"/>
    <n v="0.38876355717938871"/>
    <n v="16.006779999999999"/>
    <n v="0.35319040000000002"/>
    <n v="0.77853680000000003"/>
    <m/>
    <n v="1.3728670000000001"/>
    <n v="6.6095399999999999E-2"/>
    <n v="0.51859999999999995"/>
    <n v="0.51731780000000005"/>
    <n v="-10.154779"/>
    <n v="-3.7518399999996177E-2"/>
    <n v="-3.9823842039505165E-3"/>
    <n v="5.4910610131099477E-2"/>
    <n v="2004"/>
    <s v="CH"/>
    <s v="Europe - other"/>
    <s v="Wave VI"/>
    <s v="Switzerland 2004"/>
    <s v="Gross"/>
    <n v="13.38489"/>
    <n v="3.3100010000000002"/>
    <n v="10.400259999999999"/>
    <n v="2.984630000000001"/>
    <n v="0.22298502266361553"/>
    <n v="6.6590210000000001"/>
    <n v="0.36549160000000003"/>
    <n v="0.57665860000000002"/>
    <m/>
    <n v="1.5594859999999999"/>
    <n v="5.1268099999999997E-2"/>
    <n v="0.59434969999999998"/>
    <n v="0.35166239999999999"/>
    <n v="-7.0902589999999996"/>
    <n v="-8.304840000000091E-2"/>
    <n v="-2.7825358587161852E-2"/>
    <n v="2004"/>
    <s v="CH"/>
    <s v="Europe - other"/>
    <s v="Wave VI"/>
    <s v="Switzerland 2004"/>
    <s v="Gross"/>
    <n v="13.39827"/>
    <n v="5.1436010000000003"/>
    <n v="17.212910000000001"/>
    <n v="-3.8146400000000007"/>
    <n v="-0.28471138438022225"/>
    <n v="2.4399739999999999"/>
    <n v="0.41900090000000001"/>
    <n v="1.9284319999999999"/>
    <m/>
    <n v="1.6466730000000001"/>
    <n v="0.15864800000000001"/>
    <n v="0.62556149999999999"/>
    <n v="1.0505409999999999"/>
    <n v="-12.069309000000001"/>
    <n v="-1.4161399999998991E-2"/>
    <n v="3.7123817712809044E-3"/>
    <n v="2004"/>
    <s v="CH"/>
    <s v="Europe - other"/>
    <s v="Wave VI"/>
    <s v="Switzerland 2004"/>
    <s v="Gross"/>
    <n v="87.123270000000005"/>
    <n v="9.8752440000000004"/>
    <n v="30.748999999999999"/>
    <n v="56.37427000000001"/>
    <n v="0.64706329319365541"/>
    <n v="76.187759999999997"/>
    <n v="0.20607420000000001"/>
    <n v="3.4750900000000001E-2"/>
    <m/>
    <n v="0.16722490000000001"/>
    <n v="0"/>
    <n v="3.5140999999999999E-2"/>
    <n v="0.48813529999999999"/>
    <n v="-20.873756"/>
    <n v="0.12893970000001787"/>
    <n v="2.2872083310350243E-3"/>
  </r>
  <r>
    <x v="27"/>
    <x v="44"/>
    <x v="6"/>
    <x v="4"/>
    <x v="295"/>
    <x v="0"/>
    <n v="21.77205"/>
    <n v="5.415254"/>
    <n v="14.45382"/>
    <n v="7.3182299999999998"/>
    <n v="0.33612957897855278"/>
    <n v="13.946429999999999"/>
    <n v="0.46697739999999999"/>
    <n v="0.52186560000000004"/>
    <m/>
    <n v="0.7195241"/>
    <n v="1.18151E-2"/>
    <n v="0.27877740000000001"/>
    <n v="0.34681269999999997"/>
    <n v="-9.0385659999999994"/>
    <n v="6.4593700000003196E-2"/>
    <n v="8.8264102112127103E-3"/>
    <n v="4.7390243269205802E-2"/>
    <n v="2002"/>
    <s v="CH"/>
    <s v="Europe - other"/>
    <s v="Wave V"/>
    <s v="Switzerland 2002"/>
    <s v="Gross"/>
    <n v="11.38331"/>
    <n v="3.3663240000000001"/>
    <n v="10.08062"/>
    <n v="1.3026900000000001"/>
    <n v="0.11443859474968178"/>
    <n v="5.8658400000000004"/>
    <n v="0.4576923"/>
    <n v="0.41817739999999998"/>
    <m/>
    <n v="0.75790690000000005"/>
    <n v="1.15266E-2"/>
    <n v="0.27161960000000002"/>
    <n v="0.19177710000000001"/>
    <n v="-6.7142959999999992"/>
    <n v="4.2446099999998488E-2"/>
    <n v="3.258342353130713E-2"/>
    <n v="2002"/>
    <s v="CH"/>
    <s v="Europe - other"/>
    <s v="Wave V"/>
    <s v="Switzerland 2002"/>
    <s v="Gross"/>
    <n v="10.617319999999999"/>
    <n v="4.1081820000000002"/>
    <n v="17.135680000000001"/>
    <n v="-6.5183600000000013"/>
    <n v="-0.6139364736110432"/>
    <n v="2.3039610000000001"/>
    <n v="0.72098759999999995"/>
    <n v="1.2016150000000001"/>
    <m/>
    <n v="1.0732390000000001"/>
    <n v="2.08998E-2"/>
    <n v="0.39074950000000003"/>
    <n v="0.62046860000000004"/>
    <n v="-13.027498000000001"/>
    <n v="0.17721750000000025"/>
    <n v="-2.7187436717211112E-2"/>
    <n v="2002"/>
    <s v="CH"/>
    <s v="Europe - other"/>
    <s v="Wave V"/>
    <s v="Switzerland 2002"/>
    <s v="Gross"/>
    <n v="83.725570000000005"/>
    <n v="16.347090000000001"/>
    <n v="29.90005"/>
    <n v="53.825520000000004"/>
    <n v="0.64288030526397133"/>
    <n v="66.410399999999996"/>
    <n v="0.14186670000000001"/>
    <n v="0"/>
    <m/>
    <n v="4.0210700000000002E-2"/>
    <n v="0"/>
    <n v="0.1489964"/>
    <n v="0.63701149999999995"/>
    <n v="-13.552959999999999"/>
    <n v="-5.2999999908820428E-6"/>
    <n v="-9.8466303546757045E-8"/>
  </r>
  <r>
    <x v="11"/>
    <x v="44"/>
    <x v="6"/>
    <x v="4"/>
    <x v="296"/>
    <x v="0"/>
    <n v="21.750019999999999"/>
    <n v="5.378762"/>
    <n v="13.826420000000001"/>
    <n v="7.9235999999999986"/>
    <n v="0.3643031132844935"/>
    <n v="14.164820000000001"/>
    <n v="0.42070099999999999"/>
    <n v="0.95307589999999998"/>
    <m/>
    <n v="0.36894510000000003"/>
    <n v="6.0456799999999998E-2"/>
    <n v="9.9824200000000002E-2"/>
    <n v="0.30742340000000001"/>
    <n v="-8.4476580000000006"/>
    <n v="-3.9884000000025566E-3"/>
    <n v="-5.0335705992258031E-4"/>
    <n v="3.8798450199404318E-2"/>
    <n v="2000"/>
    <s v="CH"/>
    <s v="Europe - other"/>
    <s v="Wave V"/>
    <s v="Switzerland 2000"/>
    <s v="Gross"/>
    <n v="11.63105"/>
    <n v="3.847248"/>
    <n v="10.09564"/>
    <n v="1.5354100000000006"/>
    <n v="0.13200957781111772"/>
    <n v="5.7690109999999999"/>
    <n v="0.40568179999999998"/>
    <n v="0.80273559999999999"/>
    <m/>
    <n v="0.4454632"/>
    <n v="6.1453599999999997E-2"/>
    <n v="9.6863199999999997E-2"/>
    <n v="0.21895290000000001"/>
    <n v="-6.2483919999999991"/>
    <n v="-1.6359299999999521E-2"/>
    <n v="-1.0654678554913356E-2"/>
    <n v="2000"/>
    <s v="CH"/>
    <s v="Europe - other"/>
    <s v="Wave V"/>
    <s v="Switzerland 2000"/>
    <s v="Gross"/>
    <n v="11.278409999999999"/>
    <n v="5.8466019999999999"/>
    <n v="15.44646"/>
    <n v="-4.1680500000000009"/>
    <n v="-0.3695600709674503"/>
    <n v="1.6802859999999999"/>
    <n v="0.57782719999999999"/>
    <n v="2.0176530000000001"/>
    <m/>
    <n v="0.35644819999999999"/>
    <n v="4.3243400000000001E-2"/>
    <n v="0.1752388"/>
    <n v="0.55050949999999998"/>
    <n v="-9.5998580000000011"/>
    <n v="3.0601900000000626E-2"/>
    <n v="-7.3420184498747898E-3"/>
    <n v="2000"/>
    <s v="CH"/>
    <s v="Europe - other"/>
    <s v="Wave V"/>
    <s v="Switzerland 2000"/>
    <s v="Gross"/>
    <n v="83.219759999999994"/>
    <n v="11.60061"/>
    <n v="28.26172"/>
    <n v="54.958039999999997"/>
    <n v="0.66039652121082781"/>
    <n v="70.865769999999998"/>
    <n v="0.25272460000000002"/>
    <n v="3.4604500000000003E-2"/>
    <m/>
    <n v="4.1762399999999998E-2"/>
    <n v="8.17909E-2"/>
    <n v="0"/>
    <n v="0.34248299999999998"/>
    <n v="-16.661110000000001"/>
    <n v="1.4600000007192193E-5"/>
    <n v="2.6565721789190799E-7"/>
  </r>
  <r>
    <x v="15"/>
    <x v="44"/>
    <x v="6"/>
    <x v="6"/>
    <x v="297"/>
    <x v="0"/>
    <n v="23.805869999999999"/>
    <n v="11.14494"/>
    <n v="14.642150000000001"/>
    <n v="9.1637199999999979"/>
    <n v="0.38493531217300597"/>
    <n v="11.669639999999999"/>
    <n v="0.176065"/>
    <m/>
    <m/>
    <n v="0.50885530000000001"/>
    <n v="1.14264E-2"/>
    <n v="0.25571820000000001"/>
    <n v="4.4197100000000003E-2"/>
    <n v="-3.4972100000000008"/>
    <n v="-4.9720000000004205E-3"/>
    <n v="-5.4257441301135579E-4"/>
    <n v="4.8230522102377651E-3"/>
    <n v="1992"/>
    <s v="CH"/>
    <s v="Europe - other"/>
    <s v="Wave III"/>
    <s v="Switzerland 1992"/>
    <s v="Gross"/>
    <n v="14.892569999999999"/>
    <n v="9.4272960000000001"/>
    <n v="12.75835"/>
    <n v="2.1342199999999991"/>
    <n v="0.14330770310295665"/>
    <n v="4.5889889999999998"/>
    <n v="0.1904979"/>
    <m/>
    <m/>
    <n v="0.50806669999999998"/>
    <n v="0"/>
    <n v="0.16145229999999999"/>
    <n v="1.36962E-2"/>
    <n v="-3.331054"/>
    <n v="2.5718999999995162E-3"/>
    <n v="1.2050772647616071E-3"/>
    <n v="1992"/>
    <s v="CH"/>
    <s v="Europe - other"/>
    <s v="Wave III"/>
    <s v="Switzerland 1992"/>
    <s v="Gross"/>
    <n v="14.9328"/>
    <n v="11.733499999999999"/>
    <n v="16.575399999999998"/>
    <n v="-1.6425999999999981"/>
    <n v="-0.10999946426658082"/>
    <n v="1.693991"/>
    <n v="0.22034500000000001"/>
    <m/>
    <m/>
    <n v="0.85179229999999995"/>
    <n v="0"/>
    <n v="0.39826820000000002"/>
    <n v="3.4899199999999998E-2"/>
    <n v="-4.841899999999999"/>
    <n v="4.3000000009563166E-6"/>
    <n v="-2.6178010477026187E-6"/>
    <n v="1992"/>
    <s v="CH"/>
    <s v="Europe - other"/>
    <s v="Wave III"/>
    <s v="Switzerland 1992"/>
    <s v="Gross"/>
    <n v="75.997860000000003"/>
    <n v="16.60613"/>
    <n v="18.971769999999999"/>
    <n v="57.026090000000003"/>
    <n v="0.75036441815598498"/>
    <n v="58.587130000000002"/>
    <n v="6.1233500000000003E-2"/>
    <m/>
    <m/>
    <n v="3.1110800000000001E-2"/>
    <n v="8.0350900000000003E-2"/>
    <n v="0.48092269999999998"/>
    <n v="0.19736770000000001"/>
    <n v="-2.3656399999999991"/>
    <n v="-4.6385600000000693E-2"/>
    <n v="-8.1341014262069681E-4"/>
  </r>
  <r>
    <x v="42"/>
    <x v="44"/>
    <x v="6"/>
    <x v="8"/>
    <x v="298"/>
    <x v="0"/>
    <n v="19.96922"/>
    <n v="10.469279999999999"/>
    <n v="13.50446"/>
    <n v="6.4647600000000001"/>
    <n v="0.32373623005805935"/>
    <n v="8.8123059999999995"/>
    <m/>
    <m/>
    <m/>
    <n v="6.3023599999999999E-2"/>
    <m/>
    <m/>
    <n v="0.62460899999999997"/>
    <n v="-3.0351800000000004"/>
    <n v="1.4000000021496817E-6"/>
    <n v="2.1655869702041245E-7"/>
    <n v="9.6617507842518505E-2"/>
    <n v="1982"/>
    <s v="CH"/>
    <s v="Europe - other"/>
    <s v="Wave I"/>
    <s v="Switzerland 1982"/>
    <s v="Gross"/>
    <n v="10.32643"/>
    <n v="7.3712720000000003"/>
    <n v="9.6343359999999993"/>
    <n v="0.69209400000000088"/>
    <n v="6.7021613471451497E-2"/>
    <n v="2.4056410000000001"/>
    <m/>
    <m/>
    <m/>
    <n v="7.5034900000000002E-2"/>
    <m/>
    <m/>
    <n v="0.47448469999999998"/>
    <n v="-2.2630639999999991"/>
    <n v="-2.600000000185787E-6"/>
    <n v="-3.7567151285602587E-6"/>
    <n v="1982"/>
    <s v="CH"/>
    <s v="Europe - other"/>
    <s v="Wave I"/>
    <s v="Switzerland 1982"/>
    <s v="Gross"/>
    <n v="7.09917"/>
    <n v="5.5258349999999998"/>
    <n v="9.4797460000000004"/>
    <n v="-2.3805760000000005"/>
    <n v="-0.3353315951019627"/>
    <n v="1.000289"/>
    <m/>
    <m/>
    <m/>
    <n v="7.0360400000000003E-2"/>
    <m/>
    <m/>
    <n v="0.5026851"/>
    <n v="-3.9539110000000006"/>
    <n v="5.0000000006988898E-7"/>
    <n v="-2.1003320207793781E-7"/>
    <n v="1982"/>
    <s v="CH"/>
    <s v="Europe - other"/>
    <s v="Wave I"/>
    <s v="Switzerland 1982"/>
    <s v="Gross"/>
    <n v="83.292680000000004"/>
    <n v="32.288330000000002"/>
    <n v="36.839019999999998"/>
    <n v="46.453660000000006"/>
    <n v="0.55771599617157241"/>
    <n v="49.536960000000001"/>
    <m/>
    <m/>
    <m/>
    <n v="0"/>
    <m/>
    <m/>
    <n v="1.467398"/>
    <n v="-4.5506899999999959"/>
    <n v="-8.0000000011182237E-6"/>
    <n v="-1.7221463284310046E-7"/>
  </r>
  <r>
    <x v="32"/>
    <x v="45"/>
    <x v="7"/>
    <x v="10"/>
    <x v="299"/>
    <x v="0"/>
    <n v="18.605650000000001"/>
    <n v="10.485139999999999"/>
    <n v="15.954319999999999"/>
    <n v="2.6513300000000015"/>
    <n v="0.14250133695947206"/>
    <n v="1.255857"/>
    <m/>
    <m/>
    <m/>
    <m/>
    <m/>
    <n v="0.35281750000000001"/>
    <n v="6.5146470000000001"/>
    <n v="-5.4691799999999997"/>
    <n v="-2.8114999999981904E-3"/>
    <n v="-1.0604111898549742E-3"/>
    <n v="2.4571241603270799"/>
    <n v="2016"/>
    <s v="TW"/>
    <s v="South-East Asia"/>
    <s v="Wave X"/>
    <s v="Taiwan 2016"/>
    <s v="Gross"/>
    <n v="12.167579999999999"/>
    <n v="6.3427309999999997"/>
    <n v="11.557029999999999"/>
    <n v="0.61054999999999993"/>
    <n v="5.0178424962071339E-2"/>
    <n v="0.58996150000000003"/>
    <m/>
    <m/>
    <m/>
    <m/>
    <m/>
    <n v="0.30059979999999997"/>
    <n v="4.9317349999999998"/>
    <n v="-5.2142989999999996"/>
    <n v="2.5526999999998523E-3"/>
    <n v="4.180984358365167E-3"/>
    <n v="2016"/>
    <s v="TW"/>
    <s v="South-East Asia"/>
    <s v="Wave X"/>
    <s v="Taiwan 2016"/>
    <s v="Gross"/>
    <n v="11.872059999999999"/>
    <n v="6.4748130000000002"/>
    <n v="13.575760000000001"/>
    <n v="-1.7037000000000013"/>
    <n v="-0.14350500250167211"/>
    <n v="0.70240999999999998"/>
    <m/>
    <m/>
    <m/>
    <m/>
    <m/>
    <n v="0.85982420000000004"/>
    <n v="3.8434010000000001"/>
    <n v="-7.1009470000000006"/>
    <n v="-8.3882000000006229E-3"/>
    <n v="4.9235193989555772E-3"/>
    <n v="2016"/>
    <s v="TW"/>
    <s v="South-East Asia"/>
    <s v="Wave X"/>
    <s v="Taiwan 2016"/>
    <s v="Gross"/>
    <n v="44.673400000000001"/>
    <n v="27.01371"/>
    <n v="32.076920000000001"/>
    <n v="12.59648"/>
    <n v="0.28196824060850528"/>
    <n v="3.8437399999999999"/>
    <m/>
    <m/>
    <m/>
    <m/>
    <m/>
    <n v="0.13882920000000001"/>
    <n v="13.69322"/>
    <n v="-5.0632100000000015"/>
    <n v="-1.6099199999999314E-2"/>
    <n v="-1.2780713342139482E-3"/>
  </r>
  <r>
    <x v="0"/>
    <x v="45"/>
    <x v="7"/>
    <x v="0"/>
    <x v="300"/>
    <x v="0"/>
    <n v="17.769110000000001"/>
    <n v="11.30307"/>
    <n v="16.82281"/>
    <n v="0.94630000000000081"/>
    <n v="5.3255340306858405E-2"/>
    <n v="1.3458380000000001"/>
    <m/>
    <m/>
    <m/>
    <m/>
    <m/>
    <n v="0.29637429999999998"/>
    <n v="4.8197130000000001"/>
    <n v="-5.5197400000000005"/>
    <n v="4.1147000000005818E-3"/>
    <n v="4.3481982458000402E-3"/>
    <n v="5.0932188523723934"/>
    <n v="2013"/>
    <s v="TW"/>
    <s v="South-East Asia"/>
    <s v="Wave IX"/>
    <s v="Taiwan 2013"/>
    <s v="Gross"/>
    <n v="11.85655"/>
    <n v="7.1232139999999999"/>
    <n v="12.33989"/>
    <n v="-0.4833400000000001"/>
    <n v="-4.0765652740468353E-2"/>
    <n v="0.7245684"/>
    <m/>
    <m/>
    <m/>
    <m/>
    <m/>
    <n v="0.2396982"/>
    <n v="3.771134"/>
    <n v="-5.2166760000000005"/>
    <n v="-2.06459999999975E-3"/>
    <n v="4.2715272892782504E-3"/>
    <n v="2013"/>
    <s v="TW"/>
    <s v="South-East Asia"/>
    <s v="Wave IX"/>
    <s v="Taiwan 2013"/>
    <s v="Gross"/>
    <n v="12.954420000000001"/>
    <n v="8.5888050000000007"/>
    <n v="16.05443"/>
    <n v="-3.1000099999999993"/>
    <n v="-0.23930133498836684"/>
    <n v="0.89491609999999999"/>
    <m/>
    <m/>
    <m/>
    <m/>
    <m/>
    <n v="0.64274359999999997"/>
    <n v="2.8112699999999999"/>
    <n v="-7.4656249999999993"/>
    <n v="1.668530000000068E-2"/>
    <n v="-5.3823374763309418E-3"/>
    <n v="2013"/>
    <s v="TW"/>
    <s v="South-East Asia"/>
    <s v="Wave IX"/>
    <s v="Taiwan 2013"/>
    <s v="Gross"/>
    <n v="45.35904"/>
    <n v="30.114820000000002"/>
    <n v="34.84534"/>
    <n v="10.5137"/>
    <n v="0.23178841527510283"/>
    <n v="4.1896279999999999"/>
    <m/>
    <m/>
    <m/>
    <m/>
    <m/>
    <n v="0.16639799999999999"/>
    <n v="10.872960000000001"/>
    <n v="-4.7305199999999985"/>
    <n v="1.5233999999997749E-2"/>
    <n v="1.4489665864536509E-3"/>
  </r>
  <r>
    <x v="1"/>
    <x v="45"/>
    <x v="7"/>
    <x v="1"/>
    <x v="301"/>
    <x v="0"/>
    <n v="17.552949999999999"/>
    <n v="12.3432"/>
    <n v="18.546720000000001"/>
    <n v="-0.99377000000000137"/>
    <n v="-5.6615554650357995E-2"/>
    <n v="1.5440769999999999"/>
    <m/>
    <m/>
    <m/>
    <m/>
    <m/>
    <n v="0.23626949999999999"/>
    <n v="3.4243250000000001"/>
    <n v="-6.203520000000001"/>
    <n v="5.0784999999997638E-3"/>
    <n v="-5.1103374020143059E-3"/>
    <n v="-3.4457922859414105"/>
    <n v="2010"/>
    <s v="TW"/>
    <s v="South-East Asia"/>
    <s v="Wave VIII"/>
    <s v="Taiwan 2010"/>
    <s v="Gross"/>
    <n v="12.03093"/>
    <n v="8.3892399999999991"/>
    <n v="14.12238"/>
    <n v="-2.09145"/>
    <n v="-0.1738394288720822"/>
    <n v="0.77507210000000004"/>
    <m/>
    <m/>
    <m/>
    <m/>
    <m/>
    <n v="0.20243929999999999"/>
    <n v="2.6577869999999999"/>
    <n v="-5.7331400000000006"/>
    <n v="6.3916000000006079E-3"/>
    <n v="-3.05606158406876E-3"/>
    <n v="2010"/>
    <s v="TW"/>
    <s v="South-East Asia"/>
    <s v="Wave VIII"/>
    <s v="Taiwan 2010"/>
    <s v="Gross"/>
    <n v="14.387930000000001"/>
    <n v="10.391450000000001"/>
    <n v="18.948409999999999"/>
    <n v="-4.5604799999999983"/>
    <n v="-0.31696567887110921"/>
    <n v="0.98966880000000002"/>
    <m/>
    <m/>
    <m/>
    <m/>
    <m/>
    <n v="0.47706029999999999"/>
    <n v="2.5328140000000001"/>
    <n v="-8.5569599999999983"/>
    <n v="-3.0631000000003183E-3"/>
    <n v="6.7166175490306274E-4"/>
    <n v="2010"/>
    <s v="TW"/>
    <s v="South-East Asia"/>
    <s v="Wave VIII"/>
    <s v="Taiwan 2010"/>
    <s v="Gross"/>
    <n v="46.945720000000001"/>
    <n v="32.966290000000001"/>
    <n v="38.144399999999997"/>
    <n v="8.801320000000004"/>
    <n v="0.18747864555064878"/>
    <n v="5.7902659999999999"/>
    <m/>
    <m/>
    <m/>
    <m/>
    <m/>
    <n v="6.6278500000000004E-2"/>
    <n v="8.1128389999999992"/>
    <n v="-5.1781099999999967"/>
    <n v="1.0046500000001402E-2"/>
    <n v="1.1414765057970165E-3"/>
  </r>
  <r>
    <x v="10"/>
    <x v="45"/>
    <x v="7"/>
    <x v="2"/>
    <x v="302"/>
    <x v="0"/>
    <n v="17.75909"/>
    <n v="12.113939999999999"/>
    <n v="16.546589999999998"/>
    <n v="1.2125000000000021"/>
    <n v="6.8274894715889281E-2"/>
    <n v="1.383945"/>
    <m/>
    <m/>
    <m/>
    <m/>
    <m/>
    <n v="8.9542899999999995E-2"/>
    <n v="4.1828260000000004"/>
    <n v="-4.4326499999999989"/>
    <n v="-1.1163899999999671E-2"/>
    <n v="-9.2073402061852803E-3"/>
    <n v="3.4497534020618499"/>
    <n v="2007"/>
    <s v="TW"/>
    <s v="South-East Asia"/>
    <s v="Wave VII"/>
    <s v="Taiwan 2007"/>
    <s v="Gross"/>
    <n v="12.356299999999999"/>
    <n v="8.1479079999999993"/>
    <n v="12.244809999999999"/>
    <n v="0.11148999999999987"/>
    <n v="9.022927575406868E-3"/>
    <n v="0.67608360000000001"/>
    <m/>
    <m/>
    <m/>
    <m/>
    <m/>
    <n v="6.9253400000000007E-2"/>
    <n v="3.4697429999999998"/>
    <n v="-4.096902"/>
    <n v="-6.6879999999995832E-3"/>
    <n v="-5.998744281998019E-2"/>
    <n v="2007"/>
    <s v="TW"/>
    <s v="South-East Asia"/>
    <s v="Wave VII"/>
    <s v="Taiwan 2007"/>
    <s v="Gross"/>
    <n v="14.32743"/>
    <n v="10.322710000000001"/>
    <n v="16.110430000000001"/>
    <n v="-1.7830000000000013"/>
    <n v="-0.12444660347319801"/>
    <n v="0.68170640000000005"/>
    <m/>
    <m/>
    <m/>
    <m/>
    <m/>
    <n v="0.17538790000000001"/>
    <n v="3.1547900000000002"/>
    <n v="-5.7877200000000002"/>
    <n v="-7.1643000000012336E-3"/>
    <n v="4.0181155356148225E-3"/>
    <n v="2007"/>
    <s v="TW"/>
    <s v="South-East Asia"/>
    <s v="Wave VII"/>
    <s v="Taiwan 2007"/>
    <s v="Gross"/>
    <n v="49.073070000000001"/>
    <n v="33.961689999999997"/>
    <n v="37.886330000000001"/>
    <n v="11.18674"/>
    <n v="0.22796087548629013"/>
    <n v="5.8819290000000004"/>
    <m/>
    <m/>
    <m/>
    <m/>
    <m/>
    <n v="5.2654300000000001E-2"/>
    <n v="9.2156699999999994"/>
    <n v="-3.9246400000000037"/>
    <n v="-3.8873299999995226E-2"/>
    <n v="-3.4749444431528063E-3"/>
  </r>
  <r>
    <x v="29"/>
    <x v="45"/>
    <x v="7"/>
    <x v="3"/>
    <x v="303"/>
    <x v="0"/>
    <n v="19.813469999999999"/>
    <n v="13.87346"/>
    <n v="15.789630000000001"/>
    <n v="4.0238399999999981"/>
    <n v="0.20308608234700931"/>
    <n v="1.376328"/>
    <m/>
    <m/>
    <m/>
    <m/>
    <m/>
    <n v="6.3391699999999995E-2"/>
    <n v="4.4969950000000001"/>
    <n v="-1.916170000000001"/>
    <n v="3.2952999999995569E-3"/>
    <n v="8.1894409320439141E-4"/>
    <n v="1.1175879259612713"/>
    <n v="2005"/>
    <s v="TW"/>
    <s v="South-East Asia"/>
    <s v="Wave VI"/>
    <s v="Taiwan 2005"/>
    <s v="Gross"/>
    <n v="14.124829999999999"/>
    <n v="9.7232979999999998"/>
    <n v="11.46678"/>
    <n v="2.6580499999999994"/>
    <n v="0.18818279582833913"/>
    <n v="0.71059130000000004"/>
    <m/>
    <m/>
    <m/>
    <m/>
    <m/>
    <n v="5.1845099999999998E-2"/>
    <n v="3.6365069999999999"/>
    <n v="-1.7434820000000002"/>
    <n v="2.5885999999992748E-3"/>
    <n v="9.7387182332885969E-4"/>
    <n v="2005"/>
    <s v="TW"/>
    <s v="South-East Asia"/>
    <s v="Wave VI"/>
    <s v="Taiwan 2005"/>
    <s v="Gross"/>
    <n v="17.2377"/>
    <n v="12.35276"/>
    <n v="14.973039999999999"/>
    <n v="2.264660000000001"/>
    <n v="0.13137831613266276"/>
    <n v="0.9145932"/>
    <m/>
    <m/>
    <m/>
    <m/>
    <m/>
    <n v="0.1017709"/>
    <n v="3.8620709999999998"/>
    <n v="-2.6202799999999993"/>
    <n v="6.5049000000003687E-3"/>
    <n v="2.8723516995930363E-3"/>
    <n v="2005"/>
    <s v="TW"/>
    <s v="South-East Asia"/>
    <s v="Wave VI"/>
    <s v="Taiwan 2005"/>
    <s v="Gross"/>
    <n v="52.279710000000001"/>
    <n v="36.941009999999999"/>
    <n v="38.493470000000002"/>
    <n v="13.786239999999999"/>
    <n v="0.2637015392778575"/>
    <n v="5.4522909999999998"/>
    <m/>
    <m/>
    <m/>
    <m/>
    <m/>
    <n v="5.4080999999999997E-2"/>
    <n v="9.8310619999999993"/>
    <n v="-1.5524600000000035"/>
    <n v="1.2660000000046523E-3"/>
    <n v="9.1830694954146482E-5"/>
  </r>
  <r>
    <x v="11"/>
    <x v="45"/>
    <x v="7"/>
    <x v="4"/>
    <x v="304"/>
    <x v="0"/>
    <n v="17.230779999999999"/>
    <n v="13.17376"/>
    <n v="15.01266"/>
    <n v="2.218119999999999"/>
    <n v="0.12873009811511721"/>
    <n v="0.878027"/>
    <m/>
    <m/>
    <m/>
    <m/>
    <m/>
    <n v="0.1086302"/>
    <n v="3.0677059999999998"/>
    <n v="-1.8389000000000006"/>
    <n v="2.6567999999995706E-3"/>
    <n v="1.197771085423499E-3"/>
    <n v="1.3830207563161603"/>
    <n v="2000"/>
    <s v="TW"/>
    <s v="South-East Asia"/>
    <s v="Wave V"/>
    <s v="Taiwan 2000"/>
    <s v="Gross"/>
    <n v="12.755879999999999"/>
    <n v="9.9102160000000001"/>
    <n v="11.480880000000001"/>
    <n v="1.2749999999999986"/>
    <n v="9.9953903611510825E-2"/>
    <n v="0.4672289"/>
    <m/>
    <m/>
    <m/>
    <m/>
    <m/>
    <n v="6.9787000000000002E-2"/>
    <n v="2.307245"/>
    <n v="-1.5706640000000007"/>
    <n v="1.4030999999992133E-3"/>
    <n v="1.1004705882346783E-3"/>
    <n v="2000"/>
    <s v="TW"/>
    <s v="South-East Asia"/>
    <s v="Wave V"/>
    <s v="Taiwan 2000"/>
    <s v="Gross"/>
    <n v="15.38209"/>
    <n v="12.393090000000001"/>
    <n v="14.98733"/>
    <n v="0.39475999999999978"/>
    <n v="2.566361268202174E-2"/>
    <n v="0.6160331"/>
    <m/>
    <m/>
    <m/>
    <m/>
    <m/>
    <n v="0.20769209999999999"/>
    <n v="2.16527"/>
    <n v="-2.5942399999999992"/>
    <n v="4.7999999992498488E-6"/>
    <n v="1.2159286653282632E-5"/>
    <n v="2000"/>
    <s v="TW"/>
    <s v="South-East Asia"/>
    <s v="Wave V"/>
    <s v="Taiwan 2000"/>
    <s v="Gross"/>
    <n v="48.074950000000001"/>
    <n v="34.289479999999998"/>
    <n v="35.872909999999997"/>
    <n v="12.202040000000004"/>
    <n v="0.25381284847930169"/>
    <n v="3.9337460000000002"/>
    <m/>
    <m/>
    <m/>
    <m/>
    <m/>
    <n v="9.6704499999999999E-2"/>
    <n v="9.7385520000000003"/>
    <n v="-1.5834299999999999"/>
    <n v="1.6467500000002744E-2"/>
    <n v="1.3495694162617676E-3"/>
  </r>
  <r>
    <x v="12"/>
    <x v="45"/>
    <x v="7"/>
    <x v="5"/>
    <x v="305"/>
    <x v="0"/>
    <n v="15.884209999999999"/>
    <n v="12.802759999999999"/>
    <n v="14.75759"/>
    <n v="1.1266199999999991"/>
    <n v="7.0927040123493656E-2"/>
    <n v="0.66687920000000001"/>
    <m/>
    <m/>
    <m/>
    <m/>
    <m/>
    <n v="6.2928700000000004E-2"/>
    <n v="2.3516460000000001"/>
    <n v="-1.9548300000000012"/>
    <n v="-3.8999999998345913E-6"/>
    <n v="-3.4616818446633242E-6"/>
    <n v="2.0873462214411265"/>
    <n v="1997"/>
    <s v="TW"/>
    <s v="South-East Asia"/>
    <s v="Wave IV"/>
    <s v="Taiwan 1997"/>
    <s v="Gross"/>
    <n v="12.04837"/>
    <n v="9.8428439999999995"/>
    <n v="11.56625"/>
    <n v="0.4821200000000001"/>
    <n v="4.0015371373887096E-2"/>
    <n v="0.36405369999999998"/>
    <m/>
    <m/>
    <m/>
    <m/>
    <m/>
    <n v="4.9711699999999998E-2"/>
    <n v="1.7917559999999999"/>
    <n v="-1.7234060000000007"/>
    <n v="4.6000000009094322E-6"/>
    <n v="9.5411930658537948E-6"/>
    <n v="1997"/>
    <s v="TW"/>
    <s v="South-East Asia"/>
    <s v="Wave IV"/>
    <s v="Taiwan 1997"/>
    <s v="Gross"/>
    <n v="15.29087"/>
    <n v="13.27755"/>
    <n v="15.836880000000001"/>
    <n v="-0.54601000000000077"/>
    <n v="-3.5708236352804047E-2"/>
    <n v="0.45240930000000001"/>
    <m/>
    <m/>
    <m/>
    <m/>
    <m/>
    <n v="8.9015499999999997E-2"/>
    <n v="1.471892"/>
    <n v="-2.559330000000001"/>
    <n v="3.2000000000920181E-6"/>
    <n v="-5.8606985221736113E-6"/>
    <n v="1997"/>
    <s v="TW"/>
    <s v="South-East Asia"/>
    <s v="Wave IV"/>
    <s v="Taiwan 1997"/>
    <s v="Gross"/>
    <n v="43.981250000000003"/>
    <n v="31.55434"/>
    <n v="33.193190000000001"/>
    <n v="10.788060000000002"/>
    <n v="0.24528770783004122"/>
    <n v="3.4115380000000002"/>
    <m/>
    <m/>
    <m/>
    <m/>
    <m/>
    <n v="7.1385400000000002E-2"/>
    <n v="8.9439860000000007"/>
    <n v="-1.6388500000000015"/>
    <n v="6.0000000168258794E-7"/>
    <n v="5.5617043442712389E-8"/>
  </r>
  <r>
    <x v="6"/>
    <x v="45"/>
    <x v="7"/>
    <x v="5"/>
    <x v="306"/>
    <x v="0"/>
    <n v="21.321159999999999"/>
    <m/>
    <n v="13.909700000000001"/>
    <n v="7.4114599999999982"/>
    <n v="0.34761054276596576"/>
    <m/>
    <m/>
    <m/>
    <m/>
    <m/>
    <m/>
    <m/>
    <m/>
    <m/>
    <m/>
    <m/>
    <m/>
    <n v="1995"/>
    <s v="TW"/>
    <s v="South-East Asia"/>
    <s v="Wave IV"/>
    <s v="Taiwan 1995"/>
    <s v="Gross"/>
    <n v="17.263089999999998"/>
    <m/>
    <n v="10.67226"/>
    <n v="6.5908299999999986"/>
    <n v="0.38178738568819365"/>
    <m/>
    <m/>
    <m/>
    <m/>
    <m/>
    <m/>
    <m/>
    <m/>
    <m/>
    <m/>
    <m/>
    <n v="1995"/>
    <s v="TW"/>
    <s v="South-East Asia"/>
    <s v="Wave IV"/>
    <s v="Taiwan 1995"/>
    <s v="Gross"/>
    <n v="21.496089999999999"/>
    <m/>
    <n v="14.32306"/>
    <n v="7.1730299999999989"/>
    <n v="0.33368998734188399"/>
    <m/>
    <m/>
    <m/>
    <m/>
    <m/>
    <m/>
    <m/>
    <m/>
    <m/>
    <m/>
    <m/>
    <n v="1995"/>
    <s v="TW"/>
    <s v="South-East Asia"/>
    <s v="Wave IV"/>
    <s v="Taiwan 1995"/>
    <s v="Gross"/>
    <n v="49.350490000000001"/>
    <m/>
    <n v="35.288249999999998"/>
    <n v="14.062240000000003"/>
    <n v="0.28494630955032063"/>
    <m/>
    <m/>
    <m/>
    <m/>
    <m/>
    <m/>
    <m/>
    <m/>
    <m/>
    <m/>
    <m/>
  </r>
  <r>
    <x v="21"/>
    <x v="45"/>
    <x v="7"/>
    <x v="6"/>
    <x v="307"/>
    <x v="0"/>
    <n v="14.06405"/>
    <n v="12.8742"/>
    <n v="12.51225"/>
    <n v="1.5518000000000001"/>
    <n v="0.11033806051599647"/>
    <n v="0.29371550000000002"/>
    <m/>
    <m/>
    <m/>
    <m/>
    <m/>
    <m/>
    <n v="0.8961344"/>
    <n v="0.36195000000000022"/>
    <n v="9.9999999836342113E-8"/>
    <n v="6.444129387571988E-8"/>
    <n v="0.57748060317051164"/>
    <n v="1991"/>
    <s v="TW"/>
    <s v="South-East Asia"/>
    <s v="Wave III"/>
    <s v="Taiwan 1991"/>
    <s v="Gross"/>
    <n v="11.53753"/>
    <n v="10.51482"/>
    <n v="10.17492"/>
    <n v="1.3626100000000001"/>
    <n v="0.11810240146721179"/>
    <n v="0.11277479999999999"/>
    <m/>
    <m/>
    <m/>
    <m/>
    <m/>
    <m/>
    <n v="0.90993120000000005"/>
    <n v="0.33990000000000009"/>
    <n v="3.9999999998929781E-6"/>
    <n v="2.935542818482895E-6"/>
    <n v="1991"/>
    <s v="TW"/>
    <s v="South-East Asia"/>
    <s v="Wave III"/>
    <s v="Taiwan 1991"/>
    <s v="Gross"/>
    <n v="14.09952"/>
    <n v="13.187749999999999"/>
    <n v="12.75038"/>
    <n v="1.3491400000000002"/>
    <n v="9.5686945371189963E-2"/>
    <n v="0.14747859999999999"/>
    <m/>
    <m/>
    <m/>
    <m/>
    <m/>
    <m/>
    <n v="0.76428750000000001"/>
    <n v="0.43736999999999959"/>
    <n v="3.9000000007227698E-6"/>
    <n v="2.8907303917479055E-6"/>
    <n v="1991"/>
    <s v="TW"/>
    <s v="South-East Asia"/>
    <s v="Wave III"/>
    <s v="Taiwan 1991"/>
    <s v="Gross"/>
    <n v="33.822789999999998"/>
    <n v="29.089410000000001"/>
    <n v="28.778690000000001"/>
    <n v="5.0440999999999967"/>
    <n v="0.14913317322432587"/>
    <n v="3.3803160000000001"/>
    <m/>
    <m/>
    <m/>
    <m/>
    <m/>
    <m/>
    <n v="1.353062"/>
    <n v="0.31071999999999989"/>
    <n v="1.9999999967268423E-6"/>
    <n v="3.9650284425900428E-7"/>
  </r>
  <r>
    <x v="37"/>
    <x v="45"/>
    <x v="7"/>
    <x v="7"/>
    <x v="308"/>
    <x v="0"/>
    <n v="11.86337"/>
    <n v="11.509259999999999"/>
    <n v="11.27543"/>
    <n v="0.58793999999999969"/>
    <n v="4.9559273629668443E-2"/>
    <n v="7.3105299999999998E-2"/>
    <m/>
    <m/>
    <m/>
    <m/>
    <m/>
    <m/>
    <n v="0.28099780000000002"/>
    <n v="0.23382999999999932"/>
    <n v="6.9000000003649475E-6"/>
    <n v="1.173589141811231E-5"/>
    <n v="0.47793618396435039"/>
    <n v="1986"/>
    <s v="TW"/>
    <s v="South-East Asia"/>
    <s v="Wave II"/>
    <s v="Taiwan 1986"/>
    <s v="Gross"/>
    <n v="9.7461190000000002"/>
    <n v="9.4428629999999991"/>
    <n v="9.2492999999999999"/>
    <n v="0.49681900000000034"/>
    <n v="5.0976085968168494E-2"/>
    <n v="1.7514700000000001E-2"/>
    <m/>
    <m/>
    <m/>
    <m/>
    <m/>
    <m/>
    <n v="0.28574129999999998"/>
    <n v="0.19356299999999926"/>
    <n v="1.1102230246251565E-15"/>
    <n v="2.2346629750978844E-15"/>
    <n v="1986"/>
    <s v="TW"/>
    <s v="South-East Asia"/>
    <s v="Wave II"/>
    <s v="Taiwan 1986"/>
    <s v="Gross"/>
    <n v="12.261699999999999"/>
    <n v="11.910600000000001"/>
    <n v="11.65207"/>
    <n v="0.60962999999999923"/>
    <n v="4.9718228304394922E-2"/>
    <n v="5.0898600000000002E-2"/>
    <m/>
    <m/>
    <m/>
    <m/>
    <m/>
    <m/>
    <n v="0.30020330000000001"/>
    <n v="0.25853000000000037"/>
    <n v="-1.9000000011093476E-6"/>
    <n v="-3.1166445239068781E-6"/>
    <n v="1986"/>
    <s v="TW"/>
    <s v="South-East Asia"/>
    <s v="Wave II"/>
    <s v="Taiwan 1986"/>
    <s v="Gross"/>
    <n v="26.154140000000002"/>
    <n v="24.646070000000002"/>
    <n v="24.304310000000001"/>
    <n v="1.8498300000000008"/>
    <n v="7.0727999467770711E-2"/>
    <n v="1.237611"/>
    <m/>
    <m/>
    <m/>
    <m/>
    <m/>
    <m/>
    <n v="0.27045730000000001"/>
    <n v="0.34176000000000073"/>
    <n v="1.6999999998823512E-6"/>
    <n v="9.1900336781344803E-7"/>
  </r>
  <r>
    <x v="9"/>
    <x v="45"/>
    <x v="7"/>
    <x v="8"/>
    <x v="309"/>
    <x v="0"/>
    <n v="12.15526"/>
    <n v="11.94098"/>
    <n v="11.78748"/>
    <n v="0.36777999999999977"/>
    <n v="3.02568599931223E-2"/>
    <n v="3.9492600000000003E-2"/>
    <m/>
    <m/>
    <m/>
    <m/>
    <m/>
    <m/>
    <n v="0.17478750000000001"/>
    <n v="0.1534999999999993"/>
    <n v="-9.9999999558786357E-8"/>
    <n v="-2.7190167915271744E-7"/>
    <n v="0.47525014954592454"/>
    <n v="1981"/>
    <s v="TW"/>
    <s v="South-East Asia"/>
    <s v="Wave I"/>
    <s v="Taiwan 1981"/>
    <s v="Gross"/>
    <n v="9.8700670000000006"/>
    <n v="9.6765139999999992"/>
    <n v="9.5462740000000004"/>
    <n v="0.32379300000000022"/>
    <n v="3.2805552383788295E-2"/>
    <n v="2.5445499999999999E-2"/>
    <m/>
    <m/>
    <m/>
    <m/>
    <m/>
    <m/>
    <n v="0.16810749999999999"/>
    <n v="0.1302399999999988"/>
    <n v="1.4432899320127035E-15"/>
    <n v="4.4574463685524471E-15"/>
    <n v="1981"/>
    <s v="TW"/>
    <s v="South-East Asia"/>
    <s v="Wave I"/>
    <s v="Taiwan 1981"/>
    <s v="Gross"/>
    <n v="12.01684"/>
    <n v="11.793200000000001"/>
    <n v="11.62506"/>
    <n v="0.39178000000000068"/>
    <n v="3.2602581044600801E-2"/>
    <n v="2.5112200000000001E-2"/>
    <m/>
    <m/>
    <m/>
    <m/>
    <m/>
    <m/>
    <n v="0.19852069999999999"/>
    <n v="0.16814000000000107"/>
    <n v="7.0999999995935426E-6"/>
    <n v="1.8122415640393919E-5"/>
    <n v="1981"/>
    <s v="TW"/>
    <s v="South-East Asia"/>
    <s v="Wave I"/>
    <s v="Taiwan 1981"/>
    <s v="Gross"/>
    <n v="26.011679999999998"/>
    <n v="25.244420000000002"/>
    <n v="25.144580000000001"/>
    <n v="0.8670999999999971"/>
    <n v="3.3335024881130215E-2"/>
    <n v="0.6035471"/>
    <m/>
    <m/>
    <m/>
    <m/>
    <m/>
    <m/>
    <n v="0.16372010000000001"/>
    <n v="9.9840000000000373E-2"/>
    <n v="-7.2000000033156653E-6"/>
    <n v="-8.3035405412474791E-6"/>
  </r>
  <r>
    <x v="0"/>
    <x v="46"/>
    <x v="1"/>
    <x v="0"/>
    <x v="310"/>
    <x v="0"/>
    <n v="40.465560000000004"/>
    <n v="13.999879999999999"/>
    <n v="16.255510000000001"/>
    <n v="24.210050000000003"/>
    <n v="0.59828777854550885"/>
    <n v="14.848050000000001"/>
    <n v="2.2575899999999999E-2"/>
    <n v="5.5479669999999999"/>
    <n v="5.4652199999999998E-2"/>
    <n v="0.37141370000000001"/>
    <n v="3.099472"/>
    <n v="1.6082460000000001"/>
    <n v="1.2868269999999999"/>
    <n v="-2.2556300000000018"/>
    <n v="-0.37352379999999386"/>
    <n v="-1.5428460494711652E-2"/>
    <n v="5.3152595719546211E-2"/>
    <n v="2013"/>
    <s v="UK"/>
    <s v="EU15"/>
    <s v="Wave IX"/>
    <s v="United Kingdom 2013"/>
    <s v="Gross"/>
    <n v="27.854109999999999"/>
    <n v="12.69774"/>
    <n v="14.9397"/>
    <n v="12.914409999999998"/>
    <n v="0.46364468295702138"/>
    <n v="5.6989890000000001"/>
    <n v="2.6790100000000001E-2"/>
    <n v="4.0417839999999998"/>
    <n v="4.5167400000000003E-2"/>
    <n v="0.38914110000000002"/>
    <n v="2.4978799999999999"/>
    <n v="1.3769979999999999"/>
    <n v="1.3488739999999999"/>
    <n v="-2.2419600000000006"/>
    <n v="-0.26925360000000254"/>
    <n v="-2.0849082536484636E-2"/>
    <n v="2013"/>
    <s v="UK"/>
    <s v="EU15"/>
    <s v="Wave IX"/>
    <s v="United Kingdom 2013"/>
    <s v="Gross"/>
    <n v="40.573950000000004"/>
    <n v="15.42085"/>
    <n v="18.648040000000002"/>
    <n v="21.925910000000002"/>
    <n v="0.54039377482350126"/>
    <n v="1.564451"/>
    <n v="1.7253899999999999E-2"/>
    <n v="14.44229"/>
    <n v="0.11587"/>
    <n v="0.55032400000000004"/>
    <n v="4.5541400000000003"/>
    <n v="3.5376669999999999"/>
    <n v="1.4203809999999999"/>
    <n v="-3.227190000000002"/>
    <n v="-1.0492768999999953"/>
    <n v="-4.7855569050497572E-2"/>
    <n v="2013"/>
    <s v="UK"/>
    <s v="EU15"/>
    <s v="Wave IX"/>
    <s v="United Kingdom 2013"/>
    <s v="Gross"/>
    <n v="86.043670000000006"/>
    <n v="16.987390000000001"/>
    <n v="18.108270000000001"/>
    <n v="67.935400000000001"/>
    <n v="0.78954558772307126"/>
    <n v="64.201179999999994"/>
    <n v="1.37825E-2"/>
    <n v="0.1651859"/>
    <n v="1.4403300000000001E-2"/>
    <n v="8.9069400000000007E-2"/>
    <n v="3.5067460000000001"/>
    <n v="9.4493900000000006E-2"/>
    <n v="0.89913270000000001"/>
    <n v="-1.1208799999999997"/>
    <n v="7.2286300000001802E-2"/>
    <n v="1.0640446659621022E-3"/>
  </r>
  <r>
    <x v="1"/>
    <x v="46"/>
    <x v="1"/>
    <x v="1"/>
    <x v="311"/>
    <x v="0"/>
    <n v="39.931570000000001"/>
    <n v="14.98268"/>
    <n v="17.176449999999999"/>
    <n v="22.755120000000002"/>
    <n v="0.56985287580728738"/>
    <n v="14.282220000000001"/>
    <n v="2.3448500000000001E-2"/>
    <n v="4.4945139999999997"/>
    <n v="0.13591149999999999"/>
    <n v="0.33975270000000002"/>
    <n v="2.7128389999999998"/>
    <n v="1.7438130000000001"/>
    <n v="1.3025279999999999"/>
    <n v="-2.1937699999999989"/>
    <n v="-8.6136700000000843E-2"/>
    <n v="-3.7853766536937988E-3"/>
    <n v="5.7241095630346045E-2"/>
    <n v="2010"/>
    <s v="UK"/>
    <s v="EU15"/>
    <s v="Wave VIII"/>
    <s v="United Kingdom 2010"/>
    <s v="Gross"/>
    <n v="28.477340000000002"/>
    <n v="13.52782"/>
    <n v="15.758940000000001"/>
    <n v="12.718400000000001"/>
    <n v="0.44661474702342285"/>
    <n v="5.9298380000000002"/>
    <n v="2.6082500000000002E-2"/>
    <n v="3.3155190000000001"/>
    <n v="0.1354079"/>
    <n v="0.39083580000000001"/>
    <n v="2.1835939999999998"/>
    <n v="1.6021609999999999"/>
    <n v="1.388614"/>
    <n v="-2.2311200000000007"/>
    <n v="-2.2532199999998781E-2"/>
    <n v="-1.7716222166309268E-3"/>
    <n v="2010"/>
    <s v="UK"/>
    <s v="EU15"/>
    <s v="Wave VIII"/>
    <s v="United Kingdom 2010"/>
    <s v="Gross"/>
    <n v="37.485439999999997"/>
    <n v="16.538440000000001"/>
    <n v="19.129799999999999"/>
    <n v="18.355639999999998"/>
    <n v="0.48967385736968805"/>
    <n v="1.2885340000000001"/>
    <n v="3.3578900000000002E-2"/>
    <n v="11.311540000000001"/>
    <n v="0.24159910000000001"/>
    <n v="0.41057110000000002"/>
    <n v="3.7089449999999999"/>
    <n v="3.4126660000000002"/>
    <n v="1.064619"/>
    <n v="-2.5913599999999981"/>
    <n v="-0.52505310000000804"/>
    <n v="-2.8604456178047081E-2"/>
    <n v="2010"/>
    <s v="UK"/>
    <s v="EU15"/>
    <s v="Wave VIII"/>
    <s v="United Kingdom 2010"/>
    <s v="Gross"/>
    <n v="87.637799999999999"/>
    <n v="18.60717"/>
    <n v="20.137090000000001"/>
    <n v="67.500709999999998"/>
    <n v="0.77022369342909114"/>
    <n v="63.693680000000001"/>
    <n v="0"/>
    <n v="0.18316170000000001"/>
    <n v="0"/>
    <n v="4.8843400000000002E-2"/>
    <n v="3.4701789999999999"/>
    <n v="0.1171799"/>
    <n v="1.2783530000000001"/>
    <n v="-1.5299200000000006"/>
    <n v="0.23923300000001291"/>
    <n v="3.544155313329488E-3"/>
  </r>
  <r>
    <x v="10"/>
    <x v="46"/>
    <x v="1"/>
    <x v="2"/>
    <x v="312"/>
    <x v="0"/>
    <n v="37.794150000000002"/>
    <n v="17.06776"/>
    <n v="19.485230000000001"/>
    <n v="18.308920000000001"/>
    <n v="0.48443793550059994"/>
    <n v="12.46663"/>
    <n v="4.2750400000000001E-2"/>
    <n v="3.5191620000000001"/>
    <n v="0.115159"/>
    <n v="0.17409230000000001"/>
    <n v="2.0776309999999998"/>
    <n v="1.553134"/>
    <n v="1.24664"/>
    <n v="-2.4174700000000016"/>
    <n v="-0.46880869999999675"/>
    <n v="-2.5605480825739407E-2"/>
    <n v="6.8089215529916564E-2"/>
    <n v="2007"/>
    <s v="UK"/>
    <s v="EU15"/>
    <s v="Wave VII"/>
    <s v="United Kingdom 2007"/>
    <s v="Gross"/>
    <n v="26.10134"/>
    <n v="13.812340000000001"/>
    <n v="16.211490000000001"/>
    <n v="9.8898499999999991"/>
    <n v="0.37890200273242675"/>
    <n v="5.4753290000000003"/>
    <n v="5.5720800000000001E-2"/>
    <n v="2.5256850000000002"/>
    <n v="0.10142760000000001"/>
    <n v="0.21609929999999999"/>
    <n v="1.55671"/>
    <n v="1.4148449999999999"/>
    <n v="1.274346"/>
    <n v="-2.3991500000000006"/>
    <n v="-0.33116270000000014"/>
    <n v="-3.3485108469794807E-2"/>
    <n v="2007"/>
    <s v="UK"/>
    <s v="EU15"/>
    <s v="Wave VII"/>
    <s v="United Kingdom 2007"/>
    <s v="Gross"/>
    <n v="36.586930000000002"/>
    <n v="20.77411"/>
    <n v="24.56636"/>
    <n v="12.020570000000003"/>
    <n v="0.32854820013595026"/>
    <n v="1.533172"/>
    <n v="3.57151E-2"/>
    <n v="8.8572450000000007"/>
    <n v="0.23417660000000001"/>
    <n v="0.14187810000000001"/>
    <n v="2.1579220000000001"/>
    <n v="3.003225"/>
    <n v="1.005565"/>
    <n v="-3.7922499999999992"/>
    <n v="-1.1560787999999995"/>
    <n v="-9.6175039952348287E-2"/>
    <n v="2007"/>
    <s v="UK"/>
    <s v="EU15"/>
    <s v="Wave VII"/>
    <s v="United Kingdom 2007"/>
    <s v="Gross"/>
    <n v="86.817170000000004"/>
    <n v="25.100439999999999"/>
    <n v="25.682220000000001"/>
    <n v="61.134950000000003"/>
    <n v="0.70418040578839414"/>
    <n v="55.964550000000003"/>
    <n v="0"/>
    <n v="0.1260471"/>
    <n v="5.4197000000000004E-3"/>
    <n v="4.8751799999999998E-2"/>
    <n v="4.0753719999999998"/>
    <n v="9.85708E-2"/>
    <n v="1.4693670000000001"/>
    <n v="-0.58178000000000196"/>
    <n v="-7.1348399999990875E-2"/>
    <n v="-1.1670640116658454E-3"/>
  </r>
  <r>
    <x v="3"/>
    <x v="46"/>
    <x v="1"/>
    <x v="3"/>
    <x v="313"/>
    <x v="0"/>
    <n v="37.223179999999999"/>
    <n v="14.13345"/>
    <n v="19.036200000000001"/>
    <n v="18.186979999999998"/>
    <n v="0.48859286068519664"/>
    <n v="14.31021"/>
    <n v="1.8345799999999999E-2"/>
    <n v="3.510456"/>
    <n v="0.1752782"/>
    <n v="0.28138639999999998"/>
    <n v="2.4963359999999999"/>
    <n v="1.2605900000000001"/>
    <n v="1.2308969999999999"/>
    <n v="-4.9027500000000011"/>
    <n v="-0.19376940000000076"/>
    <n v="-1.0654292246431281E-2"/>
    <n v="6.7680120613757749E-2"/>
    <n v="2004"/>
    <s v="UK"/>
    <s v="EU15"/>
    <s v="Wave VI"/>
    <s v="United Kingdom 2004"/>
    <s v="Gross"/>
    <n v="24.760770000000001"/>
    <n v="11.01211"/>
    <n v="14.93892"/>
    <n v="9.8218500000000013"/>
    <n v="0.3966698127723815"/>
    <n v="7.0490709999999996"/>
    <n v="1.8671500000000001E-2"/>
    <n v="2.454869"/>
    <n v="0.2088199"/>
    <n v="0.31798080000000001"/>
    <n v="1.633451"/>
    <n v="1.1168119999999999"/>
    <n v="0.97181419999999996"/>
    <n v="-3.9268099999999997"/>
    <n v="-2.2829399999999112E-2"/>
    <n v="-2.3243482643289307E-3"/>
    <n v="2004"/>
    <s v="UK"/>
    <s v="EU15"/>
    <s v="Wave VI"/>
    <s v="United Kingdom 2004"/>
    <s v="Gross"/>
    <n v="36.576479999999997"/>
    <n v="18.263190000000002"/>
    <n v="23.75591"/>
    <n v="12.820569999999996"/>
    <n v="0.35051404618487064"/>
    <n v="2.1949360000000002"/>
    <n v="2.88477E-2"/>
    <n v="8.8295759999999994"/>
    <n v="0.19479369999999999"/>
    <n v="0.32738590000000001"/>
    <n v="2.82504"/>
    <n v="2.3800330000000001"/>
    <n v="2.3697750000000002"/>
    <n v="-5.4927199999999985"/>
    <n v="-0.83709730000000349"/>
    <n v="-6.529329819189035E-2"/>
    <n v="2004"/>
    <s v="UK"/>
    <s v="EU15"/>
    <s v="Wave VI"/>
    <s v="United Kingdom 2004"/>
    <s v="Gross"/>
    <n v="87.193529999999996"/>
    <n v="20.54372"/>
    <n v="28.448350000000001"/>
    <n v="58.745179999999991"/>
    <n v="0.67373324603327789"/>
    <n v="60.124040000000001"/>
    <n v="2.1324E-3"/>
    <n v="9.8218E-2"/>
    <n v="1.5503899999999999E-2"/>
    <n v="7.1925199999999995E-2"/>
    <n v="5.4249400000000003"/>
    <n v="0.2339926"/>
    <n v="0.63047500000000001"/>
    <n v="-7.9046300000000009"/>
    <n v="4.8582899999985329E-2"/>
    <n v="8.2701082880306674E-4"/>
  </r>
  <r>
    <x v="36"/>
    <x v="46"/>
    <x v="1"/>
    <x v="4"/>
    <x v="314"/>
    <x v="0"/>
    <n v="37.701439999999998"/>
    <n v="16.709489999999999"/>
    <n v="21.806349999999998"/>
    <n v="15.89509"/>
    <n v="0.42160432068377229"/>
    <n v="13.40225"/>
    <n v="4.8272099999999998E-2"/>
    <n v="2.6380729999999999"/>
    <n v="0.1694784"/>
    <n v="0.53133870000000005"/>
    <n v="2.5157790000000002"/>
    <n v="1.6706529999999999"/>
    <n v="0.53289319999999996"/>
    <n v="-5.0968599999999995"/>
    <n v="-0.51678739999999834"/>
    <n v="-3.2512392191550873E-2"/>
    <n v="3.3525648486419389E-2"/>
    <n v="1999"/>
    <s v="UK"/>
    <s v="EU15"/>
    <s v="Wave V"/>
    <s v="United Kingdom 1999"/>
    <s v="Gross"/>
    <n v="26.0824"/>
    <n v="12.38916"/>
    <n v="16.43403"/>
    <n v="9.6483699999999999"/>
    <n v="0.36991879581633591"/>
    <n v="7.6034170000000003"/>
    <n v="4.9881000000000002E-2"/>
    <n v="1.815483"/>
    <n v="0.24007229999999999"/>
    <n v="0.56466050000000001"/>
    <n v="1.832713"/>
    <n v="1.3959029999999999"/>
    <n v="0.37081429999999999"/>
    <n v="-4.0448699999999995"/>
    <n v="-0.17970410000000037"/>
    <n v="-1.8625332569128294E-2"/>
    <n v="1999"/>
    <s v="UK"/>
    <s v="EU15"/>
    <s v="Wave V"/>
    <s v="United Kingdom 1999"/>
    <s v="Gross"/>
    <n v="36.82273"/>
    <n v="22.466000000000001"/>
    <n v="28.32987"/>
    <n v="8.4928600000000003"/>
    <n v="0.23064178022650683"/>
    <n v="2.7148050000000001"/>
    <n v="6.2562000000000006E-2"/>
    <n v="6.5189979999999998"/>
    <n v="8.7022799999999997E-2"/>
    <n v="0.66945270000000001"/>
    <n v="2.9158849999999998"/>
    <n v="2.4278740000000001"/>
    <n v="0.81446649999999998"/>
    <n v="-5.8638699999999986"/>
    <n v="-1.8543360000000035"/>
    <n v="-0.21834058255993899"/>
    <n v="1999"/>
    <s v="UK"/>
    <s v="EU15"/>
    <s v="Wave V"/>
    <s v="United Kingdom 1999"/>
    <s v="Gross"/>
    <n v="86.611949999999993"/>
    <n v="25.62227"/>
    <n v="33.856940000000002"/>
    <n v="52.755009999999992"/>
    <n v="0.60909620439211909"/>
    <n v="53.436619999999998"/>
    <n v="1.9903199999999999E-2"/>
    <n v="8.9592900000000003E-2"/>
    <n v="6.1492999999999999E-3"/>
    <n v="0.18436050000000001"/>
    <n v="4.7024540000000004"/>
    <n v="1.6411709999999999"/>
    <n v="0.76722809999999997"/>
    <n v="-8.2346700000000013"/>
    <n v="0.14220100000000002"/>
    <n v="2.6954975461098395E-3"/>
  </r>
  <r>
    <x v="6"/>
    <x v="46"/>
    <x v="1"/>
    <x v="5"/>
    <x v="315"/>
    <x v="0"/>
    <n v="39.357509999999998"/>
    <n v="18.606490000000001"/>
    <n v="22.09412"/>
    <n v="17.263389999999998"/>
    <n v="0.43863013691669006"/>
    <n v="12.8347"/>
    <n v="0.21670719999999999"/>
    <n v="1.3740889999999999"/>
    <n v="0.29794120000000002"/>
    <n v="0.13587089999999999"/>
    <n v="2.394539"/>
    <n v="2.2139850000000001"/>
    <n v="1.5496859999999999"/>
    <n v="-3.4876299999999993"/>
    <n v="-0.26649830000000563"/>
    <n v="-1.5437193969435069E-2"/>
    <n v="8.9767189410654577E-2"/>
    <n v="1995"/>
    <s v="UK"/>
    <s v="EU15"/>
    <s v="Wave IV"/>
    <s v="United Kingdom 1995"/>
    <s v="Gross"/>
    <n v="28.389250000000001"/>
    <n v="14.14625"/>
    <n v="16.91075"/>
    <n v="11.4785"/>
    <n v="0.40432558098576044"/>
    <n v="7.7066749999999997"/>
    <n v="0.30865530000000002"/>
    <n v="0.98287060000000004"/>
    <n v="0.4669528"/>
    <n v="0.15563299999999999"/>
    <n v="1.7209559999999999"/>
    <n v="1.976818"/>
    <n v="1.1498790000000001"/>
    <n v="-2.7645"/>
    <n v="-0.22543969999999902"/>
    <n v="-1.9640170754018298E-2"/>
    <n v="1995"/>
    <s v="UK"/>
    <s v="EU15"/>
    <s v="Wave IV"/>
    <s v="United Kingdom 1995"/>
    <s v="Gross"/>
    <n v="38.623150000000003"/>
    <n v="26.028759999999998"/>
    <n v="30.166219999999999"/>
    <n v="8.4569300000000034"/>
    <n v="0.21896013142377052"/>
    <n v="1.8083260000000001"/>
    <n v="0.1157141"/>
    <n v="3.0711650000000001"/>
    <n v="7.4880600000000005E-2"/>
    <n v="0.13283349999999999"/>
    <n v="2.219595"/>
    <n v="2.7035049999999998"/>
    <n v="2.8165040000000001"/>
    <n v="-4.1374600000000008"/>
    <n v="-0.34813319999999592"/>
    <n v="-4.1165434738137337E-2"/>
    <n v="1995"/>
    <s v="UK"/>
    <s v="EU15"/>
    <s v="Wave IV"/>
    <s v="United Kingdom 1995"/>
    <s v="Gross"/>
    <n v="84.756349999999998"/>
    <n v="23.83747"/>
    <n v="29.121700000000001"/>
    <n v="55.634649999999993"/>
    <n v="0.65640686509034418"/>
    <n v="52.36647"/>
    <n v="1.9736299999999998E-2"/>
    <n v="4.0402399999999998E-2"/>
    <n v="0"/>
    <n v="6.1534899999999997E-2"/>
    <n v="5.4050549999999999"/>
    <n v="2.329602"/>
    <n v="0.98784450000000001"/>
    <n v="-5.2842300000000009"/>
    <n v="-0.29176509999999922"/>
    <n v="-5.2443054822848573E-3"/>
  </r>
  <r>
    <x v="13"/>
    <x v="46"/>
    <x v="1"/>
    <x v="5"/>
    <x v="316"/>
    <x v="0"/>
    <n v="38.251390000000001"/>
    <n v="16.080369999999998"/>
    <n v="19.966740000000001"/>
    <n v="18.284649999999999"/>
    <n v="0.47801269444064642"/>
    <n v="13.720879999999999"/>
    <n v="5.7988199999999997E-2"/>
    <n v="1.4678739999999999"/>
    <n v="0.37452980000000002"/>
    <n v="0.3179903"/>
    <n v="2.8638880000000002"/>
    <n v="2.6144769999999999"/>
    <n v="1.388504"/>
    <n v="-3.886370000000003"/>
    <n v="-0.63511129999999838"/>
    <n v="-3.4734670885141275E-2"/>
    <n v="7.5938232342429302E-2"/>
    <n v="1994"/>
    <s v="UK"/>
    <s v="EU15"/>
    <s v="Wave IV"/>
    <s v="United Kingdom 1994"/>
    <s v="Gross"/>
    <n v="27.11486"/>
    <n v="11.92337"/>
    <n v="15.07269"/>
    <n v="12.04217"/>
    <n v="0.44411698972445368"/>
    <n v="7.9345869999999996"/>
    <n v="6.6788200000000006E-2"/>
    <n v="1.035928"/>
    <n v="0.50879620000000003"/>
    <n v="0.3585005"/>
    <n v="2.091539"/>
    <n v="2.4552130000000001"/>
    <n v="1.0503130000000001"/>
    <n v="-3.1493199999999995"/>
    <n v="-0.31017490000000159"/>
    <n v="-2.5757392562968433E-2"/>
    <n v="1994"/>
    <s v="UK"/>
    <s v="EU15"/>
    <s v="Wave IV"/>
    <s v="United Kingdom 1994"/>
    <s v="Gross"/>
    <n v="35.795760000000001"/>
    <n v="21.957609999999999"/>
    <n v="26.720590000000001"/>
    <n v="9.07517"/>
    <n v="0.25352639530491877"/>
    <n v="2.1296439999999999"/>
    <n v="6.0816799999999997E-2"/>
    <n v="3.5711789999999999"/>
    <n v="0.25436399999999998"/>
    <n v="0.36657050000000002"/>
    <n v="2.9663119999999998"/>
    <n v="3.4541810000000002"/>
    <n v="2.6051039999999999"/>
    <n v="-4.7629800000000024"/>
    <n v="-1.570021299999997"/>
    <n v="-0.17300186112216046"/>
    <n v="1994"/>
    <s v="UK"/>
    <s v="EU15"/>
    <s v="Wave IV"/>
    <s v="United Kingdom 1994"/>
    <s v="Gross"/>
    <n v="86.486239999999995"/>
    <n v="23.90729"/>
    <n v="29.429290000000002"/>
    <n v="57.056949999999993"/>
    <n v="0.65972286458516405"/>
    <n v="54.236179999999997"/>
    <n v="1.8547999999999999E-2"/>
    <n v="4.5073500000000002E-2"/>
    <n v="1.7377900000000002E-2"/>
    <n v="8.3140400000000003E-2"/>
    <n v="5.8005370000000003"/>
    <n v="1.993711"/>
    <n v="0.91897010000000001"/>
    <n v="-5.522000000000002"/>
    <n v="-0.53458789999999823"/>
    <n v="-9.3693739325357954E-3"/>
  </r>
  <r>
    <x v="21"/>
    <x v="46"/>
    <x v="1"/>
    <x v="6"/>
    <x v="317"/>
    <x v="0"/>
    <n v="34.065759999999997"/>
    <n v="18.313359999999999"/>
    <n v="22.76755"/>
    <n v="11.298209999999997"/>
    <n v="0.33165882692768334"/>
    <n v="10.38447"/>
    <n v="0.1408701"/>
    <n v="1.1636899999999999"/>
    <m/>
    <n v="0.17758940000000001"/>
    <m/>
    <m/>
    <n v="3.9952510000000001"/>
    <n v="-4.4541900000000005"/>
    <n v="-0.10947050000000225"/>
    <n v="-9.6891897035019069E-3"/>
    <n v="0.35361805100099936"/>
    <n v="1991"/>
    <s v="UK"/>
    <s v="EU15"/>
    <s v="Wave III"/>
    <s v="United Kingdom 1991"/>
    <s v="Gross"/>
    <n v="22.957840000000001"/>
    <n v="12.658110000000001"/>
    <n v="15.95757"/>
    <n v="7.0002700000000004"/>
    <n v="0.30491849407435545"/>
    <n v="5.7039479999999996"/>
    <n v="0.16287370000000001"/>
    <n v="0.78452540000000004"/>
    <m/>
    <n v="0.2322507"/>
    <m/>
    <m/>
    <n v="3.4971190000000001"/>
    <n v="-3.2994599999999998"/>
    <n v="-8.0986799999998027E-2"/>
    <n v="-1.1569096620558638E-2"/>
    <n v="1991"/>
    <s v="UK"/>
    <s v="EU15"/>
    <s v="Wave III"/>
    <s v="United Kingdom 1991"/>
    <s v="Gross"/>
    <n v="31.683119999999999"/>
    <n v="22.302050000000001"/>
    <n v="26.889510000000001"/>
    <n v="4.7936099999999975"/>
    <n v="0.15129854635528311"/>
    <n v="1.551615"/>
    <n v="0.17636969999999999"/>
    <n v="2.9066149999999999"/>
    <m/>
    <n v="0.1261873"/>
    <m/>
    <m/>
    <n v="4.865793"/>
    <n v="-4.5874600000000001"/>
    <n v="-0.245510000000003"/>
    <n v="-5.1216098097259292E-2"/>
    <n v="1991"/>
    <s v="UK"/>
    <s v="EU15"/>
    <s v="Wave III"/>
    <s v="United Kingdom 1991"/>
    <s v="Gross"/>
    <n v="81.723079999999996"/>
    <n v="34.722430000000003"/>
    <n v="43.555630000000001"/>
    <n v="38.167449999999995"/>
    <n v="0.46703391502131342"/>
    <n v="42.286720000000003"/>
    <n v="0"/>
    <n v="3.5985900000000001E-2"/>
    <m/>
    <n v="3.8383500000000001E-2"/>
    <m/>
    <m/>
    <n v="4.6566520000000002"/>
    <n v="-8.8331999999999979"/>
    <n v="-1.7091400000012413E-2"/>
    <n v="-4.4780041632365837E-4"/>
  </r>
  <r>
    <x v="37"/>
    <x v="46"/>
    <x v="1"/>
    <x v="7"/>
    <x v="318"/>
    <x v="0"/>
    <n v="36.255459999999999"/>
    <n v="14.645200000000001"/>
    <n v="17.66376"/>
    <n v="18.591699999999999"/>
    <n v="0.51279724488394296"/>
    <n v="11.64574"/>
    <n v="0.32478089999999998"/>
    <n v="2.1752180000000001"/>
    <m/>
    <n v="0.83515309999999998"/>
    <m/>
    <m/>
    <n v="6.6675760000000004"/>
    <n v="-3.018559999999999"/>
    <n v="-3.8208000000000908E-2"/>
    <n v="-2.0551106138761333E-3"/>
    <n v="0.35863186260535618"/>
    <n v="1986"/>
    <s v="UK"/>
    <s v="EU15"/>
    <s v="Wave II"/>
    <s v="United Kingdom 1986"/>
    <s v="Gross"/>
    <n v="25.493960000000001"/>
    <n v="10.91292"/>
    <n v="13.959020000000001"/>
    <n v="11.534940000000001"/>
    <n v="0.45245775862204224"/>
    <n v="6.2019760000000002"/>
    <n v="0.3658981"/>
    <n v="1.609953"/>
    <m/>
    <n v="0.91474529999999998"/>
    <m/>
    <m/>
    <n v="5.4839010000000004"/>
    <n v="-3.0461000000000009"/>
    <n v="4.5666000000004203E-3"/>
    <n v="3.9589282649068135E-4"/>
    <n v="1986"/>
    <s v="UK"/>
    <s v="EU15"/>
    <s v="Wave II"/>
    <s v="United Kingdom 1986"/>
    <s v="Gross"/>
    <n v="31.468209999999999"/>
    <n v="17.734100000000002"/>
    <n v="21.202310000000001"/>
    <n v="10.265899999999998"/>
    <n v="0.32623082151797"/>
    <n v="1.9768779999999999"/>
    <n v="0.40462490000000001"/>
    <n v="4.1618490000000001"/>
    <m/>
    <n v="0.95953750000000004"/>
    <m/>
    <m/>
    <n v="6.2658959999999997"/>
    <n v="-3.4682099999999991"/>
    <n v="-3.4675400000001133E-2"/>
    <n v="-3.3777262587791753E-3"/>
    <n v="1986"/>
    <s v="UK"/>
    <s v="EU15"/>
    <s v="Wave II"/>
    <s v="United Kingdom 1986"/>
    <s v="Gross"/>
    <n v="85.774860000000004"/>
    <n v="21.93524"/>
    <n v="23.708559999999999"/>
    <n v="62.066300000000005"/>
    <n v="0.72359546841580391"/>
    <n v="52.08173"/>
    <n v="7.7100799999999997E-2"/>
    <n v="0.13492390000000001"/>
    <m/>
    <n v="0.1734781"/>
    <m/>
    <m/>
    <n v="11.31457"/>
    <n v="-1.7733199999999982"/>
    <n v="5.781720000000945E-2"/>
    <n v="9.3153933777282425E-4"/>
  </r>
  <r>
    <x v="38"/>
    <x v="46"/>
    <x v="1"/>
    <x v="8"/>
    <x v="319"/>
    <x v="0"/>
    <n v="26.54945"/>
    <n v="14.30678"/>
    <n v="16.82957"/>
    <n v="9.7198799999999999"/>
    <n v="0.36610475923230046"/>
    <n v="6.8748969999999998"/>
    <n v="0.1146727"/>
    <n v="1.6327199999999999"/>
    <m/>
    <n v="0.65527199999999997"/>
    <m/>
    <n v="0.55971150000000003"/>
    <n v="2.3753609999999998"/>
    <n v="-2.5227900000000005"/>
    <n v="3.0035800000000279E-2"/>
    <n v="3.0901410305477308E-3"/>
    <n v="0.24438172076198469"/>
    <n v="1979"/>
    <s v="UK"/>
    <s v="EU15"/>
    <s v="Wave I"/>
    <s v="United Kingdom 1979"/>
    <s v="Gross"/>
    <n v="16.098859999999998"/>
    <n v="8.0351180000000006"/>
    <n v="10.23953"/>
    <n v="5.8593299999999982"/>
    <n v="0.36395931140465837"/>
    <n v="3.8028430000000002"/>
    <n v="0.1145139"/>
    <n v="1.1880900000000001"/>
    <m/>
    <n v="0.63937379999999999"/>
    <m/>
    <n v="0.36262939999999999"/>
    <n v="1.8990359999999999"/>
    <n v="-2.2044119999999996"/>
    <n v="5.7255899999997695E-2"/>
    <n v="9.7717486470292186E-3"/>
    <n v="1979"/>
    <s v="UK"/>
    <s v="EU15"/>
    <s v="Wave I"/>
    <s v="United Kingdom 1979"/>
    <s v="Gross"/>
    <n v="17.935700000000001"/>
    <n v="9.6235199999999992"/>
    <n v="12.69036"/>
    <n v="5.2453400000000006"/>
    <n v="0.2924524830366253"/>
    <n v="1.5757190000000001"/>
    <n v="0.1586294"/>
    <n v="2.5169199999999998"/>
    <m/>
    <n v="0.89890000000000003"/>
    <m/>
    <n v="0.76142120000000002"/>
    <n v="2.1573600000000002"/>
    <n v="-3.0668400000000009"/>
    <n v="0.24323040000000162"/>
    <n v="4.637075956944671E-2"/>
    <n v="1979"/>
    <s v="UK"/>
    <s v="EU15"/>
    <s v="Wave I"/>
    <s v="United Kingdom 1979"/>
    <s v="Gross"/>
    <n v="83.573139999999995"/>
    <n v="48.721020000000003"/>
    <n v="50.479619999999997"/>
    <n v="33.093519999999998"/>
    <n v="0.39598272842207438"/>
    <n v="30.835329999999999"/>
    <n v="5.9953699999999999E-2"/>
    <n v="3.9970400000000003E-2"/>
    <m/>
    <n v="9.9922200000000003E-2"/>
    <m/>
    <n v="0"/>
    <n v="3.5771389999999998"/>
    <n v="-1.7585999999999942"/>
    <n v="0.23980469999998633"/>
    <n v="7.2462735907206713E-3"/>
  </r>
  <r>
    <x v="43"/>
    <x v="46"/>
    <x v="1"/>
    <x v="9"/>
    <x v="320"/>
    <x v="0"/>
    <n v="21.957519999999999"/>
    <n v="15.02135"/>
    <n v="15.400829999999999"/>
    <n v="6.5566899999999997"/>
    <n v="0.29860794843862148"/>
    <n v="5.7924410000000002"/>
    <n v="7.3788599999999996E-2"/>
    <n v="0.66673660000000001"/>
    <m/>
    <n v="0.15548419999999999"/>
    <m/>
    <m/>
    <n v="0.2319078"/>
    <n v="-0.37947999999999915"/>
    <n v="1.5811799999998044E-2"/>
    <n v="2.4115521703783533E-3"/>
    <n v="3.5369645354592028E-2"/>
    <n v="1974"/>
    <s v="UK"/>
    <s v="EU15"/>
    <s v="Historical wave"/>
    <s v="United Kingdom 1974"/>
    <s v="Gross"/>
    <n v="12.309430000000001"/>
    <n v="8.2251080000000005"/>
    <n v="8.6862410000000008"/>
    <n v="3.623189"/>
    <n v="0.29434254876139671"/>
    <n v="3.124412"/>
    <n v="8.94036E-2"/>
    <n v="0.4470172"/>
    <m/>
    <n v="0.15527959999999999"/>
    <m/>
    <m/>
    <n v="0.24938869999999999"/>
    <n v="-0.46113300000000024"/>
    <n v="1.8820900000000584E-2"/>
    <n v="5.1945675480910836E-3"/>
    <n v="1974"/>
    <s v="UK"/>
    <s v="EU15"/>
    <s v="Historical wave"/>
    <s v="United Kingdom 1974"/>
    <s v="Gross"/>
    <n v="16.386990000000001"/>
    <n v="12.99658"/>
    <n v="14.160959999999999"/>
    <n v="2.2260300000000015"/>
    <n v="0.1358412984935001"/>
    <n v="1.6438349999999999"/>
    <n v="6.8492899999999995E-2"/>
    <n v="1.3356159999999999"/>
    <m/>
    <n v="0.22260240000000001"/>
    <m/>
    <m/>
    <n v="0.10273930000000001"/>
    <n v="-1.1643799999999995"/>
    <n v="1.7124400000001039E-2"/>
    <n v="7.692798389959267E-3"/>
    <n v="1974"/>
    <s v="UK"/>
    <s v="EU15"/>
    <s v="Historical wave"/>
    <s v="United Kingdom 1974"/>
    <s v="Gross"/>
    <n v="77.922079999999994"/>
    <n v="49.393940000000001"/>
    <n v="47.316020000000002"/>
    <n v="30.606059999999992"/>
    <n v="0.39277775952592636"/>
    <n v="28.073599999999999"/>
    <n v="2.1648400000000002E-2"/>
    <n v="0"/>
    <m/>
    <n v="0"/>
    <m/>
    <m/>
    <n v="0.43290139999999999"/>
    <n v="2.0779199999999989"/>
    <n v="-9.8000000043896307E-6"/>
    <n v="-3.2019802628595881E-7"/>
  </r>
  <r>
    <x v="44"/>
    <x v="46"/>
    <x v="1"/>
    <x v="9"/>
    <x v="321"/>
    <x v="0"/>
    <n v="19.549060000000001"/>
    <n v="10.89381"/>
    <n v="12.35655"/>
    <n v="7.1925100000000004"/>
    <n v="0.36792101512809311"/>
    <n v="5.0468729999999997"/>
    <n v="0.39599230000000002"/>
    <n v="2.4486829999999999"/>
    <m/>
    <n v="0.23032240000000001"/>
    <m/>
    <m/>
    <n v="0.55964179999999997"/>
    <n v="-1.4627400000000002"/>
    <n v="-2.6262499999997857E-2"/>
    <n v="-3.6513678813095644E-3"/>
    <n v="7.7808970720930515E-2"/>
    <n v="1969"/>
    <s v="UK"/>
    <s v="EU15"/>
    <s v="Historical wave"/>
    <s v="United Kingdom 1969"/>
    <s v="Gross"/>
    <n v="11.751250000000001"/>
    <n v="6.1763960000000004"/>
    <n v="7.1507240000000003"/>
    <n v="4.6005260000000003"/>
    <n v="0.39149247952345495"/>
    <n v="2.9145129999999999"/>
    <n v="0.49563669999999999"/>
    <n v="1.3047530000000001"/>
    <m/>
    <n v="0.2202828"/>
    <m/>
    <m/>
    <n v="0.63543130000000003"/>
    <n v="-0.97432799999999986"/>
    <n v="4.2372000000003851E-3"/>
    <n v="9.2102511756272758E-4"/>
    <n v="1969"/>
    <s v="UK"/>
    <s v="EU15"/>
    <s v="Historical wave"/>
    <s v="United Kingdom 1969"/>
    <s v="Gross"/>
    <n v="6.8783070000000004"/>
    <n v="2.6455030000000002"/>
    <n v="2.6455030000000002"/>
    <n v="4.2328039999999998"/>
    <n v="0.61538457065088825"/>
    <n v="2.1164019999999999"/>
    <n v="1.322751"/>
    <n v="0"/>
    <m/>
    <n v="0.52910049999999997"/>
    <m/>
    <m/>
    <n v="0.26455030000000002"/>
    <n v="0"/>
    <n v="1.9999999967268423E-7"/>
    <n v="4.7250002521421786E-8"/>
    <n v="1969"/>
    <s v="UK"/>
    <s v="EU15"/>
    <s v="Historical wave"/>
    <s v="United Kingdom 1969"/>
    <s v="Gross"/>
    <n v="71.364850000000004"/>
    <n v="35.727029999999999"/>
    <n v="36.529879999999999"/>
    <n v="34.834970000000006"/>
    <n v="0.48812503634492338"/>
    <n v="35.3033"/>
    <n v="8.92067E-2"/>
    <n v="0"/>
    <m/>
    <n v="4.4603299999999999E-2"/>
    <m/>
    <m/>
    <n v="0.20071220000000001"/>
    <n v="-0.8028499999999994"/>
    <n v="-2.1999999901822775E-6"/>
    <n v="-6.3154927079950896E-8"/>
  </r>
  <r>
    <x v="32"/>
    <x v="47"/>
    <x v="0"/>
    <x v="10"/>
    <x v="322"/>
    <x v="0"/>
    <n v="33.928280000000001"/>
    <n v="21.314350000000001"/>
    <n v="24.276340000000001"/>
    <n v="9.6519399999999997"/>
    <n v="0.28448067511821995"/>
    <n v="9.6441219999999994"/>
    <n v="0.11688709999999999"/>
    <n v="1.8091410000000001"/>
    <n v="0.44966030000000001"/>
    <n v="0.1616583"/>
    <n v="9.3316999999999997E-2"/>
    <n v="0.61518189999999995"/>
    <n v="-0.31725029999999999"/>
    <n v="-2.9619900000000001"/>
    <n v="4.1212700000000879E-2"/>
    <n v="4.2698877116932842E-3"/>
    <n v="-3.286907088108712E-2"/>
    <n v="2016"/>
    <s v="US"/>
    <s v="Anglo-Saxon"/>
    <s v="Wave X"/>
    <s v="United States 2016"/>
    <s v="Gross"/>
    <n v="24.973839999999999"/>
    <n v="17.78265"/>
    <n v="20.914370000000002"/>
    <n v="4.0594699999999975"/>
    <n v="0.16254889115970941"/>
    <n v="4.6829700000000001"/>
    <n v="0.13843630000000001"/>
    <n v="1.433751"/>
    <n v="0.5716"/>
    <n v="0.16282179999999999"/>
    <n v="8.6749999999999994E-2"/>
    <n v="0.4916143"/>
    <n v="-0.40899750000000001"/>
    <n v="-3.1317200000000014"/>
    <n v="3.2244099999997999E-2"/>
    <n v="7.9429334371230783E-3"/>
    <n v="2016"/>
    <s v="US"/>
    <s v="Anglo-Saxon"/>
    <s v="Wave X"/>
    <s v="United States 2016"/>
    <s v="Gross"/>
    <n v="34.360050000000001"/>
    <n v="26.39321"/>
    <n v="30.459510000000002"/>
    <n v="3.9005399999999995"/>
    <n v="0.11351962526247777"/>
    <n v="2.2726829999999998"/>
    <n v="9.7525600000000004E-2"/>
    <n v="3.8898920000000001"/>
    <n v="0.39995380000000003"/>
    <n v="0.20785809999999999"/>
    <n v="0.14670559999999999"/>
    <n v="1.213654"/>
    <n v="-0.33168599999999998"/>
    <n v="-4.0663000000000018"/>
    <n v="7.0253900000001757E-2"/>
    <n v="1.8011326636825097E-2"/>
    <n v="2016"/>
    <s v="US"/>
    <s v="Anglo-Saxon"/>
    <s v="Wave X"/>
    <s v="United States 2016"/>
    <s v="Gross"/>
    <n v="67.775459999999995"/>
    <n v="27.643080000000001"/>
    <n v="28.41544"/>
    <n v="39.360019999999992"/>
    <n v="0.58074146601144416"/>
    <n v="39.482300000000002"/>
    <n v="5.8795899999999998E-2"/>
    <n v="0.16982839999999999"/>
    <n v="7.8062999999999994E-2"/>
    <n v="8.1445699999999996E-2"/>
    <n v="3.8046799999999999E-2"/>
    <n v="0.1657372"/>
    <n v="5.2129700000000001E-2"/>
    <n v="-0.77235999999999905"/>
    <n v="6.0332999999843651E-3"/>
    <n v="1.5328498308650164E-4"/>
  </r>
  <r>
    <x v="0"/>
    <x v="47"/>
    <x v="0"/>
    <x v="0"/>
    <x v="323"/>
    <x v="0"/>
    <n v="34.933140000000002"/>
    <n v="21.51754"/>
    <n v="24.133389999999999"/>
    <n v="10.799750000000003"/>
    <n v="0.30915485982651436"/>
    <n v="9.8438330000000001"/>
    <n v="0.1290751"/>
    <n v="2.0726360000000001"/>
    <n v="0.44738289999999997"/>
    <n v="0.3797913"/>
    <n v="7.3200200000000007E-2"/>
    <n v="0.79660609999999998"/>
    <n v="-0.3606586"/>
    <n v="-2.6158499999999982"/>
    <n v="3.3734000000000819E-2"/>
    <n v="3.1235908238617383E-3"/>
    <n v="-3.339508784925576E-2"/>
    <n v="2013"/>
    <s v="US"/>
    <s v="Anglo-Saxon"/>
    <s v="Wave IX"/>
    <s v="United States 2013"/>
    <s v="Gross"/>
    <n v="26.94997"/>
    <n v="18.760950000000001"/>
    <n v="21.571999999999999"/>
    <n v="5.3779700000000012"/>
    <n v="0.19955383994861595"/>
    <n v="5.2044079999999999"/>
    <n v="0.13677020000000001"/>
    <n v="1.6118490000000001"/>
    <n v="0.54280090000000003"/>
    <n v="0.42133429999999999"/>
    <n v="7.9644199999999998E-2"/>
    <n v="0.63067249999999997"/>
    <n v="-0.46223639999999999"/>
    <n v="-2.8110499999999981"/>
    <n v="2.3777299999999002E-2"/>
    <n v="4.4212407283787374E-3"/>
    <n v="2013"/>
    <s v="US"/>
    <s v="Anglo-Saxon"/>
    <s v="Wave IX"/>
    <s v="United States 2013"/>
    <s v="Gross"/>
    <n v="34.676929999999999"/>
    <n v="25.631789999999999"/>
    <n v="29.03567"/>
    <n v="5.6412599999999991"/>
    <n v="0.16268049103539439"/>
    <n v="2.1837249999999999"/>
    <n v="0.13643169999999999"/>
    <n v="4.4466869999999998"/>
    <n v="0.436471"/>
    <n v="0.4080801"/>
    <n v="8.2140900000000003E-2"/>
    <n v="1.644458"/>
    <n v="-0.38723750000000001"/>
    <n v="-3.4038800000000009"/>
    <n v="9.4383799999999241E-2"/>
    <n v="1.673097854025506E-2"/>
    <n v="2013"/>
    <s v="US"/>
    <s v="Anglo-Saxon"/>
    <s v="Wave IX"/>
    <s v="United States 2013"/>
    <s v="Gross"/>
    <n v="69.341819999999998"/>
    <n v="26.563580000000002"/>
    <n v="27.183019999999999"/>
    <n v="42.158799999999999"/>
    <n v="0.60798519565826226"/>
    <n v="41.979970000000002"/>
    <n v="7.7359200000000003E-2"/>
    <n v="0.2129364"/>
    <n v="7.33843E-2"/>
    <n v="0.16942119999999999"/>
    <n v="4.38652E-2"/>
    <n v="0.1641407"/>
    <n v="0.1033859"/>
    <n v="-0.61943999999999733"/>
    <n v="-4.6222899999996514E-2"/>
    <n v="-1.0963998026508467E-3"/>
  </r>
  <r>
    <x v="1"/>
    <x v="47"/>
    <x v="0"/>
    <x v="1"/>
    <x v="324"/>
    <x v="0"/>
    <n v="35.743279999999999"/>
    <n v="21.26192"/>
    <n v="23.948799999999999"/>
    <n v="11.79448"/>
    <n v="0.32997755102497589"/>
    <n v="9.1842790000000001"/>
    <n v="0.11880300000000001"/>
    <n v="2.3643969999999999"/>
    <n v="0.52803990000000001"/>
    <n v="1.231395"/>
    <n v="7.4399900000000005E-2"/>
    <n v="0.86190219999999995"/>
    <n v="0.2076855"/>
    <n v="-2.6868799999999986"/>
    <n v="-8.9541499999999274E-2"/>
    <n v="-7.5918141367825693E-3"/>
    <n v="1.7608703393451851E-2"/>
    <n v="2010"/>
    <s v="US"/>
    <s v="Anglo-Saxon"/>
    <s v="Wave VIII"/>
    <s v="United States 2010"/>
    <s v="Gross"/>
    <n v="27.846080000000001"/>
    <n v="18.05395"/>
    <n v="20.851179999999999"/>
    <n v="6.9949000000000012"/>
    <n v="0.25119873246072699"/>
    <n v="5.0326089999999999"/>
    <n v="0.1369486"/>
    <n v="1.795922"/>
    <n v="0.63184549999999995"/>
    <n v="1.363416"/>
    <n v="6.6652299999999998E-2"/>
    <n v="0.68043609999999999"/>
    <n v="0.13326740000000001"/>
    <n v="-2.797229999999999"/>
    <n v="-4.8966899999998148E-2"/>
    <n v="-7.0003716993807114E-3"/>
    <n v="2010"/>
    <s v="US"/>
    <s v="Anglo-Saxon"/>
    <s v="Wave VIII"/>
    <s v="United States 2010"/>
    <s v="Gross"/>
    <n v="36.750819999999997"/>
    <n v="25.885829999999999"/>
    <n v="29.33043"/>
    <n v="7.4203899999999976"/>
    <n v="0.20191086892755042"/>
    <n v="2.069499"/>
    <n v="0.1046371"/>
    <n v="4.9435070000000003"/>
    <n v="0.51895239999999998"/>
    <n v="1.3360129999999999"/>
    <n v="0.10400769999999999"/>
    <n v="1.6593880000000001"/>
    <n v="0.33497519999999997"/>
    <n v="-3.4446000000000012"/>
    <n v="-0.20598940000000177"/>
    <n v="-2.7759915583952032E-2"/>
    <n v="2010"/>
    <s v="US"/>
    <s v="Anglo-Saxon"/>
    <s v="Wave VIII"/>
    <s v="United States 2010"/>
    <s v="Gross"/>
    <n v="71.562870000000004"/>
    <n v="28.012509999999999"/>
    <n v="28.811070000000001"/>
    <n v="42.751800000000003"/>
    <n v="0.59740197675135165"/>
    <n v="42.235930000000003"/>
    <n v="6.2098500000000001E-2"/>
    <n v="0.21665570000000001"/>
    <n v="5.6594800000000001E-2"/>
    <n v="0.41241460000000002"/>
    <n v="5.9658099999999999E-2"/>
    <n v="0.22471430000000001"/>
    <n v="0.30537219999999998"/>
    <n v="-0.79856000000000193"/>
    <n v="-2.3078199999993387E-2"/>
    <n v="-5.3981820648471839E-4"/>
  </r>
  <r>
    <x v="10"/>
    <x v="47"/>
    <x v="0"/>
    <x v="2"/>
    <x v="325"/>
    <x v="0"/>
    <n v="31.602650000000001"/>
    <n v="21.019770000000001"/>
    <n v="24.336590000000001"/>
    <n v="7.2660599999999995"/>
    <n v="0.22991932638560372"/>
    <n v="7.9475699999999998"/>
    <n v="0.1434202"/>
    <n v="1.726081"/>
    <n v="0.34692190000000001"/>
    <n v="0.23662469999999999"/>
    <n v="4.8375099999999997E-2"/>
    <n v="0.41671750000000002"/>
    <n v="-0.22756290000000001"/>
    <n v="-3.3168199999999999"/>
    <n v="-5.5267500000001135E-2"/>
    <n v="-7.6062542836146602E-3"/>
    <n v="-3.1318610085796159E-2"/>
    <n v="2007"/>
    <s v="US"/>
    <s v="Anglo-Saxon"/>
    <s v="Wave VII"/>
    <s v="United States 2007"/>
    <s v="Gross"/>
    <n v="23.1736"/>
    <n v="16.809899999999999"/>
    <n v="20.194680000000002"/>
    <n v="2.9789199999999987"/>
    <n v="0.12854800289985149"/>
    <n v="4.1986749999999997"/>
    <n v="0.15926170000000001"/>
    <n v="1.329977"/>
    <n v="0.4120684"/>
    <n v="0.2441835"/>
    <n v="4.0293700000000002E-2"/>
    <n v="0.31883430000000001"/>
    <n v="-0.28918549999999998"/>
    <n v="-3.3847800000000028"/>
    <n v="-5.0408099999997624E-2"/>
    <n v="-1.6921602459951141E-2"/>
    <n v="2007"/>
    <s v="US"/>
    <s v="Anglo-Saxon"/>
    <s v="Wave VII"/>
    <s v="United States 2007"/>
    <s v="Gross"/>
    <n v="32.728360000000002"/>
    <n v="26.113379999999999"/>
    <n v="30.093360000000001"/>
    <n v="2.6350000000000016"/>
    <n v="8.0511214127441805E-2"/>
    <n v="1.7956909999999999"/>
    <n v="0.13562299999999999"/>
    <n v="3.4659580000000001"/>
    <n v="0.34144020000000003"/>
    <n v="0.29088310000000001"/>
    <n v="7.6319700000000004E-2"/>
    <n v="0.80329899999999999"/>
    <n v="-0.1928482"/>
    <n v="-3.9799800000000012"/>
    <n v="-0.10138579999999742"/>
    <n v="-3.8476584440226703E-2"/>
    <n v="2007"/>
    <s v="US"/>
    <s v="Anglo-Saxon"/>
    <s v="Wave VII"/>
    <s v="United States 2007"/>
    <s v="Gross"/>
    <n v="71.240350000000007"/>
    <n v="31.718219999999999"/>
    <n v="33.323219999999999"/>
    <n v="37.917130000000007"/>
    <n v="0.53224233176844304"/>
    <n v="39.013629999999999"/>
    <n v="7.7060699999999996E-2"/>
    <n v="0.17031959999999999"/>
    <n v="4.4751199999999998E-2"/>
    <n v="8.6840600000000004E-2"/>
    <n v="3.53546E-2"/>
    <n v="7.2867399999999999E-2"/>
    <n v="-8.8210000000000003E-4"/>
    <n v="-1.6050000000000004"/>
    <n v="2.218800000000698E-2"/>
    <n v="5.8517087131876745E-4"/>
  </r>
  <r>
    <x v="3"/>
    <x v="47"/>
    <x v="0"/>
    <x v="3"/>
    <x v="326"/>
    <x v="0"/>
    <n v="32.30545"/>
    <n v="21.112259999999999"/>
    <n v="23.93731"/>
    <n v="8.3681400000000004"/>
    <n v="0.25903183518570394"/>
    <n v="8.2470289999999995"/>
    <n v="0.15309429999999999"/>
    <n v="1.9065019999999999"/>
    <n v="0.3639984"/>
    <n v="0.31769560000000002"/>
    <n v="4.67319E-2"/>
    <n v="0.3564968"/>
    <n v="-0.248476"/>
    <n v="-2.8250500000000009"/>
    <n v="5.0118000000002993E-2"/>
    <n v="5.9891445410811713E-3"/>
    <n v="-2.9693097868821506E-2"/>
    <n v="2004"/>
    <s v="US"/>
    <s v="Anglo-Saxon"/>
    <s v="Wave VI"/>
    <s v="United States 2004"/>
    <s v="Gross"/>
    <n v="23.728390000000001"/>
    <n v="16.87078"/>
    <n v="19.724550000000001"/>
    <n v="4.0038400000000003"/>
    <n v="0.16873626908526032"/>
    <n v="4.4210479999999999"/>
    <n v="0.16496179999999999"/>
    <n v="1.471708"/>
    <n v="0.45125769999999998"/>
    <n v="0.31900879999999998"/>
    <n v="4.0142999999999998E-2"/>
    <n v="0.26177879999999998"/>
    <n v="-0.3141642"/>
    <n v="-2.8537700000000008"/>
    <n v="4.1868100000000297E-2"/>
    <n v="1.0456986293158641E-2"/>
    <n v="2004"/>
    <s v="US"/>
    <s v="Anglo-Saxon"/>
    <s v="Wave VI"/>
    <s v="United States 2004"/>
    <s v="Gross"/>
    <n v="32.574289999999998"/>
    <n v="25.387149999999998"/>
    <n v="28.795059999999999"/>
    <n v="3.7792299999999983"/>
    <n v="0.1160187988748181"/>
    <n v="1.9165559999999999"/>
    <n v="0.1688433"/>
    <n v="3.7767179999999998"/>
    <n v="0.31835649999999999"/>
    <n v="0.40772249999999999"/>
    <n v="6.4906099999999994E-2"/>
    <n v="0.70514109999999997"/>
    <n v="-0.25514979999999998"/>
    <n v="-3.4079100000000011"/>
    <n v="8.4046299999999796E-2"/>
    <n v="2.2239001066354742E-2"/>
    <n v="2004"/>
    <s v="US"/>
    <s v="Anglo-Saxon"/>
    <s v="Wave VI"/>
    <s v="United States 2004"/>
    <s v="Gross"/>
    <n v="74.817670000000007"/>
    <n v="33.23415"/>
    <n v="34.677529999999997"/>
    <n v="40.140140000000009"/>
    <n v="0.53650614888167469"/>
    <n v="41.028829999999999"/>
    <n v="5.7723999999999998E-2"/>
    <n v="0.1332073"/>
    <n v="4.4353499999999997E-2"/>
    <n v="0.1144371"/>
    <n v="3.8797400000000003E-2"/>
    <n v="7.6795600000000006E-2"/>
    <n v="6.1988799999999997E-2"/>
    <n v="-1.4433799999999977"/>
    <n v="2.7386300000003416E-2"/>
    <n v="6.8226717694565612E-4"/>
  </r>
  <r>
    <x v="11"/>
    <x v="47"/>
    <x v="0"/>
    <x v="4"/>
    <x v="327"/>
    <x v="0"/>
    <n v="29.890049999999999"/>
    <n v="20.262820000000001"/>
    <n v="23.473379999999999"/>
    <n v="6.4166699999999999"/>
    <n v="0.21467578675846979"/>
    <n v="7.9644769999999996"/>
    <n v="0.16926859999999999"/>
    <n v="0.74232860000000001"/>
    <n v="0.27761550000000002"/>
    <n v="0.22642419999999999"/>
    <n v="6.3773200000000002E-2"/>
    <n v="0.37479020000000002"/>
    <n v="-0.16585349999999999"/>
    <n v="-3.2105599999999974"/>
    <n v="-2.559380000000111E-2"/>
    <n v="-3.9886420838224669E-3"/>
    <n v="-2.5847285274137519E-2"/>
    <n v="2000"/>
    <s v="US"/>
    <s v="Anglo-Saxon"/>
    <s v="Wave V"/>
    <s v="United States 2000"/>
    <s v="Gross"/>
    <n v="21.18329"/>
    <n v="15.69824"/>
    <n v="18.935130000000001"/>
    <n v="2.2481599999999986"/>
    <n v="0.10612893464612903"/>
    <n v="4.0178950000000002"/>
    <n v="0.17409559999999999"/>
    <n v="0.62925149999999996"/>
    <n v="0.35387990000000002"/>
    <n v="0.23250100000000001"/>
    <n v="5.7466999999999997E-2"/>
    <n v="0.27449230000000002"/>
    <n v="-0.23410839999999999"/>
    <n v="-3.2368900000000007"/>
    <n v="-2.0423900000000828E-2"/>
    <n v="-9.0847181695256751E-3"/>
    <n v="2000"/>
    <s v="US"/>
    <s v="Anglo-Saxon"/>
    <s v="Wave V"/>
    <s v="United States 2000"/>
    <s v="Gross"/>
    <n v="29.752130000000001"/>
    <n v="25.198650000000001"/>
    <n v="29.496310000000001"/>
    <n v="0.25581999999999994"/>
    <n v="8.5983759818204584E-3"/>
    <n v="1.907159"/>
    <n v="0.20212359999999999"/>
    <n v="1.2995410000000001"/>
    <n v="0.2162752"/>
    <n v="0.2672291"/>
    <n v="9.2039099999999999E-2"/>
    <n v="0.74865530000000002"/>
    <n v="-0.13413910000000001"/>
    <n v="-4.2976600000000005"/>
    <n v="-4.5403200000000865E-2"/>
    <n v="-0.17748104135720771"/>
    <n v="2000"/>
    <s v="US"/>
    <s v="Anglo-Saxon"/>
    <s v="Wave V"/>
    <s v="United States 2000"/>
    <s v="Gross"/>
    <n v="74.100560000000002"/>
    <n v="32.592329999999997"/>
    <n v="33.307110000000002"/>
    <n v="40.79345"/>
    <n v="0.55051473295208564"/>
    <n v="41.031750000000002"/>
    <n v="8.0114400000000002E-2"/>
    <n v="9.5649700000000004E-2"/>
    <n v="4.5627599999999997E-2"/>
    <n v="8.8140499999999997E-2"/>
    <n v="2.9790899999999999E-2"/>
    <n v="4.8280700000000003E-2"/>
    <n v="9.7684900000000005E-2"/>
    <n v="-0.71478000000000463"/>
    <n v="-8.8087000000030002E-3"/>
    <n v="-2.15934175707203E-4"/>
  </r>
  <r>
    <x v="12"/>
    <x v="47"/>
    <x v="0"/>
    <x v="5"/>
    <x v="328"/>
    <x v="0"/>
    <n v="31.016089999999998"/>
    <n v="20.338429999999999"/>
    <n v="23.733170000000001"/>
    <n v="7.2829199999999972"/>
    <n v="0.23481102872734758"/>
    <n v="8.4107330000000005"/>
    <n v="0.1800833"/>
    <n v="1.0786309999999999"/>
    <n v="0.371892"/>
    <n v="0.28980539999999999"/>
    <n v="4.2283099999999997E-2"/>
    <n v="0.46197700000000003"/>
    <n v="-0.1419783"/>
    <n v="-3.3947400000000023"/>
    <n v="-1.5766500000001571E-2"/>
    <n v="-2.1648596991318833E-3"/>
    <n v="-1.9494694435748305E-2"/>
    <n v="1997"/>
    <s v="US"/>
    <s v="Anglo-Saxon"/>
    <s v="Wave IV"/>
    <s v="United States 1997"/>
    <s v="Gross"/>
    <n v="22.092230000000001"/>
    <n v="15.84492"/>
    <n v="19.14593"/>
    <n v="2.9463000000000008"/>
    <n v="0.13336363056151421"/>
    <n v="4.2415950000000002"/>
    <n v="0.20337769999999999"/>
    <n v="0.89768599999999998"/>
    <n v="0.43329620000000002"/>
    <n v="0.2925854"/>
    <n v="3.8781599999999999E-2"/>
    <n v="0.35174369999999999"/>
    <n v="-0.19202849999999999"/>
    <n v="-3.3010099999999998"/>
    <n v="-1.9727099999999886E-2"/>
    <n v="-6.6955503512880158E-3"/>
    <n v="1997"/>
    <s v="US"/>
    <s v="Anglo-Saxon"/>
    <s v="Wave IV"/>
    <s v="United States 1997"/>
    <s v="Gross"/>
    <n v="31.89902"/>
    <n v="26.182130000000001"/>
    <n v="31.016220000000001"/>
    <n v="0.88279999999999959"/>
    <n v="2.7674831389804439E-2"/>
    <n v="2.146547"/>
    <n v="0.1622391"/>
    <n v="1.8846339999999999"/>
    <n v="0.38992310000000002"/>
    <n v="0.36778260000000002"/>
    <n v="4.2750400000000001E-2"/>
    <n v="0.86108399999999996"/>
    <n v="-0.1210222"/>
    <n v="-4.8340899999999998"/>
    <n v="-1.704800000000084E-2"/>
    <n v="-1.9311282283643916E-2"/>
    <n v="1997"/>
    <s v="US"/>
    <s v="Anglo-Saxon"/>
    <s v="Wave IV"/>
    <s v="United States 1997"/>
    <s v="Gross"/>
    <n v="74.026880000000006"/>
    <n v="29.794070000000001"/>
    <n v="30.33586"/>
    <n v="43.691020000000009"/>
    <n v="0.59020480128299346"/>
    <n v="43.67512"/>
    <n v="0.1093988"/>
    <n v="0.13364119999999999"/>
    <n v="3.7339200000000003E-2"/>
    <n v="9.1134099999999996E-2"/>
    <n v="7.2828299999999999E-2"/>
    <n v="9.2081099999999999E-2"/>
    <n v="6.44541E-2"/>
    <n v="-0.54178999999999888"/>
    <n v="-4.3186799999986647E-2"/>
    <n v="-9.8845941339860324E-4"/>
  </r>
  <r>
    <x v="13"/>
    <x v="47"/>
    <x v="0"/>
    <x v="5"/>
    <x v="329"/>
    <x v="0"/>
    <n v="32.057189999999999"/>
    <n v="20.803930000000001"/>
    <n v="23.875050000000002"/>
    <n v="8.1821399999999969"/>
    <n v="0.25523572091003599"/>
    <n v="8.6056030000000003"/>
    <n v="0.25131510000000001"/>
    <n v="1.073588"/>
    <n v="0.39516639999999997"/>
    <n v="0.41217989999999999"/>
    <n v="9.2884099999999997E-2"/>
    <n v="0.63046650000000004"/>
    <n v="-0.16172600000000001"/>
    <n v="-3.0711200000000005"/>
    <n v="-4.6217000000002173E-2"/>
    <n v="-5.6485222692354555E-3"/>
    <n v="-1.9765733658920537E-2"/>
    <n v="1994"/>
    <s v="US"/>
    <s v="Anglo-Saxon"/>
    <s v="Wave IV"/>
    <s v="United States 1994"/>
    <s v="Gross"/>
    <n v="22.771450000000002"/>
    <n v="16.09158"/>
    <n v="19.0885"/>
    <n v="3.6829500000000017"/>
    <n v="0.16173541869314434"/>
    <n v="4.2474340000000002"/>
    <n v="0.26463409999999998"/>
    <n v="0.94226929999999998"/>
    <n v="0.47493839999999998"/>
    <n v="0.4294481"/>
    <n v="7.1812600000000004E-2"/>
    <n v="0.50276759999999998"/>
    <n v="-0.21961739999999999"/>
    <n v="-2.9969199999999994"/>
    <n v="-3.3816700000000033E-2"/>
    <n v="-9.1819601134959794E-3"/>
    <n v="1994"/>
    <s v="US"/>
    <s v="Anglo-Saxon"/>
    <s v="Wave IV"/>
    <s v="United States 1994"/>
    <s v="Gross"/>
    <n v="33.304720000000003"/>
    <n v="27.346309999999999"/>
    <n v="31.645389999999999"/>
    <n v="1.6593300000000042"/>
    <n v="4.9822667778020774E-2"/>
    <n v="1.984499"/>
    <n v="0.26984789999999997"/>
    <n v="1.786929"/>
    <n v="0.3790579"/>
    <n v="0.49265959999999998"/>
    <n v="0.132328"/>
    <n v="1.1256679999999999"/>
    <n v="-0.1159496"/>
    <n v="-4.29908"/>
    <n v="-9.6629799999995214E-2"/>
    <n v="-5.8234227067548328E-2"/>
    <n v="1994"/>
    <s v="US"/>
    <s v="Anglo-Saxon"/>
    <s v="Wave IV"/>
    <s v="United States 1994"/>
    <s v="Gross"/>
    <n v="75.443259999999995"/>
    <n v="29.337129999999998"/>
    <n v="29.83426"/>
    <n v="45.608999999999995"/>
    <n v="0.60454704634979983"/>
    <n v="45.442599999999999"/>
    <n v="0.1416483"/>
    <n v="8.2083699999999996E-2"/>
    <n v="5.3838700000000003E-2"/>
    <n v="0.1248484"/>
    <n v="9.9453899999999998E-2"/>
    <n v="0.1208916"/>
    <n v="1.9165000000000001E-2"/>
    <n v="-0.49713000000000207"/>
    <n v="2.1600399999996966E-2"/>
    <n v="4.7359950886879715E-4"/>
  </r>
  <r>
    <x v="21"/>
    <x v="47"/>
    <x v="0"/>
    <x v="6"/>
    <x v="330"/>
    <x v="0"/>
    <n v="31.49372"/>
    <n v="20.95607"/>
    <n v="23.916319999999999"/>
    <n v="7.5774000000000008"/>
    <n v="0.24060034825990709"/>
    <n v="8.2819339999999997"/>
    <n v="0.33346749999999997"/>
    <n v="0.66337299999999999"/>
    <n v="0.3370533"/>
    <n v="0.48087020000000003"/>
    <n v="9.3302700000000002E-2"/>
    <n v="0.56124499999999999"/>
    <n v="-0.15571209999999999"/>
    <n v="-2.9602499999999985"/>
    <n v="-5.7883599999998481E-2"/>
    <n v="-7.6389790693375667E-3"/>
    <n v="-2.0549542059281545E-2"/>
    <n v="1991"/>
    <s v="US"/>
    <s v="Anglo-Saxon"/>
    <s v="Wave III"/>
    <s v="United States 1991"/>
    <s v="Gross"/>
    <n v="22.258780000000002"/>
    <n v="15.91614"/>
    <n v="18.871749999999999"/>
    <n v="3.3870300000000029"/>
    <n v="0.15216602167773807"/>
    <n v="4.2257360000000004"/>
    <n v="0.35094360000000002"/>
    <n v="0.56525040000000004"/>
    <n v="0.4107132"/>
    <n v="0.52921490000000004"/>
    <n v="6.7366599999999999E-2"/>
    <n v="0.44298929999999997"/>
    <n v="-0.20254330000000001"/>
    <n v="-2.9556099999999983"/>
    <n v="-4.703069999999876E-2"/>
    <n v="-1.3885528028980765E-2"/>
    <n v="1991"/>
    <s v="US"/>
    <s v="Anglo-Saxon"/>
    <s v="Wave III"/>
    <s v="United States 1991"/>
    <s v="Gross"/>
    <n v="33.434170000000002"/>
    <n v="28.307220000000001"/>
    <n v="32.444719999999997"/>
    <n v="0.98945000000000505"/>
    <n v="2.9593975265424715E-2"/>
    <n v="1.8468260000000001"/>
    <n v="0.38591189999999997"/>
    <n v="1.135599"/>
    <n v="0.29535869999999997"/>
    <n v="0.53624530000000004"/>
    <n v="0.1179485"/>
    <n v="1.0313349999999999"/>
    <n v="-0.1106043"/>
    <n v="-4.1374999999999957"/>
    <n v="-0.11167009999999777"/>
    <n v="-0.11286078124210137"/>
    <n v="1991"/>
    <s v="US"/>
    <s v="Anglo-Saxon"/>
    <s v="Wave III"/>
    <s v="United States 1991"/>
    <s v="Gross"/>
    <n v="73.287559999999999"/>
    <n v="29.815069999999999"/>
    <n v="30.18844"/>
    <n v="43.099119999999999"/>
    <n v="0.58808234303338791"/>
    <n v="42.795029999999997"/>
    <n v="0.12997629999999999"/>
    <n v="0.106226"/>
    <n v="6.18258E-2"/>
    <n v="0.11680219999999999"/>
    <n v="0.1681242"/>
    <n v="0.1093264"/>
    <n v="-2.19507E-2"/>
    <n v="-0.37337000000000131"/>
    <n v="7.1297999999941908E-3"/>
    <n v="1.6542797161506293E-4"/>
  </r>
  <r>
    <x v="37"/>
    <x v="47"/>
    <x v="0"/>
    <x v="7"/>
    <x v="331"/>
    <x v="0"/>
    <n v="30.121410000000001"/>
    <n v="21.11449"/>
    <n v="23.904150000000001"/>
    <n v="6.2172599999999996"/>
    <n v="0.20640667219761621"/>
    <n v="7.3650880000000001"/>
    <n v="0.22157189999999999"/>
    <n v="0.28868680000000002"/>
    <m/>
    <n v="0.38820739999999998"/>
    <n v="9.1516500000000001E-2"/>
    <n v="0.33454899999999999"/>
    <n v="0.33685779999999999"/>
    <n v="-2.7896600000000014"/>
    <n v="-1.9557400000000058E-2"/>
    <n v="-3.1456622370626386E-3"/>
    <n v="5.4181070117704587E-2"/>
    <n v="1986"/>
    <s v="US"/>
    <s v="Anglo-Saxon"/>
    <s v="Wave II"/>
    <s v="United States 1986"/>
    <s v="Gross"/>
    <n v="21.679500000000001"/>
    <n v="16.253"/>
    <n v="18.884810000000002"/>
    <n v="2.7946899999999992"/>
    <n v="0.12890933831499801"/>
    <n v="3.926301"/>
    <n v="0.2185993"/>
    <n v="0.24902820000000001"/>
    <m/>
    <n v="0.4080973"/>
    <n v="7.4018500000000001E-2"/>
    <n v="0.26095390000000002"/>
    <n v="0.30025960000000002"/>
    <n v="-2.6318100000000015"/>
    <n v="-1.0757799999998596E-2"/>
    <n v="-3.8493714866402354E-3"/>
    <n v="1986"/>
    <s v="US"/>
    <s v="Anglo-Saxon"/>
    <s v="Wave II"/>
    <s v="United States 1986"/>
    <s v="Gross"/>
    <n v="31.641649999999998"/>
    <n v="27.960470000000001"/>
    <n v="32.187640000000002"/>
    <n v="-0.54599000000000331"/>
    <n v="-1.7255421256476933E-2"/>
    <n v="1.5071479999999999"/>
    <n v="0.2377949"/>
    <n v="0.47166350000000001"/>
    <m/>
    <n v="0.47628310000000001"/>
    <n v="0.1017933"/>
    <n v="0.62040519999999999"/>
    <n v="0.3078632"/>
    <n v="-4.227170000000001"/>
    <n v="-4.1771200000002118E-2"/>
    <n v="7.650543050239357E-2"/>
    <n v="1986"/>
    <s v="US"/>
    <s v="Anglo-Saxon"/>
    <s v="Wave II"/>
    <s v="United States 1986"/>
    <s v="Gross"/>
    <n v="70.477050000000006"/>
    <n v="30.558990000000001"/>
    <n v="30.847349999999999"/>
    <n v="39.629700000000007"/>
    <n v="0.56230645295170556"/>
    <n v="38.769970000000001"/>
    <n v="0.1995325"/>
    <n v="7.1989999999999998E-2"/>
    <m/>
    <n v="8.1338900000000006E-2"/>
    <n v="0.15870000000000001"/>
    <n v="5.6481400000000001E-2"/>
    <n v="0.59402750000000004"/>
    <n v="-0.28835999999999729"/>
    <n v="-1.3980300000000057E-2"/>
    <n v="-3.5277329881376981E-4"/>
  </r>
  <r>
    <x v="38"/>
    <x v="47"/>
    <x v="0"/>
    <x v="8"/>
    <x v="332"/>
    <x v="0"/>
    <n v="27.804259999999999"/>
    <n v="18.975930000000002"/>
    <n v="21.25581"/>
    <n v="6.548449999999999"/>
    <n v="0.23551966497220206"/>
    <n v="6.7144009999999996"/>
    <n v="0.18800539999999999"/>
    <n v="0.57008550000000002"/>
    <m/>
    <n v="0.29444029999999999"/>
    <n v="3.78456E-2"/>
    <n v="0.5351591"/>
    <n v="0.53817839999999995"/>
    <n v="-2.2798799999999986"/>
    <n v="-4.9785300000001698E-2"/>
    <n v="-7.602608250807703E-3"/>
    <n v="8.2184089364658819E-2"/>
    <n v="1979"/>
    <s v="US"/>
    <s v="Anglo-Saxon"/>
    <s v="Wave I"/>
    <s v="United States 1979"/>
    <s v="Gross"/>
    <n v="19.452220000000001"/>
    <n v="13.831659999999999"/>
    <n v="15.90686"/>
    <n v="3.5453600000000005"/>
    <n v="0.18225991686295961"/>
    <n v="3.7364060000000001"/>
    <n v="0.1689901"/>
    <n v="0.46673769999999998"/>
    <m/>
    <n v="0.31919380000000003"/>
    <n v="2.55985E-2"/>
    <n v="0.40198329999999999"/>
    <n v="0.54300499999999996"/>
    <n v="-2.0752000000000006"/>
    <n v="-4.1354399999999458E-2"/>
    <n v="-1.1664372588397075E-2"/>
    <n v="1979"/>
    <s v="US"/>
    <s v="Anglo-Saxon"/>
    <s v="Wave I"/>
    <s v="United States 1979"/>
    <s v="Gross"/>
    <n v="27.722049999999999"/>
    <n v="23.054749999999999"/>
    <n v="26.4541"/>
    <n v="1.267949999999999"/>
    <n v="4.5737959494337503E-2"/>
    <n v="1.8111679999999999"/>
    <n v="0.17900179999999999"/>
    <n v="0.96049019999999996"/>
    <m/>
    <n v="0.3223162"/>
    <n v="3.0101800000000001E-2"/>
    <n v="0.97072979999999998"/>
    <n v="0.48335929999999999"/>
    <n v="-3.3993500000000019"/>
    <n v="-8.9867099999999311E-2"/>
    <n v="-7.0875902046610179E-2"/>
    <n v="1979"/>
    <s v="US"/>
    <s v="Anglo-Saxon"/>
    <s v="Wave I"/>
    <s v="United States 1979"/>
    <s v="Gross"/>
    <n v="74.186890000000005"/>
    <n v="36.391669999999998"/>
    <n v="36.779350000000001"/>
    <n v="37.407540000000004"/>
    <n v="0.50423383430684321"/>
    <n v="36.415880000000001"/>
    <n v="0.31740570000000001"/>
    <n v="8.6868299999999996E-2"/>
    <m/>
    <n v="8.2330700000000007E-2"/>
    <n v="0.1264362"/>
    <n v="9.4821900000000001E-2"/>
    <n v="0.65954210000000002"/>
    <n v="-0.38768000000000313"/>
    <n v="1.1935100000002308E-2"/>
    <n v="3.1905599780157438E-4"/>
  </r>
  <r>
    <x v="43"/>
    <x v="47"/>
    <x v="0"/>
    <x v="9"/>
    <x v="333"/>
    <x v="0"/>
    <n v="25.57856"/>
    <n v="18.64695"/>
    <n v="20.757190000000001"/>
    <n v="4.8213699999999982"/>
    <n v="0.18849262820111837"/>
    <n v="5.4093730000000004"/>
    <m/>
    <m/>
    <m/>
    <n v="0.44318390000000002"/>
    <m/>
    <m/>
    <n v="1.084592"/>
    <n v="-2.110240000000001"/>
    <n v="-5.5389000000012345E-3"/>
    <n v="-1.1488228449592619E-3"/>
    <n v="0.22495514760327467"/>
    <n v="1974"/>
    <s v="US"/>
    <s v="Anglo-Saxon"/>
    <s v="Historical wave"/>
    <s v="United States 1974"/>
    <s v="Gross"/>
    <n v="17.691459999999999"/>
    <n v="13.484500000000001"/>
    <n v="15.545859999999999"/>
    <n v="2.1456"/>
    <n v="0.12127885431728076"/>
    <n v="2.770394"/>
    <m/>
    <m/>
    <m/>
    <n v="0.4485903"/>
    <m/>
    <m/>
    <n v="0.9904075"/>
    <n v="-2.0613599999999987"/>
    <n v="-2.4318000000009832E-3"/>
    <n v="-1.1333892617454247E-3"/>
    <n v="1974"/>
    <s v="US"/>
    <s v="Anglo-Saxon"/>
    <s v="Historical wave"/>
    <s v="United States 1974"/>
    <s v="Gross"/>
    <n v="21.355409999999999"/>
    <n v="17.99024"/>
    <n v="20.493790000000001"/>
    <n v="0.8616199999999985"/>
    <n v="4.0346684985209769E-2"/>
    <n v="1.8886890000000001"/>
    <m/>
    <m/>
    <m/>
    <n v="0.52689459999999999"/>
    <m/>
    <m/>
    <n v="0.95502759999999998"/>
    <n v="-2.5035500000000006"/>
    <n v="-5.4412000000008121E-3"/>
    <n v="-6.3150808941306166E-3"/>
    <n v="1974"/>
    <s v="US"/>
    <s v="Anglo-Saxon"/>
    <s v="Historical wave"/>
    <s v="United States 1974"/>
    <s v="Gross"/>
    <n v="72.712429999999998"/>
    <n v="38.071199999999997"/>
    <n v="38.447949999999999"/>
    <n v="34.264479999999999"/>
    <n v="0.47123277271850217"/>
    <n v="32.773449999999997"/>
    <m/>
    <m/>
    <m/>
    <n v="0.12573809999999999"/>
    <m/>
    <m/>
    <n v="1.77033"/>
    <n v="-0.37675000000000125"/>
    <n v="-2.8288099999997485E-2"/>
    <n v="-8.2558089309971974E-4"/>
  </r>
  <r>
    <x v="32"/>
    <x v="48"/>
    <x v="3"/>
    <x v="0"/>
    <x v="334"/>
    <x v="1"/>
    <n v="39.288080000000001"/>
    <n v="20.738720000000001"/>
    <n v="20.738720000000001"/>
    <n v="18.54936"/>
    <n v="0.47213709603523513"/>
    <n v="13.862780000000001"/>
    <m/>
    <n v="1.372055"/>
    <n v="1.9305200000000002E-2"/>
    <n v="0.40660289999999999"/>
    <m/>
    <n v="1.8154980000000001"/>
    <n v="0.49711319999999998"/>
    <m/>
    <n v="0.57600569999999962"/>
    <n v="3.1052591571892486E-2"/>
    <n v="2.6799479874238249E-2"/>
    <n v="2016"/>
    <s v="UY"/>
    <s v="Latin America"/>
    <s v="Wave IX"/>
    <s v="Uruguay 2016"/>
    <s v="Net"/>
    <n v="29.779879999999999"/>
    <n v="17.508050000000001"/>
    <n v="17.508050000000001"/>
    <n v="12.271829999999998"/>
    <n v="0.41208460208704661"/>
    <n v="8.3513559999999991"/>
    <m/>
    <n v="1.057577"/>
    <n v="1.24321E-2"/>
    <n v="0.47090910000000002"/>
    <m/>
    <n v="1.298243"/>
    <n v="0.55187419999999998"/>
    <m/>
    <n v="0.52943859999999887"/>
    <n v="4.3142595684588114E-2"/>
    <n v="2016"/>
    <s v="UY"/>
    <s v="Latin America"/>
    <s v="Wave IX"/>
    <s v="Uruguay 2016"/>
    <s v="Net"/>
    <n v="42.372050000000002"/>
    <n v="29.602180000000001"/>
    <n v="29.602180000000001"/>
    <n v="12.769870000000001"/>
    <n v="0.30137484497445843"/>
    <n v="4.3805680000000002"/>
    <m/>
    <n v="2.7902110000000002"/>
    <n v="4.4713999999999997E-2"/>
    <n v="0.36952780000000002"/>
    <m/>
    <n v="3.8969499999999999"/>
    <n v="0.5525331"/>
    <m/>
    <n v="0.73536610000000024"/>
    <n v="5.7586028675311512E-2"/>
    <n v="2016"/>
    <s v="UY"/>
    <s v="Latin America"/>
    <s v="Wave IX"/>
    <s v="Uruguay 2016"/>
    <s v="Net"/>
    <n v="73.85548"/>
    <n v="18.438089999999999"/>
    <n v="18.438089999999999"/>
    <n v="55.417389999999997"/>
    <n v="0.75034906008328695"/>
    <n v="54.145090000000003"/>
    <m/>
    <n v="0.16154289999999999"/>
    <n v="2.6865000000000001E-3"/>
    <n v="0.20164299999999999"/>
    <m/>
    <n v="0.25755879999999998"/>
    <n v="0.16639999999999999"/>
    <m/>
    <n v="0.48246879999999237"/>
    <n v="8.7060902723854802E-3"/>
  </r>
  <r>
    <x v="0"/>
    <x v="48"/>
    <x v="3"/>
    <x v="0"/>
    <x v="335"/>
    <x v="1"/>
    <n v="39.178260000000002"/>
    <n v="21.538250000000001"/>
    <n v="21.538250000000001"/>
    <n v="17.64001"/>
    <n v="0.45024996005437706"/>
    <n v="13.486980000000001"/>
    <m/>
    <n v="1.327366"/>
    <m/>
    <n v="0.44757940000000002"/>
    <m/>
    <n v="1.2950280000000001"/>
    <n v="0.53266720000000001"/>
    <m/>
    <n v="0.55038940000000025"/>
    <n v="3.1201195464174922E-2"/>
    <n v="3.0196536169764077E-2"/>
    <n v="2013"/>
    <s v="UY"/>
    <s v="Latin America"/>
    <s v="Wave IX"/>
    <s v="Uruguay 2013"/>
    <s v="Net"/>
    <n v="29.27356"/>
    <n v="17.703499999999998"/>
    <n v="17.703499999999998"/>
    <n v="11.570060000000002"/>
    <n v="0.39523925344235555"/>
    <n v="8.0830839999999995"/>
    <m/>
    <n v="1.0249090000000001"/>
    <m/>
    <n v="0.47961710000000002"/>
    <m/>
    <n v="0.95700070000000004"/>
    <n v="0.54880709999999999"/>
    <m/>
    <n v="0.47664210000000118"/>
    <n v="4.1196164929136157E-2"/>
    <n v="2013"/>
    <s v="UY"/>
    <s v="Latin America"/>
    <s v="Wave IX"/>
    <s v="Uruguay 2013"/>
    <s v="Net"/>
    <n v="42.96875"/>
    <n v="31.852229999999999"/>
    <n v="31.852229999999999"/>
    <n v="11.116520000000001"/>
    <n v="0.2587117381818182"/>
    <n v="3.8683589999999999"/>
    <m/>
    <n v="2.648787"/>
    <m/>
    <n v="0.53839680000000001"/>
    <m/>
    <n v="2.6449470000000002"/>
    <n v="0.67670629999999998"/>
    <m/>
    <n v="0.73932390000000225"/>
    <n v="6.6506775501685975E-2"/>
    <n v="2013"/>
    <s v="UY"/>
    <s v="Latin America"/>
    <s v="Wave IX"/>
    <s v="Uruguay 2013"/>
    <s v="Net"/>
    <n v="73.156390000000002"/>
    <n v="18.26754"/>
    <n v="18.26754"/>
    <n v="54.888850000000005"/>
    <n v="0.75029467692432616"/>
    <n v="53.721089999999997"/>
    <m/>
    <n v="0.12829589999999999"/>
    <m/>
    <n v="0.1460323"/>
    <m/>
    <n v="0.19042970000000001"/>
    <n v="0.1981802"/>
    <m/>
    <n v="0.50482190000000315"/>
    <n v="9.1971666376687265E-3"/>
  </r>
  <r>
    <x v="1"/>
    <x v="48"/>
    <x v="3"/>
    <x v="1"/>
    <x v="336"/>
    <x v="1"/>
    <n v="41.544989999999999"/>
    <n v="21.056570000000001"/>
    <n v="21.056570000000001"/>
    <n v="20.488419999999998"/>
    <n v="0.49316223207659932"/>
    <n v="14.210760000000001"/>
    <m/>
    <n v="3.352417"/>
    <m/>
    <n v="0.42993160000000002"/>
    <m/>
    <n v="1.2298910000000001"/>
    <n v="0.55459689999999995"/>
    <m/>
    <n v="0.71082350000000005"/>
    <n v="3.4693914904126336E-2"/>
    <n v="2.7068797886806304E-2"/>
    <n v="2010"/>
    <s v="UY"/>
    <s v="Latin America"/>
    <s v="Wave VIII"/>
    <s v="Uruguay 2010"/>
    <s v="Net"/>
    <n v="31.275289999999998"/>
    <n v="17.952739999999999"/>
    <n v="17.952739999999999"/>
    <n v="13.32255"/>
    <n v="0.42597686544233482"/>
    <n v="8.2168910000000004"/>
    <m/>
    <n v="2.560362"/>
    <m/>
    <n v="0.4543295"/>
    <m/>
    <n v="0.87372019999999995"/>
    <n v="0.58366300000000004"/>
    <m/>
    <n v="0.63358430000000077"/>
    <n v="4.7557284453802071E-2"/>
    <n v="2010"/>
    <s v="UY"/>
    <s v="Latin America"/>
    <s v="Wave VIII"/>
    <s v="Uruguay 2010"/>
    <s v="Net"/>
    <n v="45.725439999999999"/>
    <n v="29.778919999999999"/>
    <n v="29.778919999999999"/>
    <n v="15.94652"/>
    <n v="0.3487450312123842"/>
    <n v="4.6865180000000004"/>
    <m/>
    <n v="6.5056859999999999"/>
    <m/>
    <n v="0.58233360000000001"/>
    <m/>
    <n v="2.5235820000000002"/>
    <n v="0.69138999999999995"/>
    <m/>
    <n v="0.95701039999999971"/>
    <n v="6.0013745945823899E-2"/>
    <n v="2010"/>
    <s v="UY"/>
    <s v="Latin America"/>
    <s v="Wave VIII"/>
    <s v="Uruguay 2010"/>
    <s v="Net"/>
    <n v="73.235699999999994"/>
    <n v="16.879519999999999"/>
    <n v="16.879519999999999"/>
    <n v="56.356179999999995"/>
    <n v="0.7695178717483413"/>
    <n v="54.798929999999999"/>
    <m/>
    <n v="0.55323120000000003"/>
    <m/>
    <n v="6.1219200000000001E-2"/>
    <m/>
    <n v="0.19509509999999999"/>
    <n v="0.19025230000000001"/>
    <m/>
    <n v="0.55745220000000018"/>
    <n v="9.8915895293116077E-3"/>
  </r>
  <r>
    <x v="10"/>
    <x v="48"/>
    <x v="3"/>
    <x v="2"/>
    <x v="337"/>
    <x v="1"/>
    <n v="42.275199999999998"/>
    <n v="22.14349"/>
    <n v="22.14349"/>
    <n v="20.131709999999998"/>
    <n v="0.47620614450079479"/>
    <n v="13.76845"/>
    <m/>
    <n v="2.6236989999999998"/>
    <m/>
    <n v="0.28305340000000001"/>
    <m/>
    <n v="2.4520149999999998"/>
    <n v="0.4498568"/>
    <m/>
    <n v="0.55463579999999979"/>
    <n v="2.7550357123165385E-2"/>
    <n v="2.2345682507844591E-2"/>
    <n v="2007"/>
    <s v="UY"/>
    <s v="Latin America"/>
    <s v="Wave VII"/>
    <s v="Uruguay 2007"/>
    <s v="Net"/>
    <n v="32.22484"/>
    <n v="18.852900000000002"/>
    <n v="18.852900000000002"/>
    <n v="13.371939999999999"/>
    <n v="0.41495752965724575"/>
    <n v="8.2698180000000008"/>
    <m/>
    <n v="2.0181619999999998"/>
    <m/>
    <n v="0.3288565"/>
    <m/>
    <n v="1.7851790000000001"/>
    <n v="0.45323180000000002"/>
    <m/>
    <n v="0.51669269999999834"/>
    <n v="3.8640070176802946E-2"/>
    <n v="2007"/>
    <s v="UY"/>
    <s v="Latin America"/>
    <s v="Wave VII"/>
    <s v="Uruguay 2007"/>
    <s v="Net"/>
    <n v="47.512250000000002"/>
    <n v="31.678920000000002"/>
    <n v="31.678920000000002"/>
    <n v="15.83333"/>
    <n v="0.33324732042788963"/>
    <n v="4.4296119999999997"/>
    <m/>
    <n v="5.0273370000000002"/>
    <m/>
    <n v="0.293128"/>
    <m/>
    <n v="4.9161960000000002"/>
    <n v="0.55663200000000002"/>
    <m/>
    <n v="0.61042499999999933"/>
    <n v="3.8553166011192803E-2"/>
    <n v="2007"/>
    <s v="UY"/>
    <s v="Latin America"/>
    <s v="Wave VII"/>
    <s v="Uruguay 2007"/>
    <s v="Net"/>
    <n v="71.214619999999996"/>
    <n v="16.600370000000002"/>
    <n v="16.600370000000002"/>
    <n v="54.614249999999998"/>
    <n v="0.7668966007260869"/>
    <n v="53.035609999999998"/>
    <m/>
    <n v="0.36736010000000002"/>
    <m/>
    <n v="9.5217700000000002E-2"/>
    <m/>
    <n v="0.30011559999999998"/>
    <n v="0.2306404"/>
    <m/>
    <n v="0.58530620000000511"/>
    <n v="1.0717096728418044E-2"/>
  </r>
  <r>
    <x v="3"/>
    <x v="48"/>
    <x v="3"/>
    <x v="3"/>
    <x v="338"/>
    <x v="1"/>
    <n v="45.456159999999997"/>
    <n v="23.76023"/>
    <n v="23.76023"/>
    <n v="21.695929999999997"/>
    <n v="0.47729350653464786"/>
    <n v="0"/>
    <m/>
    <n v="0.63541700000000001"/>
    <m/>
    <n v="0.33925250000000001"/>
    <m/>
    <m/>
    <n v="20.66564"/>
    <m/>
    <n v="5.5620499999996298E-2"/>
    <n v="2.563637511735902E-3"/>
    <n v="0.9525122914758668"/>
    <n v="2004"/>
    <s v="UY"/>
    <s v="Latin America"/>
    <s v="Wave VI"/>
    <s v="Uruguay 2004"/>
    <s v="Net"/>
    <n v="36.243189999999998"/>
    <n v="21.177479999999999"/>
    <n v="21.177479999999999"/>
    <n v="15.065709999999999"/>
    <n v="0.41568388433799563"/>
    <n v="0"/>
    <m/>
    <n v="0.53836729999999999"/>
    <m/>
    <n v="0.37541679999999999"/>
    <m/>
    <m/>
    <n v="14.09534"/>
    <m/>
    <n v="5.658589999999819E-2"/>
    <n v="3.7559398129924306E-3"/>
    <n v="2004"/>
    <s v="UY"/>
    <s v="Latin America"/>
    <s v="Wave VI"/>
    <s v="Uruguay 2004"/>
    <s v="Net"/>
    <n v="49.612699999999997"/>
    <n v="36.1419"/>
    <n v="36.1419"/>
    <n v="13.470799999999997"/>
    <n v="0.27151918762736149"/>
    <n v="0"/>
    <m/>
    <n v="1.173176"/>
    <m/>
    <n v="0.42013739999999999"/>
    <m/>
    <m/>
    <n v="11.84394"/>
    <m/>
    <n v="3.3546599999997539E-2"/>
    <n v="2.490319802832612E-3"/>
    <n v="2004"/>
    <s v="UY"/>
    <s v="Latin America"/>
    <s v="Wave VI"/>
    <s v="Uruguay 2004"/>
    <s v="Net"/>
    <n v="71.51849"/>
    <n v="11.99133"/>
    <n v="11.99133"/>
    <n v="59.527160000000002"/>
    <n v="0.83233244997202827"/>
    <n v="0"/>
    <m/>
    <n v="8.8621599999999995E-2"/>
    <m/>
    <n v="6.9992100000000002E-2"/>
    <m/>
    <m/>
    <n v="59.279249999999998"/>
    <m/>
    <n v="8.9296300000007989E-2"/>
    <n v="1.5000934027426807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grandTotalCaption="Sum" updatedVersion="4" minRefreshableVersion="3" useAutoFormatting="1" itemPrintTitles="1" createdVersion="4" indent="0" outline="1" outlineData="1" multipleFieldFilters="0">
  <location ref="A7:C45" firstHeaderRow="0" firstDataRow="1" firstDataCol="1" rowPageCount="5" colPageCount="1"/>
  <pivotFields count="11">
    <pivotField axis="axisPage" multipleItemSelectionAllowed="1" showAll="0">
      <items count="46">
        <item h="1" x="41"/>
        <item h="1" x="44"/>
        <item h="1" x="24"/>
        <item h="1" x="35"/>
        <item h="1" x="43"/>
        <item h="1" x="23"/>
        <item h="1" x="32"/>
        <item h="1" x="38"/>
        <item h="1" x="40"/>
        <item h="1" x="8"/>
        <item h="1" x="42"/>
        <item h="1" x="34"/>
        <item h="1" x="31"/>
        <item h="1" x="17"/>
        <item h="1" x="37"/>
        <item h="1" x="14"/>
        <item h="1" x="16"/>
        <item h="1" x="7"/>
        <item h="1" x="27"/>
        <item h="1" x="22"/>
        <item h="1" x="15"/>
        <item h="1" x="39"/>
        <item h="1" x="13"/>
        <item h="1" x="6"/>
        <item h="1" x="26"/>
        <item h="1" x="12"/>
        <item h="1" x="21"/>
        <item h="1" x="36"/>
        <item h="1" x="11"/>
        <item h="1" x="5"/>
        <item h="1" x="28"/>
        <item h="1" x="4"/>
        <item h="1" x="3"/>
        <item h="1" x="30"/>
        <item h="1" x="20"/>
        <item h="1" x="10"/>
        <item h="1" x="2"/>
        <item h="1" x="19"/>
        <item h="1" x="1"/>
        <item x="18"/>
        <item x="29"/>
        <item x="9"/>
        <item x="0"/>
        <item x="25"/>
        <item x="33"/>
        <item t="default"/>
      </items>
    </pivotField>
    <pivotField name="Country" axis="axisPage" multipleItemSelectionAllowed="1" showAll="0">
      <items count="50">
        <item x="10"/>
        <item x="40"/>
        <item x="1"/>
        <item x="0"/>
        <item x="2"/>
        <item x="3"/>
        <item x="4"/>
        <item x="44"/>
        <item x="6"/>
        <item x="7"/>
        <item x="8"/>
        <item x="16"/>
        <item x="9"/>
        <item x="12"/>
        <item x="11"/>
        <item x="42"/>
        <item x="13"/>
        <item x="14"/>
        <item x="15"/>
        <item x="17"/>
        <item x="18"/>
        <item x="19"/>
        <item x="22"/>
        <item x="23"/>
        <item x="21"/>
        <item x="20"/>
        <item x="24"/>
        <item x="25"/>
        <item x="41"/>
        <item x="27"/>
        <item x="28"/>
        <item x="29"/>
        <item x="30"/>
        <item x="31"/>
        <item x="33"/>
        <item x="34"/>
        <item x="32"/>
        <item x="35"/>
        <item x="37"/>
        <item x="36"/>
        <item x="43"/>
        <item x="39"/>
        <item x="38"/>
        <item x="45"/>
        <item x="46"/>
        <item x="47"/>
        <item x="48"/>
        <item x="5"/>
        <item x="26"/>
        <item t="default"/>
      </items>
    </pivotField>
    <pivotField axis="axisPage" multipleItemSelectionAllowed="1" showAll="0" defaultSubtotal="0">
      <items count="11">
        <item x="0"/>
        <item h="1" m="1" x="10"/>
        <item h="1" m="1" x="8"/>
        <item x="1"/>
        <item x="6"/>
        <item m="1" x="9"/>
        <item x="2"/>
        <item x="3"/>
        <item x="4"/>
        <item x="5"/>
        <item x="7"/>
      </items>
    </pivotField>
    <pivotField axis="axisPage" multipleItemSelectionAllowed="1" showAll="0">
      <items count="12">
        <item x="9"/>
        <item x="8"/>
        <item x="7"/>
        <item x="6"/>
        <item x="5"/>
        <item x="0"/>
        <item x="4"/>
        <item x="3"/>
        <item x="2"/>
        <item x="1"/>
        <item x="10"/>
        <item t="default"/>
      </items>
    </pivotField>
    <pivotField axis="axisRow" showAll="0" sortType="ascending">
      <items count="340">
        <item x="9"/>
        <item x="8"/>
        <item x="7"/>
        <item x="6"/>
        <item x="5"/>
        <item x="4"/>
        <item x="3"/>
        <item x="2"/>
        <item x="1"/>
        <item x="0"/>
        <item x="18"/>
        <item x="17"/>
        <item x="16"/>
        <item x="15"/>
        <item x="14"/>
        <item x="13"/>
        <item x="12"/>
        <item x="11"/>
        <item x="10"/>
        <item x="24"/>
        <item x="23"/>
        <item x="22"/>
        <item x="21"/>
        <item x="20"/>
        <item x="19"/>
        <item x="28"/>
        <item x="27"/>
        <item x="26"/>
        <item x="25"/>
        <item x="41"/>
        <item x="40"/>
        <item x="39"/>
        <item x="38"/>
        <item x="37"/>
        <item x="36"/>
        <item x="35"/>
        <item x="34"/>
        <item x="33"/>
        <item x="32"/>
        <item x="31"/>
        <item x="30"/>
        <item x="29"/>
        <item x="53"/>
        <item x="52"/>
        <item x="51"/>
        <item x="50"/>
        <item x="49"/>
        <item x="48"/>
        <item x="47"/>
        <item x="46"/>
        <item x="45"/>
        <item x="44"/>
        <item x="43"/>
        <item x="42"/>
        <item x="55"/>
        <item x="54"/>
        <item x="59"/>
        <item x="58"/>
        <item x="57"/>
        <item x="56"/>
        <item x="66"/>
        <item x="65"/>
        <item x="64"/>
        <item x="63"/>
        <item x="62"/>
        <item x="61"/>
        <item x="60"/>
        <item x="74"/>
        <item x="73"/>
        <item x="72"/>
        <item x="71"/>
        <item x="70"/>
        <item x="69"/>
        <item x="68"/>
        <item x="67"/>
        <item x="75"/>
        <item x="76"/>
        <item x="81"/>
        <item x="80"/>
        <item x="79"/>
        <item x="78"/>
        <item x="77"/>
        <item x="89"/>
        <item x="88"/>
        <item x="87"/>
        <item x="86"/>
        <item x="85"/>
        <item x="84"/>
        <item x="83"/>
        <item x="82"/>
        <item x="96"/>
        <item x="95"/>
        <item x="94"/>
        <item x="93"/>
        <item x="92"/>
        <item x="91"/>
        <item x="90"/>
        <item x="99"/>
        <item x="98"/>
        <item x="97"/>
        <item x="126"/>
        <item x="125"/>
        <item x="124"/>
        <item x="123"/>
        <item x="122"/>
        <item x="121"/>
        <item x="120"/>
        <item x="119"/>
        <item x="118"/>
        <item x="117"/>
        <item x="116"/>
        <item x="115"/>
        <item x="114"/>
        <item x="113"/>
        <item x="112"/>
        <item x="111"/>
        <item x="110"/>
        <item x="109"/>
        <item x="108"/>
        <item x="107"/>
        <item x="106"/>
        <item x="105"/>
        <item x="104"/>
        <item x="103"/>
        <item x="102"/>
        <item x="101"/>
        <item x="100"/>
        <item x="132"/>
        <item x="131"/>
        <item x="130"/>
        <item x="129"/>
        <item x="128"/>
        <item x="127"/>
        <item x="135"/>
        <item x="134"/>
        <item x="133"/>
        <item x="143"/>
        <item x="142"/>
        <item x="141"/>
        <item x="140"/>
        <item x="139"/>
        <item x="138"/>
        <item x="137"/>
        <item x="136"/>
        <item x="146"/>
        <item x="145"/>
        <item x="144"/>
        <item x="148"/>
        <item x="147"/>
        <item x="156"/>
        <item x="155"/>
        <item x="154"/>
        <item x="153"/>
        <item x="152"/>
        <item x="151"/>
        <item x="150"/>
        <item x="149"/>
        <item x="167"/>
        <item x="166"/>
        <item x="165"/>
        <item x="164"/>
        <item x="163"/>
        <item x="162"/>
        <item x="161"/>
        <item x="160"/>
        <item x="159"/>
        <item x="158"/>
        <item x="157"/>
        <item x="179"/>
        <item x="178"/>
        <item x="177"/>
        <item x="176"/>
        <item x="175"/>
        <item x="174"/>
        <item x="173"/>
        <item x="172"/>
        <item x="171"/>
        <item x="170"/>
        <item x="169"/>
        <item x="168"/>
        <item x="180"/>
        <item x="182"/>
        <item x="181"/>
        <item x="191"/>
        <item x="190"/>
        <item x="189"/>
        <item x="188"/>
        <item x="187"/>
        <item x="186"/>
        <item x="185"/>
        <item x="184"/>
        <item x="183"/>
        <item x="203"/>
        <item x="202"/>
        <item x="201"/>
        <item x="200"/>
        <item x="199"/>
        <item x="198"/>
        <item x="197"/>
        <item x="196"/>
        <item x="195"/>
        <item x="194"/>
        <item x="193"/>
        <item x="192"/>
        <item x="212"/>
        <item x="211"/>
        <item x="210"/>
        <item x="209"/>
        <item x="208"/>
        <item x="207"/>
        <item x="206"/>
        <item x="205"/>
        <item x="204"/>
        <item x="221"/>
        <item x="220"/>
        <item x="219"/>
        <item x="218"/>
        <item x="217"/>
        <item x="216"/>
        <item x="215"/>
        <item x="214"/>
        <item x="213"/>
        <item x="224"/>
        <item x="223"/>
        <item x="222"/>
        <item x="230"/>
        <item x="229"/>
        <item x="228"/>
        <item x="227"/>
        <item x="226"/>
        <item x="225"/>
        <item x="234"/>
        <item x="233"/>
        <item x="232"/>
        <item x="231"/>
        <item x="243"/>
        <item x="242"/>
        <item x="241"/>
        <item x="240"/>
        <item x="239"/>
        <item x="238"/>
        <item x="237"/>
        <item x="236"/>
        <item x="235"/>
        <item x="245"/>
        <item x="244"/>
        <item x="250"/>
        <item x="249"/>
        <item x="248"/>
        <item x="247"/>
        <item x="246"/>
        <item x="254"/>
        <item x="253"/>
        <item x="252"/>
        <item x="251"/>
        <item x="260"/>
        <item x="259"/>
        <item x="258"/>
        <item x="257"/>
        <item x="256"/>
        <item x="255"/>
        <item x="266"/>
        <item x="265"/>
        <item x="264"/>
        <item x="263"/>
        <item x="262"/>
        <item x="261"/>
        <item x="269"/>
        <item x="268"/>
        <item x="267"/>
        <item x="273"/>
        <item x="272"/>
        <item x="271"/>
        <item x="270"/>
        <item x="282"/>
        <item x="281"/>
        <item x="280"/>
        <item x="279"/>
        <item x="278"/>
        <item x="277"/>
        <item x="276"/>
        <item x="275"/>
        <item x="274"/>
        <item x="290"/>
        <item x="289"/>
        <item x="288"/>
        <item x="287"/>
        <item x="286"/>
        <item x="285"/>
        <item x="284"/>
        <item x="283"/>
        <item x="298"/>
        <item x="297"/>
        <item x="296"/>
        <item x="295"/>
        <item x="294"/>
        <item x="293"/>
        <item x="292"/>
        <item x="291"/>
        <item x="309"/>
        <item x="308"/>
        <item x="307"/>
        <item x="306"/>
        <item x="305"/>
        <item x="304"/>
        <item x="303"/>
        <item x="302"/>
        <item x="301"/>
        <item x="300"/>
        <item x="299"/>
        <item x="321"/>
        <item x="320"/>
        <item x="319"/>
        <item x="318"/>
        <item x="317"/>
        <item x="316"/>
        <item x="315"/>
        <item x="314"/>
        <item x="313"/>
        <item x="312"/>
        <item x="311"/>
        <item x="310"/>
        <item x="333"/>
        <item x="332"/>
        <item x="331"/>
        <item x="330"/>
        <item x="329"/>
        <item x="328"/>
        <item x="327"/>
        <item x="326"/>
        <item x="325"/>
        <item x="324"/>
        <item x="323"/>
        <item x="322"/>
        <item x="338"/>
        <item x="337"/>
        <item x="336"/>
        <item x="335"/>
        <item x="334"/>
        <item t="default"/>
      </items>
    </pivotField>
    <pivotField numFmtId="3" showAll="0"/>
    <pivotField dataField="1" numFmtId="3" showAll="0"/>
    <pivotField axis="axisPage" multipleItemSelectionAllowed="1" showAll="0">
      <items count="4">
        <item x="0"/>
        <item h="1" x="2"/>
        <item h="1" x="1"/>
        <item t="default"/>
      </items>
    </pivotField>
    <pivotField numFmtId="3" showAll="0"/>
    <pivotField numFmtId="3" showAll="0"/>
    <pivotField dataField="1" numFmtId="3" showAll="0"/>
  </pivotFields>
  <rowFields count="1">
    <field x="4"/>
  </rowFields>
  <rowItems count="38">
    <i>
      <x v="9"/>
    </i>
    <i>
      <x v="18"/>
    </i>
    <i>
      <x v="27"/>
    </i>
    <i>
      <x v="28"/>
    </i>
    <i>
      <x v="41"/>
    </i>
    <i>
      <x v="55"/>
    </i>
    <i>
      <x v="66"/>
    </i>
    <i>
      <x v="74"/>
    </i>
    <i>
      <x v="81"/>
    </i>
    <i>
      <x v="89"/>
    </i>
    <i>
      <x v="122"/>
    </i>
    <i>
      <x v="123"/>
    </i>
    <i>
      <x v="124"/>
    </i>
    <i>
      <x v="125"/>
    </i>
    <i>
      <x v="126"/>
    </i>
    <i>
      <x v="132"/>
    </i>
    <i>
      <x v="134"/>
    </i>
    <i>
      <x v="135"/>
    </i>
    <i>
      <x v="165"/>
    </i>
    <i>
      <x v="166"/>
    </i>
    <i>
      <x v="167"/>
    </i>
    <i>
      <x v="182"/>
    </i>
    <i>
      <x v="191"/>
    </i>
    <i>
      <x v="212"/>
    </i>
    <i>
      <x v="221"/>
    </i>
    <i>
      <x v="224"/>
    </i>
    <i>
      <x v="234"/>
    </i>
    <i>
      <x v="260"/>
    </i>
    <i>
      <x v="269"/>
    </i>
    <i>
      <x v="273"/>
    </i>
    <i>
      <x v="282"/>
    </i>
    <i>
      <x v="298"/>
    </i>
    <i>
      <x v="308"/>
    </i>
    <i>
      <x v="309"/>
    </i>
    <i>
      <x v="321"/>
    </i>
    <i>
      <x v="332"/>
    </i>
    <i>
      <x v="333"/>
    </i>
    <i t="grand">
      <x/>
    </i>
  </rowItems>
  <colFields count="1">
    <field x="-2"/>
  </colFields>
  <colItems count="2">
    <i>
      <x/>
    </i>
    <i i="1">
      <x v="1"/>
    </i>
  </colItems>
  <pageFields count="5">
    <pageField fld="0" hier="-1"/>
    <pageField fld="1" hier="-1"/>
    <pageField fld="3" hier="-1"/>
    <pageField fld="7" hier="-1"/>
    <pageField fld="2" hier="-1"/>
  </pageFields>
  <dataFields count="2">
    <dataField name="# Observations disposable income" fld="10" baseField="3" baseItem="0" numFmtId="3"/>
    <dataField name="# Datasets" fld="6" subtotal="count" baseField="3" baseItem="16"/>
  </dataFields>
  <formats count="7">
    <format dxfId="192">
      <pivotArea type="all" dataOnly="0" outline="0" fieldPosition="0"/>
    </format>
    <format dxfId="191">
      <pivotArea dataOnly="0" labelOnly="1" outline="0" fieldPosition="0">
        <references count="1">
          <reference field="4294967294" count="1">
            <x v="0"/>
          </reference>
        </references>
      </pivotArea>
    </format>
    <format dxfId="190">
      <pivotArea dataOnly="0" labelOnly="1" outline="0" fieldPosition="0">
        <references count="1">
          <reference field="4294967294" count="1">
            <x v="1"/>
          </reference>
        </references>
      </pivotArea>
    </format>
    <format dxfId="189">
      <pivotArea dataOnly="0" labelOnly="1" outline="0" fieldPosition="0">
        <references count="1">
          <reference field="4294967294" count="1">
            <x v="0"/>
          </reference>
        </references>
      </pivotArea>
    </format>
    <format dxfId="188">
      <pivotArea dataOnly="0" labelOnly="1" outline="0" fieldPosition="0">
        <references count="1">
          <reference field="4294967294" count="1">
            <x v="1"/>
          </reference>
        </references>
      </pivotArea>
    </format>
    <format dxfId="187">
      <pivotArea dataOnly="0" labelOnly="1" outline="0" fieldPosition="0">
        <references count="1">
          <reference field="4294967294" count="2">
            <x v="0"/>
            <x v="1"/>
          </reference>
        </references>
      </pivotArea>
    </format>
    <format dxfId="18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M42" firstHeaderRow="0" firstDataRow="1" firstDataCol="1" rowPageCount="5" colPageCount="1"/>
  <pivotFields count="67">
    <pivotField axis="axisPage" multipleItemSelectionAllowed="1" showAll="0">
      <items count="46">
        <item h="1" x="41"/>
        <item h="1" x="44"/>
        <item h="1" x="24"/>
        <item h="1" x="35"/>
        <item h="1" x="43"/>
        <item h="1" x="23"/>
        <item h="1" x="32"/>
        <item h="1" x="38"/>
        <item h="1" x="40"/>
        <item h="1" x="8"/>
        <item h="1" x="42"/>
        <item h="1" x="34"/>
        <item h="1" x="31"/>
        <item h="1" x="17"/>
        <item h="1" x="37"/>
        <item h="1" x="14"/>
        <item h="1" x="16"/>
        <item h="1" x="7"/>
        <item h="1" x="27"/>
        <item h="1" x="22"/>
        <item h="1" x="15"/>
        <item h="1" x="39"/>
        <item h="1" x="13"/>
        <item h="1" x="6"/>
        <item h="1" x="26"/>
        <item h="1" x="12"/>
        <item h="1" x="21"/>
        <item h="1" x="36"/>
        <item h="1" x="11"/>
        <item h="1" x="5"/>
        <item h="1" x="28"/>
        <item h="1" x="4"/>
        <item h="1" x="3"/>
        <item h="1" x="30"/>
        <item h="1" x="20"/>
        <item h="1" x="10"/>
        <item h="1" x="2"/>
        <item h="1" x="19"/>
        <item h="1" x="1"/>
        <item h="1" x="18"/>
        <item x="29"/>
        <item x="9"/>
        <item x="0"/>
        <item x="25"/>
        <item x="33"/>
        <item t="default"/>
      </items>
    </pivotField>
    <pivotField axis="axisPage" multipleItemSelectionAllowed="1" showAll="0">
      <items count="9">
        <item x="0"/>
        <item x="2"/>
        <item x="4"/>
        <item x="1"/>
        <item x="6"/>
        <item x="3"/>
        <item x="5"/>
        <item x="7"/>
        <item t="default"/>
      </items>
    </pivotField>
    <pivotField name="Country" axis="axisPage" multipleItemSelectionAllowed="1" showAll="0">
      <items count="50">
        <item x="10"/>
        <item x="40"/>
        <item x="1"/>
        <item x="0"/>
        <item x="2"/>
        <item x="3"/>
        <item x="4"/>
        <item x="44"/>
        <item x="6"/>
        <item x="7"/>
        <item x="8"/>
        <item x="16"/>
        <item x="9"/>
        <item x="12"/>
        <item x="11"/>
        <item x="42"/>
        <item x="13"/>
        <item x="14"/>
        <item x="15"/>
        <item x="17"/>
        <item x="18"/>
        <item x="19"/>
        <item x="22"/>
        <item x="23"/>
        <item x="21"/>
        <item x="20"/>
        <item x="24"/>
        <item x="25"/>
        <item x="41"/>
        <item x="27"/>
        <item x="28"/>
        <item x="29"/>
        <item x="30"/>
        <item x="31"/>
        <item x="33"/>
        <item x="34"/>
        <item x="32"/>
        <item x="35"/>
        <item x="37"/>
        <item x="36"/>
        <item x="43"/>
        <item x="39"/>
        <item x="38"/>
        <item x="45"/>
        <item x="46"/>
        <item x="47"/>
        <item x="48"/>
        <item x="5"/>
        <item x="26"/>
        <item t="default"/>
      </items>
    </pivotField>
    <pivotField axis="axisPage" multipleItemSelectionAllowed="1" showAll="0">
      <items count="12">
        <item x="9"/>
        <item x="8"/>
        <item x="7"/>
        <item x="6"/>
        <item x="5"/>
        <item x="0"/>
        <item x="4"/>
        <item x="3"/>
        <item x="2"/>
        <item x="1"/>
        <item x="10"/>
        <item t="default"/>
      </items>
    </pivotField>
    <pivotField axis="axisRow" showAll="0" sortType="ascending">
      <items count="340">
        <item x="9"/>
        <item x="8"/>
        <item x="7"/>
        <item x="6"/>
        <item x="5"/>
        <item x="4"/>
        <item x="3"/>
        <item x="2"/>
        <item x="1"/>
        <item x="0"/>
        <item x="18"/>
        <item x="17"/>
        <item x="16"/>
        <item x="15"/>
        <item x="14"/>
        <item x="13"/>
        <item x="12"/>
        <item x="11"/>
        <item x="10"/>
        <item x="24"/>
        <item x="23"/>
        <item x="22"/>
        <item x="21"/>
        <item x="20"/>
        <item x="19"/>
        <item x="28"/>
        <item x="27"/>
        <item x="26"/>
        <item x="25"/>
        <item x="41"/>
        <item x="40"/>
        <item x="39"/>
        <item x="38"/>
        <item x="37"/>
        <item x="36"/>
        <item x="35"/>
        <item x="34"/>
        <item x="33"/>
        <item x="32"/>
        <item x="31"/>
        <item x="30"/>
        <item x="29"/>
        <item x="53"/>
        <item x="52"/>
        <item x="51"/>
        <item x="50"/>
        <item x="49"/>
        <item x="48"/>
        <item x="47"/>
        <item x="46"/>
        <item x="45"/>
        <item x="44"/>
        <item x="43"/>
        <item x="42"/>
        <item x="55"/>
        <item x="54"/>
        <item x="59"/>
        <item x="58"/>
        <item x="57"/>
        <item x="56"/>
        <item x="66"/>
        <item x="65"/>
        <item x="64"/>
        <item x="63"/>
        <item x="62"/>
        <item x="61"/>
        <item x="60"/>
        <item x="74"/>
        <item x="73"/>
        <item x="72"/>
        <item x="71"/>
        <item x="70"/>
        <item x="69"/>
        <item x="68"/>
        <item x="67"/>
        <item x="75"/>
        <item x="76"/>
        <item x="81"/>
        <item x="80"/>
        <item x="79"/>
        <item x="78"/>
        <item x="77"/>
        <item x="89"/>
        <item x="88"/>
        <item x="87"/>
        <item x="86"/>
        <item x="85"/>
        <item x="84"/>
        <item x="83"/>
        <item x="82"/>
        <item x="96"/>
        <item x="95"/>
        <item x="94"/>
        <item x="93"/>
        <item x="92"/>
        <item x="91"/>
        <item x="90"/>
        <item x="99"/>
        <item x="98"/>
        <item x="97"/>
        <item x="126"/>
        <item x="125"/>
        <item x="124"/>
        <item x="123"/>
        <item x="122"/>
        <item x="121"/>
        <item x="120"/>
        <item x="119"/>
        <item x="118"/>
        <item x="117"/>
        <item x="116"/>
        <item x="115"/>
        <item x="114"/>
        <item x="113"/>
        <item x="112"/>
        <item x="111"/>
        <item x="110"/>
        <item x="109"/>
        <item x="108"/>
        <item x="107"/>
        <item x="106"/>
        <item x="105"/>
        <item x="104"/>
        <item x="103"/>
        <item x="102"/>
        <item x="101"/>
        <item x="100"/>
        <item x="132"/>
        <item x="131"/>
        <item x="130"/>
        <item x="129"/>
        <item x="128"/>
        <item x="127"/>
        <item x="135"/>
        <item x="134"/>
        <item x="133"/>
        <item x="143"/>
        <item x="142"/>
        <item x="141"/>
        <item x="140"/>
        <item x="139"/>
        <item x="138"/>
        <item x="137"/>
        <item x="136"/>
        <item x="146"/>
        <item x="145"/>
        <item x="144"/>
        <item x="148"/>
        <item x="147"/>
        <item x="156"/>
        <item x="155"/>
        <item x="154"/>
        <item x="153"/>
        <item x="152"/>
        <item x="151"/>
        <item x="150"/>
        <item x="149"/>
        <item x="167"/>
        <item x="166"/>
        <item x="165"/>
        <item x="164"/>
        <item x="163"/>
        <item x="162"/>
        <item x="161"/>
        <item x="160"/>
        <item x="159"/>
        <item x="158"/>
        <item x="157"/>
        <item x="179"/>
        <item x="178"/>
        <item x="177"/>
        <item x="176"/>
        <item x="175"/>
        <item x="174"/>
        <item x="173"/>
        <item x="172"/>
        <item x="171"/>
        <item x="170"/>
        <item x="169"/>
        <item x="168"/>
        <item x="180"/>
        <item x="182"/>
        <item x="181"/>
        <item x="191"/>
        <item x="190"/>
        <item x="189"/>
        <item x="188"/>
        <item x="187"/>
        <item x="186"/>
        <item x="185"/>
        <item x="184"/>
        <item x="183"/>
        <item x="203"/>
        <item x="202"/>
        <item x="201"/>
        <item x="200"/>
        <item x="199"/>
        <item x="198"/>
        <item x="197"/>
        <item x="196"/>
        <item x="195"/>
        <item x="194"/>
        <item x="193"/>
        <item x="192"/>
        <item x="212"/>
        <item x="211"/>
        <item x="210"/>
        <item x="209"/>
        <item x="208"/>
        <item x="207"/>
        <item x="206"/>
        <item x="205"/>
        <item x="204"/>
        <item x="221"/>
        <item x="220"/>
        <item x="219"/>
        <item x="218"/>
        <item x="217"/>
        <item x="216"/>
        <item x="215"/>
        <item x="214"/>
        <item x="213"/>
        <item x="224"/>
        <item x="223"/>
        <item x="222"/>
        <item x="230"/>
        <item x="229"/>
        <item x="228"/>
        <item x="227"/>
        <item x="226"/>
        <item x="225"/>
        <item x="234"/>
        <item x="233"/>
        <item x="232"/>
        <item x="231"/>
        <item x="243"/>
        <item x="242"/>
        <item x="241"/>
        <item x="240"/>
        <item x="239"/>
        <item x="238"/>
        <item x="237"/>
        <item x="236"/>
        <item x="235"/>
        <item x="245"/>
        <item x="244"/>
        <item x="250"/>
        <item x="249"/>
        <item x="248"/>
        <item x="247"/>
        <item x="246"/>
        <item x="254"/>
        <item x="253"/>
        <item x="252"/>
        <item x="251"/>
        <item x="260"/>
        <item x="259"/>
        <item x="258"/>
        <item x="257"/>
        <item x="256"/>
        <item x="255"/>
        <item x="266"/>
        <item x="265"/>
        <item x="264"/>
        <item x="263"/>
        <item x="262"/>
        <item x="261"/>
        <item x="269"/>
        <item x="268"/>
        <item x="267"/>
        <item x="273"/>
        <item x="272"/>
        <item x="271"/>
        <item x="270"/>
        <item x="282"/>
        <item x="281"/>
        <item x="280"/>
        <item x="279"/>
        <item x="278"/>
        <item x="277"/>
        <item x="276"/>
        <item x="275"/>
        <item x="274"/>
        <item x="290"/>
        <item x="289"/>
        <item x="288"/>
        <item x="287"/>
        <item x="286"/>
        <item x="285"/>
        <item x="284"/>
        <item x="283"/>
        <item x="298"/>
        <item x="297"/>
        <item x="296"/>
        <item x="295"/>
        <item x="294"/>
        <item x="293"/>
        <item x="292"/>
        <item x="291"/>
        <item x="309"/>
        <item x="308"/>
        <item x="307"/>
        <item x="306"/>
        <item x="305"/>
        <item x="304"/>
        <item x="303"/>
        <item x="302"/>
        <item x="301"/>
        <item x="300"/>
        <item x="299"/>
        <item x="321"/>
        <item x="320"/>
        <item x="319"/>
        <item x="318"/>
        <item x="317"/>
        <item x="316"/>
        <item x="315"/>
        <item x="314"/>
        <item x="313"/>
        <item x="312"/>
        <item x="311"/>
        <item x="310"/>
        <item x="333"/>
        <item x="332"/>
        <item x="331"/>
        <item x="330"/>
        <item x="329"/>
        <item x="328"/>
        <item x="327"/>
        <item x="326"/>
        <item x="325"/>
        <item x="324"/>
        <item x="323"/>
        <item x="322"/>
        <item x="338"/>
        <item x="337"/>
        <item x="336"/>
        <item x="335"/>
        <item x="334"/>
        <item t="default"/>
      </items>
    </pivotField>
    <pivotField axis="axisPage" multipleItemSelectionAllowed="1" showAll="0">
      <items count="4">
        <item x="0"/>
        <item h="1" x="2"/>
        <item h="1" x="1"/>
        <item t="default"/>
      </items>
    </pivotField>
    <pivotField dataField="1" showAll="0"/>
    <pivotField showAll="0"/>
    <pivotField dataField="1" numFmtId="167"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numFmtId="167"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numFmtId="167"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35">
    <i>
      <x v="9"/>
    </i>
    <i>
      <x v="18"/>
    </i>
    <i>
      <x v="28"/>
    </i>
    <i>
      <x v="41"/>
    </i>
    <i>
      <x v="55"/>
    </i>
    <i>
      <x v="66"/>
    </i>
    <i>
      <x v="74"/>
    </i>
    <i>
      <x v="81"/>
    </i>
    <i>
      <x v="89"/>
    </i>
    <i>
      <x v="123"/>
    </i>
    <i>
      <x v="124"/>
    </i>
    <i>
      <x v="125"/>
    </i>
    <i>
      <x v="126"/>
    </i>
    <i>
      <x v="132"/>
    </i>
    <i>
      <x v="135"/>
    </i>
    <i>
      <x v="165"/>
    </i>
    <i>
      <x v="166"/>
    </i>
    <i>
      <x v="167"/>
    </i>
    <i>
      <x v="182"/>
    </i>
    <i>
      <x v="191"/>
    </i>
    <i>
      <x v="212"/>
    </i>
    <i>
      <x v="221"/>
    </i>
    <i>
      <x v="224"/>
    </i>
    <i>
      <x v="234"/>
    </i>
    <i>
      <x v="260"/>
    </i>
    <i>
      <x v="269"/>
    </i>
    <i>
      <x v="273"/>
    </i>
    <i>
      <x v="282"/>
    </i>
    <i>
      <x v="298"/>
    </i>
    <i>
      <x v="308"/>
    </i>
    <i>
      <x v="309"/>
    </i>
    <i>
      <x v="321"/>
    </i>
    <i>
      <x v="332"/>
    </i>
    <i>
      <x v="333"/>
    </i>
    <i t="grand">
      <x/>
    </i>
  </rowItems>
  <colFields count="1">
    <field x="-2"/>
  </colFields>
  <colItems count="12">
    <i>
      <x/>
    </i>
    <i i="1">
      <x v="1"/>
    </i>
    <i i="2">
      <x v="2"/>
    </i>
    <i i="3">
      <x v="3"/>
    </i>
    <i i="4">
      <x v="4"/>
    </i>
    <i i="5">
      <x v="5"/>
    </i>
    <i i="6">
      <x v="6"/>
    </i>
    <i i="7">
      <x v="7"/>
    </i>
    <i i="8">
      <x v="8"/>
    </i>
    <i i="9">
      <x v="9"/>
    </i>
    <i i="10">
      <x v="10"/>
    </i>
    <i i="11">
      <x v="11"/>
    </i>
  </colItems>
  <pageFields count="5">
    <pageField fld="0" hier="-1"/>
    <pageField fld="2" hier="-1"/>
    <pageField fld="3" hier="-1"/>
    <pageField fld="5" hier="-1"/>
    <pageField fld="1" hier="-1"/>
  </pageFields>
  <dataFields count="12">
    <dataField name="PL60 _x000a_Primary _x000a_income" fld="6" subtotal="average" baseField="0" baseItem="0"/>
    <dataField name="PL60 _x000a_Disposable_x000a_income" fld="8" subtotal="average" baseField="0" baseItem="0"/>
    <dataField name="PL60 _x000a_Fiscal_x000a_Redistribution" fld="9" subtotal="average" baseField="0" baseItem="0"/>
    <dataField name="Pl50 _x000a_Primary _x000a_income" fld="22" subtotal="average" baseField="0" baseItem="0"/>
    <dataField name="PL50 _x000a_Disposable_x000a_income" fld="24" subtotal="average" baseField="0" baseItem="0"/>
    <dataField name="PL50 _x000a_Fiscal_x000a_Redistribution" fld="25" subtotal="average" baseField="0" baseItem="0"/>
    <dataField name="PL40 _x000a_Primary _x000a_Income" fld="39" subtotal="average" baseField="0" baseItem="0"/>
    <dataField name="PL40 _x000a_Disposable_x000a_Income" fld="41" subtotal="average" baseField="0" baseItem="0"/>
    <dataField name="PL40 _x000a_Fiscal_x000a_Redistribution" fld="42" subtotal="average" baseField="0" baseItem="0"/>
    <dataField name="Poverty Gap Primary Income" fld="56" subtotal="average" baseField="0" baseItem="0"/>
    <dataField name="Poverty Gap Disposable income" fld="58" subtotal="average" baseField="0" baseItem="0"/>
    <dataField name="Poverty Gap Fiscal Redistribution" fld="59" subtotal="average" baseField="0" baseItem="0"/>
  </dataFields>
  <formats count="20">
    <format dxfId="185">
      <pivotArea outline="0" collapsedLevelsAreSubtotals="1" fieldPosition="0"/>
    </format>
    <format dxfId="184">
      <pivotArea outline="0" collapsedLevelsAreSubtotals="1" fieldPosition="0"/>
    </format>
    <format dxfId="183">
      <pivotArea outline="0" collapsedLevelsAreSubtotals="1" fieldPosition="0"/>
    </format>
    <format dxfId="182">
      <pivotArea type="all" dataOnly="0" outline="0" fieldPosition="0"/>
    </format>
    <format dxfId="181">
      <pivotArea dataOnly="0" labelOnly="1" outline="0" fieldPosition="0">
        <references count="1">
          <reference field="4294967294" count="9">
            <x v="0"/>
            <x v="1"/>
            <x v="2"/>
            <x v="3"/>
            <x v="4"/>
            <x v="5"/>
            <x v="6"/>
            <x v="7"/>
            <x v="8"/>
          </reference>
        </references>
      </pivotArea>
    </format>
    <format dxfId="180">
      <pivotArea dataOnly="0" labelOnly="1" outline="0" fieldPosition="0">
        <references count="1">
          <reference field="4294967294" count="9">
            <x v="0"/>
            <x v="1"/>
            <x v="2"/>
            <x v="3"/>
            <x v="4"/>
            <x v="5"/>
            <x v="6"/>
            <x v="7"/>
            <x v="8"/>
          </reference>
        </references>
      </pivotArea>
    </format>
    <format dxfId="179">
      <pivotArea dataOnly="0" labelOnly="1" outline="0" fieldPosition="0">
        <references count="1">
          <reference field="4294967294" count="9">
            <x v="0"/>
            <x v="1"/>
            <x v="2"/>
            <x v="3"/>
            <x v="4"/>
            <x v="5"/>
            <x v="6"/>
            <x v="7"/>
            <x v="8"/>
          </reference>
        </references>
      </pivotArea>
    </format>
    <format dxfId="178">
      <pivotArea outline="0" collapsedLevelsAreSubtotals="1" fieldPosition="0">
        <references count="1">
          <reference field="4294967294" count="3" selected="0">
            <x v="0"/>
            <x v="1"/>
            <x v="2"/>
          </reference>
        </references>
      </pivotArea>
    </format>
    <format dxfId="177">
      <pivotArea dataOnly="0" labelOnly="1" outline="0" fieldPosition="0">
        <references count="1">
          <reference field="4294967294" count="3">
            <x v="0"/>
            <x v="1"/>
            <x v="2"/>
          </reference>
        </references>
      </pivotArea>
    </format>
    <format dxfId="176">
      <pivotArea outline="0" collapsedLevelsAreSubtotals="1" fieldPosition="0">
        <references count="1">
          <reference field="4294967294" count="3" selected="0">
            <x v="3"/>
            <x v="4"/>
            <x v="5"/>
          </reference>
        </references>
      </pivotArea>
    </format>
    <format dxfId="175">
      <pivotArea dataOnly="0" labelOnly="1" outline="0" fieldPosition="0">
        <references count="1">
          <reference field="4294967294" count="3">
            <x v="3"/>
            <x v="4"/>
            <x v="5"/>
          </reference>
        </references>
      </pivotArea>
    </format>
    <format dxfId="174">
      <pivotArea outline="0" collapsedLevelsAreSubtotals="1" fieldPosition="0">
        <references count="1">
          <reference field="4294967294" count="3" selected="0">
            <x v="6"/>
            <x v="7"/>
            <x v="8"/>
          </reference>
        </references>
      </pivotArea>
    </format>
    <format dxfId="173">
      <pivotArea dataOnly="0" labelOnly="1" outline="0" fieldPosition="0">
        <references count="1">
          <reference field="4294967294" count="3">
            <x v="6"/>
            <x v="7"/>
            <x v="8"/>
          </reference>
        </references>
      </pivotArea>
    </format>
    <format dxfId="172">
      <pivotArea dataOnly="0" labelOnly="1" outline="0" fieldPosition="0">
        <references count="1">
          <reference field="4294967294" count="9">
            <x v="0"/>
            <x v="1"/>
            <x v="2"/>
            <x v="3"/>
            <x v="4"/>
            <x v="5"/>
            <x v="6"/>
            <x v="7"/>
            <x v="8"/>
          </reference>
        </references>
      </pivotArea>
    </format>
    <format dxfId="171">
      <pivotArea dataOnly="0" labelOnly="1" outline="0" fieldPosition="0">
        <references count="1">
          <reference field="4294967294" count="3">
            <x v="9"/>
            <x v="10"/>
            <x v="11"/>
          </reference>
        </references>
      </pivotArea>
    </format>
    <format dxfId="170">
      <pivotArea dataOnly="0" labelOnly="1" outline="0" fieldPosition="0">
        <references count="1">
          <reference field="4294967294" count="3">
            <x v="9"/>
            <x v="10"/>
            <x v="11"/>
          </reference>
        </references>
      </pivotArea>
    </format>
    <format dxfId="169">
      <pivotArea dataOnly="0" labelOnly="1" outline="0" fieldPosition="0">
        <references count="1">
          <reference field="4294967294" count="3">
            <x v="9"/>
            <x v="10"/>
            <x v="11"/>
          </reference>
        </references>
      </pivotArea>
    </format>
    <format dxfId="168">
      <pivotArea outline="0" collapsedLevelsAreSubtotals="1" fieldPosition="0">
        <references count="1">
          <reference field="4294967294" count="3" selected="0">
            <x v="9"/>
            <x v="10"/>
            <x v="11"/>
          </reference>
        </references>
      </pivotArea>
    </format>
    <format dxfId="167">
      <pivotArea dataOnly="0" labelOnly="1" outline="0" fieldPosition="0">
        <references count="1">
          <reference field="4294967294" count="3">
            <x v="9"/>
            <x v="10"/>
            <x v="11"/>
          </reference>
        </references>
      </pivotArea>
    </format>
    <format dxfId="166">
      <pivotArea dataOnly="0" labelOnly="1" outline="0" fieldPosition="0">
        <references count="1">
          <reference field="4294967294" count="3">
            <x v="9"/>
            <x v="10"/>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0" applyNumberFormats="0" applyBorderFormats="0" applyFontFormats="0" applyPatternFormats="0" applyAlignmentFormats="0" applyWidthHeightFormats="1" dataCaption="Values" grandTotalCaption="Mean" updatedVersion="4" minRefreshableVersion="3" useAutoFormatting="1" itemPrintTitles="1" createdVersion="4" indent="0" outline="1" outlineData="1" multipleFieldFilters="0">
  <location ref="A7:M15" firstHeaderRow="0" firstDataRow="1" firstDataCol="1" rowPageCount="5" colPageCount="1"/>
  <pivotFields count="65">
    <pivotField axis="axisPage" multipleItemSelectionAllowed="1" showAll="0">
      <items count="46">
        <item h="1" x="41"/>
        <item h="1" x="44"/>
        <item h="1" x="23"/>
        <item h="1" x="35"/>
        <item h="1" x="43"/>
        <item h="1" x="22"/>
        <item h="1" x="31"/>
        <item h="1" x="38"/>
        <item h="1" x="40"/>
        <item h="1" x="9"/>
        <item h="1" x="42"/>
        <item h="1" x="34"/>
        <item h="1" x="30"/>
        <item h="1" x="8"/>
        <item h="1" x="37"/>
        <item h="1" x="14"/>
        <item h="1" x="16"/>
        <item h="1" x="7"/>
        <item h="1" x="26"/>
        <item h="1" x="21"/>
        <item h="1" x="15"/>
        <item h="1" x="39"/>
        <item h="1" x="13"/>
        <item h="1" x="6"/>
        <item h="1" x="25"/>
        <item h="1" x="12"/>
        <item h="1" x="20"/>
        <item h="1" x="36"/>
        <item h="1" x="11"/>
        <item h="1" x="5"/>
        <item h="1" x="27"/>
        <item h="1" x="4"/>
        <item h="1" x="3"/>
        <item h="1" x="29"/>
        <item h="1" x="19"/>
        <item h="1" x="10"/>
        <item h="1" x="2"/>
        <item h="1" x="18"/>
        <item h="1" x="1"/>
        <item h="1" x="17"/>
        <item h="1" x="28"/>
        <item h="1" x="0"/>
        <item x="33"/>
        <item x="24"/>
        <item x="32"/>
        <item t="default"/>
      </items>
    </pivotField>
    <pivotField axis="axisPage" multipleItemSelectionAllowed="1" showAll="0" defaultSubtotal="0">
      <items count="8">
        <item x="0"/>
        <item x="2"/>
        <item x="4"/>
        <item x="1"/>
        <item x="6"/>
        <item x="3"/>
        <item x="5"/>
        <item x="7"/>
      </items>
    </pivotField>
    <pivotField name="Country" axis="axisPage" multipleItemSelectionAllowed="1" showAll="0">
      <items count="50">
        <item x="10"/>
        <item x="40"/>
        <item x="1"/>
        <item x="0"/>
        <item x="2"/>
        <item x="3"/>
        <item x="4"/>
        <item x="44"/>
        <item x="6"/>
        <item x="7"/>
        <item x="8"/>
        <item x="16"/>
        <item x="9"/>
        <item x="12"/>
        <item x="11"/>
        <item x="42"/>
        <item x="13"/>
        <item x="14"/>
        <item x="15"/>
        <item x="17"/>
        <item x="18"/>
        <item x="19"/>
        <item x="22"/>
        <item x="23"/>
        <item x="21"/>
        <item x="20"/>
        <item x="24"/>
        <item x="25"/>
        <item x="41"/>
        <item x="27"/>
        <item x="28"/>
        <item x="29"/>
        <item x="30"/>
        <item x="31"/>
        <item x="33"/>
        <item x="34"/>
        <item x="32"/>
        <item x="35"/>
        <item x="37"/>
        <item x="36"/>
        <item x="43"/>
        <item x="39"/>
        <item x="38"/>
        <item x="45"/>
        <item x="46"/>
        <item x="47"/>
        <item x="48"/>
        <item x="5"/>
        <item x="26"/>
        <item t="default"/>
      </items>
    </pivotField>
    <pivotField axis="axisPage" multipleItemSelectionAllowed="1" showAll="0">
      <items count="12">
        <item x="9"/>
        <item x="8"/>
        <item x="7"/>
        <item x="6"/>
        <item x="5"/>
        <item x="0"/>
        <item x="4"/>
        <item x="3"/>
        <item x="2"/>
        <item x="1"/>
        <item x="10"/>
        <item t="default"/>
      </items>
    </pivotField>
    <pivotField axis="axisRow" showAll="0" sortType="ascending">
      <items count="340">
        <item x="9"/>
        <item x="8"/>
        <item x="7"/>
        <item x="6"/>
        <item x="5"/>
        <item x="4"/>
        <item x="3"/>
        <item x="2"/>
        <item x="1"/>
        <item x="0"/>
        <item x="18"/>
        <item x="17"/>
        <item x="16"/>
        <item x="15"/>
        <item x="14"/>
        <item x="13"/>
        <item x="12"/>
        <item x="11"/>
        <item x="10"/>
        <item x="24"/>
        <item x="23"/>
        <item x="22"/>
        <item x="21"/>
        <item x="20"/>
        <item x="19"/>
        <item x="28"/>
        <item x="27"/>
        <item x="26"/>
        <item x="25"/>
        <item x="41"/>
        <item x="40"/>
        <item x="39"/>
        <item x="38"/>
        <item x="37"/>
        <item x="36"/>
        <item x="35"/>
        <item x="34"/>
        <item x="33"/>
        <item x="32"/>
        <item x="31"/>
        <item x="30"/>
        <item x="29"/>
        <item x="53"/>
        <item x="52"/>
        <item x="51"/>
        <item x="50"/>
        <item x="49"/>
        <item x="48"/>
        <item x="47"/>
        <item x="46"/>
        <item x="45"/>
        <item x="44"/>
        <item x="43"/>
        <item x="42"/>
        <item x="55"/>
        <item x="54"/>
        <item x="59"/>
        <item x="58"/>
        <item x="57"/>
        <item x="56"/>
        <item x="66"/>
        <item x="65"/>
        <item x="64"/>
        <item x="63"/>
        <item x="62"/>
        <item x="61"/>
        <item x="60"/>
        <item x="74"/>
        <item x="73"/>
        <item x="72"/>
        <item x="71"/>
        <item x="70"/>
        <item x="69"/>
        <item x="68"/>
        <item x="67"/>
        <item x="75"/>
        <item x="76"/>
        <item x="81"/>
        <item x="80"/>
        <item x="79"/>
        <item x="78"/>
        <item x="77"/>
        <item x="89"/>
        <item x="88"/>
        <item x="87"/>
        <item x="86"/>
        <item x="85"/>
        <item x="84"/>
        <item x="83"/>
        <item x="82"/>
        <item x="96"/>
        <item x="95"/>
        <item x="94"/>
        <item x="93"/>
        <item x="92"/>
        <item x="91"/>
        <item x="90"/>
        <item x="99"/>
        <item x="98"/>
        <item x="97"/>
        <item x="126"/>
        <item x="125"/>
        <item x="124"/>
        <item x="123"/>
        <item x="122"/>
        <item x="121"/>
        <item x="120"/>
        <item x="119"/>
        <item x="118"/>
        <item x="117"/>
        <item x="116"/>
        <item x="115"/>
        <item x="114"/>
        <item x="113"/>
        <item x="112"/>
        <item x="111"/>
        <item x="110"/>
        <item x="109"/>
        <item x="108"/>
        <item x="107"/>
        <item x="106"/>
        <item x="105"/>
        <item x="104"/>
        <item x="103"/>
        <item x="102"/>
        <item x="101"/>
        <item x="100"/>
        <item x="132"/>
        <item x="131"/>
        <item x="130"/>
        <item x="129"/>
        <item x="128"/>
        <item x="127"/>
        <item x="135"/>
        <item x="134"/>
        <item x="133"/>
        <item x="143"/>
        <item x="142"/>
        <item x="141"/>
        <item x="140"/>
        <item x="139"/>
        <item x="138"/>
        <item x="137"/>
        <item x="136"/>
        <item x="146"/>
        <item x="145"/>
        <item x="144"/>
        <item x="148"/>
        <item x="147"/>
        <item x="156"/>
        <item x="155"/>
        <item x="154"/>
        <item x="153"/>
        <item x="152"/>
        <item x="151"/>
        <item x="150"/>
        <item x="149"/>
        <item x="167"/>
        <item x="166"/>
        <item x="165"/>
        <item x="164"/>
        <item x="163"/>
        <item x="162"/>
        <item x="161"/>
        <item x="160"/>
        <item x="159"/>
        <item x="158"/>
        <item x="157"/>
        <item x="179"/>
        <item x="178"/>
        <item x="177"/>
        <item x="176"/>
        <item x="175"/>
        <item x="174"/>
        <item x="173"/>
        <item x="172"/>
        <item x="171"/>
        <item x="170"/>
        <item x="169"/>
        <item x="168"/>
        <item x="180"/>
        <item x="182"/>
        <item x="181"/>
        <item x="191"/>
        <item x="190"/>
        <item x="189"/>
        <item x="188"/>
        <item x="187"/>
        <item x="186"/>
        <item x="185"/>
        <item x="184"/>
        <item x="183"/>
        <item x="203"/>
        <item x="202"/>
        <item x="201"/>
        <item x="200"/>
        <item x="199"/>
        <item x="198"/>
        <item x="197"/>
        <item x="196"/>
        <item x="195"/>
        <item x="194"/>
        <item x="193"/>
        <item x="192"/>
        <item x="212"/>
        <item x="211"/>
        <item x="210"/>
        <item x="209"/>
        <item x="208"/>
        <item x="207"/>
        <item x="206"/>
        <item x="205"/>
        <item x="204"/>
        <item x="221"/>
        <item x="220"/>
        <item x="219"/>
        <item x="218"/>
        <item x="217"/>
        <item x="216"/>
        <item x="215"/>
        <item x="214"/>
        <item x="213"/>
        <item x="224"/>
        <item x="223"/>
        <item x="222"/>
        <item x="230"/>
        <item x="229"/>
        <item x="228"/>
        <item x="227"/>
        <item x="226"/>
        <item x="225"/>
        <item x="234"/>
        <item x="233"/>
        <item x="232"/>
        <item x="231"/>
        <item x="243"/>
        <item x="242"/>
        <item x="241"/>
        <item x="240"/>
        <item x="239"/>
        <item x="238"/>
        <item x="237"/>
        <item x="236"/>
        <item x="235"/>
        <item x="245"/>
        <item x="244"/>
        <item x="250"/>
        <item x="249"/>
        <item x="248"/>
        <item x="247"/>
        <item x="246"/>
        <item x="254"/>
        <item x="253"/>
        <item x="252"/>
        <item x="251"/>
        <item x="260"/>
        <item x="259"/>
        <item x="258"/>
        <item x="257"/>
        <item x="256"/>
        <item x="255"/>
        <item x="266"/>
        <item x="265"/>
        <item x="264"/>
        <item x="263"/>
        <item x="262"/>
        <item x="261"/>
        <item x="269"/>
        <item x="268"/>
        <item x="267"/>
        <item x="273"/>
        <item x="272"/>
        <item x="271"/>
        <item x="270"/>
        <item x="282"/>
        <item x="281"/>
        <item x="280"/>
        <item x="279"/>
        <item x="278"/>
        <item x="277"/>
        <item x="276"/>
        <item x="275"/>
        <item x="274"/>
        <item x="290"/>
        <item x="289"/>
        <item x="288"/>
        <item x="287"/>
        <item x="286"/>
        <item x="285"/>
        <item x="284"/>
        <item x="283"/>
        <item x="298"/>
        <item x="297"/>
        <item x="296"/>
        <item x="295"/>
        <item x="294"/>
        <item x="293"/>
        <item x="292"/>
        <item x="291"/>
        <item x="309"/>
        <item x="308"/>
        <item x="307"/>
        <item x="306"/>
        <item x="305"/>
        <item x="304"/>
        <item x="303"/>
        <item x="302"/>
        <item x="301"/>
        <item x="300"/>
        <item x="299"/>
        <item x="321"/>
        <item x="320"/>
        <item x="319"/>
        <item x="318"/>
        <item x="317"/>
        <item x="316"/>
        <item x="315"/>
        <item x="314"/>
        <item x="313"/>
        <item x="312"/>
        <item x="311"/>
        <item x="310"/>
        <item x="333"/>
        <item x="332"/>
        <item x="331"/>
        <item x="330"/>
        <item x="329"/>
        <item x="328"/>
        <item x="327"/>
        <item x="326"/>
        <item x="325"/>
        <item x="324"/>
        <item x="323"/>
        <item x="322"/>
        <item x="338"/>
        <item x="337"/>
        <item x="336"/>
        <item x="335"/>
        <item x="334"/>
        <item t="default"/>
      </items>
    </pivotField>
    <pivotField axis="axisPage" multipleItemSelectionAllowed="1" showAll="0">
      <items count="4">
        <item x="0"/>
        <item h="1" x="2"/>
        <item h="1" x="1"/>
        <item t="default"/>
      </items>
    </pivotField>
    <pivotField dataField="1" showAll="0"/>
    <pivotField showAll="0"/>
    <pivotField dataField="1" numFmtId="165"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numFmtId="165" showAll="0"/>
    <pivotField dataField="1"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numFmtId="167"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8">
    <i>
      <x v="125"/>
    </i>
    <i>
      <x v="126"/>
    </i>
    <i>
      <x v="135"/>
    </i>
    <i>
      <x v="166"/>
    </i>
    <i>
      <x v="167"/>
    </i>
    <i>
      <x v="309"/>
    </i>
    <i>
      <x v="333"/>
    </i>
    <i t="grand">
      <x/>
    </i>
  </rowItems>
  <colFields count="1">
    <field x="-2"/>
  </colFields>
  <colItems count="12">
    <i>
      <x/>
    </i>
    <i i="1">
      <x v="1"/>
    </i>
    <i i="2">
      <x v="2"/>
    </i>
    <i i="3">
      <x v="3"/>
    </i>
    <i i="4">
      <x v="4"/>
    </i>
    <i i="5">
      <x v="5"/>
    </i>
    <i i="6">
      <x v="6"/>
    </i>
    <i i="7">
      <x v="7"/>
    </i>
    <i i="8">
      <x v="8"/>
    </i>
    <i i="9">
      <x v="9"/>
    </i>
    <i i="10">
      <x v="10"/>
    </i>
    <i i="11">
      <x v="11"/>
    </i>
  </colItems>
  <pageFields count="5">
    <pageField fld="0" hier="-1"/>
    <pageField fld="2" hier="-1"/>
    <pageField fld="3" hier="-1"/>
    <pageField fld="5" hier="-1"/>
    <pageField fld="1" hier="-1"/>
  </pageFields>
  <dataFields count="12">
    <dataField name="Poverty P income" fld="6" subtotal="average" baseField="3" baseItem="0" numFmtId="165"/>
    <dataField name="poverty D income" fld="8" subtotal="average" baseField="4" baseItem="16" numFmtId="165"/>
    <dataField name="Fiscal _x000a_redistribut" fld="9" subtotal="average" baseField="0" baseItem="0"/>
    <dataField name="Poverty P income _x000a_WA" fld="22" subtotal="average" baseField="3" baseItem="0" numFmtId="165"/>
    <dataField name="Poverty D income _x000a_WA" fld="24" subtotal="average" baseField="3" baseItem="7" numFmtId="165"/>
    <dataField name="Fiscal redistribut _x000a_WA" fld="25" subtotal="average" baseField="0" baseItem="0"/>
    <dataField name="Poverty P income Children" fld="38" subtotal="average" baseField="0" baseItem="0"/>
    <dataField name="Poverty D income Children" fld="40" subtotal="average" baseField="0" baseItem="0"/>
    <dataField name="Fiscal redistribut Children" fld="41" subtotal="average" baseField="0" baseItem="0"/>
    <dataField name="Poverty P income Elderly" fld="54" subtotal="average" baseField="0" baseItem="0"/>
    <dataField name="Poverty D income Elderly" fld="56" subtotal="average" baseField="0" baseItem="0"/>
    <dataField name="Fiscal redistribut Elderly" fld="57" subtotal="average" baseField="0" baseItem="0"/>
  </dataFields>
  <formats count="56">
    <format dxfId="165">
      <pivotArea type="all" dataOnly="0" outline="0" fieldPosition="0"/>
    </format>
    <format dxfId="164">
      <pivotArea outline="0" fieldPosition="0">
        <references count="1">
          <reference field="4294967294" count="1">
            <x v="0"/>
          </reference>
        </references>
      </pivotArea>
    </format>
    <format dxfId="163">
      <pivotArea outline="0" fieldPosition="0">
        <references count="1">
          <reference field="4294967294" count="1">
            <x v="1"/>
          </reference>
        </references>
      </pivotArea>
    </format>
    <format dxfId="162">
      <pivotArea outline="0" fieldPosition="0">
        <references count="1">
          <reference field="4294967294" count="1">
            <x v="3"/>
          </reference>
        </references>
      </pivotArea>
    </format>
    <format dxfId="161">
      <pivotArea outline="0" fieldPosition="0">
        <references count="1">
          <reference field="4294967294" count="1">
            <x v="4"/>
          </reference>
        </references>
      </pivotArea>
    </format>
    <format dxfId="160">
      <pivotArea dataOnly="0" labelOnly="1" outline="0" fieldPosition="0">
        <references count="1">
          <reference field="4294967294" count="2">
            <x v="3"/>
            <x v="4"/>
          </reference>
        </references>
      </pivotArea>
    </format>
    <format dxfId="159">
      <pivotArea outline="0" collapsedLevelsAreSubtotals="1" fieldPosition="0"/>
    </format>
    <format dxfId="158">
      <pivotArea outline="0" collapsedLevelsAreSubtotals="1" fieldPosition="0"/>
    </format>
    <format dxfId="157">
      <pivotArea dataOnly="0" labelOnly="1" outline="0" fieldPosition="0">
        <references count="1">
          <reference field="4294967294" count="4">
            <x v="0"/>
            <x v="1"/>
            <x v="3"/>
            <x v="4"/>
          </reference>
        </references>
      </pivotArea>
    </format>
    <format dxfId="156">
      <pivotArea dataOnly="0" labelOnly="1" outline="0" fieldPosition="0">
        <references count="1">
          <reference field="4294967294" count="4">
            <x v="0"/>
            <x v="1"/>
            <x v="3"/>
            <x v="4"/>
          </reference>
        </references>
      </pivotArea>
    </format>
    <format dxfId="155">
      <pivotArea dataOnly="0" labelOnly="1" outline="0" fieldPosition="0">
        <references count="1">
          <reference field="4294967294" count="4">
            <x v="0"/>
            <x v="1"/>
            <x v="3"/>
            <x v="4"/>
          </reference>
        </references>
      </pivotArea>
    </format>
    <format dxfId="154">
      <pivotArea outline="0" collapsedLevelsAreSubtotals="1" fieldPosition="0"/>
    </format>
    <format dxfId="153">
      <pivotArea dataOnly="0" labelOnly="1" outline="0" fieldPosition="0">
        <references count="1">
          <reference field="4294967294" count="2">
            <x v="6"/>
            <x v="7"/>
          </reference>
        </references>
      </pivotArea>
    </format>
    <format dxfId="152">
      <pivotArea dataOnly="0" labelOnly="1" outline="0" fieldPosition="0">
        <references count="1">
          <reference field="4294967294" count="2">
            <x v="6"/>
            <x v="7"/>
          </reference>
        </references>
      </pivotArea>
    </format>
    <format dxfId="151">
      <pivotArea dataOnly="0" labelOnly="1" outline="0" fieldPosition="0">
        <references count="1">
          <reference field="4294967294" count="2">
            <x v="6"/>
            <x v="7"/>
          </reference>
        </references>
      </pivotArea>
    </format>
    <format dxfId="150">
      <pivotArea dataOnly="0" labelOnly="1" outline="0" fieldPosition="0">
        <references count="1">
          <reference field="4294967294" count="9">
            <x v="0"/>
            <x v="1"/>
            <x v="2"/>
            <x v="3"/>
            <x v="4"/>
            <x v="5"/>
            <x v="6"/>
            <x v="7"/>
            <x v="8"/>
          </reference>
        </references>
      </pivotArea>
    </format>
    <format dxfId="149">
      <pivotArea outline="0" collapsedLevelsAreSubtotals="1" fieldPosition="0">
        <references count="1">
          <reference field="4294967294" count="3" selected="0">
            <x v="0"/>
            <x v="1"/>
            <x v="2"/>
          </reference>
        </references>
      </pivotArea>
    </format>
    <format dxfId="148">
      <pivotArea dataOnly="0" labelOnly="1" outline="0" fieldPosition="0">
        <references count="1">
          <reference field="4294967294" count="3">
            <x v="0"/>
            <x v="1"/>
            <x v="2"/>
          </reference>
        </references>
      </pivotArea>
    </format>
    <format dxfId="147">
      <pivotArea dataOnly="0" labelOnly="1" outline="0" fieldPosition="0">
        <references count="1">
          <reference field="4294967294" count="3">
            <x v="3"/>
            <x v="4"/>
            <x v="5"/>
          </reference>
        </references>
      </pivotArea>
    </format>
    <format dxfId="146">
      <pivotArea outline="0" collapsedLevelsAreSubtotals="1" fieldPosition="0">
        <references count="1">
          <reference field="4294967294" count="3" selected="0">
            <x v="6"/>
            <x v="7"/>
            <x v="8"/>
          </reference>
        </references>
      </pivotArea>
    </format>
    <format dxfId="145">
      <pivotArea dataOnly="0" labelOnly="1" outline="0" fieldPosition="0">
        <references count="1">
          <reference field="4294967294" count="3">
            <x v="6"/>
            <x v="7"/>
            <x v="8"/>
          </reference>
        </references>
      </pivotArea>
    </format>
    <format dxfId="144">
      <pivotArea dataOnly="0" labelOnly="1" outline="0" fieldPosition="0">
        <references count="1">
          <reference field="4294967294" count="1">
            <x v="2"/>
          </reference>
        </references>
      </pivotArea>
    </format>
    <format dxfId="143">
      <pivotArea dataOnly="0" labelOnly="1" outline="0" fieldPosition="0">
        <references count="1">
          <reference field="4294967294" count="1">
            <x v="2"/>
          </reference>
        </references>
      </pivotArea>
    </format>
    <format dxfId="142">
      <pivotArea dataOnly="0" labelOnly="1" outline="0" fieldPosition="0">
        <references count="1">
          <reference field="4294967294" count="1">
            <x v="2"/>
          </reference>
        </references>
      </pivotArea>
    </format>
    <format dxfId="141">
      <pivotArea dataOnly="0" labelOnly="1" outline="0" fieldPosition="0">
        <references count="1">
          <reference field="4294967294" count="1">
            <x v="5"/>
          </reference>
        </references>
      </pivotArea>
    </format>
    <format dxfId="140">
      <pivotArea dataOnly="0" labelOnly="1" outline="0" fieldPosition="0">
        <references count="1">
          <reference field="4294967294" count="1">
            <x v="5"/>
          </reference>
        </references>
      </pivotArea>
    </format>
    <format dxfId="139">
      <pivotArea dataOnly="0" labelOnly="1" outline="0" fieldPosition="0">
        <references count="1">
          <reference field="4294967294" count="1">
            <x v="8"/>
          </reference>
        </references>
      </pivotArea>
    </format>
    <format dxfId="138">
      <pivotArea dataOnly="0" labelOnly="1" outline="0" fieldPosition="0">
        <references count="1">
          <reference field="4294967294" count="1">
            <x v="8"/>
          </reference>
        </references>
      </pivotArea>
    </format>
    <format dxfId="137">
      <pivotArea dataOnly="0" labelOnly="1" outline="0" fieldPosition="0">
        <references count="1">
          <reference field="4294967294" count="1">
            <x v="8"/>
          </reference>
        </references>
      </pivotArea>
    </format>
    <format dxfId="136">
      <pivotArea dataOnly="0" labelOnly="1" outline="0" fieldPosition="0">
        <references count="1">
          <reference field="4294967294" count="1">
            <x v="5"/>
          </reference>
        </references>
      </pivotArea>
    </format>
    <format dxfId="135">
      <pivotArea dataOnly="0" labelOnly="1" outline="0" fieldPosition="0">
        <references count="1">
          <reference field="4294967294" count="9">
            <x v="0"/>
            <x v="1"/>
            <x v="2"/>
            <x v="3"/>
            <x v="4"/>
            <x v="5"/>
            <x v="6"/>
            <x v="7"/>
            <x v="8"/>
          </reference>
        </references>
      </pivotArea>
    </format>
    <format dxfId="134">
      <pivotArea outline="0" collapsedLevelsAreSubtotals="1" fieldPosition="0">
        <references count="1">
          <reference field="4294967294" count="3" selected="0">
            <x v="3"/>
            <x v="4"/>
            <x v="5"/>
          </reference>
        </references>
      </pivotArea>
    </format>
    <format dxfId="133">
      <pivotArea dataOnly="0" labelOnly="1" outline="0" fieldPosition="0">
        <references count="1">
          <reference field="4294967294" count="9">
            <x v="0"/>
            <x v="1"/>
            <x v="2"/>
            <x v="3"/>
            <x v="4"/>
            <x v="5"/>
            <x v="6"/>
            <x v="7"/>
            <x v="8"/>
          </reference>
        </references>
      </pivotArea>
    </format>
    <format dxfId="132">
      <pivotArea dataOnly="0" labelOnly="1" outline="0" fieldPosition="0">
        <references count="1">
          <reference field="4294967294" count="3">
            <x v="9"/>
            <x v="10"/>
            <x v="11"/>
          </reference>
        </references>
      </pivotArea>
    </format>
    <format dxfId="131">
      <pivotArea dataOnly="0" labelOnly="1" outline="0" fieldPosition="0">
        <references count="1">
          <reference field="4294967294" count="3">
            <x v="9"/>
            <x v="10"/>
            <x v="11"/>
          </reference>
        </references>
      </pivotArea>
    </format>
    <format dxfId="130">
      <pivotArea dataOnly="0" labelOnly="1" outline="0" fieldPosition="0">
        <references count="1">
          <reference field="4294967294" count="3">
            <x v="9"/>
            <x v="10"/>
            <x v="11"/>
          </reference>
        </references>
      </pivotArea>
    </format>
    <format dxfId="129">
      <pivotArea outline="0" collapsedLevelsAreSubtotals="1" fieldPosition="0">
        <references count="1">
          <reference field="4294967294" count="3" selected="0">
            <x v="9"/>
            <x v="10"/>
            <x v="11"/>
          </reference>
        </references>
      </pivotArea>
    </format>
    <format dxfId="128">
      <pivotArea collapsedLevelsAreSubtotals="1" fieldPosition="0">
        <references count="1">
          <reference field="4" count="26">
            <x v="18"/>
            <x v="27"/>
            <x v="28"/>
            <x v="66"/>
            <x v="74"/>
            <x v="81"/>
            <x v="89"/>
            <x v="124"/>
            <x v="132"/>
            <x v="134"/>
            <x v="135"/>
            <x v="165"/>
            <x v="191"/>
            <x v="212"/>
            <x v="221"/>
            <x v="224"/>
            <x v="234"/>
            <x v="242"/>
            <x v="260"/>
            <x v="269"/>
            <x v="273"/>
            <x v="282"/>
            <x v="298"/>
            <x v="308"/>
            <x v="321"/>
            <x v="332"/>
          </reference>
        </references>
      </pivotArea>
    </format>
    <format dxfId="127">
      <pivotArea collapsedLevelsAreSubtotals="1" fieldPosition="0">
        <references count="2">
          <reference field="4294967294" count="9" selected="0">
            <x v="0"/>
            <x v="1"/>
            <x v="2"/>
            <x v="3"/>
            <x v="4"/>
            <x v="5"/>
            <x v="6"/>
            <x v="7"/>
            <x v="8"/>
          </reference>
          <reference field="4" count="26">
            <x v="18"/>
            <x v="27"/>
            <x v="28"/>
            <x v="66"/>
            <x v="74"/>
            <x v="81"/>
            <x v="89"/>
            <x v="124"/>
            <x v="132"/>
            <x v="134"/>
            <x v="135"/>
            <x v="165"/>
            <x v="191"/>
            <x v="212"/>
            <x v="221"/>
            <x v="224"/>
            <x v="234"/>
            <x v="242"/>
            <x v="260"/>
            <x v="269"/>
            <x v="273"/>
            <x v="282"/>
            <x v="298"/>
            <x v="308"/>
            <x v="321"/>
            <x v="332"/>
          </reference>
        </references>
      </pivotArea>
    </format>
    <format dxfId="126">
      <pivotArea collapsedLevelsAreSubtotals="1" fieldPosition="0">
        <references count="2">
          <reference field="4294967294" count="6" selected="0">
            <x v="0"/>
            <x v="1"/>
            <x v="2"/>
            <x v="3"/>
            <x v="4"/>
            <x v="5"/>
          </reference>
          <reference field="4" count="26">
            <x v="18"/>
            <x v="27"/>
            <x v="28"/>
            <x v="66"/>
            <x v="74"/>
            <x v="81"/>
            <x v="89"/>
            <x v="124"/>
            <x v="132"/>
            <x v="134"/>
            <x v="135"/>
            <x v="165"/>
            <x v="191"/>
            <x v="212"/>
            <x v="221"/>
            <x v="224"/>
            <x v="234"/>
            <x v="242"/>
            <x v="260"/>
            <x v="269"/>
            <x v="273"/>
            <x v="282"/>
            <x v="298"/>
            <x v="308"/>
            <x v="321"/>
            <x v="332"/>
          </reference>
        </references>
      </pivotArea>
    </format>
    <format dxfId="125">
      <pivotArea collapsedLevelsAreSubtotals="1" fieldPosition="0">
        <references count="2">
          <reference field="4294967294" count="3" selected="0">
            <x v="0"/>
            <x v="1"/>
            <x v="2"/>
          </reference>
          <reference field="4" count="26">
            <x v="18"/>
            <x v="27"/>
            <x v="28"/>
            <x v="66"/>
            <x v="74"/>
            <x v="81"/>
            <x v="89"/>
            <x v="124"/>
            <x v="132"/>
            <x v="134"/>
            <x v="135"/>
            <x v="165"/>
            <x v="191"/>
            <x v="212"/>
            <x v="221"/>
            <x v="224"/>
            <x v="234"/>
            <x v="242"/>
            <x v="260"/>
            <x v="269"/>
            <x v="273"/>
            <x v="282"/>
            <x v="298"/>
            <x v="308"/>
            <x v="321"/>
            <x v="332"/>
          </reference>
        </references>
      </pivotArea>
    </format>
    <format dxfId="124">
      <pivotArea grandRow="1" outline="0" collapsedLevelsAreSubtotals="1" fieldPosition="0"/>
    </format>
    <format dxfId="123">
      <pivotArea field="4" grandRow="1" outline="0" collapsedLevelsAreSubtotals="1" axis="axisRow" fieldPosition="0">
        <references count="1">
          <reference field="4294967294" count="9" selected="0">
            <x v="0"/>
            <x v="1"/>
            <x v="2"/>
            <x v="3"/>
            <x v="4"/>
            <x v="5"/>
            <x v="6"/>
            <x v="7"/>
            <x v="8"/>
          </reference>
        </references>
      </pivotArea>
    </format>
    <format dxfId="122">
      <pivotArea field="4" grandRow="1" outline="0" collapsedLevelsAreSubtotals="1" axis="axisRow" fieldPosition="0">
        <references count="1">
          <reference field="4294967294" count="6" selected="0">
            <x v="0"/>
            <x v="1"/>
            <x v="2"/>
            <x v="3"/>
            <x v="4"/>
            <x v="5"/>
          </reference>
        </references>
      </pivotArea>
    </format>
    <format dxfId="121">
      <pivotArea field="4" grandRow="1" outline="0" collapsedLevelsAreSubtotals="1" axis="axisRow" fieldPosition="0">
        <references count="1">
          <reference field="4294967294" count="3" selected="0">
            <x v="0"/>
            <x v="1"/>
            <x v="2"/>
          </reference>
        </references>
      </pivotArea>
    </format>
    <format dxfId="120">
      <pivotArea outline="0" collapsedLevelsAreSubtotals="1" fieldPosition="0">
        <references count="1">
          <reference field="4294967294" count="9" selected="0">
            <x v="0"/>
            <x v="1"/>
            <x v="2"/>
            <x v="3"/>
            <x v="4"/>
            <x v="5"/>
            <x v="6"/>
            <x v="7"/>
            <x v="8"/>
          </reference>
        </references>
      </pivotArea>
    </format>
    <format dxfId="119">
      <pivotArea outline="0" collapsedLevelsAreSubtotals="1" fieldPosition="0">
        <references count="1">
          <reference field="4294967294" count="6" selected="0">
            <x v="0"/>
            <x v="1"/>
            <x v="2"/>
            <x v="3"/>
            <x v="4"/>
            <x v="5"/>
          </reference>
        </references>
      </pivotArea>
    </format>
    <format dxfId="118">
      <pivotArea outline="0" collapsedLevelsAreSubtotals="1" fieldPosition="0">
        <references count="1">
          <reference field="4294967294" count="3" selected="0">
            <x v="0"/>
            <x v="1"/>
            <x v="2"/>
          </reference>
        </references>
      </pivotArea>
    </format>
    <format dxfId="117">
      <pivotArea outline="0" collapsedLevelsAreSubtotals="1" fieldPosition="0"/>
    </format>
    <format dxfId="116">
      <pivotArea outline="0" collapsedLevelsAreSubtotals="1" fieldPosition="0"/>
    </format>
    <format dxfId="115">
      <pivotArea dataOnly="0" labelOnly="1" outline="0" fieldPosition="0">
        <references count="1">
          <reference field="4294967294" count="12">
            <x v="0"/>
            <x v="1"/>
            <x v="2"/>
            <x v="3"/>
            <x v="4"/>
            <x v="5"/>
            <x v="6"/>
            <x v="7"/>
            <x v="8"/>
            <x v="9"/>
            <x v="10"/>
            <x v="11"/>
          </reference>
        </references>
      </pivotArea>
    </format>
    <format dxfId="114">
      <pivotArea dataOnly="0" labelOnly="1" outline="0" fieldPosition="0">
        <references count="1">
          <reference field="4294967294" count="9">
            <x v="0"/>
            <x v="1"/>
            <x v="2"/>
            <x v="3"/>
            <x v="4"/>
            <x v="5"/>
            <x v="6"/>
            <x v="7"/>
            <x v="8"/>
          </reference>
        </references>
      </pivotArea>
    </format>
    <format dxfId="113">
      <pivotArea dataOnly="0" labelOnly="1" outline="0" fieldPosition="0">
        <references count="1">
          <reference field="4294967294" count="6">
            <x v="0"/>
            <x v="1"/>
            <x v="2"/>
            <x v="3"/>
            <x v="4"/>
            <x v="5"/>
          </reference>
        </references>
      </pivotArea>
    </format>
    <format dxfId="112">
      <pivotArea dataOnly="0" labelOnly="1" outline="0" fieldPosition="0">
        <references count="1">
          <reference field="4294967294" count="3">
            <x v="0"/>
            <x v="1"/>
            <x v="2"/>
          </reference>
        </references>
      </pivotArea>
    </format>
    <format dxfId="111">
      <pivotArea type="all" dataOnly="0" outline="0" fieldPosition="0"/>
    </format>
    <format dxfId="110">
      <pivotArea dataOnly="0" labelOnly="1" outline="0" fieldPosition="0">
        <references count="1">
          <reference field="4294967294" count="3">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1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Q38" firstHeaderRow="0" firstDataRow="1" firstDataCol="1" rowPageCount="5" colPageCount="1"/>
  <pivotFields count="42">
    <pivotField axis="axisPage" multipleItemSelectionAllowed="1" showAll="0">
      <items count="46">
        <item h="1" x="41"/>
        <item h="1" x="44"/>
        <item h="1" x="23"/>
        <item h="1" x="35"/>
        <item h="1" x="43"/>
        <item h="1" x="22"/>
        <item h="1" x="31"/>
        <item h="1" x="38"/>
        <item h="1" x="40"/>
        <item h="1" x="9"/>
        <item h="1" x="42"/>
        <item h="1" x="34"/>
        <item h="1" x="30"/>
        <item h="1" x="8"/>
        <item h="1" x="37"/>
        <item h="1" x="14"/>
        <item h="1" x="16"/>
        <item h="1" x="7"/>
        <item h="1" x="26"/>
        <item h="1" x="21"/>
        <item h="1" x="15"/>
        <item h="1" x="39"/>
        <item h="1" x="13"/>
        <item h="1" x="6"/>
        <item h="1" x="25"/>
        <item h="1" x="12"/>
        <item h="1" x="20"/>
        <item h="1" x="36"/>
        <item h="1" x="11"/>
        <item h="1" x="5"/>
        <item h="1" x="27"/>
        <item h="1" x="4"/>
        <item h="1" x="3"/>
        <item h="1" x="29"/>
        <item h="1" x="19"/>
        <item h="1" x="10"/>
        <item h="1" x="2"/>
        <item h="1" x="18"/>
        <item h="1" x="1"/>
        <item h="1" x="17"/>
        <item h="1" x="28"/>
        <item x="0"/>
        <item x="33"/>
        <item x="24"/>
        <item x="32"/>
        <item t="default"/>
      </items>
    </pivotField>
    <pivotField axis="axisPage" multipleItemSelectionAllowed="1" showAll="0">
      <items count="9">
        <item x="0"/>
        <item x="2"/>
        <item x="4"/>
        <item x="1"/>
        <item x="6"/>
        <item x="3"/>
        <item x="5"/>
        <item x="7"/>
        <item t="default"/>
      </items>
    </pivotField>
    <pivotField name="Country" axis="axisPage" multipleItemSelectionAllowed="1" showAll="0">
      <items count="50">
        <item x="10"/>
        <item x="40"/>
        <item x="1"/>
        <item x="0"/>
        <item x="2"/>
        <item x="3"/>
        <item x="4"/>
        <item x="44"/>
        <item x="6"/>
        <item x="7"/>
        <item x="8"/>
        <item x="16"/>
        <item x="9"/>
        <item x="12"/>
        <item x="11"/>
        <item x="42"/>
        <item x="13"/>
        <item x="14"/>
        <item x="15"/>
        <item x="17"/>
        <item x="18"/>
        <item x="19"/>
        <item x="22"/>
        <item x="23"/>
        <item x="21"/>
        <item x="20"/>
        <item x="24"/>
        <item x="25"/>
        <item x="41"/>
        <item x="27"/>
        <item x="28"/>
        <item x="29"/>
        <item x="30"/>
        <item x="31"/>
        <item x="33"/>
        <item x="34"/>
        <item x="32"/>
        <item x="35"/>
        <item x="37"/>
        <item x="36"/>
        <item x="43"/>
        <item x="39"/>
        <item x="38"/>
        <item x="45"/>
        <item x="46"/>
        <item x="47"/>
        <item x="48"/>
        <item x="5"/>
        <item x="26"/>
        <item t="default"/>
      </items>
    </pivotField>
    <pivotField axis="axisPage" multipleItemSelectionAllowed="1" showAll="0">
      <items count="12">
        <item x="9"/>
        <item x="8"/>
        <item x="7"/>
        <item x="6"/>
        <item x="5"/>
        <item x="0"/>
        <item x="4"/>
        <item x="3"/>
        <item x="2"/>
        <item x="1"/>
        <item x="10"/>
        <item t="default"/>
      </items>
    </pivotField>
    <pivotField axis="axisRow" showAll="0">
      <items count="340">
        <item x="9"/>
        <item x="8"/>
        <item x="7"/>
        <item x="6"/>
        <item x="5"/>
        <item x="4"/>
        <item x="2"/>
        <item x="1"/>
        <item x="18"/>
        <item x="17"/>
        <item x="16"/>
        <item x="15"/>
        <item x="14"/>
        <item x="13"/>
        <item x="12"/>
        <item x="11"/>
        <item x="10"/>
        <item x="24"/>
        <item x="23"/>
        <item x="22"/>
        <item x="21"/>
        <item x="20"/>
        <item x="19"/>
        <item x="28"/>
        <item x="27"/>
        <item x="26"/>
        <item x="25"/>
        <item x="41"/>
        <item x="40"/>
        <item x="39"/>
        <item x="38"/>
        <item x="37"/>
        <item x="36"/>
        <item x="35"/>
        <item x="34"/>
        <item x="33"/>
        <item x="32"/>
        <item x="31"/>
        <item x="30"/>
        <item x="55"/>
        <item x="54"/>
        <item x="59"/>
        <item x="58"/>
        <item x="57"/>
        <item x="56"/>
        <item x="66"/>
        <item x="65"/>
        <item x="64"/>
        <item x="63"/>
        <item x="62"/>
        <item x="61"/>
        <item x="60"/>
        <item x="74"/>
        <item x="73"/>
        <item x="72"/>
        <item x="71"/>
        <item x="70"/>
        <item x="69"/>
        <item x="68"/>
        <item x="67"/>
        <item x="75"/>
        <item x="76"/>
        <item x="81"/>
        <item x="80"/>
        <item x="79"/>
        <item x="78"/>
        <item x="77"/>
        <item x="89"/>
        <item x="88"/>
        <item x="87"/>
        <item x="86"/>
        <item x="85"/>
        <item x="84"/>
        <item x="83"/>
        <item x="82"/>
        <item x="96"/>
        <item x="95"/>
        <item x="94"/>
        <item x="93"/>
        <item x="92"/>
        <item x="91"/>
        <item x="90"/>
        <item x="99"/>
        <item x="98"/>
        <item x="126"/>
        <item x="125"/>
        <item x="124"/>
        <item x="123"/>
        <item x="122"/>
        <item x="121"/>
        <item x="120"/>
        <item x="119"/>
        <item x="118"/>
        <item x="117"/>
        <item x="116"/>
        <item x="115"/>
        <item x="114"/>
        <item x="111"/>
        <item x="109"/>
        <item x="108"/>
        <item x="105"/>
        <item x="104"/>
        <item x="102"/>
        <item x="100"/>
        <item x="132"/>
        <item x="131"/>
        <item x="130"/>
        <item x="129"/>
        <item x="128"/>
        <item x="127"/>
        <item x="135"/>
        <item x="134"/>
        <item x="133"/>
        <item x="143"/>
        <item x="142"/>
        <item x="141"/>
        <item x="140"/>
        <item x="139"/>
        <item x="138"/>
        <item x="137"/>
        <item x="146"/>
        <item x="145"/>
        <item x="144"/>
        <item x="148"/>
        <item x="147"/>
        <item x="156"/>
        <item x="155"/>
        <item x="154"/>
        <item x="153"/>
        <item x="152"/>
        <item x="151"/>
        <item x="150"/>
        <item x="149"/>
        <item x="167"/>
        <item x="166"/>
        <item x="165"/>
        <item x="164"/>
        <item x="163"/>
        <item x="162"/>
        <item x="161"/>
        <item x="160"/>
        <item x="159"/>
        <item x="179"/>
        <item x="178"/>
        <item x="177"/>
        <item x="176"/>
        <item x="175"/>
        <item x="174"/>
        <item x="173"/>
        <item x="172"/>
        <item x="171"/>
        <item x="170"/>
        <item x="169"/>
        <item x="168"/>
        <item x="180"/>
        <item x="191"/>
        <item x="190"/>
        <item x="189"/>
        <item x="188"/>
        <item x="187"/>
        <item x="186"/>
        <item x="185"/>
        <item x="184"/>
        <item x="183"/>
        <item x="203"/>
        <item x="202"/>
        <item x="201"/>
        <item x="200"/>
        <item x="199"/>
        <item x="198"/>
        <item x="197"/>
        <item x="196"/>
        <item x="195"/>
        <item x="194"/>
        <item x="193"/>
        <item x="192"/>
        <item x="212"/>
        <item x="211"/>
        <item x="210"/>
        <item x="209"/>
        <item x="208"/>
        <item x="207"/>
        <item x="206"/>
        <item x="205"/>
        <item x="204"/>
        <item x="221"/>
        <item x="220"/>
        <item x="219"/>
        <item x="218"/>
        <item x="217"/>
        <item x="216"/>
        <item x="215"/>
        <item x="214"/>
        <item x="213"/>
        <item x="224"/>
        <item x="223"/>
        <item x="222"/>
        <item x="230"/>
        <item x="229"/>
        <item x="228"/>
        <item x="227"/>
        <item x="226"/>
        <item x="225"/>
        <item x="234"/>
        <item x="233"/>
        <item x="232"/>
        <item x="231"/>
        <item x="243"/>
        <item x="242"/>
        <item x="241"/>
        <item x="240"/>
        <item x="239"/>
        <item x="238"/>
        <item x="237"/>
        <item x="236"/>
        <item x="245"/>
        <item x="244"/>
        <item x="250"/>
        <item x="249"/>
        <item x="248"/>
        <item x="247"/>
        <item x="246"/>
        <item x="254"/>
        <item x="253"/>
        <item x="252"/>
        <item x="260"/>
        <item x="259"/>
        <item x="258"/>
        <item x="257"/>
        <item x="256"/>
        <item x="255"/>
        <item x="266"/>
        <item x="265"/>
        <item x="264"/>
        <item x="263"/>
        <item x="262"/>
        <item x="261"/>
        <item x="269"/>
        <item x="268"/>
        <item x="267"/>
        <item x="273"/>
        <item x="272"/>
        <item x="271"/>
        <item x="270"/>
        <item x="282"/>
        <item x="281"/>
        <item x="280"/>
        <item x="279"/>
        <item x="278"/>
        <item x="277"/>
        <item x="276"/>
        <item x="275"/>
        <item x="274"/>
        <item x="290"/>
        <item x="289"/>
        <item x="288"/>
        <item x="287"/>
        <item x="286"/>
        <item x="285"/>
        <item x="284"/>
        <item x="283"/>
        <item x="298"/>
        <item x="297"/>
        <item x="296"/>
        <item x="295"/>
        <item x="294"/>
        <item x="293"/>
        <item x="292"/>
        <item x="291"/>
        <item x="309"/>
        <item x="308"/>
        <item x="307"/>
        <item x="306"/>
        <item x="305"/>
        <item x="304"/>
        <item x="303"/>
        <item x="302"/>
        <item x="301"/>
        <item x="300"/>
        <item x="299"/>
        <item x="321"/>
        <item x="320"/>
        <item x="319"/>
        <item x="318"/>
        <item x="317"/>
        <item x="316"/>
        <item x="315"/>
        <item x="314"/>
        <item x="313"/>
        <item x="312"/>
        <item x="311"/>
        <item x="310"/>
        <item x="333"/>
        <item x="332"/>
        <item x="331"/>
        <item x="330"/>
        <item x="329"/>
        <item x="328"/>
        <item x="327"/>
        <item x="326"/>
        <item x="325"/>
        <item x="324"/>
        <item x="323"/>
        <item x="322"/>
        <item x="338"/>
        <item x="337"/>
        <item x="336"/>
        <item x="335"/>
        <item x="0"/>
        <item x="3"/>
        <item x="29"/>
        <item x="42"/>
        <item x="43"/>
        <item x="44"/>
        <item x="45"/>
        <item x="46"/>
        <item x="47"/>
        <item x="48"/>
        <item x="49"/>
        <item x="50"/>
        <item x="51"/>
        <item x="52"/>
        <item x="53"/>
        <item x="97"/>
        <item x="101"/>
        <item x="103"/>
        <item x="106"/>
        <item x="107"/>
        <item x="110"/>
        <item x="112"/>
        <item x="113"/>
        <item x="136"/>
        <item x="157"/>
        <item x="158"/>
        <item x="181"/>
        <item x="182"/>
        <item x="235"/>
        <item x="251"/>
        <item x="334"/>
        <item t="default"/>
      </items>
    </pivotField>
    <pivotField axis="axisPage" multipleItemSelectionAllowed="1" showAll="0">
      <items count="4">
        <item x="0"/>
        <item h="1" x="2"/>
        <item h="1" x="1"/>
        <item t="default"/>
      </items>
    </pivotField>
    <pivotField dataField="1" numFmtId="167" showAll="0"/>
    <pivotField showAll="0"/>
    <pivotField dataField="1" numFmtId="169" showAll="0"/>
    <pivotField dataField="1" numFmtId="169" showAll="0"/>
    <pivotField numFmtId="9" showAll="0"/>
    <pivotField numFmtId="9" showAll="0"/>
    <pivotField showAll="0"/>
    <pivotField dataField="1" showAll="0"/>
    <pivotField dataField="1" numFmtId="167" showAll="0"/>
    <pivotField dataField="1" numFmtId="170" showAll="0"/>
    <pivotField dataField="1" numFmtId="170" showAll="0"/>
    <pivotField numFmtId="9" showAll="0"/>
    <pivotField numFmtId="9" showAll="0"/>
    <pivotField dataField="1" showAll="0"/>
    <pivotField showAll="0"/>
    <pivotField showAll="0"/>
    <pivotField showAll="0"/>
    <pivotField showAll="0"/>
    <pivotField showAll="0"/>
    <pivotField showAll="0"/>
    <pivotField dataField="1" numFmtId="167" showAll="0"/>
    <pivotField showAll="0"/>
    <pivotField dataField="1" showAll="0"/>
    <pivotField dataField="1" showAll="0"/>
    <pivotField showAll="0"/>
    <pivotField showAll="0"/>
    <pivotField showAll="0"/>
    <pivotField dataField="1" showAll="0"/>
    <pivotField dataField="1" showAll="0"/>
    <pivotField showAll="0"/>
    <pivotField dataField="1" showAll="0"/>
    <pivotField dataField="1" showAll="0"/>
    <pivotField showAll="0"/>
    <pivotField showAll="0"/>
    <pivotField showAll="0"/>
    <pivotField dataField="1" showAll="0"/>
  </pivotFields>
  <rowFields count="1">
    <field x="4"/>
  </rowFields>
  <rowItems count="31">
    <i>
      <x v="16"/>
    </i>
    <i>
      <x v="26"/>
    </i>
    <i>
      <x v="40"/>
    </i>
    <i>
      <x v="51"/>
    </i>
    <i>
      <x v="59"/>
    </i>
    <i>
      <x v="66"/>
    </i>
    <i>
      <x v="74"/>
    </i>
    <i>
      <x v="102"/>
    </i>
    <i>
      <x v="103"/>
    </i>
    <i>
      <x v="109"/>
    </i>
    <i>
      <x v="112"/>
    </i>
    <i>
      <x v="163"/>
    </i>
    <i>
      <x v="184"/>
    </i>
    <i>
      <x v="193"/>
    </i>
    <i>
      <x v="196"/>
    </i>
    <i>
      <x v="206"/>
    </i>
    <i>
      <x v="230"/>
    </i>
    <i>
      <x v="252"/>
    </i>
    <i>
      <x v="268"/>
    </i>
    <i>
      <x v="278"/>
    </i>
    <i>
      <x v="279"/>
    </i>
    <i>
      <x v="291"/>
    </i>
    <i>
      <x v="302"/>
    </i>
    <i>
      <x v="303"/>
    </i>
    <i>
      <x v="308"/>
    </i>
    <i>
      <x v="310"/>
    </i>
    <i>
      <x v="324"/>
    </i>
    <i>
      <x v="332"/>
    </i>
    <i>
      <x v="333"/>
    </i>
    <i>
      <x v="334"/>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5">
    <pageField fld="0" hier="-1"/>
    <pageField fld="2" hier="-1"/>
    <pageField fld="3" hier="-1"/>
    <pageField fld="5" hier="-1"/>
    <pageField fld="1" hier="-1"/>
  </pageFields>
  <dataFields count="16">
    <dataField name="Poverty (a)" fld="6" subtotal="average" baseField="0" baseItem="0" numFmtId="167"/>
    <dataField name="! (a)" fld="13" subtotal="count" baseField="0" baseItem="0" numFmtId="1"/>
    <dataField name="Male (a)" fld="8" subtotal="average" baseField="0" baseItem="0" numFmtId="167"/>
    <dataField name="Female (a)" fld="9" subtotal="average" baseField="0" baseItem="0" numFmtId="167"/>
    <dataField name="Poverty (b)" fld="14" subtotal="average" baseField="0" baseItem="0" numFmtId="167"/>
    <dataField name="! (b)" fld="19" subtotal="count" baseField="0" baseItem="0" numFmtId="1"/>
    <dataField name="Male (b)" fld="15" subtotal="average" baseField="0" baseItem="0" numFmtId="167"/>
    <dataField name="Female (b)" fld="16" subtotal="average" baseField="0" baseItem="0" numFmtId="167"/>
    <dataField name="Poverty  (c )" fld="26" subtotal="average" baseField="0" baseItem="0" numFmtId="167"/>
    <dataField name="! (c )" fld="33" subtotal="count" baseField="0" baseItem="0"/>
    <dataField name="Males (c )" fld="28" subtotal="average" baseField="0" baseItem="0" numFmtId="167"/>
    <dataField name="Females (c )" fld="29" subtotal="average" baseField="0" baseItem="0" numFmtId="167"/>
    <dataField name="Poverty (d)" fld="34" subtotal="average" baseField="0" baseItem="0" numFmtId="167"/>
    <dataField name="! (d)" fld="41" subtotal="count" baseField="0" baseItem="0"/>
    <dataField name="Male (d)" fld="36" subtotal="average" baseField="0" baseItem="0" numFmtId="167"/>
    <dataField name="Femaile (d)" fld="37" subtotal="average" baseField="0" baseItem="0" numFmtId="167"/>
  </dataFields>
  <formats count="39">
    <format dxfId="109">
      <pivotArea type="all" dataOnly="0" outline="0" fieldPosition="0"/>
    </format>
    <format dxfId="108">
      <pivotArea type="all" dataOnly="0" outline="0" fieldPosition="0"/>
    </format>
    <format dxfId="107">
      <pivotArea outline="0" fieldPosition="0">
        <references count="1">
          <reference field="4294967294" count="1">
            <x v="0"/>
          </reference>
        </references>
      </pivotArea>
    </format>
    <format dxfId="106">
      <pivotArea outline="0" fieldPosition="0">
        <references count="1">
          <reference field="4294967294" count="1">
            <x v="2"/>
          </reference>
        </references>
      </pivotArea>
    </format>
    <format dxfId="105">
      <pivotArea outline="0" fieldPosition="0">
        <references count="1">
          <reference field="4294967294" count="1">
            <x v="3"/>
          </reference>
        </references>
      </pivotArea>
    </format>
    <format dxfId="104">
      <pivotArea dataOnly="0" labelOnly="1" outline="0" fieldPosition="0">
        <references count="1">
          <reference field="4294967294" count="1">
            <x v="1"/>
          </reference>
        </references>
      </pivotArea>
    </format>
    <format dxfId="103">
      <pivotArea outline="0" fieldPosition="0">
        <references count="1">
          <reference field="4294967294" count="1">
            <x v="1"/>
          </reference>
        </references>
      </pivotArea>
    </format>
    <format dxfId="102">
      <pivotArea outline="0" fieldPosition="0">
        <references count="1">
          <reference field="4294967294" count="1">
            <x v="4"/>
          </reference>
        </references>
      </pivotArea>
    </format>
    <format dxfId="101">
      <pivotArea outline="0" fieldPosition="0">
        <references count="1">
          <reference field="4294967294" count="1">
            <x v="6"/>
          </reference>
        </references>
      </pivotArea>
    </format>
    <format dxfId="100">
      <pivotArea outline="0" fieldPosition="0">
        <references count="1">
          <reference field="4294967294" count="1">
            <x v="5"/>
          </reference>
        </references>
      </pivotArea>
    </format>
    <format dxfId="99">
      <pivotArea collapsedLevelsAreSubtotals="1" fieldPosition="0">
        <references count="2">
          <reference field="4294967294" count="1" selected="0">
            <x v="7"/>
          </reference>
          <reference field="4" count="1">
            <x v="0"/>
          </reference>
        </references>
      </pivotArea>
    </format>
    <format dxfId="98">
      <pivotArea dataOnly="0" labelOnly="1" outline="0" fieldPosition="0">
        <references count="1">
          <reference field="4294967294" count="1">
            <x v="7"/>
          </reference>
        </references>
      </pivotArea>
    </format>
    <format dxfId="97">
      <pivotArea dataOnly="0" labelOnly="1" outline="0" fieldPosition="0">
        <references count="1">
          <reference field="4294967294" count="1">
            <x v="6"/>
          </reference>
        </references>
      </pivotArea>
    </format>
    <format dxfId="96">
      <pivotArea outline="0" fieldPosition="0">
        <references count="1">
          <reference field="4294967294" count="1">
            <x v="7"/>
          </reference>
        </references>
      </pivotArea>
    </format>
    <format dxfId="95">
      <pivotArea collapsedLevelsAreSubtotals="1" fieldPosition="0">
        <references count="1">
          <reference field="4" count="40">
            <x v="16"/>
            <x v="26"/>
            <x v="40"/>
            <x v="44"/>
            <x v="51"/>
            <x v="59"/>
            <x v="61"/>
            <x v="66"/>
            <x v="74"/>
            <x v="83"/>
            <x v="102"/>
            <x v="103"/>
            <x v="109"/>
            <x v="112"/>
            <x v="119"/>
            <x v="141"/>
            <x v="153"/>
            <x v="163"/>
            <x v="175"/>
            <x v="184"/>
            <x v="193"/>
            <x v="196"/>
            <x v="201"/>
            <x v="202"/>
            <x v="206"/>
            <x v="214"/>
            <x v="221"/>
            <x v="224"/>
            <x v="230"/>
            <x v="236"/>
            <x v="239"/>
            <x v="243"/>
            <x v="252"/>
            <x v="268"/>
            <x v="278"/>
            <x v="279"/>
            <x v="291"/>
            <x v="302"/>
            <x v="303"/>
            <x v="307"/>
          </reference>
        </references>
      </pivotArea>
    </format>
    <format dxfId="94">
      <pivotArea collapsedLevelsAreSubtotals="1" fieldPosition="0">
        <references count="1">
          <reference field="4" count="40">
            <x v="16"/>
            <x v="26"/>
            <x v="40"/>
            <x v="44"/>
            <x v="51"/>
            <x v="59"/>
            <x v="61"/>
            <x v="66"/>
            <x v="74"/>
            <x v="83"/>
            <x v="102"/>
            <x v="103"/>
            <x v="109"/>
            <x v="112"/>
            <x v="119"/>
            <x v="141"/>
            <x v="153"/>
            <x v="163"/>
            <x v="175"/>
            <x v="184"/>
            <x v="193"/>
            <x v="196"/>
            <x v="201"/>
            <x v="202"/>
            <x v="206"/>
            <x v="214"/>
            <x v="221"/>
            <x v="224"/>
            <x v="230"/>
            <x v="236"/>
            <x v="239"/>
            <x v="243"/>
            <x v="252"/>
            <x v="268"/>
            <x v="278"/>
            <x v="279"/>
            <x v="291"/>
            <x v="302"/>
            <x v="303"/>
            <x v="307"/>
          </reference>
        </references>
      </pivotArea>
    </format>
    <format dxfId="93">
      <pivotArea outline="0" collapsedLevelsAreSubtotals="1" fieldPosition="0"/>
    </format>
    <format dxfId="92">
      <pivotArea outline="0" collapsedLevelsAreSubtotals="1" fieldPosition="0"/>
    </format>
    <format dxfId="91">
      <pivotArea dataOnly="0" labelOnly="1" outline="0" fieldPosition="0">
        <references count="1">
          <reference field="4294967294" count="1">
            <x v="8"/>
          </reference>
        </references>
      </pivotArea>
    </format>
    <format dxfId="90">
      <pivotArea outline="0" fieldPosition="0">
        <references count="1">
          <reference field="4294967294" count="1">
            <x v="8"/>
          </reference>
        </references>
      </pivotArea>
    </format>
    <format dxfId="89">
      <pivotArea dataOnly="0" labelOnly="1" outline="0" fieldPosition="0">
        <references count="1">
          <reference field="4294967294" count="1">
            <x v="10"/>
          </reference>
        </references>
      </pivotArea>
    </format>
    <format dxfId="88">
      <pivotArea dataOnly="0" labelOnly="1" outline="0" fieldPosition="0">
        <references count="1">
          <reference field="4294967294" count="1">
            <x v="11"/>
          </reference>
        </references>
      </pivotArea>
    </format>
    <format dxfId="87">
      <pivotArea outline="0" fieldPosition="0">
        <references count="1">
          <reference field="4294967294" count="1">
            <x v="10"/>
          </reference>
        </references>
      </pivotArea>
    </format>
    <format dxfId="86">
      <pivotArea outline="0" fieldPosition="0">
        <references count="1">
          <reference field="4294967294" count="1">
            <x v="11"/>
          </reference>
        </references>
      </pivotArea>
    </format>
    <format dxfId="85">
      <pivotArea dataOnly="0" labelOnly="1" outline="0" fieldPosition="0">
        <references count="1">
          <reference field="4294967294" count="1">
            <x v="12"/>
          </reference>
        </references>
      </pivotArea>
    </format>
    <format dxfId="84">
      <pivotArea outline="0" fieldPosition="0">
        <references count="1">
          <reference field="4294967294" count="1">
            <x v="12"/>
          </reference>
        </references>
      </pivotArea>
    </format>
    <format dxfId="83">
      <pivotArea outline="0" fieldPosition="0">
        <references count="1">
          <reference field="4294967294" count="1">
            <x v="14"/>
          </reference>
        </references>
      </pivotArea>
    </format>
    <format dxfId="82">
      <pivotArea outline="0" fieldPosition="0">
        <references count="1">
          <reference field="4294967294" count="1">
            <x v="15"/>
          </reference>
        </references>
      </pivotArea>
    </format>
    <format dxfId="81">
      <pivotArea outline="0" collapsedLevelsAreSubtotals="1" fieldPosition="0">
        <references count="1">
          <reference field="4294967294" count="4" selected="0">
            <x v="0"/>
            <x v="1"/>
            <x v="2"/>
            <x v="3"/>
          </reference>
        </references>
      </pivotArea>
    </format>
    <format dxfId="80">
      <pivotArea dataOnly="0" labelOnly="1" outline="0" fieldPosition="0">
        <references count="1">
          <reference field="4294967294" count="4">
            <x v="0"/>
            <x v="1"/>
            <x v="2"/>
            <x v="3"/>
          </reference>
        </references>
      </pivotArea>
    </format>
    <format dxfId="79">
      <pivotArea outline="0" collapsedLevelsAreSubtotals="1" fieldPosition="0">
        <references count="1">
          <reference field="4294967294" count="4" selected="0">
            <x v="4"/>
            <x v="5"/>
            <x v="6"/>
            <x v="7"/>
          </reference>
        </references>
      </pivotArea>
    </format>
    <format dxfId="78">
      <pivotArea dataOnly="0" labelOnly="1" outline="0" fieldPosition="0">
        <references count="1">
          <reference field="4294967294" count="4">
            <x v="4"/>
            <x v="5"/>
            <x v="6"/>
            <x v="7"/>
          </reference>
        </references>
      </pivotArea>
    </format>
    <format dxfId="77">
      <pivotArea outline="0" collapsedLevelsAreSubtotals="1" fieldPosition="0">
        <references count="1">
          <reference field="4294967294" count="4" selected="0">
            <x v="8"/>
            <x v="9"/>
            <x v="10"/>
            <x v="11"/>
          </reference>
        </references>
      </pivotArea>
    </format>
    <format dxfId="76">
      <pivotArea dataOnly="0" labelOnly="1" outline="0" fieldPosition="0">
        <references count="1">
          <reference field="4294967294" count="4">
            <x v="8"/>
            <x v="9"/>
            <x v="10"/>
            <x v="11"/>
          </reference>
        </references>
      </pivotArea>
    </format>
    <format dxfId="75">
      <pivotArea outline="0" collapsedLevelsAreSubtotals="1" fieldPosition="0">
        <references count="1">
          <reference field="4294967294" count="4" selected="0">
            <x v="12"/>
            <x v="13"/>
            <x v="14"/>
            <x v="15"/>
          </reference>
        </references>
      </pivotArea>
    </format>
    <format dxfId="74">
      <pivotArea dataOnly="0" labelOnly="1" outline="0" fieldPosition="0">
        <references count="1">
          <reference field="4294967294" count="4">
            <x v="12"/>
            <x v="13"/>
            <x v="14"/>
            <x v="15"/>
          </reference>
        </references>
      </pivotArea>
    </format>
    <format dxfId="73">
      <pivotArea dataOnly="0" labelOnly="1" outline="0" fieldPosition="0">
        <references count="1">
          <reference field="4294967294" count="16">
            <x v="0"/>
            <x v="1"/>
            <x v="2"/>
            <x v="3"/>
            <x v="4"/>
            <x v="5"/>
            <x v="6"/>
            <x v="7"/>
            <x v="8"/>
            <x v="9"/>
            <x v="10"/>
            <x v="11"/>
            <x v="12"/>
            <x v="13"/>
            <x v="14"/>
            <x v="15"/>
          </reference>
        </references>
      </pivotArea>
    </format>
    <format dxfId="72">
      <pivotArea dataOnly="0" labelOnly="1" outline="0" fieldPosition="0">
        <references count="1">
          <reference field="4294967294" count="16">
            <x v="0"/>
            <x v="1"/>
            <x v="2"/>
            <x v="3"/>
            <x v="4"/>
            <x v="5"/>
            <x v="6"/>
            <x v="7"/>
            <x v="8"/>
            <x v="9"/>
            <x v="10"/>
            <x v="11"/>
            <x v="12"/>
            <x v="13"/>
            <x v="14"/>
            <x v="15"/>
          </reference>
        </references>
      </pivotArea>
    </format>
    <format dxfId="71">
      <pivotArea dataOnly="0" labelOnly="1" outline="0" fieldPosition="0">
        <references count="1">
          <reference field="4294967294" count="16">
            <x v="0"/>
            <x v="1"/>
            <x v="2"/>
            <x v="3"/>
            <x v="4"/>
            <x v="5"/>
            <x v="6"/>
            <x v="7"/>
            <x v="8"/>
            <x v="9"/>
            <x v="10"/>
            <x v="11"/>
            <x v="12"/>
            <x v="13"/>
            <x v="14"/>
            <x v="1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8" applyNumberFormats="0" applyBorderFormats="0" applyFontFormats="0" applyPatternFormats="0" applyAlignmentFormats="0" applyWidthHeightFormats="1" dataCaption="Values" grandTotalCaption="Mean" updatedVersion="4" minRefreshableVersion="3" useAutoFormatting="1" itemPrintTitles="1" createdVersion="4" indent="0" outline="1" outlineData="1" multipleFieldFilters="0" chartFormat="1">
  <location ref="A7:E45" firstHeaderRow="0" firstDataRow="1" firstDataCol="1" rowPageCount="5" colPageCount="1"/>
  <pivotFields count="10">
    <pivotField axis="axisPage" multipleItemSelectionAllowed="1" showAll="0">
      <items count="46">
        <item h="1" x="41"/>
        <item h="1" x="44"/>
        <item h="1" x="23"/>
        <item h="1" x="35"/>
        <item h="1" x="43"/>
        <item h="1" x="22"/>
        <item h="1" x="31"/>
        <item h="1" x="38"/>
        <item h="1" x="40"/>
        <item h="1" x="9"/>
        <item h="1" x="42"/>
        <item h="1" x="34"/>
        <item h="1" x="30"/>
        <item h="1" x="8"/>
        <item h="1" x="37"/>
        <item h="1" x="14"/>
        <item h="1" x="16"/>
        <item h="1" x="7"/>
        <item h="1" x="26"/>
        <item h="1" x="21"/>
        <item h="1" x="15"/>
        <item h="1" x="39"/>
        <item h="1" x="13"/>
        <item h="1" x="6"/>
        <item h="1" x="25"/>
        <item h="1" x="12"/>
        <item h="1" x="20"/>
        <item h="1" x="36"/>
        <item h="1" x="11"/>
        <item h="1" x="5"/>
        <item h="1" x="27"/>
        <item h="1" x="4"/>
        <item h="1" x="3"/>
        <item h="1" x="29"/>
        <item h="1" x="19"/>
        <item h="1" x="10"/>
        <item h="1" x="2"/>
        <item h="1" x="18"/>
        <item h="1" x="1"/>
        <item x="17"/>
        <item x="28"/>
        <item x="0"/>
        <item x="33"/>
        <item x="24"/>
        <item x="32"/>
        <item t="default"/>
      </items>
    </pivotField>
    <pivotField name="Country" axis="axisPage" multipleItemSelectionAllowed="1" showAll="0">
      <items count="50">
        <item x="10"/>
        <item x="40"/>
        <item x="1"/>
        <item x="0"/>
        <item x="2"/>
        <item x="3"/>
        <item x="4"/>
        <item x="44"/>
        <item x="6"/>
        <item x="7"/>
        <item x="8"/>
        <item x="16"/>
        <item x="9"/>
        <item x="12"/>
        <item x="11"/>
        <item x="42"/>
        <item x="13"/>
        <item x="14"/>
        <item x="15"/>
        <item x="17"/>
        <item x="18"/>
        <item x="19"/>
        <item x="22"/>
        <item x="23"/>
        <item x="21"/>
        <item x="20"/>
        <item x="24"/>
        <item x="25"/>
        <item x="41"/>
        <item x="27"/>
        <item x="28"/>
        <item x="29"/>
        <item x="30"/>
        <item x="31"/>
        <item x="33"/>
        <item x="34"/>
        <item x="32"/>
        <item x="35"/>
        <item x="37"/>
        <item x="36"/>
        <item x="43"/>
        <item x="39"/>
        <item x="38"/>
        <item x="45"/>
        <item x="46"/>
        <item x="47"/>
        <item x="48"/>
        <item x="5"/>
        <item x="26"/>
        <item t="default"/>
      </items>
    </pivotField>
    <pivotField axis="axisPage" multipleItemSelectionAllowed="1" showAll="0" defaultSubtotal="0">
      <items count="8">
        <item x="0"/>
        <item x="2"/>
        <item x="4"/>
        <item x="1"/>
        <item x="6"/>
        <item x="3"/>
        <item x="5"/>
        <item x="7"/>
      </items>
    </pivotField>
    <pivotField axis="axisPage" multipleItemSelectionAllowed="1" showAll="0">
      <items count="12">
        <item x="9"/>
        <item x="8"/>
        <item x="7"/>
        <item x="6"/>
        <item x="5"/>
        <item x="0"/>
        <item x="4"/>
        <item x="3"/>
        <item x="2"/>
        <item x="1"/>
        <item x="10"/>
        <item t="default"/>
      </items>
    </pivotField>
    <pivotField axis="axisRow" showAll="0" sortType="ascending">
      <items count="340">
        <item x="9"/>
        <item x="8"/>
        <item x="7"/>
        <item x="6"/>
        <item x="5"/>
        <item x="4"/>
        <item x="3"/>
        <item x="2"/>
        <item x="1"/>
        <item x="0"/>
        <item x="18"/>
        <item x="17"/>
        <item x="16"/>
        <item x="15"/>
        <item x="14"/>
        <item x="13"/>
        <item x="12"/>
        <item x="11"/>
        <item x="10"/>
        <item x="24"/>
        <item x="23"/>
        <item x="22"/>
        <item x="21"/>
        <item x="20"/>
        <item x="19"/>
        <item x="28"/>
        <item x="27"/>
        <item x="26"/>
        <item x="25"/>
        <item x="41"/>
        <item x="40"/>
        <item x="39"/>
        <item x="38"/>
        <item x="37"/>
        <item x="36"/>
        <item x="35"/>
        <item x="34"/>
        <item x="33"/>
        <item x="32"/>
        <item x="31"/>
        <item x="30"/>
        <item x="29"/>
        <item x="53"/>
        <item x="52"/>
        <item x="51"/>
        <item x="50"/>
        <item x="49"/>
        <item x="48"/>
        <item x="47"/>
        <item x="46"/>
        <item x="45"/>
        <item x="44"/>
        <item x="43"/>
        <item x="42"/>
        <item x="55"/>
        <item x="54"/>
        <item x="59"/>
        <item x="58"/>
        <item x="57"/>
        <item x="56"/>
        <item x="66"/>
        <item x="65"/>
        <item x="64"/>
        <item x="63"/>
        <item x="62"/>
        <item x="61"/>
        <item x="60"/>
        <item x="74"/>
        <item x="73"/>
        <item x="72"/>
        <item x="71"/>
        <item x="70"/>
        <item x="69"/>
        <item x="68"/>
        <item x="67"/>
        <item x="75"/>
        <item x="76"/>
        <item x="81"/>
        <item x="80"/>
        <item x="79"/>
        <item x="78"/>
        <item x="77"/>
        <item x="89"/>
        <item x="88"/>
        <item x="87"/>
        <item x="86"/>
        <item x="85"/>
        <item x="84"/>
        <item x="83"/>
        <item x="82"/>
        <item x="96"/>
        <item x="95"/>
        <item x="94"/>
        <item x="93"/>
        <item x="92"/>
        <item x="91"/>
        <item x="90"/>
        <item x="99"/>
        <item x="98"/>
        <item x="97"/>
        <item x="126"/>
        <item x="125"/>
        <item x="124"/>
        <item x="123"/>
        <item x="122"/>
        <item x="121"/>
        <item x="120"/>
        <item x="119"/>
        <item x="118"/>
        <item x="117"/>
        <item x="116"/>
        <item x="115"/>
        <item x="114"/>
        <item x="113"/>
        <item x="112"/>
        <item x="111"/>
        <item x="110"/>
        <item x="109"/>
        <item x="108"/>
        <item x="107"/>
        <item x="106"/>
        <item x="105"/>
        <item x="104"/>
        <item x="103"/>
        <item x="102"/>
        <item x="101"/>
        <item x="100"/>
        <item x="132"/>
        <item x="131"/>
        <item x="130"/>
        <item x="129"/>
        <item x="128"/>
        <item x="127"/>
        <item x="135"/>
        <item x="134"/>
        <item x="133"/>
        <item x="143"/>
        <item x="142"/>
        <item x="141"/>
        <item x="140"/>
        <item x="139"/>
        <item x="138"/>
        <item x="137"/>
        <item x="136"/>
        <item x="146"/>
        <item x="145"/>
        <item x="144"/>
        <item x="148"/>
        <item x="147"/>
        <item x="156"/>
        <item x="155"/>
        <item x="154"/>
        <item x="153"/>
        <item x="152"/>
        <item x="151"/>
        <item x="150"/>
        <item x="149"/>
        <item x="167"/>
        <item x="166"/>
        <item x="165"/>
        <item x="164"/>
        <item x="163"/>
        <item x="162"/>
        <item x="161"/>
        <item x="160"/>
        <item x="159"/>
        <item x="158"/>
        <item x="157"/>
        <item x="179"/>
        <item x="178"/>
        <item x="177"/>
        <item x="176"/>
        <item x="175"/>
        <item x="174"/>
        <item x="173"/>
        <item x="172"/>
        <item x="171"/>
        <item x="170"/>
        <item x="169"/>
        <item x="168"/>
        <item x="180"/>
        <item x="182"/>
        <item x="181"/>
        <item x="191"/>
        <item x="190"/>
        <item x="189"/>
        <item x="188"/>
        <item x="187"/>
        <item x="186"/>
        <item x="185"/>
        <item x="184"/>
        <item x="183"/>
        <item x="203"/>
        <item x="202"/>
        <item x="201"/>
        <item x="200"/>
        <item x="199"/>
        <item x="198"/>
        <item x="197"/>
        <item x="196"/>
        <item x="195"/>
        <item x="194"/>
        <item x="193"/>
        <item x="192"/>
        <item x="212"/>
        <item x="211"/>
        <item x="210"/>
        <item x="209"/>
        <item x="208"/>
        <item x="207"/>
        <item x="206"/>
        <item x="205"/>
        <item x="204"/>
        <item x="221"/>
        <item x="220"/>
        <item x="219"/>
        <item x="218"/>
        <item x="217"/>
        <item x="216"/>
        <item x="215"/>
        <item x="214"/>
        <item x="213"/>
        <item x="224"/>
        <item x="223"/>
        <item x="222"/>
        <item x="230"/>
        <item x="229"/>
        <item x="228"/>
        <item x="227"/>
        <item x="226"/>
        <item x="225"/>
        <item x="234"/>
        <item x="233"/>
        <item x="232"/>
        <item x="231"/>
        <item x="243"/>
        <item x="242"/>
        <item x="241"/>
        <item x="240"/>
        <item x="239"/>
        <item x="238"/>
        <item x="237"/>
        <item x="236"/>
        <item x="235"/>
        <item x="245"/>
        <item x="244"/>
        <item x="250"/>
        <item x="249"/>
        <item x="248"/>
        <item x="247"/>
        <item x="246"/>
        <item x="254"/>
        <item x="253"/>
        <item x="252"/>
        <item x="251"/>
        <item x="260"/>
        <item x="259"/>
        <item x="258"/>
        <item x="257"/>
        <item x="256"/>
        <item x="255"/>
        <item x="266"/>
        <item x="265"/>
        <item x="264"/>
        <item x="263"/>
        <item x="262"/>
        <item x="261"/>
        <item x="269"/>
        <item x="268"/>
        <item x="267"/>
        <item x="273"/>
        <item x="272"/>
        <item x="271"/>
        <item x="270"/>
        <item x="282"/>
        <item x="281"/>
        <item x="280"/>
        <item x="279"/>
        <item x="278"/>
        <item x="277"/>
        <item x="276"/>
        <item x="275"/>
        <item x="274"/>
        <item x="290"/>
        <item x="289"/>
        <item x="288"/>
        <item x="287"/>
        <item x="286"/>
        <item x="285"/>
        <item x="284"/>
        <item x="283"/>
        <item x="298"/>
        <item x="297"/>
        <item x="296"/>
        <item x="295"/>
        <item x="294"/>
        <item x="293"/>
        <item x="292"/>
        <item x="291"/>
        <item x="309"/>
        <item x="308"/>
        <item x="307"/>
        <item x="306"/>
        <item x="305"/>
        <item x="304"/>
        <item x="303"/>
        <item x="302"/>
        <item x="301"/>
        <item x="300"/>
        <item x="299"/>
        <item x="321"/>
        <item x="320"/>
        <item x="319"/>
        <item x="318"/>
        <item x="317"/>
        <item x="316"/>
        <item x="315"/>
        <item x="314"/>
        <item x="313"/>
        <item x="312"/>
        <item x="311"/>
        <item x="310"/>
        <item x="333"/>
        <item x="332"/>
        <item x="331"/>
        <item x="330"/>
        <item x="329"/>
        <item x="328"/>
        <item x="327"/>
        <item x="326"/>
        <item x="325"/>
        <item x="324"/>
        <item x="323"/>
        <item x="322"/>
        <item x="338"/>
        <item x="337"/>
        <item x="336"/>
        <item x="335"/>
        <item x="334"/>
        <item t="default"/>
      </items>
    </pivotField>
    <pivotField axis="axisPage" multipleItemSelectionAllowed="1" showAll="0">
      <items count="4">
        <item x="0"/>
        <item h="1" x="2"/>
        <item h="1" x="1"/>
        <item t="default"/>
      </items>
    </pivotField>
    <pivotField dataField="1" showAll="0"/>
    <pivotField dataField="1" showAll="0" defaultSubtotal="0"/>
    <pivotField dataField="1" showAll="0"/>
    <pivotField dataField="1" showAll="0" defaultSubtotal="0"/>
  </pivotFields>
  <rowFields count="1">
    <field x="4"/>
  </rowFields>
  <rowItems count="38">
    <i>
      <x v="9"/>
    </i>
    <i>
      <x v="18"/>
    </i>
    <i>
      <x v="27"/>
    </i>
    <i>
      <x v="28"/>
    </i>
    <i>
      <x v="41"/>
    </i>
    <i>
      <x v="55"/>
    </i>
    <i>
      <x v="66"/>
    </i>
    <i>
      <x v="74"/>
    </i>
    <i>
      <x v="81"/>
    </i>
    <i>
      <x v="89"/>
    </i>
    <i>
      <x v="122"/>
    </i>
    <i>
      <x v="123"/>
    </i>
    <i>
      <x v="124"/>
    </i>
    <i>
      <x v="125"/>
    </i>
    <i>
      <x v="126"/>
    </i>
    <i>
      <x v="132"/>
    </i>
    <i>
      <x v="134"/>
    </i>
    <i>
      <x v="135"/>
    </i>
    <i>
      <x v="165"/>
    </i>
    <i>
      <x v="166"/>
    </i>
    <i>
      <x v="167"/>
    </i>
    <i>
      <x v="182"/>
    </i>
    <i>
      <x v="191"/>
    </i>
    <i>
      <x v="212"/>
    </i>
    <i>
      <x v="221"/>
    </i>
    <i>
      <x v="224"/>
    </i>
    <i>
      <x v="234"/>
    </i>
    <i>
      <x v="260"/>
    </i>
    <i>
      <x v="269"/>
    </i>
    <i>
      <x v="273"/>
    </i>
    <i>
      <x v="282"/>
    </i>
    <i>
      <x v="298"/>
    </i>
    <i>
      <x v="308"/>
    </i>
    <i>
      <x v="309"/>
    </i>
    <i>
      <x v="321"/>
    </i>
    <i>
      <x v="332"/>
    </i>
    <i>
      <x v="333"/>
    </i>
    <i t="grand">
      <x/>
    </i>
  </rowItems>
  <colFields count="1">
    <field x="-2"/>
  </colFields>
  <colItems count="4">
    <i>
      <x/>
    </i>
    <i i="1">
      <x v="1"/>
    </i>
    <i i="2">
      <x v="2"/>
    </i>
    <i i="3">
      <x v="3"/>
    </i>
  </colItems>
  <pageFields count="5">
    <pageField fld="0" hier="-1"/>
    <pageField fld="1" hier="-1"/>
    <pageField fld="3" hier="-1"/>
    <pageField fld="5" hier="-1"/>
    <pageField fld="2" hier="-1"/>
  </pageFields>
  <dataFields count="4">
    <dataField name="Budget size _x000a_social transfers" fld="6" subtotal="average" baseField="3" baseItem="0" numFmtId="166"/>
    <dataField name="Budget size_x000a_income taxes " fld="7" subtotal="average" baseField="0" baseItem="0" numFmtId="166"/>
    <dataField name="Efficiency _x000a_social transfers" fld="8" subtotal="average" baseField="3" baseItem="2" numFmtId="165"/>
    <dataField name="Efficiency _x000a_income taxes " fld="9" subtotal="average" baseField="0" baseItem="0" numFmtId="165"/>
  </dataFields>
  <formats count="30">
    <format dxfId="70">
      <pivotArea type="all" dataOnly="0" outline="0" fieldPosition="0"/>
    </format>
    <format dxfId="69">
      <pivotArea dataOnly="0" labelOnly="1" outline="0" fieldPosition="0">
        <references count="1">
          <reference field="4294967294" count="1">
            <x v="0"/>
          </reference>
        </references>
      </pivotArea>
    </format>
    <format dxfId="68">
      <pivotArea dataOnly="0" labelOnly="1" outline="0" fieldPosition="0">
        <references count="1">
          <reference field="4294967294" count="1">
            <x v="2"/>
          </reference>
        </references>
      </pivotArea>
    </format>
    <format dxfId="67">
      <pivotArea outline="0" collapsedLevelsAreSubtotals="1" fieldPosition="0"/>
    </format>
    <format dxfId="66">
      <pivotArea dataOnly="0" labelOnly="1" outline="0" fieldPosition="0">
        <references count="1">
          <reference field="4294967294" count="2">
            <x v="0"/>
            <x v="2"/>
          </reference>
        </references>
      </pivotArea>
    </format>
    <format dxfId="65">
      <pivotArea outline="0" collapsedLevelsAreSubtotals="1" fieldPosition="0"/>
    </format>
    <format dxfId="64">
      <pivotArea dataOnly="0" labelOnly="1" outline="0" fieldPosition="0">
        <references count="1">
          <reference field="4294967294" count="2">
            <x v="0"/>
            <x v="2"/>
          </reference>
        </references>
      </pivotArea>
    </format>
    <format dxfId="63">
      <pivotArea outline="0" collapsedLevelsAreSubtotals="1" fieldPosition="0">
        <references count="1">
          <reference field="4294967294" count="1" selected="0">
            <x v="0"/>
          </reference>
        </references>
      </pivotArea>
    </format>
    <format dxfId="62">
      <pivotArea outline="0" collapsedLevelsAreSubtotals="1" fieldPosition="0">
        <references count="1">
          <reference field="4294967294" count="1" selected="0">
            <x v="2"/>
          </reference>
        </references>
      </pivotArea>
    </format>
    <format dxfId="61">
      <pivotArea dataOnly="0" labelOnly="1" outline="0" fieldPosition="0">
        <references count="1">
          <reference field="4294967294" count="1">
            <x v="0"/>
          </reference>
        </references>
      </pivotArea>
    </format>
    <format dxfId="60">
      <pivotArea dataOnly="0" labelOnly="1" outline="0" fieldPosition="0">
        <references count="1">
          <reference field="4294967294" count="1">
            <x v="2"/>
          </reference>
        </references>
      </pivotArea>
    </format>
    <format dxfId="59">
      <pivotArea outline="0" collapsedLevelsAreSubtotals="1" fieldPosition="0">
        <references count="1">
          <reference field="4294967294" count="1" selected="0">
            <x v="1"/>
          </reference>
        </references>
      </pivotArea>
    </format>
    <format dxfId="58">
      <pivotArea dataOnly="0" labelOnly="1" outline="0" fieldPosition="0">
        <references count="1">
          <reference field="4294967294" count="1">
            <x v="3"/>
          </reference>
        </references>
      </pivotArea>
    </format>
    <format dxfId="57">
      <pivotArea outline="0" fieldPosition="0">
        <references count="1">
          <reference field="4294967294" count="1">
            <x v="3"/>
          </reference>
        </references>
      </pivotArea>
    </format>
    <format dxfId="56">
      <pivotArea dataOnly="0" labelOnly="1" outline="0" fieldPosition="0">
        <references count="1">
          <reference field="4294967294" count="4">
            <x v="0"/>
            <x v="1"/>
            <x v="2"/>
            <x v="3"/>
          </reference>
        </references>
      </pivotArea>
    </format>
    <format dxfId="55">
      <pivotArea dataOnly="0" labelOnly="1" outline="0" fieldPosition="0">
        <references count="1">
          <reference field="4294967294" count="4">
            <x v="0"/>
            <x v="1"/>
            <x v="2"/>
            <x v="3"/>
          </reference>
        </references>
      </pivotArea>
    </format>
    <format dxfId="54">
      <pivotArea outline="0" collapsedLevelsAreSubtotals="1" fieldPosition="0">
        <references count="1">
          <reference field="4294967294" count="2" selected="0">
            <x v="2"/>
            <x v="3"/>
          </reference>
        </references>
      </pivotArea>
    </format>
    <format dxfId="53">
      <pivotArea dataOnly="0" labelOnly="1" outline="0" fieldPosition="0">
        <references count="1">
          <reference field="4294967294" count="2">
            <x v="2"/>
            <x v="3"/>
          </reference>
        </references>
      </pivotArea>
    </format>
    <format dxfId="52">
      <pivotArea dataOnly="0" labelOnly="1" outline="0" fieldPosition="0">
        <references count="1">
          <reference field="4294967294" count="1">
            <x v="1"/>
          </reference>
        </references>
      </pivotArea>
    </format>
    <format dxfId="51">
      <pivotArea dataOnly="0" labelOnly="1" outline="0" fieldPosition="0">
        <references count="1">
          <reference field="4294967294" count="1">
            <x v="3"/>
          </reference>
        </references>
      </pivotArea>
    </format>
    <format dxfId="50">
      <pivotArea dataOnly="0" labelOnly="1" outline="0" fieldPosition="0">
        <references count="1">
          <reference field="4294967294" count="1">
            <x v="1"/>
          </reference>
        </references>
      </pivotArea>
    </format>
    <format dxfId="49">
      <pivotArea dataOnly="0" labelOnly="1" outline="0" fieldPosition="0">
        <references count="1">
          <reference field="4294967294" count="1">
            <x v="1"/>
          </reference>
        </references>
      </pivotArea>
    </format>
    <format dxfId="48">
      <pivotArea dataOnly="0" labelOnly="1" outline="0" fieldPosition="0">
        <references count="1">
          <reference field="4294967294" count="1">
            <x v="3"/>
          </reference>
        </references>
      </pivotArea>
    </format>
    <format dxfId="47">
      <pivotArea dataOnly="0" labelOnly="1" outline="0" fieldPosition="0">
        <references count="1">
          <reference field="4294967294" count="1">
            <x v="3"/>
          </reference>
        </references>
      </pivotArea>
    </format>
    <format dxfId="46">
      <pivotArea outline="0" collapsedLevelsAreSubtotals="1" fieldPosition="0"/>
    </format>
    <format dxfId="45">
      <pivotArea dataOnly="0" labelOnly="1" outline="0" fieldPosition="0">
        <references count="1">
          <reference field="4294967294" count="4">
            <x v="0"/>
            <x v="1"/>
            <x v="2"/>
            <x v="3"/>
          </reference>
        </references>
      </pivotArea>
    </format>
    <format dxfId="44">
      <pivotArea dataOnly="0" labelOnly="1" outline="0" fieldPosition="0">
        <references count="1">
          <reference field="4294967294" count="4">
            <x v="0"/>
            <x v="1"/>
            <x v="2"/>
            <x v="3"/>
          </reference>
        </references>
      </pivotArea>
    </format>
    <format dxfId="43">
      <pivotArea outline="0" collapsedLevelsAreSubtotals="1" fieldPosition="0">
        <references count="1">
          <reference field="4294967294" count="1" selected="0">
            <x v="2"/>
          </reference>
        </references>
      </pivotArea>
    </format>
    <format dxfId="42">
      <pivotArea dataOnly="0" labelOnly="1" outline="0" fieldPosition="0">
        <references count="1">
          <reference field="4294967294" count="1">
            <x v="2"/>
          </reference>
        </references>
      </pivotArea>
    </format>
    <format dxfId="4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9"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K38" firstHeaderRow="0" firstDataRow="1" firstDataCol="1" rowPageCount="5" colPageCount="1"/>
  <pivotFields count="20">
    <pivotField axis="axisPage" multipleItemSelectionAllowed="1" showAll="0">
      <items count="46">
        <item h="1" x="41"/>
        <item h="1" x="44"/>
        <item h="1" x="23"/>
        <item h="1" x="35"/>
        <item h="1" x="43"/>
        <item h="1" x="22"/>
        <item h="1" x="31"/>
        <item h="1" x="38"/>
        <item h="1" x="40"/>
        <item h="1" x="9"/>
        <item h="1" x="42"/>
        <item h="1" x="34"/>
        <item h="1" x="30"/>
        <item h="1" x="8"/>
        <item h="1" x="37"/>
        <item h="1" x="14"/>
        <item h="1" x="16"/>
        <item h="1" x="7"/>
        <item h="1" x="26"/>
        <item h="1" x="21"/>
        <item h="1" x="15"/>
        <item h="1" x="39"/>
        <item h="1" x="13"/>
        <item h="1" x="6"/>
        <item h="1" x="25"/>
        <item h="1" x="12"/>
        <item h="1" x="20"/>
        <item h="1" x="36"/>
        <item h="1" x="11"/>
        <item h="1" x="5"/>
        <item h="1" x="27"/>
        <item h="1" x="4"/>
        <item h="1" x="3"/>
        <item h="1" x="29"/>
        <item h="1" x="19"/>
        <item h="1" x="10"/>
        <item h="1" x="2"/>
        <item h="1" x="18"/>
        <item h="1" x="1"/>
        <item h="1" x="17"/>
        <item h="1" x="28"/>
        <item x="0"/>
        <item x="33"/>
        <item x="24"/>
        <item x="32"/>
        <item t="default"/>
      </items>
    </pivotField>
    <pivotField axis="axisPage" multipleItemSelectionAllowed="1" showAll="0">
      <items count="50">
        <item x="10"/>
        <item x="40"/>
        <item x="1"/>
        <item x="0"/>
        <item x="2"/>
        <item x="3"/>
        <item x="4"/>
        <item x="44"/>
        <item x="6"/>
        <item x="7"/>
        <item x="8"/>
        <item x="16"/>
        <item x="9"/>
        <item x="12"/>
        <item x="11"/>
        <item x="42"/>
        <item x="13"/>
        <item x="14"/>
        <item x="15"/>
        <item x="17"/>
        <item x="18"/>
        <item x="19"/>
        <item x="22"/>
        <item x="23"/>
        <item x="21"/>
        <item x="20"/>
        <item x="24"/>
        <item x="25"/>
        <item x="41"/>
        <item x="27"/>
        <item x="28"/>
        <item x="29"/>
        <item x="30"/>
        <item x="31"/>
        <item x="33"/>
        <item x="34"/>
        <item x="32"/>
        <item x="35"/>
        <item x="37"/>
        <item x="36"/>
        <item x="43"/>
        <item x="39"/>
        <item x="38"/>
        <item x="45"/>
        <item x="46"/>
        <item x="47"/>
        <item x="48"/>
        <item x="5"/>
        <item x="26"/>
        <item t="default"/>
      </items>
    </pivotField>
    <pivotField axis="axisPage" multipleItemSelectionAllowed="1" showAll="0">
      <items count="9">
        <item x="0"/>
        <item x="2"/>
        <item x="4"/>
        <item x="1"/>
        <item x="6"/>
        <item x="3"/>
        <item x="5"/>
        <item x="7"/>
        <item t="default"/>
      </items>
    </pivotField>
    <pivotField axis="axisPage" multipleItemSelectionAllowed="1" showAll="0">
      <items count="12">
        <item x="9"/>
        <item x="8"/>
        <item x="7"/>
        <item x="6"/>
        <item x="5"/>
        <item x="0"/>
        <item x="4"/>
        <item x="3"/>
        <item x="2"/>
        <item x="1"/>
        <item x="10"/>
        <item t="default"/>
      </items>
    </pivotField>
    <pivotField axis="axisRow" showAll="0" sortType="ascending">
      <items count="340">
        <item x="9"/>
        <item x="8"/>
        <item x="7"/>
        <item x="6"/>
        <item x="5"/>
        <item x="4"/>
        <item x="3"/>
        <item x="2"/>
        <item x="1"/>
        <item x="0"/>
        <item x="18"/>
        <item x="17"/>
        <item x="16"/>
        <item x="15"/>
        <item x="14"/>
        <item x="13"/>
        <item x="12"/>
        <item x="11"/>
        <item x="10"/>
        <item x="24"/>
        <item x="23"/>
        <item x="22"/>
        <item x="21"/>
        <item x="20"/>
        <item x="19"/>
        <item x="28"/>
        <item x="27"/>
        <item x="26"/>
        <item x="25"/>
        <item x="41"/>
        <item x="40"/>
        <item x="39"/>
        <item x="38"/>
        <item x="37"/>
        <item x="36"/>
        <item x="35"/>
        <item x="34"/>
        <item x="33"/>
        <item x="32"/>
        <item x="31"/>
        <item x="30"/>
        <item x="29"/>
        <item x="53"/>
        <item x="52"/>
        <item x="51"/>
        <item x="50"/>
        <item x="49"/>
        <item x="48"/>
        <item x="47"/>
        <item x="46"/>
        <item x="45"/>
        <item x="44"/>
        <item x="43"/>
        <item x="42"/>
        <item x="55"/>
        <item x="54"/>
        <item x="59"/>
        <item x="58"/>
        <item x="57"/>
        <item x="56"/>
        <item x="66"/>
        <item x="65"/>
        <item x="64"/>
        <item x="63"/>
        <item x="62"/>
        <item x="61"/>
        <item x="60"/>
        <item x="74"/>
        <item x="73"/>
        <item x="72"/>
        <item x="71"/>
        <item x="70"/>
        <item x="69"/>
        <item x="68"/>
        <item x="67"/>
        <item x="75"/>
        <item x="76"/>
        <item x="81"/>
        <item x="80"/>
        <item x="79"/>
        <item x="78"/>
        <item x="77"/>
        <item x="89"/>
        <item x="88"/>
        <item x="87"/>
        <item x="86"/>
        <item x="85"/>
        <item x="84"/>
        <item x="83"/>
        <item x="82"/>
        <item x="96"/>
        <item x="95"/>
        <item x="94"/>
        <item x="93"/>
        <item x="92"/>
        <item x="91"/>
        <item x="90"/>
        <item x="99"/>
        <item x="98"/>
        <item x="97"/>
        <item x="126"/>
        <item x="125"/>
        <item x="124"/>
        <item x="123"/>
        <item x="122"/>
        <item x="121"/>
        <item x="120"/>
        <item x="119"/>
        <item x="118"/>
        <item x="117"/>
        <item x="116"/>
        <item x="115"/>
        <item x="114"/>
        <item x="113"/>
        <item x="112"/>
        <item x="111"/>
        <item x="110"/>
        <item x="109"/>
        <item x="108"/>
        <item x="107"/>
        <item x="106"/>
        <item x="105"/>
        <item x="104"/>
        <item x="103"/>
        <item x="102"/>
        <item x="101"/>
        <item x="100"/>
        <item x="132"/>
        <item x="131"/>
        <item x="130"/>
        <item x="129"/>
        <item x="128"/>
        <item x="127"/>
        <item x="135"/>
        <item x="134"/>
        <item x="133"/>
        <item x="143"/>
        <item x="142"/>
        <item x="141"/>
        <item x="140"/>
        <item x="139"/>
        <item x="138"/>
        <item x="137"/>
        <item x="136"/>
        <item x="146"/>
        <item x="145"/>
        <item x="144"/>
        <item x="148"/>
        <item x="147"/>
        <item x="156"/>
        <item x="155"/>
        <item x="154"/>
        <item x="153"/>
        <item x="152"/>
        <item x="151"/>
        <item x="150"/>
        <item x="149"/>
        <item x="167"/>
        <item x="166"/>
        <item x="165"/>
        <item x="164"/>
        <item x="163"/>
        <item x="162"/>
        <item x="161"/>
        <item x="160"/>
        <item x="159"/>
        <item x="158"/>
        <item x="157"/>
        <item x="179"/>
        <item x="178"/>
        <item x="177"/>
        <item x="176"/>
        <item x="175"/>
        <item x="174"/>
        <item x="173"/>
        <item x="172"/>
        <item x="171"/>
        <item x="170"/>
        <item x="169"/>
        <item x="168"/>
        <item x="180"/>
        <item x="182"/>
        <item x="181"/>
        <item x="191"/>
        <item x="190"/>
        <item x="189"/>
        <item x="188"/>
        <item x="187"/>
        <item x="186"/>
        <item x="185"/>
        <item x="184"/>
        <item x="183"/>
        <item x="203"/>
        <item x="202"/>
        <item x="201"/>
        <item x="200"/>
        <item x="199"/>
        <item x="198"/>
        <item x="197"/>
        <item x="196"/>
        <item x="195"/>
        <item x="194"/>
        <item x="193"/>
        <item x="192"/>
        <item x="212"/>
        <item x="211"/>
        <item x="210"/>
        <item x="209"/>
        <item x="208"/>
        <item x="207"/>
        <item x="206"/>
        <item x="205"/>
        <item x="204"/>
        <item x="221"/>
        <item x="220"/>
        <item x="219"/>
        <item x="218"/>
        <item x="217"/>
        <item x="216"/>
        <item x="215"/>
        <item x="214"/>
        <item x="213"/>
        <item x="224"/>
        <item x="223"/>
        <item x="222"/>
        <item x="230"/>
        <item x="229"/>
        <item x="228"/>
        <item x="227"/>
        <item x="226"/>
        <item x="225"/>
        <item x="234"/>
        <item x="233"/>
        <item x="232"/>
        <item x="231"/>
        <item x="243"/>
        <item x="242"/>
        <item x="241"/>
        <item x="240"/>
        <item x="239"/>
        <item x="238"/>
        <item x="237"/>
        <item x="236"/>
        <item x="235"/>
        <item x="245"/>
        <item x="244"/>
        <item x="250"/>
        <item x="249"/>
        <item x="248"/>
        <item x="247"/>
        <item x="246"/>
        <item x="254"/>
        <item x="253"/>
        <item x="252"/>
        <item x="251"/>
        <item x="260"/>
        <item x="259"/>
        <item x="258"/>
        <item x="257"/>
        <item x="256"/>
        <item x="255"/>
        <item x="266"/>
        <item x="265"/>
        <item x="264"/>
        <item x="263"/>
        <item x="262"/>
        <item x="261"/>
        <item x="269"/>
        <item x="268"/>
        <item x="267"/>
        <item x="273"/>
        <item x="272"/>
        <item x="271"/>
        <item x="270"/>
        <item x="282"/>
        <item x="281"/>
        <item x="280"/>
        <item x="279"/>
        <item x="278"/>
        <item x="277"/>
        <item x="276"/>
        <item x="275"/>
        <item x="274"/>
        <item x="290"/>
        <item x="289"/>
        <item x="288"/>
        <item x="287"/>
        <item x="286"/>
        <item x="285"/>
        <item x="284"/>
        <item x="283"/>
        <item x="298"/>
        <item x="297"/>
        <item x="296"/>
        <item x="295"/>
        <item x="294"/>
        <item x="293"/>
        <item x="292"/>
        <item x="291"/>
        <item x="309"/>
        <item x="308"/>
        <item x="307"/>
        <item x="306"/>
        <item x="305"/>
        <item x="304"/>
        <item x="303"/>
        <item x="302"/>
        <item x="301"/>
        <item x="300"/>
        <item x="299"/>
        <item x="321"/>
        <item x="320"/>
        <item x="319"/>
        <item x="318"/>
        <item x="317"/>
        <item x="316"/>
        <item x="315"/>
        <item x="314"/>
        <item x="313"/>
        <item x="312"/>
        <item x="311"/>
        <item x="310"/>
        <item x="333"/>
        <item x="332"/>
        <item x="331"/>
        <item x="330"/>
        <item x="329"/>
        <item x="328"/>
        <item x="327"/>
        <item x="326"/>
        <item x="325"/>
        <item x="324"/>
        <item x="323"/>
        <item x="322"/>
        <item x="338"/>
        <item x="337"/>
        <item x="336"/>
        <item x="335"/>
        <item x="334"/>
        <item t="default"/>
      </items>
    </pivotField>
    <pivotField axis="axisPage" multipleItemSelectionAllowed="1" showAll="0">
      <items count="4">
        <item x="0"/>
        <item h="1" x="2"/>
        <item h="1" x="1"/>
        <item t="default"/>
      </items>
    </pivotField>
    <pivotField showAll="0"/>
    <pivotField showAll="0"/>
    <pivotField numFmtId="165" showAll="0"/>
    <pivotField dataField="1" showAll="0"/>
    <pivotField dataField="1" showAll="0"/>
    <pivotField dataField="1" showAll="0"/>
    <pivotField showAll="0" defaultSubtotal="0"/>
    <pivotField dataField="1" showAll="0"/>
    <pivotField dataField="1" showAll="0"/>
    <pivotField dataField="1" showAll="0"/>
    <pivotField dataField="1" showAll="0"/>
    <pivotField dataField="1" showAll="0"/>
    <pivotField dataField="1" showAll="0"/>
    <pivotField dataField="1" showAll="0"/>
  </pivotFields>
  <rowFields count="1">
    <field x="4"/>
  </rowFields>
  <rowItems count="31">
    <i>
      <x v="9"/>
    </i>
    <i>
      <x v="18"/>
    </i>
    <i>
      <x v="28"/>
    </i>
    <i>
      <x v="41"/>
    </i>
    <i>
      <x v="55"/>
    </i>
    <i>
      <x v="66"/>
    </i>
    <i>
      <x v="74"/>
    </i>
    <i>
      <x v="81"/>
    </i>
    <i>
      <x v="89"/>
    </i>
    <i>
      <x v="124"/>
    </i>
    <i>
      <x v="125"/>
    </i>
    <i>
      <x v="126"/>
    </i>
    <i>
      <x v="132"/>
    </i>
    <i>
      <x v="135"/>
    </i>
    <i>
      <x v="166"/>
    </i>
    <i>
      <x v="167"/>
    </i>
    <i>
      <x v="182"/>
    </i>
    <i>
      <x v="191"/>
    </i>
    <i>
      <x v="212"/>
    </i>
    <i>
      <x v="221"/>
    </i>
    <i>
      <x v="224"/>
    </i>
    <i>
      <x v="234"/>
    </i>
    <i>
      <x v="260"/>
    </i>
    <i>
      <x v="282"/>
    </i>
    <i>
      <x v="298"/>
    </i>
    <i>
      <x v="308"/>
    </i>
    <i>
      <x v="309"/>
    </i>
    <i>
      <x v="321"/>
    </i>
    <i>
      <x v="332"/>
    </i>
    <i>
      <x v="333"/>
    </i>
    <i t="grand">
      <x/>
    </i>
  </rowItems>
  <colFields count="1">
    <field x="-2"/>
  </colFields>
  <colItems count="10">
    <i>
      <x/>
    </i>
    <i i="1">
      <x v="1"/>
    </i>
    <i i="2">
      <x v="2"/>
    </i>
    <i i="3">
      <x v="3"/>
    </i>
    <i i="4">
      <x v="4"/>
    </i>
    <i i="5">
      <x v="5"/>
    </i>
    <i i="6">
      <x v="6"/>
    </i>
    <i i="7">
      <x v="7"/>
    </i>
    <i i="8">
      <x v="8"/>
    </i>
    <i i="9">
      <x v="9"/>
    </i>
  </colItems>
  <pageFields count="5">
    <pageField fld="0" hier="-1"/>
    <pageField fld="1" hier="-1"/>
    <pageField fld="3" hier="-1"/>
    <pageField fld="5" hier="-1"/>
    <pageField fld="2" hier="-1"/>
  </pageFields>
  <dataFields count="10">
    <dataField name="Sum all social benefitss" fld="9" subtotal="average" baseField="0" baseItem="0"/>
    <dataField name="Old-age/ Disability/ Survivor transfers" fld="10" subtotal="average" baseField="0" baseItem="0"/>
    <dataField name="Sickness transfers" fld="11" subtotal="average" baseField="0" baseItem="0"/>
    <dataField name="Education transfers" fld="13" subtotal="average" baseField="0" baseItem="0"/>
    <dataField name="Unemployment compensation" fld="14" subtotal="average" baseField="0" baseItem="0"/>
    <dataField name="Housing transfers" fld="15" subtotal="average" baseField="0" baseItem="0"/>
    <dataField name="General/food/ medical assistance" fld="16" subtotal="average" baseField="0" baseItem="0"/>
    <dataField name="Other transfers " fld="17" subtotal="average" baseField="0" baseItem="0"/>
    <dataField name="Residual " fld="18" subtotal="average" baseField="0" baseItem="0"/>
    <dataField name="Income taxes " fld="19" subtotal="average" baseField="0" baseItem="0"/>
  </dataFields>
  <formats count="16">
    <format dxfId="40">
      <pivotArea outline="0" collapsedLevelsAreSubtotals="1" fieldPosition="0"/>
    </format>
    <format dxfId="39">
      <pivotArea type="all" dataOnly="0" outline="0" fieldPosition="0"/>
    </format>
    <format dxfId="38">
      <pivotArea dataOnly="0" labelOnly="1" outline="0" fieldPosition="0">
        <references count="1">
          <reference field="4294967294" count="10">
            <x v="0"/>
            <x v="1"/>
            <x v="2"/>
            <x v="3"/>
            <x v="4"/>
            <x v="5"/>
            <x v="6"/>
            <x v="7"/>
            <x v="8"/>
            <x v="9"/>
          </reference>
        </references>
      </pivotArea>
    </format>
    <format dxfId="37">
      <pivotArea dataOnly="0" labelOnly="1" outline="0" fieldPosition="0">
        <references count="1">
          <reference field="4294967294" count="10">
            <x v="0"/>
            <x v="1"/>
            <x v="2"/>
            <x v="3"/>
            <x v="4"/>
            <x v="5"/>
            <x v="6"/>
            <x v="7"/>
            <x v="8"/>
            <x v="9"/>
          </reference>
        </references>
      </pivotArea>
    </format>
    <format dxfId="36">
      <pivotArea dataOnly="0" labelOnly="1" outline="0" fieldPosition="0">
        <references count="1">
          <reference field="4294967294" count="10">
            <x v="0"/>
            <x v="1"/>
            <x v="2"/>
            <x v="3"/>
            <x v="4"/>
            <x v="5"/>
            <x v="6"/>
            <x v="7"/>
            <x v="8"/>
            <x v="9"/>
          </reference>
        </references>
      </pivotArea>
    </format>
    <format dxfId="35">
      <pivotArea dataOnly="0" labelOnly="1" outline="0" fieldPosition="0">
        <references count="1">
          <reference field="4294967294" count="9">
            <x v="1"/>
            <x v="2"/>
            <x v="3"/>
            <x v="4"/>
            <x v="5"/>
            <x v="6"/>
            <x v="7"/>
            <x v="8"/>
            <x v="9"/>
          </reference>
        </references>
      </pivotArea>
    </format>
    <format dxfId="34">
      <pivotArea dataOnly="0" labelOnly="1" outline="0" fieldPosition="0">
        <references count="1">
          <reference field="4294967294" count="9">
            <x v="1"/>
            <x v="2"/>
            <x v="3"/>
            <x v="4"/>
            <x v="5"/>
            <x v="6"/>
            <x v="7"/>
            <x v="8"/>
            <x v="9"/>
          </reference>
        </references>
      </pivotArea>
    </format>
    <format dxfId="33">
      <pivotArea outline="0" collapsedLevelsAreSubtotals="1" fieldPosition="0">
        <references count="1">
          <reference field="4294967294" count="8" selected="0">
            <x v="1"/>
            <x v="2"/>
            <x v="3"/>
            <x v="4"/>
            <x v="5"/>
            <x v="6"/>
            <x v="7"/>
            <x v="8"/>
          </reference>
        </references>
      </pivotArea>
    </format>
    <format dxfId="32">
      <pivotArea outline="0" collapsedLevelsAreSubtotals="1" fieldPosition="0">
        <references count="1">
          <reference field="4294967294" count="1" selected="0">
            <x v="9"/>
          </reference>
        </references>
      </pivotArea>
    </format>
    <format dxfId="31">
      <pivotArea outline="0" collapsedLevelsAreSubtotals="1" fieldPosition="0"/>
    </format>
    <format dxfId="30">
      <pivotArea outline="0" collapsedLevelsAreSubtotals="1" fieldPosition="0"/>
    </format>
    <format dxfId="29">
      <pivotArea dataOnly="0" labelOnly="1" outline="0" fieldPosition="0">
        <references count="1">
          <reference field="4294967294" count="1">
            <x v="9"/>
          </reference>
        </references>
      </pivotArea>
    </format>
    <format dxfId="28">
      <pivotArea dataOnly="0" labelOnly="1" outline="0" fieldPosition="0">
        <references count="1">
          <reference field="4294967294" count="9">
            <x v="1"/>
            <x v="2"/>
            <x v="3"/>
            <x v="4"/>
            <x v="5"/>
            <x v="6"/>
            <x v="7"/>
            <x v="8"/>
            <x v="9"/>
          </reference>
        </references>
      </pivotArea>
    </format>
    <format dxfId="27">
      <pivotArea dataOnly="0" labelOnly="1" outline="0" fieldPosition="0">
        <references count="1">
          <reference field="4294967294" count="1">
            <x v="0"/>
          </reference>
        </references>
      </pivotArea>
    </format>
    <format dxfId="26">
      <pivotArea dataOnly="0" labelOnly="1" outline="0" fieldPosition="0">
        <references count="1">
          <reference field="4294967294" count="9">
            <x v="1"/>
            <x v="2"/>
            <x v="3"/>
            <x v="4"/>
            <x v="5"/>
            <x v="6"/>
            <x v="7"/>
            <x v="8"/>
            <x v="9"/>
          </reference>
        </references>
      </pivotArea>
    </format>
    <format dxfId="2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7:N38" firstHeaderRow="0" firstDataRow="1" firstDataCol="1" rowPageCount="5" colPageCount="1"/>
  <pivotFields count="89">
    <pivotField axis="axisPage" multipleItemSelectionAllowed="1" showAll="0">
      <items count="46">
        <item h="1" x="41"/>
        <item h="1" x="44"/>
        <item h="1" x="23"/>
        <item h="1" x="35"/>
        <item h="1" x="43"/>
        <item h="1" x="22"/>
        <item h="1" x="31"/>
        <item h="1" x="38"/>
        <item h="1" x="40"/>
        <item h="1" x="9"/>
        <item h="1" x="42"/>
        <item h="1" x="34"/>
        <item h="1" x="30"/>
        <item h="1" x="8"/>
        <item h="1" x="37"/>
        <item h="1" x="14"/>
        <item h="1" x="16"/>
        <item h="1" x="7"/>
        <item h="1" x="26"/>
        <item h="1" x="21"/>
        <item h="1" x="15"/>
        <item h="1" x="39"/>
        <item h="1" x="13"/>
        <item h="1" x="6"/>
        <item h="1" x="25"/>
        <item h="1" x="12"/>
        <item h="1" x="20"/>
        <item h="1" x="36"/>
        <item h="1" x="11"/>
        <item h="1" x="5"/>
        <item h="1" x="27"/>
        <item h="1" x="4"/>
        <item h="1" x="3"/>
        <item h="1" x="29"/>
        <item h="1" x="19"/>
        <item h="1" x="10"/>
        <item h="1" x="2"/>
        <item h="1" x="18"/>
        <item h="1" x="1"/>
        <item h="1" x="17"/>
        <item h="1" x="28"/>
        <item x="0"/>
        <item x="33"/>
        <item x="24"/>
        <item x="32"/>
        <item t="default"/>
      </items>
    </pivotField>
    <pivotField axis="axisPage" multipleItemSelectionAllowed="1" showAll="0" defaultSubtotal="0">
      <items count="49">
        <item x="10"/>
        <item x="40"/>
        <item x="1"/>
        <item x="0"/>
        <item x="2"/>
        <item x="3"/>
        <item x="4"/>
        <item x="44"/>
        <item x="6"/>
        <item x="7"/>
        <item x="8"/>
        <item x="16"/>
        <item x="9"/>
        <item x="12"/>
        <item x="11"/>
        <item x="42"/>
        <item x="13"/>
        <item x="14"/>
        <item x="15"/>
        <item x="17"/>
        <item x="18"/>
        <item x="19"/>
        <item x="22"/>
        <item x="23"/>
        <item x="21"/>
        <item x="20"/>
        <item x="24"/>
        <item x="25"/>
        <item x="41"/>
        <item x="27"/>
        <item x="28"/>
        <item x="29"/>
        <item x="30"/>
        <item x="31"/>
        <item x="33"/>
        <item x="34"/>
        <item x="32"/>
        <item x="35"/>
        <item x="37"/>
        <item x="36"/>
        <item x="43"/>
        <item x="39"/>
        <item x="38"/>
        <item x="45"/>
        <item x="46"/>
        <item x="47"/>
        <item x="48"/>
        <item x="5"/>
        <item x="26"/>
      </items>
    </pivotField>
    <pivotField axis="axisPage" multipleItemSelectionAllowed="1" showAll="0" defaultSubtotal="0">
      <items count="8">
        <item x="0"/>
        <item x="2"/>
        <item x="4"/>
        <item x="1"/>
        <item x="6"/>
        <item x="3"/>
        <item x="5"/>
        <item x="7"/>
      </items>
    </pivotField>
    <pivotField axis="axisPage" multipleItemSelectionAllowed="1" showAll="0" defaultSubtotal="0">
      <items count="11">
        <item x="9"/>
        <item x="8"/>
        <item x="7"/>
        <item x="6"/>
        <item x="5"/>
        <item x="0"/>
        <item x="4"/>
        <item x="3"/>
        <item x="2"/>
        <item x="1"/>
        <item x="10"/>
      </items>
    </pivotField>
    <pivotField axis="axisRow" showAll="0" sortType="ascending" defaultSubtotal="0">
      <items count="339">
        <item x="9"/>
        <item x="8"/>
        <item x="7"/>
        <item x="6"/>
        <item x="5"/>
        <item x="4"/>
        <item x="3"/>
        <item x="2"/>
        <item x="1"/>
        <item x="0"/>
        <item x="18"/>
        <item x="17"/>
        <item x="16"/>
        <item x="15"/>
        <item x="14"/>
        <item x="13"/>
        <item x="12"/>
        <item x="11"/>
        <item x="10"/>
        <item x="24"/>
        <item x="23"/>
        <item x="22"/>
        <item x="21"/>
        <item x="20"/>
        <item x="19"/>
        <item x="28"/>
        <item x="27"/>
        <item x="26"/>
        <item x="25"/>
        <item x="41"/>
        <item x="40"/>
        <item x="39"/>
        <item x="38"/>
        <item x="37"/>
        <item x="36"/>
        <item x="35"/>
        <item x="34"/>
        <item x="33"/>
        <item x="32"/>
        <item x="31"/>
        <item x="30"/>
        <item x="29"/>
        <item x="53"/>
        <item x="52"/>
        <item x="51"/>
        <item x="50"/>
        <item x="49"/>
        <item x="48"/>
        <item x="47"/>
        <item x="46"/>
        <item x="45"/>
        <item x="44"/>
        <item x="43"/>
        <item x="42"/>
        <item x="55"/>
        <item x="54"/>
        <item x="59"/>
        <item x="58"/>
        <item x="57"/>
        <item x="56"/>
        <item x="66"/>
        <item x="65"/>
        <item x="64"/>
        <item x="63"/>
        <item x="62"/>
        <item x="61"/>
        <item x="60"/>
        <item x="74"/>
        <item x="73"/>
        <item x="72"/>
        <item x="71"/>
        <item x="70"/>
        <item x="69"/>
        <item x="68"/>
        <item x="67"/>
        <item x="75"/>
        <item x="76"/>
        <item x="81"/>
        <item x="80"/>
        <item x="79"/>
        <item x="78"/>
        <item x="77"/>
        <item x="89"/>
        <item x="88"/>
        <item x="87"/>
        <item x="86"/>
        <item x="85"/>
        <item x="84"/>
        <item x="83"/>
        <item x="82"/>
        <item x="96"/>
        <item x="95"/>
        <item x="94"/>
        <item x="93"/>
        <item x="92"/>
        <item x="91"/>
        <item x="90"/>
        <item x="99"/>
        <item x="98"/>
        <item x="97"/>
        <item x="126"/>
        <item x="125"/>
        <item x="124"/>
        <item x="123"/>
        <item x="122"/>
        <item x="121"/>
        <item x="120"/>
        <item x="119"/>
        <item x="118"/>
        <item x="117"/>
        <item x="116"/>
        <item x="115"/>
        <item x="114"/>
        <item x="113"/>
        <item x="112"/>
        <item x="111"/>
        <item x="110"/>
        <item x="109"/>
        <item x="108"/>
        <item x="107"/>
        <item x="106"/>
        <item x="105"/>
        <item x="104"/>
        <item x="103"/>
        <item x="102"/>
        <item x="101"/>
        <item x="100"/>
        <item x="132"/>
        <item x="131"/>
        <item x="130"/>
        <item x="129"/>
        <item x="128"/>
        <item x="127"/>
        <item x="135"/>
        <item x="134"/>
        <item x="133"/>
        <item x="143"/>
        <item x="142"/>
        <item x="141"/>
        <item x="140"/>
        <item x="139"/>
        <item x="138"/>
        <item x="137"/>
        <item x="136"/>
        <item x="146"/>
        <item x="145"/>
        <item x="144"/>
        <item x="148"/>
        <item x="147"/>
        <item x="156"/>
        <item x="155"/>
        <item x="154"/>
        <item x="153"/>
        <item x="152"/>
        <item x="151"/>
        <item x="150"/>
        <item x="149"/>
        <item x="167"/>
        <item x="166"/>
        <item x="165"/>
        <item x="164"/>
        <item x="163"/>
        <item x="162"/>
        <item x="161"/>
        <item x="160"/>
        <item x="159"/>
        <item x="158"/>
        <item x="157"/>
        <item x="179"/>
        <item x="178"/>
        <item x="177"/>
        <item x="176"/>
        <item x="175"/>
        <item x="174"/>
        <item x="173"/>
        <item x="172"/>
        <item x="171"/>
        <item x="170"/>
        <item x="169"/>
        <item x="168"/>
        <item x="180"/>
        <item x="182"/>
        <item x="181"/>
        <item x="191"/>
        <item x="190"/>
        <item x="189"/>
        <item x="188"/>
        <item x="187"/>
        <item x="186"/>
        <item x="185"/>
        <item x="184"/>
        <item x="183"/>
        <item x="203"/>
        <item x="202"/>
        <item x="201"/>
        <item x="200"/>
        <item x="199"/>
        <item x="198"/>
        <item x="197"/>
        <item x="196"/>
        <item x="195"/>
        <item x="194"/>
        <item x="193"/>
        <item x="192"/>
        <item x="212"/>
        <item x="211"/>
        <item x="210"/>
        <item x="209"/>
        <item x="208"/>
        <item x="207"/>
        <item x="206"/>
        <item x="205"/>
        <item x="204"/>
        <item x="221"/>
        <item x="220"/>
        <item x="219"/>
        <item x="218"/>
        <item x="217"/>
        <item x="216"/>
        <item x="215"/>
        <item x="214"/>
        <item x="213"/>
        <item x="224"/>
        <item x="223"/>
        <item x="222"/>
        <item x="230"/>
        <item x="229"/>
        <item x="228"/>
        <item x="227"/>
        <item x="226"/>
        <item x="225"/>
        <item x="234"/>
        <item x="233"/>
        <item x="232"/>
        <item x="231"/>
        <item x="243"/>
        <item x="242"/>
        <item x="241"/>
        <item x="240"/>
        <item x="239"/>
        <item x="238"/>
        <item x="237"/>
        <item x="236"/>
        <item x="235"/>
        <item x="245"/>
        <item x="244"/>
        <item x="250"/>
        <item x="249"/>
        <item x="248"/>
        <item x="247"/>
        <item x="246"/>
        <item x="254"/>
        <item x="253"/>
        <item x="252"/>
        <item x="251"/>
        <item x="260"/>
        <item x="259"/>
        <item x="258"/>
        <item x="257"/>
        <item x="256"/>
        <item x="255"/>
        <item x="266"/>
        <item x="265"/>
        <item x="264"/>
        <item x="263"/>
        <item x="262"/>
        <item x="261"/>
        <item x="269"/>
        <item x="268"/>
        <item x="267"/>
        <item x="273"/>
        <item x="272"/>
        <item x="271"/>
        <item x="270"/>
        <item x="282"/>
        <item x="281"/>
        <item x="280"/>
        <item x="279"/>
        <item x="278"/>
        <item x="277"/>
        <item x="276"/>
        <item x="275"/>
        <item x="274"/>
        <item x="290"/>
        <item x="289"/>
        <item x="288"/>
        <item x="287"/>
        <item x="286"/>
        <item x="285"/>
        <item x="284"/>
        <item x="283"/>
        <item x="298"/>
        <item x="297"/>
        <item x="296"/>
        <item x="295"/>
        <item x="294"/>
        <item x="293"/>
        <item x="292"/>
        <item x="291"/>
        <item x="309"/>
        <item x="308"/>
        <item x="307"/>
        <item x="306"/>
        <item x="305"/>
        <item x="304"/>
        <item x="303"/>
        <item x="302"/>
        <item x="301"/>
        <item x="300"/>
        <item x="299"/>
        <item x="321"/>
        <item x="320"/>
        <item x="319"/>
        <item x="318"/>
        <item x="317"/>
        <item x="316"/>
        <item x="315"/>
        <item x="314"/>
        <item x="313"/>
        <item x="312"/>
        <item x="311"/>
        <item x="310"/>
        <item x="333"/>
        <item x="332"/>
        <item x="331"/>
        <item x="330"/>
        <item x="329"/>
        <item x="328"/>
        <item x="327"/>
        <item x="326"/>
        <item x="325"/>
        <item x="324"/>
        <item x="323"/>
        <item x="322"/>
        <item x="338"/>
        <item x="337"/>
        <item x="336"/>
        <item x="335"/>
        <item x="334"/>
      </items>
    </pivotField>
    <pivotField axis="axisPage" multipleItemSelectionAllowed="1" showAll="0" defaultSubtotal="0">
      <items count="3">
        <item x="0"/>
        <item h="1" x="2"/>
        <item h="1" x="1"/>
      </items>
    </pivotField>
    <pivotField dataField="1" showAll="0" defaultSubtotal="0"/>
    <pivotField showAll="0" defaultSubtotal="0"/>
    <pivotField dataField="1" numFmtId="167" showAll="0" defaultSubtotal="0"/>
    <pivotField dataField="1"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7"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31">
    <i>
      <x v="9"/>
    </i>
    <i>
      <x v="18"/>
    </i>
    <i>
      <x v="28"/>
    </i>
    <i>
      <x v="41"/>
    </i>
    <i>
      <x v="55"/>
    </i>
    <i>
      <x v="66"/>
    </i>
    <i>
      <x v="74"/>
    </i>
    <i>
      <x v="81"/>
    </i>
    <i>
      <x v="89"/>
    </i>
    <i>
      <x v="124"/>
    </i>
    <i>
      <x v="125"/>
    </i>
    <i>
      <x v="126"/>
    </i>
    <i>
      <x v="132"/>
    </i>
    <i>
      <x v="135"/>
    </i>
    <i>
      <x v="166"/>
    </i>
    <i>
      <x v="167"/>
    </i>
    <i>
      <x v="182"/>
    </i>
    <i>
      <x v="191"/>
    </i>
    <i>
      <x v="212"/>
    </i>
    <i>
      <x v="221"/>
    </i>
    <i>
      <x v="224"/>
    </i>
    <i>
      <x v="234"/>
    </i>
    <i>
      <x v="260"/>
    </i>
    <i>
      <x v="282"/>
    </i>
    <i>
      <x v="298"/>
    </i>
    <i>
      <x v="308"/>
    </i>
    <i>
      <x v="309"/>
    </i>
    <i>
      <x v="321"/>
    </i>
    <i>
      <x v="332"/>
    </i>
    <i>
      <x v="333"/>
    </i>
    <i t="grand">
      <x/>
    </i>
  </rowItems>
  <colFields count="1">
    <field x="-2"/>
  </colFields>
  <colItems count="13">
    <i>
      <x/>
    </i>
    <i i="1">
      <x v="1"/>
    </i>
    <i i="2">
      <x v="2"/>
    </i>
    <i i="3">
      <x v="3"/>
    </i>
    <i i="4">
      <x v="4"/>
    </i>
    <i i="5">
      <x v="5"/>
    </i>
    <i i="6">
      <x v="6"/>
    </i>
    <i i="7">
      <x v="7"/>
    </i>
    <i i="8">
      <x v="8"/>
    </i>
    <i i="9">
      <x v="9"/>
    </i>
    <i i="10">
      <x v="10"/>
    </i>
    <i i="11">
      <x v="11"/>
    </i>
    <i i="12">
      <x v="12"/>
    </i>
  </colItems>
  <pageFields count="5">
    <pageField fld="0" hier="-1"/>
    <pageField fld="1" hier="-1"/>
    <pageField fld="3" hier="-1"/>
    <pageField fld="5" hier="-1"/>
    <pageField fld="2" hier="-1"/>
  </pageFields>
  <dataFields count="13">
    <dataField name="Poverty _x000a_Primary _x000a_income (a)" fld="6" subtotal="average" baseField="0" baseItem="0" numFmtId="167"/>
    <dataField name="Poverty Disposable income (b)" fld="8" subtotal="average" baseField="0" baseItem="0" numFmtId="167"/>
    <dataField name="Alleviation (a-b)" fld="9" subtotal="average" baseField="4" baseItem="41" numFmtId="167"/>
    <dataField name="Old-age/ _x000a_Disability/ _x000a_Survivor " fld="11" subtotal="average" baseField="0" baseItem="0" numFmtId="167"/>
    <dataField name="Sickness " fld="12" subtotal="average" baseField="4" baseItem="65" numFmtId="167"/>
    <dataField name="Family/_x000a_Children " fld="13" subtotal="average" baseField="0" baseItem="0" numFmtId="167"/>
    <dataField name="Education " fld="14" subtotal="average" baseField="0" baseItem="0" numFmtId="167"/>
    <dataField name="Unemployment" fld="15" subtotal="average" baseField="0" baseItem="0" numFmtId="167"/>
    <dataField name="Housing " fld="16" subtotal="average" baseField="0" baseItem="0" numFmtId="167"/>
    <dataField name="General/_x000a_food/_x000a_medical assistance" fld="17" subtotal="average" baseField="0" baseItem="0" numFmtId="167"/>
    <dataField name="Other transfers " fld="18" subtotal="average" baseField="0" baseItem="0" numFmtId="167"/>
    <dataField name="Income taxes" fld="19" subtotal="average" baseField="0" baseItem="0" numFmtId="167"/>
    <dataField name="Residual " fld="20" subtotal="average" baseField="0" baseItem="0" numFmtId="167"/>
  </dataFields>
  <formats count="25">
    <format dxfId="24">
      <pivotArea type="all" dataOnly="0" outline="0" fieldPosition="0"/>
    </format>
    <format dxfId="23">
      <pivotArea outline="0" collapsedLevelsAreSubtotals="1" fieldPosition="0"/>
    </format>
    <format dxfId="22">
      <pivotArea outline="0" collapsedLevelsAreSubtotals="1" fieldPosition="0">
        <references count="1">
          <reference field="4294967294" count="3" selected="0">
            <x v="0"/>
            <x v="1"/>
            <x v="2"/>
          </reference>
        </references>
      </pivotArea>
    </format>
    <format dxfId="21">
      <pivotArea dataOnly="0" labelOnly="1" outline="0" fieldPosition="0">
        <references count="1">
          <reference field="4294967294" count="12">
            <x v="1"/>
            <x v="2"/>
            <x v="3"/>
            <x v="4"/>
            <x v="5"/>
            <x v="6"/>
            <x v="7"/>
            <x v="8"/>
            <x v="9"/>
            <x v="10"/>
            <x v="11"/>
            <x v="12"/>
          </reference>
        </references>
      </pivotArea>
    </format>
    <format dxfId="20">
      <pivotArea dataOnly="0" labelOnly="1" outline="0" fieldPosition="0">
        <references count="1">
          <reference field="4294967294" count="1">
            <x v="0"/>
          </reference>
        </references>
      </pivotArea>
    </format>
    <format dxfId="19">
      <pivotArea outline="0" collapsedLevelsAreSubtotals="1" fieldPosition="0"/>
    </format>
    <format dxfId="18">
      <pivotArea dataOnly="0" labelOnly="1" outline="0" fieldPosition="0">
        <references count="1">
          <reference field="4294967294" count="13">
            <x v="0"/>
            <x v="1"/>
            <x v="2"/>
            <x v="3"/>
            <x v="4"/>
            <x v="5"/>
            <x v="6"/>
            <x v="7"/>
            <x v="8"/>
            <x v="9"/>
            <x v="10"/>
            <x v="11"/>
            <x v="12"/>
          </reference>
        </references>
      </pivotArea>
    </format>
    <format dxfId="17">
      <pivotArea outline="0" collapsedLevelsAreSubtotals="1" fieldPosition="0"/>
    </format>
    <format dxfId="16">
      <pivotArea dataOnly="0" labelOnly="1" outline="0" fieldPosition="0">
        <references count="1">
          <reference field="4294967294" count="13">
            <x v="0"/>
            <x v="1"/>
            <x v="2"/>
            <x v="3"/>
            <x v="4"/>
            <x v="5"/>
            <x v="6"/>
            <x v="7"/>
            <x v="8"/>
            <x v="9"/>
            <x v="10"/>
            <x v="11"/>
            <x v="12"/>
          </reference>
        </references>
      </pivotArea>
    </format>
    <format dxfId="15">
      <pivotArea outline="0" fieldPosition="0">
        <references count="1">
          <reference field="4294967294" count="1">
            <x v="3"/>
          </reference>
        </references>
      </pivotArea>
    </format>
    <format dxfId="14">
      <pivotArea outline="0" fieldPosition="0">
        <references count="1">
          <reference field="4294967294" count="1">
            <x v="11"/>
          </reference>
        </references>
      </pivotArea>
    </format>
    <format dxfId="13">
      <pivotArea collapsedLevelsAreSubtotals="1" fieldPosition="0">
        <references count="2">
          <reference field="4294967294" count="1" selected="0">
            <x v="12"/>
          </reference>
          <reference field="4" count="1">
            <x v="18"/>
          </reference>
        </references>
      </pivotArea>
    </format>
    <format dxfId="12">
      <pivotArea outline="0" fieldPosition="0">
        <references count="1">
          <reference field="4294967294" count="1">
            <x v="12"/>
          </reference>
        </references>
      </pivotArea>
    </format>
    <format dxfId="11">
      <pivotArea outline="0" collapsedLevelsAreSubtotals="1" fieldPosition="0">
        <references count="1">
          <reference field="4294967294" count="10" selected="0">
            <x v="3"/>
            <x v="4"/>
            <x v="5"/>
            <x v="6"/>
            <x v="7"/>
            <x v="8"/>
            <x v="9"/>
            <x v="10"/>
            <x v="11"/>
            <x v="12"/>
          </reference>
        </references>
      </pivotArea>
    </format>
    <format dxfId="10">
      <pivotArea dataOnly="0" labelOnly="1" outline="0" fieldPosition="0">
        <references count="1">
          <reference field="4294967294" count="10">
            <x v="3"/>
            <x v="4"/>
            <x v="5"/>
            <x v="6"/>
            <x v="7"/>
            <x v="8"/>
            <x v="9"/>
            <x v="10"/>
            <x v="11"/>
            <x v="12"/>
          </reference>
        </references>
      </pivotArea>
    </format>
    <format dxfId="9">
      <pivotArea dataOnly="0" labelOnly="1" outline="0" fieldPosition="0">
        <references count="1">
          <reference field="4294967294" count="1">
            <x v="3"/>
          </reference>
        </references>
      </pivotArea>
    </format>
    <format dxfId="8">
      <pivotArea dataOnly="0" labelOnly="1" outline="0" fieldPosition="0">
        <references count="1">
          <reference field="4294967294" count="1">
            <x v="4"/>
          </reference>
        </references>
      </pivotArea>
    </format>
    <format dxfId="7">
      <pivotArea outline="0" fieldPosition="0">
        <references count="1">
          <reference field="4294967294" count="1">
            <x v="5"/>
          </reference>
        </references>
      </pivotArea>
    </format>
    <format dxfId="6">
      <pivotArea outline="0" fieldPosition="0">
        <references count="1">
          <reference field="4294967294" count="1">
            <x v="6"/>
          </reference>
        </references>
      </pivotArea>
    </format>
    <format dxfId="5">
      <pivotArea outline="0" fieldPosition="0">
        <references count="1">
          <reference field="4294967294" count="1">
            <x v="7"/>
          </reference>
        </references>
      </pivotArea>
    </format>
    <format dxfId="4">
      <pivotArea outline="0" fieldPosition="0">
        <references count="1">
          <reference field="4294967294" count="1">
            <x v="8"/>
          </reference>
        </references>
      </pivotArea>
    </format>
    <format dxfId="3">
      <pivotArea outline="0" fieldPosition="0">
        <references count="1">
          <reference field="4294967294" count="1">
            <x v="9"/>
          </reference>
        </references>
      </pivotArea>
    </format>
    <format dxfId="2">
      <pivotArea outline="0" fieldPosition="0">
        <references count="1">
          <reference field="4294967294" count="1">
            <x v="10"/>
          </reference>
        </references>
      </pivotArea>
    </format>
    <format dxfId="1">
      <pivotArea outline="0" fieldPosition="0">
        <references count="1">
          <reference field="4294967294" count="1">
            <x v="4"/>
          </reference>
        </references>
      </pivotArea>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universiteitleiden.nl/en/law/institute-for-tax-law-and-economics/economics/data-set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lisdatacenter.org/our-data/lis-database/documentation/list-of-net-income-dataset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abSelected="1" workbookViewId="0">
      <selection activeCell="B20" sqref="B20:I20"/>
    </sheetView>
  </sheetViews>
  <sheetFormatPr defaultColWidth="8.875" defaultRowHeight="12.75"/>
  <cols>
    <col min="1" max="1" width="2.625" style="11" customWidth="1"/>
    <col min="2" max="9" width="9.875" style="11" customWidth="1"/>
    <col min="10" max="10" width="2.625" style="11" customWidth="1"/>
    <col min="11" max="252" width="8.875" style="11"/>
    <col min="253" max="253" width="2.625" style="11" customWidth="1"/>
    <col min="254" max="261" width="8.875" style="11"/>
    <col min="262" max="262" width="2.625" style="11" customWidth="1"/>
    <col min="263" max="508" width="8.875" style="11"/>
    <col min="509" max="509" width="2.625" style="11" customWidth="1"/>
    <col min="510" max="517" width="8.875" style="11"/>
    <col min="518" max="518" width="2.625" style="11" customWidth="1"/>
    <col min="519" max="764" width="8.875" style="11"/>
    <col min="765" max="765" width="2.625" style="11" customWidth="1"/>
    <col min="766" max="773" width="8.875" style="11"/>
    <col min="774" max="774" width="2.625" style="11" customWidth="1"/>
    <col min="775" max="1020" width="8.875" style="11"/>
    <col min="1021" max="1021" width="2.625" style="11" customWidth="1"/>
    <col min="1022" max="1029" width="8.875" style="11"/>
    <col min="1030" max="1030" width="2.625" style="11" customWidth="1"/>
    <col min="1031" max="1276" width="8.875" style="11"/>
    <col min="1277" max="1277" width="2.625" style="11" customWidth="1"/>
    <col min="1278" max="1285" width="8.875" style="11"/>
    <col min="1286" max="1286" width="2.625" style="11" customWidth="1"/>
    <col min="1287" max="1532" width="8.875" style="11"/>
    <col min="1533" max="1533" width="2.625" style="11" customWidth="1"/>
    <col min="1534" max="1541" width="8.875" style="11"/>
    <col min="1542" max="1542" width="2.625" style="11" customWidth="1"/>
    <col min="1543" max="1788" width="8.875" style="11"/>
    <col min="1789" max="1789" width="2.625" style="11" customWidth="1"/>
    <col min="1790" max="1797" width="8.875" style="11"/>
    <col min="1798" max="1798" width="2.625" style="11" customWidth="1"/>
    <col min="1799" max="2044" width="8.875" style="11"/>
    <col min="2045" max="2045" width="2.625" style="11" customWidth="1"/>
    <col min="2046" max="2053" width="8.875" style="11"/>
    <col min="2054" max="2054" width="2.625" style="11" customWidth="1"/>
    <col min="2055" max="2300" width="8.875" style="11"/>
    <col min="2301" max="2301" width="2.625" style="11" customWidth="1"/>
    <col min="2302" max="2309" width="8.875" style="11"/>
    <col min="2310" max="2310" width="2.625" style="11" customWidth="1"/>
    <col min="2311" max="2556" width="8.875" style="11"/>
    <col min="2557" max="2557" width="2.625" style="11" customWidth="1"/>
    <col min="2558" max="2565" width="8.875" style="11"/>
    <col min="2566" max="2566" width="2.625" style="11" customWidth="1"/>
    <col min="2567" max="2812" width="8.875" style="11"/>
    <col min="2813" max="2813" width="2.625" style="11" customWidth="1"/>
    <col min="2814" max="2821" width="8.875" style="11"/>
    <col min="2822" max="2822" width="2.625" style="11" customWidth="1"/>
    <col min="2823" max="3068" width="8.875" style="11"/>
    <col min="3069" max="3069" width="2.625" style="11" customWidth="1"/>
    <col min="3070" max="3077" width="8.875" style="11"/>
    <col min="3078" max="3078" width="2.625" style="11" customWidth="1"/>
    <col min="3079" max="3324" width="8.875" style="11"/>
    <col min="3325" max="3325" width="2.625" style="11" customWidth="1"/>
    <col min="3326" max="3333" width="8.875" style="11"/>
    <col min="3334" max="3334" width="2.625" style="11" customWidth="1"/>
    <col min="3335" max="3580" width="8.875" style="11"/>
    <col min="3581" max="3581" width="2.625" style="11" customWidth="1"/>
    <col min="3582" max="3589" width="8.875" style="11"/>
    <col min="3590" max="3590" width="2.625" style="11" customWidth="1"/>
    <col min="3591" max="3836" width="8.875" style="11"/>
    <col min="3837" max="3837" width="2.625" style="11" customWidth="1"/>
    <col min="3838" max="3845" width="8.875" style="11"/>
    <col min="3846" max="3846" width="2.625" style="11" customWidth="1"/>
    <col min="3847" max="4092" width="8.875" style="11"/>
    <col min="4093" max="4093" width="2.625" style="11" customWidth="1"/>
    <col min="4094" max="4101" width="8.875" style="11"/>
    <col min="4102" max="4102" width="2.625" style="11" customWidth="1"/>
    <col min="4103" max="4348" width="8.875" style="11"/>
    <col min="4349" max="4349" width="2.625" style="11" customWidth="1"/>
    <col min="4350" max="4357" width="8.875" style="11"/>
    <col min="4358" max="4358" width="2.625" style="11" customWidth="1"/>
    <col min="4359" max="4604" width="8.875" style="11"/>
    <col min="4605" max="4605" width="2.625" style="11" customWidth="1"/>
    <col min="4606" max="4613" width="8.875" style="11"/>
    <col min="4614" max="4614" width="2.625" style="11" customWidth="1"/>
    <col min="4615" max="4860" width="8.875" style="11"/>
    <col min="4861" max="4861" width="2.625" style="11" customWidth="1"/>
    <col min="4862" max="4869" width="8.875" style="11"/>
    <col min="4870" max="4870" width="2.625" style="11" customWidth="1"/>
    <col min="4871" max="5116" width="8.875" style="11"/>
    <col min="5117" max="5117" width="2.625" style="11" customWidth="1"/>
    <col min="5118" max="5125" width="8.875" style="11"/>
    <col min="5126" max="5126" width="2.625" style="11" customWidth="1"/>
    <col min="5127" max="5372" width="8.875" style="11"/>
    <col min="5373" max="5373" width="2.625" style="11" customWidth="1"/>
    <col min="5374" max="5381" width="8.875" style="11"/>
    <col min="5382" max="5382" width="2.625" style="11" customWidth="1"/>
    <col min="5383" max="5628" width="8.875" style="11"/>
    <col min="5629" max="5629" width="2.625" style="11" customWidth="1"/>
    <col min="5630" max="5637" width="8.875" style="11"/>
    <col min="5638" max="5638" width="2.625" style="11" customWidth="1"/>
    <col min="5639" max="5884" width="8.875" style="11"/>
    <col min="5885" max="5885" width="2.625" style="11" customWidth="1"/>
    <col min="5886" max="5893" width="8.875" style="11"/>
    <col min="5894" max="5894" width="2.625" style="11" customWidth="1"/>
    <col min="5895" max="6140" width="8.875" style="11"/>
    <col min="6141" max="6141" width="2.625" style="11" customWidth="1"/>
    <col min="6142" max="6149" width="8.875" style="11"/>
    <col min="6150" max="6150" width="2.625" style="11" customWidth="1"/>
    <col min="6151" max="6396" width="8.875" style="11"/>
    <col min="6397" max="6397" width="2.625" style="11" customWidth="1"/>
    <col min="6398" max="6405" width="8.875" style="11"/>
    <col min="6406" max="6406" width="2.625" style="11" customWidth="1"/>
    <col min="6407" max="6652" width="8.875" style="11"/>
    <col min="6653" max="6653" width="2.625" style="11" customWidth="1"/>
    <col min="6654" max="6661" width="8.875" style="11"/>
    <col min="6662" max="6662" width="2.625" style="11" customWidth="1"/>
    <col min="6663" max="6908" width="8.875" style="11"/>
    <col min="6909" max="6909" width="2.625" style="11" customWidth="1"/>
    <col min="6910" max="6917" width="8.875" style="11"/>
    <col min="6918" max="6918" width="2.625" style="11" customWidth="1"/>
    <col min="6919" max="7164" width="8.875" style="11"/>
    <col min="7165" max="7165" width="2.625" style="11" customWidth="1"/>
    <col min="7166" max="7173" width="8.875" style="11"/>
    <col min="7174" max="7174" width="2.625" style="11" customWidth="1"/>
    <col min="7175" max="7420" width="8.875" style="11"/>
    <col min="7421" max="7421" width="2.625" style="11" customWidth="1"/>
    <col min="7422" max="7429" width="8.875" style="11"/>
    <col min="7430" max="7430" width="2.625" style="11" customWidth="1"/>
    <col min="7431" max="7676" width="8.875" style="11"/>
    <col min="7677" max="7677" width="2.625" style="11" customWidth="1"/>
    <col min="7678" max="7685" width="8.875" style="11"/>
    <col min="7686" max="7686" width="2.625" style="11" customWidth="1"/>
    <col min="7687" max="7932" width="8.875" style="11"/>
    <col min="7933" max="7933" width="2.625" style="11" customWidth="1"/>
    <col min="7934" max="7941" width="8.875" style="11"/>
    <col min="7942" max="7942" width="2.625" style="11" customWidth="1"/>
    <col min="7943" max="8188" width="8.875" style="11"/>
    <col min="8189" max="8189" width="2.625" style="11" customWidth="1"/>
    <col min="8190" max="8197" width="8.875" style="11"/>
    <col min="8198" max="8198" width="2.625" style="11" customWidth="1"/>
    <col min="8199" max="8444" width="8.875" style="11"/>
    <col min="8445" max="8445" width="2.625" style="11" customWidth="1"/>
    <col min="8446" max="8453" width="8.875" style="11"/>
    <col min="8454" max="8454" width="2.625" style="11" customWidth="1"/>
    <col min="8455" max="8700" width="8.875" style="11"/>
    <col min="8701" max="8701" width="2.625" style="11" customWidth="1"/>
    <col min="8702" max="8709" width="8.875" style="11"/>
    <col min="8710" max="8710" width="2.625" style="11" customWidth="1"/>
    <col min="8711" max="8956" width="8.875" style="11"/>
    <col min="8957" max="8957" width="2.625" style="11" customWidth="1"/>
    <col min="8958" max="8965" width="8.875" style="11"/>
    <col min="8966" max="8966" width="2.625" style="11" customWidth="1"/>
    <col min="8967" max="9212" width="8.875" style="11"/>
    <col min="9213" max="9213" width="2.625" style="11" customWidth="1"/>
    <col min="9214" max="9221" width="8.875" style="11"/>
    <col min="9222" max="9222" width="2.625" style="11" customWidth="1"/>
    <col min="9223" max="9468" width="8.875" style="11"/>
    <col min="9469" max="9469" width="2.625" style="11" customWidth="1"/>
    <col min="9470" max="9477" width="8.875" style="11"/>
    <col min="9478" max="9478" width="2.625" style="11" customWidth="1"/>
    <col min="9479" max="9724" width="8.875" style="11"/>
    <col min="9725" max="9725" width="2.625" style="11" customWidth="1"/>
    <col min="9726" max="9733" width="8.875" style="11"/>
    <col min="9734" max="9734" width="2.625" style="11" customWidth="1"/>
    <col min="9735" max="9980" width="8.875" style="11"/>
    <col min="9981" max="9981" width="2.625" style="11" customWidth="1"/>
    <col min="9982" max="9989" width="8.875" style="11"/>
    <col min="9990" max="9990" width="2.625" style="11" customWidth="1"/>
    <col min="9991" max="10236" width="8.875" style="11"/>
    <col min="10237" max="10237" width="2.625" style="11" customWidth="1"/>
    <col min="10238" max="10245" width="8.875" style="11"/>
    <col min="10246" max="10246" width="2.625" style="11" customWidth="1"/>
    <col min="10247" max="10492" width="8.875" style="11"/>
    <col min="10493" max="10493" width="2.625" style="11" customWidth="1"/>
    <col min="10494" max="10501" width="8.875" style="11"/>
    <col min="10502" max="10502" width="2.625" style="11" customWidth="1"/>
    <col min="10503" max="10748" width="8.875" style="11"/>
    <col min="10749" max="10749" width="2.625" style="11" customWidth="1"/>
    <col min="10750" max="10757" width="8.875" style="11"/>
    <col min="10758" max="10758" width="2.625" style="11" customWidth="1"/>
    <col min="10759" max="11004" width="8.875" style="11"/>
    <col min="11005" max="11005" width="2.625" style="11" customWidth="1"/>
    <col min="11006" max="11013" width="8.875" style="11"/>
    <col min="11014" max="11014" width="2.625" style="11" customWidth="1"/>
    <col min="11015" max="11260" width="8.875" style="11"/>
    <col min="11261" max="11261" width="2.625" style="11" customWidth="1"/>
    <col min="11262" max="11269" width="8.875" style="11"/>
    <col min="11270" max="11270" width="2.625" style="11" customWidth="1"/>
    <col min="11271" max="11516" width="8.875" style="11"/>
    <col min="11517" max="11517" width="2.625" style="11" customWidth="1"/>
    <col min="11518" max="11525" width="8.875" style="11"/>
    <col min="11526" max="11526" width="2.625" style="11" customWidth="1"/>
    <col min="11527" max="11772" width="8.875" style="11"/>
    <col min="11773" max="11773" width="2.625" style="11" customWidth="1"/>
    <col min="11774" max="11781" width="8.875" style="11"/>
    <col min="11782" max="11782" width="2.625" style="11" customWidth="1"/>
    <col min="11783" max="12028" width="8.875" style="11"/>
    <col min="12029" max="12029" width="2.625" style="11" customWidth="1"/>
    <col min="12030" max="12037" width="8.875" style="11"/>
    <col min="12038" max="12038" width="2.625" style="11" customWidth="1"/>
    <col min="12039" max="12284" width="8.875" style="11"/>
    <col min="12285" max="12285" width="2.625" style="11" customWidth="1"/>
    <col min="12286" max="12293" width="8.875" style="11"/>
    <col min="12294" max="12294" width="2.625" style="11" customWidth="1"/>
    <col min="12295" max="12540" width="8.875" style="11"/>
    <col min="12541" max="12541" width="2.625" style="11" customWidth="1"/>
    <col min="12542" max="12549" width="8.875" style="11"/>
    <col min="12550" max="12550" width="2.625" style="11" customWidth="1"/>
    <col min="12551" max="12796" width="8.875" style="11"/>
    <col min="12797" max="12797" width="2.625" style="11" customWidth="1"/>
    <col min="12798" max="12805" width="8.875" style="11"/>
    <col min="12806" max="12806" width="2.625" style="11" customWidth="1"/>
    <col min="12807" max="13052" width="8.875" style="11"/>
    <col min="13053" max="13053" width="2.625" style="11" customWidth="1"/>
    <col min="13054" max="13061" width="8.875" style="11"/>
    <col min="13062" max="13062" width="2.625" style="11" customWidth="1"/>
    <col min="13063" max="13308" width="8.875" style="11"/>
    <col min="13309" max="13309" width="2.625" style="11" customWidth="1"/>
    <col min="13310" max="13317" width="8.875" style="11"/>
    <col min="13318" max="13318" width="2.625" style="11" customWidth="1"/>
    <col min="13319" max="13564" width="8.875" style="11"/>
    <col min="13565" max="13565" width="2.625" style="11" customWidth="1"/>
    <col min="13566" max="13573" width="8.875" style="11"/>
    <col min="13574" max="13574" width="2.625" style="11" customWidth="1"/>
    <col min="13575" max="13820" width="8.875" style="11"/>
    <col min="13821" max="13821" width="2.625" style="11" customWidth="1"/>
    <col min="13822" max="13829" width="8.875" style="11"/>
    <col min="13830" max="13830" width="2.625" style="11" customWidth="1"/>
    <col min="13831" max="14076" width="8.875" style="11"/>
    <col min="14077" max="14077" width="2.625" style="11" customWidth="1"/>
    <col min="14078" max="14085" width="8.875" style="11"/>
    <col min="14086" max="14086" width="2.625" style="11" customWidth="1"/>
    <col min="14087" max="14332" width="8.875" style="11"/>
    <col min="14333" max="14333" width="2.625" style="11" customWidth="1"/>
    <col min="14334" max="14341" width="8.875" style="11"/>
    <col min="14342" max="14342" width="2.625" style="11" customWidth="1"/>
    <col min="14343" max="14588" width="8.875" style="11"/>
    <col min="14589" max="14589" width="2.625" style="11" customWidth="1"/>
    <col min="14590" max="14597" width="8.875" style="11"/>
    <col min="14598" max="14598" width="2.625" style="11" customWidth="1"/>
    <col min="14599" max="14844" width="8.875" style="11"/>
    <col min="14845" max="14845" width="2.625" style="11" customWidth="1"/>
    <col min="14846" max="14853" width="8.875" style="11"/>
    <col min="14854" max="14854" width="2.625" style="11" customWidth="1"/>
    <col min="14855" max="15100" width="8.875" style="11"/>
    <col min="15101" max="15101" width="2.625" style="11" customWidth="1"/>
    <col min="15102" max="15109" width="8.875" style="11"/>
    <col min="15110" max="15110" width="2.625" style="11" customWidth="1"/>
    <col min="15111" max="15356" width="8.875" style="11"/>
    <col min="15357" max="15357" width="2.625" style="11" customWidth="1"/>
    <col min="15358" max="15365" width="8.875" style="11"/>
    <col min="15366" max="15366" width="2.625" style="11" customWidth="1"/>
    <col min="15367" max="15612" width="8.875" style="11"/>
    <col min="15613" max="15613" width="2.625" style="11" customWidth="1"/>
    <col min="15614" max="15621" width="8.875" style="11"/>
    <col min="15622" max="15622" width="2.625" style="11" customWidth="1"/>
    <col min="15623" max="15868" width="8.875" style="11"/>
    <col min="15869" max="15869" width="2.625" style="11" customWidth="1"/>
    <col min="15870" max="15877" width="8.875" style="11"/>
    <col min="15878" max="15878" width="2.625" style="11" customWidth="1"/>
    <col min="15879" max="16124" width="8.875" style="11"/>
    <col min="16125" max="16125" width="2.625" style="11" customWidth="1"/>
    <col min="16126" max="16133" width="8.875" style="11"/>
    <col min="16134" max="16134" width="2.625" style="11" customWidth="1"/>
    <col min="16135" max="16384" width="8.875" style="11"/>
  </cols>
  <sheetData>
    <row r="1" spans="1:10" ht="14.25" customHeight="1" thickBot="1">
      <c r="A1" s="8"/>
      <c r="B1" s="9"/>
      <c r="C1" s="9"/>
      <c r="D1" s="9"/>
      <c r="E1" s="9"/>
      <c r="F1" s="9"/>
      <c r="G1" s="9"/>
      <c r="H1" s="9"/>
      <c r="I1" s="9"/>
      <c r="J1" s="10"/>
    </row>
    <row r="2" spans="1:10">
      <c r="A2" s="12"/>
      <c r="B2" s="39"/>
      <c r="C2" s="40"/>
      <c r="D2" s="40"/>
      <c r="E2" s="40"/>
      <c r="F2" s="40"/>
      <c r="G2" s="40"/>
      <c r="H2" s="40"/>
      <c r="I2" s="41"/>
      <c r="J2" s="13"/>
    </row>
    <row r="3" spans="1:10">
      <c r="A3" s="12"/>
      <c r="B3" s="42"/>
      <c r="C3" s="43"/>
      <c r="D3" s="43"/>
      <c r="E3" s="43"/>
      <c r="F3" s="43"/>
      <c r="G3" s="43"/>
      <c r="H3" s="43"/>
      <c r="I3" s="44"/>
      <c r="J3" s="13"/>
    </row>
    <row r="4" spans="1:10">
      <c r="A4" s="12"/>
      <c r="B4" s="42"/>
      <c r="C4" s="43"/>
      <c r="D4" s="43"/>
      <c r="E4" s="43"/>
      <c r="F4" s="43"/>
      <c r="G4" s="43"/>
      <c r="H4" s="43"/>
      <c r="I4" s="44"/>
      <c r="J4" s="13"/>
    </row>
    <row r="5" spans="1:10">
      <c r="A5" s="12"/>
      <c r="B5" s="42"/>
      <c r="C5" s="43"/>
      <c r="D5" s="43"/>
      <c r="E5" s="43"/>
      <c r="F5" s="43"/>
      <c r="G5" s="43"/>
      <c r="H5" s="43"/>
      <c r="I5" s="44"/>
      <c r="J5" s="13"/>
    </row>
    <row r="6" spans="1:10">
      <c r="A6" s="12"/>
      <c r="B6" s="42"/>
      <c r="C6" s="43"/>
      <c r="D6" s="43"/>
      <c r="E6" s="43"/>
      <c r="F6" s="43"/>
      <c r="G6" s="43"/>
      <c r="H6" s="43"/>
      <c r="I6" s="44"/>
      <c r="J6" s="13"/>
    </row>
    <row r="7" spans="1:10">
      <c r="A7" s="12"/>
      <c r="B7" s="42"/>
      <c r="C7" s="43"/>
      <c r="D7" s="43"/>
      <c r="E7" s="43"/>
      <c r="F7" s="43"/>
      <c r="G7" s="43"/>
      <c r="H7" s="43"/>
      <c r="I7" s="44"/>
      <c r="J7" s="13"/>
    </row>
    <row r="8" spans="1:10" ht="15" customHeight="1">
      <c r="A8" s="12"/>
      <c r="B8" s="1228" t="s">
        <v>773</v>
      </c>
      <c r="C8" s="1229"/>
      <c r="D8" s="1229"/>
      <c r="E8" s="1229"/>
      <c r="F8" s="1229"/>
      <c r="G8" s="1229"/>
      <c r="H8" s="1229"/>
      <c r="I8" s="1230"/>
      <c r="J8" s="14"/>
    </row>
    <row r="9" spans="1:10" ht="15" customHeight="1">
      <c r="A9" s="12"/>
      <c r="B9" s="1228"/>
      <c r="C9" s="1229"/>
      <c r="D9" s="1229"/>
      <c r="E9" s="1229"/>
      <c r="F9" s="1229"/>
      <c r="G9" s="1229"/>
      <c r="H9" s="1229"/>
      <c r="I9" s="1230"/>
      <c r="J9" s="14"/>
    </row>
    <row r="10" spans="1:10" ht="15" customHeight="1">
      <c r="A10" s="12"/>
      <c r="B10" s="1228"/>
      <c r="C10" s="1229"/>
      <c r="D10" s="1229"/>
      <c r="E10" s="1229"/>
      <c r="F10" s="1229"/>
      <c r="G10" s="1229"/>
      <c r="H10" s="1229"/>
      <c r="I10" s="1230"/>
      <c r="J10" s="14"/>
    </row>
    <row r="11" spans="1:10" ht="43.35" customHeight="1">
      <c r="A11" s="12"/>
      <c r="B11" s="1228"/>
      <c r="C11" s="1229"/>
      <c r="D11" s="1229"/>
      <c r="E11" s="1229"/>
      <c r="F11" s="1229"/>
      <c r="G11" s="1229"/>
      <c r="H11" s="1229"/>
      <c r="I11" s="1230"/>
      <c r="J11" s="14"/>
    </row>
    <row r="12" spans="1:10" ht="3.75" customHeight="1">
      <c r="A12" s="12"/>
      <c r="B12" s="1228"/>
      <c r="C12" s="1229"/>
      <c r="D12" s="1229"/>
      <c r="E12" s="1229"/>
      <c r="F12" s="1229"/>
      <c r="G12" s="1229"/>
      <c r="H12" s="1229"/>
      <c r="I12" s="1230"/>
      <c r="J12" s="14"/>
    </row>
    <row r="13" spans="1:10" ht="15" hidden="1" customHeight="1">
      <c r="A13" s="12"/>
      <c r="B13" s="1228"/>
      <c r="C13" s="1229"/>
      <c r="D13" s="1229"/>
      <c r="E13" s="1229"/>
      <c r="F13" s="1229"/>
      <c r="G13" s="1229"/>
      <c r="H13" s="1229"/>
      <c r="I13" s="1230"/>
      <c r="J13" s="14"/>
    </row>
    <row r="14" spans="1:10" ht="15" customHeight="1">
      <c r="A14" s="12"/>
      <c r="B14" s="45"/>
      <c r="C14" s="46"/>
      <c r="D14" s="46"/>
      <c r="E14" s="46"/>
      <c r="F14" s="46"/>
      <c r="G14" s="46"/>
      <c r="H14" s="46"/>
      <c r="I14" s="47"/>
      <c r="J14" s="14"/>
    </row>
    <row r="15" spans="1:10" ht="15" customHeight="1">
      <c r="A15" s="12"/>
      <c r="B15" s="45"/>
      <c r="C15" s="46"/>
      <c r="D15" s="46"/>
      <c r="E15" s="46"/>
      <c r="F15" s="46"/>
      <c r="G15" s="46"/>
      <c r="H15" s="46"/>
      <c r="I15" s="47"/>
      <c r="J15" s="14"/>
    </row>
    <row r="16" spans="1:10" ht="15">
      <c r="A16" s="12"/>
      <c r="B16" s="48"/>
      <c r="C16" s="49"/>
      <c r="D16" s="49"/>
      <c r="E16" s="49"/>
      <c r="F16" s="49"/>
      <c r="G16" s="49"/>
      <c r="H16" s="49"/>
      <c r="I16" s="50"/>
      <c r="J16" s="14"/>
    </row>
    <row r="17" spans="1:10" ht="15">
      <c r="A17" s="12"/>
      <c r="B17" s="1231" t="s">
        <v>406</v>
      </c>
      <c r="C17" s="1232"/>
      <c r="D17" s="1232"/>
      <c r="E17" s="1232"/>
      <c r="F17" s="1232"/>
      <c r="G17" s="1232"/>
      <c r="H17" s="1232"/>
      <c r="I17" s="1233"/>
      <c r="J17" s="14"/>
    </row>
    <row r="18" spans="1:10" ht="15">
      <c r="A18" s="12"/>
      <c r="B18" s="1231" t="s">
        <v>410</v>
      </c>
      <c r="C18" s="1232"/>
      <c r="D18" s="1232"/>
      <c r="E18" s="1232"/>
      <c r="F18" s="1232"/>
      <c r="G18" s="1232"/>
      <c r="H18" s="1232"/>
      <c r="I18" s="1233"/>
      <c r="J18" s="14"/>
    </row>
    <row r="19" spans="1:10" ht="15">
      <c r="A19" s="12"/>
      <c r="B19" s="51"/>
      <c r="C19" s="52"/>
      <c r="D19" s="52"/>
      <c r="E19" s="52"/>
      <c r="F19" s="52"/>
      <c r="G19" s="52"/>
      <c r="H19" s="52"/>
      <c r="I19" s="53"/>
      <c r="J19" s="14"/>
    </row>
    <row r="20" spans="1:10" ht="16.5">
      <c r="A20" s="12"/>
      <c r="B20" s="1234" t="s">
        <v>794</v>
      </c>
      <c r="C20" s="1235"/>
      <c r="D20" s="1235"/>
      <c r="E20" s="1235"/>
      <c r="F20" s="1235"/>
      <c r="G20" s="1235"/>
      <c r="H20" s="1235"/>
      <c r="I20" s="1236"/>
      <c r="J20" s="14"/>
    </row>
    <row r="21" spans="1:10" ht="15">
      <c r="A21" s="12"/>
      <c r="B21" s="1237" t="s">
        <v>409</v>
      </c>
      <c r="C21" s="1238"/>
      <c r="D21" s="1238"/>
      <c r="E21" s="1238"/>
      <c r="F21" s="1238"/>
      <c r="G21" s="1238"/>
      <c r="H21" s="1238"/>
      <c r="I21" s="1239"/>
      <c r="J21" s="14"/>
    </row>
    <row r="22" spans="1:10" ht="14.25">
      <c r="A22" s="12"/>
      <c r="B22" s="54"/>
      <c r="C22" s="49"/>
      <c r="D22" s="49"/>
      <c r="E22" s="49"/>
      <c r="F22" s="49"/>
      <c r="G22" s="49"/>
      <c r="H22" s="49"/>
      <c r="I22" s="50"/>
      <c r="J22" s="14"/>
    </row>
    <row r="23" spans="1:10" ht="14.25">
      <c r="A23" s="12"/>
      <c r="B23" s="54"/>
      <c r="C23" s="49"/>
      <c r="D23" s="49"/>
      <c r="E23" s="49"/>
      <c r="F23" s="49"/>
      <c r="G23" s="49"/>
      <c r="H23" s="49"/>
      <c r="I23" s="50"/>
      <c r="J23" s="14"/>
    </row>
    <row r="24" spans="1:10" ht="14.25">
      <c r="A24" s="12"/>
      <c r="B24" s="54"/>
      <c r="C24" s="49"/>
      <c r="D24" s="49"/>
      <c r="E24" s="49"/>
      <c r="F24" s="49"/>
      <c r="G24" s="49"/>
      <c r="H24" s="49"/>
      <c r="I24" s="50"/>
      <c r="J24" s="14"/>
    </row>
    <row r="25" spans="1:10" ht="15">
      <c r="A25" s="12"/>
      <c r="B25" s="55" t="s">
        <v>407</v>
      </c>
      <c r="C25" s="49"/>
      <c r="D25" s="49"/>
      <c r="E25" s="49"/>
      <c r="F25" s="49"/>
      <c r="G25" s="49"/>
      <c r="H25" s="49"/>
      <c r="I25" s="50"/>
      <c r="J25" s="14"/>
    </row>
    <row r="26" spans="1:10" ht="14.1" customHeight="1">
      <c r="A26" s="12"/>
      <c r="B26" s="1225" t="s">
        <v>781</v>
      </c>
      <c r="C26" s="1226"/>
      <c r="D26" s="1226"/>
      <c r="E26" s="1226"/>
      <c r="F26" s="1226"/>
      <c r="G26" s="1226"/>
      <c r="H26" s="1226"/>
      <c r="I26" s="1227"/>
      <c r="J26" s="14"/>
    </row>
    <row r="27" spans="1:10" ht="14.1" customHeight="1">
      <c r="A27" s="12"/>
      <c r="B27" s="1225"/>
      <c r="C27" s="1226"/>
      <c r="D27" s="1226"/>
      <c r="E27" s="1226"/>
      <c r="F27" s="1226"/>
      <c r="G27" s="1226"/>
      <c r="H27" s="1226"/>
      <c r="I27" s="1227"/>
      <c r="J27" s="14"/>
    </row>
    <row r="28" spans="1:10" ht="14.1" customHeight="1">
      <c r="A28" s="12"/>
      <c r="B28" s="1225"/>
      <c r="C28" s="1226"/>
      <c r="D28" s="1226"/>
      <c r="E28" s="1226"/>
      <c r="F28" s="1226"/>
      <c r="G28" s="1226"/>
      <c r="H28" s="1226"/>
      <c r="I28" s="1227"/>
      <c r="J28" s="14"/>
    </row>
    <row r="29" spans="1:10" ht="14.1" customHeight="1">
      <c r="A29" s="12"/>
      <c r="B29" s="1225"/>
      <c r="C29" s="1226"/>
      <c r="D29" s="1226"/>
      <c r="E29" s="1226"/>
      <c r="F29" s="1226"/>
      <c r="G29" s="1226"/>
      <c r="H29" s="1226"/>
      <c r="I29" s="1227"/>
      <c r="J29" s="14"/>
    </row>
    <row r="30" spans="1:10" ht="15">
      <c r="A30" s="12"/>
      <c r="B30" s="48"/>
      <c r="C30" s="49"/>
      <c r="D30" s="49"/>
      <c r="E30" s="49"/>
      <c r="F30" s="49"/>
      <c r="G30" s="49"/>
      <c r="H30" s="49"/>
      <c r="I30" s="50"/>
      <c r="J30" s="14"/>
    </row>
    <row r="31" spans="1:10" ht="15">
      <c r="A31" s="12"/>
      <c r="B31" s="48"/>
      <c r="C31" s="49"/>
      <c r="D31" s="49"/>
      <c r="E31" s="49"/>
      <c r="F31" s="49"/>
      <c r="G31" s="49"/>
      <c r="H31" s="49"/>
      <c r="I31" s="50"/>
      <c r="J31" s="14"/>
    </row>
    <row r="32" spans="1:10" ht="15">
      <c r="A32" s="12"/>
      <c r="B32" s="55"/>
      <c r="C32" s="49"/>
      <c r="D32" s="49"/>
      <c r="E32" s="49"/>
      <c r="F32" s="49"/>
      <c r="G32" s="49"/>
      <c r="H32" s="49"/>
      <c r="I32" s="50"/>
      <c r="J32" s="14"/>
    </row>
    <row r="33" spans="1:10" ht="15">
      <c r="A33" s="12"/>
      <c r="B33" s="56" t="s">
        <v>408</v>
      </c>
      <c r="C33" s="49"/>
      <c r="D33" s="49"/>
      <c r="E33" s="49"/>
      <c r="F33" s="49"/>
      <c r="G33" s="49"/>
      <c r="H33" s="49"/>
      <c r="I33" s="50"/>
      <c r="J33" s="14"/>
    </row>
    <row r="34" spans="1:10" ht="12" customHeight="1">
      <c r="A34" s="12"/>
      <c r="B34" s="1225" t="s">
        <v>590</v>
      </c>
      <c r="C34" s="1226"/>
      <c r="D34" s="1226"/>
      <c r="E34" s="1226"/>
      <c r="F34" s="1226"/>
      <c r="G34" s="1226"/>
      <c r="H34" s="1226"/>
      <c r="I34" s="1227"/>
      <c r="J34" s="14"/>
    </row>
    <row r="35" spans="1:10" ht="12" customHeight="1">
      <c r="A35" s="12"/>
      <c r="B35" s="1225"/>
      <c r="C35" s="1226"/>
      <c r="D35" s="1226"/>
      <c r="E35" s="1226"/>
      <c r="F35" s="1226"/>
      <c r="G35" s="1226"/>
      <c r="H35" s="1226"/>
      <c r="I35" s="1227"/>
      <c r="J35" s="14"/>
    </row>
    <row r="36" spans="1:10" ht="12" customHeight="1">
      <c r="A36" s="12"/>
      <c r="B36" s="1225"/>
      <c r="C36" s="1226"/>
      <c r="D36" s="1226"/>
      <c r="E36" s="1226"/>
      <c r="F36" s="1226"/>
      <c r="G36" s="1226"/>
      <c r="H36" s="1226"/>
      <c r="I36" s="1227"/>
      <c r="J36" s="14"/>
    </row>
    <row r="37" spans="1:10" ht="85.5" customHeight="1">
      <c r="A37" s="12"/>
      <c r="B37" s="1225"/>
      <c r="C37" s="1226"/>
      <c r="D37" s="1226"/>
      <c r="E37" s="1226"/>
      <c r="F37" s="1226"/>
      <c r="G37" s="1226"/>
      <c r="H37" s="1226"/>
      <c r="I37" s="1227"/>
      <c r="J37" s="14"/>
    </row>
    <row r="38" spans="1:10" ht="14.25">
      <c r="A38" s="12"/>
      <c r="B38" s="57"/>
      <c r="C38" s="49"/>
      <c r="D38" s="49"/>
      <c r="E38" s="49"/>
      <c r="F38" s="49"/>
      <c r="G38" s="49"/>
      <c r="H38" s="49"/>
      <c r="I38" s="50"/>
      <c r="J38" s="14"/>
    </row>
    <row r="39" spans="1:10" ht="14.25">
      <c r="A39" s="12"/>
      <c r="B39" s="58"/>
      <c r="C39" s="49"/>
      <c r="D39" s="49"/>
      <c r="E39" s="49"/>
      <c r="F39" s="49"/>
      <c r="G39" s="49"/>
      <c r="H39" s="49"/>
      <c r="I39" s="50"/>
      <c r="J39" s="14"/>
    </row>
    <row r="40" spans="1:10" ht="14.25" customHeight="1">
      <c r="A40" s="12"/>
      <c r="B40" s="1222" t="s">
        <v>510</v>
      </c>
      <c r="C40" s="1223"/>
      <c r="D40" s="1223"/>
      <c r="E40" s="1223"/>
      <c r="F40" s="1223"/>
      <c r="G40" s="1223"/>
      <c r="H40" s="1223"/>
      <c r="I40" s="1224"/>
      <c r="J40" s="14"/>
    </row>
    <row r="41" spans="1:10" ht="14.25">
      <c r="A41" s="12"/>
      <c r="B41" s="58"/>
      <c r="C41" s="49"/>
      <c r="D41" s="49"/>
      <c r="E41" s="49"/>
      <c r="F41" s="49"/>
      <c r="G41" s="49"/>
      <c r="H41" s="49"/>
      <c r="I41" s="50"/>
      <c r="J41" s="14"/>
    </row>
    <row r="42" spans="1:10" ht="59.25" customHeight="1">
      <c r="A42" s="12"/>
      <c r="B42" s="1219" t="s">
        <v>782</v>
      </c>
      <c r="C42" s="1220"/>
      <c r="D42" s="1220"/>
      <c r="E42" s="1220"/>
      <c r="F42" s="1220"/>
      <c r="G42" s="1220"/>
      <c r="H42" s="1220"/>
      <c r="I42" s="1221"/>
      <c r="J42" s="14"/>
    </row>
    <row r="43" spans="1:10" ht="14.25">
      <c r="A43" s="12"/>
      <c r="B43" s="58"/>
      <c r="C43" s="49"/>
      <c r="D43" s="49"/>
      <c r="E43" s="49"/>
      <c r="F43" s="49"/>
      <c r="G43" s="49"/>
      <c r="H43" s="49"/>
      <c r="I43" s="50"/>
      <c r="J43" s="14"/>
    </row>
    <row r="44" spans="1:10" ht="14.25">
      <c r="A44" s="12"/>
      <c r="B44" s="58"/>
      <c r="C44" s="49"/>
      <c r="D44" s="49"/>
      <c r="E44" s="49"/>
      <c r="F44" s="49"/>
      <c r="G44" s="49"/>
      <c r="H44" s="49"/>
      <c r="I44" s="50"/>
      <c r="J44" s="14"/>
    </row>
    <row r="45" spans="1:10" ht="14.25">
      <c r="A45" s="12"/>
      <c r="B45" s="58"/>
      <c r="C45" s="49"/>
      <c r="D45" s="49"/>
      <c r="E45" s="49"/>
      <c r="F45" s="49"/>
      <c r="G45" s="49"/>
      <c r="H45" s="49"/>
      <c r="I45" s="50"/>
      <c r="J45" s="14"/>
    </row>
    <row r="46" spans="1:10" ht="15" thickBot="1">
      <c r="A46" s="12"/>
      <c r="B46" s="59"/>
      <c r="C46" s="60"/>
      <c r="D46" s="60"/>
      <c r="E46" s="60"/>
      <c r="F46" s="60"/>
      <c r="G46" s="60"/>
      <c r="H46" s="60"/>
      <c r="I46" s="61"/>
      <c r="J46" s="14"/>
    </row>
    <row r="47" spans="1:10" ht="15" thickBot="1">
      <c r="A47" s="15"/>
      <c r="B47" s="16"/>
      <c r="C47" s="16"/>
      <c r="D47" s="16"/>
      <c r="E47" s="16"/>
      <c r="F47" s="16"/>
      <c r="G47" s="16"/>
      <c r="H47" s="16"/>
      <c r="I47" s="16"/>
      <c r="J47" s="17"/>
    </row>
    <row r="48" spans="1:10" ht="14.25">
      <c r="B48" s="18"/>
      <c r="C48" s="18"/>
      <c r="D48" s="18"/>
      <c r="E48" s="18"/>
      <c r="F48" s="18"/>
      <c r="G48" s="18"/>
      <c r="H48" s="18"/>
      <c r="I48" s="18"/>
      <c r="J48" s="18"/>
    </row>
    <row r="49" spans="2:10" ht="14.25">
      <c r="B49" s="18"/>
      <c r="C49" s="18"/>
      <c r="D49" s="18"/>
      <c r="E49" s="18"/>
      <c r="F49" s="18"/>
      <c r="G49" s="18"/>
      <c r="H49" s="18"/>
      <c r="I49" s="18"/>
      <c r="J49" s="18"/>
    </row>
  </sheetData>
  <mergeCells count="9">
    <mergeCell ref="B42:I42"/>
    <mergeCell ref="B40:I40"/>
    <mergeCell ref="B34:I37"/>
    <mergeCell ref="B8:I13"/>
    <mergeCell ref="B17:I17"/>
    <mergeCell ref="B18:I18"/>
    <mergeCell ref="B20:I20"/>
    <mergeCell ref="B21:I21"/>
    <mergeCell ref="B26:I29"/>
  </mergeCells>
  <phoneticPr fontId="3" type="noConversion"/>
  <hyperlinks>
    <hyperlink ref="B40" r:id="rId1" display="www.universiteitleiden.nl/en/law/institute-for-tax-law-and-economics/economics/data-sets"/>
  </hyperlinks>
  <pageMargins left="0.51181102362204722" right="0.51181102362204722" top="0.59055118110236227" bottom="0.51181102362204722" header="0.51181102362204722" footer="0.11811023622047245"/>
  <pageSetup paperSize="9" orientation="portrait" r:id="rId2"/>
  <headerFooter alignWithMargins="0">
    <oddFooter>&amp;L&amp;8&amp;F&amp;R&amp;8&amp;A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4"/>
  <sheetViews>
    <sheetView workbookViewId="0">
      <selection activeCell="B51" sqref="B51"/>
    </sheetView>
  </sheetViews>
  <sheetFormatPr defaultColWidth="9" defaultRowHeight="12"/>
  <cols>
    <col min="1" max="1" width="15.25" style="107" customWidth="1"/>
    <col min="2" max="2" width="13.625" style="107" customWidth="1"/>
    <col min="3" max="3" width="3.5" style="107" customWidth="1"/>
    <col min="4" max="4" width="6.125" style="107" customWidth="1"/>
    <col min="5" max="5" width="7.625" style="107" customWidth="1"/>
    <col min="6" max="6" width="7.75" style="107" customWidth="1"/>
    <col min="7" max="7" width="3.5" style="107" customWidth="1"/>
    <col min="8" max="8" width="6.125" style="107" customWidth="1"/>
    <col min="9" max="9" width="7.625" style="107" customWidth="1"/>
    <col min="10" max="10" width="8.375" style="107" customWidth="1"/>
    <col min="11" max="11" width="3.75" style="107" customWidth="1"/>
    <col min="12" max="12" width="7" style="107" customWidth="1"/>
    <col min="13" max="13" width="8.5" style="107" customWidth="1"/>
    <col min="14" max="14" width="7.75" style="107" customWidth="1"/>
    <col min="15" max="15" width="3.5" style="107" customWidth="1"/>
    <col min="16" max="16" width="6.125" style="107" customWidth="1"/>
    <col min="17" max="17" width="8" style="107" customWidth="1"/>
    <col min="18" max="16384" width="9" style="107"/>
  </cols>
  <sheetData>
    <row r="1" spans="1:19">
      <c r="A1" s="1179" t="s">
        <v>425</v>
      </c>
      <c r="B1" s="107" t="s">
        <v>489</v>
      </c>
    </row>
    <row r="2" spans="1:19">
      <c r="A2" s="1179" t="s">
        <v>400</v>
      </c>
      <c r="B2" s="107" t="s">
        <v>487</v>
      </c>
    </row>
    <row r="3" spans="1:19">
      <c r="A3" s="1179" t="s">
        <v>1</v>
      </c>
      <c r="B3" s="107" t="s">
        <v>487</v>
      </c>
    </row>
    <row r="4" spans="1:19">
      <c r="A4" s="1179" t="s">
        <v>486</v>
      </c>
      <c r="B4" s="107" t="s">
        <v>313</v>
      </c>
    </row>
    <row r="5" spans="1:19" ht="12.75" thickBot="1">
      <c r="A5" s="1179" t="s">
        <v>511</v>
      </c>
      <c r="B5" s="107" t="s">
        <v>487</v>
      </c>
    </row>
    <row r="6" spans="1:19" ht="14.25" customHeight="1" thickBot="1">
      <c r="B6" s="1348" t="s">
        <v>419</v>
      </c>
      <c r="C6" s="1349"/>
      <c r="D6" s="1349"/>
      <c r="E6" s="1350"/>
      <c r="F6" s="1351" t="s">
        <v>548</v>
      </c>
      <c r="G6" s="1352"/>
      <c r="H6" s="1352"/>
      <c r="I6" s="1353"/>
      <c r="J6" s="1354" t="s">
        <v>549</v>
      </c>
      <c r="K6" s="1355"/>
      <c r="L6" s="1355"/>
      <c r="M6" s="1356"/>
      <c r="N6" s="1345" t="s">
        <v>550</v>
      </c>
      <c r="O6" s="1346"/>
      <c r="P6" s="1346"/>
      <c r="Q6" s="1347"/>
      <c r="S6" s="349" t="s">
        <v>679</v>
      </c>
    </row>
    <row r="7" spans="1:19" ht="12.75" thickBot="1">
      <c r="A7" s="1179" t="s">
        <v>488</v>
      </c>
      <c r="B7" s="1189" t="s">
        <v>661</v>
      </c>
      <c r="C7" s="1186" t="s">
        <v>674</v>
      </c>
      <c r="D7" s="1190" t="s">
        <v>662</v>
      </c>
      <c r="E7" s="1191" t="s">
        <v>663</v>
      </c>
      <c r="F7" s="1190" t="s">
        <v>664</v>
      </c>
      <c r="G7" s="1190" t="s">
        <v>675</v>
      </c>
      <c r="H7" s="1183" t="s">
        <v>665</v>
      </c>
      <c r="I7" s="1184" t="s">
        <v>666</v>
      </c>
      <c r="J7" s="1183" t="s">
        <v>669</v>
      </c>
      <c r="K7" s="1190" t="s">
        <v>676</v>
      </c>
      <c r="L7" s="1183" t="s">
        <v>667</v>
      </c>
      <c r="M7" s="1184" t="s">
        <v>668</v>
      </c>
      <c r="N7" s="1183" t="s">
        <v>670</v>
      </c>
      <c r="O7" s="1190" t="s">
        <v>677</v>
      </c>
      <c r="P7" s="1190" t="s">
        <v>671</v>
      </c>
      <c r="Q7" s="1191" t="s">
        <v>672</v>
      </c>
      <c r="S7" s="350" t="s">
        <v>678</v>
      </c>
    </row>
    <row r="8" spans="1:19">
      <c r="A8" s="77" t="s">
        <v>21</v>
      </c>
      <c r="B8" s="1180">
        <v>14.176629999999999</v>
      </c>
      <c r="C8" s="1185"/>
      <c r="D8" s="123">
        <v>12.74264</v>
      </c>
      <c r="E8" s="1181">
        <v>15.55326</v>
      </c>
      <c r="F8" s="123">
        <v>12.68356</v>
      </c>
      <c r="G8" s="1185"/>
      <c r="H8" s="123">
        <v>11.56044</v>
      </c>
      <c r="I8" s="1181">
        <v>13.800750000000001</v>
      </c>
      <c r="J8" s="123">
        <v>16.709669999999999</v>
      </c>
      <c r="K8" s="1187"/>
      <c r="L8" s="123">
        <v>16.923670000000001</v>
      </c>
      <c r="M8" s="1181">
        <v>16.482990000000001</v>
      </c>
      <c r="N8" s="123">
        <v>16.98246</v>
      </c>
      <c r="O8" s="1187"/>
      <c r="P8" s="123">
        <v>12.62031</v>
      </c>
      <c r="Q8" s="1181">
        <v>20.315159999999999</v>
      </c>
    </row>
    <row r="9" spans="1:19">
      <c r="A9" s="77" t="s">
        <v>36</v>
      </c>
      <c r="B9" s="1180">
        <v>24.884060000000002</v>
      </c>
      <c r="C9" s="1185"/>
      <c r="D9" s="123">
        <v>24.358750000000001</v>
      </c>
      <c r="E9" s="1181">
        <v>25.369299999999999</v>
      </c>
      <c r="F9" s="123">
        <v>21.531580000000002</v>
      </c>
      <c r="G9" s="1185"/>
      <c r="H9" s="123">
        <v>20.18816</v>
      </c>
      <c r="I9" s="1181">
        <v>22.777149999999999</v>
      </c>
      <c r="J9" s="123">
        <v>37.732900000000001</v>
      </c>
      <c r="K9" s="1187"/>
      <c r="L9" s="123">
        <v>37.494810000000001</v>
      </c>
      <c r="M9" s="1181">
        <v>37.992750000000001</v>
      </c>
      <c r="N9" s="123">
        <v>8.3858490000000003</v>
      </c>
      <c r="O9" s="1187"/>
      <c r="P9" s="123">
        <v>8.8763529999999999</v>
      </c>
      <c r="Q9" s="1181">
        <v>8.0975839999999994</v>
      </c>
    </row>
    <row r="10" spans="1:19">
      <c r="A10" s="77" t="s">
        <v>642</v>
      </c>
      <c r="B10" s="1180">
        <v>26.886189999999999</v>
      </c>
      <c r="C10" s="1185"/>
      <c r="D10" s="123">
        <v>27.089729999999999</v>
      </c>
      <c r="E10" s="1181">
        <v>26.67183</v>
      </c>
      <c r="F10" s="123">
        <v>25.282869999999999</v>
      </c>
      <c r="G10" s="1185"/>
      <c r="H10" s="123">
        <v>25.717870000000001</v>
      </c>
      <c r="I10" s="1181">
        <v>24.83633</v>
      </c>
      <c r="J10" s="123">
        <v>28.916160000000001</v>
      </c>
      <c r="K10" s="1187"/>
      <c r="L10" s="123">
        <v>28.251449999999998</v>
      </c>
      <c r="M10" s="1181">
        <v>29.721820000000001</v>
      </c>
      <c r="N10" s="123">
        <v>35.583440000000003</v>
      </c>
      <c r="O10" s="1187"/>
      <c r="P10" s="123">
        <v>35.570430000000002</v>
      </c>
      <c r="Q10" s="1181">
        <v>35.626139999999999</v>
      </c>
    </row>
    <row r="11" spans="1:19">
      <c r="A11" s="77" t="s">
        <v>60</v>
      </c>
      <c r="B11" s="1180">
        <v>11.348470000000001</v>
      </c>
      <c r="C11" s="1185"/>
      <c r="D11" s="123">
        <v>9.5037529999999997</v>
      </c>
      <c r="E11" s="1181">
        <v>13.128489999999999</v>
      </c>
      <c r="F11" s="123">
        <v>9.474513</v>
      </c>
      <c r="G11" s="1185"/>
      <c r="H11" s="123">
        <v>7.9324139999999996</v>
      </c>
      <c r="I11" s="1181">
        <v>10.99511</v>
      </c>
      <c r="J11" s="123">
        <v>16.75676</v>
      </c>
      <c r="K11" s="1187"/>
      <c r="L11" s="123">
        <v>17.6419</v>
      </c>
      <c r="M11" s="1181">
        <v>15.75182</v>
      </c>
      <c r="N11" s="123">
        <v>12.722049999999999</v>
      </c>
      <c r="O11" s="1187"/>
      <c r="P11" s="123">
        <v>5.7696079999999998</v>
      </c>
      <c r="Q11" s="1181">
        <v>17.930029999999999</v>
      </c>
    </row>
    <row r="12" spans="1:19">
      <c r="A12" s="77" t="s">
        <v>67</v>
      </c>
      <c r="B12" s="1180">
        <v>12.400930000000001</v>
      </c>
      <c r="C12" s="1185"/>
      <c r="D12" s="123">
        <v>11.97153</v>
      </c>
      <c r="E12" s="1181">
        <v>12.824249999999999</v>
      </c>
      <c r="F12" s="123">
        <v>11.5123</v>
      </c>
      <c r="G12" s="1185"/>
      <c r="H12" s="123">
        <v>11.5967</v>
      </c>
      <c r="I12" s="1181">
        <v>11.42693</v>
      </c>
      <c r="J12" s="123">
        <v>10.28815</v>
      </c>
      <c r="K12" s="1187"/>
      <c r="L12" s="123">
        <v>10.122780000000001</v>
      </c>
      <c r="M12" s="1181">
        <v>10.462859999999999</v>
      </c>
      <c r="N12" s="123">
        <v>17.746479999999998</v>
      </c>
      <c r="O12" s="1187"/>
      <c r="P12" s="123">
        <v>15.70861</v>
      </c>
      <c r="Q12" s="1181">
        <v>19.4511</v>
      </c>
    </row>
    <row r="13" spans="1:19">
      <c r="A13" s="77" t="s">
        <v>78</v>
      </c>
      <c r="B13" s="1180">
        <v>22.958639999999999</v>
      </c>
      <c r="C13" s="1185"/>
      <c r="D13" s="123">
        <v>20.14555</v>
      </c>
      <c r="E13" s="1181">
        <v>25.41093</v>
      </c>
      <c r="F13" s="123">
        <v>19.070070000000001</v>
      </c>
      <c r="G13" s="1185"/>
      <c r="H13" s="123">
        <v>19.740179999999999</v>
      </c>
      <c r="I13" s="1181">
        <v>18.427209999999999</v>
      </c>
      <c r="J13" s="123">
        <v>19.540970000000002</v>
      </c>
      <c r="K13" s="1187"/>
      <c r="L13" s="123">
        <v>20.201059999999998</v>
      </c>
      <c r="M13" s="1181">
        <v>18.83907</v>
      </c>
      <c r="N13" s="123">
        <v>39.424810000000001</v>
      </c>
      <c r="O13" s="1187"/>
      <c r="P13" s="123">
        <v>22.051369999999999</v>
      </c>
      <c r="Q13" s="1181">
        <v>48.237789999999997</v>
      </c>
    </row>
    <row r="14" spans="1:19">
      <c r="A14" s="77" t="s">
        <v>84</v>
      </c>
      <c r="B14" s="1180">
        <v>13.992889999999999</v>
      </c>
      <c r="C14" s="1185"/>
      <c r="D14" s="123">
        <v>13.10445</v>
      </c>
      <c r="E14" s="1181">
        <v>14.848520000000001</v>
      </c>
      <c r="F14" s="123">
        <v>13.26985</v>
      </c>
      <c r="G14" s="1185"/>
      <c r="H14" s="123">
        <v>14.03599</v>
      </c>
      <c r="I14" s="1181">
        <v>12.49004</v>
      </c>
      <c r="J14" s="123">
        <v>9.6579309999999996</v>
      </c>
      <c r="K14" s="1187"/>
      <c r="L14" s="123">
        <v>9.4033540000000002</v>
      </c>
      <c r="M14" s="1181">
        <v>9.9202919999999999</v>
      </c>
      <c r="N14" s="123">
        <v>20.79935</v>
      </c>
      <c r="O14" s="1187"/>
      <c r="P14" s="123">
        <v>14.237489999999999</v>
      </c>
      <c r="Q14" s="1181">
        <v>25.737559999999998</v>
      </c>
    </row>
    <row r="15" spans="1:19">
      <c r="A15" s="77" t="s">
        <v>101</v>
      </c>
      <c r="B15" s="1180">
        <v>15.71077</v>
      </c>
      <c r="C15" s="1185"/>
      <c r="D15" s="123">
        <v>14.06453</v>
      </c>
      <c r="E15" s="1181">
        <v>17.217210000000001</v>
      </c>
      <c r="F15" s="123">
        <v>14.68164</v>
      </c>
      <c r="G15" s="1185"/>
      <c r="H15" s="123">
        <v>13.05757</v>
      </c>
      <c r="I15" s="1181">
        <v>16.157109999999999</v>
      </c>
      <c r="J15" s="123">
        <v>17.67998</v>
      </c>
      <c r="K15" s="1187"/>
      <c r="L15" s="123">
        <v>17.418050000000001</v>
      </c>
      <c r="M15" s="1181">
        <v>17.054739999999999</v>
      </c>
      <c r="N15" s="123">
        <v>17.945740000000001</v>
      </c>
      <c r="O15" s="1187"/>
      <c r="P15" s="123">
        <v>14.13799</v>
      </c>
      <c r="Q15" s="1181">
        <v>19.92437</v>
      </c>
    </row>
    <row r="16" spans="1:19">
      <c r="A16" s="77" t="s">
        <v>614</v>
      </c>
      <c r="B16" s="1180">
        <v>16.695180000000001</v>
      </c>
      <c r="C16" s="1185"/>
      <c r="D16" s="123">
        <v>15.708880000000001</v>
      </c>
      <c r="E16" s="1181">
        <v>17.608730000000001</v>
      </c>
      <c r="F16" s="123">
        <v>15.529780000000001</v>
      </c>
      <c r="G16" s="1185"/>
      <c r="H16" s="123">
        <v>14.68791</v>
      </c>
      <c r="I16" s="1181">
        <v>16.288930000000001</v>
      </c>
      <c r="J16" s="123">
        <v>20.27694</v>
      </c>
      <c r="K16" s="1187"/>
      <c r="L16" s="123">
        <v>20.640260000000001</v>
      </c>
      <c r="M16" s="1181">
        <v>19.240590000000001</v>
      </c>
      <c r="N16" s="123">
        <v>17.683070000000001</v>
      </c>
      <c r="O16" s="1187"/>
      <c r="P16" s="123">
        <v>14.62642</v>
      </c>
      <c r="Q16" s="1181">
        <v>19.72447</v>
      </c>
    </row>
    <row r="17" spans="1:17">
      <c r="A17" s="77" t="s">
        <v>113</v>
      </c>
      <c r="B17" s="1180">
        <v>20.125109999999999</v>
      </c>
      <c r="C17" s="1185"/>
      <c r="D17" s="123">
        <v>19.89602</v>
      </c>
      <c r="E17" s="1181">
        <v>20.34413</v>
      </c>
      <c r="F17" s="123">
        <v>20.87922</v>
      </c>
      <c r="G17" s="1185"/>
      <c r="H17" s="123">
        <v>20.66685</v>
      </c>
      <c r="I17" s="1181">
        <v>21.08822</v>
      </c>
      <c r="J17" s="123">
        <v>25.22551</v>
      </c>
      <c r="K17" s="1187"/>
      <c r="L17" s="123">
        <v>26.243079999999999</v>
      </c>
      <c r="M17" s="1181">
        <v>24.130769999999998</v>
      </c>
      <c r="N17" s="123">
        <v>13.780720000000001</v>
      </c>
      <c r="O17" s="1187"/>
      <c r="P17" s="123">
        <v>11.364610000000001</v>
      </c>
      <c r="Q17" s="1181">
        <v>15.706379999999999</v>
      </c>
    </row>
    <row r="18" spans="1:17">
      <c r="A18" s="77" t="s">
        <v>119</v>
      </c>
      <c r="B18" s="1180">
        <v>22.346240000000002</v>
      </c>
      <c r="C18" s="1185"/>
      <c r="D18" s="123">
        <v>21.95308</v>
      </c>
      <c r="E18" s="1181">
        <v>22.700410000000002</v>
      </c>
      <c r="F18" s="123">
        <v>18.69191</v>
      </c>
      <c r="G18" s="1185"/>
      <c r="H18" s="123">
        <v>17.713200000000001</v>
      </c>
      <c r="I18" s="1181">
        <v>19.558029999999999</v>
      </c>
      <c r="J18" s="123">
        <v>25.997039999999998</v>
      </c>
      <c r="K18" s="1187"/>
      <c r="L18" s="123">
        <v>26.125209999999999</v>
      </c>
      <c r="M18" s="1181">
        <v>25.889469999999999</v>
      </c>
      <c r="N18" s="123">
        <v>27.856919999999999</v>
      </c>
      <c r="O18" s="1187"/>
      <c r="P18" s="123">
        <v>26.507999999999999</v>
      </c>
      <c r="Q18" s="1181">
        <v>29.120560000000001</v>
      </c>
    </row>
    <row r="19" spans="1:17">
      <c r="A19" s="77" t="s">
        <v>165</v>
      </c>
      <c r="B19" s="1180">
        <v>16.438590000000001</v>
      </c>
      <c r="C19" s="1185"/>
      <c r="D19" s="123">
        <v>15.794040000000001</v>
      </c>
      <c r="E19" s="1181">
        <v>17.080100000000002</v>
      </c>
      <c r="F19" s="123">
        <v>15.73779</v>
      </c>
      <c r="G19" s="1185"/>
      <c r="H19" s="123">
        <v>15.15672</v>
      </c>
      <c r="I19" s="1181">
        <v>16.335979999999999</v>
      </c>
      <c r="J19" s="123">
        <v>24.297619999999998</v>
      </c>
      <c r="K19" s="1187"/>
      <c r="L19" s="123">
        <v>23.748419999999999</v>
      </c>
      <c r="M19" s="1181">
        <v>24.879010000000001</v>
      </c>
      <c r="N19" s="123">
        <v>8.4014959999999999</v>
      </c>
      <c r="O19" s="1187"/>
      <c r="P19" s="123">
        <v>5.844112</v>
      </c>
      <c r="Q19" s="1181">
        <v>10.40343</v>
      </c>
    </row>
    <row r="20" spans="1:17">
      <c r="A20" s="77" t="s">
        <v>186</v>
      </c>
      <c r="B20" s="1180">
        <v>12.355270000000001</v>
      </c>
      <c r="C20" s="1185"/>
      <c r="D20" s="123">
        <v>11.781829999999999</v>
      </c>
      <c r="E20" s="1181">
        <v>12.92051</v>
      </c>
      <c r="F20" s="123">
        <v>13.238329999999999</v>
      </c>
      <c r="G20" s="1185"/>
      <c r="H20" s="123">
        <v>12.964930000000001</v>
      </c>
      <c r="I20" s="1181">
        <v>13.512869999999999</v>
      </c>
      <c r="J20" s="123">
        <v>13.839740000000001</v>
      </c>
      <c r="K20" s="1187"/>
      <c r="L20" s="123">
        <v>12.813700000000001</v>
      </c>
      <c r="M20" s="1181">
        <v>14.916399999999999</v>
      </c>
      <c r="N20" s="123">
        <v>7.1772999999999998</v>
      </c>
      <c r="O20" s="1187"/>
      <c r="P20" s="123">
        <v>5.5072590000000003</v>
      </c>
      <c r="Q20" s="1181">
        <v>8.5960140000000003</v>
      </c>
    </row>
    <row r="21" spans="1:17">
      <c r="A21" s="77" t="s">
        <v>195</v>
      </c>
      <c r="B21" s="1180">
        <v>13.590400000000001</v>
      </c>
      <c r="C21" s="1185"/>
      <c r="D21" s="123">
        <v>12.07837</v>
      </c>
      <c r="E21" s="1181">
        <v>15.11839</v>
      </c>
      <c r="F21" s="123">
        <v>13.68634</v>
      </c>
      <c r="G21" s="1185"/>
      <c r="H21" s="123">
        <v>13.08952</v>
      </c>
      <c r="I21" s="1181">
        <v>14.30875</v>
      </c>
      <c r="J21" s="123">
        <v>12.77176</v>
      </c>
      <c r="K21" s="1187"/>
      <c r="L21" s="123">
        <v>12.624230000000001</v>
      </c>
      <c r="M21" s="1181">
        <v>12.92704</v>
      </c>
      <c r="N21" s="123">
        <v>14.386900000000001</v>
      </c>
      <c r="O21" s="1187"/>
      <c r="P21" s="123">
        <v>6.6298050000000002</v>
      </c>
      <c r="Q21" s="1181">
        <v>20.893940000000001</v>
      </c>
    </row>
    <row r="22" spans="1:17">
      <c r="A22" s="77" t="s">
        <v>204</v>
      </c>
      <c r="B22" s="1180">
        <v>29.22672</v>
      </c>
      <c r="C22" s="1185"/>
      <c r="D22" s="123">
        <v>28.847300000000001</v>
      </c>
      <c r="E22" s="1181">
        <v>29.717289999999998</v>
      </c>
      <c r="F22" s="123">
        <v>22.835889999999999</v>
      </c>
      <c r="G22" s="1185"/>
      <c r="H22" s="123">
        <v>21.58867</v>
      </c>
      <c r="I22" s="1181">
        <v>24.006599999999999</v>
      </c>
      <c r="J22" s="123">
        <v>39.063769999999998</v>
      </c>
      <c r="K22" s="1187">
        <v>1</v>
      </c>
      <c r="L22" s="123">
        <v>38.918660000000003</v>
      </c>
      <c r="M22" s="1181">
        <v>39.509160000000001</v>
      </c>
      <c r="N22" s="123">
        <v>31.092490000000002</v>
      </c>
      <c r="O22" s="1187">
        <v>1</v>
      </c>
      <c r="P22" s="123">
        <v>32.992449999999998</v>
      </c>
      <c r="Q22" s="1181">
        <v>29.95177</v>
      </c>
    </row>
    <row r="23" spans="1:17">
      <c r="A23" s="77" t="s">
        <v>209</v>
      </c>
      <c r="B23" s="1180">
        <v>29.864940000000001</v>
      </c>
      <c r="C23" s="1185"/>
      <c r="D23" s="123">
        <v>29.214960000000001</v>
      </c>
      <c r="E23" s="1181">
        <v>30.53511</v>
      </c>
      <c r="F23" s="123">
        <v>24.461179999999999</v>
      </c>
      <c r="G23" s="1185"/>
      <c r="H23" s="123">
        <v>23.300190000000001</v>
      </c>
      <c r="I23" s="1181">
        <v>25.55585</v>
      </c>
      <c r="J23" s="123">
        <v>35.954279999999997</v>
      </c>
      <c r="K23" s="1187"/>
      <c r="L23" s="123">
        <v>36.036670000000001</v>
      </c>
      <c r="M23" s="1181">
        <v>35.987209999999997</v>
      </c>
      <c r="N23" s="123">
        <v>41.93</v>
      </c>
      <c r="O23" s="1187">
        <v>1</v>
      </c>
      <c r="P23" s="123">
        <v>41.013579999999997</v>
      </c>
      <c r="Q23" s="1181">
        <v>42.846029999999999</v>
      </c>
    </row>
    <row r="24" spans="1:17">
      <c r="A24" s="77" t="s">
        <v>231</v>
      </c>
      <c r="B24" s="1180">
        <v>13.83778</v>
      </c>
      <c r="C24" s="1185"/>
      <c r="D24" s="123">
        <v>13.251469999999999</v>
      </c>
      <c r="E24" s="1181">
        <v>14.39447</v>
      </c>
      <c r="F24" s="123">
        <v>12.65448</v>
      </c>
      <c r="G24" s="1185"/>
      <c r="H24" s="123">
        <v>12.58713</v>
      </c>
      <c r="I24" s="1181">
        <v>12.72256</v>
      </c>
      <c r="J24" s="123">
        <v>20.175930000000001</v>
      </c>
      <c r="K24" s="1187"/>
      <c r="L24" s="123">
        <v>19.793620000000001</v>
      </c>
      <c r="M24" s="1181">
        <v>20.57752</v>
      </c>
      <c r="N24" s="123">
        <v>11.69117</v>
      </c>
      <c r="O24" s="1187"/>
      <c r="P24" s="123">
        <v>7.0130980000000003</v>
      </c>
      <c r="Q24" s="1181">
        <v>14.663959999999999</v>
      </c>
    </row>
    <row r="25" spans="1:17">
      <c r="A25" s="77" t="s">
        <v>251</v>
      </c>
      <c r="B25" s="1180">
        <v>22.693000000000001</v>
      </c>
      <c r="C25" s="1185"/>
      <c r="D25" s="123">
        <v>22.296559999999999</v>
      </c>
      <c r="E25" s="1181">
        <v>23.077089999999998</v>
      </c>
      <c r="F25" s="123">
        <v>22.380590000000002</v>
      </c>
      <c r="G25" s="1185"/>
      <c r="H25" s="123">
        <v>22.058029999999999</v>
      </c>
      <c r="I25" s="1181">
        <v>22.704550000000001</v>
      </c>
      <c r="J25" s="123">
        <v>31.2362</v>
      </c>
      <c r="K25" s="1187"/>
      <c r="L25" s="123">
        <v>31.695270000000001</v>
      </c>
      <c r="M25" s="1181">
        <v>30.741859999999999</v>
      </c>
      <c r="N25" s="123">
        <v>15.44074</v>
      </c>
      <c r="O25" s="1187"/>
      <c r="P25" s="123">
        <v>12.304</v>
      </c>
      <c r="Q25" s="1181">
        <v>17.8522</v>
      </c>
    </row>
    <row r="26" spans="1:17">
      <c r="A26" s="77" t="s">
        <v>268</v>
      </c>
      <c r="B26" s="1180">
        <v>14.775980000000001</v>
      </c>
      <c r="C26" s="1185"/>
      <c r="D26" s="123">
        <v>12.954280000000001</v>
      </c>
      <c r="E26" s="1181">
        <v>16.569900000000001</v>
      </c>
      <c r="F26" s="123">
        <v>10.58361</v>
      </c>
      <c r="G26" s="1185"/>
      <c r="H26" s="123">
        <v>9.501125</v>
      </c>
      <c r="I26" s="1181">
        <v>11.683339999999999</v>
      </c>
      <c r="J26" s="123">
        <v>15.9391</v>
      </c>
      <c r="K26" s="1187"/>
      <c r="L26" s="123">
        <v>16.059200000000001</v>
      </c>
      <c r="M26" s="1181">
        <v>15.81372</v>
      </c>
      <c r="N26" s="123">
        <v>29.342880000000001</v>
      </c>
      <c r="O26" s="1187"/>
      <c r="P26" s="123">
        <v>23.82602</v>
      </c>
      <c r="Q26" s="1181">
        <v>33.891039999999997</v>
      </c>
    </row>
    <row r="27" spans="1:17">
      <c r="A27" s="77" t="s">
        <v>276</v>
      </c>
      <c r="B27" s="1180">
        <v>16.82281</v>
      </c>
      <c r="C27" s="1185"/>
      <c r="D27" s="123">
        <v>16.223859999999998</v>
      </c>
      <c r="E27" s="1181">
        <v>17.408149999999999</v>
      </c>
      <c r="F27" s="123">
        <v>12.33989</v>
      </c>
      <c r="G27" s="1185"/>
      <c r="H27" s="123">
        <v>11.825060000000001</v>
      </c>
      <c r="I27" s="1181">
        <v>12.829420000000001</v>
      </c>
      <c r="J27" s="123">
        <v>16.05443</v>
      </c>
      <c r="K27" s="1187"/>
      <c r="L27" s="123">
        <v>15.29092</v>
      </c>
      <c r="M27" s="1181">
        <v>16.898440000000001</v>
      </c>
      <c r="N27" s="123">
        <v>34.84534</v>
      </c>
      <c r="O27" s="1187"/>
      <c r="P27" s="123">
        <v>34.077660000000002</v>
      </c>
      <c r="Q27" s="1181">
        <v>35.581919999999997</v>
      </c>
    </row>
    <row r="28" spans="1:17">
      <c r="A28" s="77" t="s">
        <v>647</v>
      </c>
      <c r="B28" s="1180">
        <v>15.954319999999999</v>
      </c>
      <c r="C28" s="1185"/>
      <c r="D28" s="123">
        <v>15.379630000000001</v>
      </c>
      <c r="E28" s="1181">
        <v>16.511500000000002</v>
      </c>
      <c r="F28" s="123">
        <v>11.557029999999999</v>
      </c>
      <c r="G28" s="1185"/>
      <c r="H28" s="123">
        <v>11.056559999999999</v>
      </c>
      <c r="I28" s="1181">
        <v>12.039009999999999</v>
      </c>
      <c r="J28" s="123">
        <v>13.575760000000001</v>
      </c>
      <c r="K28" s="1187"/>
      <c r="L28" s="123">
        <v>13.289160000000001</v>
      </c>
      <c r="M28" s="1181">
        <v>13.88123</v>
      </c>
      <c r="N28" s="123">
        <v>32.076920000000001</v>
      </c>
      <c r="O28" s="1187"/>
      <c r="P28" s="123">
        <v>31.478259999999999</v>
      </c>
      <c r="Q28" s="1181">
        <v>32.629060000000003</v>
      </c>
    </row>
    <row r="29" spans="1:17">
      <c r="A29" s="77" t="s">
        <v>286</v>
      </c>
      <c r="B29" s="1180">
        <v>16.255510000000001</v>
      </c>
      <c r="C29" s="1185"/>
      <c r="D29" s="123">
        <v>15.67952</v>
      </c>
      <c r="E29" s="1181">
        <v>16.813379999999999</v>
      </c>
      <c r="F29" s="123">
        <v>14.9397</v>
      </c>
      <c r="G29" s="1185"/>
      <c r="H29" s="123">
        <v>14.742000000000001</v>
      </c>
      <c r="I29" s="1181">
        <v>15.134029999999999</v>
      </c>
      <c r="J29" s="123">
        <v>18.648040000000002</v>
      </c>
      <c r="K29" s="1187"/>
      <c r="L29" s="123">
        <v>18.763300000000001</v>
      </c>
      <c r="M29" s="1181">
        <v>18.5273</v>
      </c>
      <c r="N29" s="123">
        <v>18.108270000000001</v>
      </c>
      <c r="O29" s="1187"/>
      <c r="P29" s="123">
        <v>15.1546</v>
      </c>
      <c r="Q29" s="1181">
        <v>20.571439999999999</v>
      </c>
    </row>
    <row r="30" spans="1:17">
      <c r="A30" s="77" t="s">
        <v>298</v>
      </c>
      <c r="B30" s="1180">
        <v>24.133389999999999</v>
      </c>
      <c r="C30" s="1185"/>
      <c r="D30" s="123">
        <v>22.366150000000001</v>
      </c>
      <c r="E30" s="1181">
        <v>25.816800000000001</v>
      </c>
      <c r="F30" s="123">
        <v>21.571999999999999</v>
      </c>
      <c r="G30" s="1185"/>
      <c r="H30" s="123">
        <v>19.837620000000001</v>
      </c>
      <c r="I30" s="1181">
        <v>23.199549999999999</v>
      </c>
      <c r="J30" s="123">
        <v>29.03567</v>
      </c>
      <c r="K30" s="1187"/>
      <c r="L30" s="123">
        <v>29.049240000000001</v>
      </c>
      <c r="M30" s="1181">
        <v>28.929079999999999</v>
      </c>
      <c r="N30" s="123">
        <v>27.183019999999999</v>
      </c>
      <c r="O30" s="1187"/>
      <c r="P30" s="123">
        <v>21.470870000000001</v>
      </c>
      <c r="Q30" s="1181">
        <v>31.652570000000001</v>
      </c>
    </row>
    <row r="31" spans="1:17">
      <c r="A31" s="77" t="s">
        <v>648</v>
      </c>
      <c r="B31" s="1180">
        <v>24.276340000000001</v>
      </c>
      <c r="C31" s="1185"/>
      <c r="D31" s="123">
        <v>22.506450000000001</v>
      </c>
      <c r="E31" s="1181">
        <v>25.967600000000001</v>
      </c>
      <c r="F31" s="123">
        <v>20.914370000000002</v>
      </c>
      <c r="G31" s="1185"/>
      <c r="H31" s="123">
        <v>18.899470000000001</v>
      </c>
      <c r="I31" s="1181">
        <v>22.78678</v>
      </c>
      <c r="J31" s="123">
        <v>30.459510000000002</v>
      </c>
      <c r="K31" s="1187"/>
      <c r="L31" s="123">
        <v>30.392250000000001</v>
      </c>
      <c r="M31" s="1181">
        <v>30.452770000000001</v>
      </c>
      <c r="N31" s="123">
        <v>28.41544</v>
      </c>
      <c r="O31" s="1187"/>
      <c r="P31" s="123">
        <v>24.40626</v>
      </c>
      <c r="Q31" s="1181">
        <v>31.70994</v>
      </c>
    </row>
    <row r="32" spans="1:17">
      <c r="A32" s="77" t="s">
        <v>734</v>
      </c>
      <c r="B32" s="1180">
        <v>21.312899999999999</v>
      </c>
      <c r="C32" s="1185"/>
      <c r="D32" s="123">
        <v>19.713629999999998</v>
      </c>
      <c r="E32" s="1181">
        <v>22.878910000000001</v>
      </c>
      <c r="F32" s="123">
        <v>16.387799999999999</v>
      </c>
      <c r="G32" s="1185"/>
      <c r="H32" s="123">
        <v>15.09347</v>
      </c>
      <c r="I32" s="1181">
        <v>17.661809999999999</v>
      </c>
      <c r="J32" s="123">
        <v>20.59995</v>
      </c>
      <c r="K32" s="1187"/>
      <c r="L32" s="123">
        <v>17.508140000000001</v>
      </c>
      <c r="M32" s="1181">
        <v>17.001090000000001</v>
      </c>
      <c r="N32" s="123">
        <v>44.469450000000002</v>
      </c>
      <c r="O32" s="1187"/>
      <c r="P32" s="123">
        <v>41.946869999999997</v>
      </c>
      <c r="Q32" s="1181">
        <v>46.744590000000002</v>
      </c>
    </row>
    <row r="33" spans="1:17">
      <c r="A33" s="77" t="s">
        <v>741</v>
      </c>
      <c r="B33" s="1180">
        <v>20.973960000000002</v>
      </c>
      <c r="C33" s="1185"/>
      <c r="D33" s="123">
        <v>19.92409</v>
      </c>
      <c r="E33" s="1181">
        <v>21.954599999999999</v>
      </c>
      <c r="F33" s="123">
        <v>19.157409999999999</v>
      </c>
      <c r="G33" s="1185"/>
      <c r="H33" s="123">
        <v>18.350110000000001</v>
      </c>
      <c r="I33" s="1181">
        <v>19.963159999999998</v>
      </c>
      <c r="J33" s="123">
        <v>26.614879999999999</v>
      </c>
      <c r="K33" s="1187"/>
      <c r="L33" s="123">
        <v>25.787739999999999</v>
      </c>
      <c r="M33" s="1181">
        <v>27.061789999999998</v>
      </c>
      <c r="N33" s="123">
        <v>21.615010000000002</v>
      </c>
      <c r="O33" s="1187"/>
      <c r="P33" s="123">
        <v>18.906009999999998</v>
      </c>
      <c r="Q33" s="1181">
        <v>23.880320000000001</v>
      </c>
    </row>
    <row r="34" spans="1:17">
      <c r="A34" s="77" t="s">
        <v>756</v>
      </c>
      <c r="B34" s="1180">
        <v>15.761939999999999</v>
      </c>
      <c r="C34" s="1185"/>
      <c r="D34" s="123">
        <v>14.42164</v>
      </c>
      <c r="E34" s="1181">
        <v>16.972370000000002</v>
      </c>
      <c r="F34" s="123">
        <v>14.532629999999999</v>
      </c>
      <c r="G34" s="1185"/>
      <c r="H34" s="123">
        <v>13.704140000000001</v>
      </c>
      <c r="I34" s="1181">
        <v>15.281420000000001</v>
      </c>
      <c r="J34" s="123">
        <v>18.338460000000001</v>
      </c>
      <c r="K34" s="1187"/>
      <c r="L34" s="123">
        <v>17.729810000000001</v>
      </c>
      <c r="M34" s="1181">
        <v>18.32705</v>
      </c>
      <c r="N34" s="123">
        <v>17.785129999999999</v>
      </c>
      <c r="O34" s="1187"/>
      <c r="P34" s="123">
        <v>13.850910000000001</v>
      </c>
      <c r="Q34" s="1181">
        <v>20.192260000000001</v>
      </c>
    </row>
    <row r="35" spans="1:17">
      <c r="A35" s="77" t="s">
        <v>764</v>
      </c>
      <c r="B35" s="1180">
        <v>24.9864</v>
      </c>
      <c r="C35" s="1185"/>
      <c r="D35" s="123">
        <v>23.4359</v>
      </c>
      <c r="E35" s="1181">
        <v>26.43505</v>
      </c>
      <c r="F35" s="123">
        <v>20.436309999999999</v>
      </c>
      <c r="G35" s="1185"/>
      <c r="H35" s="123">
        <v>19.250879999999999</v>
      </c>
      <c r="I35" s="1181">
        <v>21.582380000000001</v>
      </c>
      <c r="J35" s="123">
        <v>32.009619999999998</v>
      </c>
      <c r="K35" s="1187"/>
      <c r="L35" s="123">
        <v>30.850470000000001</v>
      </c>
      <c r="M35" s="1181">
        <v>33.271819999999998</v>
      </c>
      <c r="N35" s="123">
        <v>26.874389999999998</v>
      </c>
      <c r="O35" s="1187"/>
      <c r="P35" s="123">
        <v>21.808389999999999</v>
      </c>
      <c r="Q35" s="1181">
        <v>31.00367</v>
      </c>
    </row>
    <row r="36" spans="1:17">
      <c r="A36" s="77" t="s">
        <v>765</v>
      </c>
      <c r="B36" s="1180">
        <v>25.313639999999999</v>
      </c>
      <c r="C36" s="1185"/>
      <c r="D36" s="123">
        <v>24.612159999999999</v>
      </c>
      <c r="E36" s="1181">
        <v>25.945060000000002</v>
      </c>
      <c r="F36" s="123">
        <v>20.538969999999999</v>
      </c>
      <c r="G36" s="1185"/>
      <c r="H36" s="123">
        <v>19.613759999999999</v>
      </c>
      <c r="I36" s="1181">
        <v>21.438970000000001</v>
      </c>
      <c r="J36" s="123">
        <v>32.285559999999997</v>
      </c>
      <c r="K36" s="1187"/>
      <c r="L36" s="123">
        <v>33.06127</v>
      </c>
      <c r="M36" s="1181">
        <v>31.490349999999999</v>
      </c>
      <c r="N36" s="123">
        <v>29.376190000000001</v>
      </c>
      <c r="O36" s="1187"/>
      <c r="P36" s="123">
        <v>25.056380000000001</v>
      </c>
      <c r="Q36" s="1181">
        <v>32.75714</v>
      </c>
    </row>
    <row r="37" spans="1:17">
      <c r="A37" s="77" t="s">
        <v>767</v>
      </c>
      <c r="B37" s="1180">
        <v>20.095050000000001</v>
      </c>
      <c r="C37" s="1185"/>
      <c r="D37" s="123">
        <v>17.48367</v>
      </c>
      <c r="E37" s="1181">
        <v>22.322310000000002</v>
      </c>
      <c r="F37" s="123">
        <v>16.814509999999999</v>
      </c>
      <c r="G37" s="1185"/>
      <c r="H37" s="123">
        <v>16.506319999999999</v>
      </c>
      <c r="I37" s="1181">
        <v>17.103619999999999</v>
      </c>
      <c r="J37" s="123">
        <v>22.548380000000002</v>
      </c>
      <c r="K37" s="1187"/>
      <c r="L37" s="123">
        <v>21.672940000000001</v>
      </c>
      <c r="M37" s="1181">
        <v>23.465800000000002</v>
      </c>
      <c r="N37" s="123">
        <v>28.54599</v>
      </c>
      <c r="O37" s="1187"/>
      <c r="P37" s="123">
        <v>16.650279999999999</v>
      </c>
      <c r="Q37" s="1181">
        <v>34.70496</v>
      </c>
    </row>
    <row r="38" spans="1:17" ht="12.75" thickBot="1">
      <c r="A38" s="77" t="s">
        <v>534</v>
      </c>
      <c r="B38" s="1182">
        <v>19.339801666666666</v>
      </c>
      <c r="C38" s="1186"/>
      <c r="D38" s="1183">
        <v>18.283480766666671</v>
      </c>
      <c r="E38" s="1184">
        <v>20.337188333333337</v>
      </c>
      <c r="F38" s="1183">
        <v>16.912537433333334</v>
      </c>
      <c r="G38" s="1186"/>
      <c r="H38" s="1183">
        <v>16.200766300000002</v>
      </c>
      <c r="I38" s="1184">
        <v>17.589882000000003</v>
      </c>
      <c r="J38" s="1183">
        <v>22.741022366666662</v>
      </c>
      <c r="K38" s="1188">
        <v>1</v>
      </c>
      <c r="L38" s="1183">
        <v>22.518354466666672</v>
      </c>
      <c r="M38" s="1184">
        <v>22.671527066666666</v>
      </c>
      <c r="N38" s="1183">
        <v>23.255633833333331</v>
      </c>
      <c r="O38" s="1188">
        <v>2</v>
      </c>
      <c r="P38" s="1183">
        <v>19.38026683333333</v>
      </c>
      <c r="Q38" s="1184">
        <v>26.013246599999999</v>
      </c>
    </row>
    <row r="39" spans="1:17" ht="14.25">
      <c r="A39"/>
      <c r="B39"/>
      <c r="C39"/>
      <c r="D39"/>
      <c r="E39"/>
      <c r="F39"/>
      <c r="G39"/>
      <c r="H39"/>
      <c r="I39"/>
      <c r="J39"/>
      <c r="K39"/>
      <c r="L39"/>
      <c r="M39"/>
      <c r="N39"/>
      <c r="O39"/>
      <c r="P39"/>
      <c r="Q39"/>
    </row>
    <row r="40" spans="1:17" ht="14.25">
      <c r="A40"/>
      <c r="B40"/>
      <c r="C40"/>
      <c r="D40"/>
      <c r="E40"/>
      <c r="F40"/>
      <c r="G40"/>
      <c r="H40"/>
      <c r="I40"/>
      <c r="J40"/>
      <c r="K40"/>
      <c r="L40"/>
      <c r="M40"/>
      <c r="N40"/>
      <c r="O40"/>
      <c r="P40"/>
      <c r="Q40"/>
    </row>
    <row r="41" spans="1:17" ht="14.25">
      <c r="A41"/>
      <c r="B41"/>
      <c r="C41"/>
      <c r="D41"/>
      <c r="E41"/>
      <c r="F41"/>
      <c r="G41"/>
      <c r="H41"/>
      <c r="I41"/>
      <c r="J41"/>
      <c r="K41"/>
      <c r="L41"/>
      <c r="M41"/>
      <c r="N41"/>
      <c r="O41"/>
      <c r="P41"/>
      <c r="Q41"/>
    </row>
    <row r="42" spans="1:17" ht="15" thickBot="1">
      <c r="A42"/>
      <c r="B42"/>
      <c r="C42"/>
      <c r="D42"/>
      <c r="E42"/>
      <c r="F42"/>
      <c r="G42"/>
      <c r="H42"/>
      <c r="I42"/>
      <c r="J42"/>
      <c r="K42"/>
      <c r="L42"/>
      <c r="M42"/>
      <c r="N42"/>
      <c r="O42"/>
      <c r="P42"/>
      <c r="Q42"/>
    </row>
    <row r="43" spans="1:17" ht="14.25">
      <c r="A43"/>
      <c r="B43"/>
      <c r="C43"/>
      <c r="D43"/>
      <c r="E43"/>
      <c r="F43"/>
      <c r="G43"/>
      <c r="H43"/>
      <c r="I43"/>
      <c r="J43"/>
      <c r="K43"/>
      <c r="L43"/>
      <c r="M43"/>
      <c r="N43"/>
      <c r="O43"/>
      <c r="P43"/>
      <c r="Q43"/>
    </row>
    <row r="44" spans="1:17" ht="14.25">
      <c r="A44"/>
      <c r="B44"/>
      <c r="C44"/>
      <c r="D44"/>
      <c r="E44"/>
      <c r="F44"/>
      <c r="G44"/>
      <c r="H44"/>
      <c r="I44"/>
      <c r="J44"/>
      <c r="K44"/>
      <c r="L44"/>
      <c r="M44"/>
      <c r="N44"/>
      <c r="O44"/>
      <c r="P44"/>
      <c r="Q44"/>
    </row>
    <row r="45" spans="1:17" ht="14.25">
      <c r="A45"/>
      <c r="B45"/>
      <c r="C45"/>
      <c r="D45"/>
      <c r="E45"/>
      <c r="F45"/>
      <c r="G45"/>
      <c r="H45"/>
      <c r="I45"/>
      <c r="J45"/>
      <c r="K45"/>
      <c r="L45"/>
      <c r="M45"/>
      <c r="N45"/>
      <c r="O45"/>
      <c r="P45"/>
      <c r="Q45"/>
    </row>
    <row r="46" spans="1:17" ht="14.25">
      <c r="A46"/>
      <c r="B46"/>
      <c r="C46"/>
      <c r="D46"/>
      <c r="E46"/>
      <c r="F46"/>
      <c r="G46"/>
      <c r="H46"/>
      <c r="I46"/>
      <c r="J46"/>
      <c r="K46"/>
      <c r="L46"/>
      <c r="M46"/>
      <c r="N46"/>
      <c r="O46"/>
      <c r="P46"/>
      <c r="Q46"/>
    </row>
    <row r="47" spans="1:17" ht="14.25">
      <c r="A47"/>
      <c r="B47"/>
      <c r="C47"/>
      <c r="D47"/>
      <c r="E47"/>
      <c r="F47"/>
      <c r="G47"/>
      <c r="H47"/>
      <c r="I47"/>
      <c r="J47"/>
      <c r="K47"/>
      <c r="L47"/>
      <c r="M47"/>
      <c r="N47"/>
      <c r="O47"/>
      <c r="P47"/>
      <c r="Q47"/>
    </row>
    <row r="48" spans="1:17" ht="15" thickBot="1">
      <c r="A48"/>
      <c r="B48"/>
      <c r="C48"/>
      <c r="D48"/>
      <c r="E48"/>
      <c r="F48"/>
      <c r="G48"/>
      <c r="H48"/>
      <c r="I48"/>
      <c r="J48"/>
      <c r="K48"/>
      <c r="L48"/>
      <c r="M48"/>
      <c r="N48"/>
      <c r="O48"/>
      <c r="P48"/>
      <c r="Q48"/>
    </row>
    <row r="49" spans="1:16" ht="14.25">
      <c r="A49"/>
      <c r="B49"/>
      <c r="C49"/>
      <c r="D49"/>
      <c r="E49"/>
      <c r="F49"/>
      <c r="G49"/>
      <c r="H49"/>
      <c r="I49"/>
      <c r="J49"/>
      <c r="K49"/>
      <c r="L49"/>
      <c r="M49"/>
      <c r="N49"/>
      <c r="O49"/>
      <c r="P49"/>
    </row>
    <row r="50" spans="1:16" ht="14.25">
      <c r="A50"/>
      <c r="B50"/>
      <c r="C50"/>
      <c r="D50"/>
      <c r="E50"/>
      <c r="F50"/>
      <c r="G50"/>
      <c r="H50"/>
      <c r="I50"/>
      <c r="J50"/>
      <c r="K50"/>
      <c r="L50"/>
      <c r="M50"/>
      <c r="N50"/>
      <c r="O50"/>
      <c r="P50"/>
    </row>
    <row r="51" spans="1:16" ht="14.25">
      <c r="A51"/>
      <c r="B51"/>
      <c r="C51"/>
      <c r="D51"/>
      <c r="E51"/>
      <c r="F51"/>
      <c r="G51"/>
      <c r="H51"/>
      <c r="I51"/>
      <c r="J51"/>
      <c r="K51"/>
      <c r="L51"/>
      <c r="M51"/>
      <c r="N51"/>
      <c r="O51"/>
      <c r="P51"/>
    </row>
    <row r="52" spans="1:16" ht="14.25">
      <c r="A52"/>
      <c r="B52"/>
      <c r="C52"/>
      <c r="D52"/>
      <c r="E52"/>
      <c r="F52"/>
      <c r="G52"/>
      <c r="H52"/>
      <c r="I52"/>
      <c r="J52"/>
      <c r="K52"/>
      <c r="L52"/>
      <c r="M52"/>
      <c r="N52"/>
      <c r="O52"/>
      <c r="P52"/>
    </row>
    <row r="53" spans="1:16" ht="14.25">
      <c r="A53"/>
      <c r="B53"/>
      <c r="C53"/>
      <c r="D53"/>
      <c r="E53"/>
      <c r="F53"/>
      <c r="G53"/>
      <c r="H53"/>
      <c r="I53"/>
      <c r="J53"/>
      <c r="K53"/>
      <c r="L53"/>
      <c r="M53"/>
      <c r="N53"/>
      <c r="O53"/>
      <c r="P53"/>
    </row>
    <row r="54" spans="1:16" ht="14.25">
      <c r="A54"/>
      <c r="B54"/>
      <c r="C54"/>
      <c r="D54"/>
      <c r="E54"/>
      <c r="F54"/>
      <c r="G54"/>
      <c r="H54"/>
      <c r="I54"/>
      <c r="J54"/>
      <c r="K54"/>
      <c r="L54"/>
      <c r="M54"/>
      <c r="N54"/>
      <c r="O54"/>
      <c r="P54"/>
    </row>
    <row r="55" spans="1:16" ht="14.25">
      <c r="A55"/>
      <c r="B55"/>
      <c r="C55"/>
      <c r="D55"/>
      <c r="E55"/>
      <c r="F55"/>
      <c r="G55"/>
      <c r="H55"/>
      <c r="I55"/>
      <c r="J55"/>
      <c r="K55"/>
      <c r="L55"/>
      <c r="M55"/>
      <c r="N55"/>
      <c r="O55"/>
      <c r="P55"/>
    </row>
    <row r="56" spans="1:16" ht="14.25">
      <c r="A56"/>
      <c r="B56"/>
      <c r="C56"/>
      <c r="D56"/>
      <c r="E56"/>
      <c r="F56"/>
      <c r="G56"/>
      <c r="H56"/>
      <c r="I56"/>
      <c r="J56"/>
      <c r="K56"/>
      <c r="L56"/>
      <c r="M56"/>
      <c r="N56"/>
      <c r="O56"/>
      <c r="P56"/>
    </row>
    <row r="57" spans="1:16" ht="14.25">
      <c r="A57"/>
      <c r="B57"/>
      <c r="C57"/>
      <c r="D57"/>
      <c r="E57"/>
      <c r="F57"/>
      <c r="G57"/>
      <c r="H57"/>
      <c r="I57"/>
      <c r="J57"/>
      <c r="K57"/>
      <c r="L57"/>
      <c r="M57"/>
      <c r="N57"/>
      <c r="O57"/>
      <c r="P57"/>
    </row>
    <row r="58" spans="1:16" ht="14.25">
      <c r="A58"/>
      <c r="B58"/>
      <c r="C58"/>
      <c r="D58"/>
      <c r="E58"/>
      <c r="F58"/>
      <c r="G58"/>
      <c r="H58"/>
      <c r="I58"/>
      <c r="J58"/>
      <c r="K58"/>
      <c r="L58"/>
      <c r="M58"/>
      <c r="N58"/>
      <c r="O58"/>
      <c r="P58"/>
    </row>
    <row r="59" spans="1:16" ht="14.25">
      <c r="A59"/>
      <c r="B59"/>
      <c r="C59"/>
      <c r="D59"/>
      <c r="E59"/>
      <c r="F59"/>
      <c r="G59"/>
      <c r="H59"/>
      <c r="I59"/>
      <c r="J59"/>
      <c r="K59"/>
      <c r="L59"/>
      <c r="M59"/>
      <c r="N59"/>
      <c r="O59"/>
      <c r="P59"/>
    </row>
    <row r="60" spans="1:16" ht="14.25">
      <c r="A60"/>
      <c r="B60"/>
      <c r="C60"/>
      <c r="D60"/>
      <c r="E60"/>
      <c r="F60"/>
      <c r="G60"/>
      <c r="H60"/>
      <c r="I60"/>
      <c r="J60"/>
      <c r="K60"/>
      <c r="L60"/>
      <c r="M60"/>
      <c r="N60"/>
      <c r="O60"/>
      <c r="P60"/>
    </row>
    <row r="61" spans="1:16" ht="14.25">
      <c r="A61"/>
      <c r="B61"/>
      <c r="C61"/>
      <c r="D61"/>
      <c r="E61"/>
      <c r="F61"/>
      <c r="G61"/>
      <c r="H61"/>
      <c r="I61"/>
      <c r="J61"/>
      <c r="K61"/>
      <c r="L61"/>
      <c r="M61"/>
      <c r="N61"/>
      <c r="O61"/>
      <c r="P61"/>
    </row>
    <row r="62" spans="1:16" ht="14.25">
      <c r="A62"/>
      <c r="B62"/>
      <c r="C62"/>
      <c r="D62"/>
      <c r="E62"/>
      <c r="F62"/>
      <c r="G62"/>
      <c r="H62"/>
      <c r="I62"/>
      <c r="J62"/>
      <c r="K62"/>
      <c r="L62"/>
      <c r="M62"/>
      <c r="N62"/>
      <c r="O62"/>
      <c r="P62"/>
    </row>
    <row r="63" spans="1:16" ht="14.25">
      <c r="A63"/>
      <c r="B63"/>
      <c r="C63"/>
      <c r="D63"/>
      <c r="E63"/>
      <c r="F63"/>
      <c r="G63"/>
      <c r="H63"/>
      <c r="I63"/>
      <c r="J63"/>
      <c r="K63"/>
      <c r="L63"/>
      <c r="M63"/>
      <c r="N63"/>
      <c r="O63"/>
      <c r="P63"/>
    </row>
    <row r="64" spans="1:16" ht="14.25">
      <c r="A64"/>
      <c r="B64"/>
      <c r="C64"/>
      <c r="D64"/>
      <c r="E64"/>
      <c r="F64"/>
      <c r="G64"/>
      <c r="H64"/>
      <c r="I64"/>
      <c r="J64"/>
      <c r="K64"/>
      <c r="L64"/>
      <c r="M64"/>
      <c r="N64"/>
      <c r="O64"/>
      <c r="P64"/>
    </row>
    <row r="65" spans="1:15" ht="14.25">
      <c r="A65"/>
      <c r="B65"/>
      <c r="C65"/>
      <c r="D65"/>
      <c r="E65"/>
      <c r="F65"/>
      <c r="G65"/>
      <c r="H65"/>
      <c r="I65"/>
      <c r="J65"/>
      <c r="K65"/>
      <c r="L65"/>
      <c r="M65"/>
      <c r="N65"/>
      <c r="O65"/>
    </row>
    <row r="66" spans="1:15" ht="14.25">
      <c r="A66"/>
      <c r="B66"/>
      <c r="C66"/>
      <c r="D66"/>
      <c r="E66"/>
      <c r="F66"/>
      <c r="G66"/>
      <c r="H66"/>
      <c r="I66"/>
      <c r="J66"/>
      <c r="K66"/>
      <c r="L66"/>
      <c r="M66"/>
      <c r="N66"/>
      <c r="O66"/>
    </row>
    <row r="67" spans="1:15" ht="14.25">
      <c r="A67"/>
      <c r="B67"/>
      <c r="C67"/>
      <c r="D67"/>
      <c r="E67"/>
      <c r="F67"/>
      <c r="G67"/>
      <c r="H67"/>
      <c r="I67"/>
      <c r="J67"/>
      <c r="K67"/>
      <c r="L67"/>
      <c r="M67"/>
      <c r="N67"/>
      <c r="O67"/>
    </row>
    <row r="68" spans="1:15" ht="14.25">
      <c r="A68"/>
      <c r="B68"/>
      <c r="C68"/>
      <c r="D68"/>
      <c r="E68"/>
      <c r="F68"/>
      <c r="G68"/>
      <c r="H68"/>
      <c r="I68"/>
      <c r="J68"/>
      <c r="K68"/>
      <c r="L68"/>
      <c r="M68"/>
      <c r="N68"/>
      <c r="O68"/>
    </row>
    <row r="69" spans="1:15" ht="14.25">
      <c r="A69"/>
      <c r="B69"/>
      <c r="C69"/>
      <c r="D69"/>
      <c r="E69"/>
      <c r="F69"/>
      <c r="G69"/>
      <c r="H69"/>
      <c r="I69"/>
      <c r="J69"/>
      <c r="K69"/>
      <c r="L69"/>
      <c r="M69"/>
      <c r="N69"/>
      <c r="O69"/>
    </row>
    <row r="70" spans="1:15" ht="14.25">
      <c r="A70"/>
      <c r="B70"/>
      <c r="C70"/>
      <c r="D70"/>
      <c r="E70"/>
      <c r="F70"/>
      <c r="G70"/>
      <c r="H70"/>
      <c r="I70"/>
      <c r="J70"/>
      <c r="K70"/>
      <c r="L70"/>
      <c r="M70"/>
      <c r="N70"/>
      <c r="O70"/>
    </row>
    <row r="71" spans="1:15" ht="14.25">
      <c r="A71"/>
      <c r="B71"/>
      <c r="C71"/>
      <c r="D71"/>
      <c r="E71"/>
      <c r="F71"/>
      <c r="G71"/>
      <c r="H71"/>
      <c r="I71"/>
      <c r="J71"/>
      <c r="K71"/>
      <c r="L71"/>
      <c r="M71"/>
      <c r="N71"/>
      <c r="O71"/>
    </row>
    <row r="72" spans="1:15" ht="14.25">
      <c r="A72"/>
      <c r="B72"/>
      <c r="C72"/>
      <c r="D72"/>
      <c r="E72"/>
      <c r="F72"/>
      <c r="G72"/>
      <c r="H72"/>
      <c r="I72"/>
      <c r="J72"/>
      <c r="K72"/>
      <c r="L72"/>
      <c r="M72"/>
      <c r="N72"/>
      <c r="O72"/>
    </row>
    <row r="73" spans="1:15" ht="14.25">
      <c r="A73"/>
      <c r="B73"/>
      <c r="C73"/>
      <c r="D73"/>
      <c r="E73"/>
      <c r="F73"/>
      <c r="G73"/>
      <c r="H73"/>
      <c r="I73"/>
      <c r="J73"/>
      <c r="K73"/>
      <c r="L73"/>
      <c r="M73"/>
      <c r="N73"/>
      <c r="O73"/>
    </row>
    <row r="74" spans="1:15" ht="14.25">
      <c r="A74"/>
      <c r="B74"/>
      <c r="C74"/>
      <c r="D74"/>
      <c r="E74"/>
      <c r="F74"/>
      <c r="G74"/>
      <c r="H74"/>
      <c r="I74"/>
      <c r="J74"/>
      <c r="K74"/>
      <c r="L74"/>
      <c r="M74"/>
      <c r="N74"/>
      <c r="O74"/>
    </row>
    <row r="75" spans="1:15" ht="14.25">
      <c r="A75"/>
      <c r="B75"/>
      <c r="C75"/>
      <c r="D75"/>
      <c r="E75"/>
      <c r="F75"/>
      <c r="G75"/>
      <c r="H75"/>
      <c r="I75"/>
      <c r="J75"/>
      <c r="K75"/>
      <c r="L75"/>
      <c r="M75"/>
      <c r="N75"/>
      <c r="O75"/>
    </row>
    <row r="76" spans="1:15" ht="14.25">
      <c r="A76"/>
      <c r="B76"/>
      <c r="C76"/>
      <c r="D76"/>
      <c r="E76"/>
      <c r="F76"/>
      <c r="G76"/>
      <c r="H76"/>
      <c r="I76"/>
      <c r="J76"/>
      <c r="K76"/>
      <c r="L76"/>
      <c r="M76"/>
      <c r="N76"/>
      <c r="O76"/>
    </row>
    <row r="77" spans="1:15" ht="14.25">
      <c r="A77"/>
      <c r="B77"/>
      <c r="C77"/>
      <c r="D77"/>
      <c r="E77"/>
      <c r="F77"/>
      <c r="G77"/>
      <c r="H77"/>
      <c r="I77"/>
      <c r="J77"/>
      <c r="K77"/>
      <c r="L77"/>
      <c r="M77"/>
      <c r="N77"/>
      <c r="O77"/>
    </row>
    <row r="78" spans="1:15" ht="14.25">
      <c r="A78"/>
      <c r="B78"/>
      <c r="C78"/>
      <c r="D78"/>
      <c r="E78"/>
      <c r="F78"/>
      <c r="G78"/>
      <c r="H78"/>
      <c r="I78"/>
      <c r="J78"/>
      <c r="K78"/>
      <c r="L78"/>
      <c r="M78"/>
      <c r="N78"/>
      <c r="O78"/>
    </row>
    <row r="79" spans="1:15" ht="14.25">
      <c r="A79"/>
      <c r="B79"/>
      <c r="C79"/>
      <c r="D79"/>
      <c r="E79"/>
      <c r="F79"/>
      <c r="G79"/>
      <c r="H79"/>
      <c r="I79"/>
      <c r="J79"/>
      <c r="K79"/>
      <c r="L79"/>
      <c r="M79"/>
      <c r="N79"/>
      <c r="O79"/>
    </row>
    <row r="80" spans="1:15" ht="14.25">
      <c r="A80"/>
      <c r="B80"/>
      <c r="C80"/>
      <c r="D80"/>
      <c r="E80"/>
      <c r="F80"/>
      <c r="G80"/>
      <c r="H80"/>
      <c r="I80"/>
      <c r="J80"/>
      <c r="K80"/>
      <c r="L80"/>
      <c r="M80"/>
      <c r="N80"/>
      <c r="O80"/>
    </row>
    <row r="81" spans="1:15" ht="14.25">
      <c r="A81"/>
      <c r="B81"/>
      <c r="C81"/>
      <c r="D81"/>
      <c r="E81"/>
      <c r="F81"/>
      <c r="G81"/>
      <c r="H81"/>
      <c r="I81"/>
      <c r="J81"/>
      <c r="K81"/>
      <c r="L81"/>
      <c r="M81"/>
      <c r="N81"/>
      <c r="O81"/>
    </row>
    <row r="82" spans="1:15" ht="14.25">
      <c r="A82"/>
      <c r="B82"/>
      <c r="C82"/>
      <c r="D82"/>
      <c r="E82"/>
      <c r="F82"/>
      <c r="G82"/>
      <c r="H82"/>
      <c r="I82"/>
      <c r="J82"/>
      <c r="K82"/>
      <c r="L82"/>
      <c r="M82"/>
      <c r="N82"/>
      <c r="O82"/>
    </row>
    <row r="83" spans="1:15" ht="14.25">
      <c r="A83"/>
      <c r="B83"/>
      <c r="C83"/>
      <c r="D83"/>
      <c r="E83"/>
      <c r="F83"/>
      <c r="G83"/>
      <c r="H83"/>
      <c r="I83"/>
      <c r="J83"/>
      <c r="K83"/>
      <c r="L83"/>
      <c r="M83"/>
      <c r="N83"/>
      <c r="O83"/>
    </row>
    <row r="84" spans="1:15" ht="14.25">
      <c r="A84"/>
      <c r="B84"/>
      <c r="C84"/>
      <c r="D84"/>
      <c r="E84"/>
      <c r="F84"/>
      <c r="G84"/>
      <c r="H84"/>
      <c r="I84"/>
      <c r="J84"/>
      <c r="K84"/>
      <c r="L84"/>
      <c r="M84"/>
      <c r="N84"/>
      <c r="O84"/>
    </row>
    <row r="85" spans="1:15" ht="14.25">
      <c r="A85"/>
      <c r="B85"/>
      <c r="C85"/>
      <c r="D85"/>
      <c r="E85"/>
      <c r="F85"/>
      <c r="G85"/>
      <c r="H85"/>
      <c r="I85"/>
      <c r="J85"/>
      <c r="K85"/>
      <c r="L85"/>
      <c r="M85"/>
      <c r="N85"/>
      <c r="O85"/>
    </row>
    <row r="86" spans="1:15" ht="14.25">
      <c r="A86"/>
      <c r="B86"/>
      <c r="C86"/>
      <c r="D86"/>
      <c r="E86"/>
      <c r="F86"/>
      <c r="G86"/>
      <c r="H86"/>
      <c r="I86"/>
      <c r="J86"/>
      <c r="K86"/>
      <c r="L86"/>
      <c r="M86"/>
      <c r="N86"/>
      <c r="O86"/>
    </row>
    <row r="87" spans="1:15" ht="14.25">
      <c r="A87"/>
      <c r="B87"/>
      <c r="C87"/>
      <c r="D87"/>
      <c r="E87"/>
      <c r="F87"/>
      <c r="G87"/>
      <c r="H87"/>
      <c r="I87"/>
      <c r="J87"/>
      <c r="K87"/>
      <c r="L87"/>
      <c r="M87"/>
      <c r="N87"/>
      <c r="O87"/>
    </row>
    <row r="88" spans="1:15" ht="14.25">
      <c r="A88"/>
      <c r="B88"/>
      <c r="C88"/>
      <c r="D88"/>
      <c r="E88"/>
      <c r="F88"/>
      <c r="G88"/>
      <c r="H88"/>
      <c r="I88"/>
      <c r="J88"/>
      <c r="K88"/>
      <c r="L88"/>
      <c r="M88"/>
      <c r="N88"/>
      <c r="O88"/>
    </row>
    <row r="89" spans="1:15" ht="14.25">
      <c r="A89"/>
      <c r="B89"/>
      <c r="C89"/>
      <c r="D89"/>
      <c r="E89"/>
      <c r="F89"/>
      <c r="G89"/>
      <c r="H89"/>
      <c r="I89"/>
      <c r="J89"/>
      <c r="K89"/>
      <c r="L89"/>
      <c r="M89"/>
      <c r="N89"/>
      <c r="O89"/>
    </row>
    <row r="90" spans="1:15" ht="14.25">
      <c r="A90"/>
      <c r="B90"/>
      <c r="C90"/>
      <c r="D90"/>
      <c r="E90"/>
      <c r="F90"/>
      <c r="G90"/>
      <c r="H90"/>
      <c r="I90"/>
      <c r="J90"/>
      <c r="K90"/>
      <c r="L90"/>
      <c r="M90"/>
      <c r="N90"/>
      <c r="O90"/>
    </row>
    <row r="91" spans="1:15" ht="14.25">
      <c r="A91"/>
      <c r="B91"/>
      <c r="C91"/>
      <c r="D91"/>
      <c r="E91"/>
      <c r="F91"/>
      <c r="G91"/>
      <c r="H91"/>
      <c r="I91"/>
      <c r="J91"/>
      <c r="K91"/>
      <c r="L91"/>
      <c r="M91"/>
      <c r="N91"/>
      <c r="O91"/>
    </row>
    <row r="92" spans="1:15" ht="14.25">
      <c r="A92"/>
      <c r="B92"/>
      <c r="C92"/>
      <c r="D92"/>
      <c r="E92"/>
      <c r="F92"/>
      <c r="G92"/>
      <c r="H92"/>
      <c r="I92"/>
      <c r="J92"/>
      <c r="K92"/>
      <c r="L92"/>
      <c r="M92"/>
      <c r="N92"/>
      <c r="O92"/>
    </row>
    <row r="93" spans="1:15" ht="14.25">
      <c r="A93"/>
      <c r="B93"/>
      <c r="C93"/>
      <c r="D93"/>
      <c r="E93"/>
      <c r="F93"/>
      <c r="G93"/>
      <c r="H93"/>
      <c r="I93"/>
      <c r="J93"/>
      <c r="K93"/>
      <c r="L93"/>
      <c r="M93"/>
      <c r="N93"/>
    </row>
    <row r="94" spans="1:15" ht="14.25">
      <c r="A94"/>
      <c r="B94"/>
      <c r="C94"/>
      <c r="D94"/>
      <c r="E94"/>
      <c r="F94"/>
      <c r="G94"/>
      <c r="H94"/>
      <c r="I94"/>
      <c r="J94"/>
      <c r="K94"/>
      <c r="L94"/>
      <c r="M94"/>
      <c r="N94"/>
    </row>
    <row r="95" spans="1:15" ht="14.25">
      <c r="A95"/>
      <c r="B95"/>
      <c r="C95"/>
      <c r="D95"/>
      <c r="E95"/>
      <c r="F95"/>
      <c r="G95"/>
      <c r="H95"/>
      <c r="I95"/>
      <c r="J95"/>
      <c r="K95"/>
      <c r="L95"/>
      <c r="M95"/>
      <c r="N95"/>
    </row>
    <row r="96" spans="1:15" ht="14.25">
      <c r="A96"/>
      <c r="B96"/>
      <c r="C96"/>
      <c r="D96"/>
      <c r="E96"/>
      <c r="F96"/>
      <c r="G96"/>
      <c r="H96"/>
      <c r="I96"/>
      <c r="J96"/>
      <c r="K96"/>
      <c r="L96"/>
      <c r="M96"/>
      <c r="N96"/>
    </row>
    <row r="97" spans="1:14" ht="14.25">
      <c r="A97"/>
      <c r="B97"/>
      <c r="C97"/>
      <c r="D97"/>
      <c r="E97"/>
      <c r="F97"/>
      <c r="G97"/>
      <c r="H97"/>
      <c r="I97"/>
      <c r="J97"/>
      <c r="K97"/>
      <c r="L97"/>
      <c r="M97"/>
      <c r="N97"/>
    </row>
    <row r="98" spans="1:14" ht="14.25">
      <c r="A98"/>
      <c r="B98"/>
      <c r="C98"/>
      <c r="D98"/>
      <c r="E98"/>
      <c r="F98"/>
      <c r="G98"/>
      <c r="H98"/>
      <c r="I98"/>
      <c r="J98"/>
      <c r="K98"/>
      <c r="L98"/>
      <c r="M98"/>
      <c r="N98"/>
    </row>
    <row r="99" spans="1:14" ht="14.25">
      <c r="A99"/>
      <c r="B99"/>
      <c r="C99"/>
      <c r="D99"/>
      <c r="E99"/>
      <c r="F99"/>
      <c r="G99"/>
      <c r="H99"/>
      <c r="I99"/>
      <c r="J99"/>
      <c r="K99"/>
      <c r="L99"/>
      <c r="M99"/>
      <c r="N99"/>
    </row>
    <row r="100" spans="1:14" ht="14.25">
      <c r="A100"/>
      <c r="B100"/>
      <c r="C100"/>
      <c r="D100"/>
      <c r="E100"/>
      <c r="F100"/>
      <c r="G100"/>
      <c r="H100"/>
      <c r="I100"/>
      <c r="J100"/>
      <c r="K100"/>
      <c r="L100"/>
      <c r="M100"/>
      <c r="N100"/>
    </row>
    <row r="101" spans="1:14" ht="14.25">
      <c r="A101"/>
      <c r="B101"/>
      <c r="C101"/>
      <c r="D101"/>
      <c r="E101"/>
      <c r="F101"/>
      <c r="G101"/>
      <c r="H101"/>
      <c r="I101"/>
      <c r="J101"/>
      <c r="K101"/>
      <c r="L101"/>
      <c r="M101"/>
      <c r="N101"/>
    </row>
    <row r="102" spans="1:14" ht="14.25">
      <c r="A102"/>
      <c r="B102"/>
      <c r="C102"/>
      <c r="D102"/>
      <c r="E102"/>
      <c r="F102"/>
      <c r="G102"/>
      <c r="H102"/>
      <c r="I102"/>
      <c r="J102"/>
      <c r="K102"/>
      <c r="L102"/>
      <c r="M102"/>
      <c r="N102"/>
    </row>
    <row r="103" spans="1:14" ht="14.25">
      <c r="A103"/>
      <c r="B103"/>
      <c r="C103"/>
      <c r="D103"/>
      <c r="E103"/>
      <c r="F103"/>
      <c r="G103"/>
      <c r="H103"/>
      <c r="I103"/>
      <c r="J103"/>
      <c r="K103"/>
      <c r="L103"/>
      <c r="M103"/>
      <c r="N103"/>
    </row>
    <row r="104" spans="1:14" ht="14.25">
      <c r="A104"/>
      <c r="B104"/>
      <c r="C104"/>
      <c r="D104"/>
      <c r="E104"/>
      <c r="F104"/>
      <c r="G104"/>
      <c r="H104"/>
      <c r="I104"/>
      <c r="J104"/>
      <c r="K104"/>
      <c r="L104"/>
      <c r="M104"/>
      <c r="N104"/>
    </row>
    <row r="105" spans="1:14" ht="14.25">
      <c r="A105"/>
      <c r="B105"/>
      <c r="C105"/>
      <c r="D105"/>
      <c r="E105"/>
      <c r="F105"/>
      <c r="G105"/>
      <c r="H105"/>
      <c r="I105"/>
      <c r="J105"/>
      <c r="K105"/>
      <c r="L105"/>
      <c r="M105"/>
      <c r="N105"/>
    </row>
    <row r="106" spans="1:14" ht="14.25">
      <c r="A106"/>
      <c r="B106"/>
      <c r="C106"/>
      <c r="D106"/>
      <c r="E106"/>
      <c r="F106"/>
      <c r="G106"/>
      <c r="H106"/>
      <c r="I106"/>
      <c r="J106"/>
      <c r="K106"/>
      <c r="L106"/>
      <c r="M106"/>
      <c r="N106"/>
    </row>
    <row r="107" spans="1:14" ht="14.25">
      <c r="A107"/>
      <c r="B107"/>
      <c r="C107"/>
      <c r="D107"/>
      <c r="E107"/>
      <c r="F107"/>
      <c r="G107"/>
      <c r="H107"/>
      <c r="I107"/>
      <c r="J107"/>
      <c r="K107"/>
      <c r="L107"/>
      <c r="M107"/>
      <c r="N107"/>
    </row>
    <row r="108" spans="1:14" ht="14.25">
      <c r="A108"/>
      <c r="B108"/>
      <c r="C108"/>
      <c r="D108"/>
      <c r="E108"/>
      <c r="F108"/>
      <c r="G108"/>
      <c r="H108"/>
      <c r="I108"/>
      <c r="J108"/>
      <c r="K108"/>
      <c r="L108"/>
      <c r="M108"/>
      <c r="N108"/>
    </row>
    <row r="109" spans="1:14" ht="14.25">
      <c r="A109"/>
      <c r="B109"/>
      <c r="C109"/>
      <c r="D109"/>
      <c r="E109"/>
      <c r="F109"/>
      <c r="G109"/>
      <c r="H109"/>
      <c r="I109"/>
      <c r="J109"/>
      <c r="K109"/>
      <c r="L109"/>
      <c r="M109"/>
      <c r="N109"/>
    </row>
    <row r="110" spans="1:14" ht="14.25">
      <c r="A110"/>
      <c r="B110"/>
      <c r="C110"/>
      <c r="D110"/>
      <c r="E110"/>
      <c r="F110"/>
      <c r="G110"/>
      <c r="H110"/>
      <c r="I110"/>
      <c r="J110"/>
      <c r="K110"/>
      <c r="L110"/>
      <c r="M110"/>
      <c r="N110"/>
    </row>
    <row r="111" spans="1:14" ht="14.25">
      <c r="A111"/>
      <c r="B111"/>
      <c r="C111"/>
      <c r="D111"/>
      <c r="E111"/>
      <c r="F111"/>
      <c r="G111"/>
      <c r="H111"/>
      <c r="I111"/>
      <c r="J111"/>
      <c r="K111"/>
      <c r="L111"/>
      <c r="M111"/>
      <c r="N111"/>
    </row>
    <row r="112" spans="1:14" ht="14.25">
      <c r="A112"/>
      <c r="B112"/>
      <c r="C112"/>
      <c r="D112"/>
      <c r="E112"/>
      <c r="F112"/>
      <c r="G112"/>
      <c r="H112"/>
      <c r="I112"/>
      <c r="J112"/>
      <c r="K112"/>
      <c r="L112"/>
      <c r="M112"/>
      <c r="N112"/>
    </row>
    <row r="113" spans="1:14" ht="14.25">
      <c r="A113"/>
      <c r="B113"/>
      <c r="C113"/>
      <c r="D113"/>
      <c r="E113"/>
      <c r="F113"/>
      <c r="G113"/>
      <c r="H113"/>
      <c r="I113"/>
      <c r="J113"/>
      <c r="K113"/>
      <c r="L113"/>
      <c r="M113"/>
      <c r="N113"/>
    </row>
    <row r="114" spans="1:14" ht="14.25">
      <c r="A114"/>
      <c r="B114"/>
      <c r="C114"/>
      <c r="D114"/>
      <c r="E114"/>
      <c r="F114"/>
      <c r="G114"/>
      <c r="H114"/>
      <c r="I114"/>
      <c r="J114"/>
      <c r="K114"/>
      <c r="L114"/>
      <c r="M114"/>
      <c r="N114"/>
    </row>
    <row r="115" spans="1:14" ht="14.25">
      <c r="A115"/>
      <c r="B115"/>
      <c r="C115"/>
      <c r="D115"/>
      <c r="E115"/>
      <c r="F115"/>
      <c r="G115"/>
      <c r="H115"/>
      <c r="I115"/>
      <c r="J115"/>
      <c r="K115"/>
      <c r="L115"/>
      <c r="M115"/>
      <c r="N115"/>
    </row>
    <row r="116" spans="1:14" ht="14.25">
      <c r="A116"/>
      <c r="B116"/>
      <c r="C116"/>
      <c r="D116"/>
      <c r="E116"/>
      <c r="F116"/>
      <c r="G116"/>
      <c r="H116"/>
      <c r="I116"/>
      <c r="J116"/>
      <c r="K116"/>
      <c r="L116"/>
      <c r="M116"/>
      <c r="N116"/>
    </row>
    <row r="117" spans="1:14" ht="14.25">
      <c r="A117"/>
      <c r="B117"/>
      <c r="C117"/>
      <c r="D117"/>
      <c r="E117"/>
      <c r="F117"/>
      <c r="G117"/>
      <c r="H117"/>
      <c r="I117"/>
      <c r="J117"/>
      <c r="K117"/>
      <c r="L117"/>
      <c r="M117"/>
      <c r="N117"/>
    </row>
    <row r="118" spans="1:14" ht="14.25">
      <c r="A118"/>
      <c r="B118"/>
      <c r="C118"/>
      <c r="D118"/>
      <c r="E118"/>
      <c r="F118"/>
      <c r="G118"/>
      <c r="H118"/>
      <c r="I118"/>
      <c r="J118"/>
      <c r="K118"/>
      <c r="L118"/>
      <c r="M118"/>
      <c r="N118"/>
    </row>
    <row r="119" spans="1:14" ht="14.25">
      <c r="A119"/>
      <c r="B119"/>
      <c r="C119"/>
      <c r="D119"/>
      <c r="E119"/>
      <c r="F119"/>
      <c r="G119"/>
      <c r="H119"/>
      <c r="I119"/>
      <c r="J119"/>
      <c r="K119"/>
      <c r="L119"/>
      <c r="M119"/>
      <c r="N119"/>
    </row>
    <row r="120" spans="1:14" ht="14.25">
      <c r="A120"/>
      <c r="B120"/>
      <c r="C120"/>
      <c r="D120"/>
      <c r="E120"/>
      <c r="F120"/>
      <c r="G120"/>
      <c r="H120"/>
      <c r="I120"/>
      <c r="J120"/>
      <c r="K120"/>
      <c r="L120"/>
      <c r="M120"/>
      <c r="N120"/>
    </row>
    <row r="121" spans="1:14" ht="14.25">
      <c r="A121"/>
      <c r="B121"/>
      <c r="C121"/>
      <c r="D121"/>
      <c r="E121"/>
      <c r="F121"/>
      <c r="G121"/>
      <c r="H121"/>
      <c r="I121"/>
      <c r="J121"/>
      <c r="K121"/>
      <c r="L121"/>
      <c r="M121"/>
    </row>
    <row r="122" spans="1:14" ht="14.25">
      <c r="A122"/>
      <c r="B122"/>
      <c r="C122"/>
      <c r="D122"/>
      <c r="E122"/>
      <c r="F122"/>
      <c r="G122"/>
      <c r="H122"/>
      <c r="I122"/>
      <c r="J122"/>
      <c r="K122"/>
      <c r="L122"/>
      <c r="M122"/>
    </row>
    <row r="123" spans="1:14" ht="14.25">
      <c r="A123"/>
      <c r="B123"/>
      <c r="C123"/>
      <c r="D123"/>
      <c r="E123"/>
      <c r="F123"/>
      <c r="G123"/>
      <c r="H123"/>
      <c r="I123"/>
      <c r="J123"/>
      <c r="K123"/>
      <c r="L123"/>
      <c r="M123"/>
    </row>
    <row r="124" spans="1:14" ht="14.25">
      <c r="A124"/>
      <c r="B124"/>
      <c r="C124"/>
      <c r="D124"/>
      <c r="E124"/>
      <c r="F124"/>
      <c r="G124"/>
      <c r="H124"/>
      <c r="I124"/>
      <c r="J124"/>
      <c r="K124"/>
      <c r="L124"/>
      <c r="M124"/>
    </row>
    <row r="125" spans="1:14" ht="14.25">
      <c r="A125"/>
      <c r="B125"/>
      <c r="C125"/>
      <c r="D125"/>
      <c r="E125"/>
      <c r="F125"/>
      <c r="G125"/>
      <c r="H125"/>
      <c r="I125"/>
      <c r="J125"/>
      <c r="K125"/>
      <c r="L125"/>
      <c r="M125"/>
    </row>
    <row r="126" spans="1:14" ht="14.25">
      <c r="A126"/>
      <c r="B126"/>
      <c r="C126"/>
      <c r="D126"/>
      <c r="E126"/>
      <c r="F126"/>
      <c r="G126"/>
      <c r="H126"/>
      <c r="I126"/>
      <c r="J126"/>
      <c r="K126"/>
      <c r="L126"/>
      <c r="M126"/>
    </row>
    <row r="127" spans="1:14" ht="14.25">
      <c r="A127"/>
      <c r="B127"/>
      <c r="C127"/>
      <c r="D127"/>
      <c r="E127"/>
      <c r="F127"/>
      <c r="G127"/>
      <c r="H127"/>
      <c r="I127"/>
      <c r="J127"/>
      <c r="K127"/>
      <c r="L127"/>
      <c r="M127"/>
    </row>
    <row r="128" spans="1:14" ht="14.25">
      <c r="A128"/>
      <c r="B128"/>
      <c r="C128"/>
      <c r="D128"/>
      <c r="E128"/>
      <c r="F128"/>
      <c r="G128"/>
      <c r="H128"/>
      <c r="I128"/>
      <c r="J128"/>
      <c r="K128"/>
      <c r="L128"/>
      <c r="M128"/>
    </row>
    <row r="129" spans="1:13" ht="14.25">
      <c r="A129"/>
      <c r="B129"/>
      <c r="C129"/>
      <c r="D129"/>
      <c r="E129"/>
      <c r="F129"/>
      <c r="G129"/>
      <c r="H129"/>
      <c r="I129"/>
      <c r="J129"/>
      <c r="K129"/>
      <c r="L129"/>
      <c r="M129"/>
    </row>
    <row r="130" spans="1:13" ht="14.25">
      <c r="A130"/>
      <c r="B130"/>
      <c r="C130"/>
      <c r="D130"/>
      <c r="E130"/>
      <c r="F130"/>
      <c r="G130"/>
      <c r="H130"/>
      <c r="I130"/>
      <c r="J130"/>
      <c r="K130"/>
      <c r="L130"/>
      <c r="M130"/>
    </row>
    <row r="131" spans="1:13" ht="14.25">
      <c r="A131"/>
      <c r="B131"/>
      <c r="C131"/>
      <c r="D131"/>
      <c r="E131"/>
      <c r="F131"/>
      <c r="G131"/>
      <c r="H131"/>
      <c r="I131"/>
      <c r="J131"/>
      <c r="K131"/>
      <c r="L131"/>
      <c r="M131"/>
    </row>
    <row r="132" spans="1:13" ht="14.25">
      <c r="A132"/>
      <c r="B132"/>
      <c r="C132"/>
      <c r="D132"/>
      <c r="E132"/>
      <c r="F132"/>
      <c r="G132"/>
      <c r="H132"/>
      <c r="I132"/>
      <c r="J132"/>
      <c r="K132"/>
      <c r="L132"/>
      <c r="M132"/>
    </row>
    <row r="133" spans="1:13" ht="14.25">
      <c r="A133"/>
      <c r="B133"/>
      <c r="C133"/>
      <c r="D133"/>
      <c r="E133"/>
      <c r="F133"/>
      <c r="G133"/>
      <c r="H133"/>
      <c r="I133"/>
      <c r="J133"/>
      <c r="K133"/>
      <c r="L133"/>
      <c r="M133"/>
    </row>
    <row r="134" spans="1:13" ht="14.25">
      <c r="A134"/>
      <c r="B134"/>
      <c r="C134"/>
      <c r="D134"/>
      <c r="E134"/>
      <c r="F134"/>
      <c r="G134"/>
      <c r="H134"/>
      <c r="I134"/>
      <c r="J134"/>
      <c r="K134"/>
      <c r="L134"/>
      <c r="M134"/>
    </row>
    <row r="135" spans="1:13" ht="14.25">
      <c r="A135"/>
      <c r="B135"/>
      <c r="C135"/>
      <c r="D135"/>
      <c r="E135"/>
      <c r="F135"/>
      <c r="G135"/>
      <c r="H135"/>
      <c r="I135"/>
      <c r="J135"/>
      <c r="K135"/>
      <c r="L135"/>
      <c r="M135"/>
    </row>
    <row r="136" spans="1:13" ht="14.25">
      <c r="A136"/>
      <c r="B136"/>
      <c r="C136"/>
      <c r="D136"/>
      <c r="E136"/>
      <c r="F136"/>
      <c r="G136"/>
      <c r="H136"/>
      <c r="I136"/>
      <c r="J136"/>
      <c r="K136"/>
      <c r="L136"/>
      <c r="M136"/>
    </row>
    <row r="137" spans="1:13" ht="14.25">
      <c r="A137"/>
      <c r="B137"/>
      <c r="C137"/>
      <c r="D137"/>
      <c r="E137"/>
      <c r="F137"/>
      <c r="G137"/>
      <c r="H137"/>
      <c r="I137"/>
      <c r="J137"/>
      <c r="K137"/>
      <c r="L137"/>
      <c r="M137"/>
    </row>
    <row r="138" spans="1:13" ht="14.25">
      <c r="A138"/>
      <c r="B138"/>
      <c r="C138"/>
      <c r="D138"/>
      <c r="E138"/>
      <c r="F138"/>
      <c r="G138"/>
      <c r="H138"/>
      <c r="I138"/>
      <c r="J138"/>
      <c r="K138"/>
      <c r="L138"/>
      <c r="M138"/>
    </row>
    <row r="139" spans="1:13" ht="14.25">
      <c r="A139"/>
      <c r="B139"/>
      <c r="C139"/>
      <c r="D139"/>
      <c r="E139"/>
      <c r="F139"/>
      <c r="G139"/>
      <c r="H139"/>
      <c r="I139"/>
      <c r="J139"/>
      <c r="K139"/>
      <c r="L139"/>
      <c r="M139"/>
    </row>
    <row r="140" spans="1:13" ht="14.25">
      <c r="A140"/>
      <c r="B140"/>
      <c r="C140"/>
      <c r="D140"/>
      <c r="E140"/>
      <c r="F140"/>
      <c r="G140"/>
      <c r="H140"/>
      <c r="I140"/>
      <c r="J140"/>
      <c r="K140"/>
      <c r="L140"/>
      <c r="M140"/>
    </row>
    <row r="141" spans="1:13" ht="14.25">
      <c r="A141"/>
      <c r="B141"/>
      <c r="C141"/>
      <c r="D141"/>
      <c r="E141"/>
      <c r="F141"/>
      <c r="G141"/>
      <c r="H141"/>
      <c r="I141"/>
      <c r="J141"/>
      <c r="K141"/>
      <c r="L141"/>
      <c r="M141"/>
    </row>
    <row r="142" spans="1:13" ht="14.25">
      <c r="A142"/>
      <c r="B142"/>
      <c r="C142"/>
      <c r="D142"/>
      <c r="E142"/>
      <c r="F142"/>
      <c r="G142"/>
      <c r="H142"/>
      <c r="I142"/>
      <c r="J142"/>
      <c r="K142"/>
      <c r="L142"/>
      <c r="M142"/>
    </row>
    <row r="143" spans="1:13" ht="14.25">
      <c r="A143"/>
      <c r="B143"/>
      <c r="C143"/>
      <c r="D143"/>
      <c r="E143"/>
      <c r="F143"/>
      <c r="G143"/>
      <c r="H143"/>
      <c r="I143"/>
      <c r="J143"/>
      <c r="K143"/>
      <c r="L143"/>
      <c r="M143"/>
    </row>
    <row r="144" spans="1:13" ht="14.25">
      <c r="A144"/>
      <c r="B144"/>
      <c r="C144"/>
      <c r="D144"/>
      <c r="E144"/>
      <c r="F144"/>
      <c r="G144"/>
      <c r="H144"/>
      <c r="I144"/>
      <c r="J144"/>
      <c r="K144"/>
      <c r="L144"/>
      <c r="M144"/>
    </row>
    <row r="145" spans="1:13" ht="14.25">
      <c r="A145"/>
      <c r="B145"/>
      <c r="C145"/>
      <c r="D145"/>
      <c r="E145"/>
      <c r="F145"/>
      <c r="G145"/>
      <c r="H145"/>
      <c r="I145"/>
      <c r="J145"/>
      <c r="K145"/>
      <c r="L145"/>
      <c r="M145"/>
    </row>
    <row r="146" spans="1:13" ht="14.25">
      <c r="A146"/>
      <c r="B146"/>
      <c r="C146"/>
      <c r="D146"/>
      <c r="E146"/>
      <c r="F146"/>
      <c r="G146"/>
      <c r="H146"/>
      <c r="I146"/>
      <c r="J146"/>
      <c r="K146"/>
      <c r="L146"/>
      <c r="M146"/>
    </row>
    <row r="147" spans="1:13" ht="14.25">
      <c r="A147"/>
      <c r="B147"/>
      <c r="C147"/>
      <c r="D147"/>
      <c r="E147"/>
      <c r="F147"/>
      <c r="G147"/>
      <c r="H147"/>
      <c r="I147"/>
      <c r="J147"/>
      <c r="K147"/>
      <c r="L147"/>
      <c r="M147"/>
    </row>
    <row r="148" spans="1:13" ht="14.25">
      <c r="A148"/>
      <c r="B148"/>
      <c r="C148"/>
      <c r="D148"/>
      <c r="E148"/>
      <c r="F148"/>
      <c r="G148"/>
      <c r="H148"/>
      <c r="I148"/>
      <c r="J148"/>
      <c r="K148"/>
      <c r="L148"/>
      <c r="M148"/>
    </row>
    <row r="149" spans="1:13" ht="14.25">
      <c r="A149"/>
      <c r="B149"/>
      <c r="C149"/>
      <c r="D149"/>
      <c r="E149"/>
      <c r="F149"/>
      <c r="G149"/>
      <c r="H149"/>
      <c r="I149"/>
      <c r="J149"/>
    </row>
    <row r="150" spans="1:13" ht="14.25">
      <c r="A150"/>
      <c r="B150"/>
      <c r="C150"/>
      <c r="D150"/>
      <c r="E150"/>
      <c r="F150"/>
      <c r="G150"/>
      <c r="H150"/>
      <c r="I150"/>
      <c r="J150"/>
    </row>
    <row r="151" spans="1:13" ht="14.25">
      <c r="A151"/>
      <c r="B151"/>
      <c r="C151"/>
      <c r="D151"/>
      <c r="E151"/>
      <c r="F151"/>
      <c r="G151"/>
      <c r="H151"/>
      <c r="I151"/>
      <c r="J151"/>
    </row>
    <row r="152" spans="1:13" ht="14.25">
      <c r="A152"/>
      <c r="B152"/>
      <c r="C152"/>
      <c r="D152"/>
      <c r="E152"/>
      <c r="F152"/>
      <c r="G152"/>
      <c r="H152"/>
      <c r="I152"/>
      <c r="J152"/>
    </row>
    <row r="153" spans="1:13" ht="14.25">
      <c r="A153"/>
      <c r="B153"/>
      <c r="C153"/>
      <c r="D153"/>
      <c r="E153"/>
      <c r="F153"/>
      <c r="G153"/>
      <c r="H153"/>
      <c r="I153"/>
      <c r="J153"/>
    </row>
    <row r="154" spans="1:13" ht="14.25">
      <c r="A154"/>
      <c r="B154"/>
      <c r="C154"/>
      <c r="D154"/>
      <c r="E154"/>
      <c r="F154"/>
      <c r="G154"/>
      <c r="H154"/>
      <c r="I154"/>
      <c r="J154"/>
    </row>
    <row r="155" spans="1:13" ht="14.25">
      <c r="A155"/>
      <c r="B155"/>
      <c r="C155"/>
      <c r="D155"/>
      <c r="E155"/>
      <c r="F155"/>
      <c r="G155"/>
      <c r="H155"/>
      <c r="I155"/>
      <c r="J155"/>
    </row>
    <row r="156" spans="1:13" ht="14.25">
      <c r="A156"/>
      <c r="B156"/>
      <c r="C156"/>
      <c r="D156"/>
      <c r="E156"/>
      <c r="F156"/>
      <c r="G156"/>
      <c r="H156"/>
      <c r="I156"/>
      <c r="J156"/>
    </row>
    <row r="157" spans="1:13" ht="14.25">
      <c r="A157"/>
      <c r="B157"/>
      <c r="C157"/>
      <c r="D157"/>
      <c r="E157"/>
      <c r="F157"/>
      <c r="G157"/>
      <c r="H157"/>
      <c r="I157"/>
      <c r="J157"/>
    </row>
    <row r="158" spans="1:13" ht="14.25">
      <c r="A158"/>
      <c r="B158"/>
      <c r="C158"/>
      <c r="D158"/>
      <c r="E158"/>
      <c r="F158"/>
      <c r="G158"/>
      <c r="H158"/>
      <c r="I158"/>
      <c r="J158"/>
    </row>
    <row r="159" spans="1:13" ht="14.25">
      <c r="A159"/>
      <c r="B159"/>
      <c r="C159"/>
      <c r="D159"/>
      <c r="E159"/>
      <c r="F159"/>
      <c r="G159"/>
      <c r="H159"/>
      <c r="I159"/>
      <c r="J159"/>
    </row>
    <row r="160" spans="1:13" ht="14.25">
      <c r="A160"/>
      <c r="B160"/>
      <c r="C160"/>
      <c r="D160"/>
      <c r="E160"/>
      <c r="F160"/>
      <c r="G160"/>
      <c r="H160"/>
      <c r="I160"/>
      <c r="J160"/>
    </row>
    <row r="161" spans="1:10" ht="14.25">
      <c r="A161"/>
      <c r="B161"/>
      <c r="C161"/>
      <c r="D161"/>
      <c r="E161"/>
      <c r="F161"/>
      <c r="G161"/>
      <c r="H161"/>
      <c r="I161"/>
      <c r="J161"/>
    </row>
    <row r="162" spans="1:10" ht="14.25">
      <c r="A162"/>
      <c r="B162"/>
      <c r="C162"/>
      <c r="D162"/>
      <c r="E162"/>
      <c r="F162"/>
      <c r="G162"/>
      <c r="H162"/>
      <c r="I162"/>
      <c r="J162"/>
    </row>
    <row r="163" spans="1:10" ht="14.25">
      <c r="A163"/>
      <c r="B163"/>
      <c r="C163"/>
      <c r="D163"/>
      <c r="E163"/>
      <c r="F163"/>
      <c r="G163"/>
      <c r="H163"/>
      <c r="I163"/>
      <c r="J163"/>
    </row>
    <row r="164" spans="1:10" ht="14.25">
      <c r="A164"/>
      <c r="B164"/>
      <c r="C164"/>
      <c r="D164"/>
      <c r="E164"/>
      <c r="F164"/>
      <c r="G164"/>
      <c r="H164"/>
      <c r="I164"/>
      <c r="J164"/>
    </row>
    <row r="165" spans="1:10" ht="14.25">
      <c r="A165"/>
      <c r="B165"/>
      <c r="C165"/>
      <c r="D165"/>
      <c r="E165"/>
      <c r="F165"/>
      <c r="G165"/>
      <c r="H165"/>
      <c r="I165"/>
      <c r="J165"/>
    </row>
    <row r="166" spans="1:10" ht="14.25">
      <c r="A166"/>
      <c r="B166"/>
      <c r="C166"/>
      <c r="D166"/>
      <c r="E166"/>
      <c r="F166"/>
      <c r="G166"/>
      <c r="H166"/>
      <c r="I166"/>
      <c r="J166"/>
    </row>
    <row r="167" spans="1:10" ht="14.25">
      <c r="A167"/>
      <c r="B167"/>
      <c r="C167"/>
      <c r="D167"/>
      <c r="E167"/>
      <c r="F167"/>
      <c r="G167"/>
      <c r="H167"/>
      <c r="I167"/>
      <c r="J167"/>
    </row>
    <row r="168" spans="1:10" ht="14.25">
      <c r="A168"/>
      <c r="B168"/>
      <c r="C168"/>
      <c r="D168"/>
      <c r="E168"/>
      <c r="F168"/>
      <c r="G168"/>
      <c r="H168"/>
      <c r="I168"/>
      <c r="J168"/>
    </row>
    <row r="169" spans="1:10" ht="14.25">
      <c r="A169"/>
      <c r="B169"/>
      <c r="C169"/>
      <c r="D169"/>
      <c r="E169"/>
      <c r="F169"/>
      <c r="G169"/>
      <c r="H169"/>
      <c r="I169"/>
    </row>
    <row r="170" spans="1:10" ht="14.25">
      <c r="A170"/>
      <c r="B170"/>
      <c r="C170"/>
      <c r="D170"/>
      <c r="E170"/>
      <c r="F170"/>
      <c r="G170"/>
      <c r="H170"/>
      <c r="I170"/>
    </row>
    <row r="171" spans="1:10" ht="14.25">
      <c r="A171"/>
      <c r="B171"/>
      <c r="C171"/>
      <c r="D171"/>
      <c r="E171"/>
      <c r="F171"/>
      <c r="G171"/>
      <c r="H171"/>
      <c r="I171"/>
    </row>
    <row r="172" spans="1:10" ht="14.25">
      <c r="A172"/>
      <c r="B172"/>
      <c r="C172"/>
      <c r="D172"/>
      <c r="E172"/>
      <c r="F172"/>
      <c r="G172"/>
      <c r="H172"/>
      <c r="I172"/>
    </row>
    <row r="173" spans="1:10" ht="14.25">
      <c r="A173"/>
      <c r="B173"/>
      <c r="C173"/>
      <c r="D173"/>
      <c r="E173"/>
      <c r="F173"/>
      <c r="G173"/>
      <c r="H173"/>
      <c r="I173"/>
    </row>
    <row r="174" spans="1:10" ht="14.25">
      <c r="A174"/>
      <c r="B174"/>
      <c r="C174"/>
      <c r="D174"/>
      <c r="E174"/>
      <c r="F174"/>
      <c r="G174"/>
      <c r="H174"/>
      <c r="I174"/>
    </row>
    <row r="175" spans="1:10" ht="14.25">
      <c r="A175"/>
      <c r="B175"/>
      <c r="C175"/>
      <c r="D175"/>
      <c r="E175"/>
      <c r="F175"/>
      <c r="G175"/>
      <c r="H175"/>
      <c r="I175"/>
    </row>
    <row r="176" spans="1:10" ht="14.25">
      <c r="A176"/>
      <c r="B176"/>
      <c r="C176"/>
      <c r="D176"/>
      <c r="E176"/>
      <c r="F176"/>
      <c r="G176"/>
      <c r="H176"/>
      <c r="I176"/>
    </row>
    <row r="177" spans="1:9" ht="14.25">
      <c r="A177"/>
      <c r="B177"/>
      <c r="C177"/>
      <c r="D177"/>
      <c r="E177"/>
      <c r="F177"/>
      <c r="G177"/>
      <c r="H177"/>
      <c r="I177"/>
    </row>
    <row r="178" spans="1:9" ht="14.25">
      <c r="A178"/>
      <c r="B178"/>
      <c r="C178"/>
      <c r="D178"/>
      <c r="E178"/>
      <c r="F178"/>
      <c r="G178"/>
      <c r="H178"/>
      <c r="I178"/>
    </row>
    <row r="179" spans="1:9" ht="14.25">
      <c r="A179"/>
      <c r="B179"/>
      <c r="C179"/>
      <c r="D179"/>
      <c r="E179"/>
      <c r="F179"/>
      <c r="G179"/>
      <c r="H179"/>
      <c r="I179"/>
    </row>
    <row r="180" spans="1:9" ht="14.25">
      <c r="A180"/>
      <c r="B180"/>
      <c r="C180"/>
      <c r="D180"/>
      <c r="E180"/>
      <c r="F180"/>
      <c r="G180"/>
      <c r="H180"/>
      <c r="I180"/>
    </row>
    <row r="181" spans="1:9" ht="14.25">
      <c r="A181"/>
      <c r="B181"/>
      <c r="C181"/>
      <c r="D181"/>
      <c r="E181"/>
      <c r="F181"/>
      <c r="G181"/>
      <c r="H181"/>
      <c r="I181"/>
    </row>
    <row r="182" spans="1:9" ht="14.25">
      <c r="A182"/>
      <c r="B182"/>
      <c r="C182"/>
      <c r="D182"/>
      <c r="E182"/>
      <c r="F182"/>
      <c r="G182"/>
      <c r="H182"/>
      <c r="I182"/>
    </row>
    <row r="183" spans="1:9" ht="14.25">
      <c r="A183"/>
      <c r="B183"/>
      <c r="C183"/>
      <c r="D183"/>
      <c r="E183"/>
      <c r="F183"/>
      <c r="G183"/>
      <c r="H183"/>
      <c r="I183"/>
    </row>
    <row r="184" spans="1:9" ht="14.25">
      <c r="A184"/>
      <c r="B184"/>
      <c r="C184"/>
      <c r="D184"/>
      <c r="E184"/>
      <c r="F184"/>
      <c r="G184"/>
      <c r="H184"/>
      <c r="I184"/>
    </row>
    <row r="185" spans="1:9" ht="14.25">
      <c r="A185"/>
      <c r="B185"/>
      <c r="C185"/>
      <c r="D185"/>
      <c r="E185"/>
      <c r="F185"/>
      <c r="G185"/>
      <c r="H185"/>
      <c r="I185"/>
    </row>
    <row r="186" spans="1:9" ht="14.25">
      <c r="A186"/>
      <c r="B186"/>
      <c r="C186"/>
      <c r="D186"/>
      <c r="E186"/>
      <c r="F186"/>
      <c r="G186"/>
      <c r="H186"/>
      <c r="I186"/>
    </row>
    <row r="187" spans="1:9" ht="14.25">
      <c r="A187"/>
      <c r="B187"/>
      <c r="C187"/>
      <c r="D187"/>
      <c r="E187"/>
      <c r="F187"/>
      <c r="G187"/>
      <c r="H187"/>
      <c r="I187"/>
    </row>
    <row r="188" spans="1:9" ht="14.25">
      <c r="A188"/>
      <c r="B188"/>
      <c r="C188"/>
      <c r="D188"/>
      <c r="E188"/>
      <c r="F188"/>
      <c r="G188"/>
      <c r="H188"/>
      <c r="I188"/>
    </row>
    <row r="189" spans="1:9" ht="14.25">
      <c r="A189"/>
      <c r="B189"/>
      <c r="C189"/>
      <c r="D189"/>
      <c r="E189"/>
      <c r="F189"/>
      <c r="G189"/>
      <c r="H189"/>
      <c r="I189"/>
    </row>
    <row r="190" spans="1:9" ht="14.25">
      <c r="A190"/>
      <c r="B190"/>
      <c r="C190"/>
      <c r="D190"/>
      <c r="E190"/>
      <c r="F190"/>
      <c r="G190"/>
      <c r="H190"/>
      <c r="I190"/>
    </row>
    <row r="191" spans="1:9" ht="14.25">
      <c r="A191"/>
      <c r="B191"/>
      <c r="C191"/>
      <c r="D191"/>
      <c r="E191"/>
      <c r="F191"/>
      <c r="G191"/>
      <c r="H191"/>
      <c r="I191"/>
    </row>
    <row r="192" spans="1:9" ht="14.25">
      <c r="A192"/>
      <c r="B192"/>
      <c r="C192"/>
      <c r="D192"/>
      <c r="E192"/>
      <c r="F192"/>
      <c r="G192"/>
      <c r="H192"/>
      <c r="I192"/>
    </row>
    <row r="193" spans="1:9" ht="14.25">
      <c r="A193"/>
      <c r="B193"/>
      <c r="C193"/>
      <c r="D193"/>
      <c r="E193"/>
      <c r="F193"/>
      <c r="G193"/>
      <c r="H193"/>
      <c r="I193"/>
    </row>
    <row r="194" spans="1:9" ht="14.25">
      <c r="A194"/>
      <c r="B194"/>
      <c r="C194"/>
      <c r="D194"/>
      <c r="E194"/>
      <c r="F194"/>
      <c r="G194"/>
      <c r="H194"/>
      <c r="I194"/>
    </row>
    <row r="195" spans="1:9" ht="14.25">
      <c r="A195"/>
      <c r="B195"/>
      <c r="C195"/>
      <c r="D195"/>
      <c r="E195"/>
      <c r="F195"/>
      <c r="G195"/>
      <c r="H195"/>
      <c r="I195"/>
    </row>
    <row r="196" spans="1:9" ht="14.25">
      <c r="A196"/>
      <c r="B196"/>
      <c r="C196"/>
      <c r="D196"/>
      <c r="E196"/>
      <c r="F196"/>
      <c r="G196"/>
      <c r="H196"/>
      <c r="I196"/>
    </row>
    <row r="197" spans="1:9" ht="14.25">
      <c r="A197"/>
      <c r="B197"/>
      <c r="C197"/>
      <c r="D197"/>
      <c r="E197"/>
      <c r="F197"/>
      <c r="G197"/>
      <c r="H197"/>
      <c r="I197"/>
    </row>
    <row r="198" spans="1:9" ht="14.25">
      <c r="A198"/>
      <c r="B198"/>
      <c r="C198"/>
      <c r="D198"/>
      <c r="E198"/>
      <c r="F198"/>
      <c r="G198"/>
      <c r="H198"/>
      <c r="I198"/>
    </row>
    <row r="199" spans="1:9" ht="14.25">
      <c r="A199"/>
      <c r="B199"/>
      <c r="C199"/>
      <c r="D199"/>
      <c r="E199"/>
      <c r="F199"/>
      <c r="G199"/>
      <c r="H199"/>
      <c r="I199"/>
    </row>
    <row r="200" spans="1:9" ht="14.25">
      <c r="A200"/>
      <c r="B200"/>
      <c r="C200"/>
      <c r="D200"/>
      <c r="E200"/>
      <c r="F200"/>
      <c r="G200"/>
      <c r="H200"/>
      <c r="I200"/>
    </row>
    <row r="201" spans="1:9" ht="14.25">
      <c r="A201"/>
      <c r="B201"/>
      <c r="C201"/>
      <c r="D201"/>
      <c r="E201"/>
      <c r="F201"/>
      <c r="G201"/>
      <c r="H201"/>
      <c r="I201"/>
    </row>
    <row r="202" spans="1:9" ht="14.25">
      <c r="A202"/>
      <c r="B202"/>
      <c r="C202"/>
      <c r="D202"/>
      <c r="E202"/>
      <c r="F202"/>
      <c r="G202"/>
      <c r="H202"/>
      <c r="I202"/>
    </row>
    <row r="203" spans="1:9" ht="14.25">
      <c r="A203"/>
      <c r="B203"/>
      <c r="C203"/>
      <c r="D203"/>
      <c r="E203"/>
      <c r="F203"/>
      <c r="G203"/>
      <c r="H203"/>
      <c r="I203"/>
    </row>
    <row r="204" spans="1:9" ht="14.25">
      <c r="A204"/>
      <c r="B204"/>
      <c r="C204"/>
      <c r="D204"/>
      <c r="E204"/>
      <c r="F204"/>
      <c r="G204"/>
      <c r="H204"/>
      <c r="I204"/>
    </row>
    <row r="205" spans="1:9" ht="14.25">
      <c r="A205"/>
      <c r="B205"/>
      <c r="C205"/>
      <c r="D205"/>
      <c r="E205"/>
      <c r="F205"/>
      <c r="G205"/>
      <c r="H205"/>
      <c r="I205"/>
    </row>
    <row r="206" spans="1:9" ht="14.25">
      <c r="A206"/>
      <c r="B206"/>
      <c r="C206"/>
      <c r="D206"/>
      <c r="E206"/>
      <c r="F206"/>
      <c r="G206"/>
      <c r="H206"/>
      <c r="I206"/>
    </row>
    <row r="207" spans="1:9" ht="14.25">
      <c r="A207"/>
      <c r="B207"/>
      <c r="C207"/>
      <c r="D207"/>
      <c r="E207"/>
      <c r="F207"/>
      <c r="G207"/>
      <c r="H207"/>
      <c r="I207"/>
    </row>
    <row r="208" spans="1:9" ht="14.25">
      <c r="A208"/>
      <c r="B208"/>
      <c r="C208"/>
      <c r="D208"/>
      <c r="E208"/>
      <c r="F208"/>
      <c r="G208"/>
      <c r="H208"/>
      <c r="I208"/>
    </row>
    <row r="209" spans="1:9" ht="14.25">
      <c r="A209"/>
      <c r="B209"/>
      <c r="C209"/>
      <c r="D209"/>
      <c r="E209"/>
      <c r="F209"/>
      <c r="G209"/>
      <c r="H209"/>
      <c r="I209"/>
    </row>
    <row r="210" spans="1:9" ht="14.25">
      <c r="A210"/>
      <c r="B210"/>
      <c r="C210"/>
      <c r="D210"/>
      <c r="E210"/>
      <c r="F210"/>
      <c r="G210"/>
      <c r="H210"/>
      <c r="I210"/>
    </row>
    <row r="211" spans="1:9" ht="14.25">
      <c r="A211"/>
      <c r="B211"/>
      <c r="C211"/>
      <c r="D211"/>
      <c r="E211"/>
      <c r="F211"/>
      <c r="G211"/>
      <c r="H211"/>
      <c r="I211"/>
    </row>
    <row r="212" spans="1:9" ht="14.25">
      <c r="A212"/>
      <c r="B212"/>
      <c r="C212"/>
      <c r="D212"/>
      <c r="E212"/>
      <c r="F212"/>
      <c r="G212"/>
      <c r="H212"/>
      <c r="I212"/>
    </row>
    <row r="213" spans="1:9" ht="14.25">
      <c r="A213"/>
      <c r="B213"/>
      <c r="C213"/>
      <c r="D213"/>
      <c r="E213"/>
      <c r="F213"/>
      <c r="G213"/>
      <c r="H213"/>
      <c r="I213"/>
    </row>
    <row r="214" spans="1:9" ht="14.25">
      <c r="A214"/>
      <c r="B214"/>
      <c r="C214"/>
      <c r="D214"/>
      <c r="E214"/>
      <c r="F214"/>
      <c r="G214"/>
      <c r="H214"/>
      <c r="I214"/>
    </row>
    <row r="215" spans="1:9" ht="14.25">
      <c r="A215"/>
      <c r="B215"/>
      <c r="C215"/>
      <c r="D215"/>
      <c r="E215"/>
      <c r="F215"/>
      <c r="G215"/>
      <c r="H215"/>
      <c r="I215"/>
    </row>
    <row r="216" spans="1:9" ht="14.25">
      <c r="A216"/>
      <c r="B216"/>
      <c r="C216"/>
      <c r="D216"/>
      <c r="E216"/>
      <c r="F216"/>
      <c r="G216"/>
      <c r="H216"/>
      <c r="I216"/>
    </row>
    <row r="217" spans="1:9" ht="14.25">
      <c r="A217"/>
      <c r="B217"/>
      <c r="C217"/>
      <c r="D217"/>
      <c r="E217"/>
      <c r="F217"/>
      <c r="G217"/>
      <c r="H217"/>
      <c r="I217"/>
    </row>
    <row r="218" spans="1:9" ht="14.25">
      <c r="A218"/>
      <c r="B218"/>
      <c r="C218"/>
      <c r="D218"/>
      <c r="E218"/>
      <c r="F218"/>
      <c r="G218"/>
      <c r="H218"/>
      <c r="I218"/>
    </row>
    <row r="219" spans="1:9" ht="14.25">
      <c r="A219"/>
      <c r="B219"/>
      <c r="C219"/>
      <c r="D219"/>
      <c r="E219"/>
      <c r="F219"/>
      <c r="G219"/>
      <c r="H219"/>
      <c r="I219"/>
    </row>
    <row r="220" spans="1:9" ht="14.25">
      <c r="A220"/>
      <c r="B220"/>
      <c r="C220"/>
      <c r="D220"/>
      <c r="E220"/>
      <c r="F220"/>
      <c r="G220"/>
      <c r="H220"/>
      <c r="I220"/>
    </row>
    <row r="221" spans="1:9" ht="14.25">
      <c r="A221"/>
      <c r="B221"/>
      <c r="C221"/>
      <c r="D221"/>
      <c r="E221"/>
      <c r="F221"/>
      <c r="G221"/>
      <c r="H221"/>
      <c r="I221"/>
    </row>
    <row r="222" spans="1:9" ht="14.25">
      <c r="A222"/>
      <c r="B222"/>
      <c r="C222"/>
      <c r="D222"/>
      <c r="E222"/>
      <c r="F222"/>
      <c r="G222"/>
      <c r="H222"/>
      <c r="I222"/>
    </row>
    <row r="223" spans="1:9" ht="14.25">
      <c r="A223"/>
      <c r="B223"/>
      <c r="C223"/>
      <c r="D223"/>
      <c r="E223"/>
      <c r="F223"/>
      <c r="G223"/>
      <c r="H223"/>
      <c r="I223"/>
    </row>
    <row r="224" spans="1:9" ht="14.25">
      <c r="A224"/>
      <c r="B224"/>
      <c r="C224"/>
      <c r="D224"/>
      <c r="E224"/>
      <c r="F224"/>
      <c r="G224"/>
      <c r="H224"/>
      <c r="I224"/>
    </row>
    <row r="225" spans="1:9" ht="14.25">
      <c r="A225"/>
      <c r="B225"/>
      <c r="C225"/>
      <c r="D225"/>
      <c r="E225"/>
      <c r="F225"/>
      <c r="G225"/>
      <c r="H225"/>
      <c r="I225"/>
    </row>
    <row r="226" spans="1:9" ht="14.25">
      <c r="A226"/>
      <c r="B226"/>
      <c r="C226"/>
      <c r="D226"/>
      <c r="E226"/>
      <c r="F226"/>
      <c r="G226"/>
      <c r="H226"/>
      <c r="I226"/>
    </row>
    <row r="227" spans="1:9" ht="14.25">
      <c r="A227"/>
      <c r="B227"/>
      <c r="C227"/>
      <c r="D227"/>
      <c r="E227"/>
      <c r="F227"/>
      <c r="G227"/>
      <c r="H227"/>
      <c r="I227"/>
    </row>
    <row r="228" spans="1:9" ht="14.25">
      <c r="A228"/>
      <c r="B228"/>
      <c r="C228"/>
      <c r="D228"/>
      <c r="E228"/>
      <c r="F228"/>
      <c r="G228"/>
      <c r="H228"/>
      <c r="I228"/>
    </row>
    <row r="229" spans="1:9" ht="14.25">
      <c r="A229"/>
      <c r="B229"/>
      <c r="C229"/>
      <c r="D229"/>
      <c r="E229"/>
      <c r="F229"/>
      <c r="G229"/>
      <c r="H229"/>
      <c r="I229"/>
    </row>
    <row r="230" spans="1:9" ht="14.25">
      <c r="A230"/>
      <c r="B230"/>
      <c r="C230"/>
      <c r="D230"/>
      <c r="E230"/>
      <c r="F230"/>
      <c r="G230"/>
      <c r="H230"/>
      <c r="I230"/>
    </row>
    <row r="231" spans="1:9" ht="14.25">
      <c r="A231"/>
      <c r="B231"/>
      <c r="C231"/>
      <c r="D231"/>
      <c r="E231"/>
      <c r="F231"/>
      <c r="G231"/>
      <c r="H231"/>
      <c r="I231"/>
    </row>
    <row r="232" spans="1:9" ht="14.25">
      <c r="A232"/>
      <c r="B232"/>
      <c r="C232"/>
      <c r="D232"/>
      <c r="E232"/>
      <c r="F232"/>
      <c r="G232"/>
      <c r="H232"/>
      <c r="I232"/>
    </row>
    <row r="233" spans="1:9" ht="14.25">
      <c r="A233"/>
      <c r="B233"/>
      <c r="C233"/>
      <c r="D233"/>
      <c r="E233"/>
      <c r="F233"/>
      <c r="G233"/>
      <c r="H233"/>
      <c r="I233"/>
    </row>
    <row r="234" spans="1:9" ht="14.25">
      <c r="A234"/>
      <c r="B234"/>
      <c r="C234"/>
      <c r="D234"/>
      <c r="E234"/>
      <c r="F234"/>
      <c r="G234"/>
      <c r="H234"/>
      <c r="I234"/>
    </row>
    <row r="235" spans="1:9" ht="14.25">
      <c r="A235"/>
      <c r="B235"/>
      <c r="C235"/>
      <c r="D235"/>
      <c r="E235"/>
      <c r="F235"/>
      <c r="G235"/>
      <c r="H235"/>
      <c r="I235"/>
    </row>
    <row r="236" spans="1:9" ht="14.25">
      <c r="A236"/>
      <c r="B236"/>
      <c r="C236"/>
      <c r="D236"/>
      <c r="E236"/>
      <c r="F236"/>
      <c r="G236"/>
      <c r="H236"/>
      <c r="I236"/>
    </row>
    <row r="237" spans="1:9" ht="14.25">
      <c r="A237"/>
      <c r="B237"/>
      <c r="C237"/>
      <c r="D237"/>
      <c r="E237"/>
      <c r="F237"/>
      <c r="G237"/>
      <c r="H237"/>
      <c r="I237"/>
    </row>
    <row r="238" spans="1:9" ht="14.25">
      <c r="A238"/>
      <c r="B238"/>
      <c r="C238"/>
      <c r="D238"/>
      <c r="E238"/>
      <c r="F238"/>
      <c r="G238"/>
      <c r="H238"/>
      <c r="I238"/>
    </row>
    <row r="239" spans="1:9" ht="14.25">
      <c r="A239"/>
      <c r="B239"/>
      <c r="C239"/>
      <c r="D239"/>
      <c r="E239"/>
      <c r="F239"/>
      <c r="G239"/>
      <c r="H239"/>
      <c r="I239"/>
    </row>
    <row r="240" spans="1:9" ht="14.25">
      <c r="A240"/>
      <c r="B240"/>
      <c r="C240"/>
      <c r="D240"/>
      <c r="E240"/>
      <c r="F240"/>
      <c r="G240"/>
      <c r="H240"/>
      <c r="I240"/>
    </row>
    <row r="241" spans="1:9" ht="14.25">
      <c r="A241"/>
      <c r="B241"/>
      <c r="C241"/>
      <c r="D241"/>
      <c r="E241"/>
      <c r="F241"/>
      <c r="G241"/>
      <c r="H241"/>
      <c r="I241"/>
    </row>
    <row r="242" spans="1:9" ht="14.25">
      <c r="A242"/>
      <c r="B242"/>
      <c r="C242"/>
      <c r="D242"/>
      <c r="E242"/>
      <c r="F242"/>
      <c r="G242"/>
      <c r="H242"/>
      <c r="I242"/>
    </row>
    <row r="243" spans="1:9" ht="14.25">
      <c r="A243"/>
      <c r="B243"/>
      <c r="C243"/>
      <c r="D243"/>
      <c r="E243"/>
      <c r="F243"/>
      <c r="G243"/>
      <c r="H243"/>
      <c r="I243"/>
    </row>
    <row r="244" spans="1:9" ht="14.25">
      <c r="A244"/>
      <c r="B244"/>
      <c r="C244"/>
      <c r="D244"/>
      <c r="E244"/>
      <c r="F244"/>
      <c r="G244"/>
      <c r="H244"/>
      <c r="I244"/>
    </row>
    <row r="245" spans="1:9" ht="14.25">
      <c r="A245"/>
      <c r="B245"/>
      <c r="C245"/>
      <c r="D245"/>
      <c r="E245"/>
      <c r="F245"/>
      <c r="G245"/>
      <c r="H245"/>
      <c r="I245"/>
    </row>
    <row r="246" spans="1:9" ht="14.25">
      <c r="A246"/>
      <c r="B246"/>
      <c r="C246"/>
      <c r="D246"/>
      <c r="E246"/>
      <c r="F246"/>
      <c r="G246"/>
      <c r="H246"/>
      <c r="I246"/>
    </row>
    <row r="247" spans="1:9" ht="14.25">
      <c r="A247"/>
      <c r="B247"/>
      <c r="C247"/>
      <c r="D247"/>
      <c r="E247"/>
      <c r="F247"/>
      <c r="G247"/>
      <c r="H247"/>
      <c r="I247"/>
    </row>
    <row r="248" spans="1:9" ht="14.25">
      <c r="A248"/>
      <c r="B248"/>
      <c r="C248"/>
      <c r="D248"/>
      <c r="E248"/>
      <c r="F248"/>
      <c r="G248"/>
      <c r="H248"/>
      <c r="I248"/>
    </row>
    <row r="249" spans="1:9" ht="14.25">
      <c r="A249"/>
      <c r="B249"/>
      <c r="C249"/>
      <c r="D249"/>
      <c r="E249"/>
      <c r="F249"/>
      <c r="G249"/>
      <c r="H249"/>
      <c r="I249"/>
    </row>
    <row r="250" spans="1:9" ht="14.25">
      <c r="A250"/>
      <c r="B250"/>
      <c r="C250"/>
      <c r="D250"/>
      <c r="E250"/>
      <c r="F250"/>
      <c r="G250"/>
      <c r="H250"/>
      <c r="I250"/>
    </row>
    <row r="251" spans="1:9" ht="14.25">
      <c r="A251"/>
      <c r="B251"/>
      <c r="C251"/>
      <c r="D251"/>
      <c r="E251"/>
      <c r="F251"/>
      <c r="G251"/>
      <c r="H251"/>
      <c r="I251"/>
    </row>
    <row r="252" spans="1:9" ht="14.25">
      <c r="A252"/>
      <c r="B252"/>
      <c r="C252"/>
      <c r="D252"/>
      <c r="E252"/>
      <c r="F252"/>
      <c r="G252"/>
      <c r="H252"/>
      <c r="I252"/>
    </row>
    <row r="253" spans="1:9" ht="14.25">
      <c r="A253"/>
      <c r="B253"/>
      <c r="C253"/>
      <c r="D253"/>
      <c r="E253"/>
      <c r="F253"/>
      <c r="G253"/>
      <c r="H253"/>
      <c r="I253"/>
    </row>
    <row r="254" spans="1:9" ht="14.25">
      <c r="A254"/>
      <c r="B254"/>
      <c r="C254"/>
      <c r="D254"/>
      <c r="E254"/>
      <c r="F254"/>
      <c r="G254"/>
      <c r="H254"/>
      <c r="I254"/>
    </row>
    <row r="255" spans="1:9" ht="14.25">
      <c r="A255"/>
      <c r="B255"/>
      <c r="C255"/>
      <c r="D255"/>
      <c r="E255"/>
      <c r="F255"/>
      <c r="G255"/>
      <c r="H255"/>
      <c r="I255"/>
    </row>
    <row r="256" spans="1:9" ht="14.25">
      <c r="A256"/>
      <c r="B256"/>
      <c r="C256"/>
      <c r="D256"/>
      <c r="E256"/>
      <c r="F256"/>
      <c r="G256"/>
      <c r="H256"/>
      <c r="I256"/>
    </row>
    <row r="257" spans="1:9" ht="14.25">
      <c r="A257"/>
      <c r="B257"/>
      <c r="C257"/>
      <c r="D257"/>
      <c r="E257"/>
      <c r="F257"/>
      <c r="G257"/>
      <c r="H257"/>
      <c r="I257"/>
    </row>
    <row r="258" spans="1:9" ht="14.25">
      <c r="A258"/>
      <c r="B258"/>
      <c r="C258"/>
      <c r="D258"/>
      <c r="E258"/>
      <c r="F258"/>
      <c r="G258"/>
      <c r="H258"/>
      <c r="I258"/>
    </row>
    <row r="259" spans="1:9" ht="14.25">
      <c r="A259"/>
      <c r="B259"/>
      <c r="C259"/>
      <c r="D259"/>
      <c r="E259"/>
      <c r="F259"/>
      <c r="G259"/>
      <c r="H259"/>
      <c r="I259"/>
    </row>
    <row r="260" spans="1:9" ht="14.25">
      <c r="A260"/>
      <c r="B260"/>
      <c r="C260"/>
      <c r="D260"/>
      <c r="E260"/>
      <c r="F260"/>
      <c r="G260"/>
      <c r="H260"/>
      <c r="I260"/>
    </row>
    <row r="261" spans="1:9" ht="14.25">
      <c r="A261"/>
      <c r="B261"/>
      <c r="C261"/>
      <c r="D261"/>
      <c r="E261"/>
      <c r="F261"/>
      <c r="G261"/>
      <c r="H261"/>
      <c r="I261"/>
    </row>
    <row r="262" spans="1:9" ht="14.25">
      <c r="A262"/>
      <c r="B262"/>
      <c r="C262"/>
      <c r="D262"/>
      <c r="E262"/>
      <c r="F262"/>
      <c r="G262"/>
      <c r="H262"/>
      <c r="I262"/>
    </row>
    <row r="263" spans="1:9" ht="14.25">
      <c r="A263"/>
      <c r="B263"/>
      <c r="C263"/>
      <c r="D263"/>
      <c r="E263"/>
      <c r="F263"/>
      <c r="G263"/>
      <c r="H263"/>
      <c r="I263"/>
    </row>
    <row r="264" spans="1:9" ht="14.25">
      <c r="A264"/>
      <c r="B264"/>
      <c r="C264"/>
      <c r="D264"/>
      <c r="E264"/>
      <c r="F264"/>
      <c r="G264"/>
      <c r="H264"/>
      <c r="I264"/>
    </row>
    <row r="265" spans="1:9" ht="14.25">
      <c r="A265"/>
      <c r="B265"/>
      <c r="C265"/>
      <c r="D265"/>
      <c r="E265"/>
      <c r="F265"/>
      <c r="G265"/>
      <c r="H265"/>
      <c r="I265"/>
    </row>
    <row r="266" spans="1:9" ht="14.25">
      <c r="A266"/>
      <c r="B266"/>
      <c r="C266"/>
      <c r="D266"/>
      <c r="E266"/>
      <c r="F266"/>
      <c r="G266"/>
      <c r="H266"/>
      <c r="I266"/>
    </row>
    <row r="267" spans="1:9" ht="14.25">
      <c r="A267"/>
      <c r="B267"/>
      <c r="C267"/>
      <c r="D267"/>
      <c r="E267"/>
      <c r="F267"/>
      <c r="G267"/>
      <c r="H267"/>
      <c r="I267"/>
    </row>
    <row r="268" spans="1:9" ht="14.25">
      <c r="A268"/>
      <c r="B268"/>
      <c r="C268"/>
      <c r="D268"/>
      <c r="E268"/>
      <c r="F268"/>
      <c r="G268"/>
      <c r="H268"/>
      <c r="I268"/>
    </row>
    <row r="269" spans="1:9" ht="14.25">
      <c r="A269"/>
      <c r="B269"/>
      <c r="C269"/>
      <c r="D269"/>
      <c r="E269"/>
      <c r="F269"/>
      <c r="G269"/>
      <c r="H269"/>
      <c r="I269"/>
    </row>
    <row r="270" spans="1:9" ht="14.25">
      <c r="A270"/>
      <c r="B270"/>
      <c r="C270"/>
      <c r="D270"/>
      <c r="E270"/>
      <c r="F270"/>
      <c r="G270"/>
      <c r="H270"/>
      <c r="I270"/>
    </row>
    <row r="271" spans="1:9" ht="14.25">
      <c r="A271"/>
      <c r="B271"/>
      <c r="C271"/>
      <c r="D271"/>
      <c r="E271"/>
      <c r="F271"/>
      <c r="G271"/>
      <c r="H271"/>
      <c r="I271"/>
    </row>
    <row r="272" spans="1:9" ht="14.25">
      <c r="A272"/>
      <c r="B272"/>
      <c r="C272"/>
      <c r="D272"/>
      <c r="E272"/>
      <c r="F272"/>
      <c r="G272"/>
      <c r="H272"/>
      <c r="I272"/>
    </row>
    <row r="273" spans="1:9" ht="14.25">
      <c r="A273"/>
      <c r="B273"/>
      <c r="C273"/>
      <c r="D273"/>
      <c r="E273"/>
      <c r="F273"/>
      <c r="G273"/>
      <c r="H273"/>
      <c r="I273"/>
    </row>
    <row r="274" spans="1:9" ht="14.25">
      <c r="A274"/>
      <c r="B274"/>
      <c r="C274"/>
      <c r="D274"/>
      <c r="E274"/>
      <c r="F274"/>
      <c r="G274"/>
      <c r="H274"/>
      <c r="I274"/>
    </row>
    <row r="275" spans="1:9" ht="14.25">
      <c r="A275"/>
      <c r="B275"/>
      <c r="C275"/>
      <c r="D275"/>
      <c r="E275"/>
      <c r="F275"/>
      <c r="G275"/>
      <c r="H275"/>
      <c r="I275"/>
    </row>
    <row r="276" spans="1:9" ht="14.25">
      <c r="A276"/>
      <c r="B276"/>
      <c r="C276"/>
      <c r="D276"/>
      <c r="E276"/>
      <c r="F276"/>
      <c r="G276"/>
      <c r="H276"/>
      <c r="I276"/>
    </row>
    <row r="277" spans="1:9" ht="14.25">
      <c r="A277"/>
      <c r="B277"/>
      <c r="C277"/>
      <c r="D277"/>
      <c r="E277"/>
      <c r="F277"/>
      <c r="G277"/>
      <c r="H277"/>
      <c r="I277"/>
    </row>
    <row r="278" spans="1:9" ht="14.25">
      <c r="A278"/>
      <c r="B278"/>
      <c r="C278"/>
      <c r="D278"/>
      <c r="E278"/>
      <c r="F278"/>
      <c r="G278"/>
      <c r="H278"/>
      <c r="I278"/>
    </row>
    <row r="279" spans="1:9" ht="14.25">
      <c r="A279"/>
      <c r="B279"/>
      <c r="C279"/>
      <c r="D279"/>
      <c r="E279"/>
      <c r="F279"/>
      <c r="G279"/>
      <c r="H279"/>
      <c r="I279"/>
    </row>
    <row r="280" spans="1:9" ht="14.25">
      <c r="A280"/>
      <c r="B280"/>
      <c r="C280"/>
      <c r="D280"/>
      <c r="E280"/>
      <c r="F280"/>
      <c r="G280"/>
      <c r="H280"/>
      <c r="I280"/>
    </row>
    <row r="281" spans="1:9" ht="14.25">
      <c r="A281"/>
      <c r="B281"/>
      <c r="C281"/>
      <c r="D281"/>
      <c r="E281"/>
      <c r="F281"/>
      <c r="G281"/>
      <c r="H281"/>
      <c r="I281"/>
    </row>
    <row r="282" spans="1:9" ht="14.25">
      <c r="A282"/>
      <c r="B282"/>
      <c r="C282"/>
      <c r="D282"/>
      <c r="E282"/>
      <c r="F282"/>
      <c r="G282"/>
      <c r="H282"/>
      <c r="I282"/>
    </row>
    <row r="283" spans="1:9" ht="14.25">
      <c r="A283"/>
      <c r="B283"/>
      <c r="C283"/>
      <c r="D283"/>
      <c r="E283"/>
      <c r="F283"/>
      <c r="G283"/>
      <c r="H283"/>
      <c r="I283"/>
    </row>
    <row r="284" spans="1:9" ht="14.25">
      <c r="A284"/>
      <c r="B284"/>
      <c r="C284"/>
      <c r="D284"/>
      <c r="E284"/>
      <c r="F284"/>
      <c r="G284"/>
      <c r="H284"/>
      <c r="I284"/>
    </row>
    <row r="285" spans="1:9" ht="14.25">
      <c r="A285"/>
      <c r="B285"/>
      <c r="C285"/>
      <c r="D285"/>
      <c r="E285"/>
      <c r="F285"/>
      <c r="G285"/>
      <c r="H285"/>
      <c r="I285"/>
    </row>
    <row r="286" spans="1:9" ht="14.25">
      <c r="A286"/>
      <c r="B286"/>
      <c r="C286"/>
      <c r="D286"/>
      <c r="E286"/>
      <c r="F286"/>
      <c r="G286"/>
      <c r="H286"/>
      <c r="I286"/>
    </row>
    <row r="287" spans="1:9" ht="14.25">
      <c r="A287"/>
      <c r="B287"/>
      <c r="C287"/>
      <c r="D287"/>
      <c r="E287"/>
      <c r="F287"/>
      <c r="G287"/>
      <c r="H287"/>
      <c r="I287"/>
    </row>
    <row r="288" spans="1:9" ht="14.25">
      <c r="A288"/>
      <c r="B288"/>
      <c r="C288"/>
      <c r="D288"/>
      <c r="E288"/>
      <c r="F288"/>
      <c r="G288"/>
      <c r="H288"/>
      <c r="I288"/>
    </row>
    <row r="289" spans="1:9" ht="14.25">
      <c r="A289"/>
      <c r="B289"/>
      <c r="C289"/>
      <c r="D289"/>
      <c r="E289"/>
      <c r="F289"/>
      <c r="G289"/>
      <c r="H289"/>
      <c r="I289"/>
    </row>
    <row r="290" spans="1:9" ht="14.25">
      <c r="A290"/>
      <c r="B290"/>
      <c r="C290"/>
      <c r="D290"/>
      <c r="E290"/>
      <c r="F290"/>
      <c r="G290"/>
      <c r="H290"/>
      <c r="I290"/>
    </row>
    <row r="291" spans="1:9" ht="14.25">
      <c r="A291"/>
      <c r="B291"/>
      <c r="C291"/>
      <c r="D291"/>
      <c r="E291"/>
      <c r="F291"/>
      <c r="G291"/>
      <c r="H291"/>
      <c r="I291"/>
    </row>
    <row r="292" spans="1:9" ht="14.25">
      <c r="A292"/>
      <c r="B292"/>
      <c r="C292"/>
      <c r="D292"/>
      <c r="E292"/>
      <c r="F292"/>
      <c r="G292"/>
      <c r="H292"/>
      <c r="I292"/>
    </row>
    <row r="293" spans="1:9" ht="14.25">
      <c r="A293"/>
      <c r="B293"/>
      <c r="C293"/>
      <c r="D293"/>
      <c r="E293"/>
      <c r="F293"/>
      <c r="G293"/>
      <c r="H293"/>
      <c r="I293"/>
    </row>
    <row r="294" spans="1:9" ht="14.25">
      <c r="A294"/>
      <c r="B294"/>
      <c r="C294"/>
      <c r="D294"/>
      <c r="E294"/>
      <c r="F294"/>
      <c r="G294"/>
      <c r="H294"/>
      <c r="I294"/>
    </row>
    <row r="295" spans="1:9" ht="14.25">
      <c r="A295"/>
      <c r="B295"/>
      <c r="C295"/>
      <c r="D295"/>
      <c r="E295"/>
      <c r="F295"/>
      <c r="G295"/>
      <c r="H295"/>
      <c r="I295"/>
    </row>
    <row r="296" spans="1:9" ht="14.25">
      <c r="A296"/>
      <c r="B296"/>
      <c r="C296"/>
      <c r="D296"/>
      <c r="E296"/>
      <c r="F296"/>
      <c r="G296"/>
      <c r="H296"/>
      <c r="I296"/>
    </row>
    <row r="297" spans="1:9" ht="14.25">
      <c r="A297"/>
      <c r="B297"/>
      <c r="C297"/>
      <c r="D297"/>
      <c r="E297"/>
      <c r="F297"/>
      <c r="G297"/>
      <c r="H297"/>
      <c r="I297"/>
    </row>
    <row r="298" spans="1:9" ht="14.25">
      <c r="A298"/>
      <c r="B298"/>
      <c r="C298"/>
      <c r="D298"/>
      <c r="E298"/>
      <c r="F298"/>
      <c r="G298"/>
      <c r="H298"/>
      <c r="I298"/>
    </row>
    <row r="299" spans="1:9" ht="14.25">
      <c r="A299"/>
      <c r="B299"/>
      <c r="C299"/>
      <c r="D299"/>
      <c r="E299"/>
      <c r="F299"/>
      <c r="G299"/>
      <c r="H299"/>
      <c r="I299"/>
    </row>
    <row r="300" spans="1:9" ht="14.25">
      <c r="A300"/>
      <c r="B300"/>
      <c r="C300"/>
      <c r="D300"/>
      <c r="E300"/>
      <c r="F300"/>
      <c r="G300"/>
      <c r="H300"/>
      <c r="I300"/>
    </row>
    <row r="301" spans="1:9" ht="14.25">
      <c r="A301"/>
      <c r="B301"/>
      <c r="C301"/>
      <c r="D301"/>
      <c r="E301"/>
      <c r="F301"/>
      <c r="G301"/>
      <c r="H301"/>
      <c r="I301"/>
    </row>
    <row r="302" spans="1:9" ht="14.25">
      <c r="A302"/>
      <c r="B302"/>
      <c r="C302"/>
      <c r="D302"/>
      <c r="E302"/>
      <c r="F302"/>
      <c r="G302"/>
      <c r="H302"/>
      <c r="I302"/>
    </row>
    <row r="303" spans="1:9" ht="14.25">
      <c r="A303"/>
      <c r="B303"/>
      <c r="C303"/>
      <c r="D303"/>
      <c r="E303"/>
      <c r="F303"/>
      <c r="G303"/>
      <c r="H303"/>
      <c r="I303"/>
    </row>
    <row r="304" spans="1:9" ht="14.25">
      <c r="A304"/>
      <c r="B304"/>
      <c r="C304"/>
      <c r="D304"/>
      <c r="E304"/>
      <c r="F304"/>
      <c r="G304"/>
      <c r="H304"/>
      <c r="I304"/>
    </row>
    <row r="305" spans="1:9" ht="14.25">
      <c r="A305"/>
      <c r="B305"/>
      <c r="C305"/>
      <c r="D305"/>
      <c r="E305"/>
      <c r="F305"/>
      <c r="G305"/>
      <c r="H305"/>
      <c r="I305"/>
    </row>
    <row r="306" spans="1:9" ht="14.25">
      <c r="A306"/>
      <c r="B306"/>
      <c r="C306"/>
      <c r="D306"/>
      <c r="E306"/>
      <c r="F306"/>
      <c r="G306"/>
      <c r="H306"/>
      <c r="I306"/>
    </row>
    <row r="307" spans="1:9" ht="14.25">
      <c r="A307"/>
      <c r="B307"/>
      <c r="C307"/>
      <c r="D307"/>
      <c r="E307"/>
      <c r="F307"/>
      <c r="G307"/>
      <c r="H307"/>
      <c r="I307"/>
    </row>
    <row r="308" spans="1:9" ht="14.25">
      <c r="A308"/>
      <c r="B308"/>
      <c r="C308"/>
      <c r="D308"/>
      <c r="E308"/>
      <c r="F308"/>
      <c r="G308"/>
      <c r="H308"/>
      <c r="I308"/>
    </row>
    <row r="309" spans="1:9" ht="14.25">
      <c r="A309"/>
      <c r="B309"/>
      <c r="C309"/>
      <c r="D309"/>
      <c r="E309"/>
      <c r="F309"/>
      <c r="G309"/>
      <c r="H309"/>
      <c r="I309"/>
    </row>
    <row r="310" spans="1:9" ht="14.25">
      <c r="A310"/>
      <c r="B310"/>
      <c r="C310"/>
      <c r="D310"/>
      <c r="E310"/>
      <c r="F310"/>
      <c r="G310"/>
      <c r="H310"/>
      <c r="I310"/>
    </row>
    <row r="311" spans="1:9" ht="14.25">
      <c r="A311"/>
      <c r="B311"/>
      <c r="C311"/>
      <c r="D311"/>
      <c r="E311"/>
      <c r="F311"/>
      <c r="G311"/>
      <c r="H311"/>
      <c r="I311"/>
    </row>
    <row r="312" spans="1:9" ht="14.25">
      <c r="A312"/>
      <c r="B312"/>
      <c r="C312"/>
      <c r="D312"/>
      <c r="E312"/>
      <c r="F312"/>
      <c r="G312"/>
      <c r="H312"/>
      <c r="I312"/>
    </row>
    <row r="313" spans="1:9" ht="14.25">
      <c r="A313"/>
      <c r="B313"/>
      <c r="C313"/>
      <c r="D313"/>
      <c r="E313"/>
      <c r="F313"/>
      <c r="G313"/>
      <c r="H313"/>
      <c r="I313"/>
    </row>
    <row r="314" spans="1:9" ht="14.25">
      <c r="A314"/>
      <c r="B314"/>
      <c r="C314"/>
      <c r="D314"/>
      <c r="E314"/>
      <c r="F314"/>
      <c r="G314"/>
      <c r="H314"/>
      <c r="I314"/>
    </row>
    <row r="315" spans="1:9" ht="14.25">
      <c r="A315"/>
      <c r="B315"/>
      <c r="C315"/>
      <c r="D315"/>
      <c r="E315"/>
      <c r="F315"/>
      <c r="G315"/>
      <c r="H315"/>
      <c r="I315"/>
    </row>
    <row r="316" spans="1:9" ht="14.25">
      <c r="A316"/>
      <c r="B316"/>
      <c r="C316"/>
      <c r="D316"/>
      <c r="E316"/>
      <c r="F316"/>
      <c r="G316"/>
      <c r="H316"/>
      <c r="I316"/>
    </row>
    <row r="317" spans="1:9" ht="14.25">
      <c r="A317"/>
      <c r="B317"/>
      <c r="C317"/>
      <c r="D317"/>
      <c r="E317"/>
      <c r="F317"/>
      <c r="G317"/>
      <c r="H317"/>
    </row>
    <row r="318" spans="1:9" ht="14.25">
      <c r="A318"/>
      <c r="B318"/>
      <c r="C318"/>
      <c r="D318"/>
      <c r="E318"/>
      <c r="F318"/>
      <c r="G318"/>
      <c r="H318"/>
    </row>
    <row r="319" spans="1:9" ht="14.25">
      <c r="A319"/>
      <c r="B319"/>
      <c r="C319"/>
      <c r="D319"/>
      <c r="E319"/>
      <c r="F319"/>
      <c r="G319"/>
      <c r="H319"/>
    </row>
    <row r="320" spans="1:9" ht="14.25">
      <c r="A320"/>
      <c r="B320"/>
      <c r="C320"/>
      <c r="D320"/>
      <c r="E320"/>
      <c r="F320"/>
      <c r="G320"/>
      <c r="H320"/>
    </row>
    <row r="321" spans="1:8" ht="14.25">
      <c r="A321"/>
      <c r="B321"/>
      <c r="C321"/>
      <c r="D321"/>
      <c r="E321"/>
      <c r="F321"/>
      <c r="G321"/>
      <c r="H321"/>
    </row>
    <row r="322" spans="1:8" ht="14.25">
      <c r="A322"/>
      <c r="B322"/>
      <c r="C322"/>
      <c r="D322"/>
      <c r="E322"/>
      <c r="F322"/>
      <c r="G322"/>
      <c r="H322"/>
    </row>
    <row r="323" spans="1:8" ht="14.25">
      <c r="A323"/>
      <c r="B323"/>
      <c r="C323"/>
      <c r="D323"/>
      <c r="E323"/>
      <c r="F323"/>
      <c r="G323"/>
      <c r="H323"/>
    </row>
    <row r="324" spans="1:8" ht="14.25">
      <c r="A324"/>
      <c r="B324"/>
      <c r="C324"/>
      <c r="D324"/>
      <c r="E324"/>
      <c r="F324"/>
      <c r="G324"/>
      <c r="H324"/>
    </row>
    <row r="325" spans="1:8" ht="14.25">
      <c r="A325"/>
      <c r="B325"/>
      <c r="C325"/>
      <c r="D325"/>
      <c r="E325"/>
      <c r="F325"/>
      <c r="G325"/>
      <c r="H325"/>
    </row>
    <row r="326" spans="1:8" ht="14.25">
      <c r="A326"/>
      <c r="B326"/>
      <c r="C326"/>
      <c r="D326"/>
      <c r="E326"/>
      <c r="F326"/>
      <c r="G326"/>
      <c r="H326"/>
    </row>
    <row r="327" spans="1:8" ht="14.25">
      <c r="A327"/>
      <c r="B327"/>
      <c r="C327"/>
      <c r="D327"/>
      <c r="E327"/>
      <c r="F327"/>
      <c r="G327"/>
      <c r="H327"/>
    </row>
    <row r="328" spans="1:8" ht="14.25">
      <c r="A328"/>
      <c r="B328"/>
      <c r="C328"/>
      <c r="D328"/>
      <c r="E328"/>
      <c r="F328"/>
      <c r="G328"/>
      <c r="H328"/>
    </row>
    <row r="329" spans="1:8" ht="14.25">
      <c r="A329"/>
      <c r="B329"/>
      <c r="C329"/>
      <c r="D329"/>
      <c r="E329"/>
      <c r="F329"/>
      <c r="G329"/>
      <c r="H329"/>
    </row>
    <row r="330" spans="1:8" ht="14.25">
      <c r="A330"/>
      <c r="B330"/>
      <c r="C330"/>
      <c r="D330"/>
      <c r="E330"/>
      <c r="F330"/>
      <c r="G330"/>
      <c r="H330"/>
    </row>
    <row r="331" spans="1:8" ht="14.25">
      <c r="A331"/>
      <c r="B331"/>
      <c r="C331"/>
      <c r="D331"/>
      <c r="E331"/>
      <c r="F331"/>
      <c r="G331"/>
      <c r="H331"/>
    </row>
    <row r="332" spans="1:8" ht="14.25">
      <c r="A332"/>
      <c r="B332"/>
      <c r="C332"/>
      <c r="D332"/>
      <c r="E332"/>
      <c r="F332"/>
      <c r="G332"/>
      <c r="H332"/>
    </row>
    <row r="333" spans="1:8" ht="14.25">
      <c r="A333"/>
      <c r="B333"/>
      <c r="C333"/>
      <c r="D333"/>
      <c r="E333"/>
      <c r="F333"/>
      <c r="G333"/>
      <c r="H333"/>
    </row>
    <row r="334" spans="1:8" ht="14.25">
      <c r="A334"/>
      <c r="B334"/>
      <c r="C334"/>
      <c r="D334"/>
      <c r="E334"/>
      <c r="F334"/>
      <c r="G334"/>
      <c r="H334"/>
    </row>
    <row r="335" spans="1:8" ht="14.25">
      <c r="A335"/>
      <c r="B335"/>
      <c r="C335"/>
      <c r="D335"/>
      <c r="E335"/>
      <c r="F335"/>
      <c r="G335"/>
      <c r="H335"/>
    </row>
    <row r="336" spans="1:8" ht="14.25">
      <c r="A336"/>
      <c r="B336"/>
      <c r="C336"/>
      <c r="D336"/>
      <c r="E336"/>
      <c r="F336"/>
      <c r="G336"/>
      <c r="H336"/>
    </row>
    <row r="337" spans="1:8" ht="14.25">
      <c r="A337"/>
      <c r="B337"/>
      <c r="C337"/>
      <c r="D337"/>
      <c r="E337"/>
      <c r="F337"/>
      <c r="G337"/>
      <c r="H337"/>
    </row>
    <row r="338" spans="1:8" ht="14.25">
      <c r="A338"/>
      <c r="B338"/>
      <c r="C338"/>
      <c r="D338"/>
      <c r="E338"/>
      <c r="F338"/>
      <c r="G338"/>
      <c r="H338"/>
    </row>
    <row r="339" spans="1:8" ht="14.25">
      <c r="A339"/>
      <c r="B339"/>
      <c r="C339"/>
      <c r="D339"/>
      <c r="E339"/>
      <c r="F339"/>
      <c r="G339"/>
      <c r="H339"/>
    </row>
    <row r="340" spans="1:8" ht="14.25">
      <c r="A340"/>
      <c r="B340"/>
      <c r="C340"/>
      <c r="D340"/>
      <c r="E340"/>
      <c r="F340"/>
      <c r="G340"/>
      <c r="H340"/>
    </row>
    <row r="341" spans="1:8" ht="14.25">
      <c r="A341"/>
      <c r="B341"/>
      <c r="C341"/>
      <c r="D341"/>
      <c r="E341"/>
      <c r="F341"/>
      <c r="G341"/>
      <c r="H341"/>
    </row>
    <row r="342" spans="1:8" ht="14.25">
      <c r="A342"/>
      <c r="B342"/>
      <c r="C342"/>
      <c r="D342"/>
      <c r="E342"/>
      <c r="F342"/>
      <c r="G342"/>
      <c r="H342"/>
    </row>
    <row r="343" spans="1:8" ht="14.25">
      <c r="A343"/>
      <c r="B343"/>
      <c r="C343"/>
      <c r="D343"/>
      <c r="E343"/>
      <c r="F343"/>
      <c r="G343"/>
      <c r="H343"/>
    </row>
    <row r="344" spans="1:8" ht="14.25">
      <c r="A344"/>
      <c r="B344"/>
      <c r="C344"/>
      <c r="D344"/>
      <c r="E344"/>
      <c r="F344"/>
      <c r="G344"/>
      <c r="H344"/>
    </row>
    <row r="345" spans="1:8" ht="14.25">
      <c r="A345"/>
      <c r="B345"/>
      <c r="C345"/>
      <c r="D345"/>
      <c r="E345"/>
      <c r="F345"/>
      <c r="G345"/>
      <c r="H345"/>
    </row>
    <row r="346" spans="1:8" ht="14.25">
      <c r="A346"/>
      <c r="B346"/>
      <c r="C346"/>
      <c r="D346"/>
      <c r="E346"/>
      <c r="F346"/>
      <c r="G346"/>
      <c r="H346"/>
    </row>
    <row r="347" spans="1:8" ht="14.25">
      <c r="A347"/>
      <c r="B347"/>
      <c r="C347"/>
      <c r="D347"/>
      <c r="E347"/>
      <c r="F347"/>
      <c r="G347"/>
      <c r="H347"/>
    </row>
    <row r="348" spans="1:8" ht="14.25">
      <c r="A348"/>
      <c r="B348"/>
      <c r="C348"/>
      <c r="D348"/>
      <c r="E348"/>
      <c r="F348"/>
      <c r="G348"/>
      <c r="H348"/>
    </row>
    <row r="349" spans="1:8" ht="14.25">
      <c r="A349"/>
      <c r="B349"/>
      <c r="C349"/>
      <c r="D349"/>
      <c r="E349"/>
      <c r="F349"/>
      <c r="G349"/>
      <c r="H349"/>
    </row>
    <row r="350" spans="1:8" ht="14.25">
      <c r="A350"/>
      <c r="B350"/>
      <c r="C350"/>
      <c r="D350"/>
      <c r="E350"/>
      <c r="F350"/>
      <c r="G350"/>
      <c r="H350"/>
    </row>
    <row r="351" spans="1:8" ht="14.25">
      <c r="A351"/>
      <c r="B351"/>
      <c r="C351"/>
      <c r="D351"/>
      <c r="E351"/>
      <c r="F351"/>
      <c r="G351"/>
      <c r="H351"/>
    </row>
    <row r="352" spans="1:8" ht="14.25">
      <c r="A352"/>
      <c r="B352"/>
      <c r="C352"/>
      <c r="D352"/>
      <c r="E352"/>
      <c r="F352"/>
      <c r="G352"/>
      <c r="H352"/>
    </row>
    <row r="353" spans="1:8" ht="14.25">
      <c r="A353"/>
      <c r="B353"/>
      <c r="C353"/>
      <c r="D353"/>
      <c r="E353"/>
      <c r="F353"/>
      <c r="G353"/>
      <c r="H353"/>
    </row>
    <row r="354" spans="1:8" ht="14.25">
      <c r="A354"/>
      <c r="B354"/>
      <c r="C354"/>
      <c r="D354"/>
      <c r="E354"/>
      <c r="F354"/>
      <c r="G354"/>
      <c r="H354"/>
    </row>
    <row r="355" spans="1:8" ht="14.25">
      <c r="A355"/>
      <c r="B355"/>
      <c r="C355"/>
      <c r="D355"/>
      <c r="E355"/>
      <c r="F355"/>
      <c r="G355"/>
      <c r="H355"/>
    </row>
    <row r="356" spans="1:8" ht="14.25">
      <c r="A356"/>
      <c r="B356"/>
      <c r="C356"/>
      <c r="D356"/>
      <c r="E356"/>
      <c r="F356"/>
      <c r="G356"/>
      <c r="H356"/>
    </row>
    <row r="357" spans="1:8" ht="14.25">
      <c r="A357"/>
      <c r="B357"/>
      <c r="C357"/>
      <c r="D357"/>
      <c r="E357"/>
      <c r="F357"/>
      <c r="G357"/>
      <c r="H357"/>
    </row>
    <row r="358" spans="1:8" ht="14.25">
      <c r="A358"/>
      <c r="B358"/>
      <c r="C358"/>
      <c r="D358"/>
      <c r="E358"/>
      <c r="F358"/>
      <c r="G358"/>
      <c r="H358"/>
    </row>
    <row r="359" spans="1:8" ht="14.25">
      <c r="A359"/>
      <c r="B359"/>
      <c r="C359"/>
      <c r="D359"/>
      <c r="E359"/>
      <c r="F359"/>
      <c r="G359"/>
      <c r="H359"/>
    </row>
    <row r="360" spans="1:8" ht="14.25">
      <c r="A360"/>
      <c r="B360"/>
      <c r="C360"/>
      <c r="D360"/>
      <c r="E360"/>
      <c r="F360"/>
      <c r="G360"/>
      <c r="H360"/>
    </row>
    <row r="361" spans="1:8" ht="14.25">
      <c r="A361"/>
      <c r="B361"/>
      <c r="C361"/>
      <c r="D361"/>
      <c r="E361"/>
      <c r="F361"/>
      <c r="G361"/>
      <c r="H361"/>
    </row>
    <row r="362" spans="1:8" ht="14.25">
      <c r="A362"/>
      <c r="B362"/>
      <c r="C362"/>
      <c r="D362"/>
      <c r="E362"/>
      <c r="F362"/>
      <c r="G362"/>
      <c r="H362"/>
    </row>
    <row r="363" spans="1:8" ht="14.25">
      <c r="A363"/>
      <c r="B363"/>
      <c r="C363"/>
      <c r="D363"/>
      <c r="E363"/>
      <c r="F363"/>
      <c r="G363"/>
      <c r="H363"/>
    </row>
    <row r="364" spans="1:8" ht="14.25">
      <c r="A364"/>
      <c r="B364"/>
      <c r="C364"/>
      <c r="D364"/>
      <c r="E364"/>
      <c r="F364"/>
      <c r="G364"/>
      <c r="H364"/>
    </row>
    <row r="365" spans="1:8" ht="14.25">
      <c r="A365"/>
      <c r="B365"/>
      <c r="C365"/>
      <c r="D365"/>
      <c r="E365"/>
      <c r="F365"/>
      <c r="G365"/>
      <c r="H365"/>
    </row>
    <row r="366" spans="1:8" ht="14.25">
      <c r="A366"/>
      <c r="B366"/>
      <c r="C366"/>
      <c r="D366"/>
      <c r="E366"/>
      <c r="F366"/>
      <c r="G366"/>
      <c r="H366"/>
    </row>
    <row r="367" spans="1:8" ht="14.25">
      <c r="A367"/>
      <c r="B367"/>
      <c r="C367"/>
      <c r="D367"/>
      <c r="E367"/>
      <c r="F367"/>
      <c r="G367"/>
      <c r="H367"/>
    </row>
    <row r="368" spans="1:8" ht="14.25">
      <c r="A368"/>
      <c r="B368"/>
      <c r="C368"/>
      <c r="D368"/>
      <c r="E368"/>
      <c r="F368"/>
      <c r="G368"/>
      <c r="H368"/>
    </row>
    <row r="369" spans="1:8" ht="14.25">
      <c r="A369"/>
      <c r="B369"/>
      <c r="C369"/>
      <c r="D369"/>
      <c r="E369"/>
      <c r="F369"/>
      <c r="G369"/>
      <c r="H369"/>
    </row>
    <row r="370" spans="1:8" ht="14.25">
      <c r="A370"/>
      <c r="B370"/>
      <c r="C370"/>
      <c r="D370"/>
      <c r="E370"/>
      <c r="F370"/>
      <c r="G370"/>
      <c r="H370"/>
    </row>
    <row r="371" spans="1:8" ht="14.25">
      <c r="A371"/>
      <c r="B371"/>
      <c r="C371"/>
      <c r="D371"/>
      <c r="E371"/>
      <c r="F371"/>
      <c r="G371"/>
      <c r="H371"/>
    </row>
    <row r="372" spans="1:8" ht="14.25">
      <c r="A372"/>
      <c r="B372"/>
      <c r="C372"/>
      <c r="D372"/>
      <c r="E372"/>
      <c r="F372"/>
      <c r="G372"/>
      <c r="H372"/>
    </row>
    <row r="373" spans="1:8" ht="14.25">
      <c r="A373"/>
      <c r="B373"/>
      <c r="C373"/>
      <c r="D373"/>
      <c r="E373"/>
      <c r="F373"/>
      <c r="G373"/>
      <c r="H373"/>
    </row>
    <row r="374" spans="1:8" ht="14.25">
      <c r="A374"/>
      <c r="B374"/>
      <c r="C374"/>
      <c r="D374"/>
      <c r="E374"/>
      <c r="F374"/>
      <c r="G374"/>
      <c r="H374"/>
    </row>
    <row r="375" spans="1:8" ht="14.25">
      <c r="A375"/>
      <c r="B375"/>
      <c r="C375"/>
      <c r="D375"/>
      <c r="E375"/>
      <c r="F375"/>
      <c r="G375"/>
      <c r="H375"/>
    </row>
    <row r="376" spans="1:8" ht="14.25">
      <c r="A376"/>
      <c r="B376"/>
      <c r="C376"/>
      <c r="D376"/>
      <c r="E376"/>
      <c r="F376"/>
      <c r="G376"/>
      <c r="H376"/>
    </row>
    <row r="377" spans="1:8" ht="14.25">
      <c r="A377"/>
      <c r="B377"/>
      <c r="C377"/>
      <c r="D377"/>
      <c r="E377"/>
      <c r="F377"/>
      <c r="G377"/>
      <c r="H377"/>
    </row>
    <row r="378" spans="1:8" ht="14.25">
      <c r="A378"/>
      <c r="B378"/>
      <c r="C378"/>
      <c r="D378"/>
      <c r="E378"/>
      <c r="F378"/>
      <c r="G378"/>
      <c r="H378"/>
    </row>
    <row r="379" spans="1:8" ht="14.25">
      <c r="A379"/>
      <c r="B379"/>
      <c r="C379"/>
      <c r="D379"/>
      <c r="E379"/>
      <c r="F379"/>
      <c r="G379"/>
      <c r="H379"/>
    </row>
    <row r="380" spans="1:8" ht="14.25">
      <c r="A380"/>
      <c r="B380"/>
      <c r="C380"/>
      <c r="D380"/>
      <c r="E380"/>
      <c r="F380"/>
      <c r="G380"/>
      <c r="H380"/>
    </row>
    <row r="381" spans="1:8" ht="14.25">
      <c r="A381"/>
      <c r="B381"/>
      <c r="C381"/>
      <c r="D381"/>
      <c r="E381"/>
      <c r="F381"/>
      <c r="G381"/>
      <c r="H381"/>
    </row>
    <row r="382" spans="1:8" ht="14.25">
      <c r="A382"/>
      <c r="B382"/>
      <c r="C382"/>
      <c r="D382"/>
      <c r="E382"/>
      <c r="F382"/>
      <c r="G382"/>
      <c r="H382"/>
    </row>
    <row r="383" spans="1:8" ht="14.25">
      <c r="A383"/>
      <c r="B383"/>
      <c r="C383"/>
      <c r="D383"/>
      <c r="E383"/>
      <c r="F383"/>
      <c r="G383"/>
      <c r="H383"/>
    </row>
    <row r="384" spans="1:8" ht="14.25">
      <c r="A384"/>
      <c r="B384"/>
      <c r="C384"/>
      <c r="D384"/>
      <c r="E384"/>
      <c r="F384"/>
      <c r="G384"/>
      <c r="H384"/>
    </row>
    <row r="385" spans="1:8" ht="14.25">
      <c r="A385"/>
      <c r="B385"/>
      <c r="C385"/>
      <c r="D385"/>
      <c r="E385"/>
      <c r="F385"/>
      <c r="G385"/>
      <c r="H385"/>
    </row>
    <row r="386" spans="1:8" ht="14.25">
      <c r="A386"/>
      <c r="B386"/>
      <c r="C386"/>
      <c r="D386"/>
      <c r="E386"/>
      <c r="F386"/>
      <c r="G386"/>
      <c r="H386"/>
    </row>
    <row r="387" spans="1:8" ht="14.25">
      <c r="A387"/>
      <c r="B387"/>
      <c r="C387"/>
      <c r="D387"/>
      <c r="E387"/>
      <c r="F387"/>
      <c r="G387"/>
      <c r="H387"/>
    </row>
    <row r="388" spans="1:8" ht="14.25">
      <c r="A388"/>
      <c r="B388"/>
      <c r="C388"/>
      <c r="D388"/>
      <c r="E388"/>
      <c r="F388"/>
      <c r="G388"/>
      <c r="H388"/>
    </row>
    <row r="389" spans="1:8" ht="14.25">
      <c r="A389"/>
      <c r="B389"/>
      <c r="C389"/>
      <c r="D389"/>
      <c r="E389"/>
      <c r="F389"/>
      <c r="G389"/>
      <c r="H389"/>
    </row>
    <row r="390" spans="1:8" ht="14.25">
      <c r="A390"/>
      <c r="B390"/>
      <c r="C390"/>
      <c r="D390"/>
      <c r="E390"/>
      <c r="F390"/>
      <c r="G390"/>
      <c r="H390"/>
    </row>
    <row r="391" spans="1:8" ht="14.25">
      <c r="A391"/>
      <c r="B391"/>
      <c r="C391"/>
      <c r="D391"/>
      <c r="E391"/>
      <c r="F391"/>
      <c r="G391"/>
      <c r="H391"/>
    </row>
    <row r="392" spans="1:8" ht="14.25">
      <c r="A392"/>
      <c r="B392"/>
      <c r="C392"/>
      <c r="D392"/>
      <c r="E392"/>
      <c r="F392"/>
      <c r="G392"/>
      <c r="H392"/>
    </row>
    <row r="393" spans="1:8" ht="14.25">
      <c r="A393"/>
      <c r="B393"/>
      <c r="C393"/>
      <c r="D393"/>
      <c r="E393"/>
      <c r="F393"/>
      <c r="G393"/>
      <c r="H393"/>
    </row>
    <row r="394" spans="1:8" ht="14.25">
      <c r="A394"/>
      <c r="B394"/>
      <c r="C394"/>
      <c r="D394"/>
      <c r="E394"/>
      <c r="F394"/>
      <c r="G394"/>
      <c r="H394"/>
    </row>
    <row r="395" spans="1:8" ht="14.25">
      <c r="A395"/>
      <c r="B395"/>
      <c r="C395"/>
      <c r="D395"/>
      <c r="E395"/>
      <c r="F395"/>
      <c r="G395"/>
      <c r="H395"/>
    </row>
    <row r="396" spans="1:8" ht="14.25">
      <c r="A396"/>
      <c r="B396"/>
      <c r="C396"/>
      <c r="D396"/>
      <c r="E396"/>
      <c r="F396"/>
      <c r="G396"/>
      <c r="H396"/>
    </row>
    <row r="397" spans="1:8" ht="14.25">
      <c r="A397"/>
      <c r="B397"/>
      <c r="C397"/>
      <c r="D397"/>
      <c r="E397"/>
      <c r="F397"/>
      <c r="G397"/>
      <c r="H397"/>
    </row>
    <row r="398" spans="1:8" ht="14.25">
      <c r="A398"/>
      <c r="B398"/>
      <c r="C398"/>
      <c r="D398"/>
      <c r="E398"/>
      <c r="F398"/>
      <c r="G398"/>
      <c r="H398"/>
    </row>
    <row r="399" spans="1:8" ht="14.25">
      <c r="A399"/>
      <c r="B399"/>
      <c r="C399"/>
      <c r="D399"/>
      <c r="E399"/>
      <c r="F399"/>
      <c r="G399"/>
      <c r="H399"/>
    </row>
    <row r="400" spans="1:8" ht="14.25">
      <c r="A400"/>
      <c r="B400"/>
      <c r="C400"/>
      <c r="D400"/>
      <c r="E400"/>
      <c r="F400"/>
      <c r="G400"/>
      <c r="H400"/>
    </row>
    <row r="401" spans="1:8" ht="14.25">
      <c r="A401"/>
      <c r="B401"/>
      <c r="C401"/>
      <c r="D401"/>
      <c r="E401"/>
      <c r="F401"/>
      <c r="G401"/>
      <c r="H401"/>
    </row>
    <row r="402" spans="1:8" ht="14.25">
      <c r="A402"/>
      <c r="B402"/>
      <c r="C402"/>
      <c r="D402"/>
      <c r="E402"/>
      <c r="F402"/>
      <c r="G402"/>
      <c r="H402"/>
    </row>
    <row r="403" spans="1:8" ht="14.25">
      <c r="A403"/>
      <c r="B403"/>
      <c r="C403"/>
      <c r="D403"/>
      <c r="E403"/>
      <c r="F403"/>
      <c r="G403"/>
      <c r="H403"/>
    </row>
    <row r="404" spans="1:8" ht="14.25">
      <c r="A404"/>
      <c r="B404"/>
      <c r="C404"/>
      <c r="D404"/>
      <c r="E404"/>
      <c r="F404"/>
      <c r="G404"/>
      <c r="H404"/>
    </row>
    <row r="405" spans="1:8" ht="14.25">
      <c r="A405"/>
      <c r="B405"/>
      <c r="C405"/>
      <c r="D405"/>
      <c r="E405"/>
      <c r="F405"/>
      <c r="G405"/>
      <c r="H405"/>
    </row>
    <row r="406" spans="1:8" ht="14.25">
      <c r="A406"/>
      <c r="B406"/>
      <c r="C406"/>
      <c r="D406"/>
      <c r="E406"/>
      <c r="F406"/>
      <c r="G406"/>
      <c r="H406"/>
    </row>
    <row r="407" spans="1:8" ht="14.25">
      <c r="A407"/>
      <c r="B407"/>
      <c r="C407"/>
      <c r="D407"/>
      <c r="E407"/>
      <c r="F407"/>
      <c r="G407"/>
      <c r="H407"/>
    </row>
    <row r="408" spans="1:8" ht="14.25">
      <c r="A408"/>
      <c r="B408"/>
      <c r="C408"/>
      <c r="D408"/>
      <c r="E408"/>
      <c r="F408"/>
      <c r="G408"/>
      <c r="H408"/>
    </row>
    <row r="409" spans="1:8" ht="14.25">
      <c r="A409"/>
      <c r="B409"/>
      <c r="C409"/>
      <c r="D409"/>
      <c r="E409"/>
      <c r="F409"/>
      <c r="G409"/>
      <c r="H409"/>
    </row>
    <row r="410" spans="1:8" ht="14.25">
      <c r="A410"/>
      <c r="B410"/>
      <c r="C410"/>
      <c r="D410"/>
      <c r="E410"/>
      <c r="F410"/>
      <c r="G410"/>
      <c r="H410"/>
    </row>
    <row r="411" spans="1:8" ht="14.25">
      <c r="A411"/>
      <c r="B411"/>
      <c r="C411"/>
      <c r="D411"/>
      <c r="E411"/>
      <c r="F411"/>
      <c r="G411"/>
      <c r="H411"/>
    </row>
    <row r="412" spans="1:8" ht="14.25">
      <c r="A412"/>
      <c r="B412"/>
      <c r="C412"/>
      <c r="D412"/>
      <c r="E412"/>
      <c r="F412"/>
      <c r="G412"/>
      <c r="H412"/>
    </row>
    <row r="413" spans="1:8" ht="14.25">
      <c r="A413"/>
      <c r="B413"/>
      <c r="C413"/>
      <c r="D413"/>
      <c r="E413"/>
      <c r="F413"/>
      <c r="G413"/>
      <c r="H413"/>
    </row>
    <row r="414" spans="1:8" ht="14.25">
      <c r="A414"/>
      <c r="B414"/>
      <c r="C414"/>
      <c r="D414"/>
      <c r="E414"/>
      <c r="F414"/>
      <c r="G414"/>
      <c r="H414"/>
    </row>
    <row r="415" spans="1:8" ht="14.25">
      <c r="A415"/>
      <c r="B415"/>
      <c r="C415"/>
      <c r="D415"/>
      <c r="E415"/>
      <c r="F415"/>
      <c r="G415"/>
      <c r="H415"/>
    </row>
    <row r="416" spans="1:8" ht="14.25">
      <c r="A416"/>
      <c r="B416"/>
      <c r="C416"/>
      <c r="D416"/>
      <c r="E416"/>
      <c r="F416"/>
      <c r="G416"/>
      <c r="H416"/>
    </row>
    <row r="417" spans="1:8" ht="14.25">
      <c r="A417"/>
      <c r="B417"/>
      <c r="C417"/>
      <c r="D417"/>
      <c r="E417"/>
      <c r="F417"/>
      <c r="G417"/>
      <c r="H417"/>
    </row>
    <row r="418" spans="1:8" ht="14.25">
      <c r="A418"/>
      <c r="B418"/>
      <c r="C418"/>
      <c r="D418"/>
      <c r="E418"/>
      <c r="F418"/>
      <c r="G418"/>
      <c r="H418"/>
    </row>
    <row r="419" spans="1:8" ht="14.25">
      <c r="A419"/>
      <c r="B419"/>
      <c r="C419"/>
      <c r="D419"/>
      <c r="E419"/>
      <c r="F419"/>
      <c r="G419"/>
      <c r="H419"/>
    </row>
    <row r="420" spans="1:8" ht="14.25">
      <c r="A420"/>
      <c r="B420"/>
      <c r="C420"/>
      <c r="D420"/>
      <c r="E420"/>
      <c r="F420"/>
      <c r="G420"/>
      <c r="H420"/>
    </row>
    <row r="421" spans="1:8" ht="14.25">
      <c r="A421"/>
      <c r="B421"/>
      <c r="C421"/>
      <c r="D421"/>
      <c r="E421"/>
      <c r="F421"/>
      <c r="G421"/>
      <c r="H421"/>
    </row>
    <row r="422" spans="1:8" ht="14.25">
      <c r="A422"/>
      <c r="B422"/>
      <c r="C422"/>
      <c r="D422"/>
      <c r="E422"/>
      <c r="F422"/>
      <c r="G422"/>
      <c r="H422"/>
    </row>
    <row r="423" spans="1:8" ht="14.25">
      <c r="A423"/>
      <c r="B423"/>
      <c r="C423"/>
      <c r="D423"/>
      <c r="E423"/>
      <c r="F423"/>
      <c r="G423"/>
      <c r="H423"/>
    </row>
    <row r="424" spans="1:8" ht="14.25">
      <c r="A424"/>
      <c r="B424"/>
      <c r="C424"/>
      <c r="D424"/>
      <c r="E424"/>
      <c r="F424"/>
      <c r="G424"/>
      <c r="H424"/>
    </row>
    <row r="425" spans="1:8" ht="14.25">
      <c r="A425"/>
      <c r="B425"/>
      <c r="C425"/>
      <c r="D425"/>
      <c r="E425"/>
      <c r="F425"/>
      <c r="G425"/>
      <c r="H425"/>
    </row>
    <row r="426" spans="1:8" ht="14.25">
      <c r="A426"/>
      <c r="B426"/>
      <c r="C426"/>
      <c r="D426"/>
      <c r="E426"/>
      <c r="F426"/>
      <c r="G426"/>
      <c r="H426"/>
    </row>
    <row r="427" spans="1:8" ht="14.25">
      <c r="A427"/>
      <c r="B427"/>
      <c r="C427"/>
      <c r="D427"/>
      <c r="E427"/>
      <c r="F427"/>
      <c r="G427"/>
      <c r="H427"/>
    </row>
    <row r="428" spans="1:8" ht="14.25">
      <c r="A428"/>
      <c r="B428"/>
      <c r="C428"/>
      <c r="D428"/>
      <c r="E428"/>
      <c r="F428"/>
      <c r="G428"/>
      <c r="H428"/>
    </row>
    <row r="429" spans="1:8" ht="14.25">
      <c r="A429"/>
      <c r="B429"/>
      <c r="C429"/>
      <c r="D429"/>
      <c r="E429"/>
      <c r="F429"/>
      <c r="G429"/>
      <c r="H429"/>
    </row>
    <row r="430" spans="1:8" ht="14.25">
      <c r="A430"/>
      <c r="B430"/>
      <c r="C430"/>
      <c r="D430"/>
      <c r="E430"/>
      <c r="F430"/>
      <c r="G430"/>
      <c r="H430"/>
    </row>
    <row r="431" spans="1:8" ht="14.25">
      <c r="A431"/>
      <c r="B431"/>
      <c r="C431"/>
      <c r="D431"/>
      <c r="E431"/>
      <c r="F431"/>
      <c r="G431"/>
      <c r="H431"/>
    </row>
    <row r="432" spans="1:8" ht="14.25">
      <c r="A432"/>
      <c r="B432"/>
      <c r="C432"/>
      <c r="D432"/>
      <c r="E432"/>
      <c r="F432"/>
      <c r="G432"/>
      <c r="H432"/>
    </row>
    <row r="433" spans="1:8" ht="14.25">
      <c r="A433"/>
      <c r="B433"/>
      <c r="C433"/>
      <c r="D433"/>
      <c r="E433"/>
      <c r="F433"/>
      <c r="G433"/>
      <c r="H433"/>
    </row>
    <row r="434" spans="1:8" ht="14.25">
      <c r="A434"/>
      <c r="B434"/>
      <c r="C434"/>
      <c r="D434"/>
      <c r="E434"/>
      <c r="F434"/>
      <c r="G434"/>
      <c r="H434"/>
    </row>
    <row r="435" spans="1:8" ht="14.25">
      <c r="A435"/>
      <c r="B435"/>
      <c r="C435"/>
      <c r="D435"/>
      <c r="E435"/>
      <c r="F435"/>
      <c r="G435"/>
      <c r="H435"/>
    </row>
    <row r="436" spans="1:8" ht="14.25">
      <c r="A436"/>
      <c r="B436"/>
      <c r="C436"/>
      <c r="D436"/>
      <c r="E436"/>
      <c r="F436"/>
      <c r="G436"/>
      <c r="H436"/>
    </row>
    <row r="437" spans="1:8" ht="14.25">
      <c r="A437"/>
      <c r="B437"/>
      <c r="C437"/>
      <c r="D437"/>
      <c r="E437"/>
      <c r="F437"/>
      <c r="G437"/>
      <c r="H437"/>
    </row>
    <row r="438" spans="1:8" ht="14.25">
      <c r="A438"/>
      <c r="B438"/>
      <c r="C438"/>
      <c r="D438"/>
      <c r="E438"/>
      <c r="F438"/>
      <c r="G438"/>
      <c r="H438"/>
    </row>
    <row r="439" spans="1:8" ht="14.25">
      <c r="A439"/>
      <c r="B439"/>
      <c r="C439"/>
      <c r="D439"/>
      <c r="E439"/>
      <c r="F439"/>
      <c r="G439"/>
      <c r="H439"/>
    </row>
    <row r="440" spans="1:8" ht="14.25">
      <c r="A440"/>
      <c r="B440"/>
      <c r="C440"/>
      <c r="D440"/>
      <c r="E440"/>
      <c r="F440"/>
      <c r="G440"/>
      <c r="H440"/>
    </row>
    <row r="441" spans="1:8" ht="14.25">
      <c r="A441"/>
      <c r="B441"/>
      <c r="C441"/>
      <c r="D441"/>
      <c r="E441"/>
      <c r="F441"/>
      <c r="G441"/>
      <c r="H441"/>
    </row>
    <row r="442" spans="1:8" ht="14.25">
      <c r="A442"/>
      <c r="B442"/>
      <c r="C442"/>
      <c r="D442"/>
      <c r="E442"/>
      <c r="F442"/>
      <c r="G442"/>
      <c r="H442"/>
    </row>
    <row r="443" spans="1:8" ht="14.25">
      <c r="A443"/>
      <c r="B443"/>
      <c r="C443"/>
      <c r="D443"/>
      <c r="E443"/>
      <c r="F443"/>
      <c r="G443"/>
      <c r="H443"/>
    </row>
    <row r="444" spans="1:8" ht="14.25">
      <c r="A444"/>
      <c r="B444"/>
      <c r="C444"/>
      <c r="D444"/>
      <c r="E444"/>
      <c r="F444"/>
      <c r="G444"/>
      <c r="H444"/>
    </row>
    <row r="445" spans="1:8" ht="14.25">
      <c r="A445"/>
      <c r="B445"/>
      <c r="C445"/>
      <c r="D445"/>
      <c r="E445"/>
      <c r="F445"/>
      <c r="G445"/>
      <c r="H445"/>
    </row>
    <row r="446" spans="1:8" ht="14.25">
      <c r="A446"/>
      <c r="B446"/>
      <c r="C446"/>
      <c r="D446"/>
      <c r="E446"/>
      <c r="F446"/>
      <c r="G446"/>
      <c r="H446"/>
    </row>
    <row r="447" spans="1:8" ht="14.25">
      <c r="A447"/>
      <c r="B447"/>
      <c r="C447"/>
      <c r="D447"/>
      <c r="E447"/>
      <c r="F447"/>
      <c r="G447"/>
      <c r="H447"/>
    </row>
    <row r="448" spans="1:8" ht="14.25">
      <c r="A448"/>
      <c r="B448"/>
      <c r="C448"/>
      <c r="D448"/>
      <c r="E448"/>
      <c r="F448"/>
      <c r="G448"/>
      <c r="H448"/>
    </row>
    <row r="449" spans="1:8" ht="14.25">
      <c r="A449"/>
      <c r="B449"/>
      <c r="C449"/>
      <c r="D449"/>
      <c r="E449"/>
      <c r="F449"/>
      <c r="G449"/>
      <c r="H449"/>
    </row>
    <row r="450" spans="1:8" ht="14.25">
      <c r="A450"/>
      <c r="B450"/>
      <c r="C450"/>
      <c r="D450"/>
      <c r="E450"/>
      <c r="F450"/>
      <c r="G450"/>
      <c r="H450"/>
    </row>
    <row r="451" spans="1:8" ht="14.25">
      <c r="A451"/>
      <c r="B451"/>
      <c r="C451"/>
      <c r="D451"/>
      <c r="E451"/>
      <c r="F451"/>
      <c r="G451"/>
      <c r="H451"/>
    </row>
    <row r="452" spans="1:8" ht="14.25">
      <c r="A452"/>
      <c r="B452"/>
      <c r="C452"/>
      <c r="D452"/>
      <c r="E452"/>
      <c r="F452"/>
      <c r="G452"/>
      <c r="H452"/>
    </row>
    <row r="453" spans="1:8" ht="14.25">
      <c r="A453"/>
      <c r="B453"/>
      <c r="C453"/>
      <c r="D453"/>
      <c r="E453"/>
      <c r="F453"/>
      <c r="G453"/>
      <c r="H453"/>
    </row>
    <row r="454" spans="1:8" ht="14.25">
      <c r="A454"/>
      <c r="B454"/>
      <c r="C454"/>
      <c r="D454"/>
      <c r="E454"/>
      <c r="F454"/>
      <c r="G454"/>
      <c r="H454"/>
    </row>
    <row r="455" spans="1:8" ht="14.25">
      <c r="A455"/>
      <c r="B455"/>
      <c r="C455"/>
      <c r="D455"/>
      <c r="E455"/>
      <c r="F455"/>
      <c r="G455"/>
      <c r="H455"/>
    </row>
    <row r="456" spans="1:8" ht="14.25">
      <c r="A456"/>
      <c r="B456"/>
      <c r="C456"/>
      <c r="D456"/>
      <c r="E456"/>
      <c r="F456"/>
      <c r="G456"/>
      <c r="H456"/>
    </row>
    <row r="457" spans="1:8" ht="14.25">
      <c r="A457"/>
      <c r="B457"/>
      <c r="C457"/>
      <c r="D457"/>
      <c r="E457"/>
      <c r="F457"/>
      <c r="G457"/>
      <c r="H457"/>
    </row>
    <row r="458" spans="1:8" ht="14.25">
      <c r="A458"/>
      <c r="B458"/>
      <c r="C458"/>
      <c r="D458"/>
      <c r="E458"/>
      <c r="F458"/>
      <c r="G458"/>
      <c r="H458"/>
    </row>
    <row r="459" spans="1:8" ht="14.25">
      <c r="A459"/>
      <c r="B459"/>
      <c r="C459"/>
      <c r="D459"/>
      <c r="E459"/>
      <c r="F459"/>
      <c r="G459"/>
      <c r="H459"/>
    </row>
    <row r="460" spans="1:8" ht="14.25">
      <c r="A460"/>
      <c r="B460"/>
      <c r="C460"/>
      <c r="D460"/>
      <c r="E460"/>
      <c r="F460"/>
      <c r="G460"/>
      <c r="H460"/>
    </row>
    <row r="461" spans="1:8" ht="14.25">
      <c r="A461"/>
      <c r="B461"/>
      <c r="C461"/>
      <c r="D461"/>
      <c r="E461"/>
      <c r="F461"/>
      <c r="G461"/>
      <c r="H461"/>
    </row>
    <row r="462" spans="1:8" ht="14.25">
      <c r="A462"/>
      <c r="B462"/>
      <c r="C462"/>
      <c r="D462"/>
      <c r="E462"/>
      <c r="F462"/>
      <c r="G462"/>
      <c r="H462"/>
    </row>
    <row r="463" spans="1:8" ht="14.25">
      <c r="A463"/>
      <c r="B463"/>
      <c r="C463"/>
      <c r="D463"/>
      <c r="E463"/>
      <c r="F463"/>
      <c r="G463"/>
      <c r="H463"/>
    </row>
    <row r="464" spans="1:8" ht="14.25">
      <c r="A464"/>
      <c r="B464"/>
      <c r="C464"/>
      <c r="D464"/>
      <c r="E464"/>
      <c r="F464"/>
      <c r="G464"/>
      <c r="H464"/>
    </row>
    <row r="465" spans="1:8" ht="14.25">
      <c r="A465"/>
      <c r="B465"/>
      <c r="C465"/>
      <c r="D465"/>
      <c r="E465"/>
      <c r="F465"/>
      <c r="G465"/>
      <c r="H465"/>
    </row>
    <row r="466" spans="1:8" ht="14.25">
      <c r="A466"/>
      <c r="B466"/>
      <c r="C466"/>
      <c r="D466"/>
      <c r="E466"/>
      <c r="F466"/>
      <c r="G466"/>
      <c r="H466"/>
    </row>
    <row r="467" spans="1:8" ht="14.25">
      <c r="A467"/>
      <c r="B467"/>
      <c r="C467"/>
      <c r="D467"/>
      <c r="E467"/>
      <c r="F467"/>
      <c r="G467"/>
      <c r="H467"/>
    </row>
    <row r="468" spans="1:8" ht="14.25">
      <c r="A468"/>
      <c r="B468"/>
      <c r="C468"/>
      <c r="D468"/>
      <c r="E468"/>
      <c r="F468"/>
      <c r="G468"/>
      <c r="H468"/>
    </row>
    <row r="469" spans="1:8" ht="14.25">
      <c r="A469"/>
      <c r="B469"/>
      <c r="C469"/>
      <c r="D469"/>
      <c r="E469"/>
      <c r="F469"/>
      <c r="G469"/>
      <c r="H469"/>
    </row>
    <row r="470" spans="1:8" ht="14.25">
      <c r="A470"/>
      <c r="B470"/>
      <c r="C470"/>
      <c r="D470"/>
      <c r="E470"/>
      <c r="F470"/>
      <c r="G470"/>
      <c r="H470"/>
    </row>
    <row r="471" spans="1:8" ht="14.25">
      <c r="A471"/>
      <c r="B471"/>
      <c r="C471"/>
      <c r="D471"/>
      <c r="E471"/>
      <c r="F471"/>
      <c r="G471"/>
      <c r="H471"/>
    </row>
    <row r="472" spans="1:8" ht="14.25">
      <c r="A472"/>
      <c r="B472"/>
      <c r="C472"/>
      <c r="D472"/>
      <c r="E472"/>
      <c r="F472"/>
      <c r="G472"/>
      <c r="H472"/>
    </row>
    <row r="473" spans="1:8" ht="14.25">
      <c r="A473"/>
      <c r="B473"/>
      <c r="C473"/>
      <c r="D473"/>
      <c r="E473"/>
      <c r="F473"/>
      <c r="G473"/>
      <c r="H473"/>
    </row>
    <row r="474" spans="1:8" ht="14.25">
      <c r="A474"/>
      <c r="B474"/>
      <c r="C474"/>
      <c r="D474"/>
      <c r="E474"/>
      <c r="F474"/>
      <c r="G474"/>
      <c r="H474"/>
    </row>
    <row r="475" spans="1:8" ht="14.25">
      <c r="A475"/>
      <c r="B475"/>
      <c r="C475"/>
      <c r="D475"/>
      <c r="E475"/>
      <c r="F475"/>
      <c r="G475"/>
      <c r="H475"/>
    </row>
    <row r="476" spans="1:8" ht="14.25">
      <c r="A476"/>
      <c r="B476"/>
      <c r="C476"/>
      <c r="D476"/>
      <c r="E476"/>
      <c r="F476"/>
      <c r="G476"/>
      <c r="H476"/>
    </row>
    <row r="477" spans="1:8" ht="14.25">
      <c r="A477"/>
      <c r="B477"/>
      <c r="C477"/>
      <c r="D477"/>
      <c r="E477"/>
      <c r="F477"/>
      <c r="G477"/>
      <c r="H477"/>
    </row>
    <row r="478" spans="1:8" ht="14.25">
      <c r="A478"/>
      <c r="B478"/>
      <c r="C478"/>
      <c r="D478"/>
      <c r="E478"/>
      <c r="F478"/>
      <c r="G478"/>
      <c r="H478"/>
    </row>
    <row r="479" spans="1:8" ht="14.25">
      <c r="A479"/>
      <c r="B479"/>
      <c r="C479"/>
      <c r="D479"/>
      <c r="E479"/>
      <c r="F479"/>
      <c r="G479"/>
      <c r="H479"/>
    </row>
    <row r="480" spans="1:8" ht="14.25">
      <c r="A480"/>
      <c r="B480"/>
      <c r="C480"/>
      <c r="D480"/>
      <c r="E480"/>
      <c r="F480"/>
      <c r="G480"/>
      <c r="H480"/>
    </row>
    <row r="481" spans="1:8" ht="14.25">
      <c r="A481"/>
      <c r="B481"/>
      <c r="C481"/>
      <c r="D481"/>
      <c r="E481"/>
      <c r="F481"/>
      <c r="G481"/>
      <c r="H481"/>
    </row>
    <row r="482" spans="1:8" ht="14.25">
      <c r="A482"/>
      <c r="B482"/>
      <c r="C482"/>
      <c r="D482"/>
      <c r="E482"/>
      <c r="F482"/>
      <c r="G482"/>
      <c r="H482"/>
    </row>
    <row r="483" spans="1:8" ht="14.25">
      <c r="A483"/>
      <c r="B483"/>
      <c r="C483"/>
      <c r="D483"/>
      <c r="E483"/>
      <c r="F483"/>
      <c r="G483"/>
      <c r="H483"/>
    </row>
    <row r="484" spans="1:8" ht="14.25">
      <c r="A484"/>
      <c r="B484"/>
      <c r="C484"/>
      <c r="D484"/>
      <c r="E484"/>
      <c r="F484"/>
      <c r="G484"/>
      <c r="H484"/>
    </row>
    <row r="485" spans="1:8" ht="14.25">
      <c r="A485"/>
      <c r="B485"/>
      <c r="C485"/>
      <c r="D485"/>
      <c r="E485"/>
      <c r="F485"/>
      <c r="G485"/>
      <c r="H485"/>
    </row>
    <row r="486" spans="1:8" ht="14.25">
      <c r="A486"/>
      <c r="B486"/>
      <c r="C486"/>
      <c r="D486"/>
      <c r="E486"/>
      <c r="F486"/>
      <c r="G486"/>
      <c r="H486"/>
    </row>
    <row r="487" spans="1:8" ht="14.25">
      <c r="A487"/>
      <c r="B487"/>
      <c r="C487"/>
      <c r="D487"/>
      <c r="E487"/>
      <c r="F487"/>
      <c r="G487"/>
      <c r="H487"/>
    </row>
    <row r="488" spans="1:8" ht="14.25">
      <c r="A488"/>
      <c r="B488"/>
      <c r="C488"/>
      <c r="D488"/>
      <c r="E488"/>
      <c r="F488"/>
      <c r="G488"/>
      <c r="H488"/>
    </row>
    <row r="489" spans="1:8" ht="14.25">
      <c r="A489"/>
      <c r="B489"/>
      <c r="C489"/>
      <c r="D489"/>
      <c r="E489"/>
      <c r="F489"/>
      <c r="G489"/>
      <c r="H489"/>
    </row>
    <row r="490" spans="1:8" ht="14.25">
      <c r="A490"/>
      <c r="B490"/>
      <c r="C490"/>
      <c r="D490"/>
      <c r="E490"/>
      <c r="F490"/>
      <c r="G490"/>
      <c r="H490"/>
    </row>
    <row r="491" spans="1:8" ht="14.25">
      <c r="A491"/>
      <c r="B491"/>
      <c r="C491"/>
      <c r="D491"/>
      <c r="E491"/>
      <c r="F491"/>
      <c r="G491"/>
      <c r="H491"/>
    </row>
    <row r="492" spans="1:8" ht="14.25">
      <c r="A492"/>
      <c r="B492"/>
      <c r="C492"/>
      <c r="D492"/>
      <c r="E492"/>
      <c r="F492"/>
      <c r="G492"/>
      <c r="H492"/>
    </row>
    <row r="493" spans="1:8" ht="14.25">
      <c r="A493"/>
      <c r="B493"/>
      <c r="C493"/>
      <c r="D493"/>
      <c r="E493"/>
      <c r="F493"/>
      <c r="G493"/>
      <c r="H493"/>
    </row>
    <row r="494" spans="1:8" ht="14.25">
      <c r="A494"/>
      <c r="B494"/>
      <c r="C494"/>
      <c r="D494"/>
      <c r="E494"/>
      <c r="F494"/>
      <c r="G494"/>
      <c r="H494"/>
    </row>
    <row r="495" spans="1:8" ht="14.25">
      <c r="A495"/>
      <c r="B495"/>
      <c r="C495"/>
      <c r="D495"/>
      <c r="E495"/>
      <c r="F495"/>
      <c r="G495"/>
      <c r="H495"/>
    </row>
    <row r="496" spans="1:8" ht="14.25">
      <c r="A496"/>
      <c r="B496"/>
      <c r="C496"/>
      <c r="D496"/>
      <c r="E496"/>
      <c r="F496"/>
      <c r="G496"/>
      <c r="H496"/>
    </row>
    <row r="497" spans="1:8" ht="14.25">
      <c r="A497"/>
      <c r="B497"/>
      <c r="C497"/>
      <c r="D497"/>
      <c r="E497"/>
      <c r="F497"/>
      <c r="G497"/>
      <c r="H497"/>
    </row>
    <row r="498" spans="1:8" ht="14.25">
      <c r="A498"/>
      <c r="B498"/>
      <c r="C498"/>
      <c r="D498"/>
      <c r="E498"/>
      <c r="F498"/>
      <c r="G498"/>
      <c r="H498"/>
    </row>
    <row r="499" spans="1:8" ht="14.25">
      <c r="A499"/>
      <c r="B499"/>
      <c r="C499"/>
      <c r="D499"/>
      <c r="E499"/>
      <c r="F499"/>
      <c r="G499"/>
      <c r="H499"/>
    </row>
    <row r="500" spans="1:8" ht="14.25">
      <c r="A500"/>
      <c r="B500"/>
      <c r="C500"/>
      <c r="D500"/>
      <c r="E500"/>
      <c r="F500"/>
      <c r="G500"/>
      <c r="H500"/>
    </row>
    <row r="501" spans="1:8" ht="14.25">
      <c r="A501"/>
      <c r="B501"/>
      <c r="C501"/>
      <c r="D501"/>
      <c r="E501"/>
      <c r="F501"/>
      <c r="G501"/>
      <c r="H501"/>
    </row>
    <row r="502" spans="1:8" ht="14.25">
      <c r="A502"/>
      <c r="B502"/>
      <c r="C502"/>
      <c r="D502"/>
      <c r="E502"/>
      <c r="F502"/>
      <c r="G502"/>
      <c r="H502"/>
    </row>
    <row r="503" spans="1:8" ht="14.25">
      <c r="A503"/>
      <c r="B503"/>
      <c r="C503"/>
      <c r="D503"/>
      <c r="E503"/>
      <c r="F503"/>
      <c r="G503"/>
      <c r="H503"/>
    </row>
    <row r="504" spans="1:8" ht="14.25">
      <c r="A504"/>
      <c r="B504"/>
      <c r="C504"/>
      <c r="D504"/>
      <c r="E504"/>
      <c r="F504"/>
      <c r="G504"/>
      <c r="H504"/>
    </row>
    <row r="505" spans="1:8" ht="14.25">
      <c r="A505"/>
      <c r="B505"/>
      <c r="C505"/>
      <c r="D505"/>
      <c r="E505"/>
      <c r="F505"/>
      <c r="G505"/>
      <c r="H505"/>
    </row>
    <row r="506" spans="1:8" ht="14.25">
      <c r="A506"/>
      <c r="B506"/>
      <c r="C506"/>
      <c r="D506"/>
      <c r="E506"/>
      <c r="F506"/>
      <c r="G506"/>
      <c r="H506"/>
    </row>
    <row r="507" spans="1:8" ht="14.25">
      <c r="A507"/>
      <c r="B507"/>
      <c r="C507"/>
      <c r="D507"/>
      <c r="E507"/>
      <c r="F507"/>
      <c r="G507"/>
      <c r="H507"/>
    </row>
    <row r="508" spans="1:8" ht="14.25">
      <c r="A508"/>
      <c r="B508"/>
      <c r="C508"/>
      <c r="D508"/>
      <c r="E508"/>
      <c r="F508"/>
      <c r="G508"/>
      <c r="H508"/>
    </row>
    <row r="509" spans="1:8" ht="14.25">
      <c r="A509"/>
      <c r="B509"/>
      <c r="C509"/>
      <c r="D509"/>
      <c r="E509"/>
      <c r="F509"/>
      <c r="G509"/>
      <c r="H509"/>
    </row>
    <row r="510" spans="1:8" ht="14.25">
      <c r="A510"/>
      <c r="B510"/>
      <c r="C510"/>
      <c r="D510"/>
      <c r="E510"/>
      <c r="F510"/>
      <c r="G510"/>
      <c r="H510"/>
    </row>
    <row r="511" spans="1:8" ht="14.25">
      <c r="A511"/>
      <c r="B511"/>
      <c r="C511"/>
      <c r="D511"/>
      <c r="E511"/>
      <c r="F511"/>
      <c r="G511"/>
      <c r="H511"/>
    </row>
    <row r="512" spans="1:8" ht="14.25">
      <c r="A512"/>
      <c r="B512"/>
      <c r="C512"/>
      <c r="D512"/>
      <c r="E512"/>
      <c r="F512"/>
      <c r="G512"/>
      <c r="H512"/>
    </row>
    <row r="513" spans="1:8" ht="14.25">
      <c r="A513"/>
      <c r="B513"/>
      <c r="C513"/>
      <c r="D513"/>
      <c r="E513"/>
      <c r="F513"/>
      <c r="G513"/>
      <c r="H513"/>
    </row>
    <row r="514" spans="1:8" ht="14.25">
      <c r="A514"/>
      <c r="B514"/>
      <c r="C514"/>
      <c r="D514"/>
      <c r="E514"/>
      <c r="F514"/>
      <c r="G514"/>
      <c r="H514"/>
    </row>
    <row r="515" spans="1:8" ht="14.25">
      <c r="A515"/>
      <c r="B515"/>
      <c r="C515"/>
      <c r="D515"/>
      <c r="E515"/>
      <c r="F515"/>
      <c r="G515"/>
      <c r="H515"/>
    </row>
    <row r="516" spans="1:8" ht="14.25">
      <c r="A516"/>
      <c r="B516"/>
      <c r="C516"/>
      <c r="D516"/>
      <c r="E516"/>
      <c r="F516"/>
      <c r="G516"/>
      <c r="H516"/>
    </row>
    <row r="517" spans="1:8" ht="14.25">
      <c r="A517"/>
      <c r="B517"/>
      <c r="C517"/>
      <c r="D517"/>
      <c r="E517"/>
      <c r="F517"/>
      <c r="G517"/>
      <c r="H517"/>
    </row>
    <row r="518" spans="1:8" ht="14.25">
      <c r="A518"/>
      <c r="B518"/>
      <c r="C518"/>
      <c r="D518"/>
      <c r="E518"/>
      <c r="F518"/>
      <c r="G518"/>
      <c r="H518"/>
    </row>
    <row r="519" spans="1:8" ht="14.25">
      <c r="A519"/>
      <c r="B519"/>
      <c r="C519"/>
      <c r="D519"/>
      <c r="E519"/>
      <c r="F519"/>
      <c r="G519"/>
      <c r="H519"/>
    </row>
    <row r="520" spans="1:8" ht="14.25">
      <c r="A520"/>
      <c r="B520"/>
      <c r="C520"/>
      <c r="D520"/>
      <c r="E520"/>
      <c r="F520"/>
      <c r="G520"/>
      <c r="H520"/>
    </row>
    <row r="521" spans="1:8" ht="14.25">
      <c r="A521"/>
      <c r="B521"/>
      <c r="C521"/>
      <c r="D521"/>
      <c r="E521"/>
      <c r="F521"/>
      <c r="G521"/>
      <c r="H521"/>
    </row>
    <row r="522" spans="1:8" ht="14.25">
      <c r="A522"/>
      <c r="B522"/>
      <c r="C522"/>
      <c r="D522"/>
      <c r="E522"/>
      <c r="F522"/>
      <c r="G522"/>
      <c r="H522"/>
    </row>
    <row r="523" spans="1:8" ht="14.25">
      <c r="A523"/>
      <c r="B523"/>
      <c r="C523"/>
      <c r="D523"/>
      <c r="E523"/>
      <c r="F523"/>
      <c r="G523"/>
      <c r="H523"/>
    </row>
    <row r="524" spans="1:8" ht="14.25">
      <c r="A524"/>
      <c r="B524"/>
      <c r="C524"/>
      <c r="D524"/>
      <c r="E524"/>
      <c r="F524"/>
      <c r="G524"/>
      <c r="H524"/>
    </row>
    <row r="525" spans="1:8" ht="14.25">
      <c r="A525"/>
      <c r="B525"/>
      <c r="C525"/>
      <c r="D525"/>
      <c r="E525"/>
      <c r="F525"/>
      <c r="G525"/>
      <c r="H525"/>
    </row>
    <row r="526" spans="1:8" ht="14.25">
      <c r="A526"/>
      <c r="B526"/>
      <c r="C526"/>
      <c r="D526"/>
      <c r="E526"/>
      <c r="F526"/>
      <c r="G526"/>
      <c r="H526"/>
    </row>
    <row r="527" spans="1:8" ht="14.25">
      <c r="A527"/>
      <c r="B527"/>
      <c r="C527"/>
      <c r="D527"/>
      <c r="E527"/>
      <c r="F527"/>
      <c r="G527"/>
      <c r="H527"/>
    </row>
    <row r="528" spans="1:8" ht="14.25">
      <c r="A528"/>
      <c r="B528"/>
      <c r="C528"/>
      <c r="D528"/>
      <c r="E528"/>
      <c r="F528"/>
      <c r="G528"/>
      <c r="H528"/>
    </row>
    <row r="529" spans="1:8" ht="14.25">
      <c r="A529"/>
      <c r="B529"/>
      <c r="C529"/>
      <c r="D529"/>
      <c r="E529"/>
      <c r="F529"/>
      <c r="G529"/>
      <c r="H529"/>
    </row>
    <row r="530" spans="1:8" ht="14.25">
      <c r="A530"/>
      <c r="B530"/>
      <c r="C530"/>
      <c r="D530"/>
      <c r="E530"/>
      <c r="F530"/>
      <c r="G530"/>
      <c r="H530"/>
    </row>
    <row r="531" spans="1:8" ht="14.25">
      <c r="A531"/>
      <c r="B531"/>
      <c r="C531"/>
      <c r="D531"/>
      <c r="E531"/>
      <c r="F531"/>
      <c r="G531"/>
      <c r="H531"/>
    </row>
    <row r="532" spans="1:8" ht="14.25">
      <c r="A532"/>
      <c r="B532"/>
      <c r="C532"/>
      <c r="D532"/>
      <c r="E532"/>
      <c r="F532"/>
      <c r="G532"/>
      <c r="H532"/>
    </row>
    <row r="533" spans="1:8" ht="14.25">
      <c r="A533"/>
      <c r="B533"/>
      <c r="C533"/>
      <c r="D533"/>
      <c r="E533"/>
      <c r="F533"/>
      <c r="G533"/>
      <c r="H533"/>
    </row>
    <row r="534" spans="1:8" ht="14.25">
      <c r="A534"/>
      <c r="B534"/>
      <c r="C534"/>
      <c r="D534"/>
      <c r="E534"/>
      <c r="F534"/>
      <c r="G534"/>
      <c r="H534"/>
    </row>
    <row r="535" spans="1:8" ht="14.25">
      <c r="A535"/>
      <c r="B535"/>
      <c r="C535"/>
      <c r="D535"/>
      <c r="E535"/>
      <c r="F535"/>
      <c r="G535"/>
      <c r="H535"/>
    </row>
    <row r="536" spans="1:8" ht="14.25">
      <c r="A536"/>
      <c r="B536"/>
      <c r="C536"/>
      <c r="D536"/>
      <c r="E536"/>
      <c r="F536"/>
      <c r="G536"/>
      <c r="H536"/>
    </row>
    <row r="537" spans="1:8" ht="14.25">
      <c r="A537"/>
      <c r="B537"/>
      <c r="C537"/>
      <c r="D537"/>
      <c r="E537"/>
      <c r="F537"/>
      <c r="G537"/>
      <c r="H537"/>
    </row>
    <row r="538" spans="1:8" ht="14.25">
      <c r="A538"/>
      <c r="B538"/>
      <c r="C538"/>
      <c r="D538"/>
      <c r="E538"/>
      <c r="F538"/>
      <c r="G538"/>
      <c r="H538"/>
    </row>
    <row r="539" spans="1:8" ht="14.25">
      <c r="A539"/>
      <c r="B539"/>
      <c r="C539"/>
      <c r="D539"/>
      <c r="E539"/>
      <c r="F539"/>
      <c r="G539"/>
      <c r="H539"/>
    </row>
    <row r="540" spans="1:8" ht="14.25">
      <c r="A540"/>
      <c r="B540"/>
      <c r="C540"/>
      <c r="D540"/>
      <c r="E540"/>
      <c r="F540"/>
      <c r="G540"/>
      <c r="H540"/>
    </row>
    <row r="541" spans="1:8" ht="14.25">
      <c r="A541"/>
      <c r="B541"/>
      <c r="C541"/>
      <c r="D541"/>
      <c r="E541"/>
      <c r="F541"/>
      <c r="G541"/>
      <c r="H541"/>
    </row>
    <row r="542" spans="1:8" ht="14.25">
      <c r="A542"/>
      <c r="B542"/>
      <c r="C542"/>
      <c r="D542"/>
      <c r="E542"/>
      <c r="F542"/>
      <c r="G542"/>
      <c r="H542"/>
    </row>
    <row r="543" spans="1:8" ht="14.25">
      <c r="A543"/>
      <c r="B543"/>
      <c r="C543"/>
      <c r="D543"/>
      <c r="E543"/>
      <c r="F543"/>
      <c r="G543"/>
      <c r="H543"/>
    </row>
    <row r="544" spans="1:8" ht="14.25">
      <c r="A544"/>
      <c r="B544"/>
      <c r="C544"/>
      <c r="D544"/>
      <c r="E544"/>
      <c r="F544"/>
      <c r="G544"/>
      <c r="H544"/>
    </row>
    <row r="545" spans="1:8" ht="14.25">
      <c r="A545"/>
      <c r="B545"/>
      <c r="C545"/>
      <c r="D545"/>
      <c r="E545"/>
      <c r="F545"/>
      <c r="G545"/>
      <c r="H545"/>
    </row>
    <row r="546" spans="1:8" ht="14.25">
      <c r="A546"/>
      <c r="B546"/>
      <c r="C546"/>
      <c r="D546"/>
      <c r="E546"/>
      <c r="F546"/>
      <c r="G546"/>
      <c r="H546"/>
    </row>
    <row r="547" spans="1:8" ht="14.25">
      <c r="A547"/>
      <c r="B547"/>
      <c r="C547"/>
      <c r="D547"/>
      <c r="E547"/>
      <c r="F547"/>
      <c r="G547"/>
      <c r="H547"/>
    </row>
    <row r="548" spans="1:8" ht="14.25">
      <c r="A548"/>
      <c r="B548"/>
      <c r="C548"/>
      <c r="D548"/>
      <c r="E548"/>
      <c r="F548"/>
      <c r="G548"/>
      <c r="H548"/>
    </row>
    <row r="549" spans="1:8" ht="14.25">
      <c r="A549"/>
      <c r="B549"/>
      <c r="C549"/>
      <c r="D549"/>
      <c r="E549"/>
      <c r="F549"/>
      <c r="G549"/>
      <c r="H549"/>
    </row>
    <row r="550" spans="1:8" ht="14.25">
      <c r="A550"/>
      <c r="B550"/>
      <c r="C550"/>
      <c r="D550"/>
      <c r="E550"/>
      <c r="F550"/>
      <c r="G550"/>
      <c r="H550"/>
    </row>
    <row r="551" spans="1:8" ht="14.25">
      <c r="A551"/>
      <c r="B551"/>
      <c r="C551"/>
      <c r="D551"/>
      <c r="E551"/>
      <c r="F551"/>
      <c r="G551"/>
      <c r="H551"/>
    </row>
    <row r="552" spans="1:8" ht="14.25">
      <c r="A552"/>
      <c r="B552"/>
      <c r="C552"/>
      <c r="D552"/>
      <c r="E552"/>
      <c r="F552"/>
      <c r="G552"/>
      <c r="H552"/>
    </row>
    <row r="553" spans="1:8" ht="14.25">
      <c r="A553"/>
      <c r="B553"/>
      <c r="C553"/>
      <c r="D553"/>
      <c r="E553"/>
      <c r="F553"/>
      <c r="G553"/>
      <c r="H553"/>
    </row>
    <row r="554" spans="1:8" ht="14.25">
      <c r="A554"/>
      <c r="B554"/>
      <c r="C554"/>
      <c r="D554"/>
      <c r="E554"/>
      <c r="F554"/>
      <c r="G554"/>
      <c r="H554"/>
    </row>
    <row r="555" spans="1:8" ht="14.25">
      <c r="A555"/>
      <c r="B555"/>
      <c r="C555"/>
      <c r="D555"/>
      <c r="E555"/>
      <c r="F555"/>
      <c r="G555"/>
      <c r="H555"/>
    </row>
    <row r="556" spans="1:8" ht="14.25">
      <c r="A556"/>
      <c r="B556"/>
      <c r="C556"/>
      <c r="D556"/>
      <c r="E556"/>
      <c r="F556"/>
      <c r="G556"/>
      <c r="H556"/>
    </row>
    <row r="557" spans="1:8" ht="14.25">
      <c r="A557"/>
      <c r="B557"/>
      <c r="C557"/>
      <c r="D557"/>
      <c r="E557"/>
      <c r="F557"/>
      <c r="G557"/>
      <c r="H557"/>
    </row>
    <row r="558" spans="1:8" ht="14.25">
      <c r="A558"/>
      <c r="B558"/>
      <c r="C558"/>
      <c r="D558"/>
      <c r="E558"/>
      <c r="F558"/>
      <c r="G558"/>
      <c r="H558"/>
    </row>
    <row r="559" spans="1:8" ht="14.25">
      <c r="A559"/>
      <c r="B559"/>
      <c r="C559"/>
      <c r="D559"/>
      <c r="E559"/>
      <c r="F559"/>
      <c r="G559"/>
      <c r="H559"/>
    </row>
    <row r="560" spans="1:8" ht="14.25">
      <c r="A560"/>
      <c r="B560"/>
      <c r="C560"/>
      <c r="D560"/>
      <c r="E560"/>
      <c r="F560"/>
      <c r="G560"/>
      <c r="H560"/>
    </row>
    <row r="561" spans="1:8" ht="14.25">
      <c r="A561"/>
      <c r="B561"/>
      <c r="C561"/>
      <c r="D561"/>
      <c r="E561"/>
      <c r="F561"/>
      <c r="G561"/>
      <c r="H561"/>
    </row>
    <row r="562" spans="1:8" ht="14.25">
      <c r="A562"/>
      <c r="B562"/>
      <c r="C562"/>
      <c r="D562"/>
      <c r="E562"/>
      <c r="F562"/>
      <c r="G562"/>
      <c r="H562"/>
    </row>
    <row r="563" spans="1:8" ht="14.25">
      <c r="A563"/>
      <c r="B563"/>
      <c r="C563"/>
      <c r="D563"/>
      <c r="E563"/>
      <c r="F563"/>
      <c r="G563"/>
      <c r="H563"/>
    </row>
    <row r="564" spans="1:8" ht="14.25">
      <c r="A564"/>
      <c r="B564"/>
      <c r="C564"/>
      <c r="D564"/>
      <c r="E564"/>
      <c r="F564"/>
      <c r="G564"/>
      <c r="H564"/>
    </row>
    <row r="565" spans="1:8" ht="14.25">
      <c r="A565"/>
      <c r="B565"/>
      <c r="C565"/>
      <c r="D565"/>
      <c r="E565"/>
      <c r="F565"/>
      <c r="G565"/>
      <c r="H565"/>
    </row>
    <row r="566" spans="1:8" ht="14.25">
      <c r="A566"/>
      <c r="B566"/>
      <c r="C566"/>
      <c r="D566"/>
      <c r="E566"/>
      <c r="F566"/>
      <c r="G566"/>
      <c r="H566"/>
    </row>
    <row r="567" spans="1:8" ht="14.25">
      <c r="A567"/>
      <c r="B567"/>
      <c r="C567"/>
      <c r="D567"/>
      <c r="E567"/>
      <c r="F567"/>
      <c r="G567"/>
      <c r="H567"/>
    </row>
    <row r="568" spans="1:8" ht="14.25">
      <c r="A568"/>
      <c r="B568"/>
      <c r="C568"/>
      <c r="D568"/>
      <c r="E568"/>
      <c r="F568"/>
      <c r="G568"/>
      <c r="H568"/>
    </row>
    <row r="569" spans="1:8" ht="14.25">
      <c r="A569"/>
      <c r="B569"/>
      <c r="C569"/>
      <c r="D569"/>
      <c r="E569"/>
      <c r="F569"/>
      <c r="G569"/>
      <c r="H569"/>
    </row>
    <row r="570" spans="1:8" ht="14.25">
      <c r="A570"/>
      <c r="B570"/>
      <c r="C570"/>
      <c r="D570"/>
      <c r="E570"/>
      <c r="F570"/>
      <c r="G570"/>
      <c r="H570"/>
    </row>
    <row r="571" spans="1:8" ht="14.25">
      <c r="A571"/>
      <c r="B571"/>
      <c r="C571"/>
      <c r="D571"/>
      <c r="E571"/>
      <c r="F571"/>
      <c r="G571"/>
      <c r="H571"/>
    </row>
    <row r="572" spans="1:8" ht="14.25">
      <c r="A572"/>
      <c r="B572"/>
      <c r="C572"/>
      <c r="D572"/>
      <c r="E572"/>
      <c r="F572"/>
      <c r="G572"/>
      <c r="H572"/>
    </row>
    <row r="573" spans="1:8" ht="14.25">
      <c r="A573"/>
      <c r="B573"/>
      <c r="C573"/>
      <c r="D573"/>
      <c r="E573"/>
      <c r="F573"/>
      <c r="G573"/>
      <c r="H573"/>
    </row>
    <row r="574" spans="1:8" ht="14.25">
      <c r="A574"/>
      <c r="B574"/>
      <c r="C574"/>
      <c r="D574"/>
      <c r="E574"/>
      <c r="F574"/>
      <c r="G574"/>
      <c r="H574"/>
    </row>
    <row r="575" spans="1:8" ht="14.25">
      <c r="A575"/>
      <c r="B575"/>
      <c r="C575"/>
      <c r="D575"/>
      <c r="E575"/>
      <c r="F575"/>
      <c r="G575"/>
      <c r="H575"/>
    </row>
    <row r="576" spans="1:8" ht="14.25">
      <c r="A576"/>
      <c r="B576"/>
      <c r="C576"/>
      <c r="D576"/>
      <c r="E576"/>
      <c r="F576"/>
      <c r="G576"/>
      <c r="H576"/>
    </row>
    <row r="577" spans="1:8" ht="14.25">
      <c r="A577"/>
      <c r="B577"/>
      <c r="C577"/>
      <c r="D577"/>
      <c r="E577"/>
      <c r="F577"/>
      <c r="G577"/>
      <c r="H577"/>
    </row>
    <row r="578" spans="1:8" ht="14.25">
      <c r="A578"/>
      <c r="B578"/>
      <c r="C578"/>
      <c r="D578"/>
      <c r="E578"/>
      <c r="F578"/>
      <c r="G578"/>
      <c r="H578"/>
    </row>
    <row r="579" spans="1:8" ht="14.25">
      <c r="A579"/>
      <c r="B579"/>
      <c r="C579"/>
      <c r="D579"/>
      <c r="E579"/>
      <c r="F579"/>
      <c r="G579"/>
      <c r="H579"/>
    </row>
    <row r="580" spans="1:8" ht="14.25">
      <c r="A580"/>
      <c r="B580"/>
      <c r="C580"/>
      <c r="D580"/>
      <c r="E580"/>
      <c r="F580"/>
      <c r="G580"/>
      <c r="H580"/>
    </row>
    <row r="581" spans="1:8" ht="14.25">
      <c r="A581"/>
      <c r="B581"/>
      <c r="C581"/>
      <c r="D581"/>
      <c r="E581"/>
      <c r="F581"/>
      <c r="G581"/>
      <c r="H581"/>
    </row>
    <row r="582" spans="1:8" ht="14.25">
      <c r="A582"/>
      <c r="B582"/>
      <c r="C582"/>
      <c r="D582"/>
      <c r="E582"/>
      <c r="F582"/>
      <c r="G582"/>
      <c r="H582"/>
    </row>
    <row r="583" spans="1:8" ht="14.25">
      <c r="A583"/>
      <c r="B583"/>
      <c r="C583"/>
      <c r="D583"/>
      <c r="E583"/>
      <c r="F583"/>
      <c r="G583"/>
      <c r="H583"/>
    </row>
    <row r="584" spans="1:8" ht="14.25">
      <c r="A584"/>
      <c r="B584"/>
      <c r="C584"/>
      <c r="D584"/>
      <c r="E584"/>
      <c r="F584"/>
      <c r="G584"/>
      <c r="H584"/>
    </row>
    <row r="585" spans="1:8" ht="14.25">
      <c r="A585"/>
      <c r="B585"/>
      <c r="C585"/>
      <c r="D585"/>
      <c r="E585"/>
      <c r="F585"/>
      <c r="G585"/>
      <c r="H585"/>
    </row>
    <row r="586" spans="1:8" ht="14.25">
      <c r="A586"/>
      <c r="B586"/>
      <c r="C586"/>
      <c r="D586"/>
      <c r="E586"/>
      <c r="F586"/>
      <c r="G586"/>
      <c r="H586"/>
    </row>
    <row r="587" spans="1:8" ht="14.25">
      <c r="A587"/>
      <c r="B587"/>
      <c r="C587"/>
      <c r="D587"/>
      <c r="E587"/>
      <c r="F587"/>
      <c r="G587"/>
      <c r="H587"/>
    </row>
    <row r="588" spans="1:8" ht="14.25">
      <c r="A588"/>
      <c r="B588"/>
      <c r="C588"/>
      <c r="D588"/>
      <c r="E588"/>
      <c r="F588"/>
      <c r="G588"/>
      <c r="H588"/>
    </row>
    <row r="589" spans="1:8" ht="14.25">
      <c r="A589"/>
      <c r="B589"/>
      <c r="C589"/>
      <c r="D589"/>
      <c r="E589"/>
      <c r="F589"/>
      <c r="G589"/>
      <c r="H589"/>
    </row>
    <row r="590" spans="1:8" ht="14.25">
      <c r="A590"/>
      <c r="B590"/>
      <c r="C590"/>
      <c r="D590"/>
      <c r="E590"/>
      <c r="F590"/>
      <c r="G590"/>
      <c r="H590"/>
    </row>
    <row r="591" spans="1:8" ht="14.25">
      <c r="A591"/>
      <c r="B591"/>
      <c r="C591"/>
      <c r="D591"/>
      <c r="E591"/>
      <c r="F591"/>
      <c r="G591"/>
      <c r="H591"/>
    </row>
    <row r="592" spans="1:8" ht="14.25">
      <c r="A592"/>
      <c r="B592"/>
      <c r="C592"/>
      <c r="D592"/>
      <c r="E592"/>
      <c r="F592"/>
      <c r="G592"/>
      <c r="H592"/>
    </row>
    <row r="593" spans="1:8" ht="14.25">
      <c r="A593"/>
      <c r="B593"/>
      <c r="C593"/>
      <c r="D593"/>
      <c r="E593"/>
      <c r="F593"/>
      <c r="G593"/>
      <c r="H593"/>
    </row>
    <row r="594" spans="1:8" ht="14.25">
      <c r="A594"/>
      <c r="B594"/>
      <c r="C594"/>
      <c r="D594"/>
      <c r="E594"/>
      <c r="F594"/>
      <c r="G594"/>
      <c r="H594"/>
    </row>
    <row r="595" spans="1:8" ht="14.25">
      <c r="A595"/>
      <c r="B595"/>
      <c r="C595"/>
      <c r="D595"/>
      <c r="E595"/>
      <c r="F595"/>
      <c r="G595"/>
      <c r="H595"/>
    </row>
    <row r="596" spans="1:8" ht="14.25">
      <c r="A596"/>
      <c r="B596"/>
      <c r="C596"/>
      <c r="D596"/>
      <c r="E596"/>
      <c r="F596"/>
      <c r="G596"/>
      <c r="H596"/>
    </row>
    <row r="597" spans="1:8" ht="14.25">
      <c r="A597"/>
      <c r="B597"/>
      <c r="C597"/>
      <c r="D597"/>
      <c r="E597"/>
      <c r="F597"/>
      <c r="G597"/>
      <c r="H597"/>
    </row>
    <row r="598" spans="1:8" ht="14.25">
      <c r="A598"/>
      <c r="B598"/>
      <c r="C598"/>
      <c r="D598"/>
      <c r="E598"/>
      <c r="F598"/>
      <c r="G598"/>
      <c r="H598"/>
    </row>
    <row r="599" spans="1:8" ht="14.25">
      <c r="A599"/>
      <c r="B599"/>
      <c r="C599"/>
      <c r="D599"/>
      <c r="E599"/>
      <c r="F599"/>
      <c r="G599"/>
      <c r="H599"/>
    </row>
    <row r="600" spans="1:8" ht="14.25">
      <c r="A600"/>
      <c r="B600"/>
      <c r="C600"/>
      <c r="D600"/>
      <c r="E600"/>
      <c r="F600"/>
      <c r="G600"/>
      <c r="H600"/>
    </row>
    <row r="601" spans="1:8" ht="14.25">
      <c r="A601"/>
      <c r="B601"/>
      <c r="C601"/>
      <c r="D601"/>
      <c r="E601"/>
      <c r="F601"/>
      <c r="G601"/>
      <c r="H601"/>
    </row>
    <row r="602" spans="1:8" ht="14.25">
      <c r="A602"/>
      <c r="B602"/>
      <c r="C602"/>
      <c r="D602"/>
      <c r="E602"/>
      <c r="F602"/>
      <c r="G602"/>
      <c r="H602"/>
    </row>
    <row r="603" spans="1:8" ht="14.25">
      <c r="A603"/>
      <c r="B603"/>
      <c r="C603"/>
      <c r="D603"/>
      <c r="E603"/>
      <c r="F603"/>
      <c r="G603"/>
      <c r="H603"/>
    </row>
    <row r="604" spans="1:8" ht="14.25">
      <c r="A604"/>
      <c r="B604"/>
      <c r="C604"/>
      <c r="D604"/>
      <c r="E604"/>
      <c r="F604"/>
      <c r="G604"/>
      <c r="H604"/>
    </row>
    <row r="605" spans="1:8" ht="14.25">
      <c r="A605"/>
      <c r="B605"/>
      <c r="C605"/>
      <c r="D605"/>
      <c r="E605"/>
      <c r="F605"/>
      <c r="G605"/>
      <c r="H605"/>
    </row>
    <row r="606" spans="1:8" ht="14.25">
      <c r="A606"/>
      <c r="B606"/>
      <c r="C606"/>
      <c r="D606"/>
      <c r="E606"/>
      <c r="F606"/>
      <c r="G606"/>
      <c r="H606"/>
    </row>
    <row r="607" spans="1:8" ht="14.25">
      <c r="A607"/>
      <c r="B607"/>
      <c r="C607"/>
      <c r="D607"/>
      <c r="E607"/>
      <c r="F607"/>
      <c r="G607"/>
      <c r="H607"/>
    </row>
    <row r="608" spans="1:8" ht="14.25">
      <c r="A608"/>
      <c r="B608"/>
      <c r="C608"/>
      <c r="D608"/>
      <c r="E608"/>
      <c r="F608"/>
      <c r="G608"/>
      <c r="H608"/>
    </row>
    <row r="609" spans="1:8" ht="14.25">
      <c r="A609"/>
      <c r="B609"/>
      <c r="C609"/>
      <c r="D609"/>
      <c r="E609"/>
      <c r="F609"/>
      <c r="G609"/>
      <c r="H609"/>
    </row>
    <row r="610" spans="1:8" ht="14.25">
      <c r="A610"/>
      <c r="B610"/>
      <c r="C610"/>
      <c r="D610"/>
      <c r="E610"/>
      <c r="F610"/>
      <c r="G610"/>
      <c r="H610"/>
    </row>
    <row r="611" spans="1:8" ht="14.25">
      <c r="A611"/>
      <c r="B611"/>
      <c r="C611"/>
      <c r="D611"/>
      <c r="E611"/>
      <c r="F611"/>
      <c r="G611"/>
      <c r="H611"/>
    </row>
    <row r="612" spans="1:8" ht="14.25">
      <c r="A612"/>
      <c r="B612"/>
      <c r="C612"/>
      <c r="D612"/>
      <c r="E612"/>
      <c r="F612"/>
      <c r="G612"/>
      <c r="H612"/>
    </row>
    <row r="613" spans="1:8" ht="14.25">
      <c r="A613"/>
      <c r="B613"/>
      <c r="C613"/>
      <c r="D613"/>
      <c r="E613"/>
      <c r="F613"/>
      <c r="G613"/>
      <c r="H613"/>
    </row>
    <row r="614" spans="1:8" ht="14.25">
      <c r="A614"/>
      <c r="B614"/>
      <c r="C614"/>
      <c r="D614"/>
      <c r="E614"/>
      <c r="F614"/>
      <c r="G614"/>
      <c r="H614"/>
    </row>
    <row r="615" spans="1:8" ht="14.25">
      <c r="A615"/>
      <c r="B615"/>
      <c r="C615"/>
      <c r="D615"/>
      <c r="E615"/>
      <c r="F615"/>
      <c r="G615"/>
      <c r="H615"/>
    </row>
    <row r="616" spans="1:8" ht="14.25">
      <c r="A616"/>
      <c r="B616"/>
      <c r="C616"/>
      <c r="D616"/>
      <c r="E616"/>
      <c r="F616"/>
      <c r="G616"/>
      <c r="H616"/>
    </row>
    <row r="617" spans="1:8" ht="14.25">
      <c r="A617"/>
      <c r="B617"/>
      <c r="C617"/>
      <c r="D617"/>
      <c r="E617"/>
      <c r="F617"/>
      <c r="G617"/>
      <c r="H617"/>
    </row>
    <row r="618" spans="1:8" ht="14.25">
      <c r="A618"/>
      <c r="B618"/>
      <c r="C618"/>
      <c r="D618"/>
      <c r="E618"/>
      <c r="F618"/>
      <c r="G618"/>
      <c r="H618"/>
    </row>
    <row r="619" spans="1:8" ht="14.25">
      <c r="A619"/>
      <c r="B619"/>
      <c r="C619"/>
      <c r="D619"/>
      <c r="E619"/>
      <c r="F619"/>
      <c r="G619"/>
      <c r="H619"/>
    </row>
    <row r="620" spans="1:8" ht="14.25">
      <c r="A620"/>
      <c r="B620"/>
      <c r="C620"/>
      <c r="D620"/>
      <c r="E620"/>
      <c r="F620"/>
      <c r="G620"/>
      <c r="H620"/>
    </row>
    <row r="621" spans="1:8" ht="14.25">
      <c r="A621"/>
      <c r="B621"/>
      <c r="C621"/>
      <c r="D621"/>
      <c r="E621"/>
      <c r="F621"/>
      <c r="G621"/>
      <c r="H621"/>
    </row>
    <row r="622" spans="1:8" ht="14.25">
      <c r="A622"/>
      <c r="B622"/>
      <c r="C622"/>
      <c r="D622"/>
      <c r="E622"/>
      <c r="F622"/>
      <c r="G622"/>
      <c r="H622"/>
    </row>
    <row r="623" spans="1:8" ht="14.25">
      <c r="A623"/>
      <c r="B623"/>
      <c r="C623"/>
      <c r="D623"/>
      <c r="E623"/>
      <c r="F623"/>
      <c r="G623"/>
      <c r="H623"/>
    </row>
    <row r="624" spans="1:8" ht="14.25">
      <c r="A624"/>
      <c r="B624"/>
      <c r="C624"/>
      <c r="D624"/>
      <c r="E624"/>
      <c r="F624"/>
      <c r="G624"/>
      <c r="H624"/>
    </row>
  </sheetData>
  <mergeCells count="4">
    <mergeCell ref="N6:Q6"/>
    <mergeCell ref="B6:E6"/>
    <mergeCell ref="F6:I6"/>
    <mergeCell ref="J6:M6"/>
  </mergeCells>
  <phoneticPr fontId="66" type="noConversion"/>
  <pageMargins left="0.31496062992125984" right="0.31496062992125984" top="0.74803149606299213" bottom="0.74803149606299213" header="0.31496062992125984" footer="0.31496062992125984"/>
  <pageSetup paperSize="9" orientation="landscape" r:id="rId2"/>
  <headerFooter>
    <oddFooter>&amp;L&amp;8&amp;F&amp;C&amp;8&amp;    Page &amp;P / &amp;N&amp;R&amp;8&amp;A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8"/>
  <sheetViews>
    <sheetView showGridLines="0" workbookViewId="0"/>
  </sheetViews>
  <sheetFormatPr defaultColWidth="8.625" defaultRowHeight="12.75" customHeight="1"/>
  <cols>
    <col min="1" max="1" width="5.5" style="81" customWidth="1"/>
    <col min="2" max="2" width="4.625" style="303" hidden="1" customWidth="1"/>
    <col min="3" max="3" width="11.375" style="169" hidden="1" customWidth="1"/>
    <col min="4" max="4" width="11.375" style="82" customWidth="1"/>
    <col min="5" max="5" width="15.5" style="82" customWidth="1"/>
    <col min="6" max="6" width="6.625" style="83" customWidth="1"/>
    <col min="7" max="7" width="8.625" style="120" customWidth="1"/>
    <col min="8" max="8" width="10.875" style="120" customWidth="1"/>
    <col min="9" max="9" width="8" style="120" customWidth="1"/>
    <col min="10" max="10" width="10.875" style="120" customWidth="1"/>
    <col min="11" max="16384" width="8.625" style="81"/>
  </cols>
  <sheetData>
    <row r="1" spans="1:10" ht="12.75" customHeight="1">
      <c r="A1" s="181" t="s">
        <v>604</v>
      </c>
      <c r="B1" s="672"/>
      <c r="C1" s="671"/>
      <c r="D1" s="133"/>
      <c r="E1" s="133"/>
      <c r="F1" s="183"/>
      <c r="G1" s="111"/>
      <c r="H1" s="111"/>
      <c r="I1" s="111"/>
      <c r="J1" s="111"/>
    </row>
    <row r="2" spans="1:10" ht="12.75" customHeight="1">
      <c r="A2" s="181"/>
      <c r="B2" s="672"/>
      <c r="C2" s="671"/>
      <c r="D2" s="133"/>
      <c r="E2" s="133"/>
      <c r="F2" s="183"/>
      <c r="G2" s="111"/>
      <c r="H2" s="111"/>
      <c r="I2" s="111"/>
      <c r="J2" s="111"/>
    </row>
    <row r="3" spans="1:10" ht="12.75" customHeight="1">
      <c r="A3" s="673"/>
      <c r="B3" s="674"/>
      <c r="C3" s="675"/>
      <c r="D3" s="181"/>
      <c r="E3" s="133"/>
      <c r="F3" s="676"/>
      <c r="G3" s="1357" t="s">
        <v>419</v>
      </c>
      <c r="H3" s="1358"/>
      <c r="I3" s="1358"/>
      <c r="J3" s="1359"/>
    </row>
    <row r="4" spans="1:10" s="184" customFormat="1" ht="20.25" customHeight="1">
      <c r="A4" s="677"/>
      <c r="B4" s="678"/>
      <c r="C4" s="677"/>
      <c r="D4" s="171"/>
      <c r="E4" s="171"/>
      <c r="F4" s="633"/>
      <c r="G4" s="1305" t="s">
        <v>420</v>
      </c>
      <c r="H4" s="1306"/>
      <c r="I4" s="1306"/>
      <c r="J4" s="1307"/>
    </row>
    <row r="5" spans="1:10" s="184" customFormat="1" ht="24" customHeight="1">
      <c r="A5" s="882" t="s">
        <v>425</v>
      </c>
      <c r="B5" s="679" t="s">
        <v>485</v>
      </c>
      <c r="C5" s="113" t="s">
        <v>511</v>
      </c>
      <c r="D5" s="172" t="s">
        <v>1</v>
      </c>
      <c r="E5" s="172" t="s">
        <v>0</v>
      </c>
      <c r="F5" s="680" t="s">
        <v>486</v>
      </c>
      <c r="G5" s="635" t="s">
        <v>421</v>
      </c>
      <c r="H5" s="636" t="s">
        <v>525</v>
      </c>
      <c r="I5" s="636" t="s">
        <v>422</v>
      </c>
      <c r="J5" s="637" t="s">
        <v>526</v>
      </c>
    </row>
    <row r="6" spans="1:10" s="184" customFormat="1" ht="11.45" customHeight="1">
      <c r="A6" s="655">
        <v>2013</v>
      </c>
      <c r="B6" s="116" t="s">
        <v>435</v>
      </c>
      <c r="C6" s="116" t="s">
        <v>514</v>
      </c>
      <c r="D6" s="491" t="s">
        <v>680</v>
      </c>
      <c r="E6" s="491" t="s">
        <v>681</v>
      </c>
      <c r="F6" s="492" t="s">
        <v>313</v>
      </c>
      <c r="G6" s="681">
        <v>0.1265964</v>
      </c>
      <c r="H6" s="682">
        <v>0.186057</v>
      </c>
      <c r="I6" s="682">
        <v>-0.27879989999999999</v>
      </c>
      <c r="J6" s="683">
        <v>-0.57499929999999999</v>
      </c>
    </row>
    <row r="7" spans="1:10" s="184" customFormat="1" ht="11.45" customHeight="1">
      <c r="A7" s="656">
        <v>2010</v>
      </c>
      <c r="B7" s="82" t="s">
        <v>435</v>
      </c>
      <c r="C7" s="82" t="s">
        <v>514</v>
      </c>
      <c r="D7" s="205" t="s">
        <v>4</v>
      </c>
      <c r="E7" s="205" t="s">
        <v>5</v>
      </c>
      <c r="F7" s="493" t="s">
        <v>313</v>
      </c>
      <c r="G7" s="684">
        <v>0.1294679</v>
      </c>
      <c r="H7" s="685">
        <v>0.1549498</v>
      </c>
      <c r="I7" s="685">
        <v>-0.31798890000000002</v>
      </c>
      <c r="J7" s="686">
        <v>-0.56522209999999995</v>
      </c>
    </row>
    <row r="8" spans="1:10" s="184" customFormat="1" ht="11.45" customHeight="1">
      <c r="A8" s="656">
        <v>2008</v>
      </c>
      <c r="B8" s="82" t="s">
        <v>435</v>
      </c>
      <c r="C8" s="82" t="s">
        <v>514</v>
      </c>
      <c r="D8" s="205" t="s">
        <v>6</v>
      </c>
      <c r="E8" s="205" t="s">
        <v>7</v>
      </c>
      <c r="F8" s="493" t="s">
        <v>313</v>
      </c>
      <c r="G8" s="684">
        <v>0.11872779999999999</v>
      </c>
      <c r="H8" s="685">
        <v>0.1724359</v>
      </c>
      <c r="I8" s="685">
        <v>-0.32114239999999999</v>
      </c>
      <c r="J8" s="686">
        <v>-0.56863929999999996</v>
      </c>
    </row>
    <row r="9" spans="1:10" s="184" customFormat="1" ht="11.45" customHeight="1">
      <c r="A9" s="656">
        <v>2004</v>
      </c>
      <c r="B9" s="82" t="s">
        <v>435</v>
      </c>
      <c r="C9" s="82" t="s">
        <v>514</v>
      </c>
      <c r="D9" s="205" t="s">
        <v>8</v>
      </c>
      <c r="E9" s="205" t="s">
        <v>682</v>
      </c>
      <c r="F9" s="493" t="s">
        <v>313</v>
      </c>
      <c r="G9" s="684">
        <v>0.13708490000000001</v>
      </c>
      <c r="H9" s="685">
        <v>0.185867</v>
      </c>
      <c r="I9" s="685">
        <v>-0.34963939999999999</v>
      </c>
      <c r="J9" s="686">
        <v>-0.54264089999999998</v>
      </c>
    </row>
    <row r="10" spans="1:10" s="184" customFormat="1" ht="11.45" customHeight="1">
      <c r="A10" s="656">
        <v>2003</v>
      </c>
      <c r="B10" s="82" t="s">
        <v>435</v>
      </c>
      <c r="C10" s="82" t="s">
        <v>514</v>
      </c>
      <c r="D10" s="205" t="s">
        <v>8</v>
      </c>
      <c r="E10" s="205" t="s">
        <v>9</v>
      </c>
      <c r="F10" s="493" t="s">
        <v>313</v>
      </c>
      <c r="G10" s="684">
        <v>0.1348531</v>
      </c>
      <c r="H10" s="685">
        <v>0.2004203</v>
      </c>
      <c r="I10" s="685">
        <v>-0.33553670000000002</v>
      </c>
      <c r="J10" s="686">
        <v>-0.54588760000000003</v>
      </c>
    </row>
    <row r="11" spans="1:10" s="184" customFormat="1" ht="11.45" customHeight="1">
      <c r="A11" s="656">
        <v>2001</v>
      </c>
      <c r="B11" s="82" t="s">
        <v>435</v>
      </c>
      <c r="C11" s="82" t="s">
        <v>514</v>
      </c>
      <c r="D11" s="205" t="s">
        <v>10</v>
      </c>
      <c r="E11" s="205" t="s">
        <v>11</v>
      </c>
      <c r="F11" s="493" t="s">
        <v>313</v>
      </c>
      <c r="G11" s="684">
        <v>0.13974030000000001</v>
      </c>
      <c r="H11" s="685">
        <v>0.18989120000000001</v>
      </c>
      <c r="I11" s="685">
        <v>-0.33546870000000001</v>
      </c>
      <c r="J11" s="686">
        <v>-0.56084659999999997</v>
      </c>
    </row>
    <row r="12" spans="1:10" s="184" customFormat="1" ht="11.45" customHeight="1">
      <c r="A12" s="656">
        <v>1995</v>
      </c>
      <c r="B12" s="82" t="s">
        <v>435</v>
      </c>
      <c r="C12" s="82" t="s">
        <v>514</v>
      </c>
      <c r="D12" s="205" t="s">
        <v>12</v>
      </c>
      <c r="E12" s="205" t="s">
        <v>13</v>
      </c>
      <c r="F12" s="493" t="s">
        <v>313</v>
      </c>
      <c r="G12" s="684">
        <v>0.1372767</v>
      </c>
      <c r="H12" s="685">
        <v>0.20132130000000001</v>
      </c>
      <c r="I12" s="685">
        <v>-0.33969660000000002</v>
      </c>
      <c r="J12" s="686">
        <v>-0.54290989999999995</v>
      </c>
    </row>
    <row r="13" spans="1:10" s="184" customFormat="1" ht="11.45" customHeight="1">
      <c r="A13" s="656">
        <v>1989</v>
      </c>
      <c r="B13" s="82" t="s">
        <v>435</v>
      </c>
      <c r="C13" s="82" t="s">
        <v>514</v>
      </c>
      <c r="D13" s="205" t="s">
        <v>14</v>
      </c>
      <c r="E13" s="205" t="s">
        <v>15</v>
      </c>
      <c r="F13" s="493" t="s">
        <v>313</v>
      </c>
      <c r="G13" s="684">
        <v>9.6777000000000002E-2</v>
      </c>
      <c r="H13" s="685">
        <v>0.2157174</v>
      </c>
      <c r="I13" s="685">
        <v>-0.37014910000000001</v>
      </c>
      <c r="J13" s="686">
        <v>-0.53221370000000001</v>
      </c>
    </row>
    <row r="14" spans="1:10" s="184" customFormat="1" ht="11.45" customHeight="1">
      <c r="A14" s="656">
        <v>1985</v>
      </c>
      <c r="B14" s="82" t="s">
        <v>435</v>
      </c>
      <c r="C14" s="82" t="s">
        <v>514</v>
      </c>
      <c r="D14" s="205" t="s">
        <v>16</v>
      </c>
      <c r="E14" s="205" t="s">
        <v>17</v>
      </c>
      <c r="F14" s="493" t="s">
        <v>313</v>
      </c>
      <c r="G14" s="684">
        <v>0.1072415</v>
      </c>
      <c r="H14" s="685">
        <v>0.22374079999999999</v>
      </c>
      <c r="I14" s="685">
        <v>-0.33999859999999998</v>
      </c>
      <c r="J14" s="686">
        <v>-0.52205230000000002</v>
      </c>
    </row>
    <row r="15" spans="1:10" s="184" customFormat="1" ht="11.45" customHeight="1">
      <c r="A15" s="657">
        <v>1981</v>
      </c>
      <c r="B15" s="121" t="s">
        <v>435</v>
      </c>
      <c r="C15" s="121" t="s">
        <v>514</v>
      </c>
      <c r="D15" s="216" t="s">
        <v>18</v>
      </c>
      <c r="E15" s="216" t="s">
        <v>19</v>
      </c>
      <c r="F15" s="494" t="s">
        <v>313</v>
      </c>
      <c r="G15" s="687">
        <v>9.6515199999999995E-2</v>
      </c>
      <c r="H15" s="688">
        <v>0.2163832</v>
      </c>
      <c r="I15" s="688">
        <v>-0.32435380000000003</v>
      </c>
      <c r="J15" s="689">
        <v>-0.49157319999999999</v>
      </c>
    </row>
    <row r="16" spans="1:10" s="184" customFormat="1" ht="11.45" customHeight="1">
      <c r="A16" s="661">
        <v>2013</v>
      </c>
      <c r="B16" s="117" t="s">
        <v>436</v>
      </c>
      <c r="C16" s="186" t="s">
        <v>512</v>
      </c>
      <c r="D16" s="117" t="s">
        <v>20</v>
      </c>
      <c r="E16" s="117" t="s">
        <v>21</v>
      </c>
      <c r="F16" s="690" t="s">
        <v>313</v>
      </c>
      <c r="G16" s="684">
        <v>0.2608491</v>
      </c>
      <c r="H16" s="685">
        <v>0.25444329999999998</v>
      </c>
      <c r="I16" s="685">
        <v>4.4714400000000001E-2</v>
      </c>
      <c r="J16" s="686">
        <v>-0.45810469999999998</v>
      </c>
    </row>
    <row r="17" spans="1:10" s="184" customFormat="1" ht="11.45" customHeight="1">
      <c r="A17" s="663">
        <v>2010</v>
      </c>
      <c r="B17" s="82" t="s">
        <v>436</v>
      </c>
      <c r="C17" s="82" t="s">
        <v>512</v>
      </c>
      <c r="D17" s="82" t="s">
        <v>4</v>
      </c>
      <c r="E17" s="82" t="s">
        <v>22</v>
      </c>
      <c r="F17" s="493" t="s">
        <v>313</v>
      </c>
      <c r="G17" s="684">
        <v>0.25701689999999999</v>
      </c>
      <c r="H17" s="685">
        <v>0.2461448</v>
      </c>
      <c r="I17" s="685">
        <v>3.5393000000000001E-2</v>
      </c>
      <c r="J17" s="686">
        <v>-0.47363670000000002</v>
      </c>
    </row>
    <row r="18" spans="1:10" s="184" customFormat="1" ht="11.45" customHeight="1">
      <c r="A18" s="663">
        <v>2007</v>
      </c>
      <c r="B18" s="82" t="s">
        <v>436</v>
      </c>
      <c r="C18" s="82" t="s">
        <v>512</v>
      </c>
      <c r="D18" s="82" t="s">
        <v>6</v>
      </c>
      <c r="E18" s="82" t="s">
        <v>23</v>
      </c>
      <c r="F18" s="493" t="s">
        <v>313</v>
      </c>
      <c r="G18" s="684">
        <v>0.23798059999999999</v>
      </c>
      <c r="H18" s="685">
        <v>0.25580809999999998</v>
      </c>
      <c r="I18" s="685">
        <v>2.22738E-2</v>
      </c>
      <c r="J18" s="686">
        <v>-0.46499000000000001</v>
      </c>
    </row>
    <row r="19" spans="1:10" s="184" customFormat="1" ht="11.45" customHeight="1">
      <c r="A19" s="663">
        <v>2004</v>
      </c>
      <c r="B19" s="82" t="s">
        <v>436</v>
      </c>
      <c r="C19" s="82" t="s">
        <v>512</v>
      </c>
      <c r="D19" s="82" t="s">
        <v>8</v>
      </c>
      <c r="E19" s="82" t="s">
        <v>24</v>
      </c>
      <c r="F19" s="493" t="s">
        <v>313</v>
      </c>
      <c r="G19" s="684">
        <v>0.2667544</v>
      </c>
      <c r="H19" s="685">
        <v>0.25059429999999999</v>
      </c>
      <c r="I19" s="685">
        <v>7.9164399999999996E-2</v>
      </c>
      <c r="J19" s="686">
        <v>-0.41645159999999998</v>
      </c>
    </row>
    <row r="20" spans="1:10" s="184" customFormat="1" ht="11.45" customHeight="1">
      <c r="A20" s="664">
        <v>2000</v>
      </c>
      <c r="B20" s="119" t="s">
        <v>436</v>
      </c>
      <c r="C20" s="119" t="s">
        <v>512</v>
      </c>
      <c r="D20" s="119" t="s">
        <v>10</v>
      </c>
      <c r="E20" s="119" t="s">
        <v>25</v>
      </c>
      <c r="F20" s="534" t="s">
        <v>401</v>
      </c>
      <c r="G20" s="691">
        <v>0.27360230000000002</v>
      </c>
      <c r="H20" s="692"/>
      <c r="I20" s="692">
        <v>3.9528399999999998E-2</v>
      </c>
      <c r="J20" s="693"/>
    </row>
    <row r="21" spans="1:10" s="184" customFormat="1" ht="11.45" customHeight="1">
      <c r="A21" s="664">
        <v>1997</v>
      </c>
      <c r="B21" s="119" t="s">
        <v>436</v>
      </c>
      <c r="C21" s="119" t="s">
        <v>512</v>
      </c>
      <c r="D21" s="119" t="s">
        <v>12</v>
      </c>
      <c r="E21" s="119" t="s">
        <v>26</v>
      </c>
      <c r="F21" s="534" t="s">
        <v>401</v>
      </c>
      <c r="G21" s="691">
        <v>0.26875589999999999</v>
      </c>
      <c r="H21" s="692"/>
      <c r="I21" s="692">
        <v>5.6307799999999998E-2</v>
      </c>
      <c r="J21" s="693"/>
    </row>
    <row r="22" spans="1:10" s="184" customFormat="1" ht="11.45" customHeight="1">
      <c r="A22" s="663">
        <v>1995</v>
      </c>
      <c r="B22" s="82" t="s">
        <v>436</v>
      </c>
      <c r="C22" s="82" t="s">
        <v>512</v>
      </c>
      <c r="D22" s="82" t="s">
        <v>12</v>
      </c>
      <c r="E22" s="82" t="s">
        <v>27</v>
      </c>
      <c r="F22" s="493" t="s">
        <v>402</v>
      </c>
      <c r="G22" s="684"/>
      <c r="H22" s="685"/>
      <c r="I22" s="685"/>
      <c r="J22" s="686"/>
    </row>
    <row r="23" spans="1:10" s="184" customFormat="1" ht="11.45" customHeight="1">
      <c r="A23" s="664">
        <v>1994</v>
      </c>
      <c r="B23" s="119" t="s">
        <v>436</v>
      </c>
      <c r="C23" s="119" t="s">
        <v>512</v>
      </c>
      <c r="D23" s="119" t="s">
        <v>12</v>
      </c>
      <c r="E23" s="119" t="s">
        <v>28</v>
      </c>
      <c r="F23" s="534" t="s">
        <v>401</v>
      </c>
      <c r="G23" s="691">
        <v>0.25409559999999998</v>
      </c>
      <c r="H23" s="692"/>
      <c r="I23" s="692">
        <v>2.7855899999999999E-2</v>
      </c>
      <c r="J23" s="693"/>
    </row>
    <row r="24" spans="1:10" s="184" customFormat="1" ht="11.45" customHeight="1">
      <c r="A24" s="662">
        <v>1987</v>
      </c>
      <c r="B24" s="121" t="s">
        <v>436</v>
      </c>
      <c r="C24" s="121" t="s">
        <v>512</v>
      </c>
      <c r="D24" s="121" t="s">
        <v>16</v>
      </c>
      <c r="E24" s="121" t="s">
        <v>29</v>
      </c>
      <c r="F24" s="494" t="s">
        <v>402</v>
      </c>
      <c r="G24" s="684"/>
      <c r="H24" s="685"/>
      <c r="I24" s="685"/>
      <c r="J24" s="686"/>
    </row>
    <row r="25" spans="1:10" s="184" customFormat="1" ht="11.45" customHeight="1">
      <c r="A25" s="664">
        <v>2000</v>
      </c>
      <c r="B25" s="119" t="s">
        <v>437</v>
      </c>
      <c r="C25" s="119" t="s">
        <v>512</v>
      </c>
      <c r="D25" s="119" t="s">
        <v>10</v>
      </c>
      <c r="E25" s="119" t="s">
        <v>30</v>
      </c>
      <c r="F25" s="534" t="s">
        <v>401</v>
      </c>
      <c r="G25" s="694">
        <v>0.24549770000000001</v>
      </c>
      <c r="H25" s="695"/>
      <c r="I25" s="695">
        <v>-0.16477900000000001</v>
      </c>
      <c r="J25" s="696"/>
    </row>
    <row r="26" spans="1:10" s="184" customFormat="1" ht="11.45" customHeight="1">
      <c r="A26" s="663">
        <v>1997</v>
      </c>
      <c r="B26" s="82" t="s">
        <v>437</v>
      </c>
      <c r="C26" s="82" t="s">
        <v>512</v>
      </c>
      <c r="D26" s="82" t="s">
        <v>12</v>
      </c>
      <c r="E26" s="82" t="s">
        <v>31</v>
      </c>
      <c r="F26" s="493" t="s">
        <v>313</v>
      </c>
      <c r="G26" s="684">
        <v>0.2171797</v>
      </c>
      <c r="H26" s="685">
        <v>0.3026414</v>
      </c>
      <c r="I26" s="685">
        <v>-0.12640419999999999</v>
      </c>
      <c r="J26" s="686">
        <v>-0.49998100000000001</v>
      </c>
    </row>
    <row r="27" spans="1:10" s="184" customFormat="1" ht="11.45" customHeight="1">
      <c r="A27" s="664">
        <v>1995</v>
      </c>
      <c r="B27" s="119" t="s">
        <v>437</v>
      </c>
      <c r="C27" s="119" t="s">
        <v>512</v>
      </c>
      <c r="D27" s="119" t="s">
        <v>12</v>
      </c>
      <c r="E27" s="119" t="s">
        <v>32</v>
      </c>
      <c r="F27" s="534" t="s">
        <v>401</v>
      </c>
      <c r="G27" s="691">
        <v>0.28013919999999998</v>
      </c>
      <c r="H27" s="692"/>
      <c r="I27" s="692">
        <v>-7.9378199999999996E-2</v>
      </c>
      <c r="J27" s="693"/>
    </row>
    <row r="28" spans="1:10" s="184" customFormat="1" ht="11.45" customHeight="1">
      <c r="A28" s="663">
        <v>1992</v>
      </c>
      <c r="B28" s="82" t="s">
        <v>437</v>
      </c>
      <c r="C28" s="82" t="s">
        <v>512</v>
      </c>
      <c r="D28" s="82" t="s">
        <v>14</v>
      </c>
      <c r="E28" s="82" t="s">
        <v>33</v>
      </c>
      <c r="F28" s="493" t="s">
        <v>313</v>
      </c>
      <c r="G28" s="684">
        <v>0.2256968</v>
      </c>
      <c r="H28" s="685">
        <v>0.26644410000000002</v>
      </c>
      <c r="I28" s="685">
        <v>-0.1442928</v>
      </c>
      <c r="J28" s="686">
        <v>-0.47295500000000001</v>
      </c>
    </row>
    <row r="29" spans="1:10" s="184" customFormat="1" ht="11.45" customHeight="1">
      <c r="A29" s="664">
        <v>1988</v>
      </c>
      <c r="B29" s="119" t="s">
        <v>437</v>
      </c>
      <c r="C29" s="119" t="s">
        <v>512</v>
      </c>
      <c r="D29" s="119" t="s">
        <v>14</v>
      </c>
      <c r="E29" s="119" t="s">
        <v>34</v>
      </c>
      <c r="F29" s="534" t="s">
        <v>401</v>
      </c>
      <c r="G29" s="691">
        <v>0.27779520000000002</v>
      </c>
      <c r="H29" s="692"/>
      <c r="I29" s="692">
        <v>-7.30325E-2</v>
      </c>
      <c r="J29" s="693"/>
    </row>
    <row r="30" spans="1:10" s="184" customFormat="1" ht="11.45" customHeight="1">
      <c r="A30" s="664">
        <v>1985</v>
      </c>
      <c r="B30" s="119" t="s">
        <v>437</v>
      </c>
      <c r="C30" s="119" t="s">
        <v>512</v>
      </c>
      <c r="D30" s="119" t="s">
        <v>16</v>
      </c>
      <c r="E30" s="119" t="s">
        <v>35</v>
      </c>
      <c r="F30" s="534" t="s">
        <v>401</v>
      </c>
      <c r="G30" s="697">
        <v>0.26778730000000001</v>
      </c>
      <c r="H30" s="698"/>
      <c r="I30" s="698">
        <v>-9.5028000000000001E-2</v>
      </c>
      <c r="J30" s="699"/>
    </row>
    <row r="31" spans="1:10" s="184" customFormat="1" ht="11.45" customHeight="1">
      <c r="A31" s="661">
        <v>2013</v>
      </c>
      <c r="B31" s="117" t="s">
        <v>438</v>
      </c>
      <c r="C31" s="186" t="s">
        <v>515</v>
      </c>
      <c r="D31" s="117" t="s">
        <v>20</v>
      </c>
      <c r="E31" s="117" t="s">
        <v>36</v>
      </c>
      <c r="F31" s="690" t="s">
        <v>313</v>
      </c>
      <c r="G31" s="684">
        <v>0.20431579999999999</v>
      </c>
      <c r="H31" s="685">
        <v>8.9672500000000002E-2</v>
      </c>
      <c r="I31" s="685">
        <v>0.15791179999999999</v>
      </c>
      <c r="J31" s="686">
        <v>-0.58035530000000002</v>
      </c>
    </row>
    <row r="32" spans="1:10" s="184" customFormat="1" ht="11.45" customHeight="1">
      <c r="A32" s="663">
        <v>2011</v>
      </c>
      <c r="B32" s="82" t="s">
        <v>438</v>
      </c>
      <c r="C32" s="82" t="s">
        <v>515</v>
      </c>
      <c r="D32" s="82" t="s">
        <v>4</v>
      </c>
      <c r="E32" s="82" t="s">
        <v>37</v>
      </c>
      <c r="F32" s="493" t="s">
        <v>313</v>
      </c>
      <c r="G32" s="684">
        <v>0.2015699</v>
      </c>
      <c r="H32" s="685">
        <v>8.5588700000000004E-2</v>
      </c>
      <c r="I32" s="685">
        <v>0.15331110000000001</v>
      </c>
      <c r="J32" s="686">
        <v>-0.58114529999999998</v>
      </c>
    </row>
    <row r="33" spans="1:10" s="184" customFormat="1" ht="11.45" customHeight="1">
      <c r="A33" s="663">
        <v>2009</v>
      </c>
      <c r="B33" s="82" t="s">
        <v>438</v>
      </c>
      <c r="C33" s="82" t="s">
        <v>515</v>
      </c>
      <c r="D33" s="82" t="s">
        <v>6</v>
      </c>
      <c r="E33" s="82" t="s">
        <v>38</v>
      </c>
      <c r="F33" s="493" t="s">
        <v>313</v>
      </c>
      <c r="G33" s="684">
        <v>0.2100525</v>
      </c>
      <c r="H33" s="685">
        <v>8.3689799999999995E-2</v>
      </c>
      <c r="I33" s="685">
        <v>0.2007003</v>
      </c>
      <c r="J33" s="686">
        <v>-0.58975949999999999</v>
      </c>
    </row>
    <row r="34" spans="1:10" s="184" customFormat="1" ht="11.45" customHeight="1">
      <c r="A34" s="663">
        <v>2006</v>
      </c>
      <c r="B34" s="82" t="s">
        <v>438</v>
      </c>
      <c r="C34" s="82" t="s">
        <v>515</v>
      </c>
      <c r="D34" s="82" t="s">
        <v>8</v>
      </c>
      <c r="E34" s="82" t="s">
        <v>39</v>
      </c>
      <c r="F34" s="493" t="s">
        <v>313</v>
      </c>
      <c r="G34" s="684">
        <v>0.20713290000000001</v>
      </c>
      <c r="H34" s="685">
        <v>8.1553799999999996E-2</v>
      </c>
      <c r="I34" s="685">
        <v>0.20580689999999999</v>
      </c>
      <c r="J34" s="686">
        <v>-0.57217280000000004</v>
      </c>
    </row>
    <row r="35" spans="1:10" s="184" customFormat="1" ht="11.45" customHeight="1">
      <c r="A35" s="655">
        <v>2013</v>
      </c>
      <c r="B35" s="116" t="s">
        <v>439</v>
      </c>
      <c r="C35" s="116" t="s">
        <v>514</v>
      </c>
      <c r="D35" s="116" t="s">
        <v>680</v>
      </c>
      <c r="E35" s="116" t="s">
        <v>683</v>
      </c>
      <c r="F35" s="492" t="s">
        <v>313</v>
      </c>
      <c r="G35" s="681">
        <v>0.1815679</v>
      </c>
      <c r="H35" s="682">
        <v>0.19236449999999999</v>
      </c>
      <c r="I35" s="682">
        <v>-4.5455099999999998E-2</v>
      </c>
      <c r="J35" s="683">
        <v>-0.51186259999999995</v>
      </c>
    </row>
    <row r="36" spans="1:10" s="184" customFormat="1" ht="11.45" customHeight="1">
      <c r="A36" s="656">
        <v>2010</v>
      </c>
      <c r="B36" s="82" t="s">
        <v>439</v>
      </c>
      <c r="C36" s="82" t="s">
        <v>514</v>
      </c>
      <c r="D36" s="82" t="s">
        <v>4</v>
      </c>
      <c r="E36" s="82" t="s">
        <v>40</v>
      </c>
      <c r="F36" s="493" t="s">
        <v>313</v>
      </c>
      <c r="G36" s="684">
        <v>0.18174940000000001</v>
      </c>
      <c r="H36" s="685">
        <v>0.1890288</v>
      </c>
      <c r="I36" s="685">
        <v>-6.5555799999999997E-2</v>
      </c>
      <c r="J36" s="686">
        <v>-0.52254210000000001</v>
      </c>
    </row>
    <row r="37" spans="1:10" s="184" customFormat="1" ht="11.45" customHeight="1">
      <c r="A37" s="656">
        <v>2007</v>
      </c>
      <c r="B37" s="82" t="s">
        <v>439</v>
      </c>
      <c r="C37" s="82" t="s">
        <v>514</v>
      </c>
      <c r="D37" s="82" t="s">
        <v>6</v>
      </c>
      <c r="E37" s="82" t="s">
        <v>41</v>
      </c>
      <c r="F37" s="493" t="s">
        <v>313</v>
      </c>
      <c r="G37" s="684">
        <v>0.16974310000000001</v>
      </c>
      <c r="H37" s="685">
        <v>0.1996763</v>
      </c>
      <c r="I37" s="685">
        <v>-7.4237800000000007E-2</v>
      </c>
      <c r="J37" s="686">
        <v>-0.50994249999999997</v>
      </c>
    </row>
    <row r="38" spans="1:10" s="184" customFormat="1" ht="11.45" customHeight="1">
      <c r="A38" s="656">
        <v>2004</v>
      </c>
      <c r="B38" s="82" t="s">
        <v>439</v>
      </c>
      <c r="C38" s="82" t="s">
        <v>514</v>
      </c>
      <c r="D38" s="82" t="s">
        <v>8</v>
      </c>
      <c r="E38" s="82" t="s">
        <v>42</v>
      </c>
      <c r="F38" s="493" t="s">
        <v>313</v>
      </c>
      <c r="G38" s="684">
        <v>0.16996459999999999</v>
      </c>
      <c r="H38" s="685">
        <v>0.2120428</v>
      </c>
      <c r="I38" s="685">
        <v>-7.93296E-2</v>
      </c>
      <c r="J38" s="686">
        <v>-0.4981505</v>
      </c>
    </row>
    <row r="39" spans="1:10" s="184" customFormat="1" ht="11.45" customHeight="1">
      <c r="A39" s="656">
        <v>2000</v>
      </c>
      <c r="B39" s="82" t="s">
        <v>439</v>
      </c>
      <c r="C39" s="82" t="s">
        <v>514</v>
      </c>
      <c r="D39" s="82" t="s">
        <v>10</v>
      </c>
      <c r="E39" s="82" t="s">
        <v>43</v>
      </c>
      <c r="F39" s="493" t="s">
        <v>313</v>
      </c>
      <c r="G39" s="684">
        <v>0.15772459999999999</v>
      </c>
      <c r="H39" s="685">
        <v>0.23675579999999999</v>
      </c>
      <c r="I39" s="685">
        <v>-0.11668770000000001</v>
      </c>
      <c r="J39" s="686">
        <v>-0.49007079999999997</v>
      </c>
    </row>
    <row r="40" spans="1:10" s="184" customFormat="1" ht="11.45" customHeight="1">
      <c r="A40" s="656">
        <v>1998</v>
      </c>
      <c r="B40" s="82" t="s">
        <v>439</v>
      </c>
      <c r="C40" s="82" t="s">
        <v>514</v>
      </c>
      <c r="D40" s="82" t="s">
        <v>10</v>
      </c>
      <c r="E40" s="82" t="s">
        <v>44</v>
      </c>
      <c r="F40" s="493" t="s">
        <v>313</v>
      </c>
      <c r="G40" s="684">
        <v>0.17461760000000001</v>
      </c>
      <c r="H40" s="685">
        <v>0.20167360000000001</v>
      </c>
      <c r="I40" s="685">
        <v>-0.1025397</v>
      </c>
      <c r="J40" s="686">
        <v>-0.5217929</v>
      </c>
    </row>
    <row r="41" spans="1:10" s="184" customFormat="1" ht="11.45" customHeight="1">
      <c r="A41" s="656">
        <v>1997</v>
      </c>
      <c r="B41" s="82" t="s">
        <v>439</v>
      </c>
      <c r="C41" s="82" t="s">
        <v>514</v>
      </c>
      <c r="D41" s="82" t="s">
        <v>12</v>
      </c>
      <c r="E41" s="82" t="s">
        <v>45</v>
      </c>
      <c r="F41" s="493" t="s">
        <v>313</v>
      </c>
      <c r="G41" s="684">
        <v>0.1617468</v>
      </c>
      <c r="H41" s="685">
        <v>0.20320240000000001</v>
      </c>
      <c r="I41" s="685">
        <v>-0.14726449999999999</v>
      </c>
      <c r="J41" s="686">
        <v>-0.50195250000000002</v>
      </c>
    </row>
    <row r="42" spans="1:10" s="184" customFormat="1" ht="11.45" customHeight="1">
      <c r="A42" s="656">
        <v>1994</v>
      </c>
      <c r="B42" s="82" t="s">
        <v>439</v>
      </c>
      <c r="C42" s="82" t="s">
        <v>514</v>
      </c>
      <c r="D42" s="82" t="s">
        <v>12</v>
      </c>
      <c r="E42" s="82" t="s">
        <v>46</v>
      </c>
      <c r="F42" s="493" t="s">
        <v>313</v>
      </c>
      <c r="G42" s="684">
        <v>0.17002159999999999</v>
      </c>
      <c r="H42" s="685">
        <v>0.19871249999999999</v>
      </c>
      <c r="I42" s="685">
        <v>-0.13710900000000001</v>
      </c>
      <c r="J42" s="686">
        <v>-0.5009034</v>
      </c>
    </row>
    <row r="43" spans="1:10" s="184" customFormat="1" ht="11.45" customHeight="1">
      <c r="A43" s="656">
        <v>1991</v>
      </c>
      <c r="B43" s="82" t="s">
        <v>439</v>
      </c>
      <c r="C43" s="82" t="s">
        <v>514</v>
      </c>
      <c r="D43" s="82" t="s">
        <v>14</v>
      </c>
      <c r="E43" s="82" t="s">
        <v>47</v>
      </c>
      <c r="F43" s="493" t="s">
        <v>313</v>
      </c>
      <c r="G43" s="684">
        <v>0.15834229999999999</v>
      </c>
      <c r="H43" s="685">
        <v>0.19782839999999999</v>
      </c>
      <c r="I43" s="685">
        <v>-0.1089326</v>
      </c>
      <c r="J43" s="686">
        <v>-0.4861838</v>
      </c>
    </row>
    <row r="44" spans="1:10" s="184" customFormat="1" ht="11.45" customHeight="1">
      <c r="A44" s="656">
        <v>1987</v>
      </c>
      <c r="B44" s="82" t="s">
        <v>439</v>
      </c>
      <c r="C44" s="82" t="s">
        <v>514</v>
      </c>
      <c r="D44" s="82" t="s">
        <v>16</v>
      </c>
      <c r="E44" s="82" t="s">
        <v>48</v>
      </c>
      <c r="F44" s="493" t="s">
        <v>313</v>
      </c>
      <c r="G44" s="684">
        <v>0.12794649999999999</v>
      </c>
      <c r="H44" s="685">
        <v>0.1897276</v>
      </c>
      <c r="I44" s="685">
        <v>-0.1842664</v>
      </c>
      <c r="J44" s="686">
        <v>-0.47569080000000002</v>
      </c>
    </row>
    <row r="45" spans="1:10" s="184" customFormat="1" ht="11.45" customHeight="1">
      <c r="A45" s="656">
        <v>1981</v>
      </c>
      <c r="B45" s="82" t="s">
        <v>439</v>
      </c>
      <c r="C45" s="82" t="s">
        <v>514</v>
      </c>
      <c r="D45" s="82" t="s">
        <v>18</v>
      </c>
      <c r="E45" s="82" t="s">
        <v>49</v>
      </c>
      <c r="F45" s="493" t="s">
        <v>313</v>
      </c>
      <c r="G45" s="684">
        <v>0.1014477</v>
      </c>
      <c r="H45" s="685">
        <v>0.1534335</v>
      </c>
      <c r="I45" s="685">
        <v>-0.20590149999999999</v>
      </c>
      <c r="J45" s="686">
        <v>-0.4805623</v>
      </c>
    </row>
    <row r="46" spans="1:10" s="184" customFormat="1" ht="11.45" customHeight="1">
      <c r="A46" s="656">
        <v>1975</v>
      </c>
      <c r="B46" s="82" t="s">
        <v>439</v>
      </c>
      <c r="C46" s="82" t="s">
        <v>514</v>
      </c>
      <c r="D46" s="82" t="s">
        <v>50</v>
      </c>
      <c r="E46" s="82" t="s">
        <v>51</v>
      </c>
      <c r="F46" s="493" t="s">
        <v>313</v>
      </c>
      <c r="G46" s="684">
        <v>0.1030329</v>
      </c>
      <c r="H46" s="685">
        <v>0.1469307</v>
      </c>
      <c r="I46" s="685">
        <v>-0.1859749</v>
      </c>
      <c r="J46" s="686">
        <v>-0.49110470000000001</v>
      </c>
    </row>
    <row r="47" spans="1:10" s="184" customFormat="1" ht="11.45" customHeight="1">
      <c r="A47" s="657">
        <v>1971</v>
      </c>
      <c r="B47" s="121" t="s">
        <v>439</v>
      </c>
      <c r="C47" s="121" t="s">
        <v>514</v>
      </c>
      <c r="D47" s="121" t="s">
        <v>50</v>
      </c>
      <c r="E47" s="121" t="s">
        <v>52</v>
      </c>
      <c r="F47" s="494" t="s">
        <v>313</v>
      </c>
      <c r="G47" s="687">
        <v>7.6648900000000006E-2</v>
      </c>
      <c r="H47" s="688">
        <v>0.1482542</v>
      </c>
      <c r="I47" s="688">
        <v>-0.25992369999999998</v>
      </c>
      <c r="J47" s="689">
        <v>-0.52064569999999999</v>
      </c>
    </row>
    <row r="48" spans="1:10" s="184" customFormat="1" ht="11.45" customHeight="1">
      <c r="A48" s="658">
        <v>2015</v>
      </c>
      <c r="B48" s="136" t="s">
        <v>684</v>
      </c>
      <c r="C48" s="136" t="s">
        <v>517</v>
      </c>
      <c r="D48" s="136" t="s">
        <v>623</v>
      </c>
      <c r="E48" s="136" t="s">
        <v>685</v>
      </c>
      <c r="F48" s="495" t="s">
        <v>401</v>
      </c>
      <c r="G48" s="746">
        <v>0.11024780000000001</v>
      </c>
      <c r="H48" s="747"/>
      <c r="I48" s="747">
        <v>-5.5375199999999999E-2</v>
      </c>
      <c r="J48" s="749"/>
    </row>
    <row r="49" spans="1:10" s="184" customFormat="1" ht="11.45" customHeight="1">
      <c r="A49" s="659">
        <v>2013</v>
      </c>
      <c r="B49" s="119" t="s">
        <v>684</v>
      </c>
      <c r="C49" s="119" t="s">
        <v>517</v>
      </c>
      <c r="D49" s="119" t="s">
        <v>680</v>
      </c>
      <c r="E49" s="119" t="s">
        <v>686</v>
      </c>
      <c r="F49" s="496" t="s">
        <v>401</v>
      </c>
      <c r="G49" s="691">
        <v>0.1057178</v>
      </c>
      <c r="H49" s="692"/>
      <c r="I49" s="692">
        <v>-6.1473899999999998E-2</v>
      </c>
      <c r="J49" s="693"/>
    </row>
    <row r="50" spans="1:10" s="184" customFormat="1" ht="11.45" customHeight="1">
      <c r="A50" s="659">
        <v>2011</v>
      </c>
      <c r="B50" s="119" t="s">
        <v>684</v>
      </c>
      <c r="C50" s="119" t="s">
        <v>517</v>
      </c>
      <c r="D50" s="119" t="s">
        <v>4</v>
      </c>
      <c r="E50" s="119" t="s">
        <v>687</v>
      </c>
      <c r="F50" s="496" t="s">
        <v>401</v>
      </c>
      <c r="G50" s="691">
        <v>0.11119320000000001</v>
      </c>
      <c r="H50" s="692"/>
      <c r="I50" s="692">
        <v>-2.8946000000000002E-3</v>
      </c>
      <c r="J50" s="693"/>
    </row>
    <row r="51" spans="1:10" s="184" customFormat="1" ht="11.45" customHeight="1">
      <c r="A51" s="659">
        <v>2009</v>
      </c>
      <c r="B51" s="119" t="s">
        <v>684</v>
      </c>
      <c r="C51" s="119" t="s">
        <v>517</v>
      </c>
      <c r="D51" s="119" t="s">
        <v>4</v>
      </c>
      <c r="E51" s="119" t="s">
        <v>688</v>
      </c>
      <c r="F51" s="496" t="s">
        <v>401</v>
      </c>
      <c r="G51" s="691">
        <v>0.11358989999999999</v>
      </c>
      <c r="H51" s="692"/>
      <c r="I51" s="692">
        <v>1.16729E-2</v>
      </c>
      <c r="J51" s="693"/>
    </row>
    <row r="52" spans="1:10" s="184" customFormat="1" ht="11.45" customHeight="1">
      <c r="A52" s="659">
        <v>2006</v>
      </c>
      <c r="B52" s="119" t="s">
        <v>684</v>
      </c>
      <c r="C52" s="119" t="s">
        <v>517</v>
      </c>
      <c r="D52" s="119" t="s">
        <v>6</v>
      </c>
      <c r="E52" s="119" t="s">
        <v>689</v>
      </c>
      <c r="F52" s="496" t="s">
        <v>401</v>
      </c>
      <c r="G52" s="691">
        <v>9.4033400000000003E-2</v>
      </c>
      <c r="H52" s="692"/>
      <c r="I52" s="692">
        <v>-5.6528000000000002E-2</v>
      </c>
      <c r="J52" s="693"/>
    </row>
    <row r="53" spans="1:10" s="184" customFormat="1" ht="11.45" customHeight="1">
      <c r="A53" s="659">
        <v>2003</v>
      </c>
      <c r="B53" s="119" t="s">
        <v>684</v>
      </c>
      <c r="C53" s="119" t="s">
        <v>517</v>
      </c>
      <c r="D53" s="119" t="s">
        <v>8</v>
      </c>
      <c r="E53" s="119" t="s">
        <v>690</v>
      </c>
      <c r="F53" s="496" t="s">
        <v>401</v>
      </c>
      <c r="G53" s="691">
        <v>9.3505199999999997E-2</v>
      </c>
      <c r="H53" s="692"/>
      <c r="I53" s="692">
        <v>-2.9470799999999998E-2</v>
      </c>
      <c r="J53" s="693"/>
    </row>
    <row r="54" spans="1:10" s="184" customFormat="1" ht="11.45" customHeight="1">
      <c r="A54" s="659">
        <v>2000</v>
      </c>
      <c r="B54" s="119" t="s">
        <v>684</v>
      </c>
      <c r="C54" s="119" t="s">
        <v>517</v>
      </c>
      <c r="D54" s="119" t="s">
        <v>10</v>
      </c>
      <c r="E54" s="119" t="s">
        <v>691</v>
      </c>
      <c r="F54" s="496" t="s">
        <v>401</v>
      </c>
      <c r="G54" s="691">
        <v>9.6351099999999995E-2</v>
      </c>
      <c r="H54" s="692"/>
      <c r="I54" s="692">
        <v>-2.7602E-3</v>
      </c>
      <c r="J54" s="693"/>
    </row>
    <row r="55" spans="1:10" s="184" customFormat="1" ht="11.45" customHeight="1">
      <c r="A55" s="659">
        <v>1998</v>
      </c>
      <c r="B55" s="119" t="s">
        <v>684</v>
      </c>
      <c r="C55" s="119" t="s">
        <v>517</v>
      </c>
      <c r="D55" s="119" t="s">
        <v>10</v>
      </c>
      <c r="E55" s="119" t="s">
        <v>692</v>
      </c>
      <c r="F55" s="496" t="s">
        <v>401</v>
      </c>
      <c r="G55" s="691">
        <v>8.9860899999999994E-2</v>
      </c>
      <c r="H55" s="692"/>
      <c r="I55" s="692">
        <v>-5.7723000000000002E-3</v>
      </c>
      <c r="J55" s="693"/>
    </row>
    <row r="56" spans="1:10" s="184" customFormat="1" ht="11.45" customHeight="1">
      <c r="A56" s="659">
        <v>1996</v>
      </c>
      <c r="B56" s="119" t="s">
        <v>684</v>
      </c>
      <c r="C56" s="119" t="s">
        <v>517</v>
      </c>
      <c r="D56" s="119" t="s">
        <v>12</v>
      </c>
      <c r="E56" s="119" t="s">
        <v>693</v>
      </c>
      <c r="F56" s="496" t="s">
        <v>401</v>
      </c>
      <c r="G56" s="691">
        <v>9.1461299999999995E-2</v>
      </c>
      <c r="H56" s="692"/>
      <c r="I56" s="692">
        <v>2.7438500000000001E-2</v>
      </c>
      <c r="J56" s="693"/>
    </row>
    <row r="57" spans="1:10" s="184" customFormat="1" ht="11.45" customHeight="1">
      <c r="A57" s="659">
        <v>1994</v>
      </c>
      <c r="B57" s="119" t="s">
        <v>684</v>
      </c>
      <c r="C57" s="119" t="s">
        <v>517</v>
      </c>
      <c r="D57" s="119" t="s">
        <v>12</v>
      </c>
      <c r="E57" s="119" t="s">
        <v>694</v>
      </c>
      <c r="F57" s="496" t="s">
        <v>401</v>
      </c>
      <c r="G57" s="691">
        <v>8.8131899999999999E-2</v>
      </c>
      <c r="H57" s="692"/>
      <c r="I57" s="692">
        <v>-3.23255E-2</v>
      </c>
      <c r="J57" s="693"/>
    </row>
    <row r="58" spans="1:10" s="184" customFormat="1" ht="11.45" customHeight="1">
      <c r="A58" s="659">
        <v>1992</v>
      </c>
      <c r="B58" s="119" t="s">
        <v>684</v>
      </c>
      <c r="C58" s="119" t="s">
        <v>517</v>
      </c>
      <c r="D58" s="119" t="s">
        <v>14</v>
      </c>
      <c r="E58" s="119" t="s">
        <v>695</v>
      </c>
      <c r="F58" s="496" t="s">
        <v>401</v>
      </c>
      <c r="G58" s="691">
        <v>8.6411299999999996E-2</v>
      </c>
      <c r="H58" s="692"/>
      <c r="I58" s="692">
        <v>2.6407799999999999E-2</v>
      </c>
      <c r="J58" s="693"/>
    </row>
    <row r="59" spans="1:10" s="184" customFormat="1" ht="11.45" customHeight="1">
      <c r="A59" s="660">
        <v>1990</v>
      </c>
      <c r="B59" s="158" t="s">
        <v>684</v>
      </c>
      <c r="C59" s="158" t="s">
        <v>517</v>
      </c>
      <c r="D59" s="158" t="s">
        <v>14</v>
      </c>
      <c r="E59" s="158" t="s">
        <v>696</v>
      </c>
      <c r="F59" s="497" t="s">
        <v>401</v>
      </c>
      <c r="G59" s="697">
        <v>0.107269</v>
      </c>
      <c r="H59" s="698"/>
      <c r="I59" s="698">
        <v>8.2520099999999999E-2</v>
      </c>
      <c r="J59" s="699"/>
    </row>
    <row r="60" spans="1:10" s="184" customFormat="1" ht="11.45" customHeight="1">
      <c r="A60" s="655">
        <v>2013</v>
      </c>
      <c r="B60" s="116" t="s">
        <v>612</v>
      </c>
      <c r="C60" s="116" t="s">
        <v>515</v>
      </c>
      <c r="D60" s="116" t="s">
        <v>20</v>
      </c>
      <c r="E60" s="116" t="s">
        <v>613</v>
      </c>
      <c r="F60" s="700" t="s">
        <v>313</v>
      </c>
      <c r="G60" s="682"/>
      <c r="H60" s="682"/>
      <c r="I60" s="682"/>
      <c r="J60" s="683"/>
    </row>
    <row r="61" spans="1:10" s="184" customFormat="1" ht="11.45" customHeight="1">
      <c r="A61" s="662">
        <v>2002</v>
      </c>
      <c r="B61" s="121" t="s">
        <v>440</v>
      </c>
      <c r="C61" s="121" t="s">
        <v>515</v>
      </c>
      <c r="D61" s="121" t="s">
        <v>10</v>
      </c>
      <c r="E61" s="121" t="s">
        <v>54</v>
      </c>
      <c r="F61" s="507" t="s">
        <v>402</v>
      </c>
      <c r="G61" s="684">
        <v>9.4401299999999994E-2</v>
      </c>
      <c r="H61" s="685">
        <v>3.7645199999999997E-2</v>
      </c>
      <c r="I61" s="688">
        <v>0.2637119</v>
      </c>
      <c r="J61" s="689">
        <v>-0.38576480000000002</v>
      </c>
    </row>
    <row r="62" spans="1:10" s="184" customFormat="1" ht="11.45" customHeight="1">
      <c r="A62" s="663">
        <v>2013</v>
      </c>
      <c r="B62" s="82" t="s">
        <v>441</v>
      </c>
      <c r="C62" s="82" t="s">
        <v>517</v>
      </c>
      <c r="D62" s="82" t="s">
        <v>20</v>
      </c>
      <c r="E62" s="82" t="s">
        <v>55</v>
      </c>
      <c r="F62" s="506" t="s">
        <v>402</v>
      </c>
      <c r="G62" s="701">
        <v>0.11182599999999999</v>
      </c>
      <c r="H62" s="702">
        <v>0.1248403</v>
      </c>
      <c r="I62" s="685">
        <v>0.25010080000000001</v>
      </c>
      <c r="J62" s="686">
        <v>-0.58372250000000003</v>
      </c>
    </row>
    <row r="63" spans="1:10" s="184" customFormat="1" ht="11.45" customHeight="1">
      <c r="A63" s="663">
        <v>2010</v>
      </c>
      <c r="B63" s="82" t="s">
        <v>441</v>
      </c>
      <c r="C63" s="82" t="s">
        <v>517</v>
      </c>
      <c r="D63" s="82" t="s">
        <v>4</v>
      </c>
      <c r="E63" s="82" t="s">
        <v>56</v>
      </c>
      <c r="F63" s="506" t="s">
        <v>402</v>
      </c>
      <c r="G63" s="684">
        <v>0.1136006</v>
      </c>
      <c r="H63" s="685">
        <v>0.11376699999999999</v>
      </c>
      <c r="I63" s="685">
        <v>-0.19824539999999999</v>
      </c>
      <c r="J63" s="686">
        <v>-0.5795749</v>
      </c>
    </row>
    <row r="64" spans="1:10" s="184" customFormat="1" ht="11.45" customHeight="1">
      <c r="A64" s="663">
        <v>2007</v>
      </c>
      <c r="B64" s="82" t="s">
        <v>441</v>
      </c>
      <c r="C64" s="82" t="s">
        <v>517</v>
      </c>
      <c r="D64" s="82" t="s">
        <v>6</v>
      </c>
      <c r="E64" s="82" t="s">
        <v>57</v>
      </c>
      <c r="F64" s="506" t="s">
        <v>402</v>
      </c>
      <c r="G64" s="684">
        <v>0.1034586</v>
      </c>
      <c r="H64" s="685">
        <v>0.1242673</v>
      </c>
      <c r="I64" s="685">
        <v>-0.18795129999999999</v>
      </c>
      <c r="J64" s="686">
        <v>-0.57151660000000004</v>
      </c>
    </row>
    <row r="65" spans="1:10" s="184" customFormat="1" ht="11.45" customHeight="1">
      <c r="A65" s="663">
        <v>2004</v>
      </c>
      <c r="B65" s="82" t="s">
        <v>441</v>
      </c>
      <c r="C65" s="82" t="s">
        <v>517</v>
      </c>
      <c r="D65" s="82" t="s">
        <v>8</v>
      </c>
      <c r="E65" s="82" t="s">
        <v>59</v>
      </c>
      <c r="F65" s="506" t="s">
        <v>313</v>
      </c>
      <c r="G65" s="687">
        <v>8.2210800000000001E-2</v>
      </c>
      <c r="H65" s="688">
        <v>4.8519199999999998E-2</v>
      </c>
      <c r="I65" s="685">
        <v>-4.7128799999999998E-2</v>
      </c>
      <c r="J65" s="686">
        <v>-0.50372209999999995</v>
      </c>
    </row>
    <row r="66" spans="1:10" s="184" customFormat="1" ht="11.45" customHeight="1">
      <c r="A66" s="661">
        <v>2013</v>
      </c>
      <c r="B66" s="117" t="s">
        <v>442</v>
      </c>
      <c r="C66" s="186" t="s">
        <v>518</v>
      </c>
      <c r="D66" s="117" t="s">
        <v>20</v>
      </c>
      <c r="E66" s="117" t="s">
        <v>60</v>
      </c>
      <c r="F66" s="703" t="s">
        <v>313</v>
      </c>
      <c r="G66" s="684">
        <v>0.2052271</v>
      </c>
      <c r="H66" s="685">
        <v>0.1380246</v>
      </c>
      <c r="I66" s="702">
        <v>-0.19842129999999999</v>
      </c>
      <c r="J66" s="704">
        <v>-0.5203276</v>
      </c>
    </row>
    <row r="67" spans="1:10" s="184" customFormat="1" ht="11.45" customHeight="1">
      <c r="A67" s="663">
        <v>2010</v>
      </c>
      <c r="B67" s="82" t="s">
        <v>442</v>
      </c>
      <c r="C67" s="82" t="s">
        <v>518</v>
      </c>
      <c r="D67" s="82" t="s">
        <v>4</v>
      </c>
      <c r="E67" s="82" t="s">
        <v>61</v>
      </c>
      <c r="F67" s="506" t="s">
        <v>313</v>
      </c>
      <c r="G67" s="684">
        <v>0.20760239999999999</v>
      </c>
      <c r="H67" s="685">
        <v>0.13830970000000001</v>
      </c>
      <c r="I67" s="685">
        <v>-0.1763575</v>
      </c>
      <c r="J67" s="686">
        <v>-0.51102360000000002</v>
      </c>
    </row>
    <row r="68" spans="1:10" s="184" customFormat="1" ht="11.45" customHeight="1">
      <c r="A68" s="663">
        <v>2007</v>
      </c>
      <c r="B68" s="82" t="s">
        <v>442</v>
      </c>
      <c r="C68" s="82" t="s">
        <v>518</v>
      </c>
      <c r="D68" s="82" t="s">
        <v>6</v>
      </c>
      <c r="E68" s="82" t="s">
        <v>62</v>
      </c>
      <c r="F68" s="506" t="s">
        <v>313</v>
      </c>
      <c r="G68" s="684">
        <v>0.2001645</v>
      </c>
      <c r="H68" s="685">
        <v>0.17023949999999999</v>
      </c>
      <c r="I68" s="685">
        <v>-0.22527659999999999</v>
      </c>
      <c r="J68" s="686">
        <v>-0.4981507</v>
      </c>
    </row>
    <row r="69" spans="1:10" s="184" customFormat="1" ht="11.45" customHeight="1">
      <c r="A69" s="663">
        <v>2004</v>
      </c>
      <c r="B69" s="82" t="s">
        <v>442</v>
      </c>
      <c r="C69" s="82" t="s">
        <v>518</v>
      </c>
      <c r="D69" s="82" t="s">
        <v>8</v>
      </c>
      <c r="E69" s="82" t="s">
        <v>63</v>
      </c>
      <c r="F69" s="506" t="s">
        <v>313</v>
      </c>
      <c r="G69" s="684">
        <v>0.2068538</v>
      </c>
      <c r="H69" s="685">
        <v>0.17399049999999999</v>
      </c>
      <c r="I69" s="685">
        <v>-0.21665119999999999</v>
      </c>
      <c r="J69" s="686">
        <v>-0.49777450000000001</v>
      </c>
    </row>
    <row r="70" spans="1:10" s="184" customFormat="1" ht="11.45" customHeight="1">
      <c r="A70" s="663">
        <v>2002</v>
      </c>
      <c r="B70" s="82" t="s">
        <v>442</v>
      </c>
      <c r="C70" s="82" t="s">
        <v>518</v>
      </c>
      <c r="D70" s="82" t="s">
        <v>10</v>
      </c>
      <c r="E70" s="82" t="s">
        <v>64</v>
      </c>
      <c r="F70" s="506" t="s">
        <v>313</v>
      </c>
      <c r="G70" s="684">
        <v>0.2091565</v>
      </c>
      <c r="H70" s="685">
        <v>0.1627931</v>
      </c>
      <c r="I70" s="685">
        <v>-0.24207339999999999</v>
      </c>
      <c r="J70" s="686">
        <v>-0.50843729999999998</v>
      </c>
    </row>
    <row r="71" spans="1:10" s="184" customFormat="1" ht="11.45" customHeight="1">
      <c r="A71" s="663">
        <v>1996</v>
      </c>
      <c r="B71" s="82" t="s">
        <v>442</v>
      </c>
      <c r="C71" s="82" t="s">
        <v>518</v>
      </c>
      <c r="D71" s="82" t="s">
        <v>12</v>
      </c>
      <c r="E71" s="82" t="s">
        <v>65</v>
      </c>
      <c r="F71" s="506" t="s">
        <v>313</v>
      </c>
      <c r="G71" s="684">
        <v>0.16970109999999999</v>
      </c>
      <c r="H71" s="685">
        <v>0.1750005</v>
      </c>
      <c r="I71" s="685">
        <v>-0.29210340000000001</v>
      </c>
      <c r="J71" s="686">
        <v>-0.47163300000000002</v>
      </c>
    </row>
    <row r="72" spans="1:10" s="184" customFormat="1" ht="11.45" customHeight="1">
      <c r="A72" s="662">
        <v>1992</v>
      </c>
      <c r="B72" s="121" t="s">
        <v>442</v>
      </c>
      <c r="C72" s="121" t="s">
        <v>518</v>
      </c>
      <c r="D72" s="121" t="s">
        <v>14</v>
      </c>
      <c r="E72" s="121" t="s">
        <v>66</v>
      </c>
      <c r="F72" s="507" t="s">
        <v>313</v>
      </c>
      <c r="G72" s="684">
        <v>0.24121000000000001</v>
      </c>
      <c r="H72" s="685">
        <v>0.1339748</v>
      </c>
      <c r="I72" s="688">
        <v>-0.2080099</v>
      </c>
      <c r="J72" s="689">
        <v>-0.41085880000000002</v>
      </c>
    </row>
    <row r="73" spans="1:10" s="184" customFormat="1" ht="11.45" customHeight="1">
      <c r="A73" s="663">
        <v>2013</v>
      </c>
      <c r="B73" s="82" t="s">
        <v>443</v>
      </c>
      <c r="C73" s="82" t="s">
        <v>512</v>
      </c>
      <c r="D73" s="82" t="s">
        <v>20</v>
      </c>
      <c r="E73" s="82" t="s">
        <v>67</v>
      </c>
      <c r="F73" s="506" t="s">
        <v>313</v>
      </c>
      <c r="G73" s="701">
        <v>0.23573759999999999</v>
      </c>
      <c r="H73" s="702">
        <v>0.3214051</v>
      </c>
      <c r="I73" s="685">
        <v>-0.1991366</v>
      </c>
      <c r="J73" s="686">
        <v>-0.36431059999999998</v>
      </c>
    </row>
    <row r="74" spans="1:10" s="184" customFormat="1" ht="11.45" customHeight="1">
      <c r="A74" s="663">
        <v>2010</v>
      </c>
      <c r="B74" s="82" t="s">
        <v>443</v>
      </c>
      <c r="C74" s="82" t="s">
        <v>512</v>
      </c>
      <c r="D74" s="82" t="s">
        <v>4</v>
      </c>
      <c r="E74" s="82" t="s">
        <v>68</v>
      </c>
      <c r="F74" s="506" t="s">
        <v>313</v>
      </c>
      <c r="G74" s="684">
        <v>0.22407060000000001</v>
      </c>
      <c r="H74" s="685">
        <v>0.31772479999999997</v>
      </c>
      <c r="I74" s="685">
        <v>-0.20893510000000001</v>
      </c>
      <c r="J74" s="686">
        <v>-0.36746390000000001</v>
      </c>
    </row>
    <row r="75" spans="1:10" s="184" customFormat="1" ht="11.45" customHeight="1">
      <c r="A75" s="663">
        <v>2007</v>
      </c>
      <c r="B75" s="82" t="s">
        <v>443</v>
      </c>
      <c r="C75" s="82" t="s">
        <v>512</v>
      </c>
      <c r="D75" s="82" t="s">
        <v>6</v>
      </c>
      <c r="E75" s="82" t="s">
        <v>69</v>
      </c>
      <c r="F75" s="506" t="s">
        <v>313</v>
      </c>
      <c r="G75" s="684">
        <v>0.19991300000000001</v>
      </c>
      <c r="H75" s="685">
        <v>0.33533020000000002</v>
      </c>
      <c r="I75" s="685">
        <v>-0.23589170000000001</v>
      </c>
      <c r="J75" s="686">
        <v>-0.36511589999999999</v>
      </c>
    </row>
    <row r="76" spans="1:10" s="184" customFormat="1" ht="11.45" customHeight="1">
      <c r="A76" s="663">
        <v>2004</v>
      </c>
      <c r="B76" s="82" t="s">
        <v>443</v>
      </c>
      <c r="C76" s="82" t="s">
        <v>512</v>
      </c>
      <c r="D76" s="82" t="s">
        <v>8</v>
      </c>
      <c r="E76" s="82" t="s">
        <v>70</v>
      </c>
      <c r="F76" s="506" t="s">
        <v>313</v>
      </c>
      <c r="G76" s="684">
        <v>0.22613800000000001</v>
      </c>
      <c r="H76" s="685">
        <v>0.32557950000000002</v>
      </c>
      <c r="I76" s="685">
        <v>-0.2232652</v>
      </c>
      <c r="J76" s="686">
        <v>-0.3617166</v>
      </c>
    </row>
    <row r="77" spans="1:10" s="184" customFormat="1" ht="11.45" customHeight="1">
      <c r="A77" s="663">
        <v>2000</v>
      </c>
      <c r="B77" s="82" t="s">
        <v>443</v>
      </c>
      <c r="C77" s="82" t="s">
        <v>512</v>
      </c>
      <c r="D77" s="82" t="s">
        <v>10</v>
      </c>
      <c r="E77" s="82" t="s">
        <v>71</v>
      </c>
      <c r="F77" s="506" t="s">
        <v>313</v>
      </c>
      <c r="G77" s="684">
        <v>0.21155080000000001</v>
      </c>
      <c r="H77" s="685">
        <v>0.34137669999999998</v>
      </c>
      <c r="I77" s="685">
        <v>-0.24703629999999999</v>
      </c>
      <c r="J77" s="686">
        <v>-0.36425879999999999</v>
      </c>
    </row>
    <row r="78" spans="1:10" s="184" customFormat="1" ht="11.45" customHeight="1">
      <c r="A78" s="663">
        <v>1995</v>
      </c>
      <c r="B78" s="82" t="s">
        <v>443</v>
      </c>
      <c r="C78" s="82" t="s">
        <v>512</v>
      </c>
      <c r="D78" s="82" t="s">
        <v>12</v>
      </c>
      <c r="E78" s="82" t="s">
        <v>72</v>
      </c>
      <c r="F78" s="506" t="s">
        <v>313</v>
      </c>
      <c r="G78" s="684">
        <v>0.2427706</v>
      </c>
      <c r="H78" s="685">
        <v>0.34142040000000001</v>
      </c>
      <c r="I78" s="685">
        <v>-0.206148</v>
      </c>
      <c r="J78" s="686">
        <v>-0.34542709999999999</v>
      </c>
    </row>
    <row r="79" spans="1:10" s="184" customFormat="1" ht="11.45" customHeight="1">
      <c r="A79" s="663">
        <v>1992</v>
      </c>
      <c r="B79" s="82" t="s">
        <v>443</v>
      </c>
      <c r="C79" s="82" t="s">
        <v>512</v>
      </c>
      <c r="D79" s="82" t="s">
        <v>14</v>
      </c>
      <c r="E79" s="82" t="s">
        <v>73</v>
      </c>
      <c r="F79" s="506" t="s">
        <v>313</v>
      </c>
      <c r="G79" s="684">
        <v>0.2272255</v>
      </c>
      <c r="H79" s="685">
        <v>0.33394699999999999</v>
      </c>
      <c r="I79" s="685">
        <v>-0.1633809</v>
      </c>
      <c r="J79" s="686">
        <v>-0.38417889999999999</v>
      </c>
    </row>
    <row r="80" spans="1:10" s="184" customFormat="1" ht="11.45" customHeight="1">
      <c r="A80" s="662">
        <v>1987</v>
      </c>
      <c r="B80" s="121" t="s">
        <v>443</v>
      </c>
      <c r="C80" s="82" t="s">
        <v>512</v>
      </c>
      <c r="D80" s="82" t="s">
        <v>16</v>
      </c>
      <c r="E80" s="82" t="s">
        <v>74</v>
      </c>
      <c r="F80" s="506" t="s">
        <v>313</v>
      </c>
      <c r="G80" s="687">
        <v>0.2053652</v>
      </c>
      <c r="H80" s="688">
        <v>0.31513390000000002</v>
      </c>
      <c r="I80" s="685">
        <v>-0.122006</v>
      </c>
      <c r="J80" s="686">
        <v>-0.35764010000000002</v>
      </c>
    </row>
    <row r="81" spans="1:10" s="184" customFormat="1" ht="11.45" customHeight="1">
      <c r="A81" s="862">
        <v>2007</v>
      </c>
      <c r="B81" s="130" t="s">
        <v>444</v>
      </c>
      <c r="C81" s="130" t="s">
        <v>517</v>
      </c>
      <c r="D81" s="130" t="s">
        <v>6</v>
      </c>
      <c r="E81" s="130" t="s">
        <v>423</v>
      </c>
      <c r="F81" s="554" t="s">
        <v>313</v>
      </c>
      <c r="G81" s="705">
        <v>2.7653299999999999E-2</v>
      </c>
      <c r="H81" s="706">
        <v>2.3801099999999999E-2</v>
      </c>
      <c r="I81" s="706">
        <v>2.58216E-2</v>
      </c>
      <c r="J81" s="707">
        <v>0.16300480000000001</v>
      </c>
    </row>
    <row r="82" spans="1:10" s="184" customFormat="1" ht="11.45" customHeight="1">
      <c r="A82" s="664">
        <v>2012</v>
      </c>
      <c r="B82" s="119" t="s">
        <v>445</v>
      </c>
      <c r="C82" s="119" t="s">
        <v>516</v>
      </c>
      <c r="D82" s="119" t="s">
        <v>20</v>
      </c>
      <c r="E82" s="119" t="s">
        <v>77</v>
      </c>
      <c r="F82" s="496" t="s">
        <v>401</v>
      </c>
      <c r="G82" s="708">
        <v>9.6814600000000001E-2</v>
      </c>
      <c r="H82" s="709"/>
      <c r="I82" s="709">
        <v>-3.9843999999999997E-2</v>
      </c>
      <c r="J82" s="710"/>
    </row>
    <row r="83" spans="1:10" s="184" customFormat="1" ht="11.45" customHeight="1">
      <c r="A83" s="661">
        <v>2013</v>
      </c>
      <c r="B83" s="117" t="s">
        <v>446</v>
      </c>
      <c r="C83" s="186" t="s">
        <v>518</v>
      </c>
      <c r="D83" s="117" t="s">
        <v>20</v>
      </c>
      <c r="E83" s="117" t="s">
        <v>78</v>
      </c>
      <c r="F83" s="703" t="s">
        <v>313</v>
      </c>
      <c r="G83" s="684">
        <v>0.19119510000000001</v>
      </c>
      <c r="H83" s="685">
        <v>0.1500785</v>
      </c>
      <c r="I83" s="685">
        <v>2.24292E-2</v>
      </c>
      <c r="J83" s="686">
        <v>-0.50457529999999995</v>
      </c>
    </row>
    <row r="84" spans="1:10" s="184" customFormat="1" ht="11.45" customHeight="1">
      <c r="A84" s="663">
        <v>2010</v>
      </c>
      <c r="B84" s="82" t="s">
        <v>446</v>
      </c>
      <c r="C84" s="82" t="s">
        <v>518</v>
      </c>
      <c r="D84" s="82" t="s">
        <v>4</v>
      </c>
      <c r="E84" s="82" t="s">
        <v>79</v>
      </c>
      <c r="F84" s="506" t="s">
        <v>313</v>
      </c>
      <c r="G84" s="684">
        <v>0.21029210000000001</v>
      </c>
      <c r="H84" s="685">
        <v>0.1551852</v>
      </c>
      <c r="I84" s="685">
        <v>5.5024999999999996E-3</v>
      </c>
      <c r="J84" s="686">
        <v>-0.48353210000000002</v>
      </c>
    </row>
    <row r="85" spans="1:10" s="184" customFormat="1" ht="11.45" customHeight="1">
      <c r="A85" s="663">
        <v>2007</v>
      </c>
      <c r="B85" s="82" t="s">
        <v>446</v>
      </c>
      <c r="C85" s="82" t="s">
        <v>518</v>
      </c>
      <c r="D85" s="82" t="s">
        <v>6</v>
      </c>
      <c r="E85" s="82" t="s">
        <v>80</v>
      </c>
      <c r="F85" s="506" t="s">
        <v>313</v>
      </c>
      <c r="G85" s="684">
        <v>0.1544259</v>
      </c>
      <c r="H85" s="685">
        <v>0.15921850000000001</v>
      </c>
      <c r="I85" s="685">
        <v>-0.1066082</v>
      </c>
      <c r="J85" s="686">
        <v>-0.46614339999999999</v>
      </c>
    </row>
    <row r="86" spans="1:10" s="184" customFormat="1" ht="11.45" customHeight="1">
      <c r="A86" s="663">
        <v>2004</v>
      </c>
      <c r="B86" s="82" t="s">
        <v>446</v>
      </c>
      <c r="C86" s="82" t="s">
        <v>518</v>
      </c>
      <c r="D86" s="82" t="s">
        <v>8</v>
      </c>
      <c r="E86" s="82" t="s">
        <v>81</v>
      </c>
      <c r="F86" s="506" t="s">
        <v>313</v>
      </c>
      <c r="G86" s="684">
        <v>0.17470910000000001</v>
      </c>
      <c r="H86" s="685">
        <v>0.16714490000000001</v>
      </c>
      <c r="I86" s="685">
        <v>-0.1072584</v>
      </c>
      <c r="J86" s="686">
        <v>-0.53680050000000001</v>
      </c>
    </row>
    <row r="87" spans="1:10" s="184" customFormat="1" ht="11.45" customHeight="1">
      <c r="A87" s="662">
        <v>2000</v>
      </c>
      <c r="B87" s="121" t="s">
        <v>446</v>
      </c>
      <c r="C87" s="121" t="s">
        <v>518</v>
      </c>
      <c r="D87" s="121" t="s">
        <v>10</v>
      </c>
      <c r="E87" s="121" t="s">
        <v>83</v>
      </c>
      <c r="F87" s="507" t="s">
        <v>402</v>
      </c>
      <c r="G87" s="684">
        <v>0.22357750000000001</v>
      </c>
      <c r="H87" s="685">
        <v>0.1213707</v>
      </c>
      <c r="I87" s="685">
        <v>-2.7700800000000001E-2</v>
      </c>
      <c r="J87" s="686">
        <v>-0.17659749999999999</v>
      </c>
    </row>
    <row r="88" spans="1:10" s="184" customFormat="1" ht="11.45" customHeight="1">
      <c r="A88" s="663">
        <v>2013</v>
      </c>
      <c r="B88" s="82" t="s">
        <v>447</v>
      </c>
      <c r="C88" s="82" t="s">
        <v>512</v>
      </c>
      <c r="D88" s="82" t="s">
        <v>20</v>
      </c>
      <c r="E88" s="82" t="s">
        <v>84</v>
      </c>
      <c r="F88" s="506" t="s">
        <v>313</v>
      </c>
      <c r="G88" s="701">
        <v>0.2548937</v>
      </c>
      <c r="H88" s="702">
        <v>0.2428553</v>
      </c>
      <c r="I88" s="702">
        <v>-3.3408399999999998E-2</v>
      </c>
      <c r="J88" s="704">
        <v>-0.44126130000000002</v>
      </c>
    </row>
    <row r="89" spans="1:10" s="184" customFormat="1" ht="11.45" customHeight="1">
      <c r="A89" s="663">
        <v>2010</v>
      </c>
      <c r="B89" s="82" t="s">
        <v>447</v>
      </c>
      <c r="C89" s="82" t="s">
        <v>512</v>
      </c>
      <c r="D89" s="82" t="s">
        <v>4</v>
      </c>
      <c r="E89" s="82" t="s">
        <v>85</v>
      </c>
      <c r="F89" s="506" t="s">
        <v>313</v>
      </c>
      <c r="G89" s="684">
        <v>0.24576310000000001</v>
      </c>
      <c r="H89" s="685">
        <v>0.23315530000000001</v>
      </c>
      <c r="I89" s="685">
        <v>-5.24441E-2</v>
      </c>
      <c r="J89" s="686">
        <v>-0.43762879999999998</v>
      </c>
    </row>
    <row r="90" spans="1:10" s="184" customFormat="1" ht="11.45" customHeight="1">
      <c r="A90" s="663">
        <v>2007</v>
      </c>
      <c r="B90" s="82" t="s">
        <v>447</v>
      </c>
      <c r="C90" s="82" t="s">
        <v>512</v>
      </c>
      <c r="D90" s="82" t="s">
        <v>6</v>
      </c>
      <c r="E90" s="82" t="s">
        <v>86</v>
      </c>
      <c r="F90" s="506" t="s">
        <v>313</v>
      </c>
      <c r="G90" s="684">
        <v>0.23460239999999999</v>
      </c>
      <c r="H90" s="685">
        <v>0.24164099999999999</v>
      </c>
      <c r="I90" s="685">
        <v>-3.8579500000000003E-2</v>
      </c>
      <c r="J90" s="686">
        <v>-0.43228090000000002</v>
      </c>
    </row>
    <row r="91" spans="1:10" s="184" customFormat="1" ht="11.45" customHeight="1">
      <c r="A91" s="663">
        <v>2004</v>
      </c>
      <c r="B91" s="82" t="s">
        <v>447</v>
      </c>
      <c r="C91" s="82" t="s">
        <v>512</v>
      </c>
      <c r="D91" s="82" t="s">
        <v>8</v>
      </c>
      <c r="E91" s="82" t="s">
        <v>87</v>
      </c>
      <c r="F91" s="506" t="s">
        <v>313</v>
      </c>
      <c r="G91" s="684">
        <v>0.23389270000000001</v>
      </c>
      <c r="H91" s="685">
        <v>0.25596049999999998</v>
      </c>
      <c r="I91" s="685">
        <v>-6.1514899999999997E-2</v>
      </c>
      <c r="J91" s="686">
        <v>-0.43133749999999998</v>
      </c>
    </row>
    <row r="92" spans="1:10" s="184" customFormat="1" ht="11.45" customHeight="1">
      <c r="A92" s="663">
        <v>2000</v>
      </c>
      <c r="B92" s="82" t="s">
        <v>447</v>
      </c>
      <c r="C92" s="82" t="s">
        <v>512</v>
      </c>
      <c r="D92" s="82" t="s">
        <v>10</v>
      </c>
      <c r="E92" s="82" t="s">
        <v>88</v>
      </c>
      <c r="F92" s="506" t="s">
        <v>313</v>
      </c>
      <c r="G92" s="684">
        <v>0.2364907</v>
      </c>
      <c r="H92" s="685">
        <v>0.27494449999999998</v>
      </c>
      <c r="I92" s="685">
        <v>-8.5522799999999996E-2</v>
      </c>
      <c r="J92" s="686">
        <v>-0.4243999</v>
      </c>
    </row>
    <row r="93" spans="1:10" s="184" customFormat="1" ht="11.45" customHeight="1">
      <c r="A93" s="663">
        <v>1995</v>
      </c>
      <c r="B93" s="82" t="s">
        <v>447</v>
      </c>
      <c r="C93" s="82" t="s">
        <v>512</v>
      </c>
      <c r="D93" s="82" t="s">
        <v>12</v>
      </c>
      <c r="E93" s="82" t="s">
        <v>89</v>
      </c>
      <c r="F93" s="506" t="s">
        <v>313</v>
      </c>
      <c r="G93" s="684">
        <v>0.2992302</v>
      </c>
      <c r="H93" s="685">
        <v>0.28185399999999999</v>
      </c>
      <c r="I93" s="685">
        <v>-7.3569499999999996E-2</v>
      </c>
      <c r="J93" s="686">
        <v>-0.42026970000000002</v>
      </c>
    </row>
    <row r="94" spans="1:10" s="184" customFormat="1" ht="11.45" customHeight="1">
      <c r="A94" s="663">
        <v>1991</v>
      </c>
      <c r="B94" s="82" t="s">
        <v>447</v>
      </c>
      <c r="C94" s="82" t="s">
        <v>512</v>
      </c>
      <c r="D94" s="82" t="s">
        <v>14</v>
      </c>
      <c r="E94" s="82" t="s">
        <v>90</v>
      </c>
      <c r="F94" s="506" t="s">
        <v>313</v>
      </c>
      <c r="G94" s="684">
        <v>0.22516059999999999</v>
      </c>
      <c r="H94" s="685">
        <v>0.24960499999999999</v>
      </c>
      <c r="I94" s="685">
        <v>-9.7187300000000004E-2</v>
      </c>
      <c r="J94" s="686">
        <v>-0.41271390000000002</v>
      </c>
    </row>
    <row r="95" spans="1:10" s="184" customFormat="1" ht="11.45" customHeight="1">
      <c r="A95" s="663">
        <v>1987</v>
      </c>
      <c r="B95" s="82" t="s">
        <v>447</v>
      </c>
      <c r="C95" s="82" t="s">
        <v>512</v>
      </c>
      <c r="D95" s="82" t="s">
        <v>16</v>
      </c>
      <c r="E95" s="82" t="s">
        <v>91</v>
      </c>
      <c r="F95" s="506" t="s">
        <v>313</v>
      </c>
      <c r="G95" s="687">
        <v>0.1906185</v>
      </c>
      <c r="H95" s="688">
        <v>0.26598929999999998</v>
      </c>
      <c r="I95" s="688">
        <v>-0.15032029999999999</v>
      </c>
      <c r="J95" s="689">
        <v>-0.4136184</v>
      </c>
    </row>
    <row r="96" spans="1:10" s="184" customFormat="1" ht="11.45" customHeight="1">
      <c r="A96" s="661">
        <v>2010</v>
      </c>
      <c r="B96" s="117" t="s">
        <v>448</v>
      </c>
      <c r="C96" s="186" t="s">
        <v>512</v>
      </c>
      <c r="D96" s="117" t="s">
        <v>4</v>
      </c>
      <c r="E96" s="117" t="s">
        <v>92</v>
      </c>
      <c r="F96" s="703" t="s">
        <v>402</v>
      </c>
      <c r="G96" s="684">
        <v>0.29139749999999998</v>
      </c>
      <c r="H96" s="685">
        <v>4.8361599999999998E-2</v>
      </c>
      <c r="I96" s="685">
        <v>8.1958900000000001E-2</v>
      </c>
      <c r="J96" s="686">
        <v>-0.52798719999999999</v>
      </c>
    </row>
    <row r="97" spans="1:10" s="184" customFormat="1" ht="11.45" customHeight="1">
      <c r="A97" s="663">
        <v>2005</v>
      </c>
      <c r="B97" s="82" t="s">
        <v>448</v>
      </c>
      <c r="C97" s="82" t="s">
        <v>512</v>
      </c>
      <c r="D97" s="82" t="s">
        <v>8</v>
      </c>
      <c r="E97" s="82" t="s">
        <v>93</v>
      </c>
      <c r="F97" s="506" t="s">
        <v>402</v>
      </c>
      <c r="G97" s="684">
        <v>0.30313669999999998</v>
      </c>
      <c r="H97" s="685">
        <v>4.8126500000000003E-2</v>
      </c>
      <c r="I97" s="685">
        <v>0.1110623</v>
      </c>
      <c r="J97" s="686">
        <v>-0.47778870000000001</v>
      </c>
    </row>
    <row r="98" spans="1:10" s="184" customFormat="1" ht="11.45" customHeight="1">
      <c r="A98" s="663">
        <v>2000</v>
      </c>
      <c r="B98" s="82" t="s">
        <v>448</v>
      </c>
      <c r="C98" s="82" t="s">
        <v>512</v>
      </c>
      <c r="D98" s="82" t="s">
        <v>10</v>
      </c>
      <c r="E98" s="82" t="s">
        <v>94</v>
      </c>
      <c r="F98" s="506" t="s">
        <v>402</v>
      </c>
      <c r="G98" s="684">
        <v>0.27543800000000002</v>
      </c>
      <c r="H98" s="685">
        <v>5.9767199999999999E-2</v>
      </c>
      <c r="I98" s="685">
        <v>4.68523E-2</v>
      </c>
      <c r="J98" s="686">
        <v>-0.56187710000000002</v>
      </c>
    </row>
    <row r="99" spans="1:10" s="184" customFormat="1" ht="11.45" customHeight="1">
      <c r="A99" s="663">
        <v>1994</v>
      </c>
      <c r="B99" s="82" t="s">
        <v>448</v>
      </c>
      <c r="C99" s="82" t="s">
        <v>512</v>
      </c>
      <c r="D99" s="82" t="s">
        <v>12</v>
      </c>
      <c r="E99" s="82" t="s">
        <v>95</v>
      </c>
      <c r="F99" s="506" t="s">
        <v>402</v>
      </c>
      <c r="G99" s="684">
        <v>0.27943050000000003</v>
      </c>
      <c r="H99" s="685">
        <v>5.3432500000000001E-2</v>
      </c>
      <c r="I99" s="685">
        <v>6.8507799999999994E-2</v>
      </c>
      <c r="J99" s="686">
        <v>-0.39425310000000002</v>
      </c>
    </row>
    <row r="100" spans="1:10" s="184" customFormat="1" ht="11.45" customHeight="1">
      <c r="A100" s="663">
        <v>1989</v>
      </c>
      <c r="B100" s="82" t="s">
        <v>448</v>
      </c>
      <c r="C100" s="82" t="s">
        <v>512</v>
      </c>
      <c r="D100" s="82" t="s">
        <v>14</v>
      </c>
      <c r="E100" s="82" t="s">
        <v>96</v>
      </c>
      <c r="F100" s="506" t="s">
        <v>402</v>
      </c>
      <c r="G100" s="684">
        <v>0.25726890000000002</v>
      </c>
      <c r="H100" s="685">
        <v>6.4673999999999995E-2</v>
      </c>
      <c r="I100" s="685">
        <v>2.7819400000000001E-2</v>
      </c>
      <c r="J100" s="686">
        <v>-0.49190289999999998</v>
      </c>
    </row>
    <row r="101" spans="1:10" s="184" customFormat="1" ht="11.45" customHeight="1">
      <c r="A101" s="663">
        <v>1984</v>
      </c>
      <c r="B101" s="82" t="s">
        <v>448</v>
      </c>
      <c r="C101" s="82" t="s">
        <v>512</v>
      </c>
      <c r="D101" s="82" t="s">
        <v>16</v>
      </c>
      <c r="E101" s="82" t="s">
        <v>97</v>
      </c>
      <c r="F101" s="506" t="s">
        <v>402</v>
      </c>
      <c r="G101" s="684">
        <v>0.23041600000000001</v>
      </c>
      <c r="H101" s="685">
        <v>6.6499500000000003E-2</v>
      </c>
      <c r="I101" s="685">
        <v>2.5506899999999999E-2</v>
      </c>
      <c r="J101" s="686">
        <v>-0.4465594</v>
      </c>
    </row>
    <row r="102" spans="1:10" s="184" customFormat="1" ht="11.45" customHeight="1">
      <c r="A102" s="662">
        <v>1978</v>
      </c>
      <c r="B102" s="121" t="s">
        <v>448</v>
      </c>
      <c r="C102" s="121" t="s">
        <v>512</v>
      </c>
      <c r="D102" s="121" t="s">
        <v>18</v>
      </c>
      <c r="E102" s="121" t="s">
        <v>98</v>
      </c>
      <c r="F102" s="507" t="s">
        <v>402</v>
      </c>
      <c r="G102" s="684">
        <v>0.20447689999999999</v>
      </c>
      <c r="H102" s="685">
        <v>5.4175599999999997E-2</v>
      </c>
      <c r="I102" s="685">
        <v>0.2480329</v>
      </c>
      <c r="J102" s="686">
        <v>-0.41889530000000003</v>
      </c>
    </row>
    <row r="103" spans="1:10" s="184" customFormat="1" ht="11.45" customHeight="1">
      <c r="A103" s="658">
        <v>2016</v>
      </c>
      <c r="B103" s="136" t="s">
        <v>449</v>
      </c>
      <c r="C103" s="136" t="s">
        <v>513</v>
      </c>
      <c r="D103" s="136" t="s">
        <v>623</v>
      </c>
      <c r="E103" s="136" t="s">
        <v>697</v>
      </c>
      <c r="F103" s="495" t="s">
        <v>401</v>
      </c>
      <c r="G103" s="746">
        <v>0.14160719999999999</v>
      </c>
      <c r="H103" s="747"/>
      <c r="I103" s="747">
        <v>-4.4798900000000003E-2</v>
      </c>
      <c r="J103" s="749"/>
    </row>
    <row r="104" spans="1:10" s="184" customFormat="1" ht="11.45" customHeight="1">
      <c r="A104" s="659">
        <v>2013</v>
      </c>
      <c r="B104" s="119" t="s">
        <v>449</v>
      </c>
      <c r="C104" s="119" t="s">
        <v>513</v>
      </c>
      <c r="D104" s="119" t="s">
        <v>20</v>
      </c>
      <c r="E104" s="119" t="s">
        <v>99</v>
      </c>
      <c r="F104" s="496" t="s">
        <v>401</v>
      </c>
      <c r="G104" s="691">
        <v>0.1345644</v>
      </c>
      <c r="H104" s="692"/>
      <c r="I104" s="692">
        <v>-3.5533500000000003E-2</v>
      </c>
      <c r="J104" s="693"/>
    </row>
    <row r="105" spans="1:10" s="184" customFormat="1" ht="11.45" customHeight="1">
      <c r="A105" s="660">
        <v>2010</v>
      </c>
      <c r="B105" s="158" t="s">
        <v>449</v>
      </c>
      <c r="C105" s="158" t="s">
        <v>513</v>
      </c>
      <c r="D105" s="158" t="s">
        <v>4</v>
      </c>
      <c r="E105" s="158" t="s">
        <v>100</v>
      </c>
      <c r="F105" s="497" t="s">
        <v>631</v>
      </c>
      <c r="G105" s="697">
        <v>0.14552290000000001</v>
      </c>
      <c r="H105" s="698"/>
      <c r="I105" s="698">
        <v>-1.5844199999999999E-2</v>
      </c>
      <c r="J105" s="699"/>
    </row>
    <row r="106" spans="1:10" s="184" customFormat="1" ht="11.45" customHeight="1">
      <c r="A106" s="498">
        <v>2015</v>
      </c>
      <c r="B106" s="491" t="s">
        <v>451</v>
      </c>
      <c r="C106" s="491" t="s">
        <v>512</v>
      </c>
      <c r="D106" s="491" t="s">
        <v>622</v>
      </c>
      <c r="E106" s="491" t="s">
        <v>614</v>
      </c>
      <c r="F106" s="505" t="s">
        <v>630</v>
      </c>
      <c r="G106" s="684">
        <v>0.2242046</v>
      </c>
      <c r="H106" s="685">
        <v>0.26948169999999999</v>
      </c>
      <c r="I106" s="685">
        <v>-0.1129497</v>
      </c>
      <c r="J106" s="686">
        <v>-0.50812139999999995</v>
      </c>
    </row>
    <row r="107" spans="1:10" s="184" customFormat="1" ht="11.45" customHeight="1">
      <c r="A107" s="499">
        <v>2014</v>
      </c>
      <c r="B107" s="205" t="s">
        <v>451</v>
      </c>
      <c r="C107" s="205" t="s">
        <v>512</v>
      </c>
      <c r="D107" s="205" t="s">
        <v>20</v>
      </c>
      <c r="E107" s="205" t="s">
        <v>698</v>
      </c>
      <c r="F107" s="506" t="s">
        <v>630</v>
      </c>
      <c r="G107" s="684">
        <v>0.22567110000000001</v>
      </c>
      <c r="H107" s="685">
        <v>0.26557710000000001</v>
      </c>
      <c r="I107" s="685">
        <v>-0.11323039999999999</v>
      </c>
      <c r="J107" s="686">
        <v>-0.50517730000000005</v>
      </c>
    </row>
    <row r="108" spans="1:10" s="184" customFormat="1" ht="11.45" customHeight="1">
      <c r="A108" s="499">
        <v>2013</v>
      </c>
      <c r="B108" s="205" t="s">
        <v>451</v>
      </c>
      <c r="C108" s="205" t="s">
        <v>512</v>
      </c>
      <c r="D108" s="205" t="s">
        <v>20</v>
      </c>
      <c r="E108" s="205" t="s">
        <v>699</v>
      </c>
      <c r="F108" s="506" t="s">
        <v>630</v>
      </c>
      <c r="G108" s="684">
        <v>0.22417609999999999</v>
      </c>
      <c r="H108" s="685">
        <v>0.26593670000000003</v>
      </c>
      <c r="I108" s="685">
        <v>-0.119823</v>
      </c>
      <c r="J108" s="686">
        <v>-0.51146519999999995</v>
      </c>
    </row>
    <row r="109" spans="1:10" s="184" customFormat="1" ht="11.45" customHeight="1">
      <c r="A109" s="499">
        <v>2012</v>
      </c>
      <c r="B109" s="205" t="s">
        <v>451</v>
      </c>
      <c r="C109" s="205" t="s">
        <v>512</v>
      </c>
      <c r="D109" s="205" t="s">
        <v>20</v>
      </c>
      <c r="E109" s="205" t="s">
        <v>700</v>
      </c>
      <c r="F109" s="506" t="s">
        <v>630</v>
      </c>
      <c r="G109" s="684">
        <v>0.22279360000000001</v>
      </c>
      <c r="H109" s="685">
        <v>0.26713910000000002</v>
      </c>
      <c r="I109" s="685">
        <v>-0.11813650000000001</v>
      </c>
      <c r="J109" s="686">
        <v>-0.50720989999999999</v>
      </c>
    </row>
    <row r="110" spans="1:10" s="184" customFormat="1" ht="11.45" customHeight="1">
      <c r="A110" s="499">
        <v>2011</v>
      </c>
      <c r="B110" s="205" t="s">
        <v>451</v>
      </c>
      <c r="C110" s="205" t="s">
        <v>512</v>
      </c>
      <c r="D110" s="205" t="s">
        <v>4</v>
      </c>
      <c r="E110" s="205" t="s">
        <v>615</v>
      </c>
      <c r="F110" s="506" t="s">
        <v>630</v>
      </c>
      <c r="G110" s="684">
        <v>0.21889359999999999</v>
      </c>
      <c r="H110" s="685">
        <v>0.26922499999999999</v>
      </c>
      <c r="I110" s="685">
        <v>-0.13224830000000001</v>
      </c>
      <c r="J110" s="686">
        <v>-0.4991874</v>
      </c>
    </row>
    <row r="111" spans="1:10" s="184" customFormat="1" ht="11.45" customHeight="1">
      <c r="A111" s="499">
        <v>2010</v>
      </c>
      <c r="B111" s="205" t="s">
        <v>451</v>
      </c>
      <c r="C111" s="205" t="s">
        <v>512</v>
      </c>
      <c r="D111" s="205" t="s">
        <v>4</v>
      </c>
      <c r="E111" s="205" t="s">
        <v>102</v>
      </c>
      <c r="F111" s="506" t="s">
        <v>630</v>
      </c>
      <c r="G111" s="684">
        <v>0.2242796</v>
      </c>
      <c r="H111" s="685">
        <v>0.2643413</v>
      </c>
      <c r="I111" s="685">
        <v>-0.1197772</v>
      </c>
      <c r="J111" s="686">
        <v>-0.49690879999999998</v>
      </c>
    </row>
    <row r="112" spans="1:10" s="184" customFormat="1" ht="11.45" customHeight="1">
      <c r="A112" s="499">
        <v>2009</v>
      </c>
      <c r="B112" s="205" t="s">
        <v>451</v>
      </c>
      <c r="C112" s="205" t="s">
        <v>512</v>
      </c>
      <c r="D112" s="205" t="s">
        <v>4</v>
      </c>
      <c r="E112" s="205" t="s">
        <v>701</v>
      </c>
      <c r="F112" s="506" t="s">
        <v>630</v>
      </c>
      <c r="G112" s="684">
        <v>0.2267063</v>
      </c>
      <c r="H112" s="685">
        <v>0.26146170000000002</v>
      </c>
      <c r="I112" s="685">
        <v>-0.1136837</v>
      </c>
      <c r="J112" s="686">
        <v>-0.50140770000000001</v>
      </c>
    </row>
    <row r="113" spans="1:10" s="184" customFormat="1" ht="11.45" customHeight="1">
      <c r="A113" s="499">
        <v>2008</v>
      </c>
      <c r="B113" s="205" t="s">
        <v>451</v>
      </c>
      <c r="C113" s="205" t="s">
        <v>512</v>
      </c>
      <c r="D113" s="205" t="s">
        <v>6</v>
      </c>
      <c r="E113" s="205" t="s">
        <v>702</v>
      </c>
      <c r="F113" s="506" t="s">
        <v>630</v>
      </c>
      <c r="G113" s="684">
        <v>0.21710979999999999</v>
      </c>
      <c r="H113" s="685">
        <v>0.26251180000000002</v>
      </c>
      <c r="I113" s="685">
        <v>-0.1210022</v>
      </c>
      <c r="J113" s="686">
        <v>-0.50340240000000003</v>
      </c>
    </row>
    <row r="114" spans="1:10" s="184" customFormat="1" ht="11.45" customHeight="1">
      <c r="A114" s="499">
        <v>2007</v>
      </c>
      <c r="B114" s="205" t="s">
        <v>451</v>
      </c>
      <c r="C114" s="205" t="s">
        <v>512</v>
      </c>
      <c r="D114" s="205" t="s">
        <v>6</v>
      </c>
      <c r="E114" s="205" t="s">
        <v>103</v>
      </c>
      <c r="F114" s="506" t="s">
        <v>630</v>
      </c>
      <c r="G114" s="684">
        <v>0.221911</v>
      </c>
      <c r="H114" s="685">
        <v>0.261965</v>
      </c>
      <c r="I114" s="685">
        <v>-0.11712930000000001</v>
      </c>
      <c r="J114" s="686">
        <v>-0.51086010000000004</v>
      </c>
    </row>
    <row r="115" spans="1:10" s="184" customFormat="1" ht="11.45" customHeight="1">
      <c r="A115" s="499">
        <v>2006</v>
      </c>
      <c r="B115" s="205" t="s">
        <v>451</v>
      </c>
      <c r="C115" s="205" t="s">
        <v>512</v>
      </c>
      <c r="D115" s="205" t="s">
        <v>6</v>
      </c>
      <c r="E115" s="205" t="s">
        <v>616</v>
      </c>
      <c r="F115" s="506" t="s">
        <v>630</v>
      </c>
      <c r="G115" s="684">
        <v>0.22437670000000001</v>
      </c>
      <c r="H115" s="685">
        <v>0.26104870000000002</v>
      </c>
      <c r="I115" s="685">
        <v>-0.1178669</v>
      </c>
      <c r="J115" s="686">
        <v>-0.51343190000000005</v>
      </c>
    </row>
    <row r="116" spans="1:10" s="184" customFormat="1" ht="11.45" customHeight="1">
      <c r="A116" s="499">
        <v>2005</v>
      </c>
      <c r="B116" s="205" t="s">
        <v>451</v>
      </c>
      <c r="C116" s="205" t="s">
        <v>512</v>
      </c>
      <c r="D116" s="205" t="s">
        <v>8</v>
      </c>
      <c r="E116" s="205" t="s">
        <v>703</v>
      </c>
      <c r="F116" s="506" t="s">
        <v>630</v>
      </c>
      <c r="G116" s="684">
        <v>0.2223165</v>
      </c>
      <c r="H116" s="685">
        <v>0.2588028</v>
      </c>
      <c r="I116" s="685">
        <v>-0.11007309999999999</v>
      </c>
      <c r="J116" s="686">
        <v>-0.52029970000000003</v>
      </c>
    </row>
    <row r="117" spans="1:10" s="184" customFormat="1" ht="11.45" customHeight="1">
      <c r="A117" s="499">
        <v>2004</v>
      </c>
      <c r="B117" s="205" t="s">
        <v>451</v>
      </c>
      <c r="C117" s="205" t="s">
        <v>512</v>
      </c>
      <c r="D117" s="205" t="s">
        <v>8</v>
      </c>
      <c r="E117" s="205" t="s">
        <v>104</v>
      </c>
      <c r="F117" s="506" t="s">
        <v>630</v>
      </c>
      <c r="G117" s="684">
        <v>0.21921289999999999</v>
      </c>
      <c r="H117" s="685">
        <v>0.2644244</v>
      </c>
      <c r="I117" s="685">
        <v>-0.12361129999999999</v>
      </c>
      <c r="J117" s="686">
        <v>-0.51494839999999997</v>
      </c>
    </row>
    <row r="118" spans="1:10" s="184" customFormat="1" ht="11.45" customHeight="1">
      <c r="A118" s="499">
        <v>2003</v>
      </c>
      <c r="B118" s="205" t="s">
        <v>451</v>
      </c>
      <c r="C118" s="205" t="s">
        <v>512</v>
      </c>
      <c r="D118" s="205" t="s">
        <v>8</v>
      </c>
      <c r="E118" s="205" t="s">
        <v>704</v>
      </c>
      <c r="F118" s="506" t="s">
        <v>630</v>
      </c>
      <c r="G118" s="684">
        <v>0.21827450000000001</v>
      </c>
      <c r="H118" s="685">
        <v>0.28095540000000002</v>
      </c>
      <c r="I118" s="685">
        <v>-0.1232415</v>
      </c>
      <c r="J118" s="686">
        <v>-0.51046040000000004</v>
      </c>
    </row>
    <row r="119" spans="1:10" s="184" customFormat="1" ht="11.45" customHeight="1">
      <c r="A119" s="499">
        <v>2002</v>
      </c>
      <c r="B119" s="205" t="s">
        <v>451</v>
      </c>
      <c r="C119" s="205" t="s">
        <v>512</v>
      </c>
      <c r="D119" s="205" t="s">
        <v>10</v>
      </c>
      <c r="E119" s="205" t="s">
        <v>705</v>
      </c>
      <c r="F119" s="506" t="s">
        <v>630</v>
      </c>
      <c r="G119" s="684">
        <v>0.21293719999999999</v>
      </c>
      <c r="H119" s="685">
        <v>0.2781053</v>
      </c>
      <c r="I119" s="685">
        <v>-0.132211</v>
      </c>
      <c r="J119" s="686">
        <v>-0.50186370000000002</v>
      </c>
    </row>
    <row r="120" spans="1:10" s="184" customFormat="1" ht="11.45" customHeight="1">
      <c r="A120" s="499">
        <v>2001</v>
      </c>
      <c r="B120" s="205" t="s">
        <v>451</v>
      </c>
      <c r="C120" s="205" t="s">
        <v>512</v>
      </c>
      <c r="D120" s="205" t="s">
        <v>10</v>
      </c>
      <c r="E120" s="205" t="s">
        <v>617</v>
      </c>
      <c r="F120" s="506" t="s">
        <v>630</v>
      </c>
      <c r="G120" s="684">
        <v>0.20438880000000001</v>
      </c>
      <c r="H120" s="685">
        <v>0.27843780000000001</v>
      </c>
      <c r="I120" s="685">
        <v>-0.14019380000000001</v>
      </c>
      <c r="J120" s="686">
        <v>-0.50349679999999997</v>
      </c>
    </row>
    <row r="121" spans="1:10" s="184" customFormat="1" ht="11.45" customHeight="1">
      <c r="A121" s="499">
        <v>2000</v>
      </c>
      <c r="B121" s="205" t="s">
        <v>451</v>
      </c>
      <c r="C121" s="205" t="s">
        <v>512</v>
      </c>
      <c r="D121" s="205" t="s">
        <v>10</v>
      </c>
      <c r="E121" s="205" t="s">
        <v>105</v>
      </c>
      <c r="F121" s="506" t="s">
        <v>630</v>
      </c>
      <c r="G121" s="684">
        <v>0.20480680000000001</v>
      </c>
      <c r="H121" s="685">
        <v>0.28161199999999997</v>
      </c>
      <c r="I121" s="685">
        <v>-0.1411839</v>
      </c>
      <c r="J121" s="686">
        <v>-0.48607699999999998</v>
      </c>
    </row>
    <row r="122" spans="1:10" s="184" customFormat="1" ht="11.45" customHeight="1">
      <c r="A122" s="499">
        <v>1998</v>
      </c>
      <c r="B122" s="205" t="s">
        <v>451</v>
      </c>
      <c r="C122" s="205" t="s">
        <v>512</v>
      </c>
      <c r="D122" s="205" t="s">
        <v>10</v>
      </c>
      <c r="E122" s="205" t="s">
        <v>618</v>
      </c>
      <c r="F122" s="506" t="s">
        <v>630</v>
      </c>
      <c r="G122" s="684">
        <v>0.2014109</v>
      </c>
      <c r="H122" s="685">
        <v>0.29093859999999999</v>
      </c>
      <c r="I122" s="685">
        <v>-0.1500505</v>
      </c>
      <c r="J122" s="686">
        <v>-0.47385929999999998</v>
      </c>
    </row>
    <row r="123" spans="1:10" s="184" customFormat="1" ht="11.45" customHeight="1">
      <c r="A123" s="499">
        <v>1995</v>
      </c>
      <c r="B123" s="205" t="s">
        <v>451</v>
      </c>
      <c r="C123" s="205" t="s">
        <v>512</v>
      </c>
      <c r="D123" s="205" t="s">
        <v>12</v>
      </c>
      <c r="E123" s="205" t="s">
        <v>619</v>
      </c>
      <c r="F123" s="506" t="s">
        <v>630</v>
      </c>
      <c r="G123" s="684">
        <v>0.18642130000000001</v>
      </c>
      <c r="H123" s="685">
        <v>0.28105849999999999</v>
      </c>
      <c r="I123" s="685">
        <v>-0.1978752</v>
      </c>
      <c r="J123" s="686">
        <v>-0.4746938</v>
      </c>
    </row>
    <row r="124" spans="1:10" s="184" customFormat="1" ht="11.45" customHeight="1">
      <c r="A124" s="499">
        <v>1994</v>
      </c>
      <c r="B124" s="205" t="s">
        <v>451</v>
      </c>
      <c r="C124" s="205" t="s">
        <v>512</v>
      </c>
      <c r="D124" s="205" t="s">
        <v>12</v>
      </c>
      <c r="E124" s="205" t="s">
        <v>106</v>
      </c>
      <c r="F124" s="506" t="s">
        <v>630</v>
      </c>
      <c r="G124" s="684">
        <v>0.1831093</v>
      </c>
      <c r="H124" s="685">
        <v>0.26388590000000001</v>
      </c>
      <c r="I124" s="685">
        <v>-0.20316989999999999</v>
      </c>
      <c r="J124" s="686">
        <v>-0.46871679999999999</v>
      </c>
    </row>
    <row r="125" spans="1:10" s="184" customFormat="1" ht="11.45" customHeight="1">
      <c r="A125" s="499">
        <v>1991</v>
      </c>
      <c r="B125" s="205" t="s">
        <v>451</v>
      </c>
      <c r="C125" s="205" t="s">
        <v>512</v>
      </c>
      <c r="D125" s="205" t="s">
        <v>14</v>
      </c>
      <c r="E125" s="205" t="s">
        <v>620</v>
      </c>
      <c r="F125" s="506" t="s">
        <v>630</v>
      </c>
      <c r="G125" s="684">
        <v>0.17310639999999999</v>
      </c>
      <c r="H125" s="685">
        <v>0.2535406</v>
      </c>
      <c r="I125" s="685">
        <v>-0.1944321</v>
      </c>
      <c r="J125" s="686">
        <v>-0.4492679</v>
      </c>
    </row>
    <row r="126" spans="1:10" s="184" customFormat="1" ht="11.45" customHeight="1">
      <c r="A126" s="499">
        <v>1989</v>
      </c>
      <c r="B126" s="205" t="s">
        <v>451</v>
      </c>
      <c r="C126" s="205" t="s">
        <v>512</v>
      </c>
      <c r="D126" s="205" t="s">
        <v>14</v>
      </c>
      <c r="E126" s="205" t="s">
        <v>107</v>
      </c>
      <c r="F126" s="506" t="s">
        <v>630</v>
      </c>
      <c r="G126" s="684">
        <v>0.16832140000000001</v>
      </c>
      <c r="H126" s="685">
        <v>0.27769959999999999</v>
      </c>
      <c r="I126" s="685">
        <v>-0.26690370000000002</v>
      </c>
      <c r="J126" s="686">
        <v>-0.44636700000000001</v>
      </c>
    </row>
    <row r="127" spans="1:10" s="184" customFormat="1" ht="11.45" customHeight="1">
      <c r="A127" s="499">
        <v>1987</v>
      </c>
      <c r="B127" s="205" t="s">
        <v>451</v>
      </c>
      <c r="C127" s="205" t="s">
        <v>512</v>
      </c>
      <c r="D127" s="205" t="s">
        <v>16</v>
      </c>
      <c r="E127" s="205" t="s">
        <v>621</v>
      </c>
      <c r="F127" s="506" t="s">
        <v>630</v>
      </c>
      <c r="G127" s="684">
        <v>0.1725864</v>
      </c>
      <c r="H127" s="685">
        <v>0.26466240000000002</v>
      </c>
      <c r="I127" s="685">
        <v>-0.26284590000000002</v>
      </c>
      <c r="J127" s="686">
        <v>-0.44697369999999997</v>
      </c>
    </row>
    <row r="128" spans="1:10" s="184" customFormat="1" ht="11.45" customHeight="1">
      <c r="A128" s="499">
        <v>1984</v>
      </c>
      <c r="B128" s="205" t="s">
        <v>451</v>
      </c>
      <c r="C128" s="205" t="s">
        <v>512</v>
      </c>
      <c r="D128" s="205" t="s">
        <v>16</v>
      </c>
      <c r="E128" s="205" t="s">
        <v>108</v>
      </c>
      <c r="F128" s="506" t="s">
        <v>630</v>
      </c>
      <c r="G128" s="684">
        <v>0.1709907</v>
      </c>
      <c r="H128" s="685">
        <v>0.25639879999999998</v>
      </c>
      <c r="I128" s="685">
        <v>-0.25734010000000002</v>
      </c>
      <c r="J128" s="686">
        <v>-0.46683219999999997</v>
      </c>
    </row>
    <row r="129" spans="1:10" s="184" customFormat="1" ht="11.45" customHeight="1">
      <c r="A129" s="499">
        <v>1983</v>
      </c>
      <c r="B129" s="205" t="s">
        <v>451</v>
      </c>
      <c r="C129" s="205" t="s">
        <v>512</v>
      </c>
      <c r="D129" s="205" t="s">
        <v>16</v>
      </c>
      <c r="E129" s="205" t="s">
        <v>109</v>
      </c>
      <c r="F129" s="506" t="s">
        <v>630</v>
      </c>
      <c r="G129" s="684">
        <v>0.1787657</v>
      </c>
      <c r="H129" s="685">
        <v>0.18781439999999999</v>
      </c>
      <c r="I129" s="685">
        <v>-0.16203989999999999</v>
      </c>
      <c r="J129" s="686">
        <v>-0.4231164</v>
      </c>
    </row>
    <row r="130" spans="1:10" s="184" customFormat="1" ht="11.45" customHeight="1">
      <c r="A130" s="499">
        <v>1981</v>
      </c>
      <c r="B130" s="205" t="s">
        <v>451</v>
      </c>
      <c r="C130" s="205" t="s">
        <v>512</v>
      </c>
      <c r="D130" s="205" t="s">
        <v>18</v>
      </c>
      <c r="E130" s="205" t="s">
        <v>110</v>
      </c>
      <c r="F130" s="506" t="s">
        <v>630</v>
      </c>
      <c r="G130" s="684">
        <v>0.1778487</v>
      </c>
      <c r="H130" s="685">
        <v>0.24155080000000001</v>
      </c>
      <c r="I130" s="685">
        <v>-0.2328327</v>
      </c>
      <c r="J130" s="686">
        <v>-0.41375299999999998</v>
      </c>
    </row>
    <row r="131" spans="1:10" s="184" customFormat="1" ht="11.45" customHeight="1">
      <c r="A131" s="499">
        <v>1978</v>
      </c>
      <c r="B131" s="205" t="s">
        <v>451</v>
      </c>
      <c r="C131" s="205" t="s">
        <v>512</v>
      </c>
      <c r="D131" s="205" t="s">
        <v>50</v>
      </c>
      <c r="E131" s="205" t="s">
        <v>111</v>
      </c>
      <c r="F131" s="506" t="s">
        <v>630</v>
      </c>
      <c r="G131" s="684">
        <v>0.16913239999999999</v>
      </c>
      <c r="H131" s="685">
        <v>0.19219700000000001</v>
      </c>
      <c r="I131" s="685">
        <v>-0.1708828</v>
      </c>
      <c r="J131" s="686">
        <v>-0.42287819999999998</v>
      </c>
    </row>
    <row r="132" spans="1:10" s="184" customFormat="1" ht="11.45" customHeight="1">
      <c r="A132" s="500">
        <v>1973</v>
      </c>
      <c r="B132" s="216" t="s">
        <v>451</v>
      </c>
      <c r="C132" s="216" t="s">
        <v>512</v>
      </c>
      <c r="D132" s="216" t="s">
        <v>50</v>
      </c>
      <c r="E132" s="216" t="s">
        <v>112</v>
      </c>
      <c r="F132" s="507" t="s">
        <v>630</v>
      </c>
      <c r="G132" s="684">
        <v>0.122071</v>
      </c>
      <c r="H132" s="685">
        <v>0.1867317</v>
      </c>
      <c r="I132" s="685">
        <v>9.1817899999999994E-2</v>
      </c>
      <c r="J132" s="686">
        <v>-0.37984899999999999</v>
      </c>
    </row>
    <row r="133" spans="1:10" s="184" customFormat="1" ht="11.45" customHeight="1">
      <c r="A133" s="663">
        <v>2013</v>
      </c>
      <c r="B133" s="82" t="s">
        <v>450</v>
      </c>
      <c r="C133" s="82" t="s">
        <v>512</v>
      </c>
      <c r="D133" s="82" t="s">
        <v>20</v>
      </c>
      <c r="E133" s="82" t="s">
        <v>113</v>
      </c>
      <c r="F133" s="506" t="s">
        <v>313</v>
      </c>
      <c r="G133" s="701">
        <v>0.29631429999999997</v>
      </c>
      <c r="H133" s="702">
        <v>0.2045196</v>
      </c>
      <c r="I133" s="702">
        <v>0.17165169999999999</v>
      </c>
      <c r="J133" s="704">
        <v>-0.47346250000000001</v>
      </c>
    </row>
    <row r="134" spans="1:10" s="184" customFormat="1" ht="11.45" customHeight="1">
      <c r="A134" s="663">
        <v>2010</v>
      </c>
      <c r="B134" s="82" t="s">
        <v>450</v>
      </c>
      <c r="C134" s="82" t="s">
        <v>512</v>
      </c>
      <c r="D134" s="82" t="s">
        <v>4</v>
      </c>
      <c r="E134" s="82" t="s">
        <v>114</v>
      </c>
      <c r="F134" s="506" t="s">
        <v>313</v>
      </c>
      <c r="G134" s="684">
        <v>0.26207900000000001</v>
      </c>
      <c r="H134" s="685">
        <v>0.21962470000000001</v>
      </c>
      <c r="I134" s="685">
        <v>0.13535559999999999</v>
      </c>
      <c r="J134" s="686">
        <v>-0.43136400000000003</v>
      </c>
    </row>
    <row r="135" spans="1:10" s="184" customFormat="1" ht="11.45" customHeight="1">
      <c r="A135" s="663">
        <v>2007</v>
      </c>
      <c r="B135" s="82" t="s">
        <v>450</v>
      </c>
      <c r="C135" s="82" t="s">
        <v>512</v>
      </c>
      <c r="D135" s="82" t="s">
        <v>6</v>
      </c>
      <c r="E135" s="82" t="s">
        <v>115</v>
      </c>
      <c r="F135" s="506" t="s">
        <v>313</v>
      </c>
      <c r="G135" s="684">
        <v>0.20172100000000001</v>
      </c>
      <c r="H135" s="685">
        <v>0.24573200000000001</v>
      </c>
      <c r="I135" s="685">
        <v>-8.8942400000000005E-2</v>
      </c>
      <c r="J135" s="686">
        <v>-0.47274139999999998</v>
      </c>
    </row>
    <row r="136" spans="1:10" s="184" customFormat="1" ht="11.45" customHeight="1">
      <c r="A136" s="664">
        <v>2004</v>
      </c>
      <c r="B136" s="119" t="s">
        <v>450</v>
      </c>
      <c r="C136" s="119" t="s">
        <v>512</v>
      </c>
      <c r="D136" s="119" t="s">
        <v>8</v>
      </c>
      <c r="E136" s="119" t="s">
        <v>116</v>
      </c>
      <c r="F136" s="496" t="s">
        <v>401</v>
      </c>
      <c r="G136" s="691">
        <v>0.21981220000000001</v>
      </c>
      <c r="H136" s="692"/>
      <c r="I136" s="692">
        <v>3.3350600000000001E-2</v>
      </c>
      <c r="J136" s="693"/>
    </row>
    <row r="137" spans="1:10" s="184" customFormat="1" ht="11.45" customHeight="1">
      <c r="A137" s="664">
        <v>2000</v>
      </c>
      <c r="B137" s="119" t="s">
        <v>450</v>
      </c>
      <c r="C137" s="119" t="s">
        <v>512</v>
      </c>
      <c r="D137" s="119" t="s">
        <v>10</v>
      </c>
      <c r="E137" s="119" t="s">
        <v>117</v>
      </c>
      <c r="F137" s="496" t="s">
        <v>401</v>
      </c>
      <c r="G137" s="691">
        <v>0.2179055</v>
      </c>
      <c r="H137" s="692"/>
      <c r="I137" s="692">
        <v>-8.0992300000000003E-2</v>
      </c>
      <c r="J137" s="693"/>
    </row>
    <row r="138" spans="1:10" s="184" customFormat="1" ht="11.45" customHeight="1">
      <c r="A138" s="664">
        <v>1995</v>
      </c>
      <c r="B138" s="119" t="s">
        <v>450</v>
      </c>
      <c r="C138" s="119" t="s">
        <v>512</v>
      </c>
      <c r="D138" s="119" t="s">
        <v>12</v>
      </c>
      <c r="E138" s="119" t="s">
        <v>118</v>
      </c>
      <c r="F138" s="496" t="s">
        <v>401</v>
      </c>
      <c r="G138" s="697">
        <v>0.20857970000000001</v>
      </c>
      <c r="H138" s="698"/>
      <c r="I138" s="698">
        <v>-7.5548799999999999E-2</v>
      </c>
      <c r="J138" s="699"/>
    </row>
    <row r="139" spans="1:10" s="184" customFormat="1" ht="11.45" customHeight="1">
      <c r="A139" s="661">
        <v>2014</v>
      </c>
      <c r="B139" s="117" t="s">
        <v>452</v>
      </c>
      <c r="C139" s="186" t="s">
        <v>517</v>
      </c>
      <c r="D139" s="117" t="s">
        <v>20</v>
      </c>
      <c r="E139" s="508" t="s">
        <v>119</v>
      </c>
      <c r="F139" s="573" t="s">
        <v>313</v>
      </c>
      <c r="G139" s="711">
        <v>2.7992199999999998E-2</v>
      </c>
      <c r="H139" s="712">
        <v>0.1462435</v>
      </c>
      <c r="I139" s="712">
        <v>-3.9479E-2</v>
      </c>
      <c r="J139" s="713">
        <v>0.165405</v>
      </c>
    </row>
    <row r="140" spans="1:10" s="184" customFormat="1" ht="11.45" customHeight="1">
      <c r="A140" s="663">
        <v>2011</v>
      </c>
      <c r="B140" s="82" t="s">
        <v>452</v>
      </c>
      <c r="C140" s="82" t="s">
        <v>517</v>
      </c>
      <c r="D140" s="82" t="s">
        <v>4</v>
      </c>
      <c r="E140" s="133" t="s">
        <v>120</v>
      </c>
      <c r="F140" s="583" t="s">
        <v>313</v>
      </c>
      <c r="G140" s="714">
        <v>1.88691E-2</v>
      </c>
      <c r="H140" s="715">
        <v>5.6307599999999999E-2</v>
      </c>
      <c r="I140" s="715">
        <v>-4.4248500000000003E-2</v>
      </c>
      <c r="J140" s="716">
        <v>0.16968</v>
      </c>
    </row>
    <row r="141" spans="1:10" s="184" customFormat="1" ht="11.45" customHeight="1">
      <c r="A141" s="662">
        <v>2006</v>
      </c>
      <c r="B141" s="121" t="s">
        <v>452</v>
      </c>
      <c r="C141" s="121" t="s">
        <v>517</v>
      </c>
      <c r="D141" s="121" t="s">
        <v>8</v>
      </c>
      <c r="E141" s="134" t="s">
        <v>121</v>
      </c>
      <c r="F141" s="590" t="s">
        <v>313</v>
      </c>
      <c r="G141" s="717">
        <v>3.0126E-2</v>
      </c>
      <c r="H141" s="718">
        <v>5.9701400000000002E-2</v>
      </c>
      <c r="I141" s="718">
        <v>-1.3128600000000001E-2</v>
      </c>
      <c r="J141" s="719">
        <v>0.3184882</v>
      </c>
    </row>
    <row r="142" spans="1:10" s="184" customFormat="1" ht="11.45" customHeight="1">
      <c r="A142" s="501">
        <v>2015</v>
      </c>
      <c r="B142" s="502" t="s">
        <v>453</v>
      </c>
      <c r="C142" s="502" t="s">
        <v>518</v>
      </c>
      <c r="D142" s="502" t="s">
        <v>623</v>
      </c>
      <c r="E142" s="502" t="s">
        <v>706</v>
      </c>
      <c r="F142" s="600" t="s">
        <v>401</v>
      </c>
      <c r="G142" s="739">
        <v>0.31831589999999998</v>
      </c>
      <c r="H142" s="741"/>
      <c r="I142" s="741">
        <v>1.1924499999999999E-2</v>
      </c>
      <c r="J142" s="742"/>
    </row>
    <row r="143" spans="1:10" s="184" customFormat="1" ht="11.45" customHeight="1">
      <c r="A143" s="503">
        <v>2012</v>
      </c>
      <c r="B143" s="214" t="s">
        <v>453</v>
      </c>
      <c r="C143" s="214" t="s">
        <v>518</v>
      </c>
      <c r="D143" s="214" t="s">
        <v>20</v>
      </c>
      <c r="E143" s="214" t="s">
        <v>122</v>
      </c>
      <c r="F143" s="601" t="s">
        <v>401</v>
      </c>
      <c r="G143" s="743">
        <v>0.35446</v>
      </c>
      <c r="H143" s="744"/>
      <c r="I143" s="744">
        <v>3.2082300000000001E-2</v>
      </c>
      <c r="J143" s="745"/>
    </row>
    <row r="144" spans="1:10" s="184" customFormat="1" ht="11.45" customHeight="1">
      <c r="A144" s="503">
        <v>2009</v>
      </c>
      <c r="B144" s="214" t="s">
        <v>453</v>
      </c>
      <c r="C144" s="214" t="s">
        <v>518</v>
      </c>
      <c r="D144" s="214" t="s">
        <v>4</v>
      </c>
      <c r="E144" s="214" t="s">
        <v>123</v>
      </c>
      <c r="F144" s="601" t="s">
        <v>401</v>
      </c>
      <c r="G144" s="743">
        <v>0.38257859999999999</v>
      </c>
      <c r="H144" s="744"/>
      <c r="I144" s="744">
        <v>2.4221400000000001E-2</v>
      </c>
      <c r="J144" s="745"/>
    </row>
    <row r="145" spans="1:10" s="184" customFormat="1" ht="11.45" customHeight="1">
      <c r="A145" s="503">
        <v>2007</v>
      </c>
      <c r="B145" s="214" t="s">
        <v>453</v>
      </c>
      <c r="C145" s="214" t="s">
        <v>518</v>
      </c>
      <c r="D145" s="214" t="s">
        <v>6</v>
      </c>
      <c r="E145" s="214" t="s">
        <v>124</v>
      </c>
      <c r="F145" s="601" t="s">
        <v>401</v>
      </c>
      <c r="G145" s="743">
        <v>0.35513909999999999</v>
      </c>
      <c r="H145" s="744"/>
      <c r="I145" s="744">
        <v>2.1350000000000002E-3</v>
      </c>
      <c r="J145" s="745"/>
    </row>
    <row r="146" spans="1:10" s="184" customFormat="1" ht="11.45" customHeight="1">
      <c r="A146" s="503">
        <v>2005</v>
      </c>
      <c r="B146" s="214" t="s">
        <v>453</v>
      </c>
      <c r="C146" s="214" t="s">
        <v>518</v>
      </c>
      <c r="D146" s="214" t="s">
        <v>8</v>
      </c>
      <c r="E146" s="214" t="s">
        <v>125</v>
      </c>
      <c r="F146" s="601" t="s">
        <v>401</v>
      </c>
      <c r="G146" s="743">
        <v>0.3398235</v>
      </c>
      <c r="H146" s="744"/>
      <c r="I146" s="744">
        <v>-7.2649000000000004E-3</v>
      </c>
      <c r="J146" s="745"/>
    </row>
    <row r="147" spans="1:10" s="184" customFormat="1" ht="11.45" customHeight="1">
      <c r="A147" s="503">
        <v>1999</v>
      </c>
      <c r="B147" s="214" t="s">
        <v>453</v>
      </c>
      <c r="C147" s="214" t="s">
        <v>518</v>
      </c>
      <c r="D147" s="214" t="s">
        <v>10</v>
      </c>
      <c r="E147" s="214" t="s">
        <v>126</v>
      </c>
      <c r="F147" s="601" t="s">
        <v>401</v>
      </c>
      <c r="G147" s="743">
        <v>0.3336596</v>
      </c>
      <c r="H147" s="744"/>
      <c r="I147" s="744">
        <v>-1.7026099999999999E-2</v>
      </c>
      <c r="J147" s="745"/>
    </row>
    <row r="148" spans="1:10" s="184" customFormat="1" ht="11.45" customHeight="1">
      <c r="A148" s="503">
        <v>1994</v>
      </c>
      <c r="B148" s="214" t="s">
        <v>453</v>
      </c>
      <c r="C148" s="214" t="s">
        <v>518</v>
      </c>
      <c r="D148" s="214" t="s">
        <v>12</v>
      </c>
      <c r="E148" s="214" t="s">
        <v>127</v>
      </c>
      <c r="F148" s="601" t="s">
        <v>401</v>
      </c>
      <c r="G148" s="743">
        <v>0.31850899999999999</v>
      </c>
      <c r="H148" s="744"/>
      <c r="I148" s="744">
        <v>-1.9417799999999999E-2</v>
      </c>
      <c r="J148" s="745"/>
    </row>
    <row r="149" spans="1:10" s="184" customFormat="1" ht="11.45" customHeight="1">
      <c r="A149" s="504">
        <v>1991</v>
      </c>
      <c r="B149" s="226" t="s">
        <v>453</v>
      </c>
      <c r="C149" s="226" t="s">
        <v>518</v>
      </c>
      <c r="D149" s="226" t="s">
        <v>14</v>
      </c>
      <c r="E149" s="226" t="s">
        <v>128</v>
      </c>
      <c r="F149" s="602" t="s">
        <v>631</v>
      </c>
      <c r="G149" s="750">
        <v>0.30601440000000002</v>
      </c>
      <c r="H149" s="751"/>
      <c r="I149" s="751">
        <v>-2.29433E-2</v>
      </c>
      <c r="J149" s="752"/>
    </row>
    <row r="150" spans="1:10" ht="11.45" customHeight="1">
      <c r="A150" s="661">
        <v>2010</v>
      </c>
      <c r="B150" s="117" t="s">
        <v>454</v>
      </c>
      <c r="C150" s="186" t="s">
        <v>513</v>
      </c>
      <c r="D150" s="117" t="s">
        <v>4</v>
      </c>
      <c r="E150" s="131" t="s">
        <v>129</v>
      </c>
      <c r="F150" s="720" t="s">
        <v>313</v>
      </c>
      <c r="G150" s="721">
        <v>0.16388720000000001</v>
      </c>
      <c r="H150" s="722">
        <v>0.26616040000000002</v>
      </c>
      <c r="I150" s="722">
        <v>-0.1251534</v>
      </c>
      <c r="J150" s="723">
        <v>-0.41128559999999997</v>
      </c>
    </row>
    <row r="151" spans="1:10" ht="11.45" customHeight="1">
      <c r="A151" s="663">
        <v>2007</v>
      </c>
      <c r="B151" s="82" t="s">
        <v>454</v>
      </c>
      <c r="C151" s="82" t="s">
        <v>513</v>
      </c>
      <c r="D151" s="82" t="s">
        <v>6</v>
      </c>
      <c r="E151" s="133" t="s">
        <v>130</v>
      </c>
      <c r="F151" s="583" t="s">
        <v>313</v>
      </c>
      <c r="G151" s="721">
        <v>0.10926</v>
      </c>
      <c r="H151" s="722">
        <v>0.25890239999999998</v>
      </c>
      <c r="I151" s="722">
        <v>-0.2231216</v>
      </c>
      <c r="J151" s="723">
        <v>-0.37575720000000001</v>
      </c>
    </row>
    <row r="152" spans="1:10" ht="11.45" customHeight="1">
      <c r="A152" s="662">
        <v>2004</v>
      </c>
      <c r="B152" s="121" t="s">
        <v>454</v>
      </c>
      <c r="C152" s="121" t="s">
        <v>513</v>
      </c>
      <c r="D152" s="121" t="s">
        <v>8</v>
      </c>
      <c r="E152" s="134" t="s">
        <v>131</v>
      </c>
      <c r="F152" s="590" t="s">
        <v>313</v>
      </c>
      <c r="G152" s="721">
        <v>0.12602260000000001</v>
      </c>
      <c r="H152" s="722">
        <v>0.27149010000000001</v>
      </c>
      <c r="I152" s="722">
        <v>-0.20202980000000001</v>
      </c>
      <c r="J152" s="723">
        <v>-0.37362780000000001</v>
      </c>
    </row>
    <row r="153" spans="1:10" ht="11.45" customHeight="1">
      <c r="A153" s="664">
        <v>2011</v>
      </c>
      <c r="B153" s="119" t="s">
        <v>455</v>
      </c>
      <c r="C153" s="119" t="s">
        <v>515</v>
      </c>
      <c r="D153" s="119" t="s">
        <v>4</v>
      </c>
      <c r="E153" s="135" t="s">
        <v>132</v>
      </c>
      <c r="F153" s="601" t="s">
        <v>401</v>
      </c>
      <c r="G153" s="724">
        <v>6.9175799999999996E-2</v>
      </c>
      <c r="H153" s="725"/>
      <c r="I153" s="725">
        <v>0.12975349999999999</v>
      </c>
      <c r="J153" s="726"/>
    </row>
    <row r="154" spans="1:10" ht="11.45" customHeight="1">
      <c r="A154" s="664">
        <v>2004</v>
      </c>
      <c r="B154" s="119" t="s">
        <v>455</v>
      </c>
      <c r="C154" s="119" t="s">
        <v>515</v>
      </c>
      <c r="D154" s="119" t="s">
        <v>8</v>
      </c>
      <c r="E154" s="135" t="s">
        <v>133</v>
      </c>
      <c r="F154" s="601" t="s">
        <v>401</v>
      </c>
      <c r="G154" s="727">
        <v>4.65601E-2</v>
      </c>
      <c r="H154" s="728"/>
      <c r="I154" s="728">
        <v>2.8753299999999999E-2</v>
      </c>
      <c r="J154" s="729"/>
    </row>
    <row r="155" spans="1:10" s="97" customFormat="1" ht="11.45" customHeight="1">
      <c r="A155" s="661">
        <v>2010</v>
      </c>
      <c r="B155" s="117" t="s">
        <v>456</v>
      </c>
      <c r="C155" s="186" t="s">
        <v>512</v>
      </c>
      <c r="D155" s="117" t="s">
        <v>4</v>
      </c>
      <c r="E155" s="131" t="s">
        <v>134</v>
      </c>
      <c r="F155" s="720" t="s">
        <v>313</v>
      </c>
      <c r="G155" s="721">
        <v>0.2677968</v>
      </c>
      <c r="H155" s="722">
        <v>0.19209329999999999</v>
      </c>
      <c r="I155" s="722">
        <v>-8.65282E-2</v>
      </c>
      <c r="J155" s="723">
        <v>-0.60109840000000003</v>
      </c>
    </row>
    <row r="156" spans="1:10" s="97" customFormat="1" ht="11.45" customHeight="1">
      <c r="A156" s="663">
        <v>2007</v>
      </c>
      <c r="B156" s="82" t="s">
        <v>456</v>
      </c>
      <c r="C156" s="82" t="s">
        <v>512</v>
      </c>
      <c r="D156" s="82" t="s">
        <v>6</v>
      </c>
      <c r="E156" s="133" t="s">
        <v>135</v>
      </c>
      <c r="F156" s="583" t="s">
        <v>313</v>
      </c>
      <c r="G156" s="721">
        <v>0.21044099999999999</v>
      </c>
      <c r="H156" s="722">
        <v>0.15276999999999999</v>
      </c>
      <c r="I156" s="722">
        <v>-0.13605829999999999</v>
      </c>
      <c r="J156" s="723">
        <v>-0.60249490000000006</v>
      </c>
    </row>
    <row r="157" spans="1:10" s="97" customFormat="1" ht="11.45" customHeight="1">
      <c r="A157" s="663">
        <v>2004</v>
      </c>
      <c r="B157" s="82" t="s">
        <v>456</v>
      </c>
      <c r="C157" s="82" t="s">
        <v>512</v>
      </c>
      <c r="D157" s="82" t="s">
        <v>8</v>
      </c>
      <c r="E157" s="133" t="s">
        <v>136</v>
      </c>
      <c r="F157" s="583" t="s">
        <v>313</v>
      </c>
      <c r="G157" s="721">
        <v>0.18157090000000001</v>
      </c>
      <c r="H157" s="722">
        <v>0.16118199999999999</v>
      </c>
      <c r="I157" s="722">
        <v>-0.15785730000000001</v>
      </c>
      <c r="J157" s="723">
        <v>-0.59242019999999995</v>
      </c>
    </row>
    <row r="158" spans="1:10" s="97" customFormat="1" ht="11.45" customHeight="1">
      <c r="A158" s="664">
        <v>2000</v>
      </c>
      <c r="B158" s="119" t="s">
        <v>456</v>
      </c>
      <c r="C158" s="119" t="s">
        <v>512</v>
      </c>
      <c r="D158" s="119" t="s">
        <v>10</v>
      </c>
      <c r="E158" s="135" t="s">
        <v>137</v>
      </c>
      <c r="F158" s="601" t="s">
        <v>401</v>
      </c>
      <c r="G158" s="730">
        <v>0.1684147</v>
      </c>
      <c r="H158" s="731"/>
      <c r="I158" s="731">
        <v>-0.20805899999999999</v>
      </c>
      <c r="J158" s="732"/>
    </row>
    <row r="159" spans="1:10" s="97" customFormat="1" ht="11.45" customHeight="1">
      <c r="A159" s="664">
        <v>1996</v>
      </c>
      <c r="B159" s="119" t="s">
        <v>456</v>
      </c>
      <c r="C159" s="119" t="s">
        <v>512</v>
      </c>
      <c r="D159" s="119" t="s">
        <v>12</v>
      </c>
      <c r="E159" s="135" t="s">
        <v>138</v>
      </c>
      <c r="F159" s="601" t="s">
        <v>401</v>
      </c>
      <c r="G159" s="730">
        <v>0.20465220000000001</v>
      </c>
      <c r="H159" s="731"/>
      <c r="I159" s="731">
        <v>-0.17580480000000001</v>
      </c>
      <c r="J159" s="732"/>
    </row>
    <row r="160" spans="1:10" s="97" customFormat="1" ht="11.45" customHeight="1">
      <c r="A160" s="664">
        <v>1995</v>
      </c>
      <c r="B160" s="119" t="s">
        <v>456</v>
      </c>
      <c r="C160" s="119" t="s">
        <v>512</v>
      </c>
      <c r="D160" s="119" t="s">
        <v>12</v>
      </c>
      <c r="E160" s="135" t="s">
        <v>139</v>
      </c>
      <c r="F160" s="601" t="s">
        <v>401</v>
      </c>
      <c r="G160" s="730">
        <v>0.19850580000000001</v>
      </c>
      <c r="H160" s="731"/>
      <c r="I160" s="731">
        <v>-0.18479039999999999</v>
      </c>
      <c r="J160" s="732"/>
    </row>
    <row r="161" spans="1:10" s="97" customFormat="1" ht="11.45" customHeight="1">
      <c r="A161" s="664">
        <v>1994</v>
      </c>
      <c r="B161" s="119" t="s">
        <v>456</v>
      </c>
      <c r="C161" s="119" t="s">
        <v>512</v>
      </c>
      <c r="D161" s="119" t="s">
        <v>12</v>
      </c>
      <c r="E161" s="135" t="s">
        <v>140</v>
      </c>
      <c r="F161" s="601" t="s">
        <v>401</v>
      </c>
      <c r="G161" s="730">
        <v>0.20686099999999999</v>
      </c>
      <c r="H161" s="731"/>
      <c r="I161" s="731">
        <v>-0.2068007</v>
      </c>
      <c r="J161" s="732"/>
    </row>
    <row r="162" spans="1:10" s="97" customFormat="1" ht="11.45" customHeight="1">
      <c r="A162" s="662">
        <v>1987</v>
      </c>
      <c r="B162" s="121" t="s">
        <v>456</v>
      </c>
      <c r="C162" s="121" t="s">
        <v>512</v>
      </c>
      <c r="D162" s="121" t="s">
        <v>16</v>
      </c>
      <c r="E162" s="134" t="s">
        <v>141</v>
      </c>
      <c r="F162" s="590" t="s">
        <v>313</v>
      </c>
      <c r="G162" s="721">
        <v>0.18859819999999999</v>
      </c>
      <c r="H162" s="722">
        <v>0.1989592</v>
      </c>
      <c r="I162" s="722">
        <v>-0.1486441</v>
      </c>
      <c r="J162" s="723">
        <v>-0.56736839999999999</v>
      </c>
    </row>
    <row r="163" spans="1:10" s="97" customFormat="1" ht="11.45" customHeight="1">
      <c r="A163" s="498">
        <v>2016</v>
      </c>
      <c r="B163" s="491" t="s">
        <v>457</v>
      </c>
      <c r="C163" s="491" t="s">
        <v>516</v>
      </c>
      <c r="D163" s="491" t="s">
        <v>623</v>
      </c>
      <c r="E163" s="491" t="s">
        <v>707</v>
      </c>
      <c r="F163" s="505" t="s">
        <v>313</v>
      </c>
      <c r="G163" s="733">
        <v>0.1400489</v>
      </c>
      <c r="H163" s="734">
        <v>0.17569650000000001</v>
      </c>
      <c r="I163" s="734">
        <v>-3.3212800000000001E-2</v>
      </c>
      <c r="J163" s="735">
        <v>-0.57070770000000004</v>
      </c>
    </row>
    <row r="164" spans="1:10" s="97" customFormat="1" ht="11.45" customHeight="1">
      <c r="A164" s="499">
        <v>2014</v>
      </c>
      <c r="B164" s="205" t="s">
        <v>457</v>
      </c>
      <c r="C164" s="205" t="s">
        <v>516</v>
      </c>
      <c r="D164" s="205" t="s">
        <v>680</v>
      </c>
      <c r="E164" s="205" t="s">
        <v>708</v>
      </c>
      <c r="F164" s="506" t="s">
        <v>313</v>
      </c>
      <c r="G164" s="721">
        <v>0.1389242</v>
      </c>
      <c r="H164" s="722">
        <v>0.1758998</v>
      </c>
      <c r="I164" s="722">
        <v>-5.9251100000000001E-2</v>
      </c>
      <c r="J164" s="723">
        <v>-0.56221739999999998</v>
      </c>
    </row>
    <row r="165" spans="1:10" s="97" customFormat="1" ht="11.45" customHeight="1">
      <c r="A165" s="499">
        <v>2012</v>
      </c>
      <c r="B165" s="205" t="s">
        <v>457</v>
      </c>
      <c r="C165" s="205" t="s">
        <v>516</v>
      </c>
      <c r="D165" s="205" t="s">
        <v>20</v>
      </c>
      <c r="E165" s="205" t="s">
        <v>142</v>
      </c>
      <c r="F165" s="506" t="s">
        <v>313</v>
      </c>
      <c r="G165" s="721">
        <v>0.1478207</v>
      </c>
      <c r="H165" s="722">
        <v>0.16371060000000001</v>
      </c>
      <c r="I165" s="722">
        <v>8.3812000000000001E-3</v>
      </c>
      <c r="J165" s="723">
        <v>-0.57047840000000005</v>
      </c>
    </row>
    <row r="166" spans="1:10" s="97" customFormat="1" ht="11.45" customHeight="1">
      <c r="A166" s="499">
        <v>2010</v>
      </c>
      <c r="B166" s="205" t="s">
        <v>457</v>
      </c>
      <c r="C166" s="205" t="s">
        <v>516</v>
      </c>
      <c r="D166" s="205" t="s">
        <v>4</v>
      </c>
      <c r="E166" s="205" t="s">
        <v>143</v>
      </c>
      <c r="F166" s="506" t="s">
        <v>313</v>
      </c>
      <c r="G166" s="721">
        <v>0.15157770000000001</v>
      </c>
      <c r="H166" s="722">
        <v>0.1689088</v>
      </c>
      <c r="I166" s="722">
        <v>9.1161999999999997E-3</v>
      </c>
      <c r="J166" s="723">
        <v>-0.57142320000000002</v>
      </c>
    </row>
    <row r="167" spans="1:10" s="97" customFormat="1" ht="11.45" customHeight="1">
      <c r="A167" s="499">
        <v>2007</v>
      </c>
      <c r="B167" s="205" t="s">
        <v>457</v>
      </c>
      <c r="C167" s="205" t="s">
        <v>516</v>
      </c>
      <c r="D167" s="205" t="s">
        <v>6</v>
      </c>
      <c r="E167" s="205" t="s">
        <v>144</v>
      </c>
      <c r="F167" s="506" t="s">
        <v>313</v>
      </c>
      <c r="G167" s="721">
        <v>0.15552560000000001</v>
      </c>
      <c r="H167" s="722">
        <v>0.1897797</v>
      </c>
      <c r="I167" s="722">
        <v>-1.4093400000000001E-2</v>
      </c>
      <c r="J167" s="723">
        <v>-0.57958069999999995</v>
      </c>
    </row>
    <row r="168" spans="1:10" s="97" customFormat="1" ht="11.45" customHeight="1">
      <c r="A168" s="499">
        <v>2005</v>
      </c>
      <c r="B168" s="205" t="s">
        <v>457</v>
      </c>
      <c r="C168" s="205" t="s">
        <v>516</v>
      </c>
      <c r="D168" s="205" t="s">
        <v>8</v>
      </c>
      <c r="E168" s="205" t="s">
        <v>145</v>
      </c>
      <c r="F168" s="506" t="s">
        <v>313</v>
      </c>
      <c r="G168" s="721">
        <v>0.1648425</v>
      </c>
      <c r="H168" s="722">
        <v>0.19244629999999999</v>
      </c>
      <c r="I168" s="722">
        <v>-3.9819E-3</v>
      </c>
      <c r="J168" s="723">
        <v>-0.57234839999999998</v>
      </c>
    </row>
    <row r="169" spans="1:10" s="97" customFormat="1" ht="11.45" customHeight="1">
      <c r="A169" s="499">
        <v>2001</v>
      </c>
      <c r="B169" s="205" t="s">
        <v>457</v>
      </c>
      <c r="C169" s="205" t="s">
        <v>516</v>
      </c>
      <c r="D169" s="205" t="s">
        <v>10</v>
      </c>
      <c r="E169" s="205" t="s">
        <v>146</v>
      </c>
      <c r="F169" s="506" t="s">
        <v>313</v>
      </c>
      <c r="G169" s="721">
        <v>0.17871119999999999</v>
      </c>
      <c r="H169" s="722">
        <v>0.23804600000000001</v>
      </c>
      <c r="I169" s="722">
        <v>-3.7331700000000002E-2</v>
      </c>
      <c r="J169" s="723">
        <v>-0.58718170000000003</v>
      </c>
    </row>
    <row r="170" spans="1:10" s="97" customFormat="1" ht="11.45" customHeight="1">
      <c r="A170" s="499">
        <v>1997</v>
      </c>
      <c r="B170" s="205" t="s">
        <v>457</v>
      </c>
      <c r="C170" s="205" t="s">
        <v>516</v>
      </c>
      <c r="D170" s="205" t="s">
        <v>12</v>
      </c>
      <c r="E170" s="205" t="s">
        <v>147</v>
      </c>
      <c r="F170" s="506" t="s">
        <v>313</v>
      </c>
      <c r="G170" s="721">
        <v>0.15960849999999999</v>
      </c>
      <c r="H170" s="722">
        <v>0.23553979999999999</v>
      </c>
      <c r="I170" s="722">
        <v>-2.50656E-2</v>
      </c>
      <c r="J170" s="723">
        <v>-0.570662</v>
      </c>
    </row>
    <row r="171" spans="1:10" s="97" customFormat="1" ht="11.45" customHeight="1">
      <c r="A171" s="499">
        <v>1992</v>
      </c>
      <c r="B171" s="205" t="s">
        <v>457</v>
      </c>
      <c r="C171" s="205" t="s">
        <v>516</v>
      </c>
      <c r="D171" s="205" t="s">
        <v>14</v>
      </c>
      <c r="E171" s="205" t="s">
        <v>148</v>
      </c>
      <c r="F171" s="506" t="s">
        <v>313</v>
      </c>
      <c r="G171" s="721">
        <v>0.15504470000000001</v>
      </c>
      <c r="H171" s="722">
        <v>0.1963597</v>
      </c>
      <c r="I171" s="722">
        <v>-7.8382999999999994E-2</v>
      </c>
      <c r="J171" s="723">
        <v>-0.58076450000000002</v>
      </c>
    </row>
    <row r="172" spans="1:10" s="97" customFormat="1" ht="11.45" customHeight="1">
      <c r="A172" s="499">
        <v>1986</v>
      </c>
      <c r="B172" s="205" t="s">
        <v>457</v>
      </c>
      <c r="C172" s="205" t="s">
        <v>516</v>
      </c>
      <c r="D172" s="205" t="s">
        <v>16</v>
      </c>
      <c r="E172" s="205" t="s">
        <v>149</v>
      </c>
      <c r="F172" s="506" t="s">
        <v>313</v>
      </c>
      <c r="G172" s="721">
        <v>0.1462426</v>
      </c>
      <c r="H172" s="722">
        <v>0.22840460000000001</v>
      </c>
      <c r="I172" s="722">
        <v>-0.10949449999999999</v>
      </c>
      <c r="J172" s="723">
        <v>-0.57673379999999996</v>
      </c>
    </row>
    <row r="173" spans="1:10" s="97" customFormat="1" ht="11.45" customHeight="1">
      <c r="A173" s="500">
        <v>1979</v>
      </c>
      <c r="B173" s="216" t="s">
        <v>457</v>
      </c>
      <c r="C173" s="216" t="s">
        <v>516</v>
      </c>
      <c r="D173" s="216" t="s">
        <v>18</v>
      </c>
      <c r="E173" s="216" t="s">
        <v>150</v>
      </c>
      <c r="F173" s="507" t="s">
        <v>313</v>
      </c>
      <c r="G173" s="736">
        <v>0.109696</v>
      </c>
      <c r="H173" s="737">
        <v>0.29109699999999999</v>
      </c>
      <c r="I173" s="737">
        <v>-0.12915409999999999</v>
      </c>
      <c r="J173" s="738">
        <v>-0.50926970000000005</v>
      </c>
    </row>
    <row r="174" spans="1:10" s="184" customFormat="1" ht="11.45" customHeight="1">
      <c r="A174" s="666">
        <v>2014</v>
      </c>
      <c r="B174" s="137" t="s">
        <v>458</v>
      </c>
      <c r="C174" s="188" t="s">
        <v>512</v>
      </c>
      <c r="D174" s="137" t="s">
        <v>20</v>
      </c>
      <c r="E174" s="509" t="s">
        <v>151</v>
      </c>
      <c r="F174" s="610" t="s">
        <v>401</v>
      </c>
      <c r="G174" s="739">
        <v>0.29994209999999999</v>
      </c>
      <c r="H174" s="740">
        <v>0.3309511</v>
      </c>
      <c r="I174" s="741">
        <v>-3.6576999999999998E-3</v>
      </c>
      <c r="J174" s="742">
        <v>-0.51248870000000002</v>
      </c>
    </row>
    <row r="175" spans="1:10" s="184" customFormat="1" ht="11.45" customHeight="1">
      <c r="A175" s="664">
        <v>2010</v>
      </c>
      <c r="B175" s="119" t="s">
        <v>458</v>
      </c>
      <c r="C175" s="119" t="s">
        <v>512</v>
      </c>
      <c r="D175" s="119" t="s">
        <v>4</v>
      </c>
      <c r="E175" s="135" t="s">
        <v>152</v>
      </c>
      <c r="F175" s="601" t="s">
        <v>401</v>
      </c>
      <c r="G175" s="743">
        <v>0.28063389999999999</v>
      </c>
      <c r="H175" s="740">
        <v>0.3254108</v>
      </c>
      <c r="I175" s="744">
        <v>1.3020800000000001E-2</v>
      </c>
      <c r="J175" s="745">
        <v>-0.49040830000000002</v>
      </c>
    </row>
    <row r="176" spans="1:10" s="184" customFormat="1" ht="11.45" customHeight="1">
      <c r="A176" s="664">
        <v>2008</v>
      </c>
      <c r="B176" s="119" t="s">
        <v>458</v>
      </c>
      <c r="C176" s="119" t="s">
        <v>512</v>
      </c>
      <c r="D176" s="119" t="s">
        <v>6</v>
      </c>
      <c r="E176" s="135" t="s">
        <v>153</v>
      </c>
      <c r="F176" s="601" t="s">
        <v>401</v>
      </c>
      <c r="G176" s="743">
        <v>0.2730168</v>
      </c>
      <c r="H176" s="740">
        <v>0.31058530000000001</v>
      </c>
      <c r="I176" s="744">
        <v>-8.0593000000000001E-3</v>
      </c>
      <c r="J176" s="745">
        <v>-0.47443079999999999</v>
      </c>
    </row>
    <row r="177" spans="1:10" s="184" customFormat="1" ht="11.45" customHeight="1">
      <c r="A177" s="664">
        <v>2004</v>
      </c>
      <c r="B177" s="119" t="s">
        <v>458</v>
      </c>
      <c r="C177" s="119" t="s">
        <v>512</v>
      </c>
      <c r="D177" s="119" t="s">
        <v>8</v>
      </c>
      <c r="E177" s="135" t="s">
        <v>154</v>
      </c>
      <c r="F177" s="601" t="s">
        <v>401</v>
      </c>
      <c r="G177" s="743">
        <v>0.25635409999999997</v>
      </c>
      <c r="H177" s="740">
        <v>0.31974010000000003</v>
      </c>
      <c r="I177" s="744">
        <v>1.30729E-2</v>
      </c>
      <c r="J177" s="745">
        <v>-0.50982570000000005</v>
      </c>
    </row>
    <row r="178" spans="1:10" s="184" customFormat="1" ht="11.45" customHeight="1">
      <c r="A178" s="664">
        <v>2000</v>
      </c>
      <c r="B178" s="119" t="s">
        <v>458</v>
      </c>
      <c r="C178" s="119" t="s">
        <v>512</v>
      </c>
      <c r="D178" s="119" t="s">
        <v>10</v>
      </c>
      <c r="E178" s="135" t="s">
        <v>155</v>
      </c>
      <c r="F178" s="601" t="s">
        <v>401</v>
      </c>
      <c r="G178" s="743">
        <v>0.24674080000000001</v>
      </c>
      <c r="H178" s="740"/>
      <c r="I178" s="744">
        <v>-1.4736E-3</v>
      </c>
      <c r="J178" s="745"/>
    </row>
    <row r="179" spans="1:10" s="184" customFormat="1" ht="11.45" customHeight="1">
      <c r="A179" s="664">
        <v>1998</v>
      </c>
      <c r="B179" s="119" t="s">
        <v>458</v>
      </c>
      <c r="C179" s="119" t="s">
        <v>512</v>
      </c>
      <c r="D179" s="119" t="s">
        <v>10</v>
      </c>
      <c r="E179" s="135" t="s">
        <v>156</v>
      </c>
      <c r="F179" s="601" t="s">
        <v>401</v>
      </c>
      <c r="G179" s="743">
        <v>0.24816289999999999</v>
      </c>
      <c r="H179" s="740"/>
      <c r="I179" s="744">
        <v>-1.27855E-2</v>
      </c>
      <c r="J179" s="745"/>
    </row>
    <row r="180" spans="1:10" s="184" customFormat="1" ht="11.45" customHeight="1">
      <c r="A180" s="664">
        <v>1995</v>
      </c>
      <c r="B180" s="119" t="s">
        <v>458</v>
      </c>
      <c r="C180" s="119" t="s">
        <v>512</v>
      </c>
      <c r="D180" s="119" t="s">
        <v>12</v>
      </c>
      <c r="E180" s="135" t="s">
        <v>157</v>
      </c>
      <c r="F180" s="601" t="s">
        <v>401</v>
      </c>
      <c r="G180" s="743">
        <v>0.25385400000000002</v>
      </c>
      <c r="H180" s="740"/>
      <c r="I180" s="744">
        <v>-7.9728000000000004E-3</v>
      </c>
      <c r="J180" s="745"/>
    </row>
    <row r="181" spans="1:10" s="184" customFormat="1" ht="11.45" customHeight="1">
      <c r="A181" s="664">
        <v>1993</v>
      </c>
      <c r="B181" s="119" t="s">
        <v>458</v>
      </c>
      <c r="C181" s="119" t="s">
        <v>512</v>
      </c>
      <c r="D181" s="119" t="s">
        <v>12</v>
      </c>
      <c r="E181" s="119" t="s">
        <v>158</v>
      </c>
      <c r="F181" s="496" t="s">
        <v>401</v>
      </c>
      <c r="G181" s="691">
        <v>0.22658049999999999</v>
      </c>
      <c r="H181" s="692"/>
      <c r="I181" s="692">
        <v>1.69172E-2</v>
      </c>
      <c r="J181" s="693"/>
    </row>
    <row r="182" spans="1:10" s="184" customFormat="1" ht="11.45" customHeight="1">
      <c r="A182" s="664">
        <v>1991</v>
      </c>
      <c r="B182" s="119" t="s">
        <v>458</v>
      </c>
      <c r="C182" s="119" t="s">
        <v>512</v>
      </c>
      <c r="D182" s="119" t="s">
        <v>14</v>
      </c>
      <c r="E182" s="119" t="s">
        <v>159</v>
      </c>
      <c r="F182" s="496" t="s">
        <v>401</v>
      </c>
      <c r="G182" s="691">
        <v>0.2066278</v>
      </c>
      <c r="H182" s="692"/>
      <c r="I182" s="692">
        <v>1.6995E-2</v>
      </c>
      <c r="J182" s="693"/>
    </row>
    <row r="183" spans="1:10" s="184" customFormat="1" ht="11.45" customHeight="1">
      <c r="A183" s="664">
        <v>1989</v>
      </c>
      <c r="B183" s="119" t="s">
        <v>458</v>
      </c>
      <c r="C183" s="119" t="s">
        <v>512</v>
      </c>
      <c r="D183" s="119" t="s">
        <v>14</v>
      </c>
      <c r="E183" s="119" t="s">
        <v>160</v>
      </c>
      <c r="F183" s="496" t="s">
        <v>401</v>
      </c>
      <c r="G183" s="691">
        <v>0.1901679</v>
      </c>
      <c r="H183" s="692"/>
      <c r="I183" s="692">
        <v>4.4683599999999997E-2</v>
      </c>
      <c r="J183" s="693"/>
    </row>
    <row r="184" spans="1:10" s="184" customFormat="1" ht="11.45" customHeight="1">
      <c r="A184" s="664">
        <v>1987</v>
      </c>
      <c r="B184" s="119" t="s">
        <v>458</v>
      </c>
      <c r="C184" s="119" t="s">
        <v>512</v>
      </c>
      <c r="D184" s="119" t="s">
        <v>16</v>
      </c>
      <c r="E184" s="119" t="s">
        <v>161</v>
      </c>
      <c r="F184" s="496" t="s">
        <v>401</v>
      </c>
      <c r="G184" s="691">
        <v>0.1831113</v>
      </c>
      <c r="H184" s="692"/>
      <c r="I184" s="692">
        <v>2.59636E-2</v>
      </c>
      <c r="J184" s="693"/>
    </row>
    <row r="185" spans="1:10" s="184" customFormat="1" ht="11.45" customHeight="1">
      <c r="A185" s="665">
        <v>1986</v>
      </c>
      <c r="B185" s="158" t="s">
        <v>458</v>
      </c>
      <c r="C185" s="158" t="s">
        <v>512</v>
      </c>
      <c r="D185" s="158" t="s">
        <v>16</v>
      </c>
      <c r="E185" s="158" t="s">
        <v>162</v>
      </c>
      <c r="F185" s="497" t="s">
        <v>401</v>
      </c>
      <c r="G185" s="691">
        <v>0.20231650000000001</v>
      </c>
      <c r="H185" s="692"/>
      <c r="I185" s="692">
        <v>4.5334199999999998E-2</v>
      </c>
      <c r="J185" s="693"/>
    </row>
    <row r="186" spans="1:10" s="184" customFormat="1" ht="11.45" customHeight="1">
      <c r="A186" s="663">
        <v>2008</v>
      </c>
      <c r="B186" s="82" t="s">
        <v>459</v>
      </c>
      <c r="C186" s="82" t="s">
        <v>519</v>
      </c>
      <c r="D186" s="82" t="s">
        <v>6</v>
      </c>
      <c r="E186" s="82" t="s">
        <v>164</v>
      </c>
      <c r="F186" s="506" t="s">
        <v>313</v>
      </c>
      <c r="G186" s="705">
        <v>0.1487781</v>
      </c>
      <c r="H186" s="706">
        <v>0.15480849999999999</v>
      </c>
      <c r="I186" s="706">
        <v>-3.6214700000000002E-2</v>
      </c>
      <c r="J186" s="707">
        <v>-0.42146869999999997</v>
      </c>
    </row>
    <row r="187" spans="1:10" s="184" customFormat="1" ht="11.45" customHeight="1">
      <c r="A187" s="661">
        <v>2013</v>
      </c>
      <c r="B187" s="116" t="s">
        <v>709</v>
      </c>
      <c r="C187" s="116" t="s">
        <v>710</v>
      </c>
      <c r="D187" s="116" t="s">
        <v>20</v>
      </c>
      <c r="E187" s="116" t="s">
        <v>711</v>
      </c>
      <c r="F187" s="505" t="s">
        <v>313</v>
      </c>
      <c r="G187" s="681">
        <v>0.2050651</v>
      </c>
      <c r="H187" s="682">
        <v>0.14067830000000001</v>
      </c>
      <c r="I187" s="682">
        <v>-5.7530699999999997E-2</v>
      </c>
      <c r="J187" s="683">
        <v>-0.50606280000000003</v>
      </c>
    </row>
    <row r="188" spans="1:10" s="184" customFormat="1" ht="11.45" customHeight="1">
      <c r="A188" s="662">
        <v>2010</v>
      </c>
      <c r="B188" s="121" t="s">
        <v>709</v>
      </c>
      <c r="C188" s="121" t="s">
        <v>710</v>
      </c>
      <c r="D188" s="121" t="s">
        <v>4</v>
      </c>
      <c r="E188" s="121" t="s">
        <v>712</v>
      </c>
      <c r="F188" s="507" t="s">
        <v>313</v>
      </c>
      <c r="G188" s="687">
        <v>0.25357299999999999</v>
      </c>
      <c r="H188" s="688">
        <v>0.14290530000000001</v>
      </c>
      <c r="I188" s="688">
        <v>-5.5386000000000003E-3</v>
      </c>
      <c r="J188" s="689">
        <v>-0.54035849999999996</v>
      </c>
    </row>
    <row r="189" spans="1:10" s="184" customFormat="1" ht="11.45" customHeight="1">
      <c r="A189" s="661">
        <v>2013</v>
      </c>
      <c r="B189" s="117" t="s">
        <v>460</v>
      </c>
      <c r="C189" s="186" t="s">
        <v>512</v>
      </c>
      <c r="D189" s="117" t="s">
        <v>20</v>
      </c>
      <c r="E189" s="117" t="s">
        <v>165</v>
      </c>
      <c r="F189" s="703" t="s">
        <v>313</v>
      </c>
      <c r="G189" s="684">
        <v>0.25956380000000001</v>
      </c>
      <c r="H189" s="685">
        <v>0.2269158</v>
      </c>
      <c r="I189" s="685">
        <v>0.1064148</v>
      </c>
      <c r="J189" s="686">
        <v>-0.44789410000000002</v>
      </c>
    </row>
    <row r="190" spans="1:10" s="184" customFormat="1" ht="11.45" customHeight="1">
      <c r="A190" s="663">
        <v>2010</v>
      </c>
      <c r="B190" s="82" t="s">
        <v>460</v>
      </c>
      <c r="C190" s="82" t="s">
        <v>512</v>
      </c>
      <c r="D190" s="82" t="s">
        <v>4</v>
      </c>
      <c r="E190" s="82" t="s">
        <v>166</v>
      </c>
      <c r="F190" s="506" t="s">
        <v>313</v>
      </c>
      <c r="G190" s="684">
        <v>0.25283870000000003</v>
      </c>
      <c r="H190" s="685">
        <v>0.2104423</v>
      </c>
      <c r="I190" s="685">
        <v>5.8284299999999997E-2</v>
      </c>
      <c r="J190" s="686">
        <v>-0.44696380000000002</v>
      </c>
    </row>
    <row r="191" spans="1:10" s="184" customFormat="1" ht="11.45" customHeight="1">
      <c r="A191" s="663">
        <v>2007</v>
      </c>
      <c r="B191" s="82" t="s">
        <v>460</v>
      </c>
      <c r="C191" s="82" t="s">
        <v>512</v>
      </c>
      <c r="D191" s="82" t="s">
        <v>4</v>
      </c>
      <c r="E191" s="82" t="s">
        <v>167</v>
      </c>
      <c r="F191" s="506" t="s">
        <v>313</v>
      </c>
      <c r="G191" s="684">
        <v>0.22115000000000001</v>
      </c>
      <c r="H191" s="685">
        <v>0.2101971</v>
      </c>
      <c r="I191" s="685">
        <v>2.1150000000000001E-3</v>
      </c>
      <c r="J191" s="686">
        <v>-0.45248509999999997</v>
      </c>
    </row>
    <row r="192" spans="1:10" s="184" customFormat="1" ht="11.45" customHeight="1">
      <c r="A192" s="663">
        <v>2004</v>
      </c>
      <c r="B192" s="82" t="s">
        <v>460</v>
      </c>
      <c r="C192" s="82" t="s">
        <v>512</v>
      </c>
      <c r="D192" s="82" t="s">
        <v>8</v>
      </c>
      <c r="E192" s="82" t="s">
        <v>168</v>
      </c>
      <c r="F192" s="506" t="s">
        <v>313</v>
      </c>
      <c r="G192" s="684">
        <v>0.23272699999999999</v>
      </c>
      <c r="H192" s="685">
        <v>0.1943336</v>
      </c>
      <c r="I192" s="685">
        <v>2.8537E-2</v>
      </c>
      <c r="J192" s="686">
        <v>-0.4699914</v>
      </c>
    </row>
    <row r="193" spans="1:10" s="184" customFormat="1" ht="11.45" customHeight="1">
      <c r="A193" s="664">
        <v>2000</v>
      </c>
      <c r="B193" s="119" t="s">
        <v>460</v>
      </c>
      <c r="C193" s="119" t="s">
        <v>512</v>
      </c>
      <c r="D193" s="119" t="s">
        <v>10</v>
      </c>
      <c r="E193" s="119" t="s">
        <v>169</v>
      </c>
      <c r="F193" s="496" t="s">
        <v>401</v>
      </c>
      <c r="G193" s="691">
        <v>0.25277670000000002</v>
      </c>
      <c r="H193" s="692"/>
      <c r="I193" s="692">
        <v>-4.6941999999999999E-3</v>
      </c>
      <c r="J193" s="693"/>
    </row>
    <row r="194" spans="1:10" s="184" customFormat="1" ht="11.45" customHeight="1">
      <c r="A194" s="664">
        <v>1997</v>
      </c>
      <c r="B194" s="119" t="s">
        <v>460</v>
      </c>
      <c r="C194" s="119" t="s">
        <v>512</v>
      </c>
      <c r="D194" s="119" t="s">
        <v>12</v>
      </c>
      <c r="E194" s="119" t="s">
        <v>170</v>
      </c>
      <c r="F194" s="496" t="s">
        <v>401</v>
      </c>
      <c r="G194" s="691">
        <v>0.26230409999999998</v>
      </c>
      <c r="H194" s="692"/>
      <c r="I194" s="692">
        <v>3.9823999999999997E-3</v>
      </c>
      <c r="J194" s="693"/>
    </row>
    <row r="195" spans="1:10" s="184" customFormat="1" ht="11.45" customHeight="1">
      <c r="A195" s="664">
        <v>1994</v>
      </c>
      <c r="B195" s="119" t="s">
        <v>460</v>
      </c>
      <c r="C195" s="119" t="s">
        <v>512</v>
      </c>
      <c r="D195" s="119" t="s">
        <v>12</v>
      </c>
      <c r="E195" s="119" t="s">
        <v>171</v>
      </c>
      <c r="F195" s="496" t="s">
        <v>401</v>
      </c>
      <c r="G195" s="691">
        <v>0.25018899999999999</v>
      </c>
      <c r="H195" s="692"/>
      <c r="I195" s="692">
        <v>9.8790000000000011E-4</v>
      </c>
      <c r="J195" s="693"/>
    </row>
    <row r="196" spans="1:10" s="184" customFormat="1" ht="11.45" customHeight="1">
      <c r="A196" s="664">
        <v>1991</v>
      </c>
      <c r="B196" s="119" t="s">
        <v>460</v>
      </c>
      <c r="C196" s="119" t="s">
        <v>512</v>
      </c>
      <c r="D196" s="119" t="s">
        <v>14</v>
      </c>
      <c r="E196" s="119" t="s">
        <v>172</v>
      </c>
      <c r="F196" s="496" t="s">
        <v>401</v>
      </c>
      <c r="G196" s="691">
        <v>0.2307623</v>
      </c>
      <c r="H196" s="692"/>
      <c r="I196" s="692">
        <v>2.7089999999999999E-2</v>
      </c>
      <c r="J196" s="693"/>
    </row>
    <row r="197" spans="1:10" s="184" customFormat="1" ht="11.45" customHeight="1">
      <c r="A197" s="665">
        <v>1985</v>
      </c>
      <c r="B197" s="158" t="s">
        <v>460</v>
      </c>
      <c r="C197" s="158" t="s">
        <v>512</v>
      </c>
      <c r="D197" s="158" t="s">
        <v>16</v>
      </c>
      <c r="E197" s="158" t="s">
        <v>173</v>
      </c>
      <c r="F197" s="497" t="s">
        <v>401</v>
      </c>
      <c r="G197" s="691">
        <v>0.22420409999999999</v>
      </c>
      <c r="H197" s="692"/>
      <c r="I197" s="692">
        <v>-1.0281200000000001E-2</v>
      </c>
      <c r="J197" s="693"/>
    </row>
    <row r="198" spans="1:10" s="184" customFormat="1" ht="11.45" customHeight="1">
      <c r="A198" s="664">
        <v>2012</v>
      </c>
      <c r="B198" s="119" t="s">
        <v>461</v>
      </c>
      <c r="C198" s="119" t="s">
        <v>517</v>
      </c>
      <c r="D198" s="119" t="s">
        <v>20</v>
      </c>
      <c r="E198" s="119" t="s">
        <v>174</v>
      </c>
      <c r="F198" s="496" t="s">
        <v>401</v>
      </c>
      <c r="G198" s="694">
        <v>0.1130118</v>
      </c>
      <c r="H198" s="695"/>
      <c r="I198" s="695">
        <v>2.2407900000000001E-2</v>
      </c>
      <c r="J198" s="696"/>
    </row>
    <row r="199" spans="1:10" s="184" customFormat="1" ht="11.45" customHeight="1">
      <c r="A199" s="664">
        <v>2010</v>
      </c>
      <c r="B199" s="119" t="s">
        <v>461</v>
      </c>
      <c r="C199" s="119" t="s">
        <v>517</v>
      </c>
      <c r="D199" s="119" t="s">
        <v>4</v>
      </c>
      <c r="E199" s="119" t="s">
        <v>175</v>
      </c>
      <c r="F199" s="496" t="s">
        <v>401</v>
      </c>
      <c r="G199" s="691">
        <v>0.1028852</v>
      </c>
      <c r="H199" s="692"/>
      <c r="I199" s="692">
        <v>-7.0454199999999995E-2</v>
      </c>
      <c r="J199" s="693"/>
    </row>
    <row r="200" spans="1:10" s="184" customFormat="1" ht="11.45" customHeight="1">
      <c r="A200" s="664">
        <v>2008</v>
      </c>
      <c r="B200" s="119" t="s">
        <v>461</v>
      </c>
      <c r="C200" s="119" t="s">
        <v>517</v>
      </c>
      <c r="D200" s="119" t="s">
        <v>6</v>
      </c>
      <c r="E200" s="119" t="s">
        <v>176</v>
      </c>
      <c r="F200" s="496" t="s">
        <v>401</v>
      </c>
      <c r="G200" s="691">
        <v>9.0519100000000005E-2</v>
      </c>
      <c r="H200" s="692"/>
      <c r="I200" s="692">
        <v>0.1086825</v>
      </c>
      <c r="J200" s="693"/>
    </row>
    <row r="201" spans="1:10" s="184" customFormat="1" ht="11.45" customHeight="1">
      <c r="A201" s="664">
        <v>2004</v>
      </c>
      <c r="B201" s="119" t="s">
        <v>461</v>
      </c>
      <c r="C201" s="119" t="s">
        <v>517</v>
      </c>
      <c r="D201" s="119" t="s">
        <v>8</v>
      </c>
      <c r="E201" s="119" t="s">
        <v>177</v>
      </c>
      <c r="F201" s="496" t="s">
        <v>401</v>
      </c>
      <c r="G201" s="691">
        <v>5.94265E-2</v>
      </c>
      <c r="H201" s="692"/>
      <c r="I201" s="692">
        <v>8.7157600000000002E-2</v>
      </c>
      <c r="J201" s="693"/>
    </row>
    <row r="202" spans="1:10" s="184" customFormat="1" ht="11.45" customHeight="1">
      <c r="A202" s="664">
        <v>2002</v>
      </c>
      <c r="B202" s="119" t="s">
        <v>461</v>
      </c>
      <c r="C202" s="119" t="s">
        <v>517</v>
      </c>
      <c r="D202" s="119" t="s">
        <v>10</v>
      </c>
      <c r="E202" s="119" t="s">
        <v>178</v>
      </c>
      <c r="F202" s="496" t="s">
        <v>401</v>
      </c>
      <c r="G202" s="691">
        <v>5.3944899999999997E-2</v>
      </c>
      <c r="H202" s="692"/>
      <c r="I202" s="692">
        <v>9.0823899999999999E-2</v>
      </c>
      <c r="J202" s="693"/>
    </row>
    <row r="203" spans="1:10" s="184" customFormat="1" ht="11.45" customHeight="1">
      <c r="A203" s="664">
        <v>2000</v>
      </c>
      <c r="B203" s="119" t="s">
        <v>461</v>
      </c>
      <c r="C203" s="119" t="s">
        <v>517</v>
      </c>
      <c r="D203" s="119" t="s">
        <v>10</v>
      </c>
      <c r="E203" s="119" t="s">
        <v>179</v>
      </c>
      <c r="F203" s="496" t="s">
        <v>401</v>
      </c>
      <c r="G203" s="691">
        <v>4.3616799999999997E-2</v>
      </c>
      <c r="H203" s="692"/>
      <c r="I203" s="692">
        <v>-7.9775999999999996E-3</v>
      </c>
      <c r="J203" s="693"/>
    </row>
    <row r="204" spans="1:10" s="184" customFormat="1" ht="11.45" customHeight="1">
      <c r="A204" s="664">
        <v>1998</v>
      </c>
      <c r="B204" s="119" t="s">
        <v>461</v>
      </c>
      <c r="C204" s="119" t="s">
        <v>517</v>
      </c>
      <c r="D204" s="119" t="s">
        <v>10</v>
      </c>
      <c r="E204" s="119" t="s">
        <v>180</v>
      </c>
      <c r="F204" s="496" t="s">
        <v>401</v>
      </c>
      <c r="G204" s="691">
        <v>3.7097499999999999E-2</v>
      </c>
      <c r="H204" s="692"/>
      <c r="I204" s="692">
        <v>-6.1799000000000003E-3</v>
      </c>
      <c r="J204" s="693"/>
    </row>
    <row r="205" spans="1:10" s="184" customFormat="1" ht="11.45" customHeight="1">
      <c r="A205" s="664">
        <v>1996</v>
      </c>
      <c r="B205" s="119" t="s">
        <v>461</v>
      </c>
      <c r="C205" s="119" t="s">
        <v>517</v>
      </c>
      <c r="D205" s="119" t="s">
        <v>12</v>
      </c>
      <c r="E205" s="119" t="s">
        <v>181</v>
      </c>
      <c r="F205" s="496" t="s">
        <v>401</v>
      </c>
      <c r="G205" s="691">
        <v>3.26252E-2</v>
      </c>
      <c r="H205" s="692"/>
      <c r="I205" s="692">
        <v>1.94796E-2</v>
      </c>
      <c r="J205" s="693"/>
    </row>
    <row r="206" spans="1:10" s="184" customFormat="1" ht="11.45" customHeight="1">
      <c r="A206" s="664">
        <v>1994</v>
      </c>
      <c r="B206" s="119" t="s">
        <v>461</v>
      </c>
      <c r="C206" s="119" t="s">
        <v>517</v>
      </c>
      <c r="D206" s="119" t="s">
        <v>12</v>
      </c>
      <c r="E206" s="119" t="s">
        <v>182</v>
      </c>
      <c r="F206" s="496" t="s">
        <v>401</v>
      </c>
      <c r="G206" s="691">
        <v>3.3896000000000003E-2</v>
      </c>
      <c r="H206" s="692"/>
      <c r="I206" s="692">
        <v>2.51924E-2</v>
      </c>
      <c r="J206" s="693"/>
    </row>
    <row r="207" spans="1:10" s="184" customFormat="1" ht="11.45" customHeight="1">
      <c r="A207" s="664">
        <v>1992</v>
      </c>
      <c r="B207" s="119" t="s">
        <v>461</v>
      </c>
      <c r="C207" s="119" t="s">
        <v>517</v>
      </c>
      <c r="D207" s="119" t="s">
        <v>14</v>
      </c>
      <c r="E207" s="119" t="s">
        <v>183</v>
      </c>
      <c r="F207" s="496" t="s">
        <v>401</v>
      </c>
      <c r="G207" s="691">
        <v>2.3624900000000001E-2</v>
      </c>
      <c r="H207" s="692"/>
      <c r="I207" s="692">
        <v>-1.2749399999999999E-2</v>
      </c>
      <c r="J207" s="693"/>
    </row>
    <row r="208" spans="1:10" s="184" customFormat="1" ht="11.45" customHeight="1">
      <c r="A208" s="664">
        <v>1989</v>
      </c>
      <c r="B208" s="119" t="s">
        <v>461</v>
      </c>
      <c r="C208" s="119" t="s">
        <v>517</v>
      </c>
      <c r="D208" s="119" t="s">
        <v>14</v>
      </c>
      <c r="E208" s="119" t="s">
        <v>184</v>
      </c>
      <c r="F208" s="496" t="s">
        <v>401</v>
      </c>
      <c r="G208" s="691">
        <v>2.2273500000000002E-2</v>
      </c>
      <c r="H208" s="692"/>
      <c r="I208" s="692">
        <v>-1.87995E-2</v>
      </c>
      <c r="J208" s="693"/>
    </row>
    <row r="209" spans="1:10" s="184" customFormat="1" ht="11.45" customHeight="1">
      <c r="A209" s="664">
        <v>1984</v>
      </c>
      <c r="B209" s="119" t="s">
        <v>461</v>
      </c>
      <c r="C209" s="119" t="s">
        <v>517</v>
      </c>
      <c r="D209" s="119" t="s">
        <v>16</v>
      </c>
      <c r="E209" s="119" t="s">
        <v>185</v>
      </c>
      <c r="F209" s="496" t="s">
        <v>401</v>
      </c>
      <c r="G209" s="697">
        <v>1.9356499999999999E-2</v>
      </c>
      <c r="H209" s="698"/>
      <c r="I209" s="698">
        <v>-2.1379100000000002E-2</v>
      </c>
      <c r="J209" s="699"/>
    </row>
    <row r="210" spans="1:10" s="184" customFormat="1" ht="11.45" customHeight="1">
      <c r="A210" s="661">
        <v>2013</v>
      </c>
      <c r="B210" s="117" t="s">
        <v>462</v>
      </c>
      <c r="C210" s="186" t="s">
        <v>512</v>
      </c>
      <c r="D210" s="117" t="s">
        <v>4</v>
      </c>
      <c r="E210" s="117" t="s">
        <v>186</v>
      </c>
      <c r="F210" s="703" t="s">
        <v>313</v>
      </c>
      <c r="G210" s="684">
        <v>0.22156670000000001</v>
      </c>
      <c r="H210" s="685">
        <v>0.3255304</v>
      </c>
      <c r="I210" s="685">
        <v>-0.1171387</v>
      </c>
      <c r="J210" s="686">
        <v>-0.42243009999999998</v>
      </c>
    </row>
    <row r="211" spans="1:10" s="184" customFormat="1" ht="11.45" customHeight="1">
      <c r="A211" s="663">
        <v>2010</v>
      </c>
      <c r="B211" s="82" t="s">
        <v>462</v>
      </c>
      <c r="C211" s="82" t="s">
        <v>512</v>
      </c>
      <c r="D211" s="82" t="s">
        <v>4</v>
      </c>
      <c r="E211" s="82" t="s">
        <v>187</v>
      </c>
      <c r="F211" s="506" t="s">
        <v>313</v>
      </c>
      <c r="G211" s="684">
        <v>0.21341789999999999</v>
      </c>
      <c r="H211" s="685">
        <v>0.34434999999999999</v>
      </c>
      <c r="I211" s="685">
        <v>-0.1355896</v>
      </c>
      <c r="J211" s="686">
        <v>-0.40195039999999999</v>
      </c>
    </row>
    <row r="212" spans="1:10" s="184" customFormat="1" ht="11.45" customHeight="1">
      <c r="A212" s="663">
        <v>2007</v>
      </c>
      <c r="B212" s="82" t="s">
        <v>462</v>
      </c>
      <c r="C212" s="82" t="s">
        <v>512</v>
      </c>
      <c r="D212" s="82" t="s">
        <v>6</v>
      </c>
      <c r="E212" s="82" t="s">
        <v>188</v>
      </c>
      <c r="F212" s="506" t="s">
        <v>313</v>
      </c>
      <c r="G212" s="684">
        <v>0.19315869999999999</v>
      </c>
      <c r="H212" s="685">
        <v>0.32249919999999999</v>
      </c>
      <c r="I212" s="685">
        <v>-0.17509079999999999</v>
      </c>
      <c r="J212" s="686">
        <v>-0.43580419999999997</v>
      </c>
    </row>
    <row r="213" spans="1:10" s="184" customFormat="1" ht="11.45" customHeight="1">
      <c r="A213" s="663">
        <v>2004</v>
      </c>
      <c r="B213" s="82" t="s">
        <v>462</v>
      </c>
      <c r="C213" s="82" t="s">
        <v>512</v>
      </c>
      <c r="D213" s="82" t="s">
        <v>8</v>
      </c>
      <c r="E213" s="82" t="s">
        <v>189</v>
      </c>
      <c r="F213" s="506" t="s">
        <v>313</v>
      </c>
      <c r="G213" s="684">
        <v>0.2111828</v>
      </c>
      <c r="H213" s="685">
        <v>0.32296930000000001</v>
      </c>
      <c r="I213" s="685">
        <v>-0.14665030000000001</v>
      </c>
      <c r="J213" s="686">
        <v>-0.41494389999999998</v>
      </c>
    </row>
    <row r="214" spans="1:10" s="184" customFormat="1" ht="11.45" customHeight="1">
      <c r="A214" s="663">
        <v>1999</v>
      </c>
      <c r="B214" s="82" t="s">
        <v>462</v>
      </c>
      <c r="C214" s="82" t="s">
        <v>512</v>
      </c>
      <c r="D214" s="82" t="s">
        <v>10</v>
      </c>
      <c r="E214" s="82" t="s">
        <v>190</v>
      </c>
      <c r="F214" s="506" t="s">
        <v>313</v>
      </c>
      <c r="G214" s="684">
        <v>0.21151059999999999</v>
      </c>
      <c r="H214" s="685">
        <v>0.25833650000000002</v>
      </c>
      <c r="I214" s="685">
        <v>-0.1263456</v>
      </c>
      <c r="J214" s="686">
        <v>-0.40929320000000002</v>
      </c>
    </row>
    <row r="215" spans="1:10" s="184" customFormat="1" ht="11.45" customHeight="1">
      <c r="A215" s="663">
        <v>1993</v>
      </c>
      <c r="B215" s="82" t="s">
        <v>462</v>
      </c>
      <c r="C215" s="82" t="s">
        <v>512</v>
      </c>
      <c r="D215" s="82" t="s">
        <v>12</v>
      </c>
      <c r="E215" s="82" t="s">
        <v>191</v>
      </c>
      <c r="F215" s="506" t="s">
        <v>313</v>
      </c>
      <c r="G215" s="684">
        <v>0.2326328</v>
      </c>
      <c r="H215" s="685">
        <v>0.32175559999999997</v>
      </c>
      <c r="I215" s="685">
        <v>-8.24381E-2</v>
      </c>
      <c r="J215" s="686">
        <v>-0.3858008</v>
      </c>
    </row>
    <row r="216" spans="1:10" s="184" customFormat="1" ht="11.45" customHeight="1">
      <c r="A216" s="663">
        <v>1990</v>
      </c>
      <c r="B216" s="82" t="s">
        <v>462</v>
      </c>
      <c r="C216" s="82" t="s">
        <v>512</v>
      </c>
      <c r="D216" s="82" t="s">
        <v>14</v>
      </c>
      <c r="E216" s="82" t="s">
        <v>192</v>
      </c>
      <c r="F216" s="506" t="s">
        <v>313</v>
      </c>
      <c r="G216" s="684">
        <v>0.24104629999999999</v>
      </c>
      <c r="H216" s="685">
        <v>0.25921759999999999</v>
      </c>
      <c r="I216" s="685">
        <v>-7.3958399999999994E-2</v>
      </c>
      <c r="J216" s="686">
        <v>-0.34357720000000003</v>
      </c>
    </row>
    <row r="217" spans="1:10" s="184" customFormat="1" ht="11.45" customHeight="1">
      <c r="A217" s="663">
        <v>1987</v>
      </c>
      <c r="B217" s="82" t="s">
        <v>462</v>
      </c>
      <c r="C217" s="82" t="s">
        <v>512</v>
      </c>
      <c r="D217" s="82" t="s">
        <v>16</v>
      </c>
      <c r="E217" s="82" t="s">
        <v>193</v>
      </c>
      <c r="F217" s="506" t="s">
        <v>313</v>
      </c>
      <c r="G217" s="684">
        <v>0.293964</v>
      </c>
      <c r="H217" s="685">
        <v>0.34050540000000001</v>
      </c>
      <c r="I217" s="685">
        <v>1.2803999999999999E-3</v>
      </c>
      <c r="J217" s="686">
        <v>-0.41206480000000001</v>
      </c>
    </row>
    <row r="218" spans="1:10" s="184" customFormat="1" ht="11.45" customHeight="1">
      <c r="A218" s="662">
        <v>1983</v>
      </c>
      <c r="B218" s="121" t="s">
        <v>462</v>
      </c>
      <c r="C218" s="121" t="s">
        <v>512</v>
      </c>
      <c r="D218" s="121" t="s">
        <v>16</v>
      </c>
      <c r="E218" s="121" t="s">
        <v>194</v>
      </c>
      <c r="F218" s="507" t="s">
        <v>313</v>
      </c>
      <c r="G218" s="684">
        <v>0.28979660000000002</v>
      </c>
      <c r="H218" s="685">
        <v>0.31471529999999998</v>
      </c>
      <c r="I218" s="685">
        <v>-3.2550000000000001E-3</v>
      </c>
      <c r="J218" s="686">
        <v>-0.40439269999999999</v>
      </c>
    </row>
    <row r="219" spans="1:10" s="184" customFormat="1" ht="11.45" customHeight="1">
      <c r="A219" s="301">
        <v>2013</v>
      </c>
      <c r="B219" s="131" t="s">
        <v>463</v>
      </c>
      <c r="C219" s="82" t="s">
        <v>513</v>
      </c>
      <c r="D219" s="131" t="s">
        <v>20</v>
      </c>
      <c r="E219" s="131" t="s">
        <v>195</v>
      </c>
      <c r="F219" s="583" t="s">
        <v>313</v>
      </c>
      <c r="G219" s="701">
        <v>0.23187840000000001</v>
      </c>
      <c r="H219" s="702">
        <v>0.25768380000000002</v>
      </c>
      <c r="I219" s="702">
        <v>-6.3567899999999997E-2</v>
      </c>
      <c r="J219" s="704">
        <v>-0.4225082</v>
      </c>
    </row>
    <row r="220" spans="1:10" s="184" customFormat="1" ht="11.45" customHeight="1">
      <c r="A220" s="301">
        <v>2010</v>
      </c>
      <c r="B220" s="133" t="s">
        <v>463</v>
      </c>
      <c r="C220" s="82" t="s">
        <v>513</v>
      </c>
      <c r="D220" s="133" t="s">
        <v>4</v>
      </c>
      <c r="E220" s="133" t="s">
        <v>196</v>
      </c>
      <c r="F220" s="583" t="s">
        <v>313</v>
      </c>
      <c r="G220" s="684">
        <v>0.2330894</v>
      </c>
      <c r="H220" s="685">
        <v>0.25765290000000002</v>
      </c>
      <c r="I220" s="685">
        <v>-9.3137399999999995E-2</v>
      </c>
      <c r="J220" s="686">
        <v>-0.41578569999999998</v>
      </c>
    </row>
    <row r="221" spans="1:10" s="184" customFormat="1" ht="11.45" customHeight="1">
      <c r="A221" s="301">
        <v>2007</v>
      </c>
      <c r="B221" s="133" t="s">
        <v>463</v>
      </c>
      <c r="C221" s="82" t="s">
        <v>513</v>
      </c>
      <c r="D221" s="133" t="s">
        <v>6</v>
      </c>
      <c r="E221" s="133" t="s">
        <v>197</v>
      </c>
      <c r="F221" s="583" t="s">
        <v>313</v>
      </c>
      <c r="G221" s="684">
        <v>0.22400600000000001</v>
      </c>
      <c r="H221" s="685">
        <v>0.25320540000000002</v>
      </c>
      <c r="I221" s="685">
        <v>-0.1027695</v>
      </c>
      <c r="J221" s="686">
        <v>-0.41447840000000002</v>
      </c>
    </row>
    <row r="222" spans="1:10" s="184" customFormat="1" ht="11.45" customHeight="1">
      <c r="A222" s="663">
        <v>2004</v>
      </c>
      <c r="B222" s="82" t="s">
        <v>463</v>
      </c>
      <c r="C222" s="82" t="s">
        <v>513</v>
      </c>
      <c r="D222" s="133" t="s">
        <v>8</v>
      </c>
      <c r="E222" s="133" t="s">
        <v>198</v>
      </c>
      <c r="F222" s="583" t="s">
        <v>313</v>
      </c>
      <c r="G222" s="684">
        <v>0.22730829999999999</v>
      </c>
      <c r="H222" s="685">
        <v>0.24446090000000001</v>
      </c>
      <c r="I222" s="685">
        <v>-0.11930540000000001</v>
      </c>
      <c r="J222" s="686">
        <v>-0.40657739999999998</v>
      </c>
    </row>
    <row r="223" spans="1:10" s="184" customFormat="1" ht="11.45" customHeight="1">
      <c r="A223" s="663">
        <v>2000</v>
      </c>
      <c r="B223" s="82" t="s">
        <v>463</v>
      </c>
      <c r="C223" s="82" t="s">
        <v>513</v>
      </c>
      <c r="D223" s="82" t="s">
        <v>10</v>
      </c>
      <c r="E223" s="82" t="s">
        <v>199</v>
      </c>
      <c r="F223" s="506" t="s">
        <v>313</v>
      </c>
      <c r="G223" s="684">
        <v>0.18387970000000001</v>
      </c>
      <c r="H223" s="685">
        <v>0.25043260000000001</v>
      </c>
      <c r="I223" s="685">
        <v>-0.19663900000000001</v>
      </c>
      <c r="J223" s="686">
        <v>-0.4143561</v>
      </c>
    </row>
    <row r="224" spans="1:10" s="184" customFormat="1" ht="11.45" customHeight="1">
      <c r="A224" s="663">
        <v>1995</v>
      </c>
      <c r="B224" s="82" t="s">
        <v>463</v>
      </c>
      <c r="C224" s="82" t="s">
        <v>513</v>
      </c>
      <c r="D224" s="82" t="s">
        <v>12</v>
      </c>
      <c r="E224" s="82" t="s">
        <v>200</v>
      </c>
      <c r="F224" s="506" t="s">
        <v>313</v>
      </c>
      <c r="G224" s="684">
        <v>0.19264529999999999</v>
      </c>
      <c r="H224" s="685">
        <v>0.2435184</v>
      </c>
      <c r="I224" s="685">
        <v>-0.19522429999999999</v>
      </c>
      <c r="J224" s="686">
        <v>-0.41467019999999999</v>
      </c>
    </row>
    <row r="225" spans="1:10" s="184" customFormat="1" ht="11.45" customHeight="1">
      <c r="A225" s="663">
        <v>1991</v>
      </c>
      <c r="B225" s="82" t="s">
        <v>463</v>
      </c>
      <c r="C225" s="82" t="s">
        <v>513</v>
      </c>
      <c r="D225" s="82" t="s">
        <v>14</v>
      </c>
      <c r="E225" s="82" t="s">
        <v>201</v>
      </c>
      <c r="F225" s="506" t="s">
        <v>313</v>
      </c>
      <c r="G225" s="684">
        <v>0.17193659999999999</v>
      </c>
      <c r="H225" s="685">
        <v>0.2268597</v>
      </c>
      <c r="I225" s="685">
        <v>-0.19300149999999999</v>
      </c>
      <c r="J225" s="686">
        <v>-0.41583310000000001</v>
      </c>
    </row>
    <row r="226" spans="1:10" s="184" customFormat="1" ht="11.45" customHeight="1">
      <c r="A226" s="663">
        <v>1986</v>
      </c>
      <c r="B226" s="82" t="s">
        <v>463</v>
      </c>
      <c r="C226" s="82" t="s">
        <v>513</v>
      </c>
      <c r="D226" s="82" t="s">
        <v>16</v>
      </c>
      <c r="E226" s="82" t="s">
        <v>202</v>
      </c>
      <c r="F226" s="506" t="s">
        <v>313</v>
      </c>
      <c r="G226" s="684">
        <v>0.14003660000000001</v>
      </c>
      <c r="H226" s="685">
        <v>0.24151210000000001</v>
      </c>
      <c r="I226" s="685">
        <v>-0.24360670000000001</v>
      </c>
      <c r="J226" s="686">
        <v>-0.39112839999999999</v>
      </c>
    </row>
    <row r="227" spans="1:10" s="184" customFormat="1" ht="11.45" customHeight="1">
      <c r="A227" s="663">
        <v>1979</v>
      </c>
      <c r="B227" s="82" t="s">
        <v>463</v>
      </c>
      <c r="C227" s="82" t="s">
        <v>513</v>
      </c>
      <c r="D227" s="82" t="s">
        <v>18</v>
      </c>
      <c r="E227" s="82" t="s">
        <v>203</v>
      </c>
      <c r="F227" s="506" t="s">
        <v>313</v>
      </c>
      <c r="G227" s="687">
        <v>0.12656310000000001</v>
      </c>
      <c r="H227" s="688">
        <v>0.25603710000000002</v>
      </c>
      <c r="I227" s="688">
        <v>-0.32341569999999997</v>
      </c>
      <c r="J227" s="689">
        <v>-0.43203740000000002</v>
      </c>
    </row>
    <row r="228" spans="1:10" s="184" customFormat="1" ht="11.45" customHeight="1">
      <c r="A228" s="661">
        <v>2013</v>
      </c>
      <c r="B228" s="117" t="s">
        <v>464</v>
      </c>
      <c r="C228" s="186" t="s">
        <v>517</v>
      </c>
      <c r="D228" s="117" t="s">
        <v>20</v>
      </c>
      <c r="E228" s="117" t="s">
        <v>204</v>
      </c>
      <c r="F228" s="703" t="s">
        <v>313</v>
      </c>
      <c r="G228" s="684">
        <v>0.116475</v>
      </c>
      <c r="H228" s="685">
        <v>8.9320899999999995E-2</v>
      </c>
      <c r="I228" s="685">
        <v>0.11130909999999999</v>
      </c>
      <c r="J228" s="686">
        <v>-0.56542309999999996</v>
      </c>
    </row>
    <row r="229" spans="1:10" s="184" customFormat="1" ht="11.45" customHeight="1">
      <c r="A229" s="663">
        <v>2010</v>
      </c>
      <c r="B229" s="82" t="s">
        <v>464</v>
      </c>
      <c r="C229" s="82" t="s">
        <v>517</v>
      </c>
      <c r="D229" s="82" t="s">
        <v>4</v>
      </c>
      <c r="E229" s="82" t="s">
        <v>205</v>
      </c>
      <c r="F229" s="506" t="s">
        <v>313</v>
      </c>
      <c r="G229" s="684">
        <v>0.1245248</v>
      </c>
      <c r="H229" s="685">
        <v>7.1976799999999994E-2</v>
      </c>
      <c r="I229" s="685">
        <v>6.0442200000000001E-2</v>
      </c>
      <c r="J229" s="686">
        <v>-0.57565889999999997</v>
      </c>
    </row>
    <row r="230" spans="1:10" s="184" customFormat="1" ht="11.45" customHeight="1">
      <c r="A230" s="663">
        <v>2007</v>
      </c>
      <c r="B230" s="82" t="s">
        <v>464</v>
      </c>
      <c r="C230" s="82" t="s">
        <v>517</v>
      </c>
      <c r="D230" s="82" t="s">
        <v>6</v>
      </c>
      <c r="E230" s="82" t="s">
        <v>206</v>
      </c>
      <c r="F230" s="506" t="s">
        <v>313</v>
      </c>
      <c r="G230" s="684">
        <v>0.1274952</v>
      </c>
      <c r="H230" s="685">
        <v>6.7524799999999996E-2</v>
      </c>
      <c r="I230" s="685">
        <v>0.1047643</v>
      </c>
      <c r="J230" s="686">
        <v>-0.59178750000000002</v>
      </c>
    </row>
    <row r="231" spans="1:10" s="184" customFormat="1" ht="11.45" customHeight="1">
      <c r="A231" s="658">
        <v>2016</v>
      </c>
      <c r="B231" s="136" t="s">
        <v>465</v>
      </c>
      <c r="C231" s="136" t="s">
        <v>517</v>
      </c>
      <c r="D231" s="136" t="s">
        <v>623</v>
      </c>
      <c r="E231" s="136" t="s">
        <v>625</v>
      </c>
      <c r="F231" s="495" t="s">
        <v>401</v>
      </c>
      <c r="G231" s="746">
        <v>5.0330899999999998E-2</v>
      </c>
      <c r="H231" s="747"/>
      <c r="I231" s="747">
        <v>-0.11604059999999999</v>
      </c>
      <c r="J231" s="749"/>
    </row>
    <row r="232" spans="1:10" s="184" customFormat="1" ht="11.45" customHeight="1">
      <c r="A232" s="664">
        <v>2013</v>
      </c>
      <c r="B232" s="119" t="s">
        <v>465</v>
      </c>
      <c r="C232" s="119" t="s">
        <v>517</v>
      </c>
      <c r="D232" s="119" t="s">
        <v>20</v>
      </c>
      <c r="E232" s="119" t="s">
        <v>207</v>
      </c>
      <c r="F232" s="496" t="s">
        <v>401</v>
      </c>
      <c r="G232" s="691">
        <v>3.9197099999999999E-2</v>
      </c>
      <c r="H232" s="692"/>
      <c r="I232" s="692">
        <v>0.1280134</v>
      </c>
      <c r="J232" s="693"/>
    </row>
    <row r="233" spans="1:10" s="184" customFormat="1" ht="11.45" customHeight="1">
      <c r="A233" s="664">
        <v>2010</v>
      </c>
      <c r="B233" s="119" t="s">
        <v>465</v>
      </c>
      <c r="C233" s="119" t="s">
        <v>517</v>
      </c>
      <c r="D233" s="119" t="s">
        <v>4</v>
      </c>
      <c r="E233" s="119" t="s">
        <v>208</v>
      </c>
      <c r="F233" s="496" t="s">
        <v>401</v>
      </c>
      <c r="G233" s="691">
        <v>4.0142900000000002E-2</v>
      </c>
      <c r="H233" s="692"/>
      <c r="I233" s="692">
        <v>9.7256499999999996E-2</v>
      </c>
      <c r="J233" s="693"/>
    </row>
    <row r="234" spans="1:10" s="184" customFormat="1" ht="11.45" customHeight="1">
      <c r="A234" s="659">
        <v>2007</v>
      </c>
      <c r="B234" s="119" t="s">
        <v>465</v>
      </c>
      <c r="C234" s="119" t="s">
        <v>517</v>
      </c>
      <c r="D234" s="119" t="s">
        <v>6</v>
      </c>
      <c r="E234" s="119" t="s">
        <v>626</v>
      </c>
      <c r="F234" s="496" t="s">
        <v>401</v>
      </c>
      <c r="G234" s="691">
        <v>3.8201400000000003E-2</v>
      </c>
      <c r="H234" s="692"/>
      <c r="I234" s="692">
        <v>4.1788400000000003E-2</v>
      </c>
      <c r="J234" s="693"/>
    </row>
    <row r="235" spans="1:10" s="184" customFormat="1" ht="11.45" customHeight="1">
      <c r="A235" s="656">
        <v>2004</v>
      </c>
      <c r="B235" s="82" t="s">
        <v>465</v>
      </c>
      <c r="C235" s="82" t="s">
        <v>517</v>
      </c>
      <c r="D235" s="82" t="s">
        <v>8</v>
      </c>
      <c r="E235" s="82" t="s">
        <v>627</v>
      </c>
      <c r="F235" s="506" t="s">
        <v>402</v>
      </c>
      <c r="G235" s="684">
        <v>3.57139E-2</v>
      </c>
      <c r="H235" s="685">
        <v>1.88966E-2</v>
      </c>
      <c r="I235" s="685">
        <v>5.3382300000000001E-2</v>
      </c>
      <c r="J235" s="686">
        <v>0.1194123</v>
      </c>
    </row>
    <row r="236" spans="1:10" s="184" customFormat="1" ht="11.45" customHeight="1">
      <c r="A236" s="659">
        <v>2000</v>
      </c>
      <c r="B236" s="119" t="s">
        <v>465</v>
      </c>
      <c r="C236" s="119" t="s">
        <v>517</v>
      </c>
      <c r="D236" s="119" t="s">
        <v>10</v>
      </c>
      <c r="E236" s="119" t="s">
        <v>628</v>
      </c>
      <c r="F236" s="496" t="s">
        <v>401</v>
      </c>
      <c r="G236" s="697">
        <v>5.4211500000000003E-2</v>
      </c>
      <c r="H236" s="698"/>
      <c r="I236" s="698">
        <v>-1.79332E-2</v>
      </c>
      <c r="J236" s="699"/>
    </row>
    <row r="237" spans="1:10" s="184" customFormat="1" ht="11.45" customHeight="1">
      <c r="A237" s="661">
        <v>2013</v>
      </c>
      <c r="B237" s="117" t="s">
        <v>466</v>
      </c>
      <c r="C237" s="186" t="s">
        <v>517</v>
      </c>
      <c r="D237" s="117" t="s">
        <v>20</v>
      </c>
      <c r="E237" s="117" t="s">
        <v>209</v>
      </c>
      <c r="F237" s="703" t="s">
        <v>313</v>
      </c>
      <c r="G237" s="684">
        <v>7.2697300000000006E-2</v>
      </c>
      <c r="H237" s="685">
        <v>4.9187599999999998E-2</v>
      </c>
      <c r="I237" s="685">
        <v>0.1311872</v>
      </c>
      <c r="J237" s="686">
        <v>0.26440819999999998</v>
      </c>
    </row>
    <row r="238" spans="1:10" s="184" customFormat="1" ht="11.45" customHeight="1">
      <c r="A238" s="663">
        <v>2010</v>
      </c>
      <c r="B238" s="82" t="s">
        <v>466</v>
      </c>
      <c r="C238" s="82" t="s">
        <v>517</v>
      </c>
      <c r="D238" s="82" t="s">
        <v>4</v>
      </c>
      <c r="E238" s="82" t="s">
        <v>210</v>
      </c>
      <c r="F238" s="506" t="s">
        <v>313</v>
      </c>
      <c r="G238" s="684">
        <v>8.0741900000000005E-2</v>
      </c>
      <c r="H238" s="685">
        <v>4.3676800000000002E-2</v>
      </c>
      <c r="I238" s="685">
        <v>0.16884569999999999</v>
      </c>
      <c r="J238" s="686">
        <v>0.24588950000000001</v>
      </c>
    </row>
    <row r="239" spans="1:10" s="184" customFormat="1" ht="11.45" customHeight="1">
      <c r="A239" s="663">
        <v>2007</v>
      </c>
      <c r="B239" s="82" t="s">
        <v>466</v>
      </c>
      <c r="C239" s="82" t="s">
        <v>517</v>
      </c>
      <c r="D239" s="82" t="s">
        <v>6</v>
      </c>
      <c r="E239" s="82" t="s">
        <v>211</v>
      </c>
      <c r="F239" s="506" t="s">
        <v>313</v>
      </c>
      <c r="G239" s="684">
        <v>8.8885699999999998E-2</v>
      </c>
      <c r="H239" s="685">
        <v>3.9085500000000002E-2</v>
      </c>
      <c r="I239" s="685">
        <v>0.20958289999999999</v>
      </c>
      <c r="J239" s="686">
        <v>0.2461914</v>
      </c>
    </row>
    <row r="240" spans="1:10" s="184" customFormat="1" ht="11.45" customHeight="1">
      <c r="A240" s="662">
        <v>2004</v>
      </c>
      <c r="B240" s="121" t="s">
        <v>466</v>
      </c>
      <c r="C240" s="121" t="s">
        <v>517</v>
      </c>
      <c r="D240" s="121" t="s">
        <v>8</v>
      </c>
      <c r="E240" s="121" t="s">
        <v>212</v>
      </c>
      <c r="F240" s="507" t="s">
        <v>313</v>
      </c>
      <c r="G240" s="684">
        <v>8.8256100000000004E-2</v>
      </c>
      <c r="H240" s="685">
        <v>3.8345499999999998E-2</v>
      </c>
      <c r="I240" s="685">
        <v>0.25094100000000003</v>
      </c>
      <c r="J240" s="686">
        <v>0.20523749999999999</v>
      </c>
    </row>
    <row r="241" spans="1:10" s="184" customFormat="1" ht="11.45" customHeight="1">
      <c r="A241" s="661">
        <v>2016</v>
      </c>
      <c r="B241" s="116" t="s">
        <v>467</v>
      </c>
      <c r="C241" s="116" t="s">
        <v>518</v>
      </c>
      <c r="D241" s="116" t="s">
        <v>623</v>
      </c>
      <c r="E241" s="116" t="s">
        <v>713</v>
      </c>
      <c r="F241" s="505" t="s">
        <v>402</v>
      </c>
      <c r="G241" s="681">
        <v>0.2806942</v>
      </c>
      <c r="H241" s="682">
        <v>1.2601299999999999E-2</v>
      </c>
      <c r="I241" s="682">
        <v>1.82346E-2</v>
      </c>
      <c r="J241" s="683">
        <v>2.7412999999999999E-3</v>
      </c>
    </row>
    <row r="242" spans="1:10" s="184" customFormat="1" ht="11.45" customHeight="1">
      <c r="A242" s="663">
        <v>2013</v>
      </c>
      <c r="B242" s="82" t="s">
        <v>467</v>
      </c>
      <c r="C242" s="82" t="s">
        <v>518</v>
      </c>
      <c r="D242" s="82" t="s">
        <v>20</v>
      </c>
      <c r="E242" s="82" t="s">
        <v>213</v>
      </c>
      <c r="F242" s="506" t="s">
        <v>402</v>
      </c>
      <c r="G242" s="684">
        <v>0.2554361</v>
      </c>
      <c r="H242" s="685">
        <v>2.36402E-2</v>
      </c>
      <c r="I242" s="685">
        <v>6.8140900000000004E-2</v>
      </c>
      <c r="J242" s="686">
        <v>2.0112399999999999E-2</v>
      </c>
    </row>
    <row r="243" spans="1:10" s="184" customFormat="1" ht="11.45" customHeight="1">
      <c r="A243" s="663">
        <v>2010</v>
      </c>
      <c r="B243" s="82" t="s">
        <v>467</v>
      </c>
      <c r="C243" s="82" t="s">
        <v>518</v>
      </c>
      <c r="D243" s="82" t="s">
        <v>4</v>
      </c>
      <c r="E243" s="82" t="s">
        <v>214</v>
      </c>
      <c r="F243" s="506" t="s">
        <v>402</v>
      </c>
      <c r="G243" s="684">
        <v>0.2521274</v>
      </c>
      <c r="H243" s="685">
        <v>3.4421899999999998E-2</v>
      </c>
      <c r="I243" s="685">
        <v>4.9277099999999997E-2</v>
      </c>
      <c r="J243" s="686">
        <v>2.5194899999999999E-2</v>
      </c>
    </row>
    <row r="244" spans="1:10" s="184" customFormat="1" ht="11.45" customHeight="1">
      <c r="A244" s="663">
        <v>2007</v>
      </c>
      <c r="B244" s="82" t="s">
        <v>467</v>
      </c>
      <c r="C244" s="82" t="s">
        <v>518</v>
      </c>
      <c r="D244" s="82" t="s">
        <v>6</v>
      </c>
      <c r="E244" s="82" t="s">
        <v>215</v>
      </c>
      <c r="F244" s="506" t="s">
        <v>402</v>
      </c>
      <c r="G244" s="684">
        <v>0.27668690000000001</v>
      </c>
      <c r="H244" s="685">
        <v>5.1793600000000002E-2</v>
      </c>
      <c r="I244" s="685">
        <v>7.9807100000000006E-2</v>
      </c>
      <c r="J244" s="686">
        <v>5.0397200000000003E-2</v>
      </c>
    </row>
    <row r="245" spans="1:10" s="184" customFormat="1" ht="11.45" customHeight="1">
      <c r="A245" s="663">
        <v>2004</v>
      </c>
      <c r="B245" s="82" t="s">
        <v>467</v>
      </c>
      <c r="C245" s="82" t="s">
        <v>518</v>
      </c>
      <c r="D245" s="82" t="s">
        <v>8</v>
      </c>
      <c r="E245" s="82" t="s">
        <v>216</v>
      </c>
      <c r="F245" s="506" t="s">
        <v>402</v>
      </c>
      <c r="G245" s="684">
        <v>0.32906200000000002</v>
      </c>
      <c r="H245" s="685">
        <v>6.9106100000000004E-2</v>
      </c>
      <c r="I245" s="685">
        <v>0.14884649999999999</v>
      </c>
      <c r="J245" s="686">
        <v>9.5581100000000002E-2</v>
      </c>
    </row>
    <row r="246" spans="1:10" s="184" customFormat="1" ht="11.45" customHeight="1">
      <c r="A246" s="663">
        <v>1999</v>
      </c>
      <c r="B246" s="82" t="s">
        <v>467</v>
      </c>
      <c r="C246" s="82" t="s">
        <v>518</v>
      </c>
      <c r="D246" s="82" t="s">
        <v>10</v>
      </c>
      <c r="E246" s="82" t="s">
        <v>217</v>
      </c>
      <c r="F246" s="506" t="s">
        <v>402</v>
      </c>
      <c r="G246" s="684">
        <v>0.30447540000000001</v>
      </c>
      <c r="H246" s="685">
        <v>0.1083047</v>
      </c>
      <c r="I246" s="685">
        <v>0.11971229999999999</v>
      </c>
      <c r="J246" s="686">
        <v>-0.3656742</v>
      </c>
    </row>
    <row r="247" spans="1:10" s="184" customFormat="1" ht="11.45" customHeight="1">
      <c r="A247" s="663">
        <v>1995</v>
      </c>
      <c r="B247" s="82" t="s">
        <v>467</v>
      </c>
      <c r="C247" s="82" t="s">
        <v>518</v>
      </c>
      <c r="D247" s="82" t="s">
        <v>12</v>
      </c>
      <c r="E247" s="82" t="s">
        <v>218</v>
      </c>
      <c r="F247" s="506" t="s">
        <v>402</v>
      </c>
      <c r="G247" s="684">
        <v>0.35953380000000001</v>
      </c>
      <c r="H247" s="685">
        <v>0.1573051</v>
      </c>
      <c r="I247" s="685">
        <v>0.1020417</v>
      </c>
      <c r="J247" s="686">
        <v>-0.28527330000000001</v>
      </c>
    </row>
    <row r="248" spans="1:10" s="184" customFormat="1" ht="11.45" customHeight="1">
      <c r="A248" s="664">
        <v>1992</v>
      </c>
      <c r="B248" s="119" t="s">
        <v>467</v>
      </c>
      <c r="C248" s="119" t="s">
        <v>518</v>
      </c>
      <c r="D248" s="119" t="s">
        <v>14</v>
      </c>
      <c r="E248" s="119" t="s">
        <v>219</v>
      </c>
      <c r="F248" s="496" t="s">
        <v>401</v>
      </c>
      <c r="G248" s="691">
        <v>0.2233367</v>
      </c>
      <c r="H248" s="692"/>
      <c r="I248" s="692">
        <v>-4.0193E-2</v>
      </c>
      <c r="J248" s="693"/>
    </row>
    <row r="249" spans="1:10" s="184" customFormat="1" ht="11.45" customHeight="1">
      <c r="A249" s="665">
        <v>1986</v>
      </c>
      <c r="B249" s="158" t="s">
        <v>467</v>
      </c>
      <c r="C249" s="158" t="s">
        <v>518</v>
      </c>
      <c r="D249" s="158" t="s">
        <v>16</v>
      </c>
      <c r="E249" s="158" t="s">
        <v>220</v>
      </c>
      <c r="F249" s="497" t="s">
        <v>401</v>
      </c>
      <c r="G249" s="697">
        <v>0.1515225</v>
      </c>
      <c r="H249" s="698"/>
      <c r="I249" s="698">
        <v>-0.1018399</v>
      </c>
      <c r="J249" s="699"/>
    </row>
    <row r="250" spans="1:10" s="184" customFormat="1" ht="11.45" customHeight="1">
      <c r="A250" s="661">
        <v>1997</v>
      </c>
      <c r="B250" s="117" t="s">
        <v>468</v>
      </c>
      <c r="C250" s="186" t="s">
        <v>518</v>
      </c>
      <c r="D250" s="117" t="s">
        <v>12</v>
      </c>
      <c r="E250" s="117" t="s">
        <v>221</v>
      </c>
      <c r="F250" s="703" t="s">
        <v>313</v>
      </c>
      <c r="G250" s="684">
        <v>0.1527773</v>
      </c>
      <c r="H250" s="685">
        <v>0.1150872</v>
      </c>
      <c r="I250" s="685">
        <v>-2.0809299999999999E-2</v>
      </c>
      <c r="J250" s="686">
        <v>-0.42867549999999999</v>
      </c>
    </row>
    <row r="251" spans="1:10" s="184" customFormat="1" ht="11.45" customHeight="1">
      <c r="A251" s="662">
        <v>1995</v>
      </c>
      <c r="B251" s="121" t="s">
        <v>468</v>
      </c>
      <c r="C251" s="121" t="s">
        <v>518</v>
      </c>
      <c r="D251" s="121" t="s">
        <v>12</v>
      </c>
      <c r="E251" s="121" t="s">
        <v>222</v>
      </c>
      <c r="F251" s="507" t="s">
        <v>313</v>
      </c>
      <c r="G251" s="684">
        <v>0.1411007</v>
      </c>
      <c r="H251" s="685">
        <v>0.12736130000000001</v>
      </c>
      <c r="I251" s="685">
        <v>-3.77457E-2</v>
      </c>
      <c r="J251" s="686">
        <v>-0.44490030000000003</v>
      </c>
    </row>
    <row r="252" spans="1:10" s="184" customFormat="1" ht="11.45" customHeight="1">
      <c r="A252" s="664">
        <v>2013</v>
      </c>
      <c r="B252" s="119" t="s">
        <v>469</v>
      </c>
      <c r="C252" s="119" t="s">
        <v>515</v>
      </c>
      <c r="D252" s="119" t="s">
        <v>20</v>
      </c>
      <c r="E252" s="119" t="s">
        <v>223</v>
      </c>
      <c r="F252" s="496" t="s">
        <v>401</v>
      </c>
      <c r="G252" s="694">
        <v>0.22154199999999999</v>
      </c>
      <c r="H252" s="695"/>
      <c r="I252" s="695">
        <v>5.4781499999999997E-2</v>
      </c>
      <c r="J252" s="696"/>
    </row>
    <row r="253" spans="1:10" s="184" customFormat="1" ht="11.45" customHeight="1">
      <c r="A253" s="664">
        <v>2010</v>
      </c>
      <c r="B253" s="119" t="s">
        <v>469</v>
      </c>
      <c r="C253" s="119" t="s">
        <v>515</v>
      </c>
      <c r="D253" s="119" t="s">
        <v>4</v>
      </c>
      <c r="E253" s="119" t="s">
        <v>224</v>
      </c>
      <c r="F253" s="496" t="s">
        <v>401</v>
      </c>
      <c r="G253" s="691">
        <v>0.21029010000000001</v>
      </c>
      <c r="H253" s="692"/>
      <c r="I253" s="692">
        <v>8.8746099999999994E-2</v>
      </c>
      <c r="J253" s="693"/>
    </row>
    <row r="254" spans="1:10" s="184" customFormat="1" ht="11.45" customHeight="1">
      <c r="A254" s="664">
        <v>2007</v>
      </c>
      <c r="B254" s="119" t="s">
        <v>469</v>
      </c>
      <c r="C254" s="119" t="s">
        <v>515</v>
      </c>
      <c r="D254" s="119" t="s">
        <v>6</v>
      </c>
      <c r="E254" s="119" t="s">
        <v>225</v>
      </c>
      <c r="F254" s="496" t="s">
        <v>401</v>
      </c>
      <c r="G254" s="691">
        <v>0.16722300000000001</v>
      </c>
      <c r="H254" s="692"/>
      <c r="I254" s="692">
        <v>-9.6553999999999997E-3</v>
      </c>
      <c r="J254" s="693"/>
    </row>
    <row r="255" spans="1:10" s="184" customFormat="1" ht="11.45" customHeight="1">
      <c r="A255" s="664">
        <v>2004</v>
      </c>
      <c r="B255" s="119" t="s">
        <v>469</v>
      </c>
      <c r="C255" s="119" t="s">
        <v>515</v>
      </c>
      <c r="D255" s="119" t="s">
        <v>8</v>
      </c>
      <c r="E255" s="119" t="s">
        <v>226</v>
      </c>
      <c r="F255" s="496" t="s">
        <v>401</v>
      </c>
      <c r="G255" s="691">
        <v>0.17300309999999999</v>
      </c>
      <c r="H255" s="692"/>
      <c r="I255" s="692">
        <v>2.1879E-3</v>
      </c>
      <c r="J255" s="693"/>
    </row>
    <row r="256" spans="1:10" s="184" customFormat="1" ht="11.45" customHeight="1">
      <c r="A256" s="664">
        <v>2000</v>
      </c>
      <c r="B256" s="119" t="s">
        <v>469</v>
      </c>
      <c r="C256" s="119" t="s">
        <v>515</v>
      </c>
      <c r="D256" s="119" t="s">
        <v>10</v>
      </c>
      <c r="E256" s="119" t="s">
        <v>227</v>
      </c>
      <c r="F256" s="496" t="s">
        <v>401</v>
      </c>
      <c r="G256" s="697">
        <v>0.1632161</v>
      </c>
      <c r="H256" s="698"/>
      <c r="I256" s="698">
        <v>1.5991600000000002E-2</v>
      </c>
      <c r="J256" s="699"/>
    </row>
    <row r="257" spans="1:10" s="184" customFormat="1" ht="11.45" customHeight="1">
      <c r="A257" s="501">
        <v>2016</v>
      </c>
      <c r="B257" s="502" t="s">
        <v>470</v>
      </c>
      <c r="C257" s="502" t="s">
        <v>513</v>
      </c>
      <c r="D257" s="502" t="s">
        <v>623</v>
      </c>
      <c r="E257" s="502" t="s">
        <v>714</v>
      </c>
      <c r="F257" s="495" t="s">
        <v>401</v>
      </c>
      <c r="G257" s="691">
        <v>0.30630679999999999</v>
      </c>
      <c r="H257" s="692"/>
      <c r="I257" s="692">
        <v>0.15077299999999999</v>
      </c>
      <c r="J257" s="693"/>
    </row>
    <row r="258" spans="1:10" s="184" customFormat="1" ht="11.45" customHeight="1">
      <c r="A258" s="503">
        <v>2013</v>
      </c>
      <c r="B258" s="214" t="s">
        <v>470</v>
      </c>
      <c r="C258" s="214" t="s">
        <v>513</v>
      </c>
      <c r="D258" s="214" t="s">
        <v>20</v>
      </c>
      <c r="E258" s="214" t="s">
        <v>228</v>
      </c>
      <c r="F258" s="496" t="s">
        <v>401</v>
      </c>
      <c r="G258" s="691">
        <v>0.34098390000000001</v>
      </c>
      <c r="H258" s="692"/>
      <c r="I258" s="692">
        <v>0.1897131</v>
      </c>
      <c r="J258" s="693"/>
    </row>
    <row r="259" spans="1:10" s="184" customFormat="1" ht="11.45" customHeight="1">
      <c r="A259" s="503">
        <v>2010</v>
      </c>
      <c r="B259" s="214" t="s">
        <v>470</v>
      </c>
      <c r="C259" s="214" t="s">
        <v>513</v>
      </c>
      <c r="D259" s="214" t="s">
        <v>4</v>
      </c>
      <c r="E259" s="214" t="s">
        <v>229</v>
      </c>
      <c r="F259" s="496" t="s">
        <v>401</v>
      </c>
      <c r="G259" s="691">
        <v>0.34559529999999999</v>
      </c>
      <c r="H259" s="692"/>
      <c r="I259" s="692">
        <v>0.1855977</v>
      </c>
      <c r="J259" s="693"/>
    </row>
    <row r="260" spans="1:10" s="184" customFormat="1" ht="11.45" customHeight="1">
      <c r="A260" s="504">
        <v>2006</v>
      </c>
      <c r="B260" s="226" t="s">
        <v>470</v>
      </c>
      <c r="C260" s="226" t="s">
        <v>513</v>
      </c>
      <c r="D260" s="226" t="s">
        <v>6</v>
      </c>
      <c r="E260" s="226" t="s">
        <v>230</v>
      </c>
      <c r="F260" s="497" t="s">
        <v>401</v>
      </c>
      <c r="G260" s="691">
        <v>0.27802189999999999</v>
      </c>
      <c r="H260" s="692"/>
      <c r="I260" s="692">
        <v>0.19772700000000001</v>
      </c>
      <c r="J260" s="693"/>
    </row>
    <row r="261" spans="1:10" s="184" customFormat="1" ht="11.45" customHeight="1">
      <c r="A261" s="663">
        <v>2013</v>
      </c>
      <c r="B261" s="82" t="s">
        <v>471</v>
      </c>
      <c r="C261" s="82" t="s">
        <v>518</v>
      </c>
      <c r="D261" s="82" t="s">
        <v>20</v>
      </c>
      <c r="E261" s="82" t="s">
        <v>231</v>
      </c>
      <c r="F261" s="506" t="s">
        <v>313</v>
      </c>
      <c r="G261" s="701">
        <v>0.2087357</v>
      </c>
      <c r="H261" s="702">
        <v>0.12585969999999999</v>
      </c>
      <c r="I261" s="702">
        <v>-0.1082866</v>
      </c>
      <c r="J261" s="704">
        <v>-0.42542079999999999</v>
      </c>
    </row>
    <row r="262" spans="1:10" s="184" customFormat="1" ht="11.45" customHeight="1">
      <c r="A262" s="663">
        <v>2010</v>
      </c>
      <c r="B262" s="82" t="s">
        <v>471</v>
      </c>
      <c r="C262" s="82" t="s">
        <v>518</v>
      </c>
      <c r="D262" s="82" t="s">
        <v>4</v>
      </c>
      <c r="E262" s="82" t="s">
        <v>232</v>
      </c>
      <c r="F262" s="506" t="s">
        <v>313</v>
      </c>
      <c r="G262" s="684">
        <v>0.2216244</v>
      </c>
      <c r="H262" s="685">
        <v>0.1062869</v>
      </c>
      <c r="I262" s="685">
        <v>-0.122598</v>
      </c>
      <c r="J262" s="686">
        <v>-0.46141650000000001</v>
      </c>
    </row>
    <row r="263" spans="1:10" s="184" customFormat="1" ht="11.45" customHeight="1">
      <c r="A263" s="663">
        <v>2007</v>
      </c>
      <c r="B263" s="82" t="s">
        <v>471</v>
      </c>
      <c r="C263" s="82" t="s">
        <v>518</v>
      </c>
      <c r="D263" s="82" t="s">
        <v>6</v>
      </c>
      <c r="E263" s="82" t="s">
        <v>233</v>
      </c>
      <c r="F263" s="506" t="s">
        <v>313</v>
      </c>
      <c r="G263" s="684">
        <v>0.20121140000000001</v>
      </c>
      <c r="H263" s="685">
        <v>0.1419386</v>
      </c>
      <c r="I263" s="685">
        <v>-3.2351100000000001E-2</v>
      </c>
      <c r="J263" s="686">
        <v>-0.4309945</v>
      </c>
    </row>
    <row r="264" spans="1:10" s="184" customFormat="1" ht="11.45" customHeight="1">
      <c r="A264" s="663">
        <v>2004</v>
      </c>
      <c r="B264" s="82" t="s">
        <v>471</v>
      </c>
      <c r="C264" s="82" t="s">
        <v>518</v>
      </c>
      <c r="D264" s="82" t="s">
        <v>8</v>
      </c>
      <c r="E264" s="82" t="s">
        <v>234</v>
      </c>
      <c r="F264" s="506" t="s">
        <v>313</v>
      </c>
      <c r="G264" s="684">
        <v>0.21786040000000001</v>
      </c>
      <c r="H264" s="685">
        <v>0.1604537</v>
      </c>
      <c r="I264" s="685">
        <v>-0.10077179999999999</v>
      </c>
      <c r="J264" s="686">
        <v>-0.46365879999999998</v>
      </c>
    </row>
    <row r="265" spans="1:10" s="184" customFormat="1" ht="11.45" customHeight="1">
      <c r="A265" s="664">
        <v>1996</v>
      </c>
      <c r="B265" s="119" t="s">
        <v>471</v>
      </c>
      <c r="C265" s="119" t="s">
        <v>518</v>
      </c>
      <c r="D265" s="119" t="s">
        <v>12</v>
      </c>
      <c r="E265" s="119" t="s">
        <v>236</v>
      </c>
      <c r="F265" s="496" t="s">
        <v>401</v>
      </c>
      <c r="G265" s="691">
        <v>0.26547739999999997</v>
      </c>
      <c r="H265" s="692"/>
      <c r="I265" s="692">
        <v>-0.10018829999999999</v>
      </c>
      <c r="J265" s="693"/>
    </row>
    <row r="266" spans="1:10" s="184" customFormat="1" ht="11.45" customHeight="1">
      <c r="A266" s="663">
        <v>1992</v>
      </c>
      <c r="B266" s="82" t="s">
        <v>471</v>
      </c>
      <c r="C266" s="82" t="s">
        <v>518</v>
      </c>
      <c r="D266" s="82" t="s">
        <v>14</v>
      </c>
      <c r="E266" s="82" t="s">
        <v>237</v>
      </c>
      <c r="F266" s="506" t="s">
        <v>313</v>
      </c>
      <c r="G266" s="687">
        <v>0.29013820000000001</v>
      </c>
      <c r="H266" s="688">
        <v>0.12892619999999999</v>
      </c>
      <c r="I266" s="688">
        <v>-0.1417118</v>
      </c>
      <c r="J266" s="689">
        <v>-0.41052810000000001</v>
      </c>
    </row>
    <row r="267" spans="1:10" s="184" customFormat="1" ht="11.45" customHeight="1">
      <c r="A267" s="666">
        <v>2012</v>
      </c>
      <c r="B267" s="137" t="s">
        <v>472</v>
      </c>
      <c r="C267" s="188" t="s">
        <v>518</v>
      </c>
      <c r="D267" s="137" t="s">
        <v>20</v>
      </c>
      <c r="E267" s="137" t="s">
        <v>238</v>
      </c>
      <c r="F267" s="748" t="s">
        <v>401</v>
      </c>
      <c r="G267" s="691">
        <v>0.28230810000000001</v>
      </c>
      <c r="H267" s="692"/>
      <c r="I267" s="692">
        <v>2.1432000000000001E-3</v>
      </c>
      <c r="J267" s="693"/>
    </row>
    <row r="268" spans="1:10" s="184" customFormat="1" ht="11.45" customHeight="1">
      <c r="A268" s="664">
        <v>2010</v>
      </c>
      <c r="B268" s="119" t="s">
        <v>472</v>
      </c>
      <c r="C268" s="119" t="s">
        <v>518</v>
      </c>
      <c r="D268" s="119" t="s">
        <v>4</v>
      </c>
      <c r="E268" s="119" t="s">
        <v>239</v>
      </c>
      <c r="F268" s="496" t="s">
        <v>401</v>
      </c>
      <c r="G268" s="691">
        <v>0.26092149999999997</v>
      </c>
      <c r="H268" s="692"/>
      <c r="I268" s="692">
        <v>-1.28205E-2</v>
      </c>
      <c r="J268" s="693"/>
    </row>
    <row r="269" spans="1:10" s="184" customFormat="1" ht="11.45" customHeight="1">
      <c r="A269" s="664">
        <v>2007</v>
      </c>
      <c r="B269" s="119" t="s">
        <v>472</v>
      </c>
      <c r="C269" s="119" t="s">
        <v>518</v>
      </c>
      <c r="D269" s="119" t="s">
        <v>6</v>
      </c>
      <c r="E269" s="119" t="s">
        <v>240</v>
      </c>
      <c r="F269" s="496" t="s">
        <v>401</v>
      </c>
      <c r="G269" s="691">
        <v>0.2583261</v>
      </c>
      <c r="H269" s="692"/>
      <c r="I269" s="692">
        <v>-4.08286E-2</v>
      </c>
      <c r="J269" s="693"/>
    </row>
    <row r="270" spans="1:10" ht="11.45" customHeight="1">
      <c r="A270" s="664">
        <v>2004</v>
      </c>
      <c r="B270" s="119" t="s">
        <v>472</v>
      </c>
      <c r="C270" s="119" t="s">
        <v>518</v>
      </c>
      <c r="D270" s="119" t="s">
        <v>8</v>
      </c>
      <c r="E270" s="119" t="s">
        <v>241</v>
      </c>
      <c r="F270" s="496" t="s">
        <v>401</v>
      </c>
      <c r="G270" s="691">
        <v>0.26657249999999999</v>
      </c>
      <c r="H270" s="692"/>
      <c r="I270" s="692">
        <v>4.5269999999999998E-3</v>
      </c>
      <c r="J270" s="693"/>
    </row>
    <row r="271" spans="1:10" ht="11.45" customHeight="1">
      <c r="A271" s="664">
        <v>1999</v>
      </c>
      <c r="B271" s="119" t="s">
        <v>472</v>
      </c>
      <c r="C271" s="119" t="s">
        <v>518</v>
      </c>
      <c r="D271" s="119" t="s">
        <v>10</v>
      </c>
      <c r="E271" s="119" t="s">
        <v>242</v>
      </c>
      <c r="F271" s="496" t="s">
        <v>401</v>
      </c>
      <c r="G271" s="691">
        <v>0.26135740000000002</v>
      </c>
      <c r="H271" s="692"/>
      <c r="I271" s="692">
        <v>6.2433799999999998E-2</v>
      </c>
      <c r="J271" s="693"/>
    </row>
    <row r="272" spans="1:10" ht="11.45" customHeight="1">
      <c r="A272" s="665">
        <v>1997</v>
      </c>
      <c r="B272" s="158" t="s">
        <v>472</v>
      </c>
      <c r="C272" s="158" t="s">
        <v>518</v>
      </c>
      <c r="D272" s="158" t="s">
        <v>12</v>
      </c>
      <c r="E272" s="158" t="s">
        <v>243</v>
      </c>
      <c r="F272" s="497" t="s">
        <v>401</v>
      </c>
      <c r="G272" s="691">
        <v>0.26062289999999999</v>
      </c>
      <c r="H272" s="692"/>
      <c r="I272" s="692">
        <v>6.6942399999999999E-2</v>
      </c>
      <c r="J272" s="693"/>
    </row>
    <row r="273" spans="1:10" ht="11.45" customHeight="1">
      <c r="A273" s="663">
        <v>2012</v>
      </c>
      <c r="B273" s="82" t="s">
        <v>473</v>
      </c>
      <c r="C273" s="82" t="s">
        <v>515</v>
      </c>
      <c r="D273" s="82" t="s">
        <v>20</v>
      </c>
      <c r="E273" s="82" t="s">
        <v>244</v>
      </c>
      <c r="F273" s="506" t="s">
        <v>313</v>
      </c>
      <c r="G273" s="701">
        <v>0.1061935</v>
      </c>
      <c r="H273" s="702">
        <v>0.18815029999999999</v>
      </c>
      <c r="I273" s="702">
        <v>0.19323670000000001</v>
      </c>
      <c r="J273" s="704">
        <v>0.37686419999999998</v>
      </c>
    </row>
    <row r="274" spans="1:10" ht="11.45" customHeight="1">
      <c r="A274" s="663">
        <v>2010</v>
      </c>
      <c r="B274" s="82" t="s">
        <v>473</v>
      </c>
      <c r="C274" s="82" t="s">
        <v>515</v>
      </c>
      <c r="D274" s="82" t="s">
        <v>4</v>
      </c>
      <c r="E274" s="82" t="s">
        <v>245</v>
      </c>
      <c r="F274" s="506" t="s">
        <v>313</v>
      </c>
      <c r="G274" s="684">
        <v>0.1405711</v>
      </c>
      <c r="H274" s="685">
        <v>0.19849729999999999</v>
      </c>
      <c r="I274" s="685">
        <v>0.30101090000000003</v>
      </c>
      <c r="J274" s="686">
        <v>0.37927040000000001</v>
      </c>
    </row>
    <row r="275" spans="1:10" ht="11.45" customHeight="1">
      <c r="A275" s="663">
        <v>2008</v>
      </c>
      <c r="B275" s="82" t="s">
        <v>473</v>
      </c>
      <c r="C275" s="82" t="s">
        <v>515</v>
      </c>
      <c r="D275" s="82" t="s">
        <v>6</v>
      </c>
      <c r="E275" s="82" t="s">
        <v>246</v>
      </c>
      <c r="F275" s="506" t="s">
        <v>313</v>
      </c>
      <c r="G275" s="687">
        <v>0.10874789999999999</v>
      </c>
      <c r="H275" s="688">
        <v>0.15167800000000001</v>
      </c>
      <c r="I275" s="688">
        <v>0.1551662</v>
      </c>
      <c r="J275" s="689">
        <v>0.33482630000000002</v>
      </c>
    </row>
    <row r="276" spans="1:10" ht="11.45" customHeight="1">
      <c r="A276" s="661">
        <v>2012</v>
      </c>
      <c r="B276" s="117" t="s">
        <v>474</v>
      </c>
      <c r="C276" s="186" t="s">
        <v>519</v>
      </c>
      <c r="D276" s="117" t="s">
        <v>20</v>
      </c>
      <c r="E276" s="117" t="s">
        <v>247</v>
      </c>
      <c r="F276" s="703" t="s">
        <v>313</v>
      </c>
      <c r="G276" s="684">
        <v>4.5746200000000001E-2</v>
      </c>
      <c r="H276" s="685">
        <v>8.61122E-2</v>
      </c>
      <c r="I276" s="685">
        <v>5.03252E-2</v>
      </c>
      <c r="J276" s="686">
        <v>-0.40044419999999997</v>
      </c>
    </row>
    <row r="277" spans="1:10" ht="11.45" customHeight="1">
      <c r="A277" s="663">
        <v>2010</v>
      </c>
      <c r="B277" s="82" t="s">
        <v>474</v>
      </c>
      <c r="C277" s="82" t="s">
        <v>519</v>
      </c>
      <c r="D277" s="82" t="s">
        <v>4</v>
      </c>
      <c r="E277" s="82" t="s">
        <v>248</v>
      </c>
      <c r="F277" s="506" t="s">
        <v>313</v>
      </c>
      <c r="G277" s="684">
        <v>4.5508300000000002E-2</v>
      </c>
      <c r="H277" s="685">
        <v>8.1533400000000006E-2</v>
      </c>
      <c r="I277" s="685">
        <v>6.4471799999999996E-2</v>
      </c>
      <c r="J277" s="686">
        <v>-0.40405390000000002</v>
      </c>
    </row>
    <row r="278" spans="1:10" ht="11.45" customHeight="1">
      <c r="A278" s="663">
        <v>2008</v>
      </c>
      <c r="B278" s="82" t="s">
        <v>474</v>
      </c>
      <c r="C278" s="82" t="s">
        <v>519</v>
      </c>
      <c r="D278" s="82" t="s">
        <v>6</v>
      </c>
      <c r="E278" s="82" t="s">
        <v>249</v>
      </c>
      <c r="F278" s="506" t="s">
        <v>313</v>
      </c>
      <c r="G278" s="684">
        <v>3.9908100000000002E-2</v>
      </c>
      <c r="H278" s="685">
        <v>7.7261099999999999E-2</v>
      </c>
      <c r="I278" s="685">
        <v>-0.1881852</v>
      </c>
      <c r="J278" s="686">
        <v>-0.43145650000000002</v>
      </c>
    </row>
    <row r="279" spans="1:10" ht="11.45" customHeight="1">
      <c r="A279" s="662">
        <v>2006</v>
      </c>
      <c r="B279" s="121" t="s">
        <v>474</v>
      </c>
      <c r="C279" s="121" t="s">
        <v>519</v>
      </c>
      <c r="D279" s="121" t="s">
        <v>8</v>
      </c>
      <c r="E279" s="121" t="s">
        <v>250</v>
      </c>
      <c r="F279" s="507" t="s">
        <v>313</v>
      </c>
      <c r="G279" s="684">
        <v>3.1893100000000001E-2</v>
      </c>
      <c r="H279" s="685">
        <v>7.2699100000000003E-2</v>
      </c>
      <c r="I279" s="685">
        <v>-0.1716985</v>
      </c>
      <c r="J279" s="686">
        <v>-0.41816720000000002</v>
      </c>
    </row>
    <row r="280" spans="1:10" ht="11.45" customHeight="1">
      <c r="A280" s="663">
        <v>2013</v>
      </c>
      <c r="B280" s="82" t="s">
        <v>475</v>
      </c>
      <c r="C280" s="82" t="s">
        <v>512</v>
      </c>
      <c r="D280" s="82" t="s">
        <v>20</v>
      </c>
      <c r="E280" s="82" t="s">
        <v>251</v>
      </c>
      <c r="F280" s="506" t="s">
        <v>313</v>
      </c>
      <c r="G280" s="701">
        <v>0.26307900000000001</v>
      </c>
      <c r="H280" s="702">
        <v>0.16062219999999999</v>
      </c>
      <c r="I280" s="702">
        <v>0.15307609999999999</v>
      </c>
      <c r="J280" s="704">
        <v>-0.55162630000000001</v>
      </c>
    </row>
    <row r="281" spans="1:10" ht="11.45" customHeight="1">
      <c r="A281" s="663">
        <v>2010</v>
      </c>
      <c r="B281" s="82" t="s">
        <v>475</v>
      </c>
      <c r="C281" s="82" t="s">
        <v>512</v>
      </c>
      <c r="D281" s="82" t="s">
        <v>4</v>
      </c>
      <c r="E281" s="82" t="s">
        <v>252</v>
      </c>
      <c r="F281" s="506" t="s">
        <v>313</v>
      </c>
      <c r="G281" s="684">
        <v>0.23352619999999999</v>
      </c>
      <c r="H281" s="685">
        <v>0.13525870000000001</v>
      </c>
      <c r="I281" s="685">
        <v>8.1071000000000004E-2</v>
      </c>
      <c r="J281" s="686">
        <v>-0.4607561</v>
      </c>
    </row>
    <row r="282" spans="1:10" ht="11.45" customHeight="1">
      <c r="A282" s="663">
        <v>2007</v>
      </c>
      <c r="B282" s="82" t="s">
        <v>475</v>
      </c>
      <c r="C282" s="82" t="s">
        <v>512</v>
      </c>
      <c r="D282" s="82" t="s">
        <v>6</v>
      </c>
      <c r="E282" s="82" t="s">
        <v>253</v>
      </c>
      <c r="F282" s="506" t="s">
        <v>313</v>
      </c>
      <c r="G282" s="684">
        <v>0.17889740000000001</v>
      </c>
      <c r="H282" s="685">
        <v>0.14619770000000001</v>
      </c>
      <c r="I282" s="685">
        <v>-0.12365660000000001</v>
      </c>
      <c r="J282" s="686">
        <v>-0.45739360000000001</v>
      </c>
    </row>
    <row r="283" spans="1:10" ht="11.45" customHeight="1">
      <c r="A283" s="664">
        <v>2004</v>
      </c>
      <c r="B283" s="119" t="s">
        <v>475</v>
      </c>
      <c r="C283" s="119" t="s">
        <v>512</v>
      </c>
      <c r="D283" s="119" t="s">
        <v>8</v>
      </c>
      <c r="E283" s="119" t="s">
        <v>254</v>
      </c>
      <c r="F283" s="496" t="s">
        <v>401</v>
      </c>
      <c r="G283" s="691">
        <v>0.20374429999999999</v>
      </c>
      <c r="H283" s="692"/>
      <c r="I283" s="692">
        <v>-8.3584500000000006E-2</v>
      </c>
      <c r="J283" s="693"/>
    </row>
    <row r="284" spans="1:10" ht="11.45" customHeight="1">
      <c r="A284" s="664">
        <v>2000</v>
      </c>
      <c r="B284" s="119" t="s">
        <v>475</v>
      </c>
      <c r="C284" s="119" t="s">
        <v>512</v>
      </c>
      <c r="D284" s="119" t="s">
        <v>10</v>
      </c>
      <c r="E284" s="119" t="s">
        <v>255</v>
      </c>
      <c r="F284" s="496" t="s">
        <v>401</v>
      </c>
      <c r="G284" s="691">
        <v>0.20325409999999999</v>
      </c>
      <c r="H284" s="692"/>
      <c r="I284" s="692">
        <v>-6.9339899999999996E-2</v>
      </c>
      <c r="J284" s="693"/>
    </row>
    <row r="285" spans="1:10" ht="11.45" customHeight="1">
      <c r="A285" s="664">
        <v>1995</v>
      </c>
      <c r="B285" s="119" t="s">
        <v>475</v>
      </c>
      <c r="C285" s="119" t="s">
        <v>512</v>
      </c>
      <c r="D285" s="119" t="s">
        <v>12</v>
      </c>
      <c r="E285" s="119" t="s">
        <v>256</v>
      </c>
      <c r="F285" s="496" t="s">
        <v>401</v>
      </c>
      <c r="G285" s="691">
        <v>0.2206062</v>
      </c>
      <c r="H285" s="692"/>
      <c r="I285" s="692">
        <v>2.7009999999999998E-3</v>
      </c>
      <c r="J285" s="693"/>
    </row>
    <row r="286" spans="1:10" ht="11.45" customHeight="1">
      <c r="A286" s="664">
        <v>1990</v>
      </c>
      <c r="B286" s="119" t="s">
        <v>475</v>
      </c>
      <c r="C286" s="119" t="s">
        <v>512</v>
      </c>
      <c r="D286" s="119" t="s">
        <v>14</v>
      </c>
      <c r="E286" s="119" t="s">
        <v>257</v>
      </c>
      <c r="F286" s="496" t="s">
        <v>401</v>
      </c>
      <c r="G286" s="691">
        <v>0.21030940000000001</v>
      </c>
      <c r="H286" s="692"/>
      <c r="I286" s="692">
        <v>-7.0952699999999994E-2</v>
      </c>
      <c r="J286" s="693"/>
    </row>
    <row r="287" spans="1:10" ht="11.45" customHeight="1">
      <c r="A287" s="664">
        <v>1985</v>
      </c>
      <c r="B287" s="119" t="s">
        <v>475</v>
      </c>
      <c r="C287" s="119" t="s">
        <v>512</v>
      </c>
      <c r="D287" s="119" t="s">
        <v>16</v>
      </c>
      <c r="E287" s="119" t="s">
        <v>258</v>
      </c>
      <c r="F287" s="496" t="s">
        <v>401</v>
      </c>
      <c r="G287" s="691">
        <v>0.20325270000000001</v>
      </c>
      <c r="H287" s="692"/>
      <c r="I287" s="692">
        <v>-7.1516399999999994E-2</v>
      </c>
      <c r="J287" s="693"/>
    </row>
    <row r="288" spans="1:10" ht="11.45" customHeight="1">
      <c r="A288" s="664">
        <v>1980</v>
      </c>
      <c r="B288" s="119" t="s">
        <v>475</v>
      </c>
      <c r="C288" s="119" t="s">
        <v>512</v>
      </c>
      <c r="D288" s="119" t="s">
        <v>18</v>
      </c>
      <c r="E288" s="119" t="s">
        <v>259</v>
      </c>
      <c r="F288" s="496" t="s">
        <v>401</v>
      </c>
      <c r="G288" s="697">
        <v>0.1510011</v>
      </c>
      <c r="H288" s="698"/>
      <c r="I288" s="698">
        <v>5.4584300000000002E-2</v>
      </c>
      <c r="J288" s="699"/>
    </row>
    <row r="289" spans="1:10" ht="11.45" customHeight="1">
      <c r="A289" s="661">
        <v>2005</v>
      </c>
      <c r="B289" s="117" t="s">
        <v>476</v>
      </c>
      <c r="C289" s="186" t="s">
        <v>512</v>
      </c>
      <c r="D289" s="117" t="s">
        <v>8</v>
      </c>
      <c r="E289" s="117" t="s">
        <v>260</v>
      </c>
      <c r="F289" s="703" t="s">
        <v>313</v>
      </c>
      <c r="G289" s="684">
        <v>0.28062500000000001</v>
      </c>
      <c r="H289" s="685">
        <v>0.28142650000000002</v>
      </c>
      <c r="I289" s="685">
        <v>-7.4219199999999999E-2</v>
      </c>
      <c r="J289" s="686">
        <v>-0.3669229</v>
      </c>
    </row>
    <row r="290" spans="1:10" ht="11.45" customHeight="1">
      <c r="A290" s="663">
        <v>2000</v>
      </c>
      <c r="B290" s="82" t="s">
        <v>476</v>
      </c>
      <c r="C290" s="82" t="s">
        <v>512</v>
      </c>
      <c r="D290" s="82" t="s">
        <v>10</v>
      </c>
      <c r="E290" s="82" t="s">
        <v>261</v>
      </c>
      <c r="F290" s="506" t="s">
        <v>313</v>
      </c>
      <c r="G290" s="684">
        <v>0.26239970000000001</v>
      </c>
      <c r="H290" s="685">
        <v>0.30184250000000001</v>
      </c>
      <c r="I290" s="685">
        <v>-7.9672499999999993E-2</v>
      </c>
      <c r="J290" s="686">
        <v>-0.37746269999999998</v>
      </c>
    </row>
    <row r="291" spans="1:10" ht="11.45" customHeight="1">
      <c r="A291" s="663">
        <v>1995</v>
      </c>
      <c r="B291" s="82" t="s">
        <v>476</v>
      </c>
      <c r="C291" s="82" t="s">
        <v>512</v>
      </c>
      <c r="D291" s="82" t="s">
        <v>12</v>
      </c>
      <c r="E291" s="82" t="s">
        <v>262</v>
      </c>
      <c r="F291" s="506" t="s">
        <v>313</v>
      </c>
      <c r="G291" s="684">
        <v>0.33109739999999999</v>
      </c>
      <c r="H291" s="685">
        <v>0.28571780000000002</v>
      </c>
      <c r="I291" s="685">
        <v>-4.1804399999999999E-2</v>
      </c>
      <c r="J291" s="686">
        <v>-0.37274370000000001</v>
      </c>
    </row>
    <row r="292" spans="1:10" ht="11.45" customHeight="1">
      <c r="A292" s="663">
        <v>1992</v>
      </c>
      <c r="B292" s="82" t="s">
        <v>476</v>
      </c>
      <c r="C292" s="82" t="s">
        <v>512</v>
      </c>
      <c r="D292" s="82" t="s">
        <v>14</v>
      </c>
      <c r="E292" s="82" t="s">
        <v>263</v>
      </c>
      <c r="F292" s="506" t="s">
        <v>313</v>
      </c>
      <c r="G292" s="684">
        <v>0.30671500000000002</v>
      </c>
      <c r="H292" s="685">
        <v>0.25097960000000002</v>
      </c>
      <c r="I292" s="685">
        <v>-3.0317199999999999E-2</v>
      </c>
      <c r="J292" s="686">
        <v>-0.36009809999999998</v>
      </c>
    </row>
    <row r="293" spans="1:10" ht="11.45" customHeight="1">
      <c r="A293" s="663">
        <v>1987</v>
      </c>
      <c r="B293" s="82" t="s">
        <v>476</v>
      </c>
      <c r="C293" s="82" t="s">
        <v>512</v>
      </c>
      <c r="D293" s="82" t="s">
        <v>16</v>
      </c>
      <c r="E293" s="82" t="s">
        <v>264</v>
      </c>
      <c r="F293" s="506" t="s">
        <v>313</v>
      </c>
      <c r="G293" s="684">
        <v>0.27628249999999999</v>
      </c>
      <c r="H293" s="685">
        <v>0.3251211</v>
      </c>
      <c r="I293" s="685">
        <v>-3.0317899999999998E-2</v>
      </c>
      <c r="J293" s="686">
        <v>-0.36045840000000001</v>
      </c>
    </row>
    <row r="294" spans="1:10" ht="11.45" customHeight="1">
      <c r="A294" s="663">
        <v>1981</v>
      </c>
      <c r="B294" s="82" t="s">
        <v>476</v>
      </c>
      <c r="C294" s="82" t="s">
        <v>512</v>
      </c>
      <c r="D294" s="82" t="s">
        <v>18</v>
      </c>
      <c r="E294" s="82" t="s">
        <v>265</v>
      </c>
      <c r="F294" s="506" t="s">
        <v>313</v>
      </c>
      <c r="G294" s="684">
        <v>0.26763949999999997</v>
      </c>
      <c r="H294" s="685">
        <v>0.29796600000000001</v>
      </c>
      <c r="I294" s="685">
        <v>-5.2735799999999999E-2</v>
      </c>
      <c r="J294" s="686">
        <v>-0.37406859999999997</v>
      </c>
    </row>
    <row r="295" spans="1:10" ht="11.45" customHeight="1">
      <c r="A295" s="663">
        <v>1975</v>
      </c>
      <c r="B295" s="82" t="s">
        <v>476</v>
      </c>
      <c r="C295" s="82" t="s">
        <v>512</v>
      </c>
      <c r="D295" s="82" t="s">
        <v>50</v>
      </c>
      <c r="E295" s="82" t="s">
        <v>266</v>
      </c>
      <c r="F295" s="506" t="s">
        <v>313</v>
      </c>
      <c r="G295" s="684">
        <v>0.19350200000000001</v>
      </c>
      <c r="H295" s="685">
        <v>0.30740719999999999</v>
      </c>
      <c r="I295" s="685">
        <v>-0.13199350000000001</v>
      </c>
      <c r="J295" s="686">
        <v>-0.42612</v>
      </c>
    </row>
    <row r="296" spans="1:10" ht="11.45" customHeight="1">
      <c r="A296" s="662">
        <v>1967</v>
      </c>
      <c r="B296" s="121" t="s">
        <v>476</v>
      </c>
      <c r="C296" s="121" t="s">
        <v>512</v>
      </c>
      <c r="D296" s="121" t="s">
        <v>50</v>
      </c>
      <c r="E296" s="121" t="s">
        <v>267</v>
      </c>
      <c r="F296" s="507" t="s">
        <v>313</v>
      </c>
      <c r="G296" s="684">
        <v>0.1187965</v>
      </c>
      <c r="H296" s="685">
        <v>0.28834589999999999</v>
      </c>
      <c r="I296" s="685">
        <v>-0.14753330000000001</v>
      </c>
      <c r="J296" s="686">
        <v>-0.45445829999999998</v>
      </c>
    </row>
    <row r="297" spans="1:10" ht="11.45" customHeight="1">
      <c r="A297" s="663">
        <v>2013</v>
      </c>
      <c r="B297" s="82" t="s">
        <v>477</v>
      </c>
      <c r="C297" s="82" t="s">
        <v>513</v>
      </c>
      <c r="D297" s="82" t="s">
        <v>20</v>
      </c>
      <c r="E297" s="82" t="s">
        <v>268</v>
      </c>
      <c r="F297" s="506" t="s">
        <v>313</v>
      </c>
      <c r="G297" s="701">
        <v>0.1715863</v>
      </c>
      <c r="H297" s="702">
        <v>0.28065709999999999</v>
      </c>
      <c r="I297" s="702">
        <v>-0.1437918</v>
      </c>
      <c r="J297" s="704">
        <v>-0.32116719999999999</v>
      </c>
    </row>
    <row r="298" spans="1:10" ht="11.45" customHeight="1">
      <c r="A298" s="663">
        <v>2010</v>
      </c>
      <c r="B298" s="82" t="s">
        <v>477</v>
      </c>
      <c r="C298" s="82" t="s">
        <v>513</v>
      </c>
      <c r="D298" s="82" t="s">
        <v>4</v>
      </c>
      <c r="E298" s="82" t="s">
        <v>269</v>
      </c>
      <c r="F298" s="506" t="s">
        <v>313</v>
      </c>
      <c r="G298" s="684">
        <v>0.16102929999999999</v>
      </c>
      <c r="H298" s="685">
        <v>0.27441349999999998</v>
      </c>
      <c r="I298" s="685">
        <v>-0.16024160000000001</v>
      </c>
      <c r="J298" s="686">
        <v>-0.29896790000000001</v>
      </c>
    </row>
    <row r="299" spans="1:10" ht="11.45" customHeight="1">
      <c r="A299" s="663">
        <v>2007</v>
      </c>
      <c r="B299" s="82" t="s">
        <v>477</v>
      </c>
      <c r="C299" s="82" t="s">
        <v>513</v>
      </c>
      <c r="D299" s="82" t="s">
        <v>6</v>
      </c>
      <c r="E299" s="82" t="s">
        <v>270</v>
      </c>
      <c r="F299" s="506" t="s">
        <v>313</v>
      </c>
      <c r="G299" s="684">
        <v>0.15501380000000001</v>
      </c>
      <c r="H299" s="685">
        <v>0.27305309999999999</v>
      </c>
      <c r="I299" s="685">
        <v>-0.14681720000000001</v>
      </c>
      <c r="J299" s="686">
        <v>-0.30166559999999998</v>
      </c>
    </row>
    <row r="300" spans="1:10" ht="11.45" customHeight="1">
      <c r="A300" s="663">
        <v>2004</v>
      </c>
      <c r="B300" s="82" t="s">
        <v>477</v>
      </c>
      <c r="C300" s="82" t="s">
        <v>513</v>
      </c>
      <c r="D300" s="82" t="s">
        <v>8</v>
      </c>
      <c r="E300" s="82" t="s">
        <v>271</v>
      </c>
      <c r="F300" s="506" t="s">
        <v>313</v>
      </c>
      <c r="G300" s="684">
        <v>0.17389979999999999</v>
      </c>
      <c r="H300" s="685">
        <v>0.26064169999999998</v>
      </c>
      <c r="I300" s="685">
        <v>-0.16427810000000001</v>
      </c>
      <c r="J300" s="686">
        <v>-0.27912439999999999</v>
      </c>
    </row>
    <row r="301" spans="1:10" ht="11.45" customHeight="1">
      <c r="A301" s="663">
        <v>2002</v>
      </c>
      <c r="B301" s="82" t="s">
        <v>477</v>
      </c>
      <c r="C301" s="82" t="s">
        <v>513</v>
      </c>
      <c r="D301" s="82" t="s">
        <v>10</v>
      </c>
      <c r="E301" s="82" t="s">
        <v>272</v>
      </c>
      <c r="F301" s="506" t="s">
        <v>313</v>
      </c>
      <c r="G301" s="684">
        <v>0.16034000000000001</v>
      </c>
      <c r="H301" s="685">
        <v>0.25084430000000002</v>
      </c>
      <c r="I301" s="685">
        <v>-0.1485775</v>
      </c>
      <c r="J301" s="686">
        <v>-0.29440169999999999</v>
      </c>
    </row>
    <row r="302" spans="1:10" s="184" customFormat="1" ht="11.45" customHeight="1">
      <c r="A302" s="663">
        <v>2000</v>
      </c>
      <c r="B302" s="82" t="s">
        <v>477</v>
      </c>
      <c r="C302" s="82" t="s">
        <v>513</v>
      </c>
      <c r="D302" s="82" t="s">
        <v>10</v>
      </c>
      <c r="E302" s="82" t="s">
        <v>273</v>
      </c>
      <c r="F302" s="506" t="s">
        <v>313</v>
      </c>
      <c r="G302" s="684">
        <v>0.15342330000000001</v>
      </c>
      <c r="H302" s="685">
        <v>0.24482429999999999</v>
      </c>
      <c r="I302" s="685">
        <v>-0.13515969999999999</v>
      </c>
      <c r="J302" s="686">
        <v>-0.29594700000000002</v>
      </c>
    </row>
    <row r="303" spans="1:10" s="184" customFormat="1" ht="11.45" customHeight="1">
      <c r="A303" s="663">
        <v>1992</v>
      </c>
      <c r="B303" s="82" t="s">
        <v>477</v>
      </c>
      <c r="C303" s="82" t="s">
        <v>513</v>
      </c>
      <c r="D303" s="82" t="s">
        <v>14</v>
      </c>
      <c r="E303" s="82" t="s">
        <v>274</v>
      </c>
      <c r="F303" s="506" t="s">
        <v>313</v>
      </c>
      <c r="G303" s="684">
        <v>0.1224889</v>
      </c>
      <c r="H303" s="685">
        <v>0.1691145</v>
      </c>
      <c r="I303" s="685">
        <v>3.5316899999999998E-2</v>
      </c>
      <c r="J303" s="686">
        <v>-0.38487130000000003</v>
      </c>
    </row>
    <row r="304" spans="1:10" s="184" customFormat="1" ht="11.45" customHeight="1">
      <c r="A304" s="663">
        <v>1982</v>
      </c>
      <c r="B304" s="82" t="s">
        <v>477</v>
      </c>
      <c r="C304" s="82" t="s">
        <v>513</v>
      </c>
      <c r="D304" s="82" t="s">
        <v>18</v>
      </c>
      <c r="E304" s="82" t="s">
        <v>275</v>
      </c>
      <c r="F304" s="506" t="s">
        <v>313</v>
      </c>
      <c r="G304" s="684">
        <v>8.0637899999999998E-2</v>
      </c>
      <c r="H304" s="685">
        <v>0.1795185</v>
      </c>
      <c r="I304" s="685">
        <v>8.8607900000000003E-2</v>
      </c>
      <c r="J304" s="686">
        <v>-0.42842279999999999</v>
      </c>
    </row>
    <row r="305" spans="1:10" s="189" customFormat="1" ht="11.45" customHeight="1">
      <c r="A305" s="655">
        <v>2016</v>
      </c>
      <c r="B305" s="116" t="s">
        <v>478</v>
      </c>
      <c r="C305" s="116" t="s">
        <v>519</v>
      </c>
      <c r="D305" s="116" t="s">
        <v>623</v>
      </c>
      <c r="E305" s="116" t="s">
        <v>629</v>
      </c>
      <c r="F305" s="505" t="s">
        <v>313</v>
      </c>
      <c r="G305" s="681">
        <v>0.10612340000000001</v>
      </c>
      <c r="H305" s="682">
        <v>0.13472680000000001</v>
      </c>
      <c r="I305" s="682">
        <v>6.5789500000000001E-2</v>
      </c>
      <c r="J305" s="683">
        <v>-0.27457310000000001</v>
      </c>
    </row>
    <row r="306" spans="1:10" s="184" customFormat="1" ht="11.45" customHeight="1">
      <c r="A306" s="663">
        <v>2013</v>
      </c>
      <c r="B306" s="82" t="s">
        <v>478</v>
      </c>
      <c r="C306" s="82" t="s">
        <v>519</v>
      </c>
      <c r="D306" s="82" t="s">
        <v>20</v>
      </c>
      <c r="E306" s="82" t="s">
        <v>276</v>
      </c>
      <c r="F306" s="506" t="s">
        <v>313</v>
      </c>
      <c r="G306" s="684">
        <v>9.8782499999999995E-2</v>
      </c>
      <c r="H306" s="685">
        <v>0.13320799999999999</v>
      </c>
      <c r="I306" s="685">
        <v>7.7305100000000002E-2</v>
      </c>
      <c r="J306" s="686">
        <v>-0.2842866</v>
      </c>
    </row>
    <row r="307" spans="1:10" s="184" customFormat="1" ht="11.45" customHeight="1">
      <c r="A307" s="663">
        <v>2010</v>
      </c>
      <c r="B307" s="82" t="s">
        <v>478</v>
      </c>
      <c r="C307" s="82" t="s">
        <v>519</v>
      </c>
      <c r="D307" s="82" t="s">
        <v>4</v>
      </c>
      <c r="E307" s="82" t="s">
        <v>277</v>
      </c>
      <c r="F307" s="506" t="s">
        <v>313</v>
      </c>
      <c r="G307" s="684">
        <v>8.06418E-2</v>
      </c>
      <c r="H307" s="685">
        <v>0.1229803</v>
      </c>
      <c r="I307" s="685">
        <v>6.7873600000000006E-2</v>
      </c>
      <c r="J307" s="686">
        <v>-0.24614520000000001</v>
      </c>
    </row>
    <row r="308" spans="1:10" s="184" customFormat="1" ht="11.45" customHeight="1">
      <c r="A308" s="663">
        <v>2007</v>
      </c>
      <c r="B308" s="82" t="s">
        <v>478</v>
      </c>
      <c r="C308" s="82" t="s">
        <v>519</v>
      </c>
      <c r="D308" s="82" t="s">
        <v>6</v>
      </c>
      <c r="E308" s="82" t="s">
        <v>278</v>
      </c>
      <c r="F308" s="506" t="s">
        <v>313</v>
      </c>
      <c r="G308" s="684">
        <v>8.1286700000000003E-2</v>
      </c>
      <c r="H308" s="685">
        <v>0.10265199999999999</v>
      </c>
      <c r="I308" s="685">
        <v>5.7081300000000001E-2</v>
      </c>
      <c r="J308" s="686">
        <v>-0.2882287</v>
      </c>
    </row>
    <row r="309" spans="1:10" s="184" customFormat="1" ht="11.45" customHeight="1">
      <c r="A309" s="663">
        <v>2005</v>
      </c>
      <c r="B309" s="82" t="s">
        <v>478</v>
      </c>
      <c r="C309" s="82" t="s">
        <v>519</v>
      </c>
      <c r="D309" s="82" t="s">
        <v>8</v>
      </c>
      <c r="E309" s="82" t="s">
        <v>279</v>
      </c>
      <c r="F309" s="506" t="s">
        <v>313</v>
      </c>
      <c r="G309" s="684">
        <v>8.9370900000000003E-2</v>
      </c>
      <c r="H309" s="685">
        <v>4.80405E-2</v>
      </c>
      <c r="I309" s="685">
        <v>9.9118800000000007E-2</v>
      </c>
      <c r="J309" s="686">
        <v>-0.36667670000000002</v>
      </c>
    </row>
    <row r="310" spans="1:10" s="184" customFormat="1" ht="11.45" customHeight="1">
      <c r="A310" s="663">
        <v>2000</v>
      </c>
      <c r="B310" s="82" t="s">
        <v>478</v>
      </c>
      <c r="C310" s="82" t="s">
        <v>519</v>
      </c>
      <c r="D310" s="82" t="s">
        <v>10</v>
      </c>
      <c r="E310" s="82" t="s">
        <v>280</v>
      </c>
      <c r="F310" s="506" t="s">
        <v>313</v>
      </c>
      <c r="G310" s="684">
        <v>5.9023800000000001E-2</v>
      </c>
      <c r="H310" s="685">
        <v>4.4325200000000002E-2</v>
      </c>
      <c r="I310" s="685">
        <v>6.3235200000000005E-2</v>
      </c>
      <c r="J310" s="686">
        <v>-0.34353240000000002</v>
      </c>
    </row>
    <row r="311" spans="1:10" s="184" customFormat="1" ht="11.45" customHeight="1">
      <c r="A311" s="663">
        <v>1997</v>
      </c>
      <c r="B311" s="82" t="s">
        <v>478</v>
      </c>
      <c r="C311" s="82" t="s">
        <v>519</v>
      </c>
      <c r="D311" s="82" t="s">
        <v>12</v>
      </c>
      <c r="E311" s="82" t="s">
        <v>281</v>
      </c>
      <c r="F311" s="506" t="s">
        <v>313</v>
      </c>
      <c r="G311" s="684">
        <v>4.6392000000000003E-2</v>
      </c>
      <c r="H311" s="685">
        <v>4.3613399999999997E-2</v>
      </c>
      <c r="I311" s="685">
        <v>1.4312E-2</v>
      </c>
      <c r="J311" s="686">
        <v>-0.31172060000000001</v>
      </c>
    </row>
    <row r="312" spans="1:10" s="184" customFormat="1" ht="11.45" customHeight="1">
      <c r="A312" s="663">
        <v>1995</v>
      </c>
      <c r="B312" s="82" t="s">
        <v>478</v>
      </c>
      <c r="C312" s="82" t="s">
        <v>519</v>
      </c>
      <c r="D312" s="82" t="s">
        <v>12</v>
      </c>
      <c r="E312" s="133" t="s">
        <v>282</v>
      </c>
      <c r="F312" s="506" t="s">
        <v>313</v>
      </c>
      <c r="G312" s="684"/>
      <c r="H312" s="685"/>
      <c r="I312" s="685"/>
      <c r="J312" s="686"/>
    </row>
    <row r="313" spans="1:10" s="184" customFormat="1" ht="11.45" customHeight="1">
      <c r="A313" s="663">
        <v>1991</v>
      </c>
      <c r="B313" s="82" t="s">
        <v>478</v>
      </c>
      <c r="C313" s="82" t="s">
        <v>519</v>
      </c>
      <c r="D313" s="82" t="s">
        <v>14</v>
      </c>
      <c r="E313" s="82" t="s">
        <v>283</v>
      </c>
      <c r="F313" s="506" t="s">
        <v>313</v>
      </c>
      <c r="G313" s="684">
        <v>1.25743E-2</v>
      </c>
      <c r="H313" s="685">
        <v>1.4392500000000001E-2</v>
      </c>
      <c r="I313" s="685">
        <v>-0.12573100000000001</v>
      </c>
      <c r="J313" s="686">
        <v>-0.35494439999999999</v>
      </c>
    </row>
    <row r="314" spans="1:10" s="184" customFormat="1" ht="11.45" customHeight="1">
      <c r="A314" s="663">
        <v>1986</v>
      </c>
      <c r="B314" s="82" t="s">
        <v>478</v>
      </c>
      <c r="C314" s="82" t="s">
        <v>519</v>
      </c>
      <c r="D314" s="82" t="s">
        <v>16</v>
      </c>
      <c r="E314" s="82" t="s">
        <v>284</v>
      </c>
      <c r="F314" s="506" t="s">
        <v>313</v>
      </c>
      <c r="G314" s="684">
        <v>5.2801999999999997E-3</v>
      </c>
      <c r="H314" s="685">
        <v>1.35143E-2</v>
      </c>
      <c r="I314" s="685">
        <v>4.8220100000000002E-2</v>
      </c>
      <c r="J314" s="686">
        <v>0.25913940000000002</v>
      </c>
    </row>
    <row r="315" spans="1:10" s="184" customFormat="1" ht="11.45" customHeight="1">
      <c r="A315" s="662">
        <v>1981</v>
      </c>
      <c r="B315" s="121" t="s">
        <v>478</v>
      </c>
      <c r="C315" s="121" t="s">
        <v>519</v>
      </c>
      <c r="D315" s="121" t="s">
        <v>18</v>
      </c>
      <c r="E315" s="121" t="s">
        <v>285</v>
      </c>
      <c r="F315" s="507" t="s">
        <v>313</v>
      </c>
      <c r="G315" s="684">
        <v>3.9842999999999996E-3</v>
      </c>
      <c r="H315" s="685">
        <v>1.0479199999999999E-2</v>
      </c>
      <c r="I315" s="685">
        <v>4.3133499999999998E-2</v>
      </c>
      <c r="J315" s="686">
        <v>0.22352379999999999</v>
      </c>
    </row>
    <row r="316" spans="1:10" s="184" customFormat="1" ht="11.45" customHeight="1">
      <c r="A316" s="663">
        <v>2013</v>
      </c>
      <c r="B316" s="82" t="s">
        <v>479</v>
      </c>
      <c r="C316" s="82" t="s">
        <v>512</v>
      </c>
      <c r="D316" s="82" t="s">
        <v>20</v>
      </c>
      <c r="E316" s="82" t="s">
        <v>286</v>
      </c>
      <c r="F316" s="506" t="s">
        <v>313</v>
      </c>
      <c r="G316" s="701">
        <v>0.21740699999999999</v>
      </c>
      <c r="H316" s="702">
        <v>0.16745450000000001</v>
      </c>
      <c r="I316" s="702">
        <v>-0.12266299999999999</v>
      </c>
      <c r="J316" s="704">
        <v>-0.53609580000000001</v>
      </c>
    </row>
    <row r="317" spans="1:10" s="184" customFormat="1" ht="11.45" customHeight="1">
      <c r="A317" s="663">
        <v>2010</v>
      </c>
      <c r="B317" s="82" t="s">
        <v>479</v>
      </c>
      <c r="C317" s="82" t="s">
        <v>512</v>
      </c>
      <c r="D317" s="82" t="s">
        <v>4</v>
      </c>
      <c r="E317" s="82" t="s">
        <v>287</v>
      </c>
      <c r="F317" s="506" t="s">
        <v>313</v>
      </c>
      <c r="G317" s="684">
        <v>0.2136816</v>
      </c>
      <c r="H317" s="685">
        <v>0.177757</v>
      </c>
      <c r="I317" s="685">
        <v>-0.14146980000000001</v>
      </c>
      <c r="J317" s="686">
        <v>-0.53726790000000002</v>
      </c>
    </row>
    <row r="318" spans="1:10" s="184" customFormat="1" ht="11.45" customHeight="1">
      <c r="A318" s="663">
        <v>2007</v>
      </c>
      <c r="B318" s="82" t="s">
        <v>479</v>
      </c>
      <c r="C318" s="82" t="s">
        <v>512</v>
      </c>
      <c r="D318" s="82" t="s">
        <v>6</v>
      </c>
      <c r="E318" s="82" t="s">
        <v>288</v>
      </c>
      <c r="F318" s="506" t="s">
        <v>313</v>
      </c>
      <c r="G318" s="684">
        <v>0.1892674</v>
      </c>
      <c r="H318" s="685">
        <v>0.17779439999999999</v>
      </c>
      <c r="I318" s="685">
        <v>-0.18129410000000001</v>
      </c>
      <c r="J318" s="686">
        <v>-0.53480130000000003</v>
      </c>
    </row>
    <row r="319" spans="1:10" s="184" customFormat="1" ht="11.45" customHeight="1">
      <c r="A319" s="663">
        <v>2004</v>
      </c>
      <c r="B319" s="82" t="s">
        <v>479</v>
      </c>
      <c r="C319" s="82" t="s">
        <v>512</v>
      </c>
      <c r="D319" s="82" t="s">
        <v>8</v>
      </c>
      <c r="E319" s="82" t="s">
        <v>289</v>
      </c>
      <c r="F319" s="506" t="s">
        <v>313</v>
      </c>
      <c r="G319" s="684">
        <v>0.19621</v>
      </c>
      <c r="H319" s="685">
        <v>0.20502190000000001</v>
      </c>
      <c r="I319" s="685">
        <v>-0.17888860000000001</v>
      </c>
      <c r="J319" s="686">
        <v>-0.4666266</v>
      </c>
    </row>
    <row r="320" spans="1:10" s="184" customFormat="1" ht="11.45" customHeight="1">
      <c r="A320" s="663">
        <v>1999</v>
      </c>
      <c r="B320" s="82" t="s">
        <v>479</v>
      </c>
      <c r="C320" s="82" t="s">
        <v>512</v>
      </c>
      <c r="D320" s="82" t="s">
        <v>10</v>
      </c>
      <c r="E320" s="82" t="s">
        <v>290</v>
      </c>
      <c r="F320" s="506" t="s">
        <v>313</v>
      </c>
      <c r="G320" s="684">
        <v>0.19600310000000001</v>
      </c>
      <c r="H320" s="685">
        <v>0.21174519999999999</v>
      </c>
      <c r="I320" s="685">
        <v>-0.18462139999999999</v>
      </c>
      <c r="J320" s="686">
        <v>-0.47963230000000001</v>
      </c>
    </row>
    <row r="321" spans="1:10" s="184" customFormat="1" ht="11.45" customHeight="1">
      <c r="A321" s="663">
        <v>1995</v>
      </c>
      <c r="B321" s="82" t="s">
        <v>479</v>
      </c>
      <c r="C321" s="82" t="s">
        <v>512</v>
      </c>
      <c r="D321" s="82" t="s">
        <v>12</v>
      </c>
      <c r="E321" s="82" t="s">
        <v>291</v>
      </c>
      <c r="F321" s="506" t="s">
        <v>313</v>
      </c>
      <c r="G321" s="684">
        <v>0.20597579999999999</v>
      </c>
      <c r="H321" s="685">
        <v>0.2205019</v>
      </c>
      <c r="I321" s="685">
        <v>-0.14469290000000001</v>
      </c>
      <c r="J321" s="686">
        <v>-0.51354999999999995</v>
      </c>
    </row>
    <row r="322" spans="1:10" s="184" customFormat="1" ht="11.45" customHeight="1">
      <c r="A322" s="663">
        <v>1994</v>
      </c>
      <c r="B322" s="82" t="s">
        <v>479</v>
      </c>
      <c r="C322" s="82" t="s">
        <v>512</v>
      </c>
      <c r="D322" s="82" t="s">
        <v>12</v>
      </c>
      <c r="E322" s="82" t="s">
        <v>292</v>
      </c>
      <c r="F322" s="506" t="s">
        <v>313</v>
      </c>
      <c r="G322" s="684">
        <v>0.21059549999999999</v>
      </c>
      <c r="H322" s="685">
        <v>0.20864460000000001</v>
      </c>
      <c r="I322" s="685">
        <v>-0.16650110000000001</v>
      </c>
      <c r="J322" s="686">
        <v>-0.4946353</v>
      </c>
    </row>
    <row r="323" spans="1:10" s="184" customFormat="1" ht="11.45" customHeight="1">
      <c r="A323" s="663">
        <v>1991</v>
      </c>
      <c r="B323" s="82" t="s">
        <v>479</v>
      </c>
      <c r="C323" s="82" t="s">
        <v>512</v>
      </c>
      <c r="D323" s="82" t="s">
        <v>14</v>
      </c>
      <c r="E323" s="82" t="s">
        <v>293</v>
      </c>
      <c r="F323" s="506" t="s">
        <v>313</v>
      </c>
      <c r="G323" s="684">
        <v>0.1716</v>
      </c>
      <c r="H323" s="685">
        <v>0.2346819</v>
      </c>
      <c r="I323" s="685">
        <v>-0.20661950000000001</v>
      </c>
      <c r="J323" s="686">
        <v>-0.47761379999999998</v>
      </c>
    </row>
    <row r="324" spans="1:10" s="184" customFormat="1" ht="11.45" customHeight="1">
      <c r="A324" s="663">
        <v>1986</v>
      </c>
      <c r="B324" s="82" t="s">
        <v>479</v>
      </c>
      <c r="C324" s="82" t="s">
        <v>512</v>
      </c>
      <c r="D324" s="82" t="s">
        <v>16</v>
      </c>
      <c r="E324" s="82" t="s">
        <v>294</v>
      </c>
      <c r="F324" s="506" t="s">
        <v>313</v>
      </c>
      <c r="G324" s="684">
        <v>0.21878239999999999</v>
      </c>
      <c r="H324" s="685">
        <v>0.2190732</v>
      </c>
      <c r="I324" s="685">
        <v>-0.138185</v>
      </c>
      <c r="J324" s="686">
        <v>-0.4817208</v>
      </c>
    </row>
    <row r="325" spans="1:10" s="184" customFormat="1" ht="11.45" customHeight="1">
      <c r="A325" s="663">
        <v>1979</v>
      </c>
      <c r="B325" s="82" t="s">
        <v>479</v>
      </c>
      <c r="C325" s="82" t="s">
        <v>512</v>
      </c>
      <c r="D325" s="82" t="s">
        <v>18</v>
      </c>
      <c r="E325" s="82" t="s">
        <v>295</v>
      </c>
      <c r="F325" s="506" t="s">
        <v>313</v>
      </c>
      <c r="G325" s="684">
        <v>0.1715235</v>
      </c>
      <c r="H325" s="685">
        <v>0.19529369999999999</v>
      </c>
      <c r="I325" s="685">
        <v>-0.17280499999999999</v>
      </c>
      <c r="J325" s="686">
        <v>-0.43078270000000002</v>
      </c>
    </row>
    <row r="326" spans="1:10" s="184" customFormat="1" ht="11.45" customHeight="1">
      <c r="A326" s="663">
        <v>1974</v>
      </c>
      <c r="B326" s="82" t="s">
        <v>479</v>
      </c>
      <c r="C326" s="82" t="s">
        <v>512</v>
      </c>
      <c r="D326" s="82" t="s">
        <v>50</v>
      </c>
      <c r="E326" s="82" t="s">
        <v>296</v>
      </c>
      <c r="F326" s="506" t="s">
        <v>313</v>
      </c>
      <c r="G326" s="684">
        <v>9.6798599999999999E-2</v>
      </c>
      <c r="H326" s="685">
        <v>0.14174800000000001</v>
      </c>
      <c r="I326" s="685">
        <v>-0.26253130000000002</v>
      </c>
      <c r="J326" s="686">
        <v>-0.46867560000000003</v>
      </c>
    </row>
    <row r="327" spans="1:10" s="184" customFormat="1" ht="11.45" customHeight="1">
      <c r="A327" s="663">
        <v>1969</v>
      </c>
      <c r="B327" s="82" t="s">
        <v>479</v>
      </c>
      <c r="C327" s="82" t="s">
        <v>512</v>
      </c>
      <c r="D327" s="82" t="s">
        <v>50</v>
      </c>
      <c r="E327" s="82" t="s">
        <v>297</v>
      </c>
      <c r="F327" s="506" t="s">
        <v>313</v>
      </c>
      <c r="G327" s="684">
        <v>0.1017251</v>
      </c>
      <c r="H327" s="685">
        <v>0.12567</v>
      </c>
      <c r="I327" s="685">
        <v>-0.2059629</v>
      </c>
      <c r="J327" s="686">
        <v>-0.48734870000000002</v>
      </c>
    </row>
    <row r="328" spans="1:10" s="189" customFormat="1" ht="11.45" customHeight="1">
      <c r="A328" s="655">
        <v>2016</v>
      </c>
      <c r="B328" s="116" t="s">
        <v>480</v>
      </c>
      <c r="C328" s="116" t="s">
        <v>514</v>
      </c>
      <c r="D328" s="116" t="s">
        <v>623</v>
      </c>
      <c r="E328" s="116" t="s">
        <v>624</v>
      </c>
      <c r="F328" s="700" t="s">
        <v>313</v>
      </c>
      <c r="G328" s="681">
        <v>0.13218820000000001</v>
      </c>
      <c r="H328" s="682">
        <v>0.2128833</v>
      </c>
      <c r="I328" s="682">
        <v>-9.8462900000000006E-2</v>
      </c>
      <c r="J328" s="683">
        <v>-0.57524580000000003</v>
      </c>
    </row>
    <row r="329" spans="1:10" s="184" customFormat="1" ht="11.45" customHeight="1">
      <c r="A329" s="663">
        <v>2013</v>
      </c>
      <c r="B329" s="82" t="s">
        <v>480</v>
      </c>
      <c r="C329" s="82" t="s">
        <v>514</v>
      </c>
      <c r="D329" s="82" t="s">
        <v>20</v>
      </c>
      <c r="E329" s="82" t="s">
        <v>298</v>
      </c>
      <c r="F329" s="506" t="s">
        <v>313</v>
      </c>
      <c r="G329" s="684">
        <v>0.13771910000000001</v>
      </c>
      <c r="H329" s="685">
        <v>0.19615640000000001</v>
      </c>
      <c r="I329" s="685">
        <v>-9.1219700000000001E-2</v>
      </c>
      <c r="J329" s="686">
        <v>-0.57433369999999995</v>
      </c>
    </row>
    <row r="330" spans="1:10" s="184" customFormat="1" ht="11.45" customHeight="1">
      <c r="A330" s="663">
        <v>2010</v>
      </c>
      <c r="B330" s="82" t="s">
        <v>480</v>
      </c>
      <c r="C330" s="82" t="s">
        <v>514</v>
      </c>
      <c r="D330" s="82" t="s">
        <v>4</v>
      </c>
      <c r="E330" s="82" t="s">
        <v>299</v>
      </c>
      <c r="F330" s="506" t="s">
        <v>313</v>
      </c>
      <c r="G330" s="684">
        <v>0.1482029</v>
      </c>
      <c r="H330" s="685">
        <v>0.19640369999999999</v>
      </c>
      <c r="I330" s="685">
        <v>-5.1524100000000003E-2</v>
      </c>
      <c r="J330" s="686">
        <v>-0.57858080000000001</v>
      </c>
    </row>
    <row r="331" spans="1:10" s="184" customFormat="1" ht="11.45" customHeight="1">
      <c r="A331" s="663">
        <v>2007</v>
      </c>
      <c r="B331" s="82" t="s">
        <v>480</v>
      </c>
      <c r="C331" s="82" t="s">
        <v>514</v>
      </c>
      <c r="D331" s="82" t="s">
        <v>6</v>
      </c>
      <c r="E331" s="82" t="s">
        <v>300</v>
      </c>
      <c r="F331" s="506" t="s">
        <v>313</v>
      </c>
      <c r="G331" s="684">
        <v>0.1149665</v>
      </c>
      <c r="H331" s="685">
        <v>0.2008471</v>
      </c>
      <c r="I331" s="685">
        <v>-0.13323850000000001</v>
      </c>
      <c r="J331" s="686">
        <v>-0.55119960000000001</v>
      </c>
    </row>
    <row r="332" spans="1:10" s="184" customFormat="1" ht="11.45" customHeight="1">
      <c r="A332" s="663">
        <v>2004</v>
      </c>
      <c r="B332" s="82" t="s">
        <v>480</v>
      </c>
      <c r="C332" s="82" t="s">
        <v>514</v>
      </c>
      <c r="D332" s="82" t="s">
        <v>8</v>
      </c>
      <c r="E332" s="82" t="s">
        <v>301</v>
      </c>
      <c r="F332" s="506" t="s">
        <v>313</v>
      </c>
      <c r="G332" s="684">
        <v>0.11976199999999999</v>
      </c>
      <c r="H332" s="685">
        <v>0.19835749999999999</v>
      </c>
      <c r="I332" s="685">
        <v>-0.1150431</v>
      </c>
      <c r="J332" s="686">
        <v>-0.57236120000000001</v>
      </c>
    </row>
    <row r="333" spans="1:10" s="184" customFormat="1" ht="11.45" customHeight="1">
      <c r="A333" s="663">
        <v>2000</v>
      </c>
      <c r="B333" s="82" t="s">
        <v>480</v>
      </c>
      <c r="C333" s="82" t="s">
        <v>514</v>
      </c>
      <c r="D333" s="82" t="s">
        <v>10</v>
      </c>
      <c r="E333" s="82" t="s">
        <v>302</v>
      </c>
      <c r="F333" s="506" t="s">
        <v>313</v>
      </c>
      <c r="G333" s="684">
        <v>0.10189520000000001</v>
      </c>
      <c r="H333" s="685">
        <v>0.22369259999999999</v>
      </c>
      <c r="I333" s="685">
        <v>-0.24259559999999999</v>
      </c>
      <c r="J333" s="686">
        <v>-0.56867400000000001</v>
      </c>
    </row>
    <row r="334" spans="1:10" s="184" customFormat="1" ht="11.45" customHeight="1">
      <c r="A334" s="663">
        <v>1997</v>
      </c>
      <c r="B334" s="82" t="s">
        <v>480</v>
      </c>
      <c r="C334" s="82" t="s">
        <v>514</v>
      </c>
      <c r="D334" s="82" t="s">
        <v>12</v>
      </c>
      <c r="E334" s="82" t="s">
        <v>303</v>
      </c>
      <c r="F334" s="506" t="s">
        <v>313</v>
      </c>
      <c r="G334" s="684">
        <v>0.1120328</v>
      </c>
      <c r="H334" s="685">
        <v>0.21470620000000001</v>
      </c>
      <c r="I334" s="685">
        <v>-0.23564099999999999</v>
      </c>
      <c r="J334" s="686">
        <v>-0.56131810000000004</v>
      </c>
    </row>
    <row r="335" spans="1:10" s="184" customFormat="1" ht="11.45" customHeight="1">
      <c r="A335" s="663">
        <v>1994</v>
      </c>
      <c r="B335" s="82" t="s">
        <v>480</v>
      </c>
      <c r="C335" s="82" t="s">
        <v>514</v>
      </c>
      <c r="D335" s="82" t="s">
        <v>12</v>
      </c>
      <c r="E335" s="82" t="s">
        <v>304</v>
      </c>
      <c r="F335" s="506" t="s">
        <v>313</v>
      </c>
      <c r="G335" s="684">
        <v>0.1214886</v>
      </c>
      <c r="H335" s="685">
        <v>0.20484450000000001</v>
      </c>
      <c r="I335" s="685">
        <v>-0.21513889999999999</v>
      </c>
      <c r="J335" s="686">
        <v>-0.56373580000000001</v>
      </c>
    </row>
    <row r="336" spans="1:10" s="184" customFormat="1" ht="11.45" customHeight="1">
      <c r="A336" s="663">
        <v>1991</v>
      </c>
      <c r="B336" s="82" t="s">
        <v>480</v>
      </c>
      <c r="C336" s="82" t="s">
        <v>514</v>
      </c>
      <c r="D336" s="82" t="s">
        <v>14</v>
      </c>
      <c r="E336" s="82" t="s">
        <v>305</v>
      </c>
      <c r="F336" s="506" t="s">
        <v>313</v>
      </c>
      <c r="G336" s="684">
        <v>0.1199161</v>
      </c>
      <c r="H336" s="685">
        <v>0.19981969999999999</v>
      </c>
      <c r="I336" s="685">
        <v>-0.2080003</v>
      </c>
      <c r="J336" s="686">
        <v>-0.54892770000000002</v>
      </c>
    </row>
    <row r="337" spans="1:10" s="184" customFormat="1" ht="11.45" customHeight="1">
      <c r="A337" s="663">
        <v>1986</v>
      </c>
      <c r="B337" s="82" t="s">
        <v>480</v>
      </c>
      <c r="C337" s="82" t="s">
        <v>514</v>
      </c>
      <c r="D337" s="82" t="s">
        <v>16</v>
      </c>
      <c r="E337" s="82" t="s">
        <v>306</v>
      </c>
      <c r="F337" s="506" t="s">
        <v>313</v>
      </c>
      <c r="G337" s="684">
        <v>0.1087832</v>
      </c>
      <c r="H337" s="685">
        <v>0.2108652</v>
      </c>
      <c r="I337" s="685">
        <v>-0.2068072</v>
      </c>
      <c r="J337" s="686">
        <v>-0.54174719999999998</v>
      </c>
    </row>
    <row r="338" spans="1:10" s="184" customFormat="1" ht="11.45" customHeight="1">
      <c r="A338" s="663">
        <v>1979</v>
      </c>
      <c r="B338" s="82" t="s">
        <v>480</v>
      </c>
      <c r="C338" s="82" t="s">
        <v>514</v>
      </c>
      <c r="D338" s="82" t="s">
        <v>18</v>
      </c>
      <c r="E338" s="82" t="s">
        <v>307</v>
      </c>
      <c r="F338" s="506" t="s">
        <v>313</v>
      </c>
      <c r="G338" s="684">
        <v>0.1041531</v>
      </c>
      <c r="H338" s="685">
        <v>0.20383480000000001</v>
      </c>
      <c r="I338" s="685">
        <v>-0.23097670000000001</v>
      </c>
      <c r="J338" s="686">
        <v>-0.52828560000000002</v>
      </c>
    </row>
    <row r="339" spans="1:10" s="184" customFormat="1" ht="11.45" customHeight="1">
      <c r="A339" s="662">
        <v>1974</v>
      </c>
      <c r="B339" s="121" t="s">
        <v>480</v>
      </c>
      <c r="C339" s="121" t="s">
        <v>514</v>
      </c>
      <c r="D339" s="121" t="s">
        <v>50</v>
      </c>
      <c r="E339" s="121" t="s">
        <v>308</v>
      </c>
      <c r="F339" s="507" t="s">
        <v>313</v>
      </c>
      <c r="G339" s="684">
        <v>8.4954399999999999E-2</v>
      </c>
      <c r="H339" s="685">
        <v>0.18253849999999999</v>
      </c>
      <c r="I339" s="685">
        <v>0.1210093</v>
      </c>
      <c r="J339" s="686">
        <v>-0.50014210000000003</v>
      </c>
    </row>
    <row r="340" spans="1:10" s="184" customFormat="1" ht="11.45" customHeight="1">
      <c r="A340" s="501">
        <v>2016</v>
      </c>
      <c r="B340" s="502" t="s">
        <v>481</v>
      </c>
      <c r="C340" s="502" t="s">
        <v>517</v>
      </c>
      <c r="D340" s="502" t="s">
        <v>20</v>
      </c>
      <c r="E340" s="502" t="s">
        <v>715</v>
      </c>
      <c r="F340" s="495" t="s">
        <v>401</v>
      </c>
      <c r="G340" s="746">
        <v>0.20341490000000001</v>
      </c>
      <c r="H340" s="747"/>
      <c r="I340" s="747">
        <v>6.5234700000000007E-2</v>
      </c>
      <c r="J340" s="749"/>
    </row>
    <row r="341" spans="1:10" s="184" customFormat="1" ht="11.45" customHeight="1">
      <c r="A341" s="503">
        <v>2013</v>
      </c>
      <c r="B341" s="214" t="s">
        <v>481</v>
      </c>
      <c r="C341" s="214" t="s">
        <v>517</v>
      </c>
      <c r="D341" s="214" t="s">
        <v>20</v>
      </c>
      <c r="E341" s="214" t="s">
        <v>309</v>
      </c>
      <c r="F341" s="496" t="s">
        <v>401</v>
      </c>
      <c r="G341" s="691">
        <v>0.1987979</v>
      </c>
      <c r="H341" s="692"/>
      <c r="I341" s="692">
        <v>6.3247399999999995E-2</v>
      </c>
      <c r="J341" s="693"/>
    </row>
    <row r="342" spans="1:10" s="184" customFormat="1" ht="11.45" customHeight="1">
      <c r="A342" s="503">
        <v>2010</v>
      </c>
      <c r="B342" s="214" t="s">
        <v>481</v>
      </c>
      <c r="C342" s="214" t="s">
        <v>517</v>
      </c>
      <c r="D342" s="214" t="s">
        <v>4</v>
      </c>
      <c r="E342" s="214" t="s">
        <v>733</v>
      </c>
      <c r="F342" s="496" t="s">
        <v>401</v>
      </c>
      <c r="G342" s="691">
        <v>0.20708989999999999</v>
      </c>
      <c r="H342" s="692"/>
      <c r="I342" s="692">
        <v>0.1424347</v>
      </c>
      <c r="J342" s="693"/>
    </row>
    <row r="343" spans="1:10" s="184" customFormat="1" ht="11.45" customHeight="1">
      <c r="A343" s="503">
        <v>2007</v>
      </c>
      <c r="B343" s="214" t="s">
        <v>481</v>
      </c>
      <c r="C343" s="214" t="s">
        <v>517</v>
      </c>
      <c r="D343" s="214" t="s">
        <v>6</v>
      </c>
      <c r="E343" s="214" t="s">
        <v>311</v>
      </c>
      <c r="F343" s="496" t="s">
        <v>401</v>
      </c>
      <c r="G343" s="691">
        <v>0.20051550000000001</v>
      </c>
      <c r="H343" s="692"/>
      <c r="I343" s="692">
        <v>0.11838940000000001</v>
      </c>
      <c r="J343" s="693"/>
    </row>
    <row r="344" spans="1:10" s="184" customFormat="1" ht="11.45" customHeight="1">
      <c r="A344" s="504">
        <v>2004</v>
      </c>
      <c r="B344" s="226" t="s">
        <v>481</v>
      </c>
      <c r="C344" s="226" t="s">
        <v>517</v>
      </c>
      <c r="D344" s="226" t="s">
        <v>8</v>
      </c>
      <c r="E344" s="226" t="s">
        <v>312</v>
      </c>
      <c r="F344" s="497" t="s">
        <v>401</v>
      </c>
      <c r="G344" s="697">
        <v>0.25238569999999999</v>
      </c>
      <c r="H344" s="698"/>
      <c r="I344" s="698">
        <v>0.20819260000000001</v>
      </c>
      <c r="J344" s="699"/>
    </row>
    <row r="345" spans="1:10" ht="11.45" customHeight="1">
      <c r="A345" s="169"/>
      <c r="D345" s="185"/>
      <c r="E345" s="185"/>
      <c r="F345" s="187"/>
      <c r="G345" s="190"/>
      <c r="H345" s="190"/>
      <c r="I345" s="190"/>
      <c r="J345" s="190"/>
    </row>
    <row r="346" spans="1:10" ht="11.45" customHeight="1">
      <c r="A346" s="82" t="s">
        <v>405</v>
      </c>
      <c r="G346" s="120">
        <f>AVERAGE(G6:G344)</f>
        <v>0.18132064955223878</v>
      </c>
      <c r="H346" s="120">
        <f>AVERAGE(H6:H344)</f>
        <v>0.19389266059322036</v>
      </c>
      <c r="I346" s="120">
        <f>AVERAGE(I6:I344)</f>
        <v>-5.4194815820895539E-2</v>
      </c>
      <c r="J346" s="120">
        <f>AVERAGE(J6:J344)</f>
        <v>-0.41234261906779651</v>
      </c>
    </row>
    <row r="347" spans="1:10" ht="11.45" customHeight="1">
      <c r="A347" s="82" t="s">
        <v>432</v>
      </c>
      <c r="G347" s="120">
        <f>MIN(G6:G344)</f>
        <v>3.9842999999999996E-3</v>
      </c>
      <c r="H347" s="120">
        <f>MIN(H6:H344)</f>
        <v>1.0479199999999999E-2</v>
      </c>
      <c r="I347" s="120">
        <f>MIN(I6:I344)</f>
        <v>-0.37014910000000001</v>
      </c>
      <c r="J347" s="120">
        <f>MIN(J6:J344)</f>
        <v>-0.60249490000000006</v>
      </c>
    </row>
    <row r="348" spans="1:10" ht="11.45" customHeight="1">
      <c r="A348" s="82" t="s">
        <v>433</v>
      </c>
      <c r="G348" s="120">
        <f>MAX(G6:G344)</f>
        <v>0.38257859999999999</v>
      </c>
      <c r="H348" s="120">
        <f>MAX(H6:H344)</f>
        <v>0.34434999999999999</v>
      </c>
      <c r="I348" s="120">
        <f>MAX(I6:I344)</f>
        <v>0.30101090000000003</v>
      </c>
      <c r="J348" s="120">
        <f>MAX(J6:J344)</f>
        <v>0.37927040000000001</v>
      </c>
    </row>
    <row r="349" spans="1:10" ht="11.45" customHeight="1">
      <c r="A349" s="82" t="s">
        <v>412</v>
      </c>
      <c r="G349" s="83">
        <f>COUNT(G6:G344)</f>
        <v>335</v>
      </c>
      <c r="H349" s="83">
        <f>COUNT(H6:H344)</f>
        <v>236</v>
      </c>
      <c r="I349" s="83">
        <f>COUNT(I6:I344)</f>
        <v>335</v>
      </c>
      <c r="J349" s="83">
        <f>COUNT(J6:J344)</f>
        <v>236</v>
      </c>
    </row>
    <row r="350" spans="1:10" ht="11.45" customHeight="1">
      <c r="A350" s="82"/>
      <c r="F350" s="122"/>
    </row>
    <row r="351" spans="1:10" ht="11.45" customHeight="1">
      <c r="A351" s="119" t="s">
        <v>424</v>
      </c>
      <c r="J351" s="167"/>
    </row>
    <row r="352" spans="1:10" ht="11.45" customHeight="1">
      <c r="A352" s="82" t="s">
        <v>431</v>
      </c>
      <c r="B352" s="1212"/>
      <c r="C352" s="629"/>
      <c r="F352" s="630"/>
      <c r="G352" s="538"/>
      <c r="H352" s="538"/>
      <c r="I352" s="538"/>
      <c r="J352" s="1213"/>
    </row>
    <row r="353" spans="1:10" ht="11.45" customHeight="1">
      <c r="A353" s="1360" t="s">
        <v>650</v>
      </c>
      <c r="B353" s="1360"/>
      <c r="C353" s="1360"/>
      <c r="D353" s="1360"/>
      <c r="E353" s="1360"/>
      <c r="F353" s="1360"/>
      <c r="G353" s="1360"/>
      <c r="H353" s="1360"/>
      <c r="I353" s="1360"/>
      <c r="J353" s="1360"/>
    </row>
    <row r="354" spans="1:10" ht="57.75" customHeight="1">
      <c r="A354" s="1274" t="s">
        <v>791</v>
      </c>
      <c r="B354" s="1274"/>
      <c r="C354" s="1274"/>
      <c r="D354" s="1274"/>
      <c r="E354" s="1274"/>
      <c r="F354" s="1274"/>
      <c r="G354" s="1274"/>
      <c r="H354" s="1274"/>
      <c r="I354" s="1274"/>
      <c r="J354" s="1274"/>
    </row>
    <row r="355" spans="1:10" ht="24" customHeight="1">
      <c r="A355" s="1340" t="s">
        <v>788</v>
      </c>
      <c r="B355" s="1340"/>
      <c r="C355" s="1340"/>
      <c r="D355" s="1340"/>
      <c r="E355" s="1340"/>
      <c r="F355" s="1340"/>
      <c r="G355" s="1340"/>
      <c r="H355" s="1340"/>
      <c r="I355" s="1340"/>
      <c r="J355" s="1340"/>
    </row>
    <row r="356" spans="1:10" ht="24" customHeight="1">
      <c r="A356" s="1214"/>
      <c r="B356" s="1214"/>
      <c r="C356" s="1214"/>
      <c r="D356" s="1214"/>
      <c r="E356" s="1214"/>
      <c r="F356" s="1214"/>
      <c r="G356" s="1214"/>
      <c r="H356" s="1214"/>
      <c r="I356" s="1214"/>
      <c r="J356" s="1214"/>
    </row>
    <row r="357" spans="1:10" ht="11.45" customHeight="1">
      <c r="F357" s="122"/>
    </row>
    <row r="358" spans="1:10" ht="11.45" customHeight="1">
      <c r="F358" s="122"/>
    </row>
    <row r="359" spans="1:10" ht="11.45" customHeight="1">
      <c r="F359" s="122"/>
    </row>
    <row r="360" spans="1:10" ht="11.45" customHeight="1">
      <c r="F360" s="122"/>
    </row>
    <row r="361" spans="1:10" ht="11.45" customHeight="1">
      <c r="F361" s="122"/>
    </row>
    <row r="362" spans="1:10" ht="11.45" customHeight="1">
      <c r="F362" s="122"/>
    </row>
    <row r="363" spans="1:10" ht="11.45" customHeight="1">
      <c r="F363" s="122"/>
    </row>
    <row r="364" spans="1:10" ht="11.45" customHeight="1">
      <c r="F364" s="122"/>
    </row>
    <row r="365" spans="1:10" ht="11.45" customHeight="1">
      <c r="F365" s="122"/>
    </row>
    <row r="366" spans="1:10" ht="11.45" customHeight="1"/>
    <row r="367" spans="1:10" ht="11.45" customHeight="1"/>
    <row r="368" spans="1:10" ht="11.45" customHeight="1">
      <c r="B368" s="81"/>
      <c r="C368" s="81"/>
      <c r="D368" s="81"/>
      <c r="E368" s="81"/>
      <c r="F368" s="81"/>
      <c r="G368" s="81"/>
      <c r="H368" s="81"/>
      <c r="I368" s="81"/>
      <c r="J368" s="81"/>
    </row>
  </sheetData>
  <sortState ref="A231:J236">
    <sortCondition descending="1" ref="A231"/>
  </sortState>
  <mergeCells count="5">
    <mergeCell ref="G3:J3"/>
    <mergeCell ref="A355:J355"/>
    <mergeCell ref="G4:J4"/>
    <mergeCell ref="A354:J354"/>
    <mergeCell ref="A353:J353"/>
  </mergeCells>
  <phoneticPr fontId="3" type="noConversion"/>
  <pageMargins left="0.70866141732283472" right="0.70866141732283472" top="0.62992125984251968" bottom="0.35433070866141736" header="0.27559055118110237" footer="0.15748031496062992"/>
  <pageSetup paperSize="9" fitToHeight="0" orientation="portrait" r:id="rId1"/>
  <headerFooter>
    <oddHeader xml:space="preserve">&amp;C </oddHeader>
    <oddFooter>&amp;L&amp;7&amp;F&amp;C&amp;8&amp; &amp;"-,Bold"  &amp;"-,Regular" Page &amp;P / &amp;N&amp;R&amp;8&amp;A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9"/>
  <sheetViews>
    <sheetView workbookViewId="0">
      <selection activeCell="B51" sqref="B51"/>
    </sheetView>
  </sheetViews>
  <sheetFormatPr defaultColWidth="8.875" defaultRowHeight="15"/>
  <cols>
    <col min="1" max="1" width="15.25" style="65" customWidth="1"/>
    <col min="2" max="2" width="13.625" style="65" customWidth="1"/>
    <col min="3" max="3" width="9.125" style="65" customWidth="1"/>
    <col min="4" max="4" width="10.25" style="65" customWidth="1"/>
    <col min="5" max="5" width="9.125" style="65" customWidth="1"/>
    <col min="6" max="16384" width="8.875" style="65"/>
  </cols>
  <sheetData>
    <row r="1" spans="1:13">
      <c r="A1" s="1042" t="s">
        <v>425</v>
      </c>
      <c r="B1" s="1043" t="s">
        <v>489</v>
      </c>
    </row>
    <row r="2" spans="1:13" ht="12" customHeight="1">
      <c r="A2" s="1042" t="s">
        <v>400</v>
      </c>
      <c r="B2" s="1043" t="s">
        <v>487</v>
      </c>
      <c r="C2" s="107"/>
      <c r="D2" s="107"/>
      <c r="E2" s="107"/>
      <c r="F2" s="107"/>
      <c r="G2" s="107"/>
      <c r="H2" s="107"/>
      <c r="I2" s="107"/>
      <c r="J2" s="107"/>
      <c r="K2" s="107"/>
      <c r="L2" s="107"/>
      <c r="M2" s="107"/>
    </row>
    <row r="3" spans="1:13" ht="12" customHeight="1">
      <c r="A3" s="1042" t="s">
        <v>1</v>
      </c>
      <c r="B3" s="1043" t="s">
        <v>487</v>
      </c>
      <c r="C3" s="107"/>
      <c r="D3" s="107"/>
      <c r="E3" s="107"/>
      <c r="F3" s="107"/>
      <c r="G3" s="107"/>
      <c r="H3" s="107"/>
      <c r="I3" s="107"/>
      <c r="J3" s="107"/>
      <c r="K3" s="107"/>
      <c r="L3" s="107"/>
      <c r="M3" s="107"/>
    </row>
    <row r="4" spans="1:13" ht="12" customHeight="1">
      <c r="A4" s="1042" t="s">
        <v>486</v>
      </c>
      <c r="B4" s="1043" t="s">
        <v>313</v>
      </c>
      <c r="C4" s="107"/>
      <c r="D4" s="107"/>
      <c r="E4" s="107"/>
      <c r="F4" s="107"/>
      <c r="G4" s="107"/>
      <c r="H4" s="107"/>
      <c r="I4" s="107"/>
      <c r="J4" s="107"/>
      <c r="K4" s="107"/>
      <c r="L4" s="107"/>
      <c r="M4" s="107"/>
    </row>
    <row r="5" spans="1:13" ht="12" customHeight="1" thickBot="1">
      <c r="A5" s="1042" t="s">
        <v>511</v>
      </c>
      <c r="B5" s="1043" t="s">
        <v>487</v>
      </c>
      <c r="C5" s="107"/>
      <c r="D5" s="107"/>
      <c r="E5" s="107"/>
      <c r="F5" s="107"/>
      <c r="G5" s="107"/>
      <c r="H5" s="107"/>
      <c r="I5" s="107"/>
      <c r="J5" s="107"/>
      <c r="K5" s="107"/>
      <c r="L5" s="107"/>
      <c r="M5" s="107"/>
    </row>
    <row r="6" spans="1:13" ht="12" customHeight="1" thickBot="1">
      <c r="A6" s="107"/>
      <c r="B6" s="1361" t="s">
        <v>419</v>
      </c>
      <c r="C6" s="1362"/>
      <c r="D6" s="1362"/>
      <c r="E6" s="1363"/>
      <c r="F6" s="191"/>
      <c r="G6" s="107"/>
      <c r="H6" s="107"/>
      <c r="I6" s="107"/>
      <c r="J6" s="107"/>
      <c r="K6" s="107"/>
      <c r="L6" s="107"/>
      <c r="M6" s="107"/>
    </row>
    <row r="7" spans="1:13" ht="26.1" customHeight="1" thickBot="1">
      <c r="A7" s="1042" t="s">
        <v>488</v>
      </c>
      <c r="B7" s="1050" t="s">
        <v>578</v>
      </c>
      <c r="C7" s="1049" t="s">
        <v>577</v>
      </c>
      <c r="D7" s="1051" t="s">
        <v>576</v>
      </c>
      <c r="E7" s="1052" t="s">
        <v>579</v>
      </c>
      <c r="F7" s="191"/>
      <c r="G7" s="107"/>
      <c r="H7" s="107"/>
      <c r="I7" s="107"/>
      <c r="J7" s="107"/>
      <c r="K7" s="107"/>
      <c r="L7" s="107"/>
      <c r="M7" s="107"/>
    </row>
    <row r="8" spans="1:13" ht="14.1" customHeight="1">
      <c r="A8" s="1046" t="s">
        <v>734</v>
      </c>
      <c r="B8" s="1053">
        <v>0.1265964</v>
      </c>
      <c r="C8" s="1054">
        <v>0.186057</v>
      </c>
      <c r="D8" s="1055">
        <v>-0.27879989999999999</v>
      </c>
      <c r="E8" s="1056">
        <v>-0.57499929999999999</v>
      </c>
      <c r="F8" s="191"/>
      <c r="G8" s="107"/>
      <c r="H8" s="107"/>
      <c r="I8" s="107"/>
      <c r="J8" s="107"/>
      <c r="K8" s="107"/>
      <c r="L8" s="107"/>
      <c r="M8" s="107"/>
    </row>
    <row r="9" spans="1:13" ht="14.1" customHeight="1">
      <c r="A9" s="1046" t="s">
        <v>21</v>
      </c>
      <c r="B9" s="1057">
        <v>0.2608491</v>
      </c>
      <c r="C9" s="1058">
        <v>0.25444329999999998</v>
      </c>
      <c r="D9" s="1059">
        <v>4.4714400000000001E-2</v>
      </c>
      <c r="E9" s="1060">
        <v>-0.45810469999999998</v>
      </c>
      <c r="F9" s="191"/>
      <c r="G9" s="107"/>
      <c r="H9" s="107"/>
      <c r="I9" s="107"/>
      <c r="J9" s="107"/>
      <c r="K9" s="107"/>
      <c r="L9" s="107"/>
      <c r="M9" s="107"/>
    </row>
    <row r="10" spans="1:13" ht="14.1" customHeight="1">
      <c r="A10" s="1046" t="s">
        <v>37</v>
      </c>
      <c r="B10" s="1057">
        <v>0.2015699</v>
      </c>
      <c r="C10" s="1058">
        <v>8.5588700000000004E-2</v>
      </c>
      <c r="D10" s="1059">
        <v>0.15331110000000001</v>
      </c>
      <c r="E10" s="1060">
        <v>-0.58114529999999998</v>
      </c>
      <c r="F10" s="191"/>
      <c r="G10" s="107"/>
      <c r="H10" s="107"/>
      <c r="I10" s="107"/>
      <c r="J10" s="107"/>
      <c r="K10" s="107"/>
      <c r="L10" s="107"/>
      <c r="M10" s="107"/>
    </row>
    <row r="11" spans="1:13" ht="14.1" customHeight="1">
      <c r="A11" s="1046" t="s">
        <v>36</v>
      </c>
      <c r="B11" s="1057">
        <v>0.20431579999999999</v>
      </c>
      <c r="C11" s="1058">
        <v>8.9672500000000002E-2</v>
      </c>
      <c r="D11" s="1059">
        <v>0.15791179999999999</v>
      </c>
      <c r="E11" s="1060">
        <v>-0.58035530000000002</v>
      </c>
      <c r="F11" s="191"/>
      <c r="G11" s="107"/>
      <c r="H11" s="107"/>
      <c r="I11" s="107"/>
      <c r="J11" s="107"/>
      <c r="K11" s="107"/>
      <c r="L11" s="107"/>
      <c r="M11" s="107"/>
    </row>
    <row r="12" spans="1:13" ht="14.1" customHeight="1">
      <c r="A12" s="1046" t="s">
        <v>741</v>
      </c>
      <c r="B12" s="1057">
        <v>0.1815679</v>
      </c>
      <c r="C12" s="1058">
        <v>0.19236449999999999</v>
      </c>
      <c r="D12" s="1059">
        <v>-4.5455099999999998E-2</v>
      </c>
      <c r="E12" s="1060">
        <v>-0.51186259999999995</v>
      </c>
      <c r="F12" s="191"/>
      <c r="G12" s="107"/>
      <c r="H12" s="107"/>
      <c r="I12" s="107"/>
      <c r="J12" s="107"/>
      <c r="K12" s="107"/>
      <c r="L12" s="107"/>
      <c r="M12" s="107"/>
    </row>
    <row r="13" spans="1:13" ht="14.1" customHeight="1">
      <c r="A13" s="1046" t="s">
        <v>642</v>
      </c>
      <c r="B13" s="1057"/>
      <c r="C13" s="1058"/>
      <c r="D13" s="1059"/>
      <c r="E13" s="1060"/>
      <c r="F13" s="191"/>
      <c r="G13" s="107"/>
      <c r="H13" s="107"/>
      <c r="I13" s="107"/>
      <c r="J13" s="107"/>
      <c r="K13" s="107"/>
      <c r="L13" s="107"/>
      <c r="M13" s="107"/>
    </row>
    <row r="14" spans="1:13" ht="14.1" customHeight="1">
      <c r="A14" s="1046" t="s">
        <v>60</v>
      </c>
      <c r="B14" s="1057">
        <v>0.2052271</v>
      </c>
      <c r="C14" s="1058">
        <v>0.1380246</v>
      </c>
      <c r="D14" s="1059">
        <v>-0.19842129999999999</v>
      </c>
      <c r="E14" s="1060">
        <v>-0.5203276</v>
      </c>
      <c r="F14" s="191"/>
      <c r="G14" s="107"/>
      <c r="H14" s="107"/>
      <c r="I14" s="107"/>
      <c r="J14" s="107"/>
      <c r="K14" s="107"/>
      <c r="L14" s="107"/>
      <c r="M14" s="107"/>
    </row>
    <row r="15" spans="1:13" ht="14.1" customHeight="1">
      <c r="A15" s="1046" t="s">
        <v>67</v>
      </c>
      <c r="B15" s="1057">
        <v>0.23573759999999999</v>
      </c>
      <c r="C15" s="1058">
        <v>0.3214051</v>
      </c>
      <c r="D15" s="1059">
        <v>-0.1991366</v>
      </c>
      <c r="E15" s="1060">
        <v>-0.36431059999999998</v>
      </c>
      <c r="F15" s="191"/>
      <c r="G15" s="107"/>
      <c r="H15" s="107"/>
      <c r="I15" s="107"/>
      <c r="J15" s="107"/>
      <c r="K15" s="107"/>
      <c r="L15" s="107"/>
      <c r="M15" s="107"/>
    </row>
    <row r="16" spans="1:13" ht="14.1" customHeight="1">
      <c r="A16" s="1046" t="s">
        <v>78</v>
      </c>
      <c r="B16" s="1057">
        <v>0.19119510000000001</v>
      </c>
      <c r="C16" s="1058">
        <v>0.1500785</v>
      </c>
      <c r="D16" s="1059">
        <v>2.24292E-2</v>
      </c>
      <c r="E16" s="1060">
        <v>-0.50457529999999995</v>
      </c>
      <c r="F16" s="191"/>
      <c r="G16" s="107"/>
      <c r="H16" s="107"/>
      <c r="I16" s="107"/>
      <c r="J16" s="107"/>
      <c r="K16" s="107"/>
      <c r="L16" s="107"/>
      <c r="M16" s="107"/>
    </row>
    <row r="17" spans="1:13" ht="14.1" customHeight="1">
      <c r="A17" s="1046" t="s">
        <v>84</v>
      </c>
      <c r="B17" s="1057">
        <v>0.2548937</v>
      </c>
      <c r="C17" s="1058">
        <v>0.2428553</v>
      </c>
      <c r="D17" s="1059">
        <v>-3.3408399999999998E-2</v>
      </c>
      <c r="E17" s="1060">
        <v>-0.44126130000000002</v>
      </c>
      <c r="F17" s="191"/>
      <c r="G17" s="107"/>
      <c r="H17" s="107"/>
      <c r="I17" s="107"/>
      <c r="J17" s="107"/>
      <c r="K17" s="107"/>
      <c r="L17" s="107"/>
      <c r="M17" s="107"/>
    </row>
    <row r="18" spans="1:13" ht="14.1" customHeight="1">
      <c r="A18" s="1046" t="s">
        <v>615</v>
      </c>
      <c r="B18" s="1057">
        <v>0.21889359999999999</v>
      </c>
      <c r="C18" s="1058">
        <v>0.26922499999999999</v>
      </c>
      <c r="D18" s="1059">
        <v>-0.13224830000000001</v>
      </c>
      <c r="E18" s="1060">
        <v>-0.4991874</v>
      </c>
      <c r="F18" s="191"/>
      <c r="G18" s="107"/>
      <c r="H18" s="107"/>
      <c r="I18" s="107"/>
      <c r="J18" s="107"/>
      <c r="K18" s="107"/>
      <c r="L18" s="107"/>
      <c r="M18" s="107"/>
    </row>
    <row r="19" spans="1:13" ht="14.1" customHeight="1">
      <c r="A19" s="1046" t="s">
        <v>757</v>
      </c>
      <c r="B19" s="1057">
        <v>0.22279360000000001</v>
      </c>
      <c r="C19" s="1058">
        <v>0.26713910000000002</v>
      </c>
      <c r="D19" s="1059">
        <v>-0.11813650000000001</v>
      </c>
      <c r="E19" s="1060">
        <v>-0.50720989999999999</v>
      </c>
      <c r="F19" s="191"/>
      <c r="G19" s="107"/>
      <c r="H19" s="107"/>
      <c r="I19" s="107"/>
      <c r="J19" s="107"/>
      <c r="K19" s="107"/>
      <c r="L19" s="107"/>
      <c r="M19" s="107"/>
    </row>
    <row r="20" spans="1:13" ht="14.1" customHeight="1">
      <c r="A20" s="1046" t="s">
        <v>101</v>
      </c>
      <c r="B20" s="1057">
        <v>0.22417609999999999</v>
      </c>
      <c r="C20" s="1058">
        <v>0.26593670000000003</v>
      </c>
      <c r="D20" s="1059">
        <v>-0.119823</v>
      </c>
      <c r="E20" s="1060">
        <v>-0.51146519999999995</v>
      </c>
      <c r="F20" s="191"/>
      <c r="G20" s="107"/>
      <c r="H20" s="107"/>
      <c r="I20" s="107"/>
      <c r="J20" s="107"/>
      <c r="K20" s="107"/>
      <c r="L20" s="107"/>
      <c r="M20" s="107"/>
    </row>
    <row r="21" spans="1:13" ht="14.1" customHeight="1">
      <c r="A21" s="1046" t="s">
        <v>756</v>
      </c>
      <c r="B21" s="1057">
        <v>0.22567110000000001</v>
      </c>
      <c r="C21" s="1058">
        <v>0.26557710000000001</v>
      </c>
      <c r="D21" s="1059">
        <v>-0.11323039999999999</v>
      </c>
      <c r="E21" s="1060">
        <v>-0.50517730000000005</v>
      </c>
      <c r="F21" s="191"/>
      <c r="G21" s="107"/>
      <c r="H21" s="107"/>
      <c r="I21" s="107"/>
      <c r="J21" s="107"/>
      <c r="K21" s="107"/>
      <c r="L21" s="107"/>
      <c r="M21" s="107"/>
    </row>
    <row r="22" spans="1:13" ht="14.1" customHeight="1">
      <c r="A22" s="1046" t="s">
        <v>614</v>
      </c>
      <c r="B22" s="1057">
        <v>0.2242046</v>
      </c>
      <c r="C22" s="1058">
        <v>0.26948169999999999</v>
      </c>
      <c r="D22" s="1059">
        <v>-0.1129497</v>
      </c>
      <c r="E22" s="1060">
        <v>-0.50812139999999995</v>
      </c>
      <c r="F22" s="191"/>
      <c r="G22" s="107"/>
      <c r="H22" s="107"/>
      <c r="I22" s="107"/>
      <c r="J22" s="107"/>
      <c r="K22" s="107"/>
      <c r="L22" s="107"/>
      <c r="M22" s="107"/>
    </row>
    <row r="23" spans="1:13" ht="14.1" customHeight="1">
      <c r="A23" s="1046" t="s">
        <v>113</v>
      </c>
      <c r="B23" s="1057">
        <v>0.29631429999999997</v>
      </c>
      <c r="C23" s="1058">
        <v>0.2045196</v>
      </c>
      <c r="D23" s="1059">
        <v>0.17165169999999999</v>
      </c>
      <c r="E23" s="1060">
        <v>-0.47346250000000001</v>
      </c>
      <c r="F23" s="191"/>
      <c r="G23" s="107"/>
      <c r="H23" s="107"/>
      <c r="I23" s="107"/>
      <c r="J23" s="107"/>
      <c r="K23" s="107"/>
      <c r="L23" s="107"/>
      <c r="M23" s="107"/>
    </row>
    <row r="24" spans="1:13" ht="14.1" customHeight="1">
      <c r="A24" s="1046" t="s">
        <v>120</v>
      </c>
      <c r="B24" s="1057">
        <v>1.88691E-2</v>
      </c>
      <c r="C24" s="1058">
        <v>5.6307599999999999E-2</v>
      </c>
      <c r="D24" s="1059">
        <v>-4.4248500000000003E-2</v>
      </c>
      <c r="E24" s="1060">
        <v>0.16968</v>
      </c>
      <c r="F24" s="191"/>
      <c r="G24" s="107"/>
      <c r="H24" s="107"/>
      <c r="I24" s="107"/>
      <c r="J24" s="107"/>
      <c r="K24" s="107"/>
      <c r="L24" s="107"/>
      <c r="M24" s="107"/>
    </row>
    <row r="25" spans="1:13" ht="14.1" customHeight="1">
      <c r="A25" s="1046" t="s">
        <v>119</v>
      </c>
      <c r="B25" s="1057">
        <v>2.7992199999999998E-2</v>
      </c>
      <c r="C25" s="1058">
        <v>0.1462435</v>
      </c>
      <c r="D25" s="1059">
        <v>-3.9479E-2</v>
      </c>
      <c r="E25" s="1060">
        <v>0.165405</v>
      </c>
      <c r="F25" s="191"/>
      <c r="G25" s="107"/>
      <c r="H25" s="107"/>
      <c r="I25" s="107"/>
      <c r="J25" s="107"/>
      <c r="K25" s="107"/>
      <c r="L25" s="107"/>
      <c r="M25" s="107"/>
    </row>
    <row r="26" spans="1:13" ht="14.1" customHeight="1">
      <c r="A26" s="1046" t="s">
        <v>142</v>
      </c>
      <c r="B26" s="1057">
        <v>0.1478207</v>
      </c>
      <c r="C26" s="1058">
        <v>0.16371060000000001</v>
      </c>
      <c r="D26" s="1059">
        <v>8.3812000000000001E-3</v>
      </c>
      <c r="E26" s="1060">
        <v>-0.57047840000000005</v>
      </c>
      <c r="F26" s="191"/>
      <c r="G26" s="107"/>
      <c r="H26" s="107"/>
      <c r="I26" s="107"/>
      <c r="J26" s="107"/>
      <c r="K26" s="107"/>
      <c r="L26" s="107"/>
      <c r="M26" s="107"/>
    </row>
    <row r="27" spans="1:13" ht="14.1" customHeight="1">
      <c r="A27" s="1046" t="s">
        <v>765</v>
      </c>
      <c r="B27" s="1057">
        <v>0.1389242</v>
      </c>
      <c r="C27" s="1058">
        <v>0.1758998</v>
      </c>
      <c r="D27" s="1059">
        <v>-5.9251100000000001E-2</v>
      </c>
      <c r="E27" s="1060">
        <v>-0.56221739999999998</v>
      </c>
      <c r="F27" s="191"/>
      <c r="G27" s="107"/>
      <c r="H27" s="107"/>
      <c r="I27" s="107"/>
      <c r="J27" s="107"/>
      <c r="K27" s="107"/>
      <c r="L27" s="107"/>
      <c r="M27" s="107"/>
    </row>
    <row r="28" spans="1:13" ht="14.1" customHeight="1">
      <c r="A28" s="1046" t="s">
        <v>764</v>
      </c>
      <c r="B28" s="1057">
        <v>0.1400489</v>
      </c>
      <c r="C28" s="1058">
        <v>0.17569650000000001</v>
      </c>
      <c r="D28" s="1059">
        <v>-3.3212800000000001E-2</v>
      </c>
      <c r="E28" s="1060">
        <v>-0.57070770000000004</v>
      </c>
      <c r="F28" s="191"/>
      <c r="G28" s="107"/>
      <c r="H28" s="107"/>
      <c r="I28" s="107"/>
      <c r="J28" s="107"/>
      <c r="K28" s="107"/>
      <c r="L28" s="107"/>
      <c r="M28" s="107"/>
    </row>
    <row r="29" spans="1:13" ht="14.1" customHeight="1">
      <c r="A29" s="1046" t="s">
        <v>767</v>
      </c>
      <c r="B29" s="1057">
        <v>0.2050651</v>
      </c>
      <c r="C29" s="1058">
        <v>0.14067830000000001</v>
      </c>
      <c r="D29" s="1059">
        <v>-5.7530699999999997E-2</v>
      </c>
      <c r="E29" s="1060">
        <v>-0.50606280000000003</v>
      </c>
      <c r="F29" s="191"/>
      <c r="G29" s="107"/>
      <c r="H29" s="107"/>
      <c r="I29" s="107"/>
      <c r="J29" s="107"/>
      <c r="K29" s="107"/>
      <c r="L29" s="107"/>
      <c r="M29" s="107"/>
    </row>
    <row r="30" spans="1:13" ht="14.1" customHeight="1">
      <c r="A30" s="1046" t="s">
        <v>165</v>
      </c>
      <c r="B30" s="1057">
        <v>0.25956380000000001</v>
      </c>
      <c r="C30" s="1058">
        <v>0.2269158</v>
      </c>
      <c r="D30" s="1059">
        <v>0.1064148</v>
      </c>
      <c r="E30" s="1060">
        <v>-0.44789410000000002</v>
      </c>
      <c r="F30" s="191"/>
      <c r="G30" s="107"/>
      <c r="H30" s="107"/>
      <c r="I30" s="107"/>
      <c r="J30" s="107"/>
      <c r="K30" s="107"/>
      <c r="L30" s="107"/>
      <c r="M30" s="107"/>
    </row>
    <row r="31" spans="1:13" ht="14.1" customHeight="1">
      <c r="A31" s="1046" t="s">
        <v>186</v>
      </c>
      <c r="B31" s="1057">
        <v>0.22156670000000001</v>
      </c>
      <c r="C31" s="1058">
        <v>0.3255304</v>
      </c>
      <c r="D31" s="1059">
        <v>-0.1171387</v>
      </c>
      <c r="E31" s="1060">
        <v>-0.42243009999999998</v>
      </c>
      <c r="F31" s="191"/>
      <c r="G31" s="107"/>
      <c r="H31" s="107"/>
      <c r="I31" s="107"/>
      <c r="J31" s="107"/>
      <c r="K31" s="107"/>
      <c r="L31" s="107"/>
      <c r="M31" s="107"/>
    </row>
    <row r="32" spans="1:13" ht="14.1" customHeight="1">
      <c r="A32" s="1046" t="s">
        <v>195</v>
      </c>
      <c r="B32" s="1057">
        <v>0.23187840000000001</v>
      </c>
      <c r="C32" s="1058">
        <v>0.25768380000000002</v>
      </c>
      <c r="D32" s="1059">
        <v>-6.3567899999999997E-2</v>
      </c>
      <c r="E32" s="1060">
        <v>-0.4225082</v>
      </c>
      <c r="F32" s="191"/>
      <c r="G32" s="107"/>
      <c r="H32" s="107"/>
      <c r="I32" s="107"/>
      <c r="J32" s="107"/>
      <c r="K32" s="107"/>
      <c r="L32" s="107"/>
      <c r="M32" s="107"/>
    </row>
    <row r="33" spans="1:13" ht="14.1" customHeight="1">
      <c r="A33" s="1046" t="s">
        <v>204</v>
      </c>
      <c r="B33" s="1057">
        <v>0.116475</v>
      </c>
      <c r="C33" s="1058">
        <v>8.9320899999999995E-2</v>
      </c>
      <c r="D33" s="1059">
        <v>0.11130909999999999</v>
      </c>
      <c r="E33" s="1060">
        <v>-0.56542309999999996</v>
      </c>
      <c r="F33" s="191"/>
      <c r="G33" s="107"/>
      <c r="H33" s="107"/>
      <c r="I33" s="107"/>
      <c r="J33" s="107"/>
      <c r="K33" s="107"/>
      <c r="L33" s="107"/>
      <c r="M33" s="107"/>
    </row>
    <row r="34" spans="1:13" ht="14.1" customHeight="1">
      <c r="A34" s="1046" t="s">
        <v>209</v>
      </c>
      <c r="B34" s="1057">
        <v>7.2697300000000006E-2</v>
      </c>
      <c r="C34" s="1058">
        <v>4.9187599999999998E-2</v>
      </c>
      <c r="D34" s="1059">
        <v>0.1311872</v>
      </c>
      <c r="E34" s="1060">
        <v>0.26440819999999998</v>
      </c>
      <c r="F34" s="191"/>
      <c r="G34" s="107"/>
      <c r="H34" s="107"/>
      <c r="I34" s="107"/>
      <c r="J34" s="107"/>
      <c r="K34" s="107"/>
      <c r="L34" s="107"/>
      <c r="M34" s="107"/>
    </row>
    <row r="35" spans="1:13" ht="12" customHeight="1">
      <c r="A35" s="1046" t="s">
        <v>231</v>
      </c>
      <c r="B35" s="1057">
        <v>0.2087357</v>
      </c>
      <c r="C35" s="1058">
        <v>0.12585969999999999</v>
      </c>
      <c r="D35" s="1059">
        <v>-0.1082866</v>
      </c>
      <c r="E35" s="1060">
        <v>-0.42542079999999999</v>
      </c>
      <c r="F35" s="191"/>
      <c r="G35" s="107"/>
      <c r="H35" s="107"/>
      <c r="I35" s="107"/>
      <c r="J35" s="107"/>
      <c r="K35" s="107"/>
      <c r="L35" s="107"/>
      <c r="M35" s="107"/>
    </row>
    <row r="36" spans="1:13" ht="12" customHeight="1">
      <c r="A36" s="1046" t="s">
        <v>244</v>
      </c>
      <c r="B36" s="1057">
        <v>0.1061935</v>
      </c>
      <c r="C36" s="1058">
        <v>0.18815029999999999</v>
      </c>
      <c r="D36" s="1059">
        <v>0.19323670000000001</v>
      </c>
      <c r="E36" s="1060">
        <v>0.37686419999999998</v>
      </c>
      <c r="F36" s="191"/>
      <c r="G36" s="107"/>
      <c r="H36" s="107"/>
      <c r="I36" s="107"/>
      <c r="J36" s="107"/>
      <c r="K36" s="107"/>
      <c r="L36" s="107"/>
      <c r="M36" s="107"/>
    </row>
    <row r="37" spans="1:13" ht="12" customHeight="1">
      <c r="A37" s="1046" t="s">
        <v>247</v>
      </c>
      <c r="B37" s="1057">
        <v>4.5746200000000001E-2</v>
      </c>
      <c r="C37" s="1058">
        <v>8.61122E-2</v>
      </c>
      <c r="D37" s="1059">
        <v>5.03252E-2</v>
      </c>
      <c r="E37" s="1060">
        <v>-0.40044419999999997</v>
      </c>
      <c r="F37" s="191"/>
      <c r="G37" s="107"/>
      <c r="H37" s="107"/>
      <c r="I37" s="107"/>
      <c r="J37" s="107"/>
      <c r="K37" s="107"/>
      <c r="L37" s="107"/>
      <c r="M37" s="107"/>
    </row>
    <row r="38" spans="1:13" ht="12" customHeight="1">
      <c r="A38" s="1046" t="s">
        <v>251</v>
      </c>
      <c r="B38" s="1057">
        <v>0.26307900000000001</v>
      </c>
      <c r="C38" s="1058">
        <v>0.16062219999999999</v>
      </c>
      <c r="D38" s="1059">
        <v>0.15307609999999999</v>
      </c>
      <c r="E38" s="1060">
        <v>-0.55162630000000001</v>
      </c>
      <c r="F38" s="107"/>
      <c r="G38" s="107"/>
      <c r="H38" s="107"/>
      <c r="I38" s="107"/>
      <c r="J38" s="107"/>
      <c r="K38" s="107"/>
      <c r="L38" s="107"/>
      <c r="M38" s="107"/>
    </row>
    <row r="39" spans="1:13" ht="12" customHeight="1">
      <c r="A39" s="1046" t="s">
        <v>268</v>
      </c>
      <c r="B39" s="1057">
        <v>0.1715863</v>
      </c>
      <c r="C39" s="1058">
        <v>0.28065709999999999</v>
      </c>
      <c r="D39" s="1059">
        <v>-0.1437918</v>
      </c>
      <c r="E39" s="1060">
        <v>-0.32116719999999999</v>
      </c>
      <c r="F39" s="107"/>
      <c r="G39" s="107"/>
      <c r="H39" s="107"/>
      <c r="I39" s="107"/>
      <c r="J39" s="107"/>
      <c r="K39" s="107"/>
      <c r="L39" s="107"/>
      <c r="M39" s="107"/>
    </row>
    <row r="40" spans="1:13" ht="12" customHeight="1">
      <c r="A40" s="1046" t="s">
        <v>276</v>
      </c>
      <c r="B40" s="1057">
        <v>9.8782499999999995E-2</v>
      </c>
      <c r="C40" s="1058">
        <v>0.13320799999999999</v>
      </c>
      <c r="D40" s="1059">
        <v>7.7305100000000002E-2</v>
      </c>
      <c r="E40" s="1060">
        <v>-0.2842866</v>
      </c>
      <c r="F40" s="107"/>
      <c r="G40" s="107"/>
      <c r="H40" s="107"/>
      <c r="I40" s="107"/>
      <c r="J40" s="107"/>
      <c r="K40" s="107"/>
      <c r="L40" s="107"/>
      <c r="M40" s="107"/>
    </row>
    <row r="41" spans="1:13" ht="12" customHeight="1">
      <c r="A41" s="1046" t="s">
        <v>647</v>
      </c>
      <c r="B41" s="1057">
        <v>0.10612340000000001</v>
      </c>
      <c r="C41" s="1058">
        <v>0.13472680000000001</v>
      </c>
      <c r="D41" s="1059">
        <v>6.5789500000000001E-2</v>
      </c>
      <c r="E41" s="1060">
        <v>-0.27457310000000001</v>
      </c>
      <c r="F41" s="107"/>
      <c r="G41" s="107"/>
      <c r="H41" s="107"/>
      <c r="I41" s="107"/>
      <c r="J41" s="107"/>
      <c r="K41" s="107"/>
      <c r="L41" s="107"/>
      <c r="M41" s="107"/>
    </row>
    <row r="42" spans="1:13" ht="12" customHeight="1">
      <c r="A42" s="1046" t="s">
        <v>286</v>
      </c>
      <c r="B42" s="1057">
        <v>0.21740699999999999</v>
      </c>
      <c r="C42" s="1058">
        <v>0.16745450000000001</v>
      </c>
      <c r="D42" s="1059">
        <v>-0.12266299999999999</v>
      </c>
      <c r="E42" s="1060">
        <v>-0.53609580000000001</v>
      </c>
      <c r="F42" s="107"/>
      <c r="G42" s="107"/>
      <c r="H42" s="107"/>
      <c r="I42" s="107"/>
      <c r="J42" s="107"/>
      <c r="K42" s="107"/>
      <c r="L42" s="107"/>
      <c r="M42" s="107"/>
    </row>
    <row r="43" spans="1:13" ht="12" customHeight="1">
      <c r="A43" s="1046" t="s">
        <v>298</v>
      </c>
      <c r="B43" s="1057">
        <v>0.13771910000000001</v>
      </c>
      <c r="C43" s="1058">
        <v>0.19615640000000001</v>
      </c>
      <c r="D43" s="1059">
        <v>-9.1219700000000001E-2</v>
      </c>
      <c r="E43" s="1060">
        <v>-0.57433369999999995</v>
      </c>
      <c r="F43" s="107"/>
      <c r="G43" s="107"/>
      <c r="H43" s="107"/>
      <c r="I43" s="107"/>
      <c r="J43" s="107"/>
      <c r="K43" s="107"/>
      <c r="L43" s="107"/>
      <c r="M43" s="107"/>
    </row>
    <row r="44" spans="1:13" ht="12" customHeight="1">
      <c r="A44" s="1046" t="s">
        <v>648</v>
      </c>
      <c r="B44" s="1057">
        <v>0.13218820000000001</v>
      </c>
      <c r="C44" s="1058">
        <v>0.2128833</v>
      </c>
      <c r="D44" s="1059">
        <v>-9.8462900000000006E-2</v>
      </c>
      <c r="E44" s="1060">
        <v>-0.57524580000000003</v>
      </c>
      <c r="F44" s="107"/>
      <c r="G44" s="107"/>
      <c r="H44" s="107"/>
      <c r="I44" s="107"/>
      <c r="J44" s="107"/>
      <c r="K44" s="107"/>
      <c r="L44" s="107"/>
      <c r="M44" s="107"/>
    </row>
    <row r="45" spans="1:13" ht="12" customHeight="1" thickBot="1">
      <c r="A45" s="1046" t="s">
        <v>405</v>
      </c>
      <c r="B45" s="1061">
        <v>0.17617967222222228</v>
      </c>
      <c r="C45" s="1062">
        <v>0.18598261111111103</v>
      </c>
      <c r="D45" s="1063">
        <v>-2.4539411111111114E-2</v>
      </c>
      <c r="E45" s="1064">
        <v>-0.40489232222222221</v>
      </c>
      <c r="F45" s="107"/>
      <c r="G45" s="107"/>
      <c r="H45" s="107"/>
      <c r="I45" s="107"/>
      <c r="J45" s="107"/>
      <c r="K45" s="107"/>
      <c r="L45" s="107"/>
      <c r="M45" s="107"/>
    </row>
    <row r="46" spans="1:13" ht="12" customHeight="1">
      <c r="A46"/>
      <c r="B46"/>
      <c r="C46"/>
      <c r="D46"/>
      <c r="E46"/>
      <c r="F46" s="107"/>
      <c r="G46" s="107"/>
      <c r="H46" s="107"/>
      <c r="I46" s="107"/>
      <c r="J46" s="107"/>
      <c r="K46" s="107"/>
      <c r="L46" s="107"/>
      <c r="M46" s="107"/>
    </row>
    <row r="47" spans="1:13" ht="12" customHeight="1">
      <c r="A47"/>
      <c r="B47"/>
      <c r="C47"/>
      <c r="D47"/>
      <c r="E47"/>
      <c r="F47" s="107"/>
      <c r="G47" s="107"/>
      <c r="H47" s="107"/>
      <c r="I47" s="107"/>
      <c r="J47" s="107"/>
      <c r="K47" s="107"/>
      <c r="L47" s="107"/>
      <c r="M47" s="107"/>
    </row>
    <row r="48" spans="1:13" ht="12" customHeight="1">
      <c r="A48"/>
      <c r="B48"/>
      <c r="C48"/>
      <c r="D48"/>
      <c r="E48"/>
      <c r="F48" s="107"/>
      <c r="G48" s="107"/>
      <c r="H48" s="107"/>
      <c r="I48" s="107"/>
      <c r="J48" s="107"/>
      <c r="K48" s="107"/>
      <c r="L48" s="107"/>
      <c r="M48" s="107"/>
    </row>
    <row r="49" spans="1:13" ht="12" customHeight="1">
      <c r="A49"/>
      <c r="B49"/>
      <c r="C49"/>
      <c r="D49"/>
      <c r="E49"/>
      <c r="F49" s="107"/>
      <c r="G49" s="107"/>
      <c r="H49" s="107"/>
      <c r="I49" s="107"/>
      <c r="J49" s="107"/>
      <c r="K49" s="107"/>
      <c r="L49" s="107"/>
      <c r="M49" s="107"/>
    </row>
    <row r="50" spans="1:13" ht="12" customHeight="1">
      <c r="A50"/>
      <c r="B50"/>
      <c r="C50"/>
      <c r="D50"/>
      <c r="E50"/>
      <c r="F50" s="107"/>
      <c r="G50" s="107"/>
      <c r="H50" s="107"/>
      <c r="I50" s="107"/>
      <c r="J50" s="107"/>
      <c r="K50" s="107"/>
      <c r="L50" s="107"/>
      <c r="M50" s="107"/>
    </row>
    <row r="51" spans="1:13" ht="12" customHeight="1" thickBot="1">
      <c r="A51"/>
      <c r="B51"/>
      <c r="C51"/>
      <c r="D51"/>
      <c r="E51"/>
      <c r="F51" s="107"/>
      <c r="G51" s="107"/>
      <c r="H51" s="107"/>
      <c r="I51" s="107"/>
      <c r="J51" s="107"/>
      <c r="K51" s="107"/>
      <c r="L51" s="107"/>
      <c r="M51" s="107"/>
    </row>
    <row r="52" spans="1:13" ht="12" customHeight="1">
      <c r="F52" s="107"/>
      <c r="G52" s="107"/>
      <c r="H52" s="107"/>
      <c r="I52" s="107"/>
      <c r="J52" s="107"/>
      <c r="K52" s="107"/>
      <c r="L52" s="107"/>
      <c r="M52" s="107"/>
    </row>
    <row r="53" spans="1:13" ht="12" customHeight="1">
      <c r="F53" s="107"/>
      <c r="G53" s="107"/>
      <c r="H53" s="107"/>
      <c r="I53" s="107"/>
      <c r="J53" s="107"/>
      <c r="K53" s="107"/>
      <c r="L53" s="107"/>
      <c r="M53" s="107"/>
    </row>
    <row r="54" spans="1:13" ht="12" customHeight="1">
      <c r="F54" s="107"/>
      <c r="G54" s="107"/>
      <c r="H54" s="107"/>
      <c r="I54" s="107"/>
      <c r="J54" s="107"/>
      <c r="K54" s="107"/>
      <c r="L54" s="107"/>
      <c r="M54" s="107"/>
    </row>
    <row r="55" spans="1:13" ht="12" customHeight="1">
      <c r="F55" s="107"/>
      <c r="G55" s="107"/>
      <c r="H55" s="107"/>
      <c r="I55" s="107"/>
      <c r="J55" s="107"/>
      <c r="K55" s="107"/>
      <c r="L55" s="107"/>
      <c r="M55" s="107"/>
    </row>
    <row r="56" spans="1:13" ht="12" customHeight="1">
      <c r="F56" s="107"/>
      <c r="G56" s="107"/>
      <c r="H56" s="107"/>
      <c r="I56" s="107"/>
      <c r="J56" s="107"/>
      <c r="K56" s="107"/>
      <c r="L56" s="107"/>
      <c r="M56" s="107"/>
    </row>
    <row r="57" spans="1:13" ht="12" customHeight="1">
      <c r="F57" s="107"/>
      <c r="G57" s="107"/>
      <c r="H57" s="107"/>
      <c r="I57" s="107"/>
      <c r="J57" s="107"/>
      <c r="K57" s="107"/>
      <c r="L57" s="107"/>
      <c r="M57" s="107"/>
    </row>
    <row r="58" spans="1:13" ht="12" customHeight="1">
      <c r="F58" s="107"/>
      <c r="G58" s="107"/>
      <c r="H58" s="107"/>
      <c r="I58" s="107"/>
      <c r="J58" s="107"/>
      <c r="K58" s="107"/>
      <c r="L58" s="107"/>
      <c r="M58" s="107"/>
    </row>
    <row r="59" spans="1:13" ht="12" customHeight="1">
      <c r="F59" s="107"/>
      <c r="G59" s="107"/>
      <c r="H59" s="107"/>
      <c r="I59" s="107"/>
      <c r="J59" s="107"/>
      <c r="K59" s="107"/>
      <c r="L59" s="107"/>
      <c r="M59" s="107"/>
    </row>
    <row r="60" spans="1:13" ht="12" customHeight="1">
      <c r="F60" s="107"/>
      <c r="G60" s="107"/>
      <c r="H60" s="107"/>
      <c r="I60" s="107"/>
      <c r="J60" s="107"/>
      <c r="K60" s="107"/>
      <c r="L60" s="107"/>
      <c r="M60" s="107"/>
    </row>
    <row r="61" spans="1:13" ht="12" customHeight="1">
      <c r="F61" s="107"/>
      <c r="G61" s="107"/>
      <c r="H61" s="107"/>
      <c r="I61" s="107"/>
      <c r="J61" s="107"/>
      <c r="K61" s="107"/>
      <c r="L61" s="107"/>
      <c r="M61" s="107"/>
    </row>
    <row r="62" spans="1:13" ht="12" customHeight="1">
      <c r="F62" s="107"/>
      <c r="G62" s="107"/>
      <c r="H62" s="107"/>
      <c r="I62" s="107"/>
      <c r="J62" s="107"/>
      <c r="K62" s="107"/>
      <c r="L62" s="107"/>
      <c r="M62" s="107"/>
    </row>
    <row r="63" spans="1:13" ht="12" customHeight="1">
      <c r="F63" s="107"/>
      <c r="G63" s="107"/>
      <c r="H63" s="107"/>
      <c r="I63" s="107"/>
      <c r="J63" s="107"/>
      <c r="K63" s="107"/>
      <c r="L63" s="107"/>
      <c r="M63" s="107"/>
    </row>
    <row r="64" spans="1:13" ht="12" customHeight="1">
      <c r="F64" s="107"/>
      <c r="G64" s="107"/>
      <c r="H64" s="107"/>
      <c r="I64" s="107"/>
      <c r="J64" s="107"/>
      <c r="K64" s="107"/>
      <c r="L64" s="107"/>
      <c r="M64" s="107"/>
    </row>
    <row r="65" spans="6:13" ht="12" customHeight="1">
      <c r="F65" s="107"/>
      <c r="G65" s="107"/>
      <c r="H65" s="107"/>
      <c r="I65" s="107"/>
      <c r="J65" s="107"/>
      <c r="K65" s="107"/>
      <c r="L65" s="107"/>
      <c r="M65" s="107"/>
    </row>
    <row r="66" spans="6:13" ht="12" customHeight="1">
      <c r="F66" s="107"/>
      <c r="G66" s="107"/>
      <c r="H66" s="107"/>
      <c r="I66" s="107"/>
      <c r="J66" s="107"/>
      <c r="K66" s="107"/>
      <c r="L66" s="107"/>
      <c r="M66" s="107"/>
    </row>
    <row r="67" spans="6:13" ht="12" customHeight="1">
      <c r="F67" s="107"/>
      <c r="G67" s="107"/>
      <c r="H67" s="107"/>
      <c r="I67" s="107"/>
      <c r="J67" s="107"/>
      <c r="K67" s="107"/>
      <c r="L67" s="107"/>
      <c r="M67" s="107"/>
    </row>
    <row r="68" spans="6:13" ht="12" customHeight="1">
      <c r="F68" s="107"/>
      <c r="G68" s="107"/>
      <c r="H68" s="107"/>
      <c r="I68" s="107"/>
      <c r="J68" s="107"/>
      <c r="K68" s="107"/>
      <c r="L68" s="107"/>
      <c r="M68" s="107"/>
    </row>
    <row r="69" spans="6:13" ht="12" customHeight="1">
      <c r="F69" s="107"/>
      <c r="G69" s="107"/>
      <c r="H69" s="107"/>
      <c r="I69" s="107"/>
      <c r="J69" s="107"/>
      <c r="K69" s="107"/>
      <c r="L69" s="107"/>
      <c r="M69" s="107"/>
    </row>
    <row r="70" spans="6:13" ht="12" customHeight="1">
      <c r="F70" s="107"/>
      <c r="G70" s="107"/>
      <c r="H70" s="107"/>
      <c r="I70" s="107"/>
      <c r="J70" s="107"/>
      <c r="K70" s="107"/>
      <c r="L70" s="107"/>
      <c r="M70" s="107"/>
    </row>
    <row r="71" spans="6:13" ht="12" customHeight="1">
      <c r="F71" s="107"/>
      <c r="G71" s="107"/>
      <c r="H71" s="107"/>
      <c r="I71" s="107"/>
      <c r="J71" s="107"/>
      <c r="K71" s="107"/>
      <c r="L71" s="107"/>
      <c r="M71" s="107"/>
    </row>
    <row r="72" spans="6:13" ht="12" customHeight="1">
      <c r="F72" s="107"/>
      <c r="G72" s="107"/>
      <c r="H72" s="107"/>
      <c r="I72" s="107"/>
      <c r="J72" s="107"/>
      <c r="K72" s="107"/>
      <c r="L72" s="107"/>
      <c r="M72" s="107"/>
    </row>
    <row r="73" spans="6:13" ht="12" customHeight="1">
      <c r="F73" s="107"/>
      <c r="G73" s="107"/>
      <c r="H73" s="107"/>
      <c r="I73" s="107"/>
      <c r="J73" s="107"/>
      <c r="K73" s="107"/>
      <c r="L73" s="107"/>
      <c r="M73" s="107"/>
    </row>
    <row r="74" spans="6:13" ht="12" customHeight="1">
      <c r="F74" s="107"/>
      <c r="G74" s="107"/>
      <c r="H74" s="107"/>
      <c r="I74" s="107"/>
      <c r="J74" s="107"/>
      <c r="K74" s="107"/>
      <c r="L74" s="107"/>
      <c r="M74" s="107"/>
    </row>
    <row r="75" spans="6:13" ht="12" customHeight="1">
      <c r="F75" s="107"/>
      <c r="G75" s="107"/>
      <c r="H75" s="107"/>
      <c r="I75" s="107"/>
      <c r="J75" s="107"/>
      <c r="K75" s="107"/>
      <c r="L75" s="107"/>
      <c r="M75" s="107"/>
    </row>
    <row r="76" spans="6:13" ht="12" customHeight="1">
      <c r="F76" s="107"/>
      <c r="G76" s="107"/>
      <c r="H76" s="107"/>
      <c r="I76" s="107"/>
      <c r="J76" s="107"/>
      <c r="K76" s="107"/>
      <c r="L76" s="107"/>
      <c r="M76" s="107"/>
    </row>
    <row r="77" spans="6:13" ht="12" customHeight="1">
      <c r="F77" s="107"/>
      <c r="G77" s="107"/>
      <c r="H77" s="107"/>
      <c r="I77" s="107"/>
      <c r="J77" s="107"/>
      <c r="K77" s="107"/>
      <c r="L77" s="107"/>
      <c r="M77" s="107"/>
    </row>
    <row r="78" spans="6:13" ht="12" customHeight="1">
      <c r="F78" s="107"/>
      <c r="G78" s="107"/>
      <c r="H78" s="107"/>
      <c r="I78" s="107"/>
      <c r="J78" s="107"/>
      <c r="K78" s="107"/>
      <c r="L78" s="107"/>
      <c r="M78" s="107"/>
    </row>
    <row r="79" spans="6:13" ht="12" customHeight="1">
      <c r="F79" s="107"/>
      <c r="G79" s="107"/>
      <c r="H79" s="107"/>
      <c r="I79" s="107"/>
      <c r="J79" s="107"/>
      <c r="K79" s="107"/>
      <c r="L79" s="107"/>
      <c r="M79" s="107"/>
    </row>
    <row r="80" spans="6:13" ht="12" customHeight="1">
      <c r="F80" s="107"/>
      <c r="G80" s="107"/>
      <c r="H80" s="107"/>
      <c r="I80" s="107"/>
      <c r="J80" s="107"/>
      <c r="K80" s="107"/>
      <c r="L80" s="107"/>
      <c r="M80" s="107"/>
    </row>
    <row r="81" spans="6:13" ht="12" customHeight="1">
      <c r="F81" s="107"/>
      <c r="G81" s="107"/>
      <c r="H81" s="107"/>
      <c r="I81" s="107"/>
      <c r="J81" s="107"/>
      <c r="K81" s="107"/>
      <c r="L81" s="107"/>
      <c r="M81" s="107"/>
    </row>
    <row r="82" spans="6:13" ht="12" customHeight="1">
      <c r="F82" s="107"/>
      <c r="G82" s="107"/>
      <c r="H82" s="107"/>
      <c r="I82" s="107"/>
      <c r="J82" s="107"/>
      <c r="K82" s="107"/>
      <c r="L82" s="107"/>
      <c r="M82" s="107"/>
    </row>
    <row r="83" spans="6:13" ht="12" customHeight="1">
      <c r="F83" s="107"/>
      <c r="G83" s="107"/>
      <c r="H83" s="107"/>
      <c r="I83" s="107"/>
      <c r="J83" s="107"/>
      <c r="K83" s="107"/>
      <c r="L83" s="107"/>
      <c r="M83" s="107"/>
    </row>
    <row r="84" spans="6:13" ht="12" customHeight="1">
      <c r="F84" s="107"/>
      <c r="G84" s="107"/>
      <c r="H84" s="107"/>
      <c r="I84" s="107"/>
      <c r="J84" s="107"/>
      <c r="K84" s="107"/>
      <c r="L84" s="107"/>
      <c r="M84" s="107"/>
    </row>
    <row r="85" spans="6:13" ht="12" customHeight="1">
      <c r="F85" s="107"/>
      <c r="G85" s="107"/>
      <c r="H85" s="107"/>
      <c r="I85" s="107"/>
      <c r="J85" s="107"/>
      <c r="K85" s="107"/>
      <c r="L85" s="107"/>
      <c r="M85" s="107"/>
    </row>
    <row r="86" spans="6:13" ht="12" customHeight="1">
      <c r="F86" s="107"/>
      <c r="G86" s="107"/>
      <c r="H86" s="107"/>
      <c r="I86" s="107"/>
      <c r="J86" s="107"/>
      <c r="K86" s="107"/>
      <c r="L86" s="107"/>
      <c r="M86" s="107"/>
    </row>
    <row r="87" spans="6:13" ht="12" customHeight="1">
      <c r="F87" s="107"/>
      <c r="G87" s="107"/>
      <c r="H87" s="107"/>
      <c r="I87" s="107"/>
      <c r="J87" s="107"/>
      <c r="K87" s="107"/>
      <c r="L87" s="107"/>
      <c r="M87" s="107"/>
    </row>
    <row r="88" spans="6:13" ht="12" customHeight="1">
      <c r="F88" s="107"/>
      <c r="G88" s="107"/>
      <c r="H88" s="107"/>
      <c r="I88" s="107"/>
      <c r="J88" s="107"/>
      <c r="K88" s="107"/>
      <c r="L88" s="107"/>
      <c r="M88" s="107"/>
    </row>
    <row r="89" spans="6:13" ht="12" customHeight="1">
      <c r="F89" s="107"/>
      <c r="G89" s="107"/>
      <c r="H89" s="107"/>
      <c r="I89" s="107"/>
      <c r="J89" s="107"/>
      <c r="K89" s="107"/>
      <c r="L89" s="107"/>
      <c r="M89" s="107"/>
    </row>
    <row r="90" spans="6:13" ht="12" customHeight="1">
      <c r="F90" s="107"/>
      <c r="G90" s="107"/>
      <c r="H90" s="107"/>
      <c r="I90" s="107"/>
      <c r="J90" s="107"/>
      <c r="K90" s="107"/>
      <c r="L90" s="107"/>
      <c r="M90" s="107"/>
    </row>
    <row r="91" spans="6:13" ht="12" customHeight="1">
      <c r="F91" s="107"/>
      <c r="G91" s="107"/>
      <c r="H91" s="107"/>
      <c r="I91" s="107"/>
      <c r="J91" s="107"/>
      <c r="K91" s="107"/>
      <c r="L91" s="107"/>
      <c r="M91" s="107"/>
    </row>
    <row r="92" spans="6:13" ht="12" customHeight="1">
      <c r="F92" s="107"/>
      <c r="G92" s="107"/>
      <c r="H92" s="107"/>
      <c r="I92" s="107"/>
      <c r="J92" s="107"/>
      <c r="K92" s="107"/>
      <c r="L92" s="107"/>
      <c r="M92" s="107"/>
    </row>
    <row r="93" spans="6:13" ht="12" customHeight="1">
      <c r="F93" s="107"/>
      <c r="G93" s="107"/>
      <c r="H93" s="107"/>
      <c r="I93" s="107"/>
      <c r="J93" s="107"/>
      <c r="K93" s="107"/>
      <c r="L93" s="107"/>
      <c r="M93" s="107"/>
    </row>
    <row r="94" spans="6:13" ht="12" customHeight="1">
      <c r="F94" s="107"/>
      <c r="G94" s="107"/>
      <c r="H94" s="107"/>
      <c r="I94" s="107"/>
      <c r="J94" s="107"/>
      <c r="K94" s="107"/>
      <c r="L94" s="107"/>
      <c r="M94" s="107"/>
    </row>
    <row r="95" spans="6:13" ht="12" customHeight="1">
      <c r="F95" s="107"/>
      <c r="G95" s="107"/>
      <c r="H95" s="107"/>
      <c r="I95" s="107"/>
      <c r="J95" s="107"/>
      <c r="K95" s="107"/>
      <c r="L95" s="107"/>
      <c r="M95" s="107"/>
    </row>
    <row r="96" spans="6:13" ht="12" customHeight="1">
      <c r="F96" s="107"/>
      <c r="G96" s="107"/>
      <c r="H96" s="107"/>
      <c r="I96" s="107"/>
      <c r="J96" s="107"/>
      <c r="K96" s="107"/>
      <c r="L96" s="107"/>
      <c r="M96" s="107"/>
    </row>
    <row r="97" spans="6:13" ht="12" customHeight="1">
      <c r="F97" s="107"/>
      <c r="G97" s="107"/>
      <c r="H97" s="107"/>
      <c r="I97" s="107"/>
      <c r="J97" s="107"/>
      <c r="K97" s="107"/>
      <c r="L97" s="107"/>
      <c r="M97" s="107"/>
    </row>
    <row r="98" spans="6:13" ht="12" customHeight="1">
      <c r="F98" s="107"/>
      <c r="G98" s="107"/>
      <c r="H98" s="107"/>
      <c r="I98" s="107"/>
      <c r="J98" s="107"/>
      <c r="K98" s="107"/>
      <c r="L98" s="107"/>
      <c r="M98" s="107"/>
    </row>
    <row r="99" spans="6:13" ht="12" customHeight="1">
      <c r="F99" s="107"/>
      <c r="G99" s="107"/>
      <c r="H99" s="107"/>
      <c r="I99" s="107"/>
      <c r="J99" s="107"/>
      <c r="K99" s="107"/>
      <c r="L99" s="107"/>
      <c r="M99" s="107"/>
    </row>
    <row r="100" spans="6:13" ht="12" customHeight="1">
      <c r="F100" s="107"/>
      <c r="G100" s="107"/>
      <c r="H100" s="107"/>
      <c r="I100" s="107"/>
      <c r="J100" s="107"/>
      <c r="K100" s="107"/>
      <c r="L100" s="107"/>
      <c r="M100" s="107"/>
    </row>
    <row r="101" spans="6:13" ht="12" customHeight="1">
      <c r="F101" s="107"/>
      <c r="G101" s="107"/>
      <c r="H101" s="107"/>
      <c r="I101" s="107"/>
      <c r="J101" s="107"/>
      <c r="K101" s="107"/>
      <c r="L101" s="107"/>
      <c r="M101" s="107"/>
    </row>
    <row r="102" spans="6:13" ht="12" customHeight="1">
      <c r="F102" s="107"/>
      <c r="G102" s="107"/>
      <c r="H102" s="107"/>
      <c r="I102" s="107"/>
      <c r="J102" s="107"/>
      <c r="K102" s="107"/>
      <c r="L102" s="107"/>
      <c r="M102" s="107"/>
    </row>
    <row r="103" spans="6:13" ht="12" customHeight="1">
      <c r="F103" s="107"/>
      <c r="G103" s="107"/>
      <c r="H103" s="107"/>
      <c r="I103" s="107"/>
      <c r="J103" s="107"/>
      <c r="K103" s="107"/>
      <c r="L103" s="107"/>
      <c r="M103" s="107"/>
    </row>
    <row r="104" spans="6:13" ht="12" customHeight="1">
      <c r="F104" s="107"/>
      <c r="G104" s="107"/>
      <c r="H104" s="107"/>
      <c r="I104" s="107"/>
      <c r="J104" s="107"/>
      <c r="K104" s="107"/>
      <c r="L104" s="107"/>
      <c r="M104" s="107"/>
    </row>
    <row r="105" spans="6:13" ht="12" customHeight="1">
      <c r="F105" s="107"/>
      <c r="G105" s="107"/>
      <c r="H105" s="107"/>
      <c r="I105" s="107"/>
      <c r="J105" s="107"/>
      <c r="K105" s="107"/>
      <c r="L105" s="107"/>
      <c r="M105" s="107"/>
    </row>
    <row r="106" spans="6:13" ht="12" customHeight="1">
      <c r="F106" s="107"/>
      <c r="G106" s="107"/>
      <c r="H106" s="107"/>
      <c r="I106" s="107"/>
      <c r="J106" s="107"/>
      <c r="K106" s="107"/>
      <c r="L106" s="107"/>
      <c r="M106" s="107"/>
    </row>
    <row r="107" spans="6:13" ht="12" customHeight="1">
      <c r="F107" s="107"/>
      <c r="G107" s="107"/>
      <c r="H107" s="107"/>
      <c r="I107" s="107"/>
      <c r="J107" s="107"/>
      <c r="K107" s="107"/>
      <c r="L107" s="107"/>
      <c r="M107" s="107"/>
    </row>
    <row r="108" spans="6:13" ht="12" customHeight="1">
      <c r="F108" s="107"/>
      <c r="G108" s="107"/>
      <c r="H108" s="107"/>
      <c r="I108" s="107"/>
      <c r="J108" s="107"/>
      <c r="K108" s="107"/>
      <c r="L108" s="107"/>
      <c r="M108" s="107"/>
    </row>
    <row r="109" spans="6:13" ht="12" customHeight="1">
      <c r="F109" s="107"/>
      <c r="G109" s="107"/>
      <c r="H109" s="107"/>
      <c r="I109" s="107"/>
      <c r="J109" s="107"/>
      <c r="K109" s="107"/>
      <c r="L109" s="107"/>
      <c r="M109" s="107"/>
    </row>
    <row r="110" spans="6:13" ht="12" customHeight="1">
      <c r="F110" s="107"/>
      <c r="G110" s="107"/>
      <c r="H110" s="107"/>
      <c r="I110" s="107"/>
      <c r="J110" s="107"/>
      <c r="K110" s="107"/>
      <c r="L110" s="107"/>
      <c r="M110" s="107"/>
    </row>
    <row r="111" spans="6:13" ht="12" customHeight="1">
      <c r="F111" s="107"/>
      <c r="G111" s="107"/>
      <c r="H111" s="107"/>
      <c r="I111" s="107"/>
      <c r="J111" s="107"/>
      <c r="K111" s="107"/>
      <c r="L111" s="107"/>
      <c r="M111" s="107"/>
    </row>
    <row r="112" spans="6:13" ht="12" customHeight="1">
      <c r="F112" s="107"/>
      <c r="G112" s="107"/>
      <c r="H112" s="107"/>
      <c r="I112" s="107"/>
      <c r="J112" s="107"/>
      <c r="K112" s="107"/>
      <c r="L112" s="107"/>
      <c r="M112" s="107"/>
    </row>
    <row r="113" spans="6:13" ht="12" customHeight="1">
      <c r="F113" s="107"/>
      <c r="G113" s="107"/>
      <c r="H113" s="107"/>
      <c r="I113" s="107"/>
      <c r="J113" s="107"/>
      <c r="K113" s="107"/>
      <c r="L113" s="107"/>
      <c r="M113" s="107"/>
    </row>
    <row r="114" spans="6:13" ht="12" customHeight="1">
      <c r="F114" s="107"/>
      <c r="G114" s="107"/>
      <c r="H114" s="107"/>
      <c r="I114" s="107"/>
      <c r="J114" s="107"/>
      <c r="K114" s="107"/>
      <c r="L114" s="107"/>
      <c r="M114" s="107"/>
    </row>
    <row r="115" spans="6:13" ht="12" customHeight="1">
      <c r="F115" s="107"/>
      <c r="G115" s="107"/>
      <c r="H115" s="107"/>
      <c r="I115" s="107"/>
      <c r="J115" s="107"/>
      <c r="K115" s="107"/>
      <c r="L115" s="107"/>
      <c r="M115" s="107"/>
    </row>
    <row r="116" spans="6:13" ht="12" customHeight="1">
      <c r="F116" s="107"/>
      <c r="G116" s="107"/>
      <c r="H116" s="107"/>
      <c r="I116" s="107"/>
      <c r="J116" s="107"/>
      <c r="K116" s="107"/>
      <c r="L116" s="107"/>
      <c r="M116" s="107"/>
    </row>
    <row r="117" spans="6:13" ht="12" customHeight="1">
      <c r="F117" s="107"/>
      <c r="G117" s="107"/>
      <c r="H117" s="107"/>
      <c r="I117" s="107"/>
      <c r="J117" s="107"/>
      <c r="K117" s="107"/>
      <c r="L117" s="107"/>
      <c r="M117" s="107"/>
    </row>
    <row r="118" spans="6:13" ht="12" customHeight="1">
      <c r="F118" s="107"/>
      <c r="G118" s="107"/>
      <c r="H118" s="107"/>
      <c r="I118" s="107"/>
      <c r="J118" s="107"/>
      <c r="K118" s="107"/>
      <c r="L118" s="107"/>
      <c r="M118" s="107"/>
    </row>
    <row r="119" spans="6:13" ht="12" customHeight="1">
      <c r="F119" s="107"/>
      <c r="G119" s="107"/>
      <c r="H119" s="107"/>
      <c r="I119" s="107"/>
      <c r="J119" s="107"/>
      <c r="K119" s="107"/>
      <c r="L119" s="107"/>
      <c r="M119" s="107"/>
    </row>
    <row r="120" spans="6:13" ht="12" customHeight="1">
      <c r="F120" s="107"/>
      <c r="G120" s="107"/>
      <c r="H120" s="107"/>
      <c r="I120" s="107"/>
      <c r="J120" s="107"/>
      <c r="K120" s="107"/>
      <c r="L120" s="107"/>
      <c r="M120" s="107"/>
    </row>
    <row r="121" spans="6:13" ht="12" customHeight="1">
      <c r="F121" s="107"/>
      <c r="G121" s="107"/>
      <c r="H121" s="107"/>
      <c r="I121" s="107"/>
      <c r="J121" s="107"/>
      <c r="K121" s="107"/>
      <c r="L121" s="107"/>
      <c r="M121" s="107"/>
    </row>
    <row r="122" spans="6:13" ht="12" customHeight="1">
      <c r="F122" s="107"/>
      <c r="G122" s="107"/>
      <c r="H122" s="107"/>
      <c r="I122" s="107"/>
      <c r="J122" s="107"/>
      <c r="K122" s="107"/>
      <c r="L122" s="107"/>
      <c r="M122" s="107"/>
    </row>
    <row r="123" spans="6:13" ht="12" customHeight="1">
      <c r="F123" s="107"/>
      <c r="G123" s="107"/>
      <c r="H123" s="107"/>
      <c r="I123" s="107"/>
      <c r="J123" s="107"/>
      <c r="K123" s="107"/>
      <c r="L123" s="107"/>
      <c r="M123" s="107"/>
    </row>
    <row r="124" spans="6:13" ht="12" customHeight="1">
      <c r="F124" s="107"/>
      <c r="G124" s="107"/>
      <c r="H124" s="107"/>
      <c r="I124" s="107"/>
      <c r="J124" s="107"/>
      <c r="K124" s="107"/>
      <c r="L124" s="107"/>
      <c r="M124" s="107"/>
    </row>
    <row r="125" spans="6:13" ht="12" customHeight="1">
      <c r="F125" s="107"/>
      <c r="G125" s="107"/>
      <c r="H125" s="107"/>
      <c r="I125" s="107"/>
      <c r="J125" s="107"/>
      <c r="K125" s="107"/>
      <c r="L125" s="107"/>
      <c r="M125" s="107"/>
    </row>
    <row r="126" spans="6:13" ht="12" customHeight="1">
      <c r="F126" s="107"/>
      <c r="G126" s="107"/>
      <c r="H126" s="107"/>
      <c r="I126" s="107"/>
      <c r="J126" s="107"/>
      <c r="K126" s="107"/>
      <c r="L126" s="107"/>
      <c r="M126" s="107"/>
    </row>
    <row r="127" spans="6:13" ht="12" customHeight="1">
      <c r="F127" s="107"/>
      <c r="G127" s="107"/>
      <c r="H127" s="107"/>
      <c r="I127" s="107"/>
      <c r="J127" s="107"/>
      <c r="K127" s="107"/>
      <c r="L127" s="107"/>
      <c r="M127" s="107"/>
    </row>
    <row r="128" spans="6:13" ht="12" customHeight="1">
      <c r="F128" s="107"/>
      <c r="G128" s="107"/>
      <c r="H128" s="107"/>
      <c r="I128" s="107"/>
      <c r="J128" s="107"/>
      <c r="K128" s="107"/>
      <c r="L128" s="107"/>
      <c r="M128" s="107"/>
    </row>
    <row r="129" spans="6:13" ht="12" customHeight="1">
      <c r="F129" s="107"/>
      <c r="G129" s="107"/>
      <c r="H129" s="107"/>
      <c r="I129" s="107"/>
      <c r="J129" s="107"/>
      <c r="K129" s="107"/>
      <c r="L129" s="107"/>
      <c r="M129" s="107"/>
    </row>
    <row r="130" spans="6:13" ht="12" customHeight="1">
      <c r="F130" s="107"/>
      <c r="G130" s="107"/>
      <c r="H130" s="107"/>
      <c r="I130" s="107"/>
      <c r="J130" s="107"/>
      <c r="K130" s="107"/>
      <c r="L130" s="107"/>
      <c r="M130" s="107"/>
    </row>
    <row r="131" spans="6:13" ht="12" customHeight="1">
      <c r="F131" s="107"/>
      <c r="G131" s="107"/>
      <c r="H131" s="107"/>
      <c r="I131" s="107"/>
      <c r="J131" s="107"/>
      <c r="K131" s="107"/>
      <c r="L131" s="107"/>
      <c r="M131" s="107"/>
    </row>
    <row r="132" spans="6:13" ht="12" customHeight="1">
      <c r="F132" s="107"/>
      <c r="G132" s="107"/>
      <c r="H132" s="107"/>
      <c r="I132" s="107"/>
      <c r="J132" s="107"/>
      <c r="K132" s="107"/>
      <c r="L132" s="107"/>
      <c r="M132" s="107"/>
    </row>
    <row r="133" spans="6:13" ht="12" customHeight="1">
      <c r="F133" s="107"/>
      <c r="G133" s="107"/>
      <c r="H133" s="107"/>
      <c r="I133" s="107"/>
      <c r="J133" s="107"/>
      <c r="K133" s="107"/>
      <c r="L133" s="107"/>
      <c r="M133" s="107"/>
    </row>
    <row r="134" spans="6:13" ht="12" customHeight="1">
      <c r="F134" s="107"/>
      <c r="G134" s="107"/>
      <c r="H134" s="107"/>
      <c r="I134" s="107"/>
      <c r="J134" s="107"/>
      <c r="K134" s="107"/>
      <c r="L134" s="107"/>
      <c r="M134" s="107"/>
    </row>
    <row r="135" spans="6:13" ht="12" customHeight="1">
      <c r="F135" s="107"/>
      <c r="G135" s="107"/>
      <c r="H135" s="107"/>
      <c r="I135" s="107"/>
      <c r="J135" s="107"/>
      <c r="K135" s="107"/>
      <c r="L135" s="107"/>
      <c r="M135" s="107"/>
    </row>
    <row r="136" spans="6:13" ht="12" customHeight="1">
      <c r="F136" s="107"/>
      <c r="G136" s="107"/>
      <c r="H136" s="107"/>
      <c r="I136" s="107"/>
      <c r="J136" s="107"/>
      <c r="K136" s="107"/>
      <c r="L136" s="107"/>
      <c r="M136" s="107"/>
    </row>
    <row r="137" spans="6:13" ht="12" customHeight="1">
      <c r="F137" s="107"/>
      <c r="G137" s="107"/>
      <c r="H137" s="107"/>
      <c r="I137" s="107"/>
      <c r="J137" s="107"/>
      <c r="K137" s="107"/>
      <c r="L137" s="107"/>
      <c r="M137" s="107"/>
    </row>
    <row r="138" spans="6:13" ht="12" customHeight="1">
      <c r="F138" s="107"/>
      <c r="G138" s="107"/>
      <c r="H138" s="107"/>
      <c r="I138" s="107"/>
      <c r="J138" s="107"/>
      <c r="K138" s="107"/>
      <c r="L138" s="107"/>
      <c r="M138" s="107"/>
    </row>
    <row r="139" spans="6:13" ht="12" customHeight="1">
      <c r="F139" s="107"/>
      <c r="G139" s="107"/>
      <c r="H139" s="107"/>
      <c r="I139" s="107"/>
      <c r="J139" s="107"/>
      <c r="K139" s="107"/>
      <c r="L139" s="107"/>
      <c r="M139" s="107"/>
    </row>
    <row r="140" spans="6:13" ht="12" customHeight="1">
      <c r="F140" s="107"/>
      <c r="G140" s="107"/>
      <c r="H140" s="107"/>
      <c r="I140" s="107"/>
      <c r="J140" s="107"/>
      <c r="K140" s="107"/>
      <c r="L140" s="107"/>
      <c r="M140" s="107"/>
    </row>
    <row r="141" spans="6:13" ht="12" customHeight="1">
      <c r="F141" s="107"/>
      <c r="G141" s="107"/>
      <c r="H141" s="107"/>
      <c r="I141" s="107"/>
      <c r="J141" s="107"/>
      <c r="K141" s="107"/>
      <c r="L141" s="107"/>
      <c r="M141" s="107"/>
    </row>
    <row r="142" spans="6:13" ht="12" customHeight="1">
      <c r="F142" s="107"/>
      <c r="G142" s="107"/>
      <c r="H142" s="107"/>
      <c r="I142" s="107"/>
      <c r="J142" s="107"/>
      <c r="K142" s="107"/>
      <c r="L142" s="107"/>
      <c r="M142" s="107"/>
    </row>
    <row r="143" spans="6:13" ht="12" customHeight="1">
      <c r="F143" s="107"/>
      <c r="G143" s="107"/>
      <c r="H143" s="107"/>
      <c r="I143" s="107"/>
      <c r="J143" s="107"/>
      <c r="K143" s="107"/>
      <c r="L143" s="107"/>
      <c r="M143" s="107"/>
    </row>
    <row r="144" spans="6:13" ht="12" customHeight="1">
      <c r="F144" s="107"/>
      <c r="G144" s="107"/>
      <c r="H144" s="107"/>
      <c r="I144" s="107"/>
      <c r="J144" s="107"/>
      <c r="K144" s="107"/>
      <c r="L144" s="107"/>
      <c r="M144" s="107"/>
    </row>
    <row r="145" spans="6:13" ht="12" customHeight="1">
      <c r="F145" s="107"/>
      <c r="G145" s="107"/>
      <c r="H145" s="107"/>
      <c r="I145" s="107"/>
      <c r="J145" s="107"/>
      <c r="K145" s="107"/>
      <c r="L145" s="107"/>
      <c r="M145" s="107"/>
    </row>
    <row r="146" spans="6:13" ht="12" customHeight="1">
      <c r="F146" s="107"/>
      <c r="G146" s="107"/>
      <c r="H146" s="107"/>
      <c r="I146" s="107"/>
      <c r="J146" s="107"/>
      <c r="K146" s="107"/>
      <c r="L146" s="107"/>
      <c r="M146" s="107"/>
    </row>
    <row r="147" spans="6:13" ht="12" customHeight="1">
      <c r="F147" s="107"/>
      <c r="G147" s="107"/>
      <c r="H147" s="107"/>
      <c r="I147" s="107"/>
      <c r="J147" s="107"/>
      <c r="K147" s="107"/>
      <c r="L147" s="107"/>
      <c r="M147" s="107"/>
    </row>
    <row r="148" spans="6:13" ht="12" customHeight="1">
      <c r="F148" s="107"/>
      <c r="G148" s="107"/>
      <c r="H148" s="107"/>
      <c r="I148" s="107"/>
      <c r="J148" s="107"/>
      <c r="K148" s="107"/>
      <c r="L148" s="107"/>
      <c r="M148" s="107"/>
    </row>
    <row r="149" spans="6:13" ht="12" customHeight="1">
      <c r="F149" s="107"/>
      <c r="G149" s="107"/>
      <c r="H149" s="107"/>
      <c r="I149" s="107"/>
      <c r="J149" s="107"/>
      <c r="K149" s="107"/>
      <c r="L149" s="107"/>
      <c r="M149" s="107"/>
    </row>
    <row r="150" spans="6:13" ht="12" customHeight="1">
      <c r="F150" s="107"/>
      <c r="G150" s="107"/>
      <c r="H150" s="107"/>
      <c r="I150" s="107"/>
      <c r="J150" s="107"/>
      <c r="K150" s="107"/>
      <c r="L150" s="107"/>
      <c r="M150" s="107"/>
    </row>
    <row r="151" spans="6:13" ht="12" customHeight="1">
      <c r="F151" s="107"/>
      <c r="G151" s="107"/>
      <c r="H151" s="107"/>
      <c r="I151" s="107"/>
      <c r="J151" s="107"/>
      <c r="K151" s="107"/>
      <c r="L151" s="107"/>
      <c r="M151" s="107"/>
    </row>
    <row r="152" spans="6:13" ht="12" customHeight="1">
      <c r="F152" s="107"/>
      <c r="G152" s="107"/>
      <c r="H152" s="107"/>
      <c r="I152" s="107"/>
      <c r="J152" s="107"/>
      <c r="K152" s="107"/>
      <c r="L152" s="107"/>
      <c r="M152" s="107"/>
    </row>
    <row r="153" spans="6:13" ht="12" customHeight="1">
      <c r="F153" s="107"/>
      <c r="G153" s="107"/>
      <c r="H153" s="107"/>
      <c r="I153" s="107"/>
      <c r="J153" s="107"/>
      <c r="K153" s="107"/>
      <c r="L153" s="107"/>
      <c r="M153" s="107"/>
    </row>
    <row r="154" spans="6:13" ht="12" customHeight="1">
      <c r="F154" s="107"/>
      <c r="G154" s="107"/>
      <c r="H154" s="107"/>
      <c r="I154" s="107"/>
      <c r="J154" s="107"/>
      <c r="K154" s="107"/>
      <c r="L154" s="107"/>
      <c r="M154" s="107"/>
    </row>
    <row r="155" spans="6:13" ht="12" customHeight="1">
      <c r="F155" s="107"/>
      <c r="G155" s="107"/>
      <c r="H155" s="107"/>
      <c r="I155" s="107"/>
      <c r="J155" s="107"/>
      <c r="K155" s="107"/>
      <c r="L155" s="107"/>
      <c r="M155" s="107"/>
    </row>
    <row r="156" spans="6:13" ht="12" customHeight="1">
      <c r="F156" s="107"/>
      <c r="G156" s="107"/>
      <c r="H156" s="107"/>
      <c r="I156" s="107"/>
      <c r="J156" s="107"/>
      <c r="K156" s="107"/>
      <c r="L156" s="107"/>
      <c r="M156" s="107"/>
    </row>
    <row r="157" spans="6:13" ht="12" customHeight="1">
      <c r="F157" s="107"/>
      <c r="G157" s="107"/>
      <c r="H157" s="107"/>
      <c r="I157" s="107"/>
      <c r="J157" s="107"/>
      <c r="K157" s="107"/>
      <c r="L157" s="107"/>
      <c r="M157" s="107"/>
    </row>
    <row r="158" spans="6:13" ht="12" customHeight="1">
      <c r="F158" s="107"/>
      <c r="G158" s="107"/>
      <c r="H158" s="107"/>
      <c r="I158" s="107"/>
      <c r="J158" s="107"/>
      <c r="K158" s="107"/>
      <c r="L158" s="107"/>
      <c r="M158" s="107"/>
    </row>
    <row r="159" spans="6:13" ht="12" customHeight="1">
      <c r="F159" s="107"/>
      <c r="G159" s="107"/>
      <c r="H159" s="107"/>
      <c r="I159" s="107"/>
      <c r="J159" s="107"/>
      <c r="K159" s="107"/>
      <c r="L159" s="107"/>
      <c r="M159" s="107"/>
    </row>
    <row r="160" spans="6:13" ht="12" customHeight="1">
      <c r="F160" s="107"/>
      <c r="G160" s="107"/>
      <c r="H160" s="107"/>
      <c r="I160" s="107"/>
      <c r="J160" s="107"/>
      <c r="K160" s="107"/>
      <c r="L160" s="107"/>
      <c r="M160" s="107"/>
    </row>
    <row r="161" spans="6:13" ht="12" customHeight="1">
      <c r="F161" s="107"/>
      <c r="G161" s="107"/>
      <c r="H161" s="107"/>
      <c r="I161" s="107"/>
      <c r="J161" s="107"/>
      <c r="K161" s="107"/>
      <c r="L161" s="107"/>
      <c r="M161" s="107"/>
    </row>
    <row r="162" spans="6:13" ht="12" customHeight="1">
      <c r="F162" s="107"/>
      <c r="G162" s="107"/>
      <c r="H162" s="107"/>
      <c r="I162" s="107"/>
      <c r="J162" s="107"/>
      <c r="K162" s="107"/>
      <c r="L162" s="107"/>
      <c r="M162" s="107"/>
    </row>
    <row r="163" spans="6:13" ht="12" customHeight="1">
      <c r="F163" s="107"/>
      <c r="G163" s="107"/>
      <c r="H163" s="107"/>
      <c r="I163" s="107"/>
      <c r="J163" s="107"/>
      <c r="K163" s="107"/>
      <c r="L163" s="107"/>
      <c r="M163" s="107"/>
    </row>
    <row r="164" spans="6:13" ht="12" customHeight="1">
      <c r="F164" s="107"/>
      <c r="G164" s="107"/>
      <c r="H164" s="107"/>
      <c r="I164" s="107"/>
      <c r="J164" s="107"/>
      <c r="K164" s="107"/>
      <c r="L164" s="107"/>
      <c r="M164" s="107"/>
    </row>
    <row r="165" spans="6:13" ht="12" customHeight="1">
      <c r="F165" s="107"/>
      <c r="G165" s="107"/>
      <c r="H165" s="107"/>
      <c r="I165" s="107"/>
      <c r="J165" s="107"/>
      <c r="K165" s="107"/>
      <c r="L165" s="107"/>
      <c r="M165" s="107"/>
    </row>
    <row r="166" spans="6:13" ht="12" customHeight="1">
      <c r="F166" s="107"/>
      <c r="G166" s="107"/>
      <c r="H166" s="107"/>
      <c r="I166" s="107"/>
      <c r="J166" s="107"/>
      <c r="K166" s="107"/>
      <c r="L166" s="107"/>
      <c r="M166" s="107"/>
    </row>
    <row r="167" spans="6:13" ht="12" customHeight="1">
      <c r="F167" s="107"/>
      <c r="G167" s="107"/>
      <c r="H167" s="107"/>
      <c r="I167" s="107"/>
      <c r="J167" s="107"/>
      <c r="K167" s="107"/>
      <c r="L167" s="107"/>
      <c r="M167" s="107"/>
    </row>
    <row r="168" spans="6:13" ht="12" customHeight="1">
      <c r="F168" s="107"/>
      <c r="G168" s="107"/>
      <c r="H168" s="107"/>
      <c r="I168" s="107"/>
      <c r="J168" s="107"/>
      <c r="K168" s="107"/>
      <c r="L168" s="107"/>
      <c r="M168" s="107"/>
    </row>
    <row r="169" spans="6:13" ht="12" customHeight="1">
      <c r="F169" s="107"/>
      <c r="G169" s="107"/>
      <c r="H169" s="107"/>
      <c r="I169" s="107"/>
      <c r="J169" s="107"/>
      <c r="K169" s="107"/>
      <c r="L169" s="107"/>
      <c r="M169" s="107"/>
    </row>
    <row r="170" spans="6:13" ht="12" customHeight="1">
      <c r="F170" s="107"/>
      <c r="G170" s="107"/>
      <c r="H170" s="107"/>
      <c r="I170" s="107"/>
      <c r="J170" s="107"/>
      <c r="K170" s="107"/>
      <c r="L170" s="107"/>
      <c r="M170" s="107"/>
    </row>
    <row r="171" spans="6:13" ht="12" customHeight="1">
      <c r="F171" s="107"/>
      <c r="G171" s="107"/>
      <c r="H171" s="107"/>
      <c r="I171" s="107"/>
      <c r="J171" s="107"/>
      <c r="K171" s="107"/>
      <c r="L171" s="107"/>
      <c r="M171" s="107"/>
    </row>
    <row r="172" spans="6:13" ht="12" customHeight="1">
      <c r="F172" s="107"/>
      <c r="G172" s="107"/>
      <c r="H172" s="107"/>
      <c r="I172" s="107"/>
      <c r="J172" s="107"/>
      <c r="K172" s="107"/>
      <c r="L172" s="107"/>
      <c r="M172" s="107"/>
    </row>
    <row r="173" spans="6:13" ht="12" customHeight="1">
      <c r="F173" s="107"/>
      <c r="G173" s="107"/>
      <c r="H173" s="107"/>
      <c r="I173" s="107"/>
      <c r="J173" s="107"/>
      <c r="K173" s="107"/>
      <c r="L173" s="107"/>
      <c r="M173" s="107"/>
    </row>
    <row r="174" spans="6:13" ht="12" customHeight="1">
      <c r="F174" s="107"/>
      <c r="G174" s="107"/>
      <c r="H174" s="107"/>
      <c r="I174" s="107"/>
      <c r="J174" s="107"/>
      <c r="K174" s="107"/>
      <c r="L174" s="107"/>
      <c r="M174" s="107"/>
    </row>
    <row r="175" spans="6:13" ht="12" customHeight="1">
      <c r="F175" s="107"/>
      <c r="G175" s="107"/>
      <c r="H175" s="107"/>
      <c r="I175" s="107"/>
      <c r="J175" s="107"/>
      <c r="K175" s="107"/>
      <c r="L175" s="107"/>
      <c r="M175" s="107"/>
    </row>
    <row r="176" spans="6:13" ht="12" customHeight="1">
      <c r="F176" s="107"/>
      <c r="G176" s="107"/>
      <c r="H176" s="107"/>
      <c r="I176" s="107"/>
      <c r="J176" s="107"/>
      <c r="K176" s="107"/>
      <c r="L176" s="107"/>
      <c r="M176" s="107"/>
    </row>
    <row r="177" spans="6:13" ht="12" customHeight="1">
      <c r="F177" s="107"/>
      <c r="G177" s="107"/>
      <c r="H177" s="107"/>
      <c r="I177" s="107"/>
      <c r="J177" s="107"/>
      <c r="K177" s="107"/>
      <c r="L177" s="107"/>
      <c r="M177" s="107"/>
    </row>
    <row r="178" spans="6:13" ht="12" customHeight="1">
      <c r="F178" s="107"/>
      <c r="G178" s="107"/>
      <c r="H178" s="107"/>
      <c r="I178" s="107"/>
      <c r="J178" s="107"/>
      <c r="K178" s="107"/>
      <c r="L178" s="107"/>
      <c r="M178" s="107"/>
    </row>
    <row r="179" spans="6:13" ht="12" customHeight="1">
      <c r="F179" s="107"/>
      <c r="G179" s="107"/>
      <c r="H179" s="107"/>
      <c r="I179" s="107"/>
      <c r="J179" s="107"/>
      <c r="K179" s="107"/>
      <c r="L179" s="107"/>
      <c r="M179" s="107"/>
    </row>
    <row r="180" spans="6:13" ht="12" customHeight="1">
      <c r="F180" s="107"/>
      <c r="G180" s="107"/>
      <c r="H180" s="107"/>
      <c r="I180" s="107"/>
      <c r="J180" s="107"/>
      <c r="K180" s="107"/>
      <c r="L180" s="107"/>
      <c r="M180" s="107"/>
    </row>
    <row r="181" spans="6:13" ht="12" customHeight="1">
      <c r="F181" s="107"/>
      <c r="G181" s="107"/>
      <c r="H181" s="107"/>
      <c r="I181" s="107"/>
      <c r="J181" s="107"/>
      <c r="K181" s="107"/>
      <c r="L181" s="107"/>
      <c r="M181" s="107"/>
    </row>
    <row r="182" spans="6:13" ht="12" customHeight="1">
      <c r="F182" s="107"/>
      <c r="G182" s="107"/>
      <c r="H182" s="107"/>
      <c r="I182" s="107"/>
      <c r="J182" s="107"/>
      <c r="K182" s="107"/>
      <c r="L182" s="107"/>
      <c r="M182" s="107"/>
    </row>
    <row r="183" spans="6:13" ht="12" customHeight="1">
      <c r="F183" s="107"/>
      <c r="G183" s="107"/>
      <c r="H183" s="107"/>
      <c r="I183" s="107"/>
      <c r="J183" s="107"/>
      <c r="K183" s="107"/>
      <c r="L183" s="107"/>
      <c r="M183" s="107"/>
    </row>
    <row r="184" spans="6:13" ht="12" customHeight="1">
      <c r="F184" s="107"/>
      <c r="G184" s="107"/>
      <c r="H184" s="107"/>
      <c r="I184" s="107"/>
      <c r="J184" s="107"/>
      <c r="K184" s="107"/>
      <c r="L184" s="107"/>
      <c r="M184" s="107"/>
    </row>
    <row r="185" spans="6:13" ht="12" customHeight="1">
      <c r="F185" s="107"/>
      <c r="G185" s="107"/>
      <c r="H185" s="107"/>
      <c r="I185" s="107"/>
      <c r="J185" s="107"/>
      <c r="K185" s="107"/>
      <c r="L185" s="107"/>
      <c r="M185" s="107"/>
    </row>
    <row r="186" spans="6:13" ht="12" customHeight="1">
      <c r="F186" s="107"/>
      <c r="G186" s="107"/>
      <c r="H186" s="107"/>
      <c r="I186" s="107"/>
      <c r="J186" s="107"/>
      <c r="K186" s="107"/>
      <c r="L186" s="107"/>
      <c r="M186" s="107"/>
    </row>
    <row r="187" spans="6:13" ht="12" customHeight="1">
      <c r="F187" s="107"/>
      <c r="G187" s="107"/>
      <c r="H187" s="107"/>
      <c r="I187" s="107"/>
      <c r="J187" s="107"/>
      <c r="K187" s="107"/>
      <c r="L187" s="107"/>
      <c r="M187" s="107"/>
    </row>
    <row r="188" spans="6:13" ht="12" customHeight="1">
      <c r="F188" s="107"/>
      <c r="G188" s="107"/>
      <c r="H188" s="107"/>
      <c r="I188" s="107"/>
      <c r="J188" s="107"/>
      <c r="K188" s="107"/>
      <c r="L188" s="107"/>
      <c r="M188" s="107"/>
    </row>
    <row r="189" spans="6:13" ht="12" customHeight="1">
      <c r="F189" s="107"/>
      <c r="G189" s="107"/>
      <c r="H189" s="107"/>
      <c r="I189" s="107"/>
      <c r="J189" s="107"/>
      <c r="K189" s="107"/>
      <c r="L189" s="107"/>
      <c r="M189" s="107"/>
    </row>
    <row r="190" spans="6:13" ht="12" customHeight="1">
      <c r="F190" s="107"/>
      <c r="G190" s="107"/>
      <c r="H190" s="107"/>
      <c r="I190" s="107"/>
      <c r="J190" s="107"/>
      <c r="K190" s="107"/>
      <c r="L190" s="107"/>
      <c r="M190" s="107"/>
    </row>
    <row r="191" spans="6:13" ht="12" customHeight="1">
      <c r="F191" s="107"/>
      <c r="G191" s="107"/>
      <c r="H191" s="107"/>
      <c r="I191" s="107"/>
      <c r="J191" s="107"/>
      <c r="K191" s="107"/>
      <c r="L191" s="107"/>
      <c r="M191" s="107"/>
    </row>
    <row r="192" spans="6:13" ht="12" customHeight="1">
      <c r="F192" s="107"/>
      <c r="G192" s="107"/>
      <c r="H192" s="107"/>
      <c r="I192" s="107"/>
      <c r="J192" s="107"/>
      <c r="K192" s="107"/>
      <c r="L192" s="107"/>
      <c r="M192" s="107"/>
    </row>
    <row r="193" spans="6:13" ht="12" customHeight="1">
      <c r="F193" s="107"/>
      <c r="G193" s="107"/>
      <c r="H193" s="107"/>
      <c r="I193" s="107"/>
      <c r="J193" s="107"/>
      <c r="K193" s="107"/>
      <c r="L193" s="107"/>
      <c r="M193" s="107"/>
    </row>
    <row r="194" spans="6:13" ht="12" customHeight="1">
      <c r="F194" s="107"/>
      <c r="G194" s="107"/>
      <c r="H194" s="107"/>
      <c r="I194" s="107"/>
      <c r="J194" s="107"/>
      <c r="K194" s="107"/>
      <c r="L194" s="107"/>
      <c r="M194" s="107"/>
    </row>
    <row r="195" spans="6:13" ht="12" customHeight="1">
      <c r="F195" s="107"/>
      <c r="G195" s="107"/>
      <c r="H195" s="107"/>
      <c r="I195" s="107"/>
      <c r="J195" s="107"/>
      <c r="K195" s="107"/>
      <c r="L195" s="107"/>
      <c r="M195" s="107"/>
    </row>
    <row r="196" spans="6:13" ht="12" customHeight="1">
      <c r="F196" s="107"/>
      <c r="G196" s="107"/>
      <c r="H196" s="107"/>
      <c r="I196" s="107"/>
      <c r="J196" s="107"/>
      <c r="K196" s="107"/>
      <c r="L196" s="107"/>
      <c r="M196" s="107"/>
    </row>
    <row r="197" spans="6:13" ht="12" customHeight="1">
      <c r="F197" s="107"/>
      <c r="G197" s="107"/>
      <c r="H197" s="107"/>
      <c r="I197" s="107"/>
      <c r="J197" s="107"/>
      <c r="K197" s="107"/>
      <c r="L197" s="107"/>
      <c r="M197" s="107"/>
    </row>
    <row r="198" spans="6:13" ht="12" customHeight="1">
      <c r="F198" s="107"/>
      <c r="G198" s="107"/>
      <c r="H198" s="107"/>
      <c r="I198" s="107"/>
      <c r="J198" s="107"/>
      <c r="K198" s="107"/>
      <c r="L198" s="107"/>
      <c r="M198" s="107"/>
    </row>
    <row r="199" spans="6:13" ht="12" customHeight="1">
      <c r="F199" s="107"/>
      <c r="G199" s="107"/>
      <c r="H199" s="107"/>
      <c r="I199" s="107"/>
      <c r="J199" s="107"/>
      <c r="K199" s="107"/>
      <c r="L199" s="107"/>
      <c r="M199" s="107"/>
    </row>
    <row r="200" spans="6:13" ht="12" customHeight="1">
      <c r="F200" s="107"/>
      <c r="G200" s="107"/>
      <c r="H200" s="107"/>
      <c r="I200" s="107"/>
      <c r="J200" s="107"/>
      <c r="K200" s="107"/>
      <c r="L200" s="107"/>
      <c r="M200" s="107"/>
    </row>
    <row r="201" spans="6:13" ht="12" customHeight="1">
      <c r="F201" s="107"/>
      <c r="G201" s="107"/>
      <c r="H201" s="107"/>
      <c r="I201" s="107"/>
      <c r="J201" s="107"/>
      <c r="K201" s="107"/>
      <c r="L201" s="107"/>
      <c r="M201" s="107"/>
    </row>
    <row r="202" spans="6:13" ht="12" customHeight="1">
      <c r="F202" s="107"/>
      <c r="G202" s="107"/>
      <c r="H202" s="107"/>
      <c r="I202" s="107"/>
      <c r="J202" s="107"/>
      <c r="K202" s="107"/>
      <c r="L202" s="107"/>
      <c r="M202" s="107"/>
    </row>
    <row r="203" spans="6:13" ht="12" customHeight="1">
      <c r="F203" s="107"/>
      <c r="G203" s="107"/>
      <c r="H203" s="107"/>
      <c r="I203" s="107"/>
      <c r="J203" s="107"/>
      <c r="K203" s="107"/>
      <c r="L203" s="107"/>
      <c r="M203" s="107"/>
    </row>
    <row r="204" spans="6:13" ht="12" customHeight="1">
      <c r="F204" s="107"/>
      <c r="G204" s="107"/>
      <c r="H204" s="107"/>
      <c r="I204" s="107"/>
      <c r="J204" s="107"/>
      <c r="K204" s="107"/>
      <c r="L204" s="107"/>
      <c r="M204" s="107"/>
    </row>
    <row r="205" spans="6:13" ht="12" customHeight="1">
      <c r="F205" s="107"/>
      <c r="G205" s="107"/>
      <c r="H205" s="107"/>
      <c r="I205" s="107"/>
      <c r="J205" s="107"/>
      <c r="K205" s="107"/>
      <c r="L205" s="107"/>
      <c r="M205" s="107"/>
    </row>
    <row r="206" spans="6:13" ht="12" customHeight="1">
      <c r="F206" s="107"/>
      <c r="G206" s="107"/>
      <c r="H206" s="107"/>
      <c r="I206" s="107"/>
      <c r="J206" s="107"/>
      <c r="K206" s="107"/>
      <c r="L206" s="107"/>
      <c r="M206" s="107"/>
    </row>
    <row r="207" spans="6:13" ht="12" customHeight="1">
      <c r="F207" s="107"/>
      <c r="G207" s="107"/>
      <c r="H207" s="107"/>
      <c r="I207" s="107"/>
      <c r="J207" s="107"/>
      <c r="K207" s="107"/>
      <c r="L207" s="107"/>
      <c r="M207" s="107"/>
    </row>
    <row r="208" spans="6:13" ht="12" customHeight="1">
      <c r="F208" s="107"/>
      <c r="G208" s="107"/>
      <c r="H208" s="107"/>
      <c r="I208" s="107"/>
      <c r="J208" s="107"/>
      <c r="K208" s="107"/>
      <c r="L208" s="107"/>
      <c r="M208" s="107"/>
    </row>
    <row r="209" spans="6:13" ht="12" customHeight="1">
      <c r="F209" s="107"/>
      <c r="G209" s="107"/>
      <c r="H209" s="107"/>
      <c r="I209" s="107"/>
      <c r="J209" s="107"/>
      <c r="K209" s="107"/>
      <c r="L209" s="107"/>
      <c r="M209" s="107"/>
    </row>
    <row r="210" spans="6:13" ht="12" customHeight="1">
      <c r="F210" s="107"/>
      <c r="G210" s="107"/>
      <c r="H210" s="107"/>
      <c r="I210" s="107"/>
      <c r="J210" s="107"/>
      <c r="K210" s="107"/>
      <c r="L210" s="107"/>
      <c r="M210" s="107"/>
    </row>
    <row r="211" spans="6:13" ht="12" customHeight="1">
      <c r="F211" s="107"/>
      <c r="G211" s="107"/>
      <c r="H211" s="107"/>
      <c r="I211" s="107"/>
      <c r="J211" s="107"/>
      <c r="K211" s="107"/>
      <c r="L211" s="107"/>
      <c r="M211" s="107"/>
    </row>
    <row r="212" spans="6:13" ht="12" customHeight="1">
      <c r="F212" s="107"/>
      <c r="G212" s="107"/>
      <c r="H212" s="107"/>
      <c r="I212" s="107"/>
      <c r="J212" s="107"/>
      <c r="K212" s="107"/>
      <c r="L212" s="107"/>
      <c r="M212" s="107"/>
    </row>
    <row r="213" spans="6:13" ht="12" customHeight="1">
      <c r="F213" s="107"/>
      <c r="G213" s="107"/>
      <c r="H213" s="107"/>
      <c r="I213" s="107"/>
      <c r="J213" s="107"/>
      <c r="K213" s="107"/>
      <c r="L213" s="107"/>
      <c r="M213" s="107"/>
    </row>
    <row r="214" spans="6:13" ht="12" customHeight="1">
      <c r="F214" s="107"/>
      <c r="G214" s="107"/>
      <c r="H214" s="107"/>
      <c r="I214" s="107"/>
      <c r="J214" s="107"/>
      <c r="K214" s="107"/>
      <c r="L214" s="107"/>
      <c r="M214" s="107"/>
    </row>
    <row r="215" spans="6:13" ht="12" customHeight="1">
      <c r="F215" s="107"/>
      <c r="G215" s="107"/>
      <c r="H215" s="107"/>
      <c r="I215" s="107"/>
      <c r="J215" s="107"/>
      <c r="K215" s="107"/>
      <c r="L215" s="107"/>
      <c r="M215" s="107"/>
    </row>
    <row r="216" spans="6:13" ht="12" customHeight="1">
      <c r="F216" s="107"/>
      <c r="G216" s="107"/>
      <c r="H216" s="107"/>
      <c r="I216" s="107"/>
      <c r="J216" s="107"/>
      <c r="K216" s="107"/>
      <c r="L216" s="107"/>
      <c r="M216" s="107"/>
    </row>
    <row r="217" spans="6:13" ht="12" customHeight="1">
      <c r="F217" s="107"/>
      <c r="G217" s="107"/>
      <c r="H217" s="107"/>
      <c r="I217" s="107"/>
      <c r="J217" s="107"/>
      <c r="K217" s="107"/>
      <c r="L217" s="107"/>
      <c r="M217" s="107"/>
    </row>
    <row r="218" spans="6:13" ht="12" customHeight="1">
      <c r="F218" s="107"/>
      <c r="G218" s="107"/>
      <c r="H218" s="107"/>
      <c r="I218" s="107"/>
      <c r="J218" s="107"/>
      <c r="K218" s="107"/>
      <c r="L218" s="107"/>
      <c r="M218" s="107"/>
    </row>
    <row r="219" spans="6:13" ht="12" customHeight="1">
      <c r="F219" s="107"/>
      <c r="G219" s="107"/>
      <c r="H219" s="107"/>
      <c r="I219" s="107"/>
      <c r="J219" s="107"/>
      <c r="K219" s="107"/>
      <c r="L219" s="107"/>
      <c r="M219" s="107"/>
    </row>
    <row r="220" spans="6:13" ht="12" customHeight="1">
      <c r="F220" s="107"/>
      <c r="G220" s="107"/>
      <c r="H220" s="107"/>
      <c r="I220" s="107"/>
      <c r="J220" s="107"/>
      <c r="K220" s="107"/>
      <c r="L220" s="107"/>
      <c r="M220" s="107"/>
    </row>
    <row r="221" spans="6:13" ht="12" customHeight="1">
      <c r="F221" s="107"/>
      <c r="G221" s="107"/>
      <c r="H221" s="107"/>
      <c r="I221" s="107"/>
      <c r="J221" s="107"/>
      <c r="K221" s="107"/>
      <c r="L221" s="107"/>
      <c r="M221" s="107"/>
    </row>
    <row r="222" spans="6:13" ht="12" customHeight="1">
      <c r="F222" s="107"/>
      <c r="G222" s="107"/>
      <c r="H222" s="107"/>
      <c r="I222" s="107"/>
      <c r="J222" s="107"/>
      <c r="K222" s="107"/>
      <c r="L222" s="107"/>
      <c r="M222" s="107"/>
    </row>
    <row r="223" spans="6:13" ht="12" customHeight="1">
      <c r="F223" s="107"/>
      <c r="G223" s="107"/>
      <c r="H223" s="107"/>
      <c r="I223" s="107"/>
      <c r="J223" s="107"/>
      <c r="K223" s="107"/>
      <c r="L223" s="107"/>
      <c r="M223" s="107"/>
    </row>
    <row r="224" spans="6:13" ht="12" customHeight="1">
      <c r="F224" s="107"/>
      <c r="G224" s="107"/>
      <c r="H224" s="107"/>
      <c r="I224" s="107"/>
      <c r="J224" s="107"/>
      <c r="K224" s="107"/>
      <c r="L224" s="107"/>
      <c r="M224" s="107"/>
    </row>
    <row r="225" spans="6:13" ht="12" customHeight="1">
      <c r="F225" s="107"/>
      <c r="G225" s="107"/>
      <c r="H225" s="107"/>
      <c r="I225" s="107"/>
      <c r="J225" s="107"/>
      <c r="K225" s="107"/>
      <c r="L225" s="107"/>
      <c r="M225" s="107"/>
    </row>
    <row r="226" spans="6:13" ht="12" customHeight="1">
      <c r="F226" s="107"/>
      <c r="G226" s="107"/>
      <c r="H226" s="107"/>
      <c r="I226" s="107"/>
      <c r="J226" s="107"/>
      <c r="K226" s="107"/>
      <c r="L226" s="107"/>
      <c r="M226" s="107"/>
    </row>
    <row r="227" spans="6:13" ht="12" customHeight="1">
      <c r="F227" s="107"/>
      <c r="G227" s="107"/>
      <c r="H227" s="107"/>
      <c r="I227" s="107"/>
      <c r="J227" s="107"/>
      <c r="K227" s="107"/>
      <c r="L227" s="107"/>
      <c r="M227" s="107"/>
    </row>
    <row r="228" spans="6:13" ht="12" customHeight="1">
      <c r="F228" s="107"/>
      <c r="G228" s="107"/>
      <c r="H228" s="107"/>
      <c r="I228" s="107"/>
      <c r="J228" s="107"/>
      <c r="K228" s="107"/>
      <c r="L228" s="107"/>
      <c r="M228" s="107"/>
    </row>
    <row r="229" spans="6:13" ht="12" customHeight="1">
      <c r="F229" s="107"/>
      <c r="G229" s="107"/>
      <c r="H229" s="107"/>
      <c r="I229" s="107"/>
      <c r="J229" s="107"/>
      <c r="K229" s="107"/>
      <c r="L229" s="107"/>
      <c r="M229" s="107"/>
    </row>
    <row r="230" spans="6:13" ht="12" customHeight="1">
      <c r="F230" s="107"/>
      <c r="G230" s="107"/>
      <c r="H230" s="107"/>
      <c r="I230" s="107"/>
      <c r="J230" s="107"/>
      <c r="K230" s="107"/>
      <c r="L230" s="107"/>
      <c r="M230" s="107"/>
    </row>
    <row r="231" spans="6:13" ht="12" customHeight="1">
      <c r="F231" s="107"/>
      <c r="G231" s="107"/>
      <c r="H231" s="107"/>
      <c r="I231" s="107"/>
      <c r="J231" s="107"/>
      <c r="K231" s="107"/>
      <c r="L231" s="107"/>
      <c r="M231" s="107"/>
    </row>
    <row r="232" spans="6:13" ht="12" customHeight="1">
      <c r="F232" s="107"/>
      <c r="G232" s="107"/>
      <c r="H232" s="107"/>
      <c r="I232" s="107"/>
      <c r="J232" s="107"/>
      <c r="K232" s="107"/>
      <c r="L232" s="107"/>
      <c r="M232" s="107"/>
    </row>
    <row r="233" spans="6:13" ht="12" customHeight="1">
      <c r="F233" s="107"/>
      <c r="G233" s="107"/>
      <c r="H233" s="107"/>
      <c r="I233" s="107"/>
      <c r="J233" s="107"/>
      <c r="K233" s="107"/>
      <c r="L233" s="107"/>
      <c r="M233" s="107"/>
    </row>
    <row r="234" spans="6:13" ht="12" customHeight="1">
      <c r="F234" s="107"/>
      <c r="G234" s="107"/>
      <c r="H234" s="107"/>
      <c r="I234" s="107"/>
      <c r="J234" s="107"/>
      <c r="K234" s="107"/>
      <c r="L234" s="107"/>
      <c r="M234" s="107"/>
    </row>
    <row r="235" spans="6:13" ht="12" customHeight="1">
      <c r="F235" s="107"/>
      <c r="G235" s="107"/>
      <c r="H235" s="107"/>
      <c r="I235" s="107"/>
      <c r="J235" s="107"/>
      <c r="K235" s="107"/>
      <c r="L235" s="107"/>
      <c r="M235" s="107"/>
    </row>
    <row r="236" spans="6:13" ht="12" customHeight="1">
      <c r="F236" s="107"/>
      <c r="G236" s="107"/>
      <c r="H236" s="107"/>
      <c r="I236" s="107"/>
      <c r="J236" s="107"/>
      <c r="K236" s="107"/>
      <c r="L236" s="107"/>
      <c r="M236" s="107"/>
    </row>
    <row r="237" spans="6:13" ht="12" customHeight="1">
      <c r="F237" s="107"/>
      <c r="G237" s="107"/>
      <c r="H237" s="107"/>
      <c r="I237" s="107"/>
      <c r="J237" s="107"/>
      <c r="K237" s="107"/>
      <c r="L237" s="107"/>
      <c r="M237" s="107"/>
    </row>
    <row r="238" spans="6:13" ht="12" customHeight="1">
      <c r="F238" s="107"/>
      <c r="G238" s="107"/>
      <c r="H238" s="107"/>
      <c r="I238" s="107"/>
      <c r="J238" s="107"/>
      <c r="K238" s="107"/>
      <c r="L238" s="107"/>
      <c r="M238" s="107"/>
    </row>
    <row r="239" spans="6:13" ht="12" customHeight="1">
      <c r="F239" s="107"/>
      <c r="G239" s="107"/>
      <c r="H239" s="107"/>
      <c r="I239" s="107"/>
      <c r="J239" s="107"/>
      <c r="K239" s="107"/>
      <c r="L239" s="107"/>
      <c r="M239" s="107"/>
    </row>
    <row r="240" spans="6:13" ht="12" customHeight="1">
      <c r="F240" s="107"/>
      <c r="G240" s="107"/>
      <c r="H240" s="107"/>
      <c r="I240" s="107"/>
      <c r="J240" s="107"/>
      <c r="K240" s="107"/>
      <c r="L240" s="107"/>
      <c r="M240" s="107"/>
    </row>
    <row r="241" spans="6:13" ht="12" customHeight="1">
      <c r="F241" s="107"/>
      <c r="G241" s="107"/>
      <c r="H241" s="107"/>
      <c r="I241" s="107"/>
      <c r="J241" s="107"/>
      <c r="K241" s="107"/>
      <c r="L241" s="107"/>
      <c r="M241" s="107"/>
    </row>
    <row r="242" spans="6:13" ht="12" customHeight="1">
      <c r="F242" s="107"/>
      <c r="G242" s="107"/>
      <c r="H242" s="107"/>
      <c r="I242" s="107"/>
      <c r="J242" s="107"/>
      <c r="K242" s="107"/>
      <c r="L242" s="107"/>
      <c r="M242" s="107"/>
    </row>
    <row r="243" spans="6:13" ht="12" customHeight="1">
      <c r="F243" s="107"/>
      <c r="G243" s="107"/>
      <c r="H243" s="107"/>
      <c r="I243" s="107"/>
      <c r="J243" s="107"/>
      <c r="K243" s="107"/>
      <c r="L243" s="107"/>
      <c r="M243" s="107"/>
    </row>
    <row r="244" spans="6:13" ht="12" customHeight="1">
      <c r="F244" s="107"/>
      <c r="G244" s="107"/>
      <c r="H244" s="107"/>
      <c r="I244" s="107"/>
      <c r="J244" s="107"/>
      <c r="K244" s="107"/>
      <c r="L244" s="107"/>
      <c r="M244" s="107"/>
    </row>
    <row r="245" spans="6:13" ht="12" customHeight="1">
      <c r="F245" s="107"/>
      <c r="G245" s="107"/>
      <c r="H245" s="107"/>
      <c r="I245" s="107"/>
      <c r="J245" s="107"/>
      <c r="K245" s="107"/>
      <c r="L245" s="107"/>
      <c r="M245" s="107"/>
    </row>
    <row r="246" spans="6:13" ht="12" customHeight="1">
      <c r="F246" s="107"/>
      <c r="G246" s="107"/>
      <c r="H246" s="107"/>
      <c r="I246" s="107"/>
      <c r="J246" s="107"/>
      <c r="K246" s="107"/>
      <c r="L246" s="107"/>
      <c r="M246" s="107"/>
    </row>
    <row r="247" spans="6:13" ht="12" customHeight="1">
      <c r="F247" s="107"/>
      <c r="G247" s="107"/>
      <c r="H247" s="107"/>
      <c r="I247" s="107"/>
      <c r="J247" s="107"/>
      <c r="K247" s="107"/>
      <c r="L247" s="107"/>
      <c r="M247" s="107"/>
    </row>
    <row r="248" spans="6:13" ht="12" customHeight="1">
      <c r="F248" s="107"/>
      <c r="G248" s="107"/>
      <c r="H248" s="107"/>
      <c r="I248" s="107"/>
      <c r="J248" s="107"/>
      <c r="K248" s="107"/>
      <c r="L248" s="107"/>
      <c r="M248" s="107"/>
    </row>
    <row r="249" spans="6:13" ht="12" customHeight="1">
      <c r="F249" s="107"/>
      <c r="G249" s="107"/>
      <c r="H249" s="107"/>
      <c r="I249" s="107"/>
      <c r="J249" s="107"/>
      <c r="K249" s="107"/>
      <c r="L249" s="107"/>
      <c r="M249" s="107"/>
    </row>
    <row r="250" spans="6:13" ht="12" customHeight="1">
      <c r="F250" s="107"/>
      <c r="G250" s="107"/>
      <c r="H250" s="107"/>
      <c r="I250" s="107"/>
      <c r="J250" s="107"/>
      <c r="K250" s="107"/>
      <c r="L250" s="107"/>
      <c r="M250" s="107"/>
    </row>
    <row r="251" spans="6:13" ht="12" customHeight="1">
      <c r="F251" s="107"/>
      <c r="G251" s="107"/>
      <c r="H251" s="107"/>
      <c r="I251" s="107"/>
      <c r="J251" s="107"/>
      <c r="K251" s="107"/>
      <c r="L251" s="107"/>
      <c r="M251" s="107"/>
    </row>
    <row r="252" spans="6:13" ht="12" customHeight="1">
      <c r="F252" s="107"/>
      <c r="G252" s="107"/>
      <c r="H252" s="107"/>
      <c r="I252" s="107"/>
      <c r="J252" s="107"/>
      <c r="K252" s="107"/>
      <c r="L252" s="107"/>
      <c r="M252" s="107"/>
    </row>
    <row r="253" spans="6:13" ht="12" customHeight="1">
      <c r="F253" s="107"/>
      <c r="G253" s="107"/>
      <c r="H253" s="107"/>
      <c r="I253" s="107"/>
      <c r="J253" s="107"/>
      <c r="K253" s="107"/>
      <c r="L253" s="107"/>
      <c r="M253" s="107"/>
    </row>
    <row r="254" spans="6:13" ht="12" customHeight="1">
      <c r="F254" s="107"/>
      <c r="G254" s="107"/>
      <c r="H254" s="107"/>
      <c r="I254" s="107"/>
      <c r="J254" s="107"/>
      <c r="K254" s="107"/>
      <c r="L254" s="107"/>
      <c r="M254" s="107"/>
    </row>
    <row r="255" spans="6:13" ht="12" customHeight="1">
      <c r="F255" s="107"/>
      <c r="G255" s="107"/>
      <c r="H255" s="107"/>
      <c r="I255" s="107"/>
      <c r="J255" s="107"/>
      <c r="K255" s="107"/>
      <c r="L255" s="107"/>
      <c r="M255" s="107"/>
    </row>
    <row r="256" spans="6:13" ht="12" customHeight="1">
      <c r="F256" s="107"/>
      <c r="G256" s="107"/>
      <c r="H256" s="107"/>
      <c r="I256" s="107"/>
      <c r="J256" s="107"/>
      <c r="K256" s="107"/>
      <c r="L256" s="107"/>
      <c r="M256" s="107"/>
    </row>
    <row r="257" spans="6:13" ht="12" customHeight="1">
      <c r="F257" s="107"/>
      <c r="G257" s="107"/>
      <c r="H257" s="107"/>
      <c r="I257" s="107"/>
      <c r="J257" s="107"/>
      <c r="K257" s="107"/>
      <c r="L257" s="107"/>
      <c r="M257" s="107"/>
    </row>
    <row r="258" spans="6:13" ht="12" customHeight="1">
      <c r="F258" s="107"/>
      <c r="G258" s="107"/>
      <c r="H258" s="107"/>
      <c r="I258" s="107"/>
      <c r="J258" s="107"/>
      <c r="K258" s="107"/>
      <c r="L258" s="107"/>
      <c r="M258" s="107"/>
    </row>
    <row r="259" spans="6:13" ht="12" customHeight="1">
      <c r="F259" s="107"/>
      <c r="G259" s="107"/>
      <c r="H259" s="107"/>
      <c r="I259" s="107"/>
      <c r="J259" s="107"/>
      <c r="K259" s="107"/>
      <c r="L259" s="107"/>
      <c r="M259" s="107"/>
    </row>
    <row r="260" spans="6:13" ht="12" customHeight="1">
      <c r="F260" s="107"/>
      <c r="G260" s="107"/>
      <c r="H260" s="107"/>
      <c r="I260" s="107"/>
      <c r="J260" s="107"/>
      <c r="K260" s="107"/>
      <c r="L260" s="107"/>
      <c r="M260" s="107"/>
    </row>
    <row r="261" spans="6:13" ht="12" customHeight="1">
      <c r="F261" s="107"/>
      <c r="G261" s="107"/>
      <c r="H261" s="107"/>
      <c r="I261" s="107"/>
      <c r="J261" s="107"/>
      <c r="K261" s="107"/>
      <c r="L261" s="107"/>
      <c r="M261" s="107"/>
    </row>
    <row r="262" spans="6:13" ht="12" customHeight="1">
      <c r="F262" s="107"/>
      <c r="G262" s="107"/>
      <c r="H262" s="107"/>
      <c r="I262" s="107"/>
      <c r="J262" s="107"/>
      <c r="K262" s="107"/>
      <c r="L262" s="107"/>
      <c r="M262" s="107"/>
    </row>
    <row r="263" spans="6:13" ht="12" customHeight="1">
      <c r="F263" s="107"/>
      <c r="G263" s="107"/>
      <c r="H263" s="107"/>
      <c r="I263" s="107"/>
      <c r="J263" s="107"/>
      <c r="K263" s="107"/>
      <c r="L263" s="107"/>
      <c r="M263" s="107"/>
    </row>
    <row r="264" spans="6:13" ht="12" customHeight="1">
      <c r="F264" s="107"/>
      <c r="G264" s="107"/>
      <c r="H264" s="107"/>
      <c r="I264" s="107"/>
      <c r="J264" s="107"/>
      <c r="K264" s="107"/>
      <c r="L264" s="107"/>
      <c r="M264" s="107"/>
    </row>
    <row r="265" spans="6:13" ht="12" customHeight="1">
      <c r="F265" s="107"/>
      <c r="G265" s="107"/>
      <c r="H265" s="107"/>
      <c r="I265" s="107"/>
      <c r="J265" s="107"/>
      <c r="K265" s="107"/>
      <c r="L265" s="107"/>
      <c r="M265" s="107"/>
    </row>
    <row r="266" spans="6:13" ht="12" customHeight="1">
      <c r="F266" s="107"/>
      <c r="G266" s="107"/>
      <c r="H266" s="107"/>
      <c r="I266" s="107"/>
      <c r="J266" s="107"/>
      <c r="K266" s="107"/>
      <c r="L266" s="107"/>
      <c r="M266" s="107"/>
    </row>
    <row r="267" spans="6:13" ht="12" customHeight="1">
      <c r="F267" s="107"/>
      <c r="G267" s="107"/>
      <c r="H267" s="107"/>
      <c r="I267" s="107"/>
      <c r="J267" s="107"/>
      <c r="K267" s="107"/>
      <c r="L267" s="107"/>
      <c r="M267" s="107"/>
    </row>
    <row r="268" spans="6:13" ht="12" customHeight="1">
      <c r="F268" s="107"/>
      <c r="G268" s="107"/>
      <c r="H268" s="107"/>
      <c r="I268" s="107"/>
      <c r="J268" s="107"/>
      <c r="K268" s="107"/>
      <c r="L268" s="107"/>
      <c r="M268" s="107"/>
    </row>
    <row r="269" spans="6:13" ht="12" customHeight="1">
      <c r="F269" s="107"/>
      <c r="G269" s="107"/>
      <c r="H269" s="107"/>
      <c r="I269" s="107"/>
      <c r="J269" s="107"/>
      <c r="K269" s="107"/>
      <c r="L269" s="107"/>
      <c r="M269" s="107"/>
    </row>
    <row r="270" spans="6:13" ht="12" customHeight="1">
      <c r="F270" s="107"/>
      <c r="G270" s="107"/>
      <c r="H270" s="107"/>
      <c r="I270" s="107"/>
      <c r="J270" s="107"/>
      <c r="K270" s="107"/>
      <c r="L270" s="107"/>
      <c r="M270" s="107"/>
    </row>
    <row r="271" spans="6:13" ht="12" customHeight="1">
      <c r="F271" s="107"/>
      <c r="G271" s="107"/>
      <c r="H271" s="107"/>
      <c r="I271" s="107"/>
      <c r="J271" s="107"/>
      <c r="K271" s="107"/>
      <c r="L271" s="107"/>
      <c r="M271" s="107"/>
    </row>
    <row r="272" spans="6:13" ht="12" customHeight="1">
      <c r="F272" s="107"/>
      <c r="G272" s="107"/>
      <c r="H272" s="107"/>
      <c r="I272" s="107"/>
      <c r="J272" s="107"/>
      <c r="K272" s="107"/>
      <c r="L272" s="107"/>
      <c r="M272" s="107"/>
    </row>
    <row r="273" spans="6:13" ht="12" customHeight="1">
      <c r="F273" s="107"/>
      <c r="G273" s="107"/>
      <c r="H273" s="107"/>
      <c r="I273" s="107"/>
      <c r="J273" s="107"/>
      <c r="K273" s="107"/>
      <c r="L273" s="107"/>
      <c r="M273" s="107"/>
    </row>
    <row r="274" spans="6:13" ht="12" customHeight="1">
      <c r="F274" s="107"/>
      <c r="G274" s="107"/>
      <c r="H274" s="107"/>
      <c r="I274" s="107"/>
      <c r="J274" s="107"/>
      <c r="K274" s="107"/>
      <c r="L274" s="107"/>
      <c r="M274" s="107"/>
    </row>
    <row r="275" spans="6:13" ht="12" customHeight="1">
      <c r="F275" s="107"/>
      <c r="G275" s="107"/>
      <c r="H275" s="107"/>
      <c r="I275" s="107"/>
      <c r="J275" s="107"/>
      <c r="K275" s="107"/>
      <c r="L275" s="107"/>
      <c r="M275" s="107"/>
    </row>
    <row r="276" spans="6:13" ht="12" customHeight="1">
      <c r="F276" s="107"/>
      <c r="G276" s="107"/>
      <c r="H276" s="107"/>
      <c r="I276" s="107"/>
      <c r="J276" s="107"/>
      <c r="K276" s="107"/>
      <c r="L276" s="107"/>
      <c r="M276" s="107"/>
    </row>
    <row r="277" spans="6:13" ht="12" customHeight="1">
      <c r="F277" s="107"/>
      <c r="G277" s="107"/>
      <c r="H277" s="107"/>
      <c r="I277" s="107"/>
      <c r="J277" s="107"/>
      <c r="K277" s="107"/>
      <c r="L277" s="107"/>
      <c r="M277" s="107"/>
    </row>
    <row r="278" spans="6:13" ht="12" customHeight="1">
      <c r="F278" s="107"/>
      <c r="G278" s="107"/>
      <c r="H278" s="107"/>
      <c r="I278" s="107"/>
      <c r="J278" s="107"/>
      <c r="K278" s="107"/>
      <c r="L278" s="107"/>
      <c r="M278" s="107"/>
    </row>
    <row r="279" spans="6:13" ht="12" customHeight="1">
      <c r="F279" s="107"/>
      <c r="G279" s="107"/>
      <c r="H279" s="107"/>
      <c r="I279" s="107"/>
      <c r="J279" s="107"/>
      <c r="K279" s="107"/>
      <c r="L279" s="107"/>
      <c r="M279" s="107"/>
    </row>
    <row r="280" spans="6:13" ht="12" customHeight="1">
      <c r="F280" s="107"/>
      <c r="G280" s="107"/>
      <c r="H280" s="107"/>
      <c r="I280" s="107"/>
      <c r="J280" s="107"/>
      <c r="K280" s="107"/>
      <c r="L280" s="107"/>
      <c r="M280" s="107"/>
    </row>
    <row r="281" spans="6:13" ht="12" customHeight="1">
      <c r="F281" s="107"/>
      <c r="G281" s="107"/>
      <c r="H281" s="107"/>
      <c r="I281" s="107"/>
      <c r="J281" s="107"/>
      <c r="K281" s="107"/>
      <c r="L281" s="107"/>
      <c r="M281" s="107"/>
    </row>
    <row r="282" spans="6:13" ht="12" customHeight="1" thickBot="1">
      <c r="F282" s="107"/>
      <c r="G282" s="107"/>
      <c r="H282" s="107"/>
      <c r="I282" s="107"/>
      <c r="J282" s="107"/>
      <c r="K282" s="107"/>
      <c r="L282" s="107"/>
      <c r="M282" s="107"/>
    </row>
    <row r="283" spans="6:13" ht="12" customHeight="1">
      <c r="F283" s="107"/>
      <c r="G283" s="107"/>
      <c r="H283" s="107"/>
      <c r="I283" s="107"/>
      <c r="J283" s="107"/>
      <c r="K283" s="107"/>
      <c r="L283" s="107"/>
      <c r="M283" s="107"/>
    </row>
    <row r="284" spans="6:13" ht="12" customHeight="1">
      <c r="F284" s="107"/>
      <c r="G284" s="107"/>
      <c r="H284" s="107"/>
      <c r="I284" s="107"/>
      <c r="J284" s="107"/>
      <c r="K284" s="107"/>
      <c r="L284" s="107"/>
      <c r="M284" s="107"/>
    </row>
    <row r="285" spans="6:13" ht="12" customHeight="1">
      <c r="F285" s="107"/>
      <c r="G285" s="107"/>
      <c r="H285" s="107"/>
      <c r="I285" s="107"/>
      <c r="J285" s="107"/>
      <c r="K285" s="107"/>
      <c r="L285" s="107"/>
      <c r="M285" s="107"/>
    </row>
    <row r="286" spans="6:13" ht="12" customHeight="1">
      <c r="F286" s="107"/>
      <c r="G286" s="107"/>
      <c r="H286" s="107"/>
      <c r="I286" s="107"/>
      <c r="J286" s="107"/>
      <c r="K286" s="107"/>
      <c r="L286" s="107"/>
      <c r="M286" s="107"/>
    </row>
    <row r="287" spans="6:13" ht="12" customHeight="1">
      <c r="F287" s="107"/>
      <c r="G287" s="107"/>
      <c r="H287" s="107"/>
      <c r="I287" s="107"/>
      <c r="J287" s="107"/>
      <c r="K287" s="107"/>
      <c r="L287" s="107"/>
      <c r="M287" s="107"/>
    </row>
    <row r="288" spans="6:13" ht="12" customHeight="1">
      <c r="F288" s="107"/>
      <c r="G288" s="107"/>
      <c r="H288" s="107"/>
      <c r="I288" s="107"/>
      <c r="J288" s="107"/>
      <c r="K288" s="107"/>
      <c r="L288" s="107"/>
      <c r="M288" s="107"/>
    </row>
    <row r="289" spans="1:13" ht="12" customHeight="1">
      <c r="F289" s="107"/>
      <c r="G289" s="107"/>
      <c r="H289" s="107"/>
      <c r="I289" s="107"/>
      <c r="J289" s="107"/>
      <c r="K289" s="107"/>
      <c r="L289" s="107"/>
      <c r="M289" s="107"/>
    </row>
    <row r="290" spans="1:13" ht="12" customHeight="1">
      <c r="F290" s="107"/>
      <c r="G290" s="107"/>
      <c r="H290" s="107"/>
      <c r="I290" s="107"/>
      <c r="J290" s="107"/>
      <c r="K290" s="107"/>
      <c r="L290" s="107"/>
      <c r="M290" s="107"/>
    </row>
    <row r="291" spans="1:13" ht="12" customHeight="1">
      <c r="F291" s="107"/>
      <c r="G291" s="107"/>
      <c r="H291" s="107"/>
      <c r="I291" s="107"/>
      <c r="J291" s="107"/>
      <c r="K291" s="107"/>
      <c r="L291" s="107"/>
      <c r="M291" s="107"/>
    </row>
    <row r="292" spans="1:13" ht="12" customHeight="1">
      <c r="F292" s="107"/>
      <c r="G292" s="107"/>
      <c r="H292" s="107"/>
      <c r="I292" s="107"/>
      <c r="J292" s="107"/>
      <c r="K292" s="107"/>
      <c r="L292" s="107"/>
      <c r="M292" s="107"/>
    </row>
    <row r="293" spans="1:13" ht="12" customHeight="1">
      <c r="F293" s="107"/>
      <c r="G293" s="107"/>
      <c r="H293" s="107"/>
      <c r="I293" s="107"/>
      <c r="J293" s="107"/>
      <c r="K293" s="107"/>
      <c r="L293" s="107"/>
      <c r="M293" s="107"/>
    </row>
    <row r="294" spans="1:13" ht="12" customHeight="1">
      <c r="F294" s="107"/>
      <c r="G294" s="107"/>
      <c r="H294" s="107"/>
      <c r="I294" s="107"/>
      <c r="J294" s="107"/>
      <c r="K294" s="107"/>
      <c r="L294" s="107"/>
      <c r="M294" s="107"/>
    </row>
    <row r="295" spans="1:13" ht="12" customHeight="1">
      <c r="F295" s="107"/>
      <c r="G295" s="107"/>
      <c r="H295" s="107"/>
      <c r="I295" s="107"/>
      <c r="J295" s="107"/>
      <c r="K295" s="107"/>
      <c r="L295" s="107"/>
      <c r="M295" s="107"/>
    </row>
    <row r="296" spans="1:13" ht="12" customHeight="1">
      <c r="F296" s="107"/>
      <c r="G296" s="107"/>
      <c r="H296" s="107"/>
      <c r="I296" s="107"/>
      <c r="J296" s="107"/>
      <c r="K296" s="107"/>
      <c r="L296" s="107"/>
      <c r="M296" s="107"/>
    </row>
    <row r="297" spans="1:13" ht="12" customHeight="1">
      <c r="F297" s="107"/>
      <c r="G297" s="107"/>
      <c r="H297" s="107"/>
      <c r="I297" s="107"/>
      <c r="J297" s="107"/>
      <c r="K297" s="107"/>
      <c r="L297" s="107"/>
      <c r="M297" s="107"/>
    </row>
    <row r="298" spans="1:13" ht="12" customHeight="1">
      <c r="F298" s="107"/>
      <c r="G298" s="107"/>
      <c r="H298" s="107"/>
      <c r="I298" s="107"/>
      <c r="J298" s="107"/>
      <c r="K298" s="107"/>
      <c r="L298" s="107"/>
      <c r="M298" s="107"/>
    </row>
    <row r="299" spans="1:13" ht="12" customHeight="1">
      <c r="F299" s="107"/>
      <c r="G299" s="107"/>
      <c r="H299" s="107"/>
      <c r="I299" s="107"/>
      <c r="J299" s="107"/>
      <c r="K299" s="107"/>
      <c r="L299" s="107"/>
      <c r="M299" s="107"/>
    </row>
    <row r="300" spans="1:13" ht="12" customHeight="1">
      <c r="F300" s="107"/>
      <c r="G300" s="107"/>
      <c r="H300" s="107"/>
      <c r="I300" s="107"/>
      <c r="J300" s="107"/>
      <c r="K300" s="107"/>
      <c r="L300" s="107"/>
      <c r="M300" s="107"/>
    </row>
    <row r="301" spans="1:13" ht="12" customHeight="1" thickBot="1">
      <c r="F301" s="107"/>
      <c r="G301" s="107"/>
      <c r="H301" s="107"/>
      <c r="I301" s="107"/>
      <c r="J301" s="107"/>
      <c r="K301" s="107"/>
      <c r="L301" s="107"/>
      <c r="M301" s="107"/>
    </row>
    <row r="302" spans="1:13" ht="12" customHeight="1">
      <c r="A302" s="107"/>
      <c r="B302" s="78"/>
      <c r="C302" s="78"/>
      <c r="D302" s="78"/>
      <c r="E302" s="78"/>
      <c r="F302" s="107"/>
      <c r="G302" s="107"/>
      <c r="H302" s="107"/>
      <c r="I302" s="107"/>
      <c r="J302" s="107"/>
      <c r="K302" s="107"/>
      <c r="L302" s="107"/>
      <c r="M302" s="107"/>
    </row>
    <row r="303" spans="1:13" ht="12" customHeight="1">
      <c r="A303" s="107"/>
      <c r="B303" s="78"/>
      <c r="C303" s="78"/>
      <c r="D303" s="78"/>
      <c r="E303" s="78"/>
      <c r="F303" s="107"/>
      <c r="G303" s="107"/>
      <c r="H303" s="107"/>
      <c r="I303" s="107"/>
      <c r="J303" s="107"/>
      <c r="K303" s="107"/>
      <c r="L303" s="107"/>
      <c r="M303" s="107"/>
    </row>
    <row r="304" spans="1:13" ht="12" customHeight="1">
      <c r="A304" s="107"/>
      <c r="B304" s="78"/>
      <c r="C304" s="78"/>
      <c r="D304" s="78"/>
      <c r="E304" s="78"/>
      <c r="F304" s="107"/>
      <c r="G304" s="107"/>
      <c r="H304" s="107"/>
      <c r="I304" s="107"/>
      <c r="J304" s="107"/>
      <c r="K304" s="107"/>
      <c r="L304" s="107"/>
      <c r="M304" s="107"/>
    </row>
    <row r="305" spans="1:13" ht="12" customHeight="1">
      <c r="A305" s="107"/>
      <c r="B305" s="78"/>
      <c r="C305" s="78"/>
      <c r="D305" s="78"/>
      <c r="E305" s="78"/>
      <c r="F305" s="107"/>
      <c r="G305" s="107"/>
      <c r="H305" s="107"/>
      <c r="I305" s="107"/>
      <c r="J305" s="107"/>
      <c r="K305" s="107"/>
      <c r="L305" s="107"/>
      <c r="M305" s="107"/>
    </row>
    <row r="306" spans="1:13">
      <c r="B306" s="192"/>
      <c r="C306" s="192"/>
      <c r="D306" s="192"/>
      <c r="E306" s="192"/>
    </row>
    <row r="307" spans="1:13">
      <c r="B307" s="192"/>
      <c r="C307" s="192"/>
      <c r="D307" s="192"/>
      <c r="E307" s="192"/>
    </row>
    <row r="308" spans="1:13">
      <c r="B308" s="192"/>
      <c r="C308" s="192"/>
      <c r="D308" s="192"/>
      <c r="E308" s="192"/>
    </row>
    <row r="309" spans="1:13">
      <c r="B309" s="192"/>
      <c r="C309" s="192"/>
      <c r="D309" s="192"/>
      <c r="E309" s="192"/>
    </row>
  </sheetData>
  <mergeCells count="1">
    <mergeCell ref="B6:E6"/>
  </mergeCells>
  <phoneticPr fontId="3" type="noConversion"/>
  <pageMargins left="0.70866141732283472" right="0.70866141732283472" top="0.74803149606299213" bottom="0.74803149606299213" header="0.31496062992125984" footer="0.11811023622047245"/>
  <pageSetup paperSize="9" orientation="portrait" r:id="rId2"/>
  <headerFooter>
    <oddFooter>&amp;L&amp;7&amp;F&amp;C&amp;8&amp;P / &amp;N&amp;R&amp;8&amp;A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75"/>
  <sheetViews>
    <sheetView zoomScaleNormal="100" workbookViewId="0"/>
  </sheetViews>
  <sheetFormatPr defaultColWidth="9.125" defaultRowHeight="15"/>
  <cols>
    <col min="1" max="1" width="4.625" style="197" customWidth="1"/>
    <col min="2" max="2" width="6" style="197" hidden="1" customWidth="1"/>
    <col min="3" max="4" width="9.125" style="197" hidden="1" customWidth="1"/>
    <col min="5" max="5" width="12.875" style="197" customWidth="1"/>
    <col min="6" max="6" width="6.375" style="197" customWidth="1"/>
    <col min="7" max="9" width="6.125" style="197" customWidth="1"/>
    <col min="10" max="10" width="6.125" style="243" customWidth="1"/>
    <col min="11" max="11" width="6.625" style="243" customWidth="1"/>
    <col min="12" max="16" width="6.125" style="243" customWidth="1"/>
    <col min="17" max="17" width="6.625" style="243" customWidth="1"/>
    <col min="18" max="20" width="6.125" style="243" customWidth="1"/>
    <col min="21" max="21" width="2.125" style="246" customWidth="1"/>
    <col min="22" max="22" width="4.625" style="197" hidden="1" customWidth="1"/>
    <col min="23" max="23" width="6" style="197" hidden="1" customWidth="1"/>
    <col min="24" max="25" width="9.125" style="197" hidden="1" customWidth="1"/>
    <col min="26" max="26" width="12.5" style="197" customWidth="1"/>
    <col min="27" max="27" width="6.375" style="197" customWidth="1"/>
    <col min="28" max="28" width="6.125" style="243" customWidth="1"/>
    <col min="29" max="29" width="6.625" style="243" customWidth="1"/>
    <col min="30" max="34" width="6.125" style="243" customWidth="1"/>
    <col min="35" max="35" width="6.625" style="243" customWidth="1"/>
    <col min="36" max="37" width="6.125" style="243" customWidth="1"/>
    <col min="38" max="16384" width="9.125" style="197"/>
  </cols>
  <sheetData>
    <row r="1" spans="1:38">
      <c r="A1" s="193" t="s">
        <v>605</v>
      </c>
      <c r="B1" s="193"/>
      <c r="C1" s="193"/>
      <c r="D1" s="194"/>
      <c r="E1" s="194"/>
      <c r="F1" s="195"/>
      <c r="G1" s="195"/>
      <c r="H1" s="195"/>
      <c r="I1" s="195"/>
      <c r="J1" s="195"/>
      <c r="K1" s="195"/>
      <c r="L1" s="195"/>
      <c r="M1" s="195"/>
      <c r="N1" s="195"/>
      <c r="O1" s="196"/>
      <c r="P1" s="196"/>
      <c r="Q1" s="196"/>
      <c r="R1" s="196"/>
      <c r="S1" s="196"/>
      <c r="T1" s="196"/>
      <c r="U1" s="195"/>
      <c r="V1" s="194"/>
      <c r="W1" s="194"/>
      <c r="X1" s="194"/>
      <c r="Y1" s="194"/>
      <c r="Z1" s="193" t="s">
        <v>606</v>
      </c>
      <c r="AA1" s="194"/>
      <c r="AB1" s="194"/>
      <c r="AC1" s="194"/>
      <c r="AD1" s="194"/>
      <c r="AE1" s="194"/>
      <c r="AF1" s="194"/>
      <c r="AG1" s="194"/>
      <c r="AH1" s="194"/>
      <c r="AI1" s="194"/>
      <c r="AJ1" s="194"/>
      <c r="AK1" s="194"/>
      <c r="AL1" s="194"/>
    </row>
    <row r="2" spans="1:38">
      <c r="A2" s="196"/>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4"/>
    </row>
    <row r="3" spans="1:38" ht="15" customHeight="1">
      <c r="A3" s="196"/>
      <c r="B3" s="196"/>
      <c r="C3" s="196"/>
      <c r="E3" s="196"/>
      <c r="F3" s="196"/>
      <c r="G3" s="1377" t="s">
        <v>419</v>
      </c>
      <c r="H3" s="1378"/>
      <c r="I3" s="1378"/>
      <c r="J3" s="1378"/>
      <c r="K3" s="1378"/>
      <c r="L3" s="1378"/>
      <c r="M3" s="1378"/>
      <c r="N3" s="1378"/>
      <c r="O3" s="1378"/>
      <c r="P3" s="1378"/>
      <c r="Q3" s="1378"/>
      <c r="R3" s="1378"/>
      <c r="S3" s="1378"/>
      <c r="T3" s="1379"/>
      <c r="U3" s="196"/>
      <c r="V3" s="196"/>
      <c r="W3" s="196"/>
      <c r="X3" s="196"/>
      <c r="Y3" s="196"/>
      <c r="Z3" s="196"/>
      <c r="AA3" s="196"/>
      <c r="AB3" s="1369" t="s">
        <v>419</v>
      </c>
      <c r="AC3" s="1369"/>
      <c r="AD3" s="1369"/>
      <c r="AE3" s="1369"/>
      <c r="AF3" s="1369"/>
      <c r="AG3" s="1369"/>
      <c r="AH3" s="1369"/>
      <c r="AI3" s="1369"/>
      <c r="AJ3" s="1369"/>
      <c r="AK3" s="1369"/>
      <c r="AL3" s="194"/>
    </row>
    <row r="4" spans="1:38" ht="15" customHeight="1">
      <c r="A4" s="196"/>
      <c r="B4" s="196"/>
      <c r="C4" s="196"/>
      <c r="D4" s="196"/>
      <c r="E4" s="196"/>
      <c r="F4" s="196"/>
      <c r="G4" s="1370" t="s">
        <v>561</v>
      </c>
      <c r="H4" s="1371"/>
      <c r="I4" s="1372"/>
      <c r="J4" s="1374" t="s">
        <v>529</v>
      </c>
      <c r="K4" s="1375"/>
      <c r="L4" s="1375"/>
      <c r="M4" s="1375"/>
      <c r="N4" s="1375"/>
      <c r="O4" s="1375"/>
      <c r="P4" s="1375"/>
      <c r="Q4" s="1375"/>
      <c r="R4" s="1375"/>
      <c r="S4" s="1375"/>
      <c r="T4" s="1376"/>
      <c r="U4" s="196"/>
      <c r="V4" s="196"/>
      <c r="W4" s="196"/>
      <c r="X4" s="196"/>
      <c r="Y4" s="196"/>
      <c r="Z4" s="196"/>
      <c r="AA4" s="196"/>
      <c r="AB4" s="1373" t="s">
        <v>495</v>
      </c>
      <c r="AC4" s="1373"/>
      <c r="AD4" s="1373"/>
      <c r="AE4" s="1373"/>
      <c r="AF4" s="1373"/>
      <c r="AG4" s="1373"/>
      <c r="AH4" s="1373"/>
      <c r="AI4" s="1373"/>
      <c r="AJ4" s="1373"/>
      <c r="AK4" s="1373"/>
      <c r="AL4" s="194"/>
    </row>
    <row r="5" spans="1:38" ht="66" customHeight="1">
      <c r="A5" s="989" t="s">
        <v>425</v>
      </c>
      <c r="B5" s="885" t="s">
        <v>400</v>
      </c>
      <c r="C5" s="886" t="s">
        <v>511</v>
      </c>
      <c r="D5" s="198" t="s">
        <v>1</v>
      </c>
      <c r="E5" s="198" t="s">
        <v>0</v>
      </c>
      <c r="F5" s="887" t="s">
        <v>486</v>
      </c>
      <c r="G5" s="888" t="s">
        <v>503</v>
      </c>
      <c r="H5" s="251" t="s">
        <v>505</v>
      </c>
      <c r="I5" s="889" t="s">
        <v>504</v>
      </c>
      <c r="J5" s="199" t="s">
        <v>494</v>
      </c>
      <c r="K5" s="200" t="s">
        <v>531</v>
      </c>
      <c r="L5" s="201" t="s">
        <v>501</v>
      </c>
      <c r="M5" s="201" t="s">
        <v>536</v>
      </c>
      <c r="N5" s="201" t="s">
        <v>498</v>
      </c>
      <c r="O5" s="201" t="s">
        <v>499</v>
      </c>
      <c r="P5" s="201" t="s">
        <v>502</v>
      </c>
      <c r="Q5" s="201" t="s">
        <v>530</v>
      </c>
      <c r="R5" s="201" t="s">
        <v>522</v>
      </c>
      <c r="S5" s="202" t="s">
        <v>426</v>
      </c>
      <c r="T5" s="202" t="s">
        <v>527</v>
      </c>
      <c r="U5" s="203"/>
      <c r="V5" s="890" t="s">
        <v>425</v>
      </c>
      <c r="W5" s="885" t="s">
        <v>400</v>
      </c>
      <c r="X5" s="886" t="s">
        <v>511</v>
      </c>
      <c r="Y5" s="198" t="s">
        <v>1</v>
      </c>
      <c r="Z5" s="198" t="s">
        <v>0</v>
      </c>
      <c r="AA5" s="887" t="s">
        <v>486</v>
      </c>
      <c r="AB5" s="204" t="s">
        <v>494</v>
      </c>
      <c r="AC5" s="200" t="s">
        <v>531</v>
      </c>
      <c r="AD5" s="201" t="s">
        <v>501</v>
      </c>
      <c r="AE5" s="201" t="s">
        <v>533</v>
      </c>
      <c r="AF5" s="201" t="s">
        <v>498</v>
      </c>
      <c r="AG5" s="201" t="s">
        <v>499</v>
      </c>
      <c r="AH5" s="201" t="s">
        <v>502</v>
      </c>
      <c r="AI5" s="201" t="s">
        <v>530</v>
      </c>
      <c r="AJ5" s="201" t="s">
        <v>522</v>
      </c>
      <c r="AK5" s="202" t="s">
        <v>426</v>
      </c>
      <c r="AL5" s="194"/>
    </row>
    <row r="6" spans="1:38" s="211" customFormat="1" ht="11.45" customHeight="1">
      <c r="A6" s="655">
        <v>2013</v>
      </c>
      <c r="B6" s="206" t="s">
        <v>435</v>
      </c>
      <c r="C6" s="205" t="s">
        <v>514</v>
      </c>
      <c r="D6" s="205" t="s">
        <v>20</v>
      </c>
      <c r="E6" s="205" t="s">
        <v>734</v>
      </c>
      <c r="F6" s="891" t="s">
        <v>313</v>
      </c>
      <c r="G6" s="280">
        <v>32.518689999999999</v>
      </c>
      <c r="H6" s="258">
        <v>19.80124</v>
      </c>
      <c r="I6" s="892">
        <v>21.312899999999999</v>
      </c>
      <c r="J6" s="893">
        <v>0.1265964</v>
      </c>
      <c r="K6" s="894">
        <v>7.6429800000000006E-2</v>
      </c>
      <c r="L6" s="895">
        <v>9.3200000000000002E-5</v>
      </c>
      <c r="M6" s="895">
        <v>3.2203000000000002E-2</v>
      </c>
      <c r="N6" s="895">
        <v>2.1599000000000002E-3</v>
      </c>
      <c r="O6" s="895">
        <v>8.2597999999999994E-3</v>
      </c>
      <c r="P6" s="895">
        <v>3.643E-3</v>
      </c>
      <c r="Q6" s="895">
        <v>8.6100000000000006E-5</v>
      </c>
      <c r="R6" s="895">
        <v>1.11421E-2</v>
      </c>
      <c r="S6" s="896">
        <f>J6-SUM(K6:R6)</f>
        <v>-7.4205000000000243E-3</v>
      </c>
      <c r="T6" s="896">
        <v>0.186057</v>
      </c>
      <c r="U6" s="309"/>
      <c r="V6" s="205">
        <v>2014</v>
      </c>
      <c r="W6" s="206" t="s">
        <v>435</v>
      </c>
      <c r="X6" s="205" t="s">
        <v>514</v>
      </c>
      <c r="Y6" s="205" t="s">
        <v>20</v>
      </c>
      <c r="Z6" s="205" t="s">
        <v>734</v>
      </c>
      <c r="AA6" s="891" t="s">
        <v>313</v>
      </c>
      <c r="AB6" s="897">
        <f>+J6/$J6</f>
        <v>1</v>
      </c>
      <c r="AC6" s="898">
        <f>+K6/$J6</f>
        <v>0.60372806809672319</v>
      </c>
      <c r="AD6" s="899">
        <f t="shared" ref="AD6:AJ6" si="0">+L6/$J6</f>
        <v>7.36197869765649E-4</v>
      </c>
      <c r="AE6" s="899">
        <f t="shared" si="0"/>
        <v>0.25437532188909007</v>
      </c>
      <c r="AF6" s="899">
        <f t="shared" si="0"/>
        <v>1.7061306640631171E-2</v>
      </c>
      <c r="AG6" s="899">
        <f t="shared" si="0"/>
        <v>6.5245141252041922E-2</v>
      </c>
      <c r="AH6" s="899">
        <f t="shared" si="0"/>
        <v>2.8776489694809646E-2</v>
      </c>
      <c r="AI6" s="899">
        <f t="shared" si="0"/>
        <v>6.8011412646805131E-4</v>
      </c>
      <c r="AJ6" s="899">
        <f t="shared" si="0"/>
        <v>8.8012771295234313E-2</v>
      </c>
      <c r="AK6" s="900">
        <f t="shared" ref="AK6:AK69" si="1">AB6-SUM(AC6:AJ6)</f>
        <v>-5.8615410864764073E-2</v>
      </c>
      <c r="AL6" s="210"/>
    </row>
    <row r="7" spans="1:38" s="211" customFormat="1" ht="11.45" customHeight="1">
      <c r="A7" s="656">
        <v>2010</v>
      </c>
      <c r="B7" s="206" t="s">
        <v>435</v>
      </c>
      <c r="C7" s="205" t="s">
        <v>514</v>
      </c>
      <c r="D7" s="205" t="s">
        <v>4</v>
      </c>
      <c r="E7" s="205" t="s">
        <v>5</v>
      </c>
      <c r="F7" s="891" t="s">
        <v>313</v>
      </c>
      <c r="G7" s="280">
        <v>32.759529999999998</v>
      </c>
      <c r="H7" s="258">
        <v>20.348009999999999</v>
      </c>
      <c r="I7" s="892">
        <v>21.174289999999999</v>
      </c>
      <c r="J7" s="893">
        <v>0.1294679</v>
      </c>
      <c r="K7" s="894">
        <v>7.1740799999999993E-2</v>
      </c>
      <c r="L7" s="895">
        <v>8.8499999999999996E-5</v>
      </c>
      <c r="M7" s="895">
        <v>3.3568500000000001E-2</v>
      </c>
      <c r="N7" s="895">
        <v>6.2909999999999995E-4</v>
      </c>
      <c r="O7" s="895">
        <v>9.7117000000000002E-3</v>
      </c>
      <c r="P7" s="895">
        <v>2.2122999999999999E-3</v>
      </c>
      <c r="Q7" s="895">
        <v>5.7299999999999997E-5</v>
      </c>
      <c r="R7" s="895">
        <v>1.1459799999999999E-2</v>
      </c>
      <c r="S7" s="896">
        <f t="shared" ref="S7:S15" si="2">J7-SUM(K7:R7)</f>
        <v>-1.0000000000287557E-7</v>
      </c>
      <c r="T7" s="896">
        <v>0.1549498</v>
      </c>
      <c r="U7" s="309"/>
      <c r="V7" s="205">
        <v>2010</v>
      </c>
      <c r="W7" s="206" t="s">
        <v>435</v>
      </c>
      <c r="X7" s="205" t="s">
        <v>514</v>
      </c>
      <c r="Y7" s="205" t="s">
        <v>4</v>
      </c>
      <c r="Z7" s="205" t="s">
        <v>5</v>
      </c>
      <c r="AA7" s="891" t="s">
        <v>313</v>
      </c>
      <c r="AB7" s="897">
        <f>+J7/$J7</f>
        <v>1</v>
      </c>
      <c r="AC7" s="901">
        <f>+K7/$J7</f>
        <v>0.55412036497077655</v>
      </c>
      <c r="AD7" s="902">
        <f t="shared" ref="AD7" si="3">+L7/$J7</f>
        <v>6.8356712358816352E-4</v>
      </c>
      <c r="AE7" s="902">
        <f t="shared" ref="AE7" si="4">+M7/$J7</f>
        <v>0.25928048574202567</v>
      </c>
      <c r="AF7" s="902">
        <f t="shared" ref="AF7" si="5">+N7/$J7</f>
        <v>4.8591195192012847E-3</v>
      </c>
      <c r="AG7" s="902">
        <f t="shared" ref="AG7" si="6">+O7/$J7</f>
        <v>7.5012416205097951E-2</v>
      </c>
      <c r="AH7" s="902">
        <f t="shared" ref="AH7" si="7">+P7/$J7</f>
        <v>1.7087633305244002E-2</v>
      </c>
      <c r="AI7" s="902">
        <f t="shared" ref="AI7" si="8">+Q7/$J7</f>
        <v>4.4258074781470928E-4</v>
      </c>
      <c r="AJ7" s="902">
        <f t="shared" ref="AJ7" si="9">+R7/$J7</f>
        <v>8.8514604778481762E-2</v>
      </c>
      <c r="AK7" s="900">
        <f t="shared" si="1"/>
        <v>-7.723922299529562E-7</v>
      </c>
      <c r="AL7" s="210"/>
    </row>
    <row r="8" spans="1:38" s="211" customFormat="1" ht="11.45" customHeight="1">
      <c r="A8" s="656">
        <v>2008</v>
      </c>
      <c r="B8" s="206" t="s">
        <v>435</v>
      </c>
      <c r="C8" s="205" t="s">
        <v>514</v>
      </c>
      <c r="D8" s="205" t="s">
        <v>6</v>
      </c>
      <c r="E8" s="205" t="s">
        <v>7</v>
      </c>
      <c r="F8" s="891" t="s">
        <v>313</v>
      </c>
      <c r="G8" s="280">
        <v>31.474499999999999</v>
      </c>
      <c r="H8" s="258">
        <v>19.788630000000001</v>
      </c>
      <c r="I8" s="892">
        <v>21.079249999999998</v>
      </c>
      <c r="J8" s="893">
        <v>0.11872779999999999</v>
      </c>
      <c r="K8" s="894">
        <v>6.73314E-2</v>
      </c>
      <c r="L8" s="895">
        <v>1.2850000000000001E-4</v>
      </c>
      <c r="M8" s="895">
        <v>3.4166700000000001E-2</v>
      </c>
      <c r="N8" s="895">
        <v>8.1820000000000005E-4</v>
      </c>
      <c r="O8" s="895">
        <v>6.6283999999999996E-3</v>
      </c>
      <c r="P8" s="895">
        <v>1.8573999999999999E-3</v>
      </c>
      <c r="Q8" s="895">
        <v>9.6899999999999997E-5</v>
      </c>
      <c r="R8" s="895">
        <v>7.7003999999999996E-3</v>
      </c>
      <c r="S8" s="896">
        <f t="shared" si="2"/>
        <v>-1.0000000000287557E-7</v>
      </c>
      <c r="T8" s="896">
        <v>0.1724359</v>
      </c>
      <c r="U8" s="309"/>
      <c r="V8" s="205">
        <v>2008</v>
      </c>
      <c r="W8" s="206" t="s">
        <v>435</v>
      </c>
      <c r="X8" s="205" t="s">
        <v>514</v>
      </c>
      <c r="Y8" s="205" t="s">
        <v>6</v>
      </c>
      <c r="Z8" s="205" t="s">
        <v>7</v>
      </c>
      <c r="AA8" s="891" t="s">
        <v>313</v>
      </c>
      <c r="AB8" s="897">
        <f t="shared" ref="AB8:AB15" si="10">+J8/$J8</f>
        <v>1</v>
      </c>
      <c r="AC8" s="901">
        <f t="shared" ref="AC8:AC15" si="11">+K8/$J8</f>
        <v>0.56710728237194663</v>
      </c>
      <c r="AD8" s="902">
        <f t="shared" ref="AD8:AD15" si="12">+L8/$J8</f>
        <v>1.0823075977151098E-3</v>
      </c>
      <c r="AE8" s="902">
        <f t="shared" ref="AE8:AE15" si="13">+M8/$J8</f>
        <v>0.28777337742297932</v>
      </c>
      <c r="AF8" s="902">
        <f t="shared" ref="AF8:AF15" si="14">+N8/$J8</f>
        <v>6.891393591054497E-3</v>
      </c>
      <c r="AG8" s="902">
        <f t="shared" ref="AG8:AG15" si="15">+O8/$J8</f>
        <v>5.5828542262216597E-2</v>
      </c>
      <c r="AH8" s="902">
        <f t="shared" ref="AH8" si="16">+P8/$J8</f>
        <v>1.5644187797634591E-2</v>
      </c>
      <c r="AI8" s="902">
        <f t="shared" ref="AI8:AI15" si="17">+Q8/$J8</f>
        <v>8.1615257757660807E-4</v>
      </c>
      <c r="AJ8" s="902">
        <f t="shared" ref="AJ8:AJ15" si="18">+R8/$J8</f>
        <v>6.4857598641598679E-2</v>
      </c>
      <c r="AK8" s="900">
        <f t="shared" si="1"/>
        <v>-8.422627217896661E-7</v>
      </c>
      <c r="AL8" s="210"/>
    </row>
    <row r="9" spans="1:38" s="211" customFormat="1" ht="11.45" customHeight="1">
      <c r="A9" s="656">
        <v>2004</v>
      </c>
      <c r="B9" s="206" t="s">
        <v>435</v>
      </c>
      <c r="C9" s="205" t="s">
        <v>514</v>
      </c>
      <c r="D9" s="205" t="s">
        <v>8</v>
      </c>
      <c r="E9" s="205" t="s">
        <v>735</v>
      </c>
      <c r="F9" s="891" t="s">
        <v>313</v>
      </c>
      <c r="G9" s="280">
        <v>32.51867</v>
      </c>
      <c r="H9" s="258">
        <v>19.42822</v>
      </c>
      <c r="I9" s="892">
        <v>20.954360000000001</v>
      </c>
      <c r="J9" s="893">
        <v>0.13708490000000001</v>
      </c>
      <c r="K9" s="894">
        <v>7.7443300000000007E-2</v>
      </c>
      <c r="L9" s="895">
        <v>1.796E-4</v>
      </c>
      <c r="M9" s="895">
        <v>3.9819899999999998E-2</v>
      </c>
      <c r="N9" s="895">
        <v>1.1452000000000001E-3</v>
      </c>
      <c r="O9" s="895">
        <v>1.3221800000000001E-2</v>
      </c>
      <c r="P9" s="895"/>
      <c r="Q9" s="895">
        <v>1.8090000000000001E-4</v>
      </c>
      <c r="R9" s="895">
        <v>5.0946000000000003E-3</v>
      </c>
      <c r="S9" s="896">
        <f t="shared" si="2"/>
        <v>-4.0000000001150227E-7</v>
      </c>
      <c r="T9" s="896">
        <v>0.185867</v>
      </c>
      <c r="U9" s="309"/>
      <c r="V9" s="205">
        <v>2004</v>
      </c>
      <c r="W9" s="206" t="s">
        <v>435</v>
      </c>
      <c r="X9" s="205" t="s">
        <v>514</v>
      </c>
      <c r="Y9" s="205" t="s">
        <v>8</v>
      </c>
      <c r="Z9" s="205" t="s">
        <v>735</v>
      </c>
      <c r="AA9" s="891" t="s">
        <v>313</v>
      </c>
      <c r="AB9" s="897">
        <f t="shared" si="10"/>
        <v>1</v>
      </c>
      <c r="AC9" s="901">
        <f t="shared" si="11"/>
        <v>0.56492947071486355</v>
      </c>
      <c r="AD9" s="902">
        <f t="shared" si="12"/>
        <v>1.3101370026895741E-3</v>
      </c>
      <c r="AE9" s="902">
        <f t="shared" si="13"/>
        <v>0.29047619394988067</v>
      </c>
      <c r="AF9" s="902">
        <f t="shared" si="14"/>
        <v>8.3539470795105809E-3</v>
      </c>
      <c r="AG9" s="902">
        <f t="shared" si="15"/>
        <v>9.6449718386197161E-2</v>
      </c>
      <c r="AH9" s="902"/>
      <c r="AI9" s="902">
        <f t="shared" si="17"/>
        <v>1.3196201769852113E-3</v>
      </c>
      <c r="AJ9" s="902">
        <f t="shared" si="18"/>
        <v>3.7163830589656485E-2</v>
      </c>
      <c r="AK9" s="900">
        <f t="shared" si="1"/>
        <v>-2.917899783128064E-6</v>
      </c>
      <c r="AL9" s="210"/>
    </row>
    <row r="10" spans="1:38" s="211" customFormat="1" ht="11.45" customHeight="1">
      <c r="A10" s="656">
        <v>2003</v>
      </c>
      <c r="B10" s="206" t="s">
        <v>435</v>
      </c>
      <c r="C10" s="205" t="s">
        <v>514</v>
      </c>
      <c r="D10" s="205" t="s">
        <v>8</v>
      </c>
      <c r="E10" s="205" t="s">
        <v>9</v>
      </c>
      <c r="F10" s="891" t="s">
        <v>313</v>
      </c>
      <c r="G10" s="280">
        <v>32.655500000000004</v>
      </c>
      <c r="H10" s="258">
        <v>19.039300000000001</v>
      </c>
      <c r="I10" s="892">
        <v>20.370480000000001</v>
      </c>
      <c r="J10" s="893">
        <v>0.1348531</v>
      </c>
      <c r="K10" s="894">
        <v>7.5776099999999999E-2</v>
      </c>
      <c r="L10" s="895">
        <v>5.0819999999999999E-4</v>
      </c>
      <c r="M10" s="895">
        <v>3.62069E-2</v>
      </c>
      <c r="N10" s="895"/>
      <c r="O10" s="895">
        <v>1.3894699999999999E-2</v>
      </c>
      <c r="P10" s="895"/>
      <c r="Q10" s="895">
        <v>1.861E-4</v>
      </c>
      <c r="R10" s="895">
        <v>8.2812000000000007E-3</v>
      </c>
      <c r="S10" s="896">
        <f t="shared" si="2"/>
        <v>-9.9999999975119991E-8</v>
      </c>
      <c r="T10" s="896">
        <v>0.2004203</v>
      </c>
      <c r="U10" s="309"/>
      <c r="V10" s="205">
        <v>2003</v>
      </c>
      <c r="W10" s="206" t="s">
        <v>435</v>
      </c>
      <c r="X10" s="205" t="s">
        <v>514</v>
      </c>
      <c r="Y10" s="205" t="s">
        <v>8</v>
      </c>
      <c r="Z10" s="205" t="s">
        <v>9</v>
      </c>
      <c r="AA10" s="891" t="s">
        <v>313</v>
      </c>
      <c r="AB10" s="897">
        <f t="shared" si="10"/>
        <v>1</v>
      </c>
      <c r="AC10" s="901">
        <f t="shared" si="11"/>
        <v>0.56191589218193716</v>
      </c>
      <c r="AD10" s="902">
        <f t="shared" si="12"/>
        <v>3.7685451799031686E-3</v>
      </c>
      <c r="AE10" s="902">
        <f t="shared" si="13"/>
        <v>0.26849141769822127</v>
      </c>
      <c r="AF10" s="902"/>
      <c r="AG10" s="902">
        <f t="shared" si="15"/>
        <v>0.1030358219425434</v>
      </c>
      <c r="AH10" s="902"/>
      <c r="AI10" s="902">
        <f t="shared" si="17"/>
        <v>1.3800201849271539E-3</v>
      </c>
      <c r="AJ10" s="902">
        <f t="shared" si="18"/>
        <v>6.140904436012224E-2</v>
      </c>
      <c r="AK10" s="900">
        <f t="shared" si="1"/>
        <v>-7.4154765439260473E-7</v>
      </c>
      <c r="AL10" s="210"/>
    </row>
    <row r="11" spans="1:38" s="211" customFormat="1" ht="11.45" customHeight="1">
      <c r="A11" s="656">
        <v>2001</v>
      </c>
      <c r="B11" s="206" t="s">
        <v>435</v>
      </c>
      <c r="C11" s="205" t="s">
        <v>514</v>
      </c>
      <c r="D11" s="205" t="s">
        <v>10</v>
      </c>
      <c r="E11" s="205" t="s">
        <v>11</v>
      </c>
      <c r="F11" s="891" t="s">
        <v>313</v>
      </c>
      <c r="G11" s="280">
        <v>32.952730000000003</v>
      </c>
      <c r="H11" s="258">
        <v>20.393339999999998</v>
      </c>
      <c r="I11" s="892">
        <v>21.575939999999999</v>
      </c>
      <c r="J11" s="893">
        <v>0.13974030000000001</v>
      </c>
      <c r="K11" s="894">
        <v>7.5835E-2</v>
      </c>
      <c r="L11" s="895">
        <v>4.8720000000000002E-4</v>
      </c>
      <c r="M11" s="895">
        <v>3.916E-2</v>
      </c>
      <c r="N11" s="895"/>
      <c r="O11" s="895">
        <v>1.38443E-2</v>
      </c>
      <c r="P11" s="895"/>
      <c r="Q11" s="895">
        <v>4.3229999999999999E-4</v>
      </c>
      <c r="R11" s="895">
        <v>9.9815000000000008E-3</v>
      </c>
      <c r="S11" s="896">
        <f t="shared" si="2"/>
        <v>0</v>
      </c>
      <c r="T11" s="896">
        <v>0.18989120000000001</v>
      </c>
      <c r="U11" s="309"/>
      <c r="V11" s="205">
        <v>2001</v>
      </c>
      <c r="W11" s="206" t="s">
        <v>435</v>
      </c>
      <c r="X11" s="205" t="s">
        <v>514</v>
      </c>
      <c r="Y11" s="205" t="s">
        <v>10</v>
      </c>
      <c r="Z11" s="205" t="s">
        <v>11</v>
      </c>
      <c r="AA11" s="891" t="s">
        <v>313</v>
      </c>
      <c r="AB11" s="897">
        <f t="shared" si="10"/>
        <v>1</v>
      </c>
      <c r="AC11" s="901">
        <f t="shared" si="11"/>
        <v>0.54268525257209266</v>
      </c>
      <c r="AD11" s="902">
        <f t="shared" si="12"/>
        <v>3.4864673970214748E-3</v>
      </c>
      <c r="AE11" s="902">
        <f t="shared" si="13"/>
        <v>0.28023412000689851</v>
      </c>
      <c r="AF11" s="902"/>
      <c r="AG11" s="902">
        <f t="shared" si="15"/>
        <v>9.9071635025830052E-2</v>
      </c>
      <c r="AH11" s="902"/>
      <c r="AI11" s="902">
        <f t="shared" si="17"/>
        <v>3.0935957629975031E-3</v>
      </c>
      <c r="AJ11" s="902">
        <f t="shared" si="18"/>
        <v>7.1428929235159797E-2</v>
      </c>
      <c r="AK11" s="900">
        <f t="shared" si="1"/>
        <v>0</v>
      </c>
      <c r="AL11" s="210"/>
    </row>
    <row r="12" spans="1:38" s="211" customFormat="1" ht="11.45" customHeight="1">
      <c r="A12" s="656">
        <v>1995</v>
      </c>
      <c r="B12" s="206" t="s">
        <v>435</v>
      </c>
      <c r="C12" s="205" t="s">
        <v>514</v>
      </c>
      <c r="D12" s="205" t="s">
        <v>12</v>
      </c>
      <c r="E12" s="205" t="s">
        <v>13</v>
      </c>
      <c r="F12" s="891" t="s">
        <v>313</v>
      </c>
      <c r="G12" s="280">
        <v>31.288789999999999</v>
      </c>
      <c r="H12" s="258">
        <v>19.229030000000002</v>
      </c>
      <c r="I12" s="892">
        <v>20.636050000000001</v>
      </c>
      <c r="J12" s="893">
        <v>0.1372767</v>
      </c>
      <c r="K12" s="894">
        <v>7.2529399999999994E-2</v>
      </c>
      <c r="L12" s="895">
        <v>1.4793E-3</v>
      </c>
      <c r="M12" s="895">
        <v>3.1097699999999999E-2</v>
      </c>
      <c r="N12" s="895">
        <v>5.4381000000000004E-3</v>
      </c>
      <c r="O12" s="895">
        <v>1.9425700000000001E-2</v>
      </c>
      <c r="P12" s="895"/>
      <c r="Q12" s="895">
        <v>4.8950000000000003E-4</v>
      </c>
      <c r="R12" s="895">
        <v>6.8170000000000001E-3</v>
      </c>
      <c r="S12" s="896">
        <f t="shared" si="2"/>
        <v>0</v>
      </c>
      <c r="T12" s="896">
        <v>0.20132130000000001</v>
      </c>
      <c r="U12" s="309"/>
      <c r="V12" s="205">
        <v>1995</v>
      </c>
      <c r="W12" s="206" t="s">
        <v>435</v>
      </c>
      <c r="X12" s="205" t="s">
        <v>514</v>
      </c>
      <c r="Y12" s="205" t="s">
        <v>12</v>
      </c>
      <c r="Z12" s="205" t="s">
        <v>13</v>
      </c>
      <c r="AA12" s="891" t="s">
        <v>313</v>
      </c>
      <c r="AB12" s="897">
        <f t="shared" si="10"/>
        <v>1</v>
      </c>
      <c r="AC12" s="901">
        <f t="shared" si="11"/>
        <v>0.52834457704767079</v>
      </c>
      <c r="AD12" s="902">
        <f t="shared" si="12"/>
        <v>1.077604575284808E-2</v>
      </c>
      <c r="AE12" s="902">
        <f t="shared" si="13"/>
        <v>0.22653298046937317</v>
      </c>
      <c r="AF12" s="902">
        <f t="shared" si="14"/>
        <v>3.9614151563958054E-2</v>
      </c>
      <c r="AG12" s="902">
        <f t="shared" si="15"/>
        <v>0.14150762656736357</v>
      </c>
      <c r="AH12" s="902"/>
      <c r="AI12" s="902">
        <f t="shared" si="17"/>
        <v>3.565790844331194E-3</v>
      </c>
      <c r="AJ12" s="902">
        <f t="shared" si="18"/>
        <v>4.9658827754455057E-2</v>
      </c>
      <c r="AK12" s="900">
        <f t="shared" si="1"/>
        <v>0</v>
      </c>
      <c r="AL12" s="210"/>
    </row>
    <row r="13" spans="1:38" s="211" customFormat="1" ht="11.45" customHeight="1">
      <c r="A13" s="656">
        <v>1989</v>
      </c>
      <c r="B13" s="206" t="s">
        <v>435</v>
      </c>
      <c r="C13" s="205" t="s">
        <v>514</v>
      </c>
      <c r="D13" s="205" t="s">
        <v>14</v>
      </c>
      <c r="E13" s="205" t="s">
        <v>15</v>
      </c>
      <c r="F13" s="891" t="s">
        <v>313</v>
      </c>
      <c r="G13" s="280">
        <v>26.496079999999999</v>
      </c>
      <c r="H13" s="258">
        <v>17.466090000000001</v>
      </c>
      <c r="I13" s="892">
        <v>18.992989999999999</v>
      </c>
      <c r="J13" s="893">
        <v>9.6777000000000002E-2</v>
      </c>
      <c r="K13" s="894">
        <v>5.6597500000000002E-2</v>
      </c>
      <c r="L13" s="895">
        <v>1.8151E-3</v>
      </c>
      <c r="M13" s="895">
        <v>1.97244E-2</v>
      </c>
      <c r="N13" s="895">
        <v>2.3059999999999999E-3</v>
      </c>
      <c r="O13" s="895">
        <v>1.05478E-2</v>
      </c>
      <c r="P13" s="895"/>
      <c r="Q13" s="895">
        <v>0</v>
      </c>
      <c r="R13" s="895">
        <v>5.7862E-3</v>
      </c>
      <c r="S13" s="896">
        <f t="shared" si="2"/>
        <v>0</v>
      </c>
      <c r="T13" s="896">
        <v>0.2157174</v>
      </c>
      <c r="U13" s="309"/>
      <c r="V13" s="205">
        <v>1989</v>
      </c>
      <c r="W13" s="206" t="s">
        <v>435</v>
      </c>
      <c r="X13" s="205" t="s">
        <v>514</v>
      </c>
      <c r="Y13" s="205" t="s">
        <v>14</v>
      </c>
      <c r="Z13" s="205" t="s">
        <v>15</v>
      </c>
      <c r="AA13" s="891" t="s">
        <v>313</v>
      </c>
      <c r="AB13" s="897">
        <f t="shared" si="10"/>
        <v>1</v>
      </c>
      <c r="AC13" s="901">
        <f t="shared" si="11"/>
        <v>0.58482387344100351</v>
      </c>
      <c r="AD13" s="902">
        <f t="shared" si="12"/>
        <v>1.8755489424140032E-2</v>
      </c>
      <c r="AE13" s="902">
        <f t="shared" si="13"/>
        <v>0.20381288942620662</v>
      </c>
      <c r="AF13" s="902">
        <f t="shared" si="14"/>
        <v>2.382797565537266E-2</v>
      </c>
      <c r="AG13" s="902">
        <f t="shared" si="15"/>
        <v>0.1089907726009279</v>
      </c>
      <c r="AH13" s="902"/>
      <c r="AI13" s="902">
        <f t="shared" si="17"/>
        <v>0</v>
      </c>
      <c r="AJ13" s="902">
        <f t="shared" si="18"/>
        <v>5.9788999452349216E-2</v>
      </c>
      <c r="AK13" s="900">
        <f t="shared" si="1"/>
        <v>0</v>
      </c>
      <c r="AL13" s="210"/>
    </row>
    <row r="14" spans="1:38" s="211" customFormat="1" ht="11.45" customHeight="1">
      <c r="A14" s="656">
        <v>1985</v>
      </c>
      <c r="B14" s="206" t="s">
        <v>435</v>
      </c>
      <c r="C14" s="205" t="s">
        <v>514</v>
      </c>
      <c r="D14" s="205" t="s">
        <v>16</v>
      </c>
      <c r="E14" s="205" t="s">
        <v>17</v>
      </c>
      <c r="F14" s="891" t="s">
        <v>313</v>
      </c>
      <c r="G14" s="280">
        <v>26.725549999999998</v>
      </c>
      <c r="H14" s="258">
        <v>18.096640000000001</v>
      </c>
      <c r="I14" s="892">
        <v>19.635359999999999</v>
      </c>
      <c r="J14" s="893">
        <v>0.1072415</v>
      </c>
      <c r="K14" s="894">
        <v>6.5508899999999995E-2</v>
      </c>
      <c r="L14" s="895">
        <v>1.9537000000000001E-3</v>
      </c>
      <c r="M14" s="895">
        <v>1.19028E-2</v>
      </c>
      <c r="N14" s="895">
        <v>1.4145E-3</v>
      </c>
      <c r="O14" s="895">
        <v>1.3561800000000001E-2</v>
      </c>
      <c r="P14" s="895"/>
      <c r="Q14" s="895">
        <v>0</v>
      </c>
      <c r="R14" s="895">
        <v>1.2899799999999999E-2</v>
      </c>
      <c r="S14" s="896">
        <f t="shared" si="2"/>
        <v>0</v>
      </c>
      <c r="T14" s="896">
        <v>0.22374079999999999</v>
      </c>
      <c r="U14" s="309"/>
      <c r="V14" s="205">
        <v>1989</v>
      </c>
      <c r="W14" s="206" t="s">
        <v>435</v>
      </c>
      <c r="X14" s="205" t="s">
        <v>514</v>
      </c>
      <c r="Y14" s="205" t="s">
        <v>16</v>
      </c>
      <c r="Z14" s="205" t="s">
        <v>17</v>
      </c>
      <c r="AA14" s="891" t="s">
        <v>313</v>
      </c>
      <c r="AB14" s="897">
        <f t="shared" si="10"/>
        <v>1</v>
      </c>
      <c r="AC14" s="901">
        <f t="shared" si="11"/>
        <v>0.61085400707748394</v>
      </c>
      <c r="AD14" s="902">
        <f t="shared" si="12"/>
        <v>1.821776084817911E-2</v>
      </c>
      <c r="AE14" s="902">
        <f t="shared" si="13"/>
        <v>0.11099061464078738</v>
      </c>
      <c r="AF14" s="902">
        <f t="shared" si="14"/>
        <v>1.318985653874666E-2</v>
      </c>
      <c r="AG14" s="902">
        <f t="shared" si="15"/>
        <v>0.12646037215070657</v>
      </c>
      <c r="AH14" s="902"/>
      <c r="AI14" s="902">
        <f t="shared" si="17"/>
        <v>0</v>
      </c>
      <c r="AJ14" s="902">
        <f t="shared" si="18"/>
        <v>0.12028738874409627</v>
      </c>
      <c r="AK14" s="900">
        <f t="shared" si="1"/>
        <v>0</v>
      </c>
      <c r="AL14" s="210"/>
    </row>
    <row r="15" spans="1:38" s="211" customFormat="1" ht="11.45" customHeight="1">
      <c r="A15" s="657">
        <v>1981</v>
      </c>
      <c r="B15" s="206" t="s">
        <v>435</v>
      </c>
      <c r="C15" s="205" t="s">
        <v>514</v>
      </c>
      <c r="D15" s="205" t="s">
        <v>18</v>
      </c>
      <c r="E15" s="205" t="s">
        <v>19</v>
      </c>
      <c r="F15" s="891" t="s">
        <v>313</v>
      </c>
      <c r="G15" s="280">
        <v>23.8309</v>
      </c>
      <c r="H15" s="258">
        <v>16.58868</v>
      </c>
      <c r="I15" s="892">
        <v>18.27065</v>
      </c>
      <c r="J15" s="893">
        <v>9.6515199999999995E-2</v>
      </c>
      <c r="K15" s="894">
        <v>5.8212199999999999E-2</v>
      </c>
      <c r="L15" s="895">
        <v>2.2312E-3</v>
      </c>
      <c r="M15" s="895">
        <v>1.2797599999999999E-2</v>
      </c>
      <c r="N15" s="895">
        <v>2.431E-3</v>
      </c>
      <c r="O15" s="895">
        <v>1.0497899999999999E-2</v>
      </c>
      <c r="P15" s="895"/>
      <c r="Q15" s="895">
        <v>0</v>
      </c>
      <c r="R15" s="895">
        <v>1.03453E-2</v>
      </c>
      <c r="S15" s="896">
        <f t="shared" si="2"/>
        <v>0</v>
      </c>
      <c r="T15" s="896">
        <v>0.2163832</v>
      </c>
      <c r="U15" s="309"/>
      <c r="V15" s="205">
        <v>1981</v>
      </c>
      <c r="W15" s="206" t="s">
        <v>435</v>
      </c>
      <c r="X15" s="205" t="s">
        <v>514</v>
      </c>
      <c r="Y15" s="205" t="s">
        <v>18</v>
      </c>
      <c r="Z15" s="205" t="s">
        <v>19</v>
      </c>
      <c r="AA15" s="891" t="s">
        <v>313</v>
      </c>
      <c r="AB15" s="897">
        <f t="shared" si="10"/>
        <v>1</v>
      </c>
      <c r="AC15" s="901">
        <f t="shared" si="11"/>
        <v>0.60314023076157952</v>
      </c>
      <c r="AD15" s="902">
        <f t="shared" si="12"/>
        <v>2.3117602201518518E-2</v>
      </c>
      <c r="AE15" s="902">
        <f t="shared" si="13"/>
        <v>0.13259673087762341</v>
      </c>
      <c r="AF15" s="902">
        <f t="shared" si="14"/>
        <v>2.5187742448857797E-2</v>
      </c>
      <c r="AG15" s="902">
        <f t="shared" si="15"/>
        <v>0.10876939590862372</v>
      </c>
      <c r="AH15" s="902"/>
      <c r="AI15" s="902">
        <f t="shared" si="17"/>
        <v>0</v>
      </c>
      <c r="AJ15" s="902">
        <f t="shared" si="18"/>
        <v>0.10718829780179703</v>
      </c>
      <c r="AK15" s="900">
        <f t="shared" si="1"/>
        <v>0</v>
      </c>
      <c r="AL15" s="210"/>
    </row>
    <row r="16" spans="1:38" s="211" customFormat="1" ht="11.45" customHeight="1">
      <c r="A16" s="498">
        <v>2013</v>
      </c>
      <c r="B16" s="883" t="s">
        <v>436</v>
      </c>
      <c r="C16" s="491" t="s">
        <v>512</v>
      </c>
      <c r="D16" s="491" t="s">
        <v>20</v>
      </c>
      <c r="E16" s="491" t="s">
        <v>21</v>
      </c>
      <c r="F16" s="924" t="s">
        <v>313</v>
      </c>
      <c r="G16" s="278">
        <v>35.41995</v>
      </c>
      <c r="H16" s="925">
        <v>11.36487</v>
      </c>
      <c r="I16" s="926">
        <v>14.176629999999999</v>
      </c>
      <c r="J16" s="927">
        <v>0.2608491</v>
      </c>
      <c r="K16" s="928">
        <v>0.19787070000000001</v>
      </c>
      <c r="L16" s="929">
        <v>4.2541999999999996E-3</v>
      </c>
      <c r="M16" s="929">
        <v>3.5383299999999999E-2</v>
      </c>
      <c r="N16" s="929">
        <v>2.0409999999999998E-3</v>
      </c>
      <c r="O16" s="929">
        <v>1.6674000000000001E-2</v>
      </c>
      <c r="P16" s="929">
        <v>1.2297E-3</v>
      </c>
      <c r="Q16" s="929">
        <v>3.4055999999999999E-3</v>
      </c>
      <c r="R16" s="929">
        <v>6.1999999999999999E-7</v>
      </c>
      <c r="S16" s="930">
        <f t="shared" ref="S16:S21" si="19">J16-SUM(K16:R16)</f>
        <v>-1.0019999999999474E-5</v>
      </c>
      <c r="T16" s="930">
        <v>0.25444329999999998</v>
      </c>
      <c r="U16" s="309"/>
      <c r="V16" s="491">
        <v>2013</v>
      </c>
      <c r="W16" s="883" t="s">
        <v>436</v>
      </c>
      <c r="X16" s="491" t="s">
        <v>512</v>
      </c>
      <c r="Y16" s="491" t="s">
        <v>20</v>
      </c>
      <c r="Z16" s="491" t="s">
        <v>21</v>
      </c>
      <c r="AA16" s="924" t="s">
        <v>313</v>
      </c>
      <c r="AB16" s="931">
        <f t="shared" ref="AB16:AB21" si="20">+J16/$J16</f>
        <v>1</v>
      </c>
      <c r="AC16" s="898">
        <f t="shared" ref="AC16:AC21" si="21">+K16/$J16</f>
        <v>0.75856385933476489</v>
      </c>
      <c r="AD16" s="899">
        <f t="shared" ref="AD16:AD21" si="22">+L16/$J16</f>
        <v>1.6309046111334099E-2</v>
      </c>
      <c r="AE16" s="899">
        <f t="shared" ref="AE16:AE21" si="23">+M16/$J16</f>
        <v>0.13564662481104975</v>
      </c>
      <c r="AF16" s="899">
        <f t="shared" ref="AF16:AF21" si="24">+N16/$J16</f>
        <v>7.8244471612131297E-3</v>
      </c>
      <c r="AG16" s="899">
        <f t="shared" ref="AG16:AG21" si="25">+O16/$J16</f>
        <v>6.3922014682051817E-2</v>
      </c>
      <c r="AH16" s="899">
        <f t="shared" ref="AH16:AI21" si="26">+P16/$J16</f>
        <v>4.7142198305457064E-3</v>
      </c>
      <c r="AI16" s="899">
        <f t="shared" si="26"/>
        <v>1.3055824229410797E-2</v>
      </c>
      <c r="AJ16" s="899">
        <f t="shared" ref="AJ16:AJ21" si="27">+R16/$J16</f>
        <v>2.3768531307947775E-6</v>
      </c>
      <c r="AK16" s="903">
        <f t="shared" si="1"/>
        <v>-3.841301350093751E-5</v>
      </c>
      <c r="AL16" s="210"/>
    </row>
    <row r="17" spans="1:38" s="211" customFormat="1" ht="11.45" customHeight="1">
      <c r="A17" s="499">
        <v>2010</v>
      </c>
      <c r="B17" s="206" t="s">
        <v>436</v>
      </c>
      <c r="C17" s="205" t="s">
        <v>512</v>
      </c>
      <c r="D17" s="205" t="s">
        <v>4</v>
      </c>
      <c r="E17" s="205" t="s">
        <v>22</v>
      </c>
      <c r="F17" s="891" t="s">
        <v>313</v>
      </c>
      <c r="G17" s="280">
        <v>35.829250000000002</v>
      </c>
      <c r="H17" s="258">
        <v>11.360189999999999</v>
      </c>
      <c r="I17" s="892">
        <v>15.14603</v>
      </c>
      <c r="J17" s="893">
        <v>0.25701689999999999</v>
      </c>
      <c r="K17" s="894">
        <v>0.18658839999999999</v>
      </c>
      <c r="L17" s="895">
        <v>3.9991999999999996E-3</v>
      </c>
      <c r="M17" s="895">
        <v>4.33283E-2</v>
      </c>
      <c r="N17" s="895">
        <v>1.7194000000000001E-3</v>
      </c>
      <c r="O17" s="895">
        <v>1.7561299999999998E-2</v>
      </c>
      <c r="P17" s="895">
        <v>1.7216E-3</v>
      </c>
      <c r="Q17" s="895">
        <v>2.0990000000000002E-3</v>
      </c>
      <c r="R17" s="895">
        <v>6.0999999999999998E-7</v>
      </c>
      <c r="S17" s="896">
        <f t="shared" si="19"/>
        <v>-9.1000000002061654E-7</v>
      </c>
      <c r="T17" s="896">
        <v>0.2461448</v>
      </c>
      <c r="U17" s="309"/>
      <c r="V17" s="205">
        <v>2010</v>
      </c>
      <c r="W17" s="206" t="s">
        <v>436</v>
      </c>
      <c r="X17" s="205" t="s">
        <v>512</v>
      </c>
      <c r="Y17" s="205" t="s">
        <v>4</v>
      </c>
      <c r="Z17" s="205" t="s">
        <v>22</v>
      </c>
      <c r="AA17" s="891" t="s">
        <v>313</v>
      </c>
      <c r="AB17" s="897">
        <f t="shared" si="20"/>
        <v>1</v>
      </c>
      <c r="AC17" s="901">
        <f t="shared" si="21"/>
        <v>0.72597716336941265</v>
      </c>
      <c r="AD17" s="902">
        <f t="shared" si="22"/>
        <v>1.5560066283579017E-2</v>
      </c>
      <c r="AE17" s="902">
        <f t="shared" si="23"/>
        <v>0.16858152129295778</v>
      </c>
      <c r="AF17" s="902">
        <f t="shared" si="24"/>
        <v>6.6898324584881387E-3</v>
      </c>
      <c r="AG17" s="902">
        <f t="shared" si="25"/>
        <v>6.8327413489151875E-2</v>
      </c>
      <c r="AH17" s="902">
        <f t="shared" si="26"/>
        <v>6.6983922068937878E-3</v>
      </c>
      <c r="AI17" s="902">
        <f t="shared" si="26"/>
        <v>8.166778137935678E-3</v>
      </c>
      <c r="AJ17" s="902">
        <f t="shared" si="27"/>
        <v>2.3733847852028409E-6</v>
      </c>
      <c r="AK17" s="900">
        <f t="shared" ref="AK17" si="28">AB17-SUM(AC17:AJ17)</f>
        <v>-3.5406232039569829E-6</v>
      </c>
      <c r="AL17" s="210"/>
    </row>
    <row r="18" spans="1:38" s="211" customFormat="1" ht="11.45" customHeight="1">
      <c r="A18" s="499">
        <v>2007</v>
      </c>
      <c r="B18" s="206" t="s">
        <v>436</v>
      </c>
      <c r="C18" s="205" t="s">
        <v>512</v>
      </c>
      <c r="D18" s="205" t="s">
        <v>6</v>
      </c>
      <c r="E18" s="205" t="s">
        <v>23</v>
      </c>
      <c r="F18" s="891" t="s">
        <v>313</v>
      </c>
      <c r="G18" s="280">
        <v>34.009189999999997</v>
      </c>
      <c r="H18" s="258">
        <v>11.45093</v>
      </c>
      <c r="I18" s="892">
        <v>15.87782</v>
      </c>
      <c r="J18" s="893">
        <v>0.23798059999999999</v>
      </c>
      <c r="K18" s="894">
        <v>0.17702680000000001</v>
      </c>
      <c r="L18" s="895">
        <v>3.4795E-3</v>
      </c>
      <c r="M18" s="895">
        <v>3.9916699999999999E-2</v>
      </c>
      <c r="N18" s="895">
        <v>1.7842999999999999E-3</v>
      </c>
      <c r="O18" s="895">
        <v>1.28678E-2</v>
      </c>
      <c r="P18" s="895">
        <v>1.6695E-3</v>
      </c>
      <c r="Q18" s="895">
        <v>1.2363999999999999E-3</v>
      </c>
      <c r="R18" s="895">
        <v>6.4000000000000001E-7</v>
      </c>
      <c r="S18" s="896">
        <f t="shared" si="19"/>
        <v>-1.0400000000077014E-6</v>
      </c>
      <c r="T18" s="896">
        <v>0.25580809999999998</v>
      </c>
      <c r="U18" s="309"/>
      <c r="V18" s="205">
        <v>2007</v>
      </c>
      <c r="W18" s="206" t="s">
        <v>436</v>
      </c>
      <c r="X18" s="205" t="s">
        <v>512</v>
      </c>
      <c r="Y18" s="205" t="s">
        <v>6</v>
      </c>
      <c r="Z18" s="205" t="s">
        <v>23</v>
      </c>
      <c r="AA18" s="891" t="s">
        <v>313</v>
      </c>
      <c r="AB18" s="897">
        <f t="shared" si="20"/>
        <v>1</v>
      </c>
      <c r="AC18" s="901">
        <f t="shared" si="21"/>
        <v>0.74387071887372336</v>
      </c>
      <c r="AD18" s="902">
        <f t="shared" si="22"/>
        <v>1.4620939690041962E-2</v>
      </c>
      <c r="AE18" s="902">
        <f t="shared" si="23"/>
        <v>0.16773089907328581</v>
      </c>
      <c r="AF18" s="902">
        <f t="shared" si="24"/>
        <v>7.4976699781410753E-3</v>
      </c>
      <c r="AG18" s="902">
        <f t="shared" si="25"/>
        <v>5.4070794005897961E-2</v>
      </c>
      <c r="AH18" s="902">
        <f t="shared" si="26"/>
        <v>7.0152777159146586E-3</v>
      </c>
      <c r="AI18" s="902">
        <f t="shared" si="26"/>
        <v>5.1953814722712688E-3</v>
      </c>
      <c r="AJ18" s="902">
        <f t="shared" si="27"/>
        <v>2.6892948416803725E-6</v>
      </c>
      <c r="AK18" s="900">
        <f t="shared" si="1"/>
        <v>-4.3701041176902322E-6</v>
      </c>
      <c r="AL18" s="210"/>
    </row>
    <row r="19" spans="1:38" s="211" customFormat="1" ht="11.45" customHeight="1">
      <c r="A19" s="499">
        <v>2004</v>
      </c>
      <c r="B19" s="206" t="s">
        <v>436</v>
      </c>
      <c r="C19" s="205" t="s">
        <v>512</v>
      </c>
      <c r="D19" s="205" t="s">
        <v>8</v>
      </c>
      <c r="E19" s="205" t="s">
        <v>24</v>
      </c>
      <c r="F19" s="891" t="s">
        <v>313</v>
      </c>
      <c r="G19" s="280">
        <v>31.790469999999999</v>
      </c>
      <c r="H19" s="258">
        <v>8.3456689999999991</v>
      </c>
      <c r="I19" s="892">
        <v>13.39723</v>
      </c>
      <c r="J19" s="893">
        <v>0.2667544</v>
      </c>
      <c r="K19" s="894">
        <v>0.20414370000000001</v>
      </c>
      <c r="L19" s="895">
        <v>2.4039999999999999E-3</v>
      </c>
      <c r="M19" s="895">
        <v>4.3234599999999998E-2</v>
      </c>
      <c r="N19" s="895">
        <v>2.0914000000000002E-3</v>
      </c>
      <c r="O19" s="895">
        <v>1.23649E-2</v>
      </c>
      <c r="P19" s="895">
        <v>1.1850000000000001E-3</v>
      </c>
      <c r="Q19" s="895">
        <v>1.3308E-3</v>
      </c>
      <c r="R19" s="895">
        <v>1.4100000000000001E-7</v>
      </c>
      <c r="S19" s="896">
        <f t="shared" si="19"/>
        <v>-1.410000000645617E-7</v>
      </c>
      <c r="T19" s="896">
        <v>0.25059429999999999</v>
      </c>
      <c r="U19" s="309"/>
      <c r="V19" s="205">
        <v>2004</v>
      </c>
      <c r="W19" s="206" t="s">
        <v>436</v>
      </c>
      <c r="X19" s="205" t="s">
        <v>512</v>
      </c>
      <c r="Y19" s="205" t="s">
        <v>8</v>
      </c>
      <c r="Z19" s="205" t="s">
        <v>24</v>
      </c>
      <c r="AA19" s="891" t="s">
        <v>313</v>
      </c>
      <c r="AB19" s="897">
        <f t="shared" si="20"/>
        <v>1</v>
      </c>
      <c r="AC19" s="901">
        <f t="shared" si="21"/>
        <v>0.76528709554556551</v>
      </c>
      <c r="AD19" s="902">
        <f t="shared" si="22"/>
        <v>9.0120350404716849E-3</v>
      </c>
      <c r="AE19" s="902">
        <f t="shared" si="23"/>
        <v>0.1620764268555645</v>
      </c>
      <c r="AF19" s="902">
        <f t="shared" si="24"/>
        <v>7.8401705838779048E-3</v>
      </c>
      <c r="AG19" s="902">
        <f t="shared" si="25"/>
        <v>4.6353124821933586E-2</v>
      </c>
      <c r="AH19" s="902">
        <f t="shared" si="26"/>
        <v>4.4422884870877486E-3</v>
      </c>
      <c r="AI19" s="902">
        <f t="shared" si="26"/>
        <v>4.9888586654990505E-3</v>
      </c>
      <c r="AJ19" s="902">
        <f t="shared" si="27"/>
        <v>5.285760984636055E-7</v>
      </c>
      <c r="AK19" s="900">
        <f t="shared" si="1"/>
        <v>-5.2857609844636499E-7</v>
      </c>
      <c r="AL19" s="210"/>
    </row>
    <row r="20" spans="1:38" s="211" customFormat="1" ht="11.45" customHeight="1">
      <c r="A20" s="503">
        <v>2000</v>
      </c>
      <c r="B20" s="215" t="s">
        <v>436</v>
      </c>
      <c r="C20" s="214" t="s">
        <v>512</v>
      </c>
      <c r="D20" s="214" t="s">
        <v>10</v>
      </c>
      <c r="E20" s="214" t="s">
        <v>25</v>
      </c>
      <c r="F20" s="904" t="s">
        <v>401</v>
      </c>
      <c r="G20" s="282">
        <v>38.690840000000001</v>
      </c>
      <c r="H20" s="260">
        <v>13.43144</v>
      </c>
      <c r="I20" s="905">
        <v>13.43144</v>
      </c>
      <c r="J20" s="906">
        <v>0.27360230000000002</v>
      </c>
      <c r="K20" s="907">
        <v>0.20099220000000001</v>
      </c>
      <c r="L20" s="908">
        <v>1.189E-3</v>
      </c>
      <c r="M20" s="908">
        <v>5.6419400000000001E-2</v>
      </c>
      <c r="N20" s="908">
        <v>1.5715E-3</v>
      </c>
      <c r="O20" s="908">
        <v>1.03651E-2</v>
      </c>
      <c r="P20" s="908">
        <v>2.6264999999999999E-3</v>
      </c>
      <c r="Q20" s="908">
        <v>4.3849999999999998E-4</v>
      </c>
      <c r="R20" s="908">
        <v>0</v>
      </c>
      <c r="S20" s="909">
        <f t="shared" si="19"/>
        <v>1.0000000000287557E-7</v>
      </c>
      <c r="T20" s="909"/>
      <c r="U20" s="310"/>
      <c r="V20" s="214">
        <v>2000</v>
      </c>
      <c r="W20" s="215" t="s">
        <v>436</v>
      </c>
      <c r="X20" s="214" t="s">
        <v>512</v>
      </c>
      <c r="Y20" s="214" t="s">
        <v>10</v>
      </c>
      <c r="Z20" s="214" t="s">
        <v>25</v>
      </c>
      <c r="AA20" s="904" t="s">
        <v>401</v>
      </c>
      <c r="AB20" s="910">
        <f t="shared" si="20"/>
        <v>1</v>
      </c>
      <c r="AC20" s="911">
        <f t="shared" si="21"/>
        <v>0.73461443854821395</v>
      </c>
      <c r="AD20" s="912">
        <f t="shared" si="22"/>
        <v>4.3457237018840848E-3</v>
      </c>
      <c r="AE20" s="912">
        <f t="shared" si="23"/>
        <v>0.20620952382344737</v>
      </c>
      <c r="AF20" s="912">
        <f t="shared" si="24"/>
        <v>5.7437382653581486E-3</v>
      </c>
      <c r="AG20" s="912">
        <f t="shared" si="25"/>
        <v>3.7883818959124245E-2</v>
      </c>
      <c r="AH20" s="912">
        <f t="shared" si="26"/>
        <v>9.5997000025219072E-3</v>
      </c>
      <c r="AI20" s="912">
        <f t="shared" si="26"/>
        <v>1.6026912054467376E-3</v>
      </c>
      <c r="AJ20" s="912">
        <f t="shared" si="27"/>
        <v>0</v>
      </c>
      <c r="AK20" s="990">
        <f t="shared" si="1"/>
        <v>3.6549400350693872E-7</v>
      </c>
      <c r="AL20" s="210"/>
    </row>
    <row r="21" spans="1:38" s="211" customFormat="1" ht="11.45" customHeight="1">
      <c r="A21" s="503">
        <v>1997</v>
      </c>
      <c r="B21" s="215" t="s">
        <v>436</v>
      </c>
      <c r="C21" s="214" t="s">
        <v>512</v>
      </c>
      <c r="D21" s="214" t="s">
        <v>12</v>
      </c>
      <c r="E21" s="214" t="s">
        <v>26</v>
      </c>
      <c r="F21" s="904" t="s">
        <v>401</v>
      </c>
      <c r="G21" s="282">
        <v>39.784469999999999</v>
      </c>
      <c r="H21" s="260">
        <v>14.232390000000001</v>
      </c>
      <c r="I21" s="905">
        <v>14.232390000000001</v>
      </c>
      <c r="J21" s="906">
        <v>0.26875589999999999</v>
      </c>
      <c r="K21" s="907">
        <v>0.1947419</v>
      </c>
      <c r="L21" s="908">
        <v>7.6849999999999998E-4</v>
      </c>
      <c r="M21" s="908">
        <v>5.3074299999999998E-2</v>
      </c>
      <c r="N21" s="908">
        <v>2.4103000000000002E-3</v>
      </c>
      <c r="O21" s="908">
        <v>1.4412599999999999E-2</v>
      </c>
      <c r="P21" s="908">
        <v>2.1903999999999999E-3</v>
      </c>
      <c r="Q21" s="908">
        <v>4.371E-4</v>
      </c>
      <c r="R21" s="908">
        <v>7.2079999999999996E-4</v>
      </c>
      <c r="S21" s="909">
        <f t="shared" si="19"/>
        <v>0</v>
      </c>
      <c r="T21" s="909"/>
      <c r="U21" s="310"/>
      <c r="V21" s="214">
        <v>1997</v>
      </c>
      <c r="W21" s="215" t="s">
        <v>436</v>
      </c>
      <c r="X21" s="214" t="s">
        <v>512</v>
      </c>
      <c r="Y21" s="214" t="s">
        <v>12</v>
      </c>
      <c r="Z21" s="214" t="s">
        <v>26</v>
      </c>
      <c r="AA21" s="904" t="s">
        <v>401</v>
      </c>
      <c r="AB21" s="910">
        <f t="shared" si="20"/>
        <v>1</v>
      </c>
      <c r="AC21" s="911">
        <f t="shared" si="21"/>
        <v>0.7246051156458333</v>
      </c>
      <c r="AD21" s="912">
        <f t="shared" si="22"/>
        <v>2.8594721083332495E-3</v>
      </c>
      <c r="AE21" s="912">
        <f t="shared" si="23"/>
        <v>0.19748143203553856</v>
      </c>
      <c r="AF21" s="912">
        <f t="shared" si="24"/>
        <v>8.9683612527204064E-3</v>
      </c>
      <c r="AG21" s="912">
        <f t="shared" si="25"/>
        <v>5.3627101767812352E-2</v>
      </c>
      <c r="AH21" s="912">
        <f t="shared" si="26"/>
        <v>8.1501466572454773E-3</v>
      </c>
      <c r="AI21" s="912">
        <f t="shared" si="26"/>
        <v>1.6263828998730819E-3</v>
      </c>
      <c r="AJ21" s="912">
        <f t="shared" si="27"/>
        <v>2.6819876326435997E-3</v>
      </c>
      <c r="AK21" s="990">
        <f t="shared" si="1"/>
        <v>0</v>
      </c>
      <c r="AL21" s="210"/>
    </row>
    <row r="22" spans="1:38" s="211" customFormat="1" ht="11.45" customHeight="1">
      <c r="A22" s="499">
        <v>1995</v>
      </c>
      <c r="B22" s="206" t="s">
        <v>436</v>
      </c>
      <c r="C22" s="205" t="s">
        <v>512</v>
      </c>
      <c r="D22" s="205" t="s">
        <v>12</v>
      </c>
      <c r="E22" s="205" t="s">
        <v>27</v>
      </c>
      <c r="F22" s="891" t="s">
        <v>402</v>
      </c>
      <c r="G22" s="280"/>
      <c r="H22" s="258"/>
      <c r="I22" s="913">
        <v>17.046800000000001</v>
      </c>
      <c r="J22" s="893"/>
      <c r="K22" s="894"/>
      <c r="L22" s="895"/>
      <c r="M22" s="895"/>
      <c r="N22" s="895"/>
      <c r="O22" s="895"/>
      <c r="P22" s="895"/>
      <c r="Q22" s="895"/>
      <c r="R22" s="895"/>
      <c r="S22" s="896"/>
      <c r="T22" s="896"/>
      <c r="U22" s="309"/>
      <c r="V22" s="205">
        <v>1995</v>
      </c>
      <c r="W22" s="206" t="s">
        <v>436</v>
      </c>
      <c r="X22" s="205" t="s">
        <v>512</v>
      </c>
      <c r="Y22" s="205" t="s">
        <v>12</v>
      </c>
      <c r="Z22" s="205" t="s">
        <v>27</v>
      </c>
      <c r="AA22" s="891" t="s">
        <v>402</v>
      </c>
      <c r="AB22" s="897"/>
      <c r="AC22" s="901"/>
      <c r="AD22" s="902"/>
      <c r="AE22" s="902"/>
      <c r="AF22" s="902"/>
      <c r="AG22" s="902"/>
      <c r="AH22" s="902"/>
      <c r="AI22" s="902"/>
      <c r="AJ22" s="902"/>
      <c r="AK22" s="900">
        <f t="shared" si="1"/>
        <v>0</v>
      </c>
      <c r="AL22" s="210"/>
    </row>
    <row r="23" spans="1:38" s="211" customFormat="1" ht="11.45" customHeight="1">
      <c r="A23" s="503">
        <v>1994</v>
      </c>
      <c r="B23" s="215" t="s">
        <v>436</v>
      </c>
      <c r="C23" s="214" t="s">
        <v>512</v>
      </c>
      <c r="D23" s="214" t="s">
        <v>12</v>
      </c>
      <c r="E23" s="214" t="s">
        <v>28</v>
      </c>
      <c r="F23" s="904" t="s">
        <v>401</v>
      </c>
      <c r="G23" s="282">
        <v>39.6723</v>
      </c>
      <c r="H23" s="260">
        <v>14.735390000000001</v>
      </c>
      <c r="I23" s="905">
        <v>14.735390000000001</v>
      </c>
      <c r="J23" s="906">
        <v>0.25409559999999998</v>
      </c>
      <c r="K23" s="907">
        <v>0.1786449</v>
      </c>
      <c r="L23" s="908">
        <v>1.4430999999999999E-3</v>
      </c>
      <c r="M23" s="908">
        <v>5.3327899999999998E-2</v>
      </c>
      <c r="N23" s="908">
        <v>3.2523999999999999E-3</v>
      </c>
      <c r="O23" s="908">
        <v>1.24324E-2</v>
      </c>
      <c r="P23" s="908">
        <v>2.1673E-3</v>
      </c>
      <c r="Q23" s="908">
        <v>2.0181999999999999E-3</v>
      </c>
      <c r="R23" s="908">
        <v>8.0940000000000005E-4</v>
      </c>
      <c r="S23" s="909">
        <f>J23-SUM(K23:R23)</f>
        <v>0</v>
      </c>
      <c r="T23" s="909"/>
      <c r="U23" s="310"/>
      <c r="V23" s="214">
        <v>1994</v>
      </c>
      <c r="W23" s="215" t="s">
        <v>436</v>
      </c>
      <c r="X23" s="214" t="s">
        <v>512</v>
      </c>
      <c r="Y23" s="214" t="s">
        <v>12</v>
      </c>
      <c r="Z23" s="214" t="s">
        <v>28</v>
      </c>
      <c r="AA23" s="904" t="s">
        <v>401</v>
      </c>
      <c r="AB23" s="910">
        <f t="shared" ref="AB23:AJ23" si="29">+J23/$J23</f>
        <v>1</v>
      </c>
      <c r="AC23" s="911">
        <f t="shared" si="29"/>
        <v>0.70306176100648732</v>
      </c>
      <c r="AD23" s="912">
        <f t="shared" si="29"/>
        <v>5.6793584776753314E-3</v>
      </c>
      <c r="AE23" s="912">
        <f t="shared" si="29"/>
        <v>0.20987337049519944</v>
      </c>
      <c r="AF23" s="912">
        <f t="shared" si="29"/>
        <v>1.2799906806729437E-2</v>
      </c>
      <c r="AG23" s="912">
        <f t="shared" si="29"/>
        <v>4.8928041256912753E-2</v>
      </c>
      <c r="AH23" s="912">
        <f t="shared" si="29"/>
        <v>8.5294668620786839E-3</v>
      </c>
      <c r="AI23" s="912">
        <f t="shared" si="29"/>
        <v>7.9426798417603466E-3</v>
      </c>
      <c r="AJ23" s="912">
        <f t="shared" si="29"/>
        <v>3.1854152531566862E-3</v>
      </c>
      <c r="AK23" s="990">
        <f t="shared" si="1"/>
        <v>0</v>
      </c>
      <c r="AL23" s="210"/>
    </row>
    <row r="24" spans="1:38" s="211" customFormat="1" ht="11.45" customHeight="1">
      <c r="A24" s="500">
        <v>1987</v>
      </c>
      <c r="B24" s="217" t="s">
        <v>436</v>
      </c>
      <c r="C24" s="216" t="s">
        <v>512</v>
      </c>
      <c r="D24" s="216" t="s">
        <v>16</v>
      </c>
      <c r="E24" s="216" t="s">
        <v>29</v>
      </c>
      <c r="F24" s="914" t="s">
        <v>402</v>
      </c>
      <c r="G24" s="307"/>
      <c r="H24" s="262"/>
      <c r="I24" s="915">
        <v>11.737730000000001</v>
      </c>
      <c r="J24" s="916"/>
      <c r="K24" s="917"/>
      <c r="L24" s="918"/>
      <c r="M24" s="918"/>
      <c r="N24" s="918"/>
      <c r="O24" s="918"/>
      <c r="P24" s="918"/>
      <c r="Q24" s="918"/>
      <c r="R24" s="918"/>
      <c r="S24" s="919"/>
      <c r="T24" s="919"/>
      <c r="U24" s="309"/>
      <c r="V24" s="216">
        <v>1987</v>
      </c>
      <c r="W24" s="217" t="s">
        <v>436</v>
      </c>
      <c r="X24" s="216" t="s">
        <v>512</v>
      </c>
      <c r="Y24" s="216" t="s">
        <v>16</v>
      </c>
      <c r="Z24" s="216" t="s">
        <v>29</v>
      </c>
      <c r="AA24" s="914" t="s">
        <v>402</v>
      </c>
      <c r="AB24" s="920"/>
      <c r="AC24" s="921"/>
      <c r="AD24" s="922"/>
      <c r="AE24" s="922"/>
      <c r="AF24" s="922"/>
      <c r="AG24" s="922"/>
      <c r="AH24" s="922"/>
      <c r="AI24" s="922"/>
      <c r="AJ24" s="922"/>
      <c r="AK24" s="900"/>
      <c r="AL24" s="210"/>
    </row>
    <row r="25" spans="1:38" s="211" customFormat="1" ht="11.45" customHeight="1">
      <c r="A25" s="503">
        <v>2000</v>
      </c>
      <c r="B25" s="215" t="s">
        <v>437</v>
      </c>
      <c r="C25" s="214" t="s">
        <v>512</v>
      </c>
      <c r="D25" s="214" t="s">
        <v>10</v>
      </c>
      <c r="E25" s="214" t="s">
        <v>30</v>
      </c>
      <c r="F25" s="904" t="s">
        <v>401</v>
      </c>
      <c r="G25" s="282">
        <v>39.586060000000003</v>
      </c>
      <c r="H25" s="260">
        <v>16.116610000000001</v>
      </c>
      <c r="I25" s="905">
        <v>16.116610000000001</v>
      </c>
      <c r="J25" s="906">
        <v>0.24549770000000001</v>
      </c>
      <c r="K25" s="907">
        <v>0.16132730000000001</v>
      </c>
      <c r="L25" s="908">
        <v>4.2645000000000001E-3</v>
      </c>
      <c r="M25" s="908">
        <v>4.6567200000000003E-2</v>
      </c>
      <c r="N25" s="908">
        <v>8.0250000000000004E-4</v>
      </c>
      <c r="O25" s="908">
        <v>2.9707799999999999E-2</v>
      </c>
      <c r="P25" s="908">
        <v>1.9459999999999999E-4</v>
      </c>
      <c r="Q25" s="908">
        <v>1.289E-3</v>
      </c>
      <c r="R25" s="908">
        <v>1.3449E-3</v>
      </c>
      <c r="S25" s="909">
        <f t="shared" ref="S25:S102" si="30">J25-SUM(K25:R25)</f>
        <v>-1.0000000003063114E-7</v>
      </c>
      <c r="T25" s="909"/>
      <c r="U25" s="310"/>
      <c r="V25" s="214">
        <v>2000</v>
      </c>
      <c r="W25" s="215" t="s">
        <v>437</v>
      </c>
      <c r="X25" s="214" t="s">
        <v>512</v>
      </c>
      <c r="Y25" s="214" t="s">
        <v>10</v>
      </c>
      <c r="Z25" s="214" t="s">
        <v>30</v>
      </c>
      <c r="AA25" s="904" t="s">
        <v>401</v>
      </c>
      <c r="AB25" s="910">
        <f t="shared" ref="AB25:AJ25" si="31">+J25/$J25</f>
        <v>1</v>
      </c>
      <c r="AC25" s="911">
        <f t="shared" si="31"/>
        <v>0.65714383474875726</v>
      </c>
      <c r="AD25" s="912">
        <f t="shared" si="31"/>
        <v>1.7370834838778531E-2</v>
      </c>
      <c r="AE25" s="912">
        <f t="shared" si="31"/>
        <v>0.1896848728114357</v>
      </c>
      <c r="AF25" s="912">
        <f t="shared" si="31"/>
        <v>3.2688697287184361E-3</v>
      </c>
      <c r="AG25" s="912">
        <f t="shared" si="31"/>
        <v>0.12101050233871843</v>
      </c>
      <c r="AH25" s="912">
        <f t="shared" si="31"/>
        <v>7.9267545072723685E-4</v>
      </c>
      <c r="AI25" s="912">
        <f t="shared" si="31"/>
        <v>5.250558355536528E-3</v>
      </c>
      <c r="AJ25" s="912">
        <f t="shared" si="31"/>
        <v>5.4782590631195323E-3</v>
      </c>
      <c r="AK25" s="991">
        <f t="shared" si="1"/>
        <v>-4.0733579176333023E-7</v>
      </c>
      <c r="AL25" s="210"/>
    </row>
    <row r="26" spans="1:38" s="211" customFormat="1" ht="11.45" customHeight="1">
      <c r="A26" s="499">
        <v>1997</v>
      </c>
      <c r="B26" s="206" t="s">
        <v>437</v>
      </c>
      <c r="C26" s="205" t="s">
        <v>512</v>
      </c>
      <c r="D26" s="205" t="s">
        <v>12</v>
      </c>
      <c r="E26" s="205" t="s">
        <v>31</v>
      </c>
      <c r="F26" s="891" t="s">
        <v>313</v>
      </c>
      <c r="G26" s="280">
        <v>33.344009999999997</v>
      </c>
      <c r="H26" s="258">
        <v>12.05903</v>
      </c>
      <c r="I26" s="892">
        <v>14.412800000000001</v>
      </c>
      <c r="J26" s="893">
        <v>0.2171797</v>
      </c>
      <c r="K26" s="894">
        <v>0.1362592</v>
      </c>
      <c r="L26" s="895"/>
      <c r="M26" s="895">
        <v>3.56152E-2</v>
      </c>
      <c r="N26" s="895">
        <v>7.9940000000000002E-4</v>
      </c>
      <c r="O26" s="895">
        <v>2.5017299999999999E-2</v>
      </c>
      <c r="P26" s="895">
        <v>2.587E-4</v>
      </c>
      <c r="Q26" s="895">
        <v>1.7546E-3</v>
      </c>
      <c r="R26" s="895">
        <v>1.7475399999999999E-2</v>
      </c>
      <c r="S26" s="896">
        <f t="shared" si="30"/>
        <v>-9.9999999975119991E-8</v>
      </c>
      <c r="T26" s="896">
        <v>0.3026414</v>
      </c>
      <c r="U26" s="309"/>
      <c r="V26" s="205">
        <v>1997</v>
      </c>
      <c r="W26" s="206" t="s">
        <v>437</v>
      </c>
      <c r="X26" s="205" t="s">
        <v>512</v>
      </c>
      <c r="Y26" s="205" t="s">
        <v>12</v>
      </c>
      <c r="Z26" s="205" t="s">
        <v>31</v>
      </c>
      <c r="AA26" s="891" t="s">
        <v>313</v>
      </c>
      <c r="AB26" s="897">
        <f t="shared" ref="AB26:AB86" si="32">+J26/$J26</f>
        <v>1</v>
      </c>
      <c r="AC26" s="901">
        <f t="shared" ref="AC26:AC86" si="33">+K26/$J26</f>
        <v>0.62740302155311933</v>
      </c>
      <c r="AD26" s="902"/>
      <c r="AE26" s="902">
        <f t="shared" ref="AE26:AJ27" si="34">+M26/$J26</f>
        <v>0.16398954414247741</v>
      </c>
      <c r="AF26" s="902">
        <f t="shared" si="34"/>
        <v>3.6808228393353523E-3</v>
      </c>
      <c r="AG26" s="902">
        <f t="shared" si="34"/>
        <v>0.11519170530210696</v>
      </c>
      <c r="AH26" s="902">
        <f t="shared" si="34"/>
        <v>1.1911794702727742E-3</v>
      </c>
      <c r="AI26" s="902">
        <f t="shared" si="34"/>
        <v>8.0790239603425185E-3</v>
      </c>
      <c r="AJ26" s="902">
        <f t="shared" si="34"/>
        <v>8.0465163180536661E-2</v>
      </c>
      <c r="AK26" s="900">
        <f t="shared" si="1"/>
        <v>-4.6044819113078006E-7</v>
      </c>
      <c r="AL26" s="210"/>
    </row>
    <row r="27" spans="1:38" s="211" customFormat="1" ht="11.45" customHeight="1">
      <c r="A27" s="503">
        <v>1995</v>
      </c>
      <c r="B27" s="215" t="s">
        <v>437</v>
      </c>
      <c r="C27" s="214" t="s">
        <v>512</v>
      </c>
      <c r="D27" s="214" t="s">
        <v>12</v>
      </c>
      <c r="E27" s="214" t="s">
        <v>32</v>
      </c>
      <c r="F27" s="904" t="s">
        <v>401</v>
      </c>
      <c r="G27" s="282">
        <v>42.724930000000001</v>
      </c>
      <c r="H27" s="260">
        <v>16.180409999999998</v>
      </c>
      <c r="I27" s="905">
        <v>16.180409999999998</v>
      </c>
      <c r="J27" s="906">
        <v>0.28013919999999998</v>
      </c>
      <c r="K27" s="907">
        <v>0.17433360000000001</v>
      </c>
      <c r="L27" s="908">
        <v>3.2591E-3</v>
      </c>
      <c r="M27" s="908">
        <v>5.9685700000000001E-2</v>
      </c>
      <c r="N27" s="908">
        <v>7.0330000000000002E-4</v>
      </c>
      <c r="O27" s="908">
        <v>3.7722699999999998E-2</v>
      </c>
      <c r="P27" s="908">
        <v>2.5609999999999999E-4</v>
      </c>
      <c r="Q27" s="908">
        <v>1.4373000000000001E-3</v>
      </c>
      <c r="R27" s="908">
        <v>2.7415999999999999E-3</v>
      </c>
      <c r="S27" s="909">
        <f t="shared" si="30"/>
        <v>-1.9999999995023998E-7</v>
      </c>
      <c r="T27" s="909"/>
      <c r="U27" s="310"/>
      <c r="V27" s="214">
        <v>1995</v>
      </c>
      <c r="W27" s="215" t="s">
        <v>437</v>
      </c>
      <c r="X27" s="214" t="s">
        <v>512</v>
      </c>
      <c r="Y27" s="214" t="s">
        <v>12</v>
      </c>
      <c r="Z27" s="214" t="s">
        <v>32</v>
      </c>
      <c r="AA27" s="904" t="s">
        <v>401</v>
      </c>
      <c r="AB27" s="910">
        <f t="shared" si="32"/>
        <v>1</v>
      </c>
      <c r="AC27" s="911">
        <f t="shared" si="33"/>
        <v>0.62231062271899118</v>
      </c>
      <c r="AD27" s="912">
        <f>+L27/$J27</f>
        <v>1.1633859167156899E-2</v>
      </c>
      <c r="AE27" s="912">
        <f t="shared" si="34"/>
        <v>0.21305729437365425</v>
      </c>
      <c r="AF27" s="912">
        <f t="shared" si="34"/>
        <v>2.5105376184411179E-3</v>
      </c>
      <c r="AG27" s="912">
        <f t="shared" si="34"/>
        <v>0.13465698481326427</v>
      </c>
      <c r="AH27" s="912">
        <f t="shared" si="34"/>
        <v>9.1418837492218154E-4</v>
      </c>
      <c r="AI27" s="912">
        <f t="shared" si="34"/>
        <v>5.130663612946707E-3</v>
      </c>
      <c r="AJ27" s="912">
        <f t="shared" si="34"/>
        <v>9.7865632514121548E-3</v>
      </c>
      <c r="AK27" s="990">
        <f t="shared" si="1"/>
        <v>-7.1393078870940485E-7</v>
      </c>
      <c r="AL27" s="210"/>
    </row>
    <row r="28" spans="1:38" s="211" customFormat="1" ht="11.45" customHeight="1">
      <c r="A28" s="499">
        <v>1992</v>
      </c>
      <c r="B28" s="206" t="s">
        <v>437</v>
      </c>
      <c r="C28" s="205" t="s">
        <v>512</v>
      </c>
      <c r="D28" s="205" t="s">
        <v>14</v>
      </c>
      <c r="E28" s="205" t="s">
        <v>33</v>
      </c>
      <c r="F28" s="891" t="s">
        <v>313</v>
      </c>
      <c r="G28" s="280">
        <v>30.851980000000001</v>
      </c>
      <c r="H28" s="258">
        <v>9.0090389999999996</v>
      </c>
      <c r="I28" s="892">
        <v>10.25952</v>
      </c>
      <c r="J28" s="893">
        <v>0.2256968</v>
      </c>
      <c r="K28" s="894">
        <v>0.14896200000000001</v>
      </c>
      <c r="L28" s="895"/>
      <c r="M28" s="895">
        <v>4.4084699999999997E-2</v>
      </c>
      <c r="N28" s="895">
        <v>1.6980999999999999E-3</v>
      </c>
      <c r="O28" s="895">
        <v>2.9391799999999999E-2</v>
      </c>
      <c r="P28" s="895"/>
      <c r="Q28" s="895"/>
      <c r="R28" s="895">
        <v>1.5602000000000001E-3</v>
      </c>
      <c r="S28" s="896">
        <f t="shared" si="30"/>
        <v>0</v>
      </c>
      <c r="T28" s="896">
        <v>0.26644410000000002</v>
      </c>
      <c r="U28" s="309"/>
      <c r="V28" s="205">
        <v>1992</v>
      </c>
      <c r="W28" s="206" t="s">
        <v>437</v>
      </c>
      <c r="X28" s="205" t="s">
        <v>512</v>
      </c>
      <c r="Y28" s="205" t="s">
        <v>14</v>
      </c>
      <c r="Z28" s="205" t="s">
        <v>33</v>
      </c>
      <c r="AA28" s="891" t="s">
        <v>313</v>
      </c>
      <c r="AB28" s="897">
        <f t="shared" si="32"/>
        <v>1</v>
      </c>
      <c r="AC28" s="901">
        <f t="shared" si="33"/>
        <v>0.66000935768695002</v>
      </c>
      <c r="AD28" s="902"/>
      <c r="AE28" s="902">
        <f>+M28/$J28</f>
        <v>0.19532709369384058</v>
      </c>
      <c r="AF28" s="902">
        <f>+N28/$J28</f>
        <v>7.5238107053356533E-3</v>
      </c>
      <c r="AG28" s="902">
        <f>+O28/$J28</f>
        <v>0.13022692390853569</v>
      </c>
      <c r="AH28" s="902"/>
      <c r="AI28" s="902"/>
      <c r="AJ28" s="902">
        <f t="shared" ref="AJ28:AJ105" si="35">+R28/$J28</f>
        <v>6.9128140053381351E-3</v>
      </c>
      <c r="AK28" s="900">
        <f t="shared" si="1"/>
        <v>0</v>
      </c>
      <c r="AL28" s="210"/>
    </row>
    <row r="29" spans="1:38" s="211" customFormat="1" ht="11.45" customHeight="1">
      <c r="A29" s="503">
        <v>1988</v>
      </c>
      <c r="B29" s="215" t="s">
        <v>437</v>
      </c>
      <c r="C29" s="214" t="s">
        <v>512</v>
      </c>
      <c r="D29" s="214" t="s">
        <v>14</v>
      </c>
      <c r="E29" s="214" t="s">
        <v>34</v>
      </c>
      <c r="F29" s="904" t="s">
        <v>401</v>
      </c>
      <c r="G29" s="282">
        <v>39.565100000000001</v>
      </c>
      <c r="H29" s="260">
        <v>11.36974</v>
      </c>
      <c r="I29" s="905">
        <v>11.36974</v>
      </c>
      <c r="J29" s="906">
        <v>0.27779520000000002</v>
      </c>
      <c r="K29" s="907">
        <v>0.1464201</v>
      </c>
      <c r="L29" s="908">
        <v>1.5909699999999999E-2</v>
      </c>
      <c r="M29" s="908">
        <v>6.5184800000000001E-2</v>
      </c>
      <c r="N29" s="908"/>
      <c r="O29" s="908">
        <v>3.98301E-2</v>
      </c>
      <c r="P29" s="908"/>
      <c r="Q29" s="908"/>
      <c r="R29" s="908">
        <v>1.04505E-2</v>
      </c>
      <c r="S29" s="909">
        <f t="shared" si="30"/>
        <v>0</v>
      </c>
      <c r="T29" s="909"/>
      <c r="U29" s="310"/>
      <c r="V29" s="214">
        <v>1988</v>
      </c>
      <c r="W29" s="215" t="s">
        <v>437</v>
      </c>
      <c r="X29" s="214" t="s">
        <v>512</v>
      </c>
      <c r="Y29" s="214" t="s">
        <v>14</v>
      </c>
      <c r="Z29" s="214" t="s">
        <v>34</v>
      </c>
      <c r="AA29" s="904" t="s">
        <v>401</v>
      </c>
      <c r="AB29" s="910">
        <f t="shared" si="32"/>
        <v>1</v>
      </c>
      <c r="AC29" s="911">
        <f t="shared" si="33"/>
        <v>0.52707930158620442</v>
      </c>
      <c r="AD29" s="912">
        <f>+L29/$J29</f>
        <v>5.7271327942311448E-2</v>
      </c>
      <c r="AE29" s="912">
        <f>+M29/$J29</f>
        <v>0.2346505627167064</v>
      </c>
      <c r="AF29" s="912"/>
      <c r="AG29" s="912">
        <f t="shared" ref="AG29:AG47" si="36">+O29/$J29</f>
        <v>0.14337936724608633</v>
      </c>
      <c r="AH29" s="912"/>
      <c r="AI29" s="912"/>
      <c r="AJ29" s="912">
        <f t="shared" si="35"/>
        <v>3.7619440508691294E-2</v>
      </c>
      <c r="AK29" s="990">
        <f t="shared" si="1"/>
        <v>0</v>
      </c>
      <c r="AL29" s="210"/>
    </row>
    <row r="30" spans="1:38" s="211" customFormat="1" ht="11.45" customHeight="1">
      <c r="A30" s="503">
        <v>1985</v>
      </c>
      <c r="B30" s="215" t="s">
        <v>437</v>
      </c>
      <c r="C30" s="214" t="s">
        <v>512</v>
      </c>
      <c r="D30" s="214" t="s">
        <v>16</v>
      </c>
      <c r="E30" s="214" t="s">
        <v>35</v>
      </c>
      <c r="F30" s="904" t="s">
        <v>401</v>
      </c>
      <c r="G30" s="282">
        <v>38.326140000000002</v>
      </c>
      <c r="H30" s="260">
        <v>10.523149999999999</v>
      </c>
      <c r="I30" s="905">
        <v>10.523149999999999</v>
      </c>
      <c r="J30" s="906">
        <v>0.26778730000000001</v>
      </c>
      <c r="K30" s="907">
        <v>0.1377157</v>
      </c>
      <c r="L30" s="908">
        <v>1.5720600000000001E-2</v>
      </c>
      <c r="M30" s="908">
        <v>6.8705199999999994E-2</v>
      </c>
      <c r="N30" s="908"/>
      <c r="O30" s="908">
        <v>3.7467300000000002E-2</v>
      </c>
      <c r="P30" s="908"/>
      <c r="Q30" s="908"/>
      <c r="R30" s="908">
        <v>8.1785E-3</v>
      </c>
      <c r="S30" s="909">
        <f t="shared" si="30"/>
        <v>0</v>
      </c>
      <c r="T30" s="909"/>
      <c r="U30" s="310"/>
      <c r="V30" s="214">
        <v>1985</v>
      </c>
      <c r="W30" s="215" t="s">
        <v>437</v>
      </c>
      <c r="X30" s="214" t="s">
        <v>512</v>
      </c>
      <c r="Y30" s="214" t="s">
        <v>16</v>
      </c>
      <c r="Z30" s="214" t="s">
        <v>35</v>
      </c>
      <c r="AA30" s="904" t="s">
        <v>401</v>
      </c>
      <c r="AB30" s="910">
        <f t="shared" si="32"/>
        <v>1</v>
      </c>
      <c r="AC30" s="911">
        <f t="shared" si="33"/>
        <v>0.51427270822776139</v>
      </c>
      <c r="AD30" s="912">
        <f>+L30/$J30</f>
        <v>5.8705547275767003E-2</v>
      </c>
      <c r="AE30" s="912">
        <f>+M30/$J30</f>
        <v>0.25656631214400383</v>
      </c>
      <c r="AF30" s="912"/>
      <c r="AG30" s="912">
        <f t="shared" si="36"/>
        <v>0.13991440221399595</v>
      </c>
      <c r="AH30" s="912"/>
      <c r="AI30" s="912"/>
      <c r="AJ30" s="912">
        <f t="shared" si="35"/>
        <v>3.0541030138471838E-2</v>
      </c>
      <c r="AK30" s="990">
        <f t="shared" si="1"/>
        <v>0</v>
      </c>
      <c r="AL30" s="210"/>
    </row>
    <row r="31" spans="1:38" s="211" customFormat="1" ht="11.45" customHeight="1">
      <c r="A31" s="498">
        <v>2013</v>
      </c>
      <c r="B31" s="883" t="s">
        <v>438</v>
      </c>
      <c r="C31" s="491" t="s">
        <v>515</v>
      </c>
      <c r="D31" s="491" t="s">
        <v>20</v>
      </c>
      <c r="E31" s="491" t="s">
        <v>36</v>
      </c>
      <c r="F31" s="924" t="s">
        <v>313</v>
      </c>
      <c r="G31" s="278">
        <v>40.472929999999998</v>
      </c>
      <c r="H31" s="925">
        <v>23.806750000000001</v>
      </c>
      <c r="I31" s="926">
        <v>24.884060000000002</v>
      </c>
      <c r="J31" s="927">
        <v>0.20431579999999999</v>
      </c>
      <c r="K31" s="928">
        <v>0.17967920000000001</v>
      </c>
      <c r="L31" s="929"/>
      <c r="M31" s="929"/>
      <c r="N31" s="929"/>
      <c r="O31" s="929">
        <v>6.8970999999999998E-3</v>
      </c>
      <c r="P31" s="929"/>
      <c r="Q31" s="929">
        <v>1.3851199999999999E-2</v>
      </c>
      <c r="R31" s="929">
        <v>3.8882999999999999E-3</v>
      </c>
      <c r="S31" s="930">
        <f t="shared" si="30"/>
        <v>0</v>
      </c>
      <c r="T31" s="930">
        <v>8.9672500000000002E-2</v>
      </c>
      <c r="U31" s="309"/>
      <c r="V31" s="491">
        <v>2013</v>
      </c>
      <c r="W31" s="883" t="s">
        <v>438</v>
      </c>
      <c r="X31" s="491" t="s">
        <v>515</v>
      </c>
      <c r="Y31" s="491" t="s">
        <v>20</v>
      </c>
      <c r="Z31" s="491" t="s">
        <v>36</v>
      </c>
      <c r="AA31" s="924" t="s">
        <v>313</v>
      </c>
      <c r="AB31" s="931">
        <f t="shared" si="32"/>
        <v>1</v>
      </c>
      <c r="AC31" s="898">
        <f t="shared" si="33"/>
        <v>0.87941901703147785</v>
      </c>
      <c r="AD31" s="899"/>
      <c r="AE31" s="899"/>
      <c r="AF31" s="899"/>
      <c r="AG31" s="899">
        <f t="shared" si="36"/>
        <v>3.375705647825572E-2</v>
      </c>
      <c r="AH31" s="899"/>
      <c r="AI31" s="899">
        <f t="shared" ref="AI31:AI47" si="37">+Q31/$J31</f>
        <v>6.7793092849402742E-2</v>
      </c>
      <c r="AJ31" s="899">
        <f t="shared" si="35"/>
        <v>1.90308336408638E-2</v>
      </c>
      <c r="AK31" s="903">
        <f t="shared" si="1"/>
        <v>0</v>
      </c>
      <c r="AL31" s="210"/>
    </row>
    <row r="32" spans="1:38" s="211" customFormat="1" ht="11.45" customHeight="1">
      <c r="A32" s="499">
        <v>2011</v>
      </c>
      <c r="B32" s="206" t="s">
        <v>438</v>
      </c>
      <c r="C32" s="205" t="s">
        <v>515</v>
      </c>
      <c r="D32" s="205" t="s">
        <v>4</v>
      </c>
      <c r="E32" s="205" t="s">
        <v>37</v>
      </c>
      <c r="F32" s="891" t="s">
        <v>313</v>
      </c>
      <c r="G32" s="280">
        <v>40.039589999999997</v>
      </c>
      <c r="H32" s="258">
        <v>24.378489999999999</v>
      </c>
      <c r="I32" s="892">
        <v>25.41506</v>
      </c>
      <c r="J32" s="893">
        <v>0.2015699</v>
      </c>
      <c r="K32" s="894">
        <v>0.1805842</v>
      </c>
      <c r="L32" s="895"/>
      <c r="M32" s="895"/>
      <c r="N32" s="895"/>
      <c r="O32" s="895">
        <v>6.3173999999999999E-3</v>
      </c>
      <c r="P32" s="895"/>
      <c r="Q32" s="895">
        <v>1.0473700000000001E-2</v>
      </c>
      <c r="R32" s="895">
        <v>4.1945000000000003E-3</v>
      </c>
      <c r="S32" s="896">
        <f t="shared" si="30"/>
        <v>1.0000000000287557E-7</v>
      </c>
      <c r="T32" s="896">
        <v>8.5588700000000004E-2</v>
      </c>
      <c r="U32" s="309"/>
      <c r="V32" s="205">
        <v>2011</v>
      </c>
      <c r="W32" s="206" t="s">
        <v>438</v>
      </c>
      <c r="X32" s="205" t="s">
        <v>515</v>
      </c>
      <c r="Y32" s="205" t="s">
        <v>4</v>
      </c>
      <c r="Z32" s="205" t="s">
        <v>37</v>
      </c>
      <c r="AA32" s="891" t="s">
        <v>313</v>
      </c>
      <c r="AB32" s="897">
        <f t="shared" si="32"/>
        <v>1</v>
      </c>
      <c r="AC32" s="901">
        <f t="shared" si="33"/>
        <v>0.89588872148073695</v>
      </c>
      <c r="AD32" s="902"/>
      <c r="AE32" s="902"/>
      <c r="AF32" s="902"/>
      <c r="AG32" s="902">
        <f t="shared" si="36"/>
        <v>3.1340988907570026E-2</v>
      </c>
      <c r="AH32" s="902"/>
      <c r="AI32" s="902">
        <f t="shared" si="37"/>
        <v>5.1960634995602023E-2</v>
      </c>
      <c r="AJ32" s="902">
        <f t="shared" si="35"/>
        <v>2.0809158510273609E-2</v>
      </c>
      <c r="AK32" s="900">
        <f t="shared" si="1"/>
        <v>4.9610581742687287E-7</v>
      </c>
      <c r="AL32" s="210"/>
    </row>
    <row r="33" spans="1:38" s="211" customFormat="1" ht="11.45" customHeight="1">
      <c r="A33" s="499">
        <v>2009</v>
      </c>
      <c r="B33" s="206" t="s">
        <v>438</v>
      </c>
      <c r="C33" s="205" t="s">
        <v>515</v>
      </c>
      <c r="D33" s="205" t="s">
        <v>6</v>
      </c>
      <c r="E33" s="205" t="s">
        <v>38</v>
      </c>
      <c r="F33" s="891" t="s">
        <v>313</v>
      </c>
      <c r="G33" s="280">
        <v>39.889679999999998</v>
      </c>
      <c r="H33" s="258">
        <v>24.970130000000001</v>
      </c>
      <c r="I33" s="892">
        <v>26.066669999999998</v>
      </c>
      <c r="J33" s="893">
        <v>0.2100525</v>
      </c>
      <c r="K33" s="894">
        <v>0.18827640000000001</v>
      </c>
      <c r="L33" s="895"/>
      <c r="M33" s="895"/>
      <c r="N33" s="895"/>
      <c r="O33" s="895">
        <v>8.5383999999999998E-3</v>
      </c>
      <c r="P33" s="895"/>
      <c r="Q33" s="895">
        <v>8.7436000000000007E-3</v>
      </c>
      <c r="R33" s="895">
        <v>4.4942000000000003E-3</v>
      </c>
      <c r="S33" s="896">
        <f t="shared" si="30"/>
        <v>-1.0000000000287557E-7</v>
      </c>
      <c r="T33" s="896">
        <v>8.3689799999999995E-2</v>
      </c>
      <c r="U33" s="309"/>
      <c r="V33" s="205">
        <v>2009</v>
      </c>
      <c r="W33" s="206" t="s">
        <v>438</v>
      </c>
      <c r="X33" s="205" t="s">
        <v>515</v>
      </c>
      <c r="Y33" s="205" t="s">
        <v>6</v>
      </c>
      <c r="Z33" s="205" t="s">
        <v>38</v>
      </c>
      <c r="AA33" s="891" t="s">
        <v>313</v>
      </c>
      <c r="AB33" s="897">
        <f t="shared" si="32"/>
        <v>1</v>
      </c>
      <c r="AC33" s="901">
        <f t="shared" si="33"/>
        <v>0.89633020316349488</v>
      </c>
      <c r="AD33" s="902"/>
      <c r="AE33" s="902"/>
      <c r="AF33" s="902"/>
      <c r="AG33" s="902">
        <f t="shared" si="36"/>
        <v>4.064888539769819E-2</v>
      </c>
      <c r="AH33" s="902"/>
      <c r="AI33" s="902">
        <f t="shared" si="37"/>
        <v>4.1625784030182932E-2</v>
      </c>
      <c r="AJ33" s="902">
        <f t="shared" si="35"/>
        <v>2.1395603480082362E-2</v>
      </c>
      <c r="AK33" s="900">
        <f t="shared" si="1"/>
        <v>-4.7607145825523389E-7</v>
      </c>
      <c r="AL33" s="210"/>
    </row>
    <row r="34" spans="1:38" s="211" customFormat="1" ht="11.45" customHeight="1">
      <c r="A34" s="500">
        <v>2006</v>
      </c>
      <c r="B34" s="217" t="s">
        <v>438</v>
      </c>
      <c r="C34" s="216" t="s">
        <v>515</v>
      </c>
      <c r="D34" s="216" t="s">
        <v>8</v>
      </c>
      <c r="E34" s="216" t="s">
        <v>39</v>
      </c>
      <c r="F34" s="914" t="s">
        <v>313</v>
      </c>
      <c r="G34" s="307">
        <v>41.316540000000003</v>
      </c>
      <c r="H34" s="262">
        <v>25.557729999999999</v>
      </c>
      <c r="I34" s="923">
        <v>26.521470000000001</v>
      </c>
      <c r="J34" s="916">
        <v>0.20713290000000001</v>
      </c>
      <c r="K34" s="917">
        <v>0.1869634</v>
      </c>
      <c r="L34" s="918"/>
      <c r="M34" s="918"/>
      <c r="N34" s="918"/>
      <c r="O34" s="918">
        <v>6.2861999999999996E-3</v>
      </c>
      <c r="P34" s="918"/>
      <c r="Q34" s="918">
        <v>7.3115999999999997E-3</v>
      </c>
      <c r="R34" s="918">
        <v>6.5716999999999998E-3</v>
      </c>
      <c r="S34" s="919">
        <f t="shared" si="30"/>
        <v>0</v>
      </c>
      <c r="T34" s="919">
        <v>8.1553799999999996E-2</v>
      </c>
      <c r="U34" s="309"/>
      <c r="V34" s="216">
        <v>2006</v>
      </c>
      <c r="W34" s="217" t="s">
        <v>438</v>
      </c>
      <c r="X34" s="216" t="s">
        <v>515</v>
      </c>
      <c r="Y34" s="216" t="s">
        <v>8</v>
      </c>
      <c r="Z34" s="216" t="s">
        <v>39</v>
      </c>
      <c r="AA34" s="914" t="s">
        <v>313</v>
      </c>
      <c r="AB34" s="920">
        <f t="shared" si="32"/>
        <v>1</v>
      </c>
      <c r="AC34" s="921">
        <f t="shared" si="33"/>
        <v>0.90262531929983114</v>
      </c>
      <c r="AD34" s="922"/>
      <c r="AE34" s="922"/>
      <c r="AF34" s="922"/>
      <c r="AG34" s="922">
        <f t="shared" si="36"/>
        <v>3.0348631241101723E-2</v>
      </c>
      <c r="AH34" s="922"/>
      <c r="AI34" s="922">
        <f t="shared" si="37"/>
        <v>3.5299076100416688E-2</v>
      </c>
      <c r="AJ34" s="922">
        <f t="shared" si="35"/>
        <v>3.1726973358650407E-2</v>
      </c>
      <c r="AK34" s="900">
        <f t="shared" si="1"/>
        <v>0</v>
      </c>
      <c r="AL34" s="210"/>
    </row>
    <row r="35" spans="1:38" s="211" customFormat="1" ht="11.45" customHeight="1">
      <c r="A35" s="498">
        <v>2013</v>
      </c>
      <c r="B35" s="883" t="s">
        <v>439</v>
      </c>
      <c r="C35" s="491" t="s">
        <v>514</v>
      </c>
      <c r="D35" s="491" t="s">
        <v>20</v>
      </c>
      <c r="E35" s="491" t="s">
        <v>741</v>
      </c>
      <c r="F35" s="924" t="s">
        <v>313</v>
      </c>
      <c r="G35" s="278">
        <v>35.14255</v>
      </c>
      <c r="H35" s="925">
        <v>18.643820000000002</v>
      </c>
      <c r="I35" s="926">
        <v>20.973960000000002</v>
      </c>
      <c r="J35" s="927">
        <v>0.1815679</v>
      </c>
      <c r="K35" s="928">
        <v>0.12634219999999999</v>
      </c>
      <c r="L35" s="929"/>
      <c r="M35" s="929">
        <v>2.7948000000000001E-3</v>
      </c>
      <c r="N35" s="929"/>
      <c r="O35" s="929"/>
      <c r="P35" s="929"/>
      <c r="Q35" s="929">
        <v>1.07604E-2</v>
      </c>
      <c r="R35" s="929">
        <v>4.1670499999999999E-2</v>
      </c>
      <c r="S35" s="930">
        <f t="shared" si="30"/>
        <v>0</v>
      </c>
      <c r="T35" s="930">
        <v>0.19236449999999999</v>
      </c>
      <c r="U35" s="309"/>
      <c r="V35" s="491">
        <v>2013</v>
      </c>
      <c r="W35" s="883" t="s">
        <v>439</v>
      </c>
      <c r="X35" s="491" t="s">
        <v>514</v>
      </c>
      <c r="Y35" s="491" t="s">
        <v>20</v>
      </c>
      <c r="Z35" s="491" t="s">
        <v>741</v>
      </c>
      <c r="AA35" s="924" t="s">
        <v>313</v>
      </c>
      <c r="AB35" s="931">
        <f t="shared" si="32"/>
        <v>1</v>
      </c>
      <c r="AC35" s="898">
        <f t="shared" si="33"/>
        <v>0.69583995849486602</v>
      </c>
      <c r="AD35" s="899"/>
      <c r="AE35" s="899">
        <f t="shared" ref="AE35:AE47" si="38">+M35/$J35</f>
        <v>1.539258866793084E-2</v>
      </c>
      <c r="AF35" s="899"/>
      <c r="AG35" s="899"/>
      <c r="AH35" s="899"/>
      <c r="AI35" s="899">
        <f t="shared" si="37"/>
        <v>5.9263779555747464E-2</v>
      </c>
      <c r="AJ35" s="899">
        <f t="shared" si="35"/>
        <v>0.22950367328145557</v>
      </c>
      <c r="AK35" s="903">
        <f t="shared" si="1"/>
        <v>0</v>
      </c>
      <c r="AL35" s="210"/>
    </row>
    <row r="36" spans="1:38" s="211" customFormat="1" ht="11.45" customHeight="1">
      <c r="A36" s="499">
        <v>2010</v>
      </c>
      <c r="B36" s="206" t="s">
        <v>439</v>
      </c>
      <c r="C36" s="205" t="s">
        <v>514</v>
      </c>
      <c r="D36" s="205" t="s">
        <v>4</v>
      </c>
      <c r="E36" s="205" t="s">
        <v>40</v>
      </c>
      <c r="F36" s="891" t="s">
        <v>313</v>
      </c>
      <c r="G36" s="280">
        <v>36.14629</v>
      </c>
      <c r="H36" s="258">
        <v>18.053419999999999</v>
      </c>
      <c r="I36" s="892">
        <v>20.190380000000001</v>
      </c>
      <c r="J36" s="893">
        <v>0.18174940000000001</v>
      </c>
      <c r="K36" s="894">
        <v>0.1170421</v>
      </c>
      <c r="L36" s="895"/>
      <c r="M36" s="895">
        <v>3.0988999999999999E-3</v>
      </c>
      <c r="N36" s="895"/>
      <c r="O36" s="895"/>
      <c r="P36" s="895"/>
      <c r="Q36" s="895">
        <v>1.01945E-2</v>
      </c>
      <c r="R36" s="895">
        <v>5.1413899999999998E-2</v>
      </c>
      <c r="S36" s="896">
        <f t="shared" si="30"/>
        <v>0</v>
      </c>
      <c r="T36" s="896">
        <v>0.1890288</v>
      </c>
      <c r="U36" s="309"/>
      <c r="V36" s="205">
        <v>2010</v>
      </c>
      <c r="W36" s="206" t="s">
        <v>439</v>
      </c>
      <c r="X36" s="205" t="s">
        <v>514</v>
      </c>
      <c r="Y36" s="205" t="s">
        <v>4</v>
      </c>
      <c r="Z36" s="205" t="s">
        <v>40</v>
      </c>
      <c r="AA36" s="891" t="s">
        <v>313</v>
      </c>
      <c r="AB36" s="897">
        <f t="shared" si="32"/>
        <v>1</v>
      </c>
      <c r="AC36" s="901">
        <f t="shared" si="33"/>
        <v>0.64397516580522407</v>
      </c>
      <c r="AD36" s="902"/>
      <c r="AE36" s="902">
        <f t="shared" si="38"/>
        <v>1.7050400166382942E-2</v>
      </c>
      <c r="AF36" s="902"/>
      <c r="AG36" s="902"/>
      <c r="AH36" s="902"/>
      <c r="AI36" s="902">
        <f t="shared" si="37"/>
        <v>5.6090969213653523E-2</v>
      </c>
      <c r="AJ36" s="902">
        <f t="shared" si="35"/>
        <v>0.28288346481473942</v>
      </c>
      <c r="AK36" s="900">
        <f t="shared" si="1"/>
        <v>0</v>
      </c>
      <c r="AL36" s="210"/>
    </row>
    <row r="37" spans="1:38" s="211" customFormat="1" ht="11.45" customHeight="1">
      <c r="A37" s="499">
        <v>2007</v>
      </c>
      <c r="B37" s="206" t="s">
        <v>439</v>
      </c>
      <c r="C37" s="205" t="s">
        <v>514</v>
      </c>
      <c r="D37" s="205" t="s">
        <v>6</v>
      </c>
      <c r="E37" s="205" t="s">
        <v>41</v>
      </c>
      <c r="F37" s="891" t="s">
        <v>313</v>
      </c>
      <c r="G37" s="280">
        <v>33.826309999999999</v>
      </c>
      <c r="H37" s="258">
        <v>17.165189999999999</v>
      </c>
      <c r="I37" s="892">
        <v>18.982289999999999</v>
      </c>
      <c r="J37" s="893">
        <v>0.16974310000000001</v>
      </c>
      <c r="K37" s="894">
        <v>9.0568300000000004E-2</v>
      </c>
      <c r="L37" s="895"/>
      <c r="M37" s="895">
        <v>1.63325E-2</v>
      </c>
      <c r="N37" s="895"/>
      <c r="O37" s="895"/>
      <c r="P37" s="895"/>
      <c r="Q37" s="895">
        <v>8.8964000000000005E-3</v>
      </c>
      <c r="R37" s="895">
        <v>5.3945899999999998E-2</v>
      </c>
      <c r="S37" s="896">
        <f t="shared" si="30"/>
        <v>0</v>
      </c>
      <c r="T37" s="896">
        <v>0.1996763</v>
      </c>
      <c r="U37" s="309"/>
      <c r="V37" s="205">
        <v>2007</v>
      </c>
      <c r="W37" s="206" t="s">
        <v>439</v>
      </c>
      <c r="X37" s="205" t="s">
        <v>514</v>
      </c>
      <c r="Y37" s="205" t="s">
        <v>6</v>
      </c>
      <c r="Z37" s="205" t="s">
        <v>41</v>
      </c>
      <c r="AA37" s="891" t="s">
        <v>313</v>
      </c>
      <c r="AB37" s="897">
        <f t="shared" si="32"/>
        <v>1</v>
      </c>
      <c r="AC37" s="901">
        <f t="shared" si="33"/>
        <v>0.53356101072738749</v>
      </c>
      <c r="AD37" s="902"/>
      <c r="AE37" s="902">
        <f t="shared" si="38"/>
        <v>9.6218933199641102E-2</v>
      </c>
      <c r="AF37" s="902"/>
      <c r="AG37" s="902"/>
      <c r="AH37" s="902"/>
      <c r="AI37" s="902">
        <f t="shared" si="37"/>
        <v>5.2410966925901553E-2</v>
      </c>
      <c r="AJ37" s="902">
        <f t="shared" si="35"/>
        <v>0.31780908914706985</v>
      </c>
      <c r="AK37" s="900">
        <f t="shared" si="1"/>
        <v>0</v>
      </c>
      <c r="AL37" s="210"/>
    </row>
    <row r="38" spans="1:38" s="211" customFormat="1" ht="11.45" customHeight="1">
      <c r="A38" s="499">
        <v>2004</v>
      </c>
      <c r="B38" s="206" t="s">
        <v>439</v>
      </c>
      <c r="C38" s="205" t="s">
        <v>514</v>
      </c>
      <c r="D38" s="205" t="s">
        <v>8</v>
      </c>
      <c r="E38" s="205" t="s">
        <v>42</v>
      </c>
      <c r="F38" s="891" t="s">
        <v>313</v>
      </c>
      <c r="G38" s="280">
        <v>34.128320000000002</v>
      </c>
      <c r="H38" s="258">
        <v>17.347670000000001</v>
      </c>
      <c r="I38" s="892">
        <v>19.891110000000001</v>
      </c>
      <c r="J38" s="893">
        <v>0.16996459999999999</v>
      </c>
      <c r="K38" s="894">
        <v>9.0128200000000006E-2</v>
      </c>
      <c r="L38" s="895"/>
      <c r="M38" s="895">
        <v>1.2688400000000001E-2</v>
      </c>
      <c r="N38" s="895"/>
      <c r="O38" s="895"/>
      <c r="P38" s="895"/>
      <c r="Q38" s="895">
        <v>1.01035E-2</v>
      </c>
      <c r="R38" s="895">
        <v>5.7044499999999998E-2</v>
      </c>
      <c r="S38" s="896">
        <f t="shared" si="30"/>
        <v>0</v>
      </c>
      <c r="T38" s="896">
        <v>0.2120428</v>
      </c>
      <c r="U38" s="309"/>
      <c r="V38" s="205">
        <v>2004</v>
      </c>
      <c r="W38" s="206" t="s">
        <v>439</v>
      </c>
      <c r="X38" s="205" t="s">
        <v>514</v>
      </c>
      <c r="Y38" s="205" t="s">
        <v>8</v>
      </c>
      <c r="Z38" s="205" t="s">
        <v>42</v>
      </c>
      <c r="AA38" s="891" t="s">
        <v>313</v>
      </c>
      <c r="AB38" s="897">
        <f t="shared" si="32"/>
        <v>1</v>
      </c>
      <c r="AC38" s="901">
        <f t="shared" si="33"/>
        <v>0.53027630459519226</v>
      </c>
      <c r="AD38" s="902"/>
      <c r="AE38" s="902">
        <f t="shared" si="38"/>
        <v>7.4653192488318157E-2</v>
      </c>
      <c r="AF38" s="902"/>
      <c r="AG38" s="902"/>
      <c r="AH38" s="902"/>
      <c r="AI38" s="902">
        <f t="shared" si="37"/>
        <v>5.9444731432310022E-2</v>
      </c>
      <c r="AJ38" s="902">
        <f t="shared" si="35"/>
        <v>0.33562577148417966</v>
      </c>
      <c r="AK38" s="900">
        <f t="shared" si="1"/>
        <v>0</v>
      </c>
      <c r="AL38" s="210"/>
    </row>
    <row r="39" spans="1:38" s="211" customFormat="1" ht="11.45" customHeight="1">
      <c r="A39" s="499">
        <v>2000</v>
      </c>
      <c r="B39" s="206" t="s">
        <v>439</v>
      </c>
      <c r="C39" s="205" t="s">
        <v>514</v>
      </c>
      <c r="D39" s="205" t="s">
        <v>10</v>
      </c>
      <c r="E39" s="205" t="s">
        <v>43</v>
      </c>
      <c r="F39" s="891" t="s">
        <v>313</v>
      </c>
      <c r="G39" s="280">
        <v>31.828240000000001</v>
      </c>
      <c r="H39" s="258">
        <v>15.86594</v>
      </c>
      <c r="I39" s="892">
        <v>18.89217</v>
      </c>
      <c r="J39" s="893">
        <v>0.15772459999999999</v>
      </c>
      <c r="K39" s="894">
        <v>8.1298200000000001E-2</v>
      </c>
      <c r="L39" s="895"/>
      <c r="M39" s="895">
        <v>1.25813E-2</v>
      </c>
      <c r="N39" s="895"/>
      <c r="O39" s="895"/>
      <c r="P39" s="895"/>
      <c r="Q39" s="895">
        <v>1.2019E-2</v>
      </c>
      <c r="R39" s="895">
        <v>5.1825999999999997E-2</v>
      </c>
      <c r="S39" s="896">
        <f t="shared" si="30"/>
        <v>1.0000000000287557E-7</v>
      </c>
      <c r="T39" s="896">
        <v>0.23675579999999999</v>
      </c>
      <c r="U39" s="309"/>
      <c r="V39" s="205">
        <v>2000</v>
      </c>
      <c r="W39" s="206" t="s">
        <v>439</v>
      </c>
      <c r="X39" s="205" t="s">
        <v>514</v>
      </c>
      <c r="Y39" s="205" t="s">
        <v>10</v>
      </c>
      <c r="Z39" s="205" t="s">
        <v>43</v>
      </c>
      <c r="AA39" s="891" t="s">
        <v>313</v>
      </c>
      <c r="AB39" s="897">
        <f t="shared" si="32"/>
        <v>1</v>
      </c>
      <c r="AC39" s="901">
        <f t="shared" si="33"/>
        <v>0.51544400810019497</v>
      </c>
      <c r="AD39" s="902"/>
      <c r="AE39" s="902">
        <f t="shared" si="38"/>
        <v>7.9767518827120187E-2</v>
      </c>
      <c r="AF39" s="902"/>
      <c r="AG39" s="902"/>
      <c r="AH39" s="902"/>
      <c r="AI39" s="902">
        <f t="shared" si="37"/>
        <v>7.6202444006832168E-2</v>
      </c>
      <c r="AJ39" s="902">
        <f t="shared" si="35"/>
        <v>0.32858539504934547</v>
      </c>
      <c r="AK39" s="900">
        <f t="shared" si="1"/>
        <v>6.3401650718386549E-7</v>
      </c>
      <c r="AL39" s="210"/>
    </row>
    <row r="40" spans="1:38" s="211" customFormat="1" ht="11.45" customHeight="1">
      <c r="A40" s="499">
        <v>1998</v>
      </c>
      <c r="B40" s="206" t="s">
        <v>439</v>
      </c>
      <c r="C40" s="205" t="s">
        <v>514</v>
      </c>
      <c r="D40" s="205" t="s">
        <v>10</v>
      </c>
      <c r="E40" s="205" t="s">
        <v>44</v>
      </c>
      <c r="F40" s="891" t="s">
        <v>313</v>
      </c>
      <c r="G40" s="280">
        <v>34.984139999999996</v>
      </c>
      <c r="H40" s="258">
        <v>18.151530000000001</v>
      </c>
      <c r="I40" s="892">
        <v>19.756340000000002</v>
      </c>
      <c r="J40" s="893">
        <v>0.17461760000000001</v>
      </c>
      <c r="K40" s="894">
        <v>8.05448E-2</v>
      </c>
      <c r="L40" s="895"/>
      <c r="M40" s="895">
        <v>1.32899E-2</v>
      </c>
      <c r="N40" s="895"/>
      <c r="O40" s="895"/>
      <c r="P40" s="895"/>
      <c r="Q40" s="895">
        <v>1.9197499999999999E-2</v>
      </c>
      <c r="R40" s="895">
        <v>6.1585399999999998E-2</v>
      </c>
      <c r="S40" s="896">
        <f t="shared" si="30"/>
        <v>0</v>
      </c>
      <c r="T40" s="896">
        <v>0.20167360000000001</v>
      </c>
      <c r="U40" s="309"/>
      <c r="V40" s="205">
        <v>1998</v>
      </c>
      <c r="W40" s="206" t="s">
        <v>439</v>
      </c>
      <c r="X40" s="205" t="s">
        <v>514</v>
      </c>
      <c r="Y40" s="205" t="s">
        <v>10</v>
      </c>
      <c r="Z40" s="205" t="s">
        <v>44</v>
      </c>
      <c r="AA40" s="891" t="s">
        <v>313</v>
      </c>
      <c r="AB40" s="897">
        <f t="shared" si="32"/>
        <v>1</v>
      </c>
      <c r="AC40" s="901">
        <f t="shared" si="33"/>
        <v>0.46126392757660162</v>
      </c>
      <c r="AD40" s="902"/>
      <c r="AE40" s="902">
        <f t="shared" si="38"/>
        <v>7.6108593864535987E-2</v>
      </c>
      <c r="AF40" s="902"/>
      <c r="AG40" s="902"/>
      <c r="AH40" s="902"/>
      <c r="AI40" s="902">
        <f t="shared" si="37"/>
        <v>0.10994023511948393</v>
      </c>
      <c r="AJ40" s="902">
        <f t="shared" si="35"/>
        <v>0.35268724343937835</v>
      </c>
      <c r="AK40" s="900">
        <f t="shared" si="1"/>
        <v>0</v>
      </c>
      <c r="AL40" s="210"/>
    </row>
    <row r="41" spans="1:38" s="211" customFormat="1" ht="11.45" customHeight="1">
      <c r="A41" s="499">
        <v>1997</v>
      </c>
      <c r="B41" s="206" t="s">
        <v>439</v>
      </c>
      <c r="C41" s="205" t="s">
        <v>514</v>
      </c>
      <c r="D41" s="205" t="s">
        <v>12</v>
      </c>
      <c r="E41" s="205" t="s">
        <v>45</v>
      </c>
      <c r="F41" s="891" t="s">
        <v>313</v>
      </c>
      <c r="G41" s="280">
        <v>32.111809999999998</v>
      </c>
      <c r="H41" s="258">
        <v>16.925789999999999</v>
      </c>
      <c r="I41" s="892">
        <v>18.387170000000001</v>
      </c>
      <c r="J41" s="893">
        <v>0.1617468</v>
      </c>
      <c r="K41" s="894">
        <v>7.2700100000000004E-2</v>
      </c>
      <c r="L41" s="895"/>
      <c r="M41" s="895">
        <v>1.3012599999999999E-2</v>
      </c>
      <c r="N41" s="895"/>
      <c r="O41" s="895"/>
      <c r="P41" s="895"/>
      <c r="Q41" s="895">
        <v>1.5275199999999999E-2</v>
      </c>
      <c r="R41" s="895">
        <v>6.0759000000000001E-2</v>
      </c>
      <c r="S41" s="896">
        <f t="shared" si="30"/>
        <v>-1.0000000000287557E-7</v>
      </c>
      <c r="T41" s="896">
        <v>0.20320240000000001</v>
      </c>
      <c r="U41" s="309"/>
      <c r="V41" s="205">
        <v>1997</v>
      </c>
      <c r="W41" s="206" t="s">
        <v>439</v>
      </c>
      <c r="X41" s="205" t="s">
        <v>514</v>
      </c>
      <c r="Y41" s="205" t="s">
        <v>12</v>
      </c>
      <c r="Z41" s="205" t="s">
        <v>45</v>
      </c>
      <c r="AA41" s="891" t="s">
        <v>313</v>
      </c>
      <c r="AB41" s="897">
        <f t="shared" si="32"/>
        <v>1</v>
      </c>
      <c r="AC41" s="901">
        <f t="shared" si="33"/>
        <v>0.44946855208263786</v>
      </c>
      <c r="AD41" s="902"/>
      <c r="AE41" s="902">
        <f t="shared" si="38"/>
        <v>8.0450432404226849E-2</v>
      </c>
      <c r="AF41" s="902"/>
      <c r="AG41" s="902"/>
      <c r="AH41" s="902"/>
      <c r="AI41" s="902">
        <f t="shared" si="37"/>
        <v>9.4438962625535708E-2</v>
      </c>
      <c r="AJ41" s="902">
        <f t="shared" si="35"/>
        <v>0.37564267113785249</v>
      </c>
      <c r="AK41" s="900">
        <f t="shared" si="1"/>
        <v>-6.1825025299278025E-7</v>
      </c>
      <c r="AL41" s="210"/>
    </row>
    <row r="42" spans="1:38" s="211" customFormat="1" ht="11.45" customHeight="1">
      <c r="A42" s="499">
        <v>1994</v>
      </c>
      <c r="B42" s="206" t="s">
        <v>439</v>
      </c>
      <c r="C42" s="205" t="s">
        <v>514</v>
      </c>
      <c r="D42" s="205" t="s">
        <v>12</v>
      </c>
      <c r="E42" s="205" t="s">
        <v>46</v>
      </c>
      <c r="F42" s="891" t="s">
        <v>313</v>
      </c>
      <c r="G42" s="280">
        <v>32.395560000000003</v>
      </c>
      <c r="H42" s="258">
        <v>16.338709999999999</v>
      </c>
      <c r="I42" s="892">
        <v>17.589849999999998</v>
      </c>
      <c r="J42" s="893">
        <v>0.17002159999999999</v>
      </c>
      <c r="K42" s="894">
        <v>6.6514799999999999E-2</v>
      </c>
      <c r="L42" s="895"/>
      <c r="M42" s="895">
        <v>1.30822E-2</v>
      </c>
      <c r="N42" s="895"/>
      <c r="O42" s="895"/>
      <c r="P42" s="895"/>
      <c r="Q42" s="895">
        <v>2.0541500000000001E-2</v>
      </c>
      <c r="R42" s="895">
        <v>6.9883100000000004E-2</v>
      </c>
      <c r="S42" s="896">
        <f t="shared" si="30"/>
        <v>0</v>
      </c>
      <c r="T42" s="896">
        <v>0.19871249999999999</v>
      </c>
      <c r="U42" s="309"/>
      <c r="V42" s="205">
        <v>1994</v>
      </c>
      <c r="W42" s="206" t="s">
        <v>439</v>
      </c>
      <c r="X42" s="205" t="s">
        <v>514</v>
      </c>
      <c r="Y42" s="205" t="s">
        <v>12</v>
      </c>
      <c r="Z42" s="205" t="s">
        <v>46</v>
      </c>
      <c r="AA42" s="891" t="s">
        <v>313</v>
      </c>
      <c r="AB42" s="897">
        <f t="shared" si="32"/>
        <v>1</v>
      </c>
      <c r="AC42" s="901">
        <f t="shared" si="33"/>
        <v>0.391213822243762</v>
      </c>
      <c r="AD42" s="902"/>
      <c r="AE42" s="902">
        <f t="shared" si="38"/>
        <v>7.6944341189590038E-2</v>
      </c>
      <c r="AF42" s="902"/>
      <c r="AG42" s="902"/>
      <c r="AH42" s="902"/>
      <c r="AI42" s="902">
        <f t="shared" si="37"/>
        <v>0.12081700207503047</v>
      </c>
      <c r="AJ42" s="902">
        <f t="shared" si="35"/>
        <v>0.41102483449161759</v>
      </c>
      <c r="AK42" s="900">
        <f t="shared" si="1"/>
        <v>0</v>
      </c>
      <c r="AL42" s="210"/>
    </row>
    <row r="43" spans="1:38" s="211" customFormat="1" ht="11.45" customHeight="1">
      <c r="A43" s="499">
        <v>1991</v>
      </c>
      <c r="B43" s="206" t="s">
        <v>439</v>
      </c>
      <c r="C43" s="205" t="s">
        <v>514</v>
      </c>
      <c r="D43" s="205" t="s">
        <v>14</v>
      </c>
      <c r="E43" s="205" t="s">
        <v>47</v>
      </c>
      <c r="F43" s="891" t="s">
        <v>313</v>
      </c>
      <c r="G43" s="280">
        <v>29.66799</v>
      </c>
      <c r="H43" s="258">
        <v>15.396409999999999</v>
      </c>
      <c r="I43" s="892">
        <v>16.63006</v>
      </c>
      <c r="J43" s="893">
        <v>0.15834229999999999</v>
      </c>
      <c r="K43" s="894">
        <v>8.3000299999999999E-2</v>
      </c>
      <c r="L43" s="895"/>
      <c r="M43" s="895">
        <v>8.6195000000000004E-3</v>
      </c>
      <c r="N43" s="895"/>
      <c r="O43" s="895">
        <v>3.3799799999999998E-2</v>
      </c>
      <c r="P43" s="895"/>
      <c r="Q43" s="895">
        <v>0</v>
      </c>
      <c r="R43" s="895">
        <v>3.2922600000000003E-2</v>
      </c>
      <c r="S43" s="896">
        <f t="shared" si="30"/>
        <v>1.0000000000287557E-7</v>
      </c>
      <c r="T43" s="896">
        <v>0.19782839999999999</v>
      </c>
      <c r="U43" s="309"/>
      <c r="V43" s="205">
        <v>1991</v>
      </c>
      <c r="W43" s="206" t="s">
        <v>439</v>
      </c>
      <c r="X43" s="205" t="s">
        <v>514</v>
      </c>
      <c r="Y43" s="205" t="s">
        <v>14</v>
      </c>
      <c r="Z43" s="205" t="s">
        <v>47</v>
      </c>
      <c r="AA43" s="891" t="s">
        <v>313</v>
      </c>
      <c r="AB43" s="897">
        <f t="shared" si="32"/>
        <v>1</v>
      </c>
      <c r="AC43" s="901">
        <f t="shared" si="33"/>
        <v>0.52418273575664875</v>
      </c>
      <c r="AD43" s="902"/>
      <c r="AE43" s="902">
        <f t="shared" si="38"/>
        <v>5.4435864579458558E-2</v>
      </c>
      <c r="AF43" s="902"/>
      <c r="AG43" s="902">
        <f t="shared" si="36"/>
        <v>0.21346033245696192</v>
      </c>
      <c r="AH43" s="902"/>
      <c r="AI43" s="902">
        <f t="shared" si="37"/>
        <v>0</v>
      </c>
      <c r="AJ43" s="902">
        <f t="shared" si="35"/>
        <v>0.20792043566374876</v>
      </c>
      <c r="AK43" s="900">
        <f t="shared" si="1"/>
        <v>6.3154318197256032E-7</v>
      </c>
      <c r="AL43" s="210"/>
    </row>
    <row r="44" spans="1:38" s="211" customFormat="1" ht="11.45" customHeight="1">
      <c r="A44" s="499">
        <v>1987</v>
      </c>
      <c r="B44" s="206" t="s">
        <v>439</v>
      </c>
      <c r="C44" s="205" t="s">
        <v>514</v>
      </c>
      <c r="D44" s="205" t="s">
        <v>16</v>
      </c>
      <c r="E44" s="205" t="s">
        <v>48</v>
      </c>
      <c r="F44" s="891" t="s">
        <v>313</v>
      </c>
      <c r="G44" s="280">
        <v>27.017679999999999</v>
      </c>
      <c r="H44" s="258">
        <v>15.668950000000001</v>
      </c>
      <c r="I44" s="892">
        <v>17.467199999999998</v>
      </c>
      <c r="J44" s="893">
        <v>0.12794649999999999</v>
      </c>
      <c r="K44" s="894">
        <v>7.1204600000000007E-2</v>
      </c>
      <c r="L44" s="895"/>
      <c r="M44" s="895">
        <v>9.2051000000000008E-3</v>
      </c>
      <c r="N44" s="895"/>
      <c r="O44" s="895">
        <v>2.2260499999999999E-2</v>
      </c>
      <c r="P44" s="895"/>
      <c r="Q44" s="895">
        <v>0</v>
      </c>
      <c r="R44" s="895">
        <v>2.5276300000000002E-2</v>
      </c>
      <c r="S44" s="896">
        <f t="shared" si="30"/>
        <v>0</v>
      </c>
      <c r="T44" s="896">
        <v>0.1897276</v>
      </c>
      <c r="U44" s="309"/>
      <c r="V44" s="205">
        <v>1987</v>
      </c>
      <c r="W44" s="206" t="s">
        <v>439</v>
      </c>
      <c r="X44" s="205" t="s">
        <v>514</v>
      </c>
      <c r="Y44" s="205" t="s">
        <v>16</v>
      </c>
      <c r="Z44" s="205" t="s">
        <v>48</v>
      </c>
      <c r="AA44" s="891" t="s">
        <v>313</v>
      </c>
      <c r="AB44" s="897">
        <f t="shared" si="32"/>
        <v>1</v>
      </c>
      <c r="AC44" s="901">
        <f t="shared" si="33"/>
        <v>0.5565185448605473</v>
      </c>
      <c r="AD44" s="902"/>
      <c r="AE44" s="902">
        <f t="shared" si="38"/>
        <v>7.1944914475972385E-2</v>
      </c>
      <c r="AF44" s="902"/>
      <c r="AG44" s="902">
        <f t="shared" si="36"/>
        <v>0.17398287565505896</v>
      </c>
      <c r="AH44" s="902"/>
      <c r="AI44" s="902">
        <f t="shared" si="37"/>
        <v>0</v>
      </c>
      <c r="AJ44" s="902">
        <f t="shared" si="35"/>
        <v>0.1975536650084215</v>
      </c>
      <c r="AK44" s="900">
        <f t="shared" si="1"/>
        <v>0</v>
      </c>
      <c r="AL44" s="210"/>
    </row>
    <row r="45" spans="1:38" s="211" customFormat="1" ht="11.45" customHeight="1">
      <c r="A45" s="499">
        <v>1981</v>
      </c>
      <c r="B45" s="206" t="s">
        <v>439</v>
      </c>
      <c r="C45" s="205" t="s">
        <v>514</v>
      </c>
      <c r="D45" s="205" t="s">
        <v>18</v>
      </c>
      <c r="E45" s="205" t="s">
        <v>49</v>
      </c>
      <c r="F45" s="891" t="s">
        <v>313</v>
      </c>
      <c r="G45" s="280">
        <v>25.44642</v>
      </c>
      <c r="H45" s="258">
        <v>17.493390000000002</v>
      </c>
      <c r="I45" s="892">
        <v>18.93112</v>
      </c>
      <c r="J45" s="893">
        <v>0.1014477</v>
      </c>
      <c r="K45" s="894">
        <v>5.0954300000000001E-2</v>
      </c>
      <c r="L45" s="895"/>
      <c r="M45" s="895">
        <v>1.13784E-2</v>
      </c>
      <c r="N45" s="895"/>
      <c r="O45" s="895">
        <v>1.73308E-2</v>
      </c>
      <c r="P45" s="895"/>
      <c r="Q45" s="895">
        <v>0</v>
      </c>
      <c r="R45" s="895">
        <v>2.1784100000000001E-2</v>
      </c>
      <c r="S45" s="896">
        <f t="shared" si="30"/>
        <v>1.0000000000287557E-7</v>
      </c>
      <c r="T45" s="896">
        <v>0.1534335</v>
      </c>
      <c r="U45" s="309"/>
      <c r="V45" s="205">
        <v>1981</v>
      </c>
      <c r="W45" s="206" t="s">
        <v>439</v>
      </c>
      <c r="X45" s="205" t="s">
        <v>514</v>
      </c>
      <c r="Y45" s="205" t="s">
        <v>18</v>
      </c>
      <c r="Z45" s="205" t="s">
        <v>49</v>
      </c>
      <c r="AA45" s="891" t="s">
        <v>313</v>
      </c>
      <c r="AB45" s="897">
        <f t="shared" si="32"/>
        <v>1</v>
      </c>
      <c r="AC45" s="901">
        <f t="shared" si="33"/>
        <v>0.50227161384634644</v>
      </c>
      <c r="AD45" s="902"/>
      <c r="AE45" s="902">
        <f t="shared" si="38"/>
        <v>0.11216025597426063</v>
      </c>
      <c r="AF45" s="902"/>
      <c r="AG45" s="902">
        <f t="shared" si="36"/>
        <v>0.17083482424934227</v>
      </c>
      <c r="AH45" s="902"/>
      <c r="AI45" s="902">
        <f t="shared" si="37"/>
        <v>0</v>
      </c>
      <c r="AJ45" s="902">
        <f t="shared" si="35"/>
        <v>0.21473232020045796</v>
      </c>
      <c r="AK45" s="900">
        <f t="shared" si="1"/>
        <v>9.8572959272846816E-7</v>
      </c>
      <c r="AL45" s="210"/>
    </row>
    <row r="46" spans="1:38" s="211" customFormat="1" ht="11.45" customHeight="1">
      <c r="A46" s="499">
        <v>1975</v>
      </c>
      <c r="B46" s="206" t="s">
        <v>439</v>
      </c>
      <c r="C46" s="205" t="s">
        <v>514</v>
      </c>
      <c r="D46" s="205" t="s">
        <v>50</v>
      </c>
      <c r="E46" s="205" t="s">
        <v>51</v>
      </c>
      <c r="F46" s="891" t="s">
        <v>313</v>
      </c>
      <c r="G46" s="280">
        <v>25.92653</v>
      </c>
      <c r="H46" s="258">
        <v>18.057449999999999</v>
      </c>
      <c r="I46" s="892">
        <v>19.631419999999999</v>
      </c>
      <c r="J46" s="893">
        <v>0.1030329</v>
      </c>
      <c r="K46" s="894">
        <v>4.35083E-2</v>
      </c>
      <c r="L46" s="895"/>
      <c r="M46" s="895">
        <v>2.2874499999999999E-2</v>
      </c>
      <c r="N46" s="895"/>
      <c r="O46" s="895">
        <v>2.1225299999999999E-2</v>
      </c>
      <c r="P46" s="895"/>
      <c r="Q46" s="895">
        <v>0</v>
      </c>
      <c r="R46" s="895">
        <v>1.54249E-2</v>
      </c>
      <c r="S46" s="896">
        <f t="shared" si="30"/>
        <v>-1.0000000000287557E-7</v>
      </c>
      <c r="T46" s="896">
        <v>0.1469307</v>
      </c>
      <c r="U46" s="309"/>
      <c r="V46" s="205">
        <v>1975</v>
      </c>
      <c r="W46" s="206" t="s">
        <v>439</v>
      </c>
      <c r="X46" s="205" t="s">
        <v>514</v>
      </c>
      <c r="Y46" s="205" t="s">
        <v>50</v>
      </c>
      <c r="Z46" s="205" t="s">
        <v>51</v>
      </c>
      <c r="AA46" s="891" t="s">
        <v>313</v>
      </c>
      <c r="AB46" s="897">
        <f t="shared" si="32"/>
        <v>1</v>
      </c>
      <c r="AC46" s="901">
        <f t="shared" si="33"/>
        <v>0.42227579734240228</v>
      </c>
      <c r="AD46" s="902"/>
      <c r="AE46" s="902">
        <f t="shared" si="38"/>
        <v>0.22201160988383323</v>
      </c>
      <c r="AF46" s="902"/>
      <c r="AG46" s="902">
        <f t="shared" si="36"/>
        <v>0.2060050721662692</v>
      </c>
      <c r="AH46" s="902"/>
      <c r="AI46" s="902">
        <f t="shared" si="37"/>
        <v>0</v>
      </c>
      <c r="AJ46" s="902">
        <f t="shared" si="35"/>
        <v>0.14970849117126667</v>
      </c>
      <c r="AK46" s="900">
        <f t="shared" si="1"/>
        <v>-9.7056377135196215E-7</v>
      </c>
      <c r="AL46" s="210"/>
    </row>
    <row r="47" spans="1:38" s="211" customFormat="1" ht="11.45" customHeight="1">
      <c r="A47" s="500">
        <v>1971</v>
      </c>
      <c r="B47" s="217" t="s">
        <v>439</v>
      </c>
      <c r="C47" s="216" t="s">
        <v>514</v>
      </c>
      <c r="D47" s="216" t="s">
        <v>50</v>
      </c>
      <c r="E47" s="216" t="s">
        <v>52</v>
      </c>
      <c r="F47" s="914" t="s">
        <v>313</v>
      </c>
      <c r="G47" s="307">
        <v>26.226559999999999</v>
      </c>
      <c r="H47" s="262">
        <v>21.024519999999999</v>
      </c>
      <c r="I47" s="923">
        <v>22.155200000000001</v>
      </c>
      <c r="J47" s="916">
        <v>7.6648900000000006E-2</v>
      </c>
      <c r="K47" s="917">
        <v>3.8975999999999997E-2</v>
      </c>
      <c r="L47" s="918"/>
      <c r="M47" s="918">
        <v>1.44224E-2</v>
      </c>
      <c r="N47" s="918"/>
      <c r="O47" s="918">
        <v>6.3283000000000002E-3</v>
      </c>
      <c r="P47" s="918"/>
      <c r="Q47" s="918">
        <v>0</v>
      </c>
      <c r="R47" s="918">
        <v>1.6922099999999999E-2</v>
      </c>
      <c r="S47" s="919">
        <f t="shared" si="30"/>
        <v>1.0000000000287557E-7</v>
      </c>
      <c r="T47" s="919">
        <v>0.1482542</v>
      </c>
      <c r="U47" s="309"/>
      <c r="V47" s="216">
        <v>1971</v>
      </c>
      <c r="W47" s="217" t="s">
        <v>439</v>
      </c>
      <c r="X47" s="216" t="s">
        <v>514</v>
      </c>
      <c r="Y47" s="216" t="s">
        <v>50</v>
      </c>
      <c r="Z47" s="216" t="s">
        <v>52</v>
      </c>
      <c r="AA47" s="914" t="s">
        <v>313</v>
      </c>
      <c r="AB47" s="920">
        <f t="shared" si="32"/>
        <v>1</v>
      </c>
      <c r="AC47" s="921">
        <f t="shared" si="33"/>
        <v>0.50850044814733142</v>
      </c>
      <c r="AD47" s="922"/>
      <c r="AE47" s="922">
        <f t="shared" si="38"/>
        <v>0.1881618653366193</v>
      </c>
      <c r="AF47" s="922"/>
      <c r="AG47" s="922">
        <f t="shared" si="36"/>
        <v>8.2562176365218551E-2</v>
      </c>
      <c r="AH47" s="922"/>
      <c r="AI47" s="922">
        <f t="shared" si="37"/>
        <v>0</v>
      </c>
      <c r="AJ47" s="922">
        <f t="shared" si="35"/>
        <v>0.22077420550066598</v>
      </c>
      <c r="AK47" s="900">
        <f t="shared" si="1"/>
        <v>1.3046501647906439E-6</v>
      </c>
      <c r="AL47" s="210"/>
    </row>
    <row r="48" spans="1:38" s="211" customFormat="1" ht="11.45" customHeight="1">
      <c r="A48" s="503">
        <v>2015</v>
      </c>
      <c r="B48" s="215" t="s">
        <v>742</v>
      </c>
      <c r="C48" s="214" t="s">
        <v>517</v>
      </c>
      <c r="D48" s="214" t="s">
        <v>622</v>
      </c>
      <c r="E48" s="214" t="s">
        <v>743</v>
      </c>
      <c r="F48" s="904" t="s">
        <v>401</v>
      </c>
      <c r="G48" s="282">
        <v>34.043489999999998</v>
      </c>
      <c r="H48" s="260">
        <v>23.244060000000001</v>
      </c>
      <c r="I48" s="905">
        <v>23.244060000000001</v>
      </c>
      <c r="J48" s="906">
        <v>0.11024780000000001</v>
      </c>
      <c r="K48" s="907">
        <v>9.7699499999999995E-2</v>
      </c>
      <c r="L48" s="908"/>
      <c r="M48" s="908">
        <v>7.2160000000000002E-3</v>
      </c>
      <c r="N48" s="908">
        <v>2.096E-4</v>
      </c>
      <c r="O48" s="908"/>
      <c r="P48" s="908">
        <v>1.1211999999999999E-3</v>
      </c>
      <c r="Q48" s="908">
        <v>5.6590000000000004E-4</v>
      </c>
      <c r="R48" s="908">
        <v>3.4356999999999999E-3</v>
      </c>
      <c r="S48" s="909">
        <f t="shared" si="30"/>
        <v>-9.9999999988997779E-8</v>
      </c>
      <c r="T48" s="909"/>
      <c r="U48" s="310"/>
      <c r="V48" s="214">
        <v>2015</v>
      </c>
      <c r="W48" s="206" t="s">
        <v>742</v>
      </c>
      <c r="X48" s="205" t="s">
        <v>517</v>
      </c>
      <c r="Y48" s="214" t="s">
        <v>622</v>
      </c>
      <c r="Z48" s="214" t="s">
        <v>743</v>
      </c>
      <c r="AA48" s="904" t="s">
        <v>401</v>
      </c>
      <c r="AB48" s="910">
        <f t="shared" si="32"/>
        <v>1</v>
      </c>
      <c r="AC48" s="911">
        <f t="shared" si="33"/>
        <v>0.88618094873548492</v>
      </c>
      <c r="AD48" s="912"/>
      <c r="AE48" s="912">
        <f t="shared" ref="AE48:AE59" si="39">+M48/$J48</f>
        <v>6.5452553248228074E-2</v>
      </c>
      <c r="AF48" s="912">
        <f t="shared" ref="AF48:AF49" si="40">+N48/$J48</f>
        <v>1.9011717240616137E-3</v>
      </c>
      <c r="AG48" s="912"/>
      <c r="AH48" s="912">
        <f t="shared" ref="AH48:AH58" si="41">+P48/$J48</f>
        <v>1.0169817447604396E-2</v>
      </c>
      <c r="AI48" s="912">
        <f t="shared" ref="AI48:AI59" si="42">+Q48/$J48</f>
        <v>5.1329822454507026E-3</v>
      </c>
      <c r="AJ48" s="912">
        <f t="shared" si="35"/>
        <v>3.1163433646748503E-2</v>
      </c>
      <c r="AK48" s="991">
        <f t="shared" si="1"/>
        <v>-9.0704757815807113E-7</v>
      </c>
      <c r="AL48" s="210"/>
    </row>
    <row r="49" spans="1:38" s="211" customFormat="1" ht="11.45" customHeight="1">
      <c r="A49" s="503">
        <v>2013</v>
      </c>
      <c r="B49" s="215" t="s">
        <v>742</v>
      </c>
      <c r="C49" s="214" t="s">
        <v>517</v>
      </c>
      <c r="D49" s="214" t="s">
        <v>20</v>
      </c>
      <c r="E49" s="214" t="s">
        <v>744</v>
      </c>
      <c r="F49" s="904" t="s">
        <v>401</v>
      </c>
      <c r="G49" s="282">
        <v>33.152819999999998</v>
      </c>
      <c r="H49" s="260">
        <v>22.860099999999999</v>
      </c>
      <c r="I49" s="905">
        <v>22.860099999999999</v>
      </c>
      <c r="J49" s="906">
        <v>0.1057178</v>
      </c>
      <c r="K49" s="907">
        <v>9.4209000000000001E-2</v>
      </c>
      <c r="L49" s="908"/>
      <c r="M49" s="908">
        <v>6.1980000000000004E-3</v>
      </c>
      <c r="N49" s="908">
        <v>5.3970000000000005E-4</v>
      </c>
      <c r="O49" s="908">
        <v>3.9100000000000002E-5</v>
      </c>
      <c r="P49" s="908">
        <v>1.0751000000000001E-3</v>
      </c>
      <c r="Q49" s="908">
        <v>7.5449999999999996E-4</v>
      </c>
      <c r="R49" s="908">
        <v>2.9025000000000001E-3</v>
      </c>
      <c r="S49" s="909">
        <f t="shared" si="30"/>
        <v>-1.0000000000287557E-7</v>
      </c>
      <c r="T49" s="909"/>
      <c r="U49" s="310"/>
      <c r="V49" s="214">
        <v>2013</v>
      </c>
      <c r="W49" s="206" t="s">
        <v>742</v>
      </c>
      <c r="X49" s="205" t="s">
        <v>517</v>
      </c>
      <c r="Y49" s="214" t="s">
        <v>20</v>
      </c>
      <c r="Z49" s="214" t="s">
        <v>744</v>
      </c>
      <c r="AA49" s="904" t="s">
        <v>401</v>
      </c>
      <c r="AB49" s="910">
        <f t="shared" si="32"/>
        <v>1</v>
      </c>
      <c r="AC49" s="911">
        <f t="shared" si="33"/>
        <v>0.89113659194572725</v>
      </c>
      <c r="AD49" s="912"/>
      <c r="AE49" s="912">
        <f t="shared" si="39"/>
        <v>5.8627780752153379E-2</v>
      </c>
      <c r="AF49" s="912">
        <f t="shared" si="40"/>
        <v>5.1051005601705675E-3</v>
      </c>
      <c r="AG49" s="912">
        <f t="shared" ref="AG49:AG61" si="43">+O49/$J49</f>
        <v>3.69852569765924E-4</v>
      </c>
      <c r="AH49" s="912">
        <f t="shared" si="41"/>
        <v>1.0169526796811891E-2</v>
      </c>
      <c r="AI49" s="912">
        <f t="shared" si="42"/>
        <v>7.1369249076314485E-3</v>
      </c>
      <c r="AJ49" s="912">
        <f t="shared" si="35"/>
        <v>2.7455168382240266E-2</v>
      </c>
      <c r="AK49" s="990">
        <f t="shared" si="1"/>
        <v>-9.4591450072734062E-7</v>
      </c>
      <c r="AL49" s="210"/>
    </row>
    <row r="50" spans="1:38" s="211" customFormat="1" ht="11.45" customHeight="1">
      <c r="A50" s="503">
        <v>2011</v>
      </c>
      <c r="B50" s="215" t="s">
        <v>742</v>
      </c>
      <c r="C50" s="214" t="s">
        <v>517</v>
      </c>
      <c r="D50" s="214" t="s">
        <v>4</v>
      </c>
      <c r="E50" s="214" t="s">
        <v>745</v>
      </c>
      <c r="F50" s="904" t="s">
        <v>401</v>
      </c>
      <c r="G50" s="282">
        <v>34.401949999999999</v>
      </c>
      <c r="H50" s="260">
        <v>23.823789999999999</v>
      </c>
      <c r="I50" s="905">
        <v>23.823789999999999</v>
      </c>
      <c r="J50" s="906">
        <v>0.11119320000000001</v>
      </c>
      <c r="K50" s="907">
        <v>0.100575</v>
      </c>
      <c r="L50" s="908"/>
      <c r="M50" s="908">
        <v>4.8862000000000003E-3</v>
      </c>
      <c r="N50" s="908"/>
      <c r="O50" s="908">
        <v>1.5099999999999999E-5</v>
      </c>
      <c r="P50" s="908">
        <v>1.3889E-3</v>
      </c>
      <c r="Q50" s="908">
        <v>1.2576E-3</v>
      </c>
      <c r="R50" s="908">
        <v>3.0704E-3</v>
      </c>
      <c r="S50" s="909">
        <f t="shared" si="30"/>
        <v>0</v>
      </c>
      <c r="T50" s="909"/>
      <c r="U50" s="310"/>
      <c r="V50" s="214">
        <v>2011</v>
      </c>
      <c r="W50" s="206" t="s">
        <v>742</v>
      </c>
      <c r="X50" s="205" t="s">
        <v>517</v>
      </c>
      <c r="Y50" s="214" t="s">
        <v>4</v>
      </c>
      <c r="Z50" s="214" t="s">
        <v>745</v>
      </c>
      <c r="AA50" s="904" t="s">
        <v>401</v>
      </c>
      <c r="AB50" s="910">
        <f t="shared" si="32"/>
        <v>1</v>
      </c>
      <c r="AC50" s="911">
        <f t="shared" si="33"/>
        <v>0.90450675041279494</v>
      </c>
      <c r="AD50" s="912"/>
      <c r="AE50" s="912">
        <f t="shared" si="39"/>
        <v>4.3943334664349978E-2</v>
      </c>
      <c r="AF50" s="912"/>
      <c r="AG50" s="912">
        <f t="shared" si="43"/>
        <v>1.3579967120291527E-4</v>
      </c>
      <c r="AH50" s="912">
        <f t="shared" si="41"/>
        <v>1.2490871743955564E-2</v>
      </c>
      <c r="AI50" s="912">
        <f t="shared" si="42"/>
        <v>1.1310044139389817E-2</v>
      </c>
      <c r="AJ50" s="912">
        <f t="shared" si="35"/>
        <v>2.7613199368306692E-2</v>
      </c>
      <c r="AK50" s="990">
        <f t="shared" si="1"/>
        <v>0</v>
      </c>
      <c r="AL50" s="210"/>
    </row>
    <row r="51" spans="1:38" s="211" customFormat="1" ht="11.45" customHeight="1">
      <c r="A51" s="503">
        <v>2009</v>
      </c>
      <c r="B51" s="215" t="s">
        <v>742</v>
      </c>
      <c r="C51" s="214" t="s">
        <v>517</v>
      </c>
      <c r="D51" s="214" t="s">
        <v>4</v>
      </c>
      <c r="E51" s="214" t="s">
        <v>746</v>
      </c>
      <c r="F51" s="904" t="s">
        <v>401</v>
      </c>
      <c r="G51" s="282">
        <v>34.692480000000003</v>
      </c>
      <c r="H51" s="260">
        <v>23.695930000000001</v>
      </c>
      <c r="I51" s="905">
        <v>23.695930000000001</v>
      </c>
      <c r="J51" s="906">
        <v>0.11358989999999999</v>
      </c>
      <c r="K51" s="907">
        <v>9.8179699999999995E-2</v>
      </c>
      <c r="L51" s="908"/>
      <c r="M51" s="908">
        <v>1.0837400000000001E-2</v>
      </c>
      <c r="N51" s="908"/>
      <c r="O51" s="908">
        <v>4.6E-5</v>
      </c>
      <c r="P51" s="908">
        <v>6.3199999999999997E-4</v>
      </c>
      <c r="Q51" s="908">
        <v>1.604E-4</v>
      </c>
      <c r="R51" s="908">
        <v>3.7342999999999999E-3</v>
      </c>
      <c r="S51" s="909">
        <f t="shared" si="30"/>
        <v>1.0000000000287557E-7</v>
      </c>
      <c r="T51" s="909"/>
      <c r="U51" s="310"/>
      <c r="V51" s="214">
        <v>2009</v>
      </c>
      <c r="W51" s="206" t="s">
        <v>742</v>
      </c>
      <c r="X51" s="205" t="s">
        <v>517</v>
      </c>
      <c r="Y51" s="214" t="s">
        <v>4</v>
      </c>
      <c r="Z51" s="214" t="s">
        <v>746</v>
      </c>
      <c r="AA51" s="904" t="s">
        <v>401</v>
      </c>
      <c r="AB51" s="910">
        <f t="shared" si="32"/>
        <v>1</v>
      </c>
      <c r="AC51" s="911">
        <f t="shared" si="33"/>
        <v>0.86433476920043062</v>
      </c>
      <c r="AD51" s="912"/>
      <c r="AE51" s="912">
        <f t="shared" si="39"/>
        <v>9.54081304763892E-2</v>
      </c>
      <c r="AF51" s="912"/>
      <c r="AG51" s="912">
        <f t="shared" si="43"/>
        <v>4.0496558232730202E-4</v>
      </c>
      <c r="AH51" s="912">
        <f t="shared" si="41"/>
        <v>5.563874957192497E-3</v>
      </c>
      <c r="AI51" s="912">
        <f t="shared" si="42"/>
        <v>1.4120973783760705E-3</v>
      </c>
      <c r="AJ51" s="912">
        <f t="shared" si="35"/>
        <v>3.2875282045322689E-2</v>
      </c>
      <c r="AK51" s="990">
        <f t="shared" si="1"/>
        <v>8.8035996170798825E-7</v>
      </c>
      <c r="AL51" s="210"/>
    </row>
    <row r="52" spans="1:38" s="211" customFormat="1" ht="11.45" customHeight="1">
      <c r="A52" s="503">
        <v>2006</v>
      </c>
      <c r="B52" s="215" t="s">
        <v>742</v>
      </c>
      <c r="C52" s="214" t="s">
        <v>517</v>
      </c>
      <c r="D52" s="214" t="s">
        <v>6</v>
      </c>
      <c r="E52" s="214" t="s">
        <v>747</v>
      </c>
      <c r="F52" s="904" t="s">
        <v>401</v>
      </c>
      <c r="G52" s="282">
        <v>33.39087</v>
      </c>
      <c r="H52" s="260">
        <v>25.27861</v>
      </c>
      <c r="I52" s="905">
        <v>25.27861</v>
      </c>
      <c r="J52" s="906">
        <v>9.4033400000000003E-2</v>
      </c>
      <c r="K52" s="907">
        <v>8.7835899999999995E-2</v>
      </c>
      <c r="L52" s="908"/>
      <c r="M52" s="908">
        <v>1.7247E-3</v>
      </c>
      <c r="N52" s="908"/>
      <c r="O52" s="908">
        <v>3.2499999999999997E-5</v>
      </c>
      <c r="P52" s="908">
        <v>6.7310000000000004E-4</v>
      </c>
      <c r="Q52" s="908">
        <v>3.5589999999999998E-4</v>
      </c>
      <c r="R52" s="908">
        <v>3.4112000000000001E-3</v>
      </c>
      <c r="S52" s="909">
        <f t="shared" si="30"/>
        <v>1.0000000000287557E-7</v>
      </c>
      <c r="T52" s="909"/>
      <c r="U52" s="310"/>
      <c r="V52" s="214">
        <v>2006</v>
      </c>
      <c r="W52" s="206" t="s">
        <v>742</v>
      </c>
      <c r="X52" s="205" t="s">
        <v>517</v>
      </c>
      <c r="Y52" s="214" t="s">
        <v>6</v>
      </c>
      <c r="Z52" s="214" t="s">
        <v>747</v>
      </c>
      <c r="AA52" s="904" t="s">
        <v>401</v>
      </c>
      <c r="AB52" s="910">
        <f t="shared" si="32"/>
        <v>1</v>
      </c>
      <c r="AC52" s="911">
        <f t="shared" si="33"/>
        <v>0.93409256710913346</v>
      </c>
      <c r="AD52" s="912"/>
      <c r="AE52" s="912">
        <f t="shared" si="39"/>
        <v>1.8341355305667984E-2</v>
      </c>
      <c r="AF52" s="912"/>
      <c r="AG52" s="912">
        <f t="shared" si="43"/>
        <v>3.45621874780663E-4</v>
      </c>
      <c r="AH52" s="912">
        <f t="shared" si="41"/>
        <v>7.1580948896881325E-3</v>
      </c>
      <c r="AI52" s="912">
        <f t="shared" si="42"/>
        <v>3.7848253918288605E-3</v>
      </c>
      <c r="AJ52" s="912">
        <f t="shared" si="35"/>
        <v>3.6276471976978392E-2</v>
      </c>
      <c r="AK52" s="990">
        <f t="shared" si="1"/>
        <v>1.0634519225227734E-6</v>
      </c>
      <c r="AL52" s="210"/>
    </row>
    <row r="53" spans="1:38" s="211" customFormat="1" ht="11.45" customHeight="1">
      <c r="A53" s="503">
        <v>2003</v>
      </c>
      <c r="B53" s="215" t="s">
        <v>742</v>
      </c>
      <c r="C53" s="214" t="s">
        <v>517</v>
      </c>
      <c r="D53" s="214" t="s">
        <v>8</v>
      </c>
      <c r="E53" s="214" t="s">
        <v>748</v>
      </c>
      <c r="F53" s="904" t="s">
        <v>401</v>
      </c>
      <c r="G53" s="282">
        <v>34.149050000000003</v>
      </c>
      <c r="H53" s="260">
        <v>26.118449999999999</v>
      </c>
      <c r="I53" s="905">
        <v>26.118449999999999</v>
      </c>
      <c r="J53" s="906">
        <v>9.3505199999999997E-2</v>
      </c>
      <c r="K53" s="907">
        <v>8.5731600000000005E-2</v>
      </c>
      <c r="L53" s="908"/>
      <c r="M53" s="908">
        <v>1.9518999999999999E-3</v>
      </c>
      <c r="N53" s="908"/>
      <c r="O53" s="908">
        <v>9.2499999999999999E-5</v>
      </c>
      <c r="P53" s="908">
        <v>7.5509999999999998E-4</v>
      </c>
      <c r="Q53" s="908">
        <v>1.9479999999999999E-4</v>
      </c>
      <c r="R53" s="908">
        <v>4.7793999999999996E-3</v>
      </c>
      <c r="S53" s="909">
        <f t="shared" si="30"/>
        <v>-1.0000000000287557E-7</v>
      </c>
      <c r="T53" s="909"/>
      <c r="U53" s="310"/>
      <c r="V53" s="214">
        <v>2003</v>
      </c>
      <c r="W53" s="206" t="s">
        <v>742</v>
      </c>
      <c r="X53" s="205" t="s">
        <v>517</v>
      </c>
      <c r="Y53" s="214" t="s">
        <v>8</v>
      </c>
      <c r="Z53" s="214" t="s">
        <v>748</v>
      </c>
      <c r="AA53" s="904" t="s">
        <v>401</v>
      </c>
      <c r="AB53" s="910">
        <f t="shared" si="32"/>
        <v>1</v>
      </c>
      <c r="AC53" s="911">
        <f t="shared" si="33"/>
        <v>0.91686451662581336</v>
      </c>
      <c r="AD53" s="912"/>
      <c r="AE53" s="912">
        <f t="shared" si="39"/>
        <v>2.0874774878830268E-2</v>
      </c>
      <c r="AF53" s="912"/>
      <c r="AG53" s="912">
        <f t="shared" si="43"/>
        <v>9.8924979573328546E-4</v>
      </c>
      <c r="AH53" s="912">
        <f t="shared" si="41"/>
        <v>8.0754867108995005E-3</v>
      </c>
      <c r="AI53" s="912">
        <f t="shared" si="42"/>
        <v>2.0833065968523675E-3</v>
      </c>
      <c r="AJ53" s="912">
        <f t="shared" si="35"/>
        <v>5.1113734851109885E-2</v>
      </c>
      <c r="AK53" s="990">
        <f t="shared" si="1"/>
        <v>-1.0694592387228141E-6</v>
      </c>
      <c r="AL53" s="210"/>
    </row>
    <row r="54" spans="1:38" s="211" customFormat="1" ht="11.45" customHeight="1">
      <c r="A54" s="503">
        <v>2000</v>
      </c>
      <c r="B54" s="215" t="s">
        <v>742</v>
      </c>
      <c r="C54" s="214" t="s">
        <v>517</v>
      </c>
      <c r="D54" s="214" t="s">
        <v>10</v>
      </c>
      <c r="E54" s="214" t="s">
        <v>749</v>
      </c>
      <c r="F54" s="904" t="s">
        <v>401</v>
      </c>
      <c r="G54" s="282">
        <v>35.23077</v>
      </c>
      <c r="H54" s="260">
        <v>26.242789999999999</v>
      </c>
      <c r="I54" s="905">
        <v>26.242789999999999</v>
      </c>
      <c r="J54" s="906">
        <v>9.6351099999999995E-2</v>
      </c>
      <c r="K54" s="907">
        <v>8.9285199999999995E-2</v>
      </c>
      <c r="L54" s="908"/>
      <c r="M54" s="908">
        <v>1.7884000000000001E-3</v>
      </c>
      <c r="N54" s="908"/>
      <c r="O54" s="908">
        <v>1.3310000000000001E-4</v>
      </c>
      <c r="P54" s="908">
        <v>4.9439999999999998E-4</v>
      </c>
      <c r="Q54" s="908">
        <v>0</v>
      </c>
      <c r="R54" s="908">
        <v>4.6499999999999996E-3</v>
      </c>
      <c r="S54" s="909">
        <f t="shared" si="30"/>
        <v>0</v>
      </c>
      <c r="T54" s="909"/>
      <c r="U54" s="310"/>
      <c r="V54" s="214">
        <v>2000</v>
      </c>
      <c r="W54" s="206" t="s">
        <v>742</v>
      </c>
      <c r="X54" s="205" t="s">
        <v>517</v>
      </c>
      <c r="Y54" s="214" t="s">
        <v>10</v>
      </c>
      <c r="Z54" s="214" t="s">
        <v>749</v>
      </c>
      <c r="AA54" s="904" t="s">
        <v>401</v>
      </c>
      <c r="AB54" s="910">
        <f t="shared" si="32"/>
        <v>1</v>
      </c>
      <c r="AC54" s="911">
        <f t="shared" si="33"/>
        <v>0.92666508218380483</v>
      </c>
      <c r="AD54" s="912"/>
      <c r="AE54" s="912">
        <f t="shared" si="39"/>
        <v>1.8561282642336207E-2</v>
      </c>
      <c r="AF54" s="912"/>
      <c r="AG54" s="912">
        <f t="shared" si="43"/>
        <v>1.3814061282123402E-3</v>
      </c>
      <c r="AH54" s="912">
        <f t="shared" si="41"/>
        <v>5.1312335821801728E-3</v>
      </c>
      <c r="AI54" s="912">
        <f t="shared" si="42"/>
        <v>0</v>
      </c>
      <c r="AJ54" s="912">
        <f t="shared" si="35"/>
        <v>4.8260995463466426E-2</v>
      </c>
      <c r="AK54" s="990">
        <f t="shared" si="1"/>
        <v>0</v>
      </c>
      <c r="AL54" s="210"/>
    </row>
    <row r="55" spans="1:38" s="211" customFormat="1" ht="11.45" customHeight="1">
      <c r="A55" s="503">
        <v>1998</v>
      </c>
      <c r="B55" s="215" t="s">
        <v>742</v>
      </c>
      <c r="C55" s="214" t="s">
        <v>517</v>
      </c>
      <c r="D55" s="214" t="s">
        <v>10</v>
      </c>
      <c r="E55" s="214" t="s">
        <v>750</v>
      </c>
      <c r="F55" s="904" t="s">
        <v>401</v>
      </c>
      <c r="G55" s="282">
        <v>34.241520000000001</v>
      </c>
      <c r="H55" s="260">
        <v>26.88017</v>
      </c>
      <c r="I55" s="905">
        <v>26.88017</v>
      </c>
      <c r="J55" s="906">
        <v>8.9860899999999994E-2</v>
      </c>
      <c r="K55" s="907">
        <v>8.2333400000000001E-2</v>
      </c>
      <c r="L55" s="908"/>
      <c r="M55" s="908">
        <v>1.9694000000000001E-3</v>
      </c>
      <c r="N55" s="908"/>
      <c r="O55" s="908">
        <v>1.037E-4</v>
      </c>
      <c r="P55" s="908">
        <v>5.3390000000000002E-4</v>
      </c>
      <c r="Q55" s="908">
        <v>0</v>
      </c>
      <c r="R55" s="908">
        <v>4.9205000000000004E-3</v>
      </c>
      <c r="S55" s="909">
        <f t="shared" si="30"/>
        <v>0</v>
      </c>
      <c r="T55" s="909"/>
      <c r="U55" s="310"/>
      <c r="V55" s="214">
        <v>1998</v>
      </c>
      <c r="W55" s="206" t="s">
        <v>742</v>
      </c>
      <c r="X55" s="205" t="s">
        <v>517</v>
      </c>
      <c r="Y55" s="214" t="s">
        <v>10</v>
      </c>
      <c r="Z55" s="214" t="s">
        <v>750</v>
      </c>
      <c r="AA55" s="904" t="s">
        <v>401</v>
      </c>
      <c r="AB55" s="910">
        <f t="shared" si="32"/>
        <v>1</v>
      </c>
      <c r="AC55" s="911">
        <f t="shared" si="33"/>
        <v>0.91623164246073663</v>
      </c>
      <c r="AD55" s="912"/>
      <c r="AE55" s="912">
        <f t="shared" si="39"/>
        <v>2.1916094764241178E-2</v>
      </c>
      <c r="AF55" s="912"/>
      <c r="AG55" s="912">
        <f t="shared" si="43"/>
        <v>1.1540058023011121E-3</v>
      </c>
      <c r="AH55" s="912">
        <f t="shared" si="41"/>
        <v>5.9414049937180696E-3</v>
      </c>
      <c r="AI55" s="912">
        <f t="shared" si="42"/>
        <v>0</v>
      </c>
      <c r="AJ55" s="912">
        <f t="shared" si="35"/>
        <v>5.475685197900311E-2</v>
      </c>
      <c r="AK55" s="990">
        <f t="shared" si="1"/>
        <v>0</v>
      </c>
      <c r="AL55" s="210"/>
    </row>
    <row r="56" spans="1:38" s="211" customFormat="1" ht="11.45" customHeight="1">
      <c r="A56" s="503">
        <v>1996</v>
      </c>
      <c r="B56" s="215" t="s">
        <v>742</v>
      </c>
      <c r="C56" s="214" t="s">
        <v>517</v>
      </c>
      <c r="D56" s="214" t="s">
        <v>12</v>
      </c>
      <c r="E56" s="214" t="s">
        <v>751</v>
      </c>
      <c r="F56" s="904" t="s">
        <v>401</v>
      </c>
      <c r="G56" s="282">
        <v>34.297960000000003</v>
      </c>
      <c r="H56" s="260">
        <v>26.543220000000002</v>
      </c>
      <c r="I56" s="905">
        <v>26.543220000000002</v>
      </c>
      <c r="J56" s="906">
        <v>9.1461299999999995E-2</v>
      </c>
      <c r="K56" s="907">
        <v>8.33145E-2</v>
      </c>
      <c r="L56" s="908"/>
      <c r="M56" s="908">
        <v>1.5901000000000001E-3</v>
      </c>
      <c r="N56" s="908"/>
      <c r="O56" s="908">
        <v>6.6600000000000006E-5</v>
      </c>
      <c r="P56" s="908">
        <v>4.5780000000000001E-4</v>
      </c>
      <c r="Q56" s="908">
        <v>0</v>
      </c>
      <c r="R56" s="908">
        <v>6.0321999999999997E-3</v>
      </c>
      <c r="S56" s="909">
        <f t="shared" si="30"/>
        <v>1.0000000000287557E-7</v>
      </c>
      <c r="T56" s="909"/>
      <c r="U56" s="310"/>
      <c r="V56" s="214">
        <v>1996</v>
      </c>
      <c r="W56" s="206" t="s">
        <v>742</v>
      </c>
      <c r="X56" s="205" t="s">
        <v>517</v>
      </c>
      <c r="Y56" s="214" t="s">
        <v>12</v>
      </c>
      <c r="Z56" s="214" t="s">
        <v>751</v>
      </c>
      <c r="AA56" s="904" t="s">
        <v>401</v>
      </c>
      <c r="AB56" s="910">
        <f t="shared" si="32"/>
        <v>1</v>
      </c>
      <c r="AC56" s="911">
        <f t="shared" si="33"/>
        <v>0.91092626061514548</v>
      </c>
      <c r="AD56" s="912"/>
      <c r="AE56" s="912">
        <f t="shared" si="39"/>
        <v>1.7385495285984348E-2</v>
      </c>
      <c r="AF56" s="912"/>
      <c r="AG56" s="912">
        <f t="shared" si="43"/>
        <v>7.2817683544843567E-4</v>
      </c>
      <c r="AH56" s="912">
        <f t="shared" si="41"/>
        <v>5.0053957247491567E-3</v>
      </c>
      <c r="AI56" s="912">
        <f t="shared" si="42"/>
        <v>0</v>
      </c>
      <c r="AJ56" s="912">
        <f t="shared" si="35"/>
        <v>6.5953578180060854E-2</v>
      </c>
      <c r="AK56" s="990">
        <f t="shared" si="1"/>
        <v>1.0933586117589655E-6</v>
      </c>
      <c r="AL56" s="210"/>
    </row>
    <row r="57" spans="1:38" s="211" customFormat="1" ht="11.45" customHeight="1">
      <c r="A57" s="503">
        <v>1994</v>
      </c>
      <c r="B57" s="215" t="s">
        <v>742</v>
      </c>
      <c r="C57" s="214" t="s">
        <v>517</v>
      </c>
      <c r="D57" s="214" t="s">
        <v>12</v>
      </c>
      <c r="E57" s="214" t="s">
        <v>752</v>
      </c>
      <c r="F57" s="904" t="s">
        <v>401</v>
      </c>
      <c r="G57" s="282">
        <v>35.190989999999999</v>
      </c>
      <c r="H57" s="260">
        <v>27.023060000000001</v>
      </c>
      <c r="I57" s="905">
        <v>27.023060000000001</v>
      </c>
      <c r="J57" s="906">
        <v>8.8131899999999999E-2</v>
      </c>
      <c r="K57" s="907">
        <v>8.1038799999999994E-2</v>
      </c>
      <c r="L57" s="908"/>
      <c r="M57" s="908">
        <v>1.3353E-3</v>
      </c>
      <c r="N57" s="908"/>
      <c r="O57" s="908">
        <v>1.8440000000000001E-4</v>
      </c>
      <c r="P57" s="908">
        <v>6.0970000000000002E-4</v>
      </c>
      <c r="Q57" s="908">
        <v>0</v>
      </c>
      <c r="R57" s="908">
        <v>4.9636999999999997E-3</v>
      </c>
      <c r="S57" s="909">
        <f t="shared" si="30"/>
        <v>0</v>
      </c>
      <c r="T57" s="909"/>
      <c r="U57" s="310"/>
      <c r="V57" s="214">
        <v>1994</v>
      </c>
      <c r="W57" s="206" t="s">
        <v>742</v>
      </c>
      <c r="X57" s="205" t="s">
        <v>517</v>
      </c>
      <c r="Y57" s="214" t="s">
        <v>12</v>
      </c>
      <c r="Z57" s="214" t="s">
        <v>752</v>
      </c>
      <c r="AA57" s="904" t="s">
        <v>401</v>
      </c>
      <c r="AB57" s="910">
        <f t="shared" si="32"/>
        <v>1</v>
      </c>
      <c r="AC57" s="911">
        <f t="shared" si="33"/>
        <v>0.91951722361596644</v>
      </c>
      <c r="AD57" s="912"/>
      <c r="AE57" s="912">
        <f t="shared" si="39"/>
        <v>1.515115412240063E-2</v>
      </c>
      <c r="AF57" s="912"/>
      <c r="AG57" s="912">
        <f t="shared" si="43"/>
        <v>2.092318445421011E-3</v>
      </c>
      <c r="AH57" s="912">
        <f t="shared" si="41"/>
        <v>6.9180398924793413E-3</v>
      </c>
      <c r="AI57" s="912">
        <f t="shared" si="42"/>
        <v>0</v>
      </c>
      <c r="AJ57" s="912">
        <f t="shared" si="35"/>
        <v>5.6321263923732497E-2</v>
      </c>
      <c r="AK57" s="990">
        <f t="shared" si="1"/>
        <v>0</v>
      </c>
      <c r="AL57" s="210"/>
    </row>
    <row r="58" spans="1:38" s="211" customFormat="1" ht="11.45" customHeight="1">
      <c r="A58" s="503">
        <v>1992</v>
      </c>
      <c r="B58" s="215" t="s">
        <v>742</v>
      </c>
      <c r="C58" s="214" t="s">
        <v>517</v>
      </c>
      <c r="D58" s="214" t="s">
        <v>14</v>
      </c>
      <c r="E58" s="214" t="s">
        <v>753</v>
      </c>
      <c r="F58" s="904" t="s">
        <v>401</v>
      </c>
      <c r="G58" s="282">
        <v>33.007860000000001</v>
      </c>
      <c r="H58" s="260">
        <v>25.457380000000001</v>
      </c>
      <c r="I58" s="905">
        <v>25.457380000000001</v>
      </c>
      <c r="J58" s="906">
        <v>8.6411299999999996E-2</v>
      </c>
      <c r="K58" s="907">
        <v>7.6733399999999993E-2</v>
      </c>
      <c r="L58" s="908"/>
      <c r="M58" s="908">
        <v>1.6854999999999999E-3</v>
      </c>
      <c r="N58" s="908"/>
      <c r="O58" s="908">
        <v>2.0369999999999999E-4</v>
      </c>
      <c r="P58" s="908">
        <v>1.7990000000000001E-4</v>
      </c>
      <c r="Q58" s="908">
        <v>0</v>
      </c>
      <c r="R58" s="908">
        <v>7.6087999999999998E-3</v>
      </c>
      <c r="S58" s="909">
        <f t="shared" si="30"/>
        <v>0</v>
      </c>
      <c r="T58" s="909"/>
      <c r="U58" s="310"/>
      <c r="V58" s="214">
        <v>1992</v>
      </c>
      <c r="W58" s="206" t="s">
        <v>742</v>
      </c>
      <c r="X58" s="205" t="s">
        <v>517</v>
      </c>
      <c r="Y58" s="214" t="s">
        <v>14</v>
      </c>
      <c r="Z58" s="214" t="s">
        <v>753</v>
      </c>
      <c r="AA58" s="904" t="s">
        <v>401</v>
      </c>
      <c r="AB58" s="910">
        <f t="shared" si="32"/>
        <v>1</v>
      </c>
      <c r="AC58" s="911">
        <f t="shared" si="33"/>
        <v>0.88800191641602422</v>
      </c>
      <c r="AD58" s="912"/>
      <c r="AE58" s="912">
        <f t="shared" si="39"/>
        <v>1.9505550778659734E-2</v>
      </c>
      <c r="AF58" s="912"/>
      <c r="AG58" s="912">
        <f t="shared" si="43"/>
        <v>2.3573305806069344E-3</v>
      </c>
      <c r="AH58" s="912">
        <f t="shared" si="41"/>
        <v>2.0819036399174649E-3</v>
      </c>
      <c r="AI58" s="912">
        <f t="shared" si="42"/>
        <v>0</v>
      </c>
      <c r="AJ58" s="912">
        <f t="shared" si="35"/>
        <v>8.8053298584791578E-2</v>
      </c>
      <c r="AK58" s="990">
        <f t="shared" si="1"/>
        <v>0</v>
      </c>
      <c r="AL58" s="210"/>
    </row>
    <row r="59" spans="1:38" s="211" customFormat="1" ht="11.45" customHeight="1">
      <c r="A59" s="503">
        <v>1990</v>
      </c>
      <c r="B59" s="215" t="s">
        <v>742</v>
      </c>
      <c r="C59" s="214" t="s">
        <v>517</v>
      </c>
      <c r="D59" s="214" t="s">
        <v>14</v>
      </c>
      <c r="E59" s="214" t="s">
        <v>754</v>
      </c>
      <c r="F59" s="904" t="s">
        <v>401</v>
      </c>
      <c r="G59" s="282">
        <v>35.285699999999999</v>
      </c>
      <c r="H59" s="260">
        <v>26.13766</v>
      </c>
      <c r="I59" s="905">
        <v>26.13766</v>
      </c>
      <c r="J59" s="906">
        <v>0.107269</v>
      </c>
      <c r="K59" s="907">
        <v>9.5694000000000001E-2</v>
      </c>
      <c r="L59" s="908"/>
      <c r="M59" s="908">
        <v>2.4596000000000002E-3</v>
      </c>
      <c r="N59" s="908"/>
      <c r="O59" s="908">
        <v>3.8249999999999997E-4</v>
      </c>
      <c r="P59" s="908"/>
      <c r="Q59" s="908">
        <v>0</v>
      </c>
      <c r="R59" s="908">
        <v>8.7329999999999994E-3</v>
      </c>
      <c r="S59" s="909">
        <f t="shared" si="30"/>
        <v>-1.0000000000287557E-7</v>
      </c>
      <c r="T59" s="909"/>
      <c r="U59" s="310"/>
      <c r="V59" s="214">
        <v>1990</v>
      </c>
      <c r="W59" s="206" t="s">
        <v>742</v>
      </c>
      <c r="X59" s="205" t="s">
        <v>517</v>
      </c>
      <c r="Y59" s="214" t="s">
        <v>14</v>
      </c>
      <c r="Z59" s="214" t="s">
        <v>754</v>
      </c>
      <c r="AA59" s="904" t="s">
        <v>401</v>
      </c>
      <c r="AB59" s="910">
        <f t="shared" si="32"/>
        <v>1</v>
      </c>
      <c r="AC59" s="911">
        <f t="shared" si="33"/>
        <v>0.89209370834071355</v>
      </c>
      <c r="AD59" s="912"/>
      <c r="AE59" s="912">
        <f t="shared" si="39"/>
        <v>2.2929271271289936E-2</v>
      </c>
      <c r="AF59" s="912"/>
      <c r="AG59" s="912">
        <f t="shared" si="43"/>
        <v>3.5658018626070903E-3</v>
      </c>
      <c r="AH59" s="912"/>
      <c r="AI59" s="912">
        <f t="shared" si="42"/>
        <v>0</v>
      </c>
      <c r="AJ59" s="912">
        <f t="shared" si="35"/>
        <v>8.1412150761170504E-2</v>
      </c>
      <c r="AK59" s="990">
        <f t="shared" si="1"/>
        <v>-9.3223578123691198E-7</v>
      </c>
      <c r="AL59" s="210"/>
    </row>
    <row r="60" spans="1:38" s="211" customFormat="1" ht="11.45" customHeight="1">
      <c r="A60" s="498">
        <v>2013</v>
      </c>
      <c r="B60" s="883" t="s">
        <v>440</v>
      </c>
      <c r="C60" s="491" t="s">
        <v>515</v>
      </c>
      <c r="D60" s="491" t="s">
        <v>20</v>
      </c>
      <c r="E60" s="491" t="s">
        <v>642</v>
      </c>
      <c r="F60" s="924" t="s">
        <v>313</v>
      </c>
      <c r="G60" s="278">
        <v>35.46566</v>
      </c>
      <c r="H60" s="925"/>
      <c r="I60" s="926">
        <v>26.886189999999999</v>
      </c>
      <c r="J60" s="927"/>
      <c r="K60" s="928"/>
      <c r="L60" s="929"/>
      <c r="M60" s="929"/>
      <c r="N60" s="929"/>
      <c r="O60" s="929"/>
      <c r="P60" s="929"/>
      <c r="Q60" s="929"/>
      <c r="R60" s="929"/>
      <c r="S60" s="930"/>
      <c r="T60" s="930"/>
      <c r="U60" s="309"/>
      <c r="V60" s="491">
        <v>2013</v>
      </c>
      <c r="W60" s="883" t="s">
        <v>440</v>
      </c>
      <c r="X60" s="491" t="s">
        <v>515</v>
      </c>
      <c r="Y60" s="491" t="s">
        <v>20</v>
      </c>
      <c r="Z60" s="491" t="s">
        <v>642</v>
      </c>
      <c r="AA60" s="924" t="s">
        <v>313</v>
      </c>
      <c r="AB60" s="931"/>
      <c r="AC60" s="898"/>
      <c r="AD60" s="899"/>
      <c r="AE60" s="899"/>
      <c r="AF60" s="899"/>
      <c r="AG60" s="899"/>
      <c r="AH60" s="899"/>
      <c r="AI60" s="899"/>
      <c r="AJ60" s="899"/>
      <c r="AK60" s="903">
        <f t="shared" si="1"/>
        <v>0</v>
      </c>
      <c r="AL60" s="210"/>
    </row>
    <row r="61" spans="1:38" s="219" customFormat="1" ht="11.45" customHeight="1">
      <c r="A61" s="500">
        <v>2002</v>
      </c>
      <c r="B61" s="217" t="s">
        <v>440</v>
      </c>
      <c r="C61" s="216" t="s">
        <v>515</v>
      </c>
      <c r="D61" s="216" t="s">
        <v>10</v>
      </c>
      <c r="E61" s="216" t="s">
        <v>54</v>
      </c>
      <c r="F61" s="914" t="s">
        <v>402</v>
      </c>
      <c r="G61" s="307">
        <v>29.514859999999999</v>
      </c>
      <c r="H61" s="262">
        <v>25.400569999999998</v>
      </c>
      <c r="I61" s="923">
        <v>25.403790000000001</v>
      </c>
      <c r="J61" s="916">
        <v>9.4401299999999994E-2</v>
      </c>
      <c r="K61" s="917">
        <v>0</v>
      </c>
      <c r="L61" s="918"/>
      <c r="M61" s="918"/>
      <c r="N61" s="918"/>
      <c r="O61" s="918">
        <v>3.3907E-3</v>
      </c>
      <c r="P61" s="918"/>
      <c r="Q61" s="918">
        <v>6.9700000000000003E-4</v>
      </c>
      <c r="R61" s="918">
        <v>9.0280600000000003E-2</v>
      </c>
      <c r="S61" s="919">
        <f t="shared" ref="S61" si="44">J61-SUM(K61:R61)</f>
        <v>3.299999999999137E-5</v>
      </c>
      <c r="T61" s="919">
        <v>3.7645199999999997E-2</v>
      </c>
      <c r="U61" s="309"/>
      <c r="V61" s="216">
        <v>2002</v>
      </c>
      <c r="W61" s="217" t="s">
        <v>440</v>
      </c>
      <c r="X61" s="216" t="s">
        <v>515</v>
      </c>
      <c r="Y61" s="216" t="s">
        <v>10</v>
      </c>
      <c r="Z61" s="216" t="s">
        <v>54</v>
      </c>
      <c r="AA61" s="914" t="s">
        <v>402</v>
      </c>
      <c r="AB61" s="920">
        <f t="shared" si="32"/>
        <v>1</v>
      </c>
      <c r="AC61" s="921">
        <f t="shared" si="33"/>
        <v>0</v>
      </c>
      <c r="AD61" s="922"/>
      <c r="AE61" s="922"/>
      <c r="AF61" s="922"/>
      <c r="AG61" s="922">
        <f t="shared" si="43"/>
        <v>3.591793757077498E-2</v>
      </c>
      <c r="AH61" s="922"/>
      <c r="AI61" s="922">
        <f>+Q61/$J61</f>
        <v>7.383372898466441E-3</v>
      </c>
      <c r="AJ61" s="922">
        <f t="shared" si="35"/>
        <v>0.95634911807358591</v>
      </c>
      <c r="AK61" s="900">
        <f t="shared" si="1"/>
        <v>3.4957145717262605E-4</v>
      </c>
      <c r="AL61" s="218"/>
    </row>
    <row r="62" spans="1:38" s="211" customFormat="1" ht="11.45" customHeight="1">
      <c r="A62" s="499">
        <v>2013</v>
      </c>
      <c r="B62" s="206" t="s">
        <v>441</v>
      </c>
      <c r="C62" s="205" t="s">
        <v>517</v>
      </c>
      <c r="D62" s="205" t="s">
        <v>20</v>
      </c>
      <c r="E62" s="205" t="s">
        <v>55</v>
      </c>
      <c r="F62" s="891" t="s">
        <v>402</v>
      </c>
      <c r="G62" s="280">
        <v>29.392579999999999</v>
      </c>
      <c r="H62" s="258">
        <v>24.63766</v>
      </c>
      <c r="I62" s="892">
        <v>26.34309</v>
      </c>
      <c r="J62" s="893">
        <v>0.11182599999999999</v>
      </c>
      <c r="K62" s="894">
        <v>8.2859600000000005E-2</v>
      </c>
      <c r="L62" s="895"/>
      <c r="M62" s="895"/>
      <c r="N62" s="895"/>
      <c r="O62" s="895"/>
      <c r="P62" s="895"/>
      <c r="Q62" s="895"/>
      <c r="R62" s="895">
        <v>2.89664E-2</v>
      </c>
      <c r="S62" s="896">
        <f t="shared" si="30"/>
        <v>0</v>
      </c>
      <c r="T62" s="896">
        <v>0.1248403</v>
      </c>
      <c r="U62" s="309"/>
      <c r="V62" s="205">
        <v>2013</v>
      </c>
      <c r="W62" s="206" t="s">
        <v>441</v>
      </c>
      <c r="X62" s="205" t="s">
        <v>517</v>
      </c>
      <c r="Y62" s="205" t="s">
        <v>20</v>
      </c>
      <c r="Z62" s="205" t="s">
        <v>55</v>
      </c>
      <c r="AA62" s="891" t="s">
        <v>402</v>
      </c>
      <c r="AB62" s="897">
        <f t="shared" si="32"/>
        <v>1</v>
      </c>
      <c r="AC62" s="901">
        <f t="shared" si="33"/>
        <v>0.74096900541913335</v>
      </c>
      <c r="AD62" s="902"/>
      <c r="AE62" s="902"/>
      <c r="AF62" s="902"/>
      <c r="AG62" s="902"/>
      <c r="AH62" s="902"/>
      <c r="AI62" s="902"/>
      <c r="AJ62" s="902">
        <f t="shared" si="35"/>
        <v>0.2590309945808667</v>
      </c>
      <c r="AK62" s="903">
        <f t="shared" si="1"/>
        <v>0</v>
      </c>
      <c r="AL62" s="210"/>
    </row>
    <row r="63" spans="1:38" s="211" customFormat="1" ht="11.45" customHeight="1">
      <c r="A63" s="499">
        <v>2010</v>
      </c>
      <c r="B63" s="206" t="s">
        <v>441</v>
      </c>
      <c r="C63" s="205" t="s">
        <v>517</v>
      </c>
      <c r="D63" s="205" t="s">
        <v>4</v>
      </c>
      <c r="E63" s="205" t="s">
        <v>56</v>
      </c>
      <c r="F63" s="891" t="s">
        <v>402</v>
      </c>
      <c r="G63" s="280">
        <v>27.439679999999999</v>
      </c>
      <c r="H63" s="258">
        <v>24.881160000000001</v>
      </c>
      <c r="I63" s="892">
        <v>26.493749999999999</v>
      </c>
      <c r="J63" s="893">
        <v>0.1136006</v>
      </c>
      <c r="K63" s="894">
        <v>9.5346700000000006E-2</v>
      </c>
      <c r="L63" s="895"/>
      <c r="M63" s="895"/>
      <c r="N63" s="895"/>
      <c r="O63" s="895"/>
      <c r="P63" s="895"/>
      <c r="Q63" s="895"/>
      <c r="R63" s="895">
        <v>1.82539E-2</v>
      </c>
      <c r="S63" s="896">
        <f t="shared" si="30"/>
        <v>0</v>
      </c>
      <c r="T63" s="896">
        <v>0.11376699999999999</v>
      </c>
      <c r="U63" s="309"/>
      <c r="V63" s="205">
        <v>2010</v>
      </c>
      <c r="W63" s="206" t="s">
        <v>441</v>
      </c>
      <c r="X63" s="205" t="s">
        <v>517</v>
      </c>
      <c r="Y63" s="205" t="s">
        <v>4</v>
      </c>
      <c r="Z63" s="205" t="s">
        <v>56</v>
      </c>
      <c r="AA63" s="891" t="s">
        <v>402</v>
      </c>
      <c r="AB63" s="897">
        <f t="shared" si="32"/>
        <v>1</v>
      </c>
      <c r="AC63" s="901">
        <f t="shared" si="33"/>
        <v>0.83931510925118358</v>
      </c>
      <c r="AD63" s="902"/>
      <c r="AE63" s="902"/>
      <c r="AF63" s="902"/>
      <c r="AG63" s="902"/>
      <c r="AH63" s="902"/>
      <c r="AI63" s="902"/>
      <c r="AJ63" s="902">
        <f t="shared" si="35"/>
        <v>0.16068489074881648</v>
      </c>
      <c r="AK63" s="900">
        <f t="shared" si="1"/>
        <v>0</v>
      </c>
      <c r="AL63" s="210"/>
    </row>
    <row r="64" spans="1:38" s="211" customFormat="1" ht="11.45" customHeight="1">
      <c r="A64" s="499">
        <v>2007</v>
      </c>
      <c r="B64" s="206" t="s">
        <v>441</v>
      </c>
      <c r="C64" s="205" t="s">
        <v>517</v>
      </c>
      <c r="D64" s="205" t="s">
        <v>6</v>
      </c>
      <c r="E64" s="205" t="s">
        <v>57</v>
      </c>
      <c r="F64" s="891" t="s">
        <v>402</v>
      </c>
      <c r="G64" s="280">
        <v>28.92032</v>
      </c>
      <c r="H64" s="258">
        <v>26.2758</v>
      </c>
      <c r="I64" s="892">
        <v>28.378309999999999</v>
      </c>
      <c r="J64" s="893">
        <v>0.1034586</v>
      </c>
      <c r="K64" s="894">
        <v>8.64901E-2</v>
      </c>
      <c r="L64" s="895"/>
      <c r="M64" s="895"/>
      <c r="N64" s="895"/>
      <c r="O64" s="895"/>
      <c r="P64" s="895"/>
      <c r="Q64" s="895"/>
      <c r="R64" s="895">
        <v>1.6968500000000001E-2</v>
      </c>
      <c r="S64" s="896">
        <f t="shared" si="30"/>
        <v>0</v>
      </c>
      <c r="T64" s="896">
        <v>0.1242673</v>
      </c>
      <c r="U64" s="309"/>
      <c r="V64" s="205">
        <v>2007</v>
      </c>
      <c r="W64" s="206" t="s">
        <v>441</v>
      </c>
      <c r="X64" s="205" t="s">
        <v>517</v>
      </c>
      <c r="Y64" s="205" t="s">
        <v>6</v>
      </c>
      <c r="Z64" s="205" t="s">
        <v>57</v>
      </c>
      <c r="AA64" s="891" t="s">
        <v>402</v>
      </c>
      <c r="AB64" s="897">
        <f t="shared" si="32"/>
        <v>1</v>
      </c>
      <c r="AC64" s="901">
        <f t="shared" si="33"/>
        <v>0.83598753511066259</v>
      </c>
      <c r="AD64" s="902"/>
      <c r="AE64" s="902"/>
      <c r="AF64" s="902"/>
      <c r="AG64" s="902"/>
      <c r="AH64" s="902"/>
      <c r="AI64" s="902"/>
      <c r="AJ64" s="902">
        <f t="shared" si="35"/>
        <v>0.16401246488933738</v>
      </c>
      <c r="AK64" s="900">
        <f t="shared" si="1"/>
        <v>0</v>
      </c>
      <c r="AL64" s="210"/>
    </row>
    <row r="65" spans="1:38" s="211" customFormat="1" ht="11.45" customHeight="1">
      <c r="A65" s="499">
        <v>2004</v>
      </c>
      <c r="B65" s="206" t="s">
        <v>441</v>
      </c>
      <c r="C65" s="205" t="s">
        <v>517</v>
      </c>
      <c r="D65" s="205" t="s">
        <v>8</v>
      </c>
      <c r="E65" s="205" t="s">
        <v>59</v>
      </c>
      <c r="F65" s="891" t="s">
        <v>313</v>
      </c>
      <c r="G65" s="280">
        <v>27.464849999999998</v>
      </c>
      <c r="H65" s="258">
        <v>24.91356</v>
      </c>
      <c r="I65" s="892">
        <v>26.495539999999998</v>
      </c>
      <c r="J65" s="893">
        <v>8.2210800000000001E-2</v>
      </c>
      <c r="K65" s="894">
        <v>8.2210800000000001E-2</v>
      </c>
      <c r="L65" s="895"/>
      <c r="M65" s="895"/>
      <c r="N65" s="895"/>
      <c r="O65" s="895"/>
      <c r="P65" s="895"/>
      <c r="Q65" s="895"/>
      <c r="R65" s="895">
        <v>0</v>
      </c>
      <c r="S65" s="896">
        <f t="shared" si="30"/>
        <v>0</v>
      </c>
      <c r="T65" s="896">
        <v>4.8519199999999998E-2</v>
      </c>
      <c r="U65" s="309"/>
      <c r="V65" s="205">
        <v>2004</v>
      </c>
      <c r="W65" s="206" t="s">
        <v>441</v>
      </c>
      <c r="X65" s="205" t="s">
        <v>517</v>
      </c>
      <c r="Y65" s="205" t="s">
        <v>8</v>
      </c>
      <c r="Z65" s="205" t="s">
        <v>59</v>
      </c>
      <c r="AA65" s="891" t="s">
        <v>313</v>
      </c>
      <c r="AB65" s="897">
        <f t="shared" si="32"/>
        <v>1</v>
      </c>
      <c r="AC65" s="901">
        <f t="shared" si="33"/>
        <v>1</v>
      </c>
      <c r="AD65" s="902"/>
      <c r="AE65" s="902"/>
      <c r="AF65" s="902"/>
      <c r="AG65" s="902"/>
      <c r="AH65" s="902"/>
      <c r="AI65" s="902"/>
      <c r="AJ65" s="902">
        <f t="shared" si="35"/>
        <v>0</v>
      </c>
      <c r="AK65" s="900">
        <f t="shared" si="1"/>
        <v>0</v>
      </c>
      <c r="AL65" s="210"/>
    </row>
    <row r="66" spans="1:38" s="211" customFormat="1" ht="11.45" customHeight="1">
      <c r="A66" s="498">
        <v>2013</v>
      </c>
      <c r="B66" s="883" t="s">
        <v>442</v>
      </c>
      <c r="C66" s="491" t="s">
        <v>518</v>
      </c>
      <c r="D66" s="491" t="s">
        <v>20</v>
      </c>
      <c r="E66" s="491" t="s">
        <v>60</v>
      </c>
      <c r="F66" s="924" t="s">
        <v>313</v>
      </c>
      <c r="G66" s="278">
        <v>32.855379999999997</v>
      </c>
      <c r="H66" s="925">
        <v>10.37396</v>
      </c>
      <c r="I66" s="926">
        <v>11.348470000000001</v>
      </c>
      <c r="J66" s="927">
        <v>0.2052271</v>
      </c>
      <c r="K66" s="928">
        <v>0.16394829999999999</v>
      </c>
      <c r="L66" s="929"/>
      <c r="M66" s="929">
        <v>1.7055600000000001E-2</v>
      </c>
      <c r="N66" s="929"/>
      <c r="O66" s="929">
        <v>3.5660000000000002E-3</v>
      </c>
      <c r="P66" s="929">
        <v>3.7095000000000001E-3</v>
      </c>
      <c r="Q66" s="929">
        <v>3.7058999999999998E-3</v>
      </c>
      <c r="R66" s="929">
        <v>1.32418E-2</v>
      </c>
      <c r="S66" s="930">
        <f t="shared" si="30"/>
        <v>0</v>
      </c>
      <c r="T66" s="930">
        <v>0.1380246</v>
      </c>
      <c r="U66" s="309"/>
      <c r="V66" s="491">
        <v>2013</v>
      </c>
      <c r="W66" s="883" t="s">
        <v>442</v>
      </c>
      <c r="X66" s="491" t="s">
        <v>518</v>
      </c>
      <c r="Y66" s="491" t="s">
        <v>20</v>
      </c>
      <c r="Z66" s="491" t="s">
        <v>60</v>
      </c>
      <c r="AA66" s="924" t="s">
        <v>313</v>
      </c>
      <c r="AB66" s="931">
        <f t="shared" si="32"/>
        <v>1</v>
      </c>
      <c r="AC66" s="898">
        <f t="shared" si="33"/>
        <v>0.79886282074833193</v>
      </c>
      <c r="AD66" s="899"/>
      <c r="AE66" s="899">
        <f t="shared" ref="AE66:AE80" si="45">+M66/$J66</f>
        <v>8.3105983566497801E-2</v>
      </c>
      <c r="AF66" s="899"/>
      <c r="AG66" s="899">
        <f t="shared" ref="AG66:AI71" si="46">+O66/$J66</f>
        <v>1.7375872874488798E-2</v>
      </c>
      <c r="AH66" s="899">
        <f t="shared" si="46"/>
        <v>1.8075098269185699E-2</v>
      </c>
      <c r="AI66" s="899">
        <f t="shared" si="46"/>
        <v>1.8057556726182849E-2</v>
      </c>
      <c r="AJ66" s="899">
        <f t="shared" si="35"/>
        <v>6.4522667815312892E-2</v>
      </c>
      <c r="AK66" s="903">
        <f t="shared" si="1"/>
        <v>0</v>
      </c>
      <c r="AL66" s="210"/>
    </row>
    <row r="67" spans="1:38" s="211" customFormat="1" ht="11.45" customHeight="1">
      <c r="A67" s="499">
        <v>2010</v>
      </c>
      <c r="B67" s="206" t="s">
        <v>442</v>
      </c>
      <c r="C67" s="205" t="s">
        <v>518</v>
      </c>
      <c r="D67" s="205" t="s">
        <v>4</v>
      </c>
      <c r="E67" s="205" t="s">
        <v>61</v>
      </c>
      <c r="F67" s="891" t="s">
        <v>313</v>
      </c>
      <c r="G67" s="280">
        <v>32.85613</v>
      </c>
      <c r="H67" s="258">
        <v>10.0421</v>
      </c>
      <c r="I67" s="892">
        <v>11.335800000000001</v>
      </c>
      <c r="J67" s="893">
        <v>0.20760239999999999</v>
      </c>
      <c r="K67" s="894">
        <v>0.16052</v>
      </c>
      <c r="L67" s="895"/>
      <c r="M67" s="895">
        <v>2.1966300000000001E-2</v>
      </c>
      <c r="N67" s="895"/>
      <c r="O67" s="895">
        <v>5.2719999999999998E-3</v>
      </c>
      <c r="P67" s="895">
        <v>1.5608E-3</v>
      </c>
      <c r="Q67" s="895">
        <v>1.0686999999999999E-3</v>
      </c>
      <c r="R67" s="895">
        <v>1.7214699999999999E-2</v>
      </c>
      <c r="S67" s="896">
        <f t="shared" si="30"/>
        <v>-1.0000000000287557E-7</v>
      </c>
      <c r="T67" s="896">
        <v>0.13830970000000001</v>
      </c>
      <c r="U67" s="309"/>
      <c r="V67" s="205">
        <v>2010</v>
      </c>
      <c r="W67" s="206" t="s">
        <v>442</v>
      </c>
      <c r="X67" s="205" t="s">
        <v>518</v>
      </c>
      <c r="Y67" s="205" t="s">
        <v>4</v>
      </c>
      <c r="Z67" s="205" t="s">
        <v>61</v>
      </c>
      <c r="AA67" s="891" t="s">
        <v>313</v>
      </c>
      <c r="AB67" s="897">
        <f t="shared" si="32"/>
        <v>1</v>
      </c>
      <c r="AC67" s="901">
        <f t="shared" si="33"/>
        <v>0.77320878756700306</v>
      </c>
      <c r="AD67" s="902"/>
      <c r="AE67" s="902">
        <f t="shared" si="45"/>
        <v>0.1058094704107467</v>
      </c>
      <c r="AF67" s="902"/>
      <c r="AG67" s="902">
        <f t="shared" si="46"/>
        <v>2.5394696785778971E-2</v>
      </c>
      <c r="AH67" s="902">
        <f t="shared" si="46"/>
        <v>7.5182175157897987E-3</v>
      </c>
      <c r="AI67" s="902">
        <f t="shared" si="46"/>
        <v>5.1478210271172203E-3</v>
      </c>
      <c r="AJ67" s="902">
        <f t="shared" si="35"/>
        <v>8.292148838356396E-2</v>
      </c>
      <c r="AK67" s="900">
        <f t="shared" si="1"/>
        <v>-4.8168999988718042E-7</v>
      </c>
      <c r="AL67" s="210"/>
    </row>
    <row r="68" spans="1:38" s="211" customFormat="1" ht="11.45" customHeight="1">
      <c r="A68" s="499">
        <v>2007</v>
      </c>
      <c r="B68" s="206" t="s">
        <v>442</v>
      </c>
      <c r="C68" s="205" t="s">
        <v>518</v>
      </c>
      <c r="D68" s="205" t="s">
        <v>6</v>
      </c>
      <c r="E68" s="205" t="s">
        <v>62</v>
      </c>
      <c r="F68" s="891" t="s">
        <v>313</v>
      </c>
      <c r="G68" s="280">
        <v>31.5733</v>
      </c>
      <c r="H68" s="258">
        <v>9.1332380000000004</v>
      </c>
      <c r="I68" s="892">
        <v>10.82522</v>
      </c>
      <c r="J68" s="893">
        <v>0.2001645</v>
      </c>
      <c r="K68" s="894">
        <v>0.1462234</v>
      </c>
      <c r="L68" s="895"/>
      <c r="M68" s="895">
        <v>3.1583100000000003E-2</v>
      </c>
      <c r="N68" s="895"/>
      <c r="O68" s="895">
        <v>3.3809999999999999E-3</v>
      </c>
      <c r="P68" s="895">
        <v>9.8480000000000009E-4</v>
      </c>
      <c r="Q68" s="895">
        <v>1.9645000000000001E-3</v>
      </c>
      <c r="R68" s="895">
        <v>1.6027599999999999E-2</v>
      </c>
      <c r="S68" s="896">
        <f t="shared" si="30"/>
        <v>9.9999999975119991E-8</v>
      </c>
      <c r="T68" s="896">
        <v>0.17023949999999999</v>
      </c>
      <c r="U68" s="309"/>
      <c r="V68" s="205">
        <v>2007</v>
      </c>
      <c r="W68" s="206" t="s">
        <v>442</v>
      </c>
      <c r="X68" s="205" t="s">
        <v>518</v>
      </c>
      <c r="Y68" s="205" t="s">
        <v>6</v>
      </c>
      <c r="Z68" s="205" t="s">
        <v>62</v>
      </c>
      <c r="AA68" s="891" t="s">
        <v>313</v>
      </c>
      <c r="AB68" s="897">
        <f t="shared" si="32"/>
        <v>1</v>
      </c>
      <c r="AC68" s="901">
        <f t="shared" si="33"/>
        <v>0.73051615046624152</v>
      </c>
      <c r="AD68" s="902"/>
      <c r="AE68" s="902">
        <f t="shared" si="45"/>
        <v>0.15778572124427659</v>
      </c>
      <c r="AF68" s="902"/>
      <c r="AG68" s="902">
        <f t="shared" si="46"/>
        <v>1.6891107064439498E-2</v>
      </c>
      <c r="AH68" s="902">
        <f t="shared" si="46"/>
        <v>4.9199533383791835E-3</v>
      </c>
      <c r="AI68" s="902">
        <f t="shared" si="46"/>
        <v>9.8144276332716354E-3</v>
      </c>
      <c r="AJ68" s="902">
        <f t="shared" si="35"/>
        <v>8.0072140664303612E-2</v>
      </c>
      <c r="AK68" s="900">
        <f t="shared" si="1"/>
        <v>4.995890879877507E-7</v>
      </c>
      <c r="AL68" s="210"/>
    </row>
    <row r="69" spans="1:38" s="211" customFormat="1" ht="11.45" customHeight="1">
      <c r="A69" s="499">
        <v>2004</v>
      </c>
      <c r="B69" s="206" t="s">
        <v>442</v>
      </c>
      <c r="C69" s="205" t="s">
        <v>518</v>
      </c>
      <c r="D69" s="205" t="s">
        <v>8</v>
      </c>
      <c r="E69" s="205" t="s">
        <v>63</v>
      </c>
      <c r="F69" s="891" t="s">
        <v>313</v>
      </c>
      <c r="G69" s="280">
        <v>32.507150000000003</v>
      </c>
      <c r="H69" s="258">
        <v>9.4903960000000005</v>
      </c>
      <c r="I69" s="892">
        <v>11.515140000000001</v>
      </c>
      <c r="J69" s="893">
        <v>0.2068538</v>
      </c>
      <c r="K69" s="894">
        <v>0.1508409</v>
      </c>
      <c r="L69" s="895"/>
      <c r="M69" s="895">
        <v>2.76555E-2</v>
      </c>
      <c r="N69" s="895"/>
      <c r="O69" s="895">
        <v>6.1285999999999997E-3</v>
      </c>
      <c r="P69" s="895">
        <v>2.0760000000000002E-3</v>
      </c>
      <c r="Q69" s="895">
        <v>6.1749999999999999E-3</v>
      </c>
      <c r="R69" s="895">
        <v>1.39778E-2</v>
      </c>
      <c r="S69" s="896">
        <f t="shared" si="30"/>
        <v>0</v>
      </c>
      <c r="T69" s="896">
        <v>0.17399049999999999</v>
      </c>
      <c r="U69" s="309"/>
      <c r="V69" s="205">
        <v>2004</v>
      </c>
      <c r="W69" s="206" t="s">
        <v>442</v>
      </c>
      <c r="X69" s="205" t="s">
        <v>518</v>
      </c>
      <c r="Y69" s="205" t="s">
        <v>8</v>
      </c>
      <c r="Z69" s="205" t="s">
        <v>63</v>
      </c>
      <c r="AA69" s="891" t="s">
        <v>313</v>
      </c>
      <c r="AB69" s="897">
        <f t="shared" si="32"/>
        <v>1</v>
      </c>
      <c r="AC69" s="901">
        <f t="shared" si="33"/>
        <v>0.72921503013239297</v>
      </c>
      <c r="AD69" s="902"/>
      <c r="AE69" s="902">
        <f t="shared" si="45"/>
        <v>0.13369587602451585</v>
      </c>
      <c r="AF69" s="902"/>
      <c r="AG69" s="902">
        <f t="shared" si="46"/>
        <v>2.9627688734748889E-2</v>
      </c>
      <c r="AH69" s="902">
        <f t="shared" si="46"/>
        <v>1.0036073787380266E-2</v>
      </c>
      <c r="AI69" s="902">
        <f t="shared" si="46"/>
        <v>2.9852001751962013E-2</v>
      </c>
      <c r="AJ69" s="902">
        <f t="shared" si="35"/>
        <v>6.7573329568999946E-2</v>
      </c>
      <c r="AK69" s="900">
        <f t="shared" si="1"/>
        <v>0</v>
      </c>
      <c r="AL69" s="210"/>
    </row>
    <row r="70" spans="1:38" s="211" customFormat="1" ht="11.45" customHeight="1">
      <c r="A70" s="499">
        <v>2002</v>
      </c>
      <c r="B70" s="206" t="s">
        <v>442</v>
      </c>
      <c r="C70" s="205" t="s">
        <v>518</v>
      </c>
      <c r="D70" s="205" t="s">
        <v>10</v>
      </c>
      <c r="E70" s="205" t="s">
        <v>64</v>
      </c>
      <c r="F70" s="891" t="s">
        <v>313</v>
      </c>
      <c r="G70" s="280">
        <v>33.31955</v>
      </c>
      <c r="H70" s="258">
        <v>8.5769230000000007</v>
      </c>
      <c r="I70" s="892">
        <v>9.7900469999999995</v>
      </c>
      <c r="J70" s="893">
        <v>0.2091565</v>
      </c>
      <c r="K70" s="894">
        <v>0.14947440000000001</v>
      </c>
      <c r="L70" s="895"/>
      <c r="M70" s="895">
        <v>2.81169E-2</v>
      </c>
      <c r="N70" s="895"/>
      <c r="O70" s="895">
        <v>6.5126999999999997E-3</v>
      </c>
      <c r="P70" s="895">
        <v>2.1405E-3</v>
      </c>
      <c r="Q70" s="895">
        <v>1.09675E-2</v>
      </c>
      <c r="R70" s="895">
        <v>1.19445E-2</v>
      </c>
      <c r="S70" s="896">
        <f t="shared" si="30"/>
        <v>0</v>
      </c>
      <c r="T70" s="896">
        <v>0.1627931</v>
      </c>
      <c r="U70" s="309"/>
      <c r="V70" s="205">
        <v>2002</v>
      </c>
      <c r="W70" s="206" t="s">
        <v>442</v>
      </c>
      <c r="X70" s="205" t="s">
        <v>518</v>
      </c>
      <c r="Y70" s="205" t="s">
        <v>10</v>
      </c>
      <c r="Z70" s="205" t="s">
        <v>64</v>
      </c>
      <c r="AA70" s="891" t="s">
        <v>313</v>
      </c>
      <c r="AB70" s="897">
        <f t="shared" si="32"/>
        <v>1</v>
      </c>
      <c r="AC70" s="901">
        <f t="shared" si="33"/>
        <v>0.71465338155878499</v>
      </c>
      <c r="AD70" s="902"/>
      <c r="AE70" s="902">
        <f t="shared" si="45"/>
        <v>0.13442996034070182</v>
      </c>
      <c r="AF70" s="902"/>
      <c r="AG70" s="902">
        <f t="shared" si="46"/>
        <v>3.11379278195992E-2</v>
      </c>
      <c r="AH70" s="902">
        <f t="shared" si="46"/>
        <v>1.0233963563169206E-2</v>
      </c>
      <c r="AI70" s="902">
        <f t="shared" si="46"/>
        <v>5.2436811669730563E-2</v>
      </c>
      <c r="AJ70" s="902">
        <f t="shared" si="35"/>
        <v>5.7107955048014289E-2</v>
      </c>
      <c r="AK70" s="900">
        <f t="shared" ref="AK70:AK133" si="47">AB70-SUM(AC70:AJ70)</f>
        <v>0</v>
      </c>
      <c r="AL70" s="210"/>
    </row>
    <row r="71" spans="1:38" s="211" customFormat="1" ht="11.45" customHeight="1">
      <c r="A71" s="499">
        <v>1996</v>
      </c>
      <c r="B71" s="206" t="s">
        <v>442</v>
      </c>
      <c r="C71" s="205" t="s">
        <v>518</v>
      </c>
      <c r="D71" s="205" t="s">
        <v>12</v>
      </c>
      <c r="E71" s="205" t="s">
        <v>65</v>
      </c>
      <c r="F71" s="891" t="s">
        <v>313</v>
      </c>
      <c r="G71" s="280">
        <v>28.598980000000001</v>
      </c>
      <c r="H71" s="258">
        <v>8.4951430000000006</v>
      </c>
      <c r="I71" s="892">
        <v>10.49713</v>
      </c>
      <c r="J71" s="893">
        <v>0.16970109999999999</v>
      </c>
      <c r="K71" s="894">
        <v>0.1169331</v>
      </c>
      <c r="L71" s="895"/>
      <c r="M71" s="895">
        <v>1.8821299999999999E-2</v>
      </c>
      <c r="N71" s="895"/>
      <c r="O71" s="895">
        <v>3.3673000000000002E-3</v>
      </c>
      <c r="P71" s="895">
        <v>7.4310000000000001E-4</v>
      </c>
      <c r="Q71" s="895">
        <v>5.8659999999999997E-3</v>
      </c>
      <c r="R71" s="895">
        <v>2.3970399999999999E-2</v>
      </c>
      <c r="S71" s="896">
        <f t="shared" si="30"/>
        <v>-1.0000000000287557E-7</v>
      </c>
      <c r="T71" s="896">
        <v>0.1750005</v>
      </c>
      <c r="U71" s="309"/>
      <c r="V71" s="205">
        <v>1996</v>
      </c>
      <c r="W71" s="206" t="s">
        <v>442</v>
      </c>
      <c r="X71" s="205" t="s">
        <v>518</v>
      </c>
      <c r="Y71" s="205" t="s">
        <v>12</v>
      </c>
      <c r="Z71" s="205" t="s">
        <v>65</v>
      </c>
      <c r="AA71" s="891" t="s">
        <v>313</v>
      </c>
      <c r="AB71" s="897">
        <f t="shared" si="32"/>
        <v>1</v>
      </c>
      <c r="AC71" s="901">
        <f t="shared" si="33"/>
        <v>0.68905328250671327</v>
      </c>
      <c r="AD71" s="902"/>
      <c r="AE71" s="902">
        <f t="shared" si="45"/>
        <v>0.11090853270839141</v>
      </c>
      <c r="AF71" s="902"/>
      <c r="AG71" s="902">
        <f t="shared" si="46"/>
        <v>1.9842534904016534E-2</v>
      </c>
      <c r="AH71" s="902">
        <f t="shared" si="46"/>
        <v>4.3788755641536795E-3</v>
      </c>
      <c r="AI71" s="902">
        <f t="shared" si="46"/>
        <v>3.4566658672218385E-2</v>
      </c>
      <c r="AJ71" s="902">
        <f t="shared" si="35"/>
        <v>0.14125070491587857</v>
      </c>
      <c r="AK71" s="900">
        <f t="shared" si="47"/>
        <v>-5.8927137192021917E-7</v>
      </c>
      <c r="AL71" s="210"/>
    </row>
    <row r="72" spans="1:38" s="211" customFormat="1" ht="11.45" customHeight="1">
      <c r="A72" s="500">
        <v>1992</v>
      </c>
      <c r="B72" s="217" t="s">
        <v>442</v>
      </c>
      <c r="C72" s="216" t="s">
        <v>518</v>
      </c>
      <c r="D72" s="216" t="s">
        <v>14</v>
      </c>
      <c r="E72" s="216" t="s">
        <v>66</v>
      </c>
      <c r="F72" s="914" t="s">
        <v>313</v>
      </c>
      <c r="G72" s="307">
        <v>31.2378</v>
      </c>
      <c r="H72" s="262">
        <v>6.3140669999999997</v>
      </c>
      <c r="I72" s="923">
        <v>6.8219700000000003</v>
      </c>
      <c r="J72" s="916">
        <v>0.24121000000000001</v>
      </c>
      <c r="K72" s="917">
        <v>0.14470450000000001</v>
      </c>
      <c r="L72" s="918"/>
      <c r="M72" s="918">
        <v>3.1891299999999997E-2</v>
      </c>
      <c r="N72" s="918"/>
      <c r="O72" s="918">
        <v>3.261E-3</v>
      </c>
      <c r="P72" s="918"/>
      <c r="Q72" s="918"/>
      <c r="R72" s="918">
        <v>6.1353199999999997E-2</v>
      </c>
      <c r="S72" s="919">
        <f t="shared" si="30"/>
        <v>0</v>
      </c>
      <c r="T72" s="919">
        <v>0.1339748</v>
      </c>
      <c r="U72" s="309"/>
      <c r="V72" s="216">
        <v>1992</v>
      </c>
      <c r="W72" s="217" t="s">
        <v>442</v>
      </c>
      <c r="X72" s="216" t="s">
        <v>518</v>
      </c>
      <c r="Y72" s="216" t="s">
        <v>14</v>
      </c>
      <c r="Z72" s="216" t="s">
        <v>66</v>
      </c>
      <c r="AA72" s="914" t="s">
        <v>313</v>
      </c>
      <c r="AB72" s="920">
        <f t="shared" si="32"/>
        <v>1</v>
      </c>
      <c r="AC72" s="921">
        <f t="shared" si="33"/>
        <v>0.59991086605032962</v>
      </c>
      <c r="AD72" s="922"/>
      <c r="AE72" s="922">
        <f t="shared" si="45"/>
        <v>0.13221383856390695</v>
      </c>
      <c r="AF72" s="922"/>
      <c r="AG72" s="922">
        <f t="shared" ref="AG72:AG80" si="48">+O72/$J72</f>
        <v>1.3519339994195929E-2</v>
      </c>
      <c r="AH72" s="922"/>
      <c r="AI72" s="922"/>
      <c r="AJ72" s="922">
        <f t="shared" si="35"/>
        <v>0.25435595539156747</v>
      </c>
      <c r="AK72" s="900">
        <f t="shared" si="47"/>
        <v>0</v>
      </c>
      <c r="AL72" s="210"/>
    </row>
    <row r="73" spans="1:38" s="211" customFormat="1" ht="11.45" customHeight="1">
      <c r="A73" s="499">
        <v>2013</v>
      </c>
      <c r="B73" s="206" t="s">
        <v>443</v>
      </c>
      <c r="C73" s="205" t="s">
        <v>512</v>
      </c>
      <c r="D73" s="205" t="s">
        <v>20</v>
      </c>
      <c r="E73" s="205" t="s">
        <v>67</v>
      </c>
      <c r="F73" s="891" t="s">
        <v>313</v>
      </c>
      <c r="G73" s="280">
        <v>33.380809999999997</v>
      </c>
      <c r="H73" s="258">
        <v>4.871658</v>
      </c>
      <c r="I73" s="892">
        <v>12.400930000000001</v>
      </c>
      <c r="J73" s="893">
        <v>0.23573759999999999</v>
      </c>
      <c r="K73" s="894">
        <v>0.15542069999999999</v>
      </c>
      <c r="L73" s="895"/>
      <c r="M73" s="895">
        <v>1.51437E-2</v>
      </c>
      <c r="N73" s="895">
        <v>1.3125E-2</v>
      </c>
      <c r="O73" s="895">
        <v>1.55955E-2</v>
      </c>
      <c r="P73" s="895">
        <v>7.5744999999999996E-3</v>
      </c>
      <c r="Q73" s="895">
        <v>1.9395900000000001E-2</v>
      </c>
      <c r="R73" s="895">
        <v>9.4052000000000007E-3</v>
      </c>
      <c r="S73" s="896">
        <f t="shared" si="30"/>
        <v>7.709999999996886E-5</v>
      </c>
      <c r="T73" s="896">
        <v>0.3214051</v>
      </c>
      <c r="U73" s="309"/>
      <c r="V73" s="205">
        <v>2013</v>
      </c>
      <c r="W73" s="206" t="s">
        <v>443</v>
      </c>
      <c r="X73" s="205" t="s">
        <v>512</v>
      </c>
      <c r="Y73" s="205" t="s">
        <v>20</v>
      </c>
      <c r="Z73" s="205" t="s">
        <v>67</v>
      </c>
      <c r="AA73" s="891" t="s">
        <v>313</v>
      </c>
      <c r="AB73" s="897">
        <f t="shared" si="32"/>
        <v>1</v>
      </c>
      <c r="AC73" s="901">
        <f t="shared" si="33"/>
        <v>0.65929533515230498</v>
      </c>
      <c r="AD73" s="902"/>
      <c r="AE73" s="902">
        <f t="shared" si="45"/>
        <v>6.4239646115002449E-2</v>
      </c>
      <c r="AF73" s="902">
        <f t="shared" ref="AF73:AF78" si="49">+N73/$J73</f>
        <v>5.5676311288483465E-2</v>
      </c>
      <c r="AG73" s="902">
        <f t="shared" si="48"/>
        <v>6.6156183824727155E-2</v>
      </c>
      <c r="AH73" s="902">
        <f t="shared" ref="AH73:AI78" si="50">+P73/$J73</f>
        <v>3.2131064369875659E-2</v>
      </c>
      <c r="AI73" s="902">
        <f t="shared" si="50"/>
        <v>8.2277498371070207E-2</v>
      </c>
      <c r="AJ73" s="902">
        <f t="shared" si="35"/>
        <v>3.9896902318510077E-2</v>
      </c>
      <c r="AK73" s="903">
        <f t="shared" si="47"/>
        <v>3.2705856002590572E-4</v>
      </c>
      <c r="AL73" s="210"/>
    </row>
    <row r="74" spans="1:38" s="211" customFormat="1" ht="11.45" customHeight="1">
      <c r="A74" s="499">
        <v>2010</v>
      </c>
      <c r="B74" s="206" t="s">
        <v>443</v>
      </c>
      <c r="C74" s="205" t="s">
        <v>512</v>
      </c>
      <c r="D74" s="205" t="s">
        <v>4</v>
      </c>
      <c r="E74" s="205" t="s">
        <v>68</v>
      </c>
      <c r="F74" s="891" t="s">
        <v>313</v>
      </c>
      <c r="G74" s="280">
        <v>32.458150000000003</v>
      </c>
      <c r="H74" s="258">
        <v>5.3604120000000002</v>
      </c>
      <c r="I74" s="892">
        <v>13.50615</v>
      </c>
      <c r="J74" s="893">
        <v>0.22407060000000001</v>
      </c>
      <c r="K74" s="894">
        <v>0.1466356</v>
      </c>
      <c r="L74" s="895"/>
      <c r="M74" s="895">
        <v>1.6436900000000001E-2</v>
      </c>
      <c r="N74" s="895">
        <v>1.0385E-2</v>
      </c>
      <c r="O74" s="895">
        <v>1.7843000000000001E-2</v>
      </c>
      <c r="P74" s="895">
        <v>7.1817000000000001E-3</v>
      </c>
      <c r="Q74" s="895">
        <v>1.5357000000000001E-2</v>
      </c>
      <c r="R74" s="895">
        <v>1.0188600000000001E-2</v>
      </c>
      <c r="S74" s="896">
        <f t="shared" si="30"/>
        <v>4.2799999999981742E-5</v>
      </c>
      <c r="T74" s="896">
        <v>0.31772479999999997</v>
      </c>
      <c r="U74" s="309"/>
      <c r="V74" s="205">
        <v>2010</v>
      </c>
      <c r="W74" s="206" t="s">
        <v>443</v>
      </c>
      <c r="X74" s="205" t="s">
        <v>512</v>
      </c>
      <c r="Y74" s="205" t="s">
        <v>4</v>
      </c>
      <c r="Z74" s="205" t="s">
        <v>68</v>
      </c>
      <c r="AA74" s="891" t="s">
        <v>313</v>
      </c>
      <c r="AB74" s="897">
        <f t="shared" si="32"/>
        <v>1</v>
      </c>
      <c r="AC74" s="901">
        <f t="shared" si="33"/>
        <v>0.654416956084377</v>
      </c>
      <c r="AD74" s="902"/>
      <c r="AE74" s="902">
        <f t="shared" si="45"/>
        <v>7.3355897650115631E-2</v>
      </c>
      <c r="AF74" s="902">
        <f t="shared" si="49"/>
        <v>4.6346999561745268E-2</v>
      </c>
      <c r="AG74" s="902">
        <f t="shared" si="48"/>
        <v>7.9631151967281738E-2</v>
      </c>
      <c r="AH74" s="902">
        <f t="shared" si="50"/>
        <v>3.2051058907326527E-2</v>
      </c>
      <c r="AI74" s="902">
        <f t="shared" si="50"/>
        <v>6.8536434498769588E-2</v>
      </c>
      <c r="AJ74" s="902">
        <f t="shared" si="35"/>
        <v>4.5470490104458153E-2</v>
      </c>
      <c r="AK74" s="900">
        <f t="shared" si="47"/>
        <v>1.9101122592612985E-4</v>
      </c>
      <c r="AL74" s="210"/>
    </row>
    <row r="75" spans="1:38" s="211" customFormat="1" ht="11.45" customHeight="1">
      <c r="A75" s="499">
        <v>2007</v>
      </c>
      <c r="B75" s="206" t="s">
        <v>443</v>
      </c>
      <c r="C75" s="205" t="s">
        <v>512</v>
      </c>
      <c r="D75" s="205" t="s">
        <v>6</v>
      </c>
      <c r="E75" s="205" t="s">
        <v>69</v>
      </c>
      <c r="F75" s="891" t="s">
        <v>313</v>
      </c>
      <c r="G75" s="280">
        <v>29.088239999999999</v>
      </c>
      <c r="H75" s="258">
        <v>4.7273759999999996</v>
      </c>
      <c r="I75" s="892">
        <v>13.74517</v>
      </c>
      <c r="J75" s="893">
        <v>0.19991300000000001</v>
      </c>
      <c r="K75" s="894">
        <v>0.13145390000000001</v>
      </c>
      <c r="L75" s="895"/>
      <c r="M75" s="895">
        <v>1.6718299999999998E-2</v>
      </c>
      <c r="N75" s="895">
        <v>8.3195999999999999E-3</v>
      </c>
      <c r="O75" s="895">
        <v>1.1511499999999999E-2</v>
      </c>
      <c r="P75" s="895">
        <v>7.0853000000000001E-3</v>
      </c>
      <c r="Q75" s="895">
        <v>1.4171400000000001E-2</v>
      </c>
      <c r="R75" s="895">
        <v>1.05624E-2</v>
      </c>
      <c r="S75" s="896">
        <f t="shared" si="30"/>
        <v>9.0599999999996239E-5</v>
      </c>
      <c r="T75" s="896">
        <v>0.33533020000000002</v>
      </c>
      <c r="U75" s="309"/>
      <c r="V75" s="205">
        <v>2007</v>
      </c>
      <c r="W75" s="206" t="s">
        <v>443</v>
      </c>
      <c r="X75" s="205" t="s">
        <v>512</v>
      </c>
      <c r="Y75" s="205" t="s">
        <v>6</v>
      </c>
      <c r="Z75" s="205" t="s">
        <v>69</v>
      </c>
      <c r="AA75" s="891" t="s">
        <v>313</v>
      </c>
      <c r="AB75" s="897">
        <f t="shared" si="32"/>
        <v>1</v>
      </c>
      <c r="AC75" s="901">
        <f t="shared" si="33"/>
        <v>0.65755553665844646</v>
      </c>
      <c r="AD75" s="902"/>
      <c r="AE75" s="902">
        <f t="shared" si="45"/>
        <v>8.3627878126985231E-2</v>
      </c>
      <c r="AF75" s="902">
        <f t="shared" si="49"/>
        <v>4.1616103004807087E-2</v>
      </c>
      <c r="AG75" s="902">
        <f t="shared" si="48"/>
        <v>5.758254840855772E-2</v>
      </c>
      <c r="AH75" s="902">
        <f t="shared" si="50"/>
        <v>3.5441917233996791E-2</v>
      </c>
      <c r="AI75" s="902">
        <f t="shared" si="50"/>
        <v>7.0887836208750804E-2</v>
      </c>
      <c r="AJ75" s="902">
        <f t="shared" si="35"/>
        <v>5.2834983217699694E-2</v>
      </c>
      <c r="AK75" s="900">
        <f t="shared" si="47"/>
        <v>4.5319714075620077E-4</v>
      </c>
      <c r="AL75" s="210"/>
    </row>
    <row r="76" spans="1:38" s="211" customFormat="1" ht="11.45" customHeight="1">
      <c r="A76" s="499">
        <v>2004</v>
      </c>
      <c r="B76" s="206" t="s">
        <v>443</v>
      </c>
      <c r="C76" s="205" t="s">
        <v>512</v>
      </c>
      <c r="D76" s="205" t="s">
        <v>8</v>
      </c>
      <c r="E76" s="205" t="s">
        <v>70</v>
      </c>
      <c r="F76" s="891" t="s">
        <v>313</v>
      </c>
      <c r="G76" s="280">
        <v>31.220479999999998</v>
      </c>
      <c r="H76" s="258">
        <v>4.253768</v>
      </c>
      <c r="I76" s="892">
        <v>13.198040000000001</v>
      </c>
      <c r="J76" s="893">
        <v>0.22613800000000001</v>
      </c>
      <c r="K76" s="894">
        <v>0.13229469999999999</v>
      </c>
      <c r="L76" s="895">
        <v>9.1882999999999999E-3</v>
      </c>
      <c r="M76" s="895">
        <v>2.3507699999999999E-2</v>
      </c>
      <c r="N76" s="895">
        <v>8.4340000000000005E-3</v>
      </c>
      <c r="O76" s="895">
        <v>2.4960300000000001E-2</v>
      </c>
      <c r="P76" s="895">
        <v>8.1712E-3</v>
      </c>
      <c r="Q76" s="895">
        <v>1.6239300000000002E-2</v>
      </c>
      <c r="R76" s="895">
        <v>3.3516000000000002E-3</v>
      </c>
      <c r="S76" s="896">
        <f t="shared" si="30"/>
        <v>-9.0999999999841208E-6</v>
      </c>
      <c r="T76" s="896">
        <v>0.32557950000000002</v>
      </c>
      <c r="U76" s="309"/>
      <c r="V76" s="205">
        <v>2004</v>
      </c>
      <c r="W76" s="206" t="s">
        <v>443</v>
      </c>
      <c r="X76" s="205" t="s">
        <v>512</v>
      </c>
      <c r="Y76" s="205" t="s">
        <v>8</v>
      </c>
      <c r="Z76" s="205" t="s">
        <v>70</v>
      </c>
      <c r="AA76" s="891" t="s">
        <v>313</v>
      </c>
      <c r="AB76" s="897">
        <f t="shared" si="32"/>
        <v>1</v>
      </c>
      <c r="AC76" s="901">
        <f t="shared" si="33"/>
        <v>0.58501755565185853</v>
      </c>
      <c r="AD76" s="902">
        <f>+L76/$J76</f>
        <v>4.0631384375912051E-2</v>
      </c>
      <c r="AE76" s="902">
        <f t="shared" si="45"/>
        <v>0.10395289601924489</v>
      </c>
      <c r="AF76" s="902">
        <f t="shared" si="49"/>
        <v>3.7295810522778125E-2</v>
      </c>
      <c r="AG76" s="902">
        <f t="shared" si="48"/>
        <v>0.11037640732649975</v>
      </c>
      <c r="AH76" s="902">
        <f t="shared" si="50"/>
        <v>3.6133688278838581E-2</v>
      </c>
      <c r="AI76" s="902">
        <f t="shared" si="50"/>
        <v>7.1811460258780047E-2</v>
      </c>
      <c r="AJ76" s="902">
        <f t="shared" si="35"/>
        <v>1.4821038480927575E-2</v>
      </c>
      <c r="AK76" s="900">
        <f t="shared" si="47"/>
        <v>-4.0240914839451136E-5</v>
      </c>
      <c r="AL76" s="210"/>
    </row>
    <row r="77" spans="1:38" s="211" customFormat="1" ht="11.45" customHeight="1">
      <c r="A77" s="499">
        <v>2000</v>
      </c>
      <c r="B77" s="206" t="s">
        <v>443</v>
      </c>
      <c r="C77" s="205" t="s">
        <v>512</v>
      </c>
      <c r="D77" s="205" t="s">
        <v>10</v>
      </c>
      <c r="E77" s="205" t="s">
        <v>71</v>
      </c>
      <c r="F77" s="891" t="s">
        <v>313</v>
      </c>
      <c r="G77" s="280">
        <v>29.759129999999999</v>
      </c>
      <c r="H77" s="258">
        <v>4.0030109999999999</v>
      </c>
      <c r="I77" s="892">
        <v>13.05711</v>
      </c>
      <c r="J77" s="893">
        <v>0.21155080000000001</v>
      </c>
      <c r="K77" s="894">
        <v>0.1248045</v>
      </c>
      <c r="L77" s="895">
        <v>8.7930000000000005E-3</v>
      </c>
      <c r="M77" s="895">
        <v>2.1435800000000001E-2</v>
      </c>
      <c r="N77" s="895">
        <v>7.7904999999999997E-3</v>
      </c>
      <c r="O77" s="895">
        <v>2.5071300000000001E-2</v>
      </c>
      <c r="P77" s="895">
        <v>7.0962000000000004E-3</v>
      </c>
      <c r="Q77" s="895">
        <v>1.6021500000000001E-2</v>
      </c>
      <c r="R77" s="895">
        <v>5.4009999999999996E-4</v>
      </c>
      <c r="S77" s="896">
        <f t="shared" si="30"/>
        <v>-2.0999999999771202E-6</v>
      </c>
      <c r="T77" s="896">
        <v>0.34137669999999998</v>
      </c>
      <c r="U77" s="309"/>
      <c r="V77" s="205">
        <v>2000</v>
      </c>
      <c r="W77" s="206" t="s">
        <v>443</v>
      </c>
      <c r="X77" s="205" t="s">
        <v>512</v>
      </c>
      <c r="Y77" s="205" t="s">
        <v>10</v>
      </c>
      <c r="Z77" s="205" t="s">
        <v>71</v>
      </c>
      <c r="AA77" s="891" t="s">
        <v>313</v>
      </c>
      <c r="AB77" s="897">
        <f t="shared" si="32"/>
        <v>1</v>
      </c>
      <c r="AC77" s="901">
        <f t="shared" si="33"/>
        <v>0.58995049888726492</v>
      </c>
      <c r="AD77" s="902">
        <f>+L77/$J77</f>
        <v>4.156448474787143E-2</v>
      </c>
      <c r="AE77" s="902">
        <f t="shared" si="45"/>
        <v>0.10132696260189042</v>
      </c>
      <c r="AF77" s="902">
        <f t="shared" si="49"/>
        <v>3.6825670240906674E-2</v>
      </c>
      <c r="AG77" s="902">
        <f t="shared" si="48"/>
        <v>0.11851196024784591</v>
      </c>
      <c r="AH77" s="902">
        <f t="shared" si="50"/>
        <v>3.3543716213788842E-2</v>
      </c>
      <c r="AI77" s="902">
        <f t="shared" si="50"/>
        <v>7.5733582666669186E-2</v>
      </c>
      <c r="AJ77" s="902">
        <f t="shared" si="35"/>
        <v>2.5530510874929328E-3</v>
      </c>
      <c r="AK77" s="900">
        <f t="shared" si="47"/>
        <v>-9.9266937303443825E-6</v>
      </c>
      <c r="AL77" s="210"/>
    </row>
    <row r="78" spans="1:38" s="211" customFormat="1" ht="11.45" customHeight="1">
      <c r="A78" s="499">
        <v>1995</v>
      </c>
      <c r="B78" s="206" t="s">
        <v>443</v>
      </c>
      <c r="C78" s="205" t="s">
        <v>512</v>
      </c>
      <c r="D78" s="205" t="s">
        <v>12</v>
      </c>
      <c r="E78" s="205" t="s">
        <v>72</v>
      </c>
      <c r="F78" s="891" t="s">
        <v>313</v>
      </c>
      <c r="G78" s="280">
        <v>31.381250000000001</v>
      </c>
      <c r="H78" s="258">
        <v>3.1924299999999999</v>
      </c>
      <c r="I78" s="892">
        <v>12.016959999999999</v>
      </c>
      <c r="J78" s="893">
        <v>0.2427706</v>
      </c>
      <c r="K78" s="894">
        <v>0.127863</v>
      </c>
      <c r="L78" s="895">
        <v>1.06084E-2</v>
      </c>
      <c r="M78" s="895">
        <v>2.2594E-2</v>
      </c>
      <c r="N78" s="895">
        <v>6.3671999999999999E-3</v>
      </c>
      <c r="O78" s="895">
        <v>4.87234E-2</v>
      </c>
      <c r="P78" s="895">
        <v>8.2450000000000006E-3</v>
      </c>
      <c r="Q78" s="895">
        <v>1.7205000000000002E-2</v>
      </c>
      <c r="R78" s="895">
        <v>1.1765E-3</v>
      </c>
      <c r="S78" s="896">
        <f t="shared" si="30"/>
        <v>-1.189999999998137E-5</v>
      </c>
      <c r="T78" s="896">
        <v>0.34142040000000001</v>
      </c>
      <c r="U78" s="309"/>
      <c r="V78" s="205">
        <v>1995</v>
      </c>
      <c r="W78" s="206" t="s">
        <v>443</v>
      </c>
      <c r="X78" s="205" t="s">
        <v>512</v>
      </c>
      <c r="Y78" s="205" t="s">
        <v>12</v>
      </c>
      <c r="Z78" s="205" t="s">
        <v>72</v>
      </c>
      <c r="AA78" s="891" t="s">
        <v>313</v>
      </c>
      <c r="AB78" s="897">
        <f t="shared" si="32"/>
        <v>1</v>
      </c>
      <c r="AC78" s="901">
        <f t="shared" si="33"/>
        <v>0.52668239070134526</v>
      </c>
      <c r="AD78" s="902">
        <f>+L78/$J78</f>
        <v>4.3697218691225378E-2</v>
      </c>
      <c r="AE78" s="902">
        <f t="shared" si="45"/>
        <v>9.3067282446886071E-2</v>
      </c>
      <c r="AF78" s="902">
        <f t="shared" si="49"/>
        <v>2.6227228502957112E-2</v>
      </c>
      <c r="AG78" s="902">
        <f t="shared" si="48"/>
        <v>0.20069728377324109</v>
      </c>
      <c r="AH78" s="902">
        <f t="shared" si="50"/>
        <v>3.3962102495112674E-2</v>
      </c>
      <c r="AI78" s="902">
        <f t="shared" si="50"/>
        <v>7.0869372156266042E-2</v>
      </c>
      <c r="AJ78" s="902">
        <f t="shared" si="35"/>
        <v>4.8461387004851498E-3</v>
      </c>
      <c r="AK78" s="900">
        <f t="shared" si="47"/>
        <v>-4.9017467518952529E-5</v>
      </c>
      <c r="AL78" s="210"/>
    </row>
    <row r="79" spans="1:38" s="211" customFormat="1" ht="11.45" customHeight="1">
      <c r="A79" s="499">
        <v>1992</v>
      </c>
      <c r="B79" s="206" t="s">
        <v>443</v>
      </c>
      <c r="C79" s="205" t="s">
        <v>512</v>
      </c>
      <c r="D79" s="205" t="s">
        <v>14</v>
      </c>
      <c r="E79" s="205" t="s">
        <v>73</v>
      </c>
      <c r="F79" s="891" t="s">
        <v>313</v>
      </c>
      <c r="G79" s="280">
        <v>32.061959999999999</v>
      </c>
      <c r="H79" s="258">
        <v>9.0021020000000007</v>
      </c>
      <c r="I79" s="892">
        <v>14.63766</v>
      </c>
      <c r="J79" s="893">
        <v>0.2272255</v>
      </c>
      <c r="K79" s="894">
        <v>1.7350399999999998E-2</v>
      </c>
      <c r="L79" s="895">
        <v>1.1369199999999999E-2</v>
      </c>
      <c r="M79" s="895">
        <v>1.55306E-2</v>
      </c>
      <c r="N79" s="895"/>
      <c r="O79" s="895">
        <v>4.9595399999999998E-2</v>
      </c>
      <c r="P79" s="895"/>
      <c r="Q79" s="895"/>
      <c r="R79" s="895">
        <v>0.13333790000000001</v>
      </c>
      <c r="S79" s="896">
        <f t="shared" si="30"/>
        <v>4.1999999999986493E-5</v>
      </c>
      <c r="T79" s="896">
        <v>0.33394699999999999</v>
      </c>
      <c r="U79" s="309"/>
      <c r="V79" s="205">
        <v>1992</v>
      </c>
      <c r="W79" s="206" t="s">
        <v>443</v>
      </c>
      <c r="X79" s="205" t="s">
        <v>512</v>
      </c>
      <c r="Y79" s="205" t="s">
        <v>14</v>
      </c>
      <c r="Z79" s="205" t="s">
        <v>73</v>
      </c>
      <c r="AA79" s="891" t="s">
        <v>313</v>
      </c>
      <c r="AB79" s="897">
        <f t="shared" si="32"/>
        <v>1</v>
      </c>
      <c r="AC79" s="901">
        <f t="shared" si="33"/>
        <v>7.6357627114914478E-2</v>
      </c>
      <c r="AD79" s="902">
        <f>+L79/$J79</f>
        <v>5.0034877247492025E-2</v>
      </c>
      <c r="AE79" s="902">
        <f t="shared" si="45"/>
        <v>6.8348842889552452E-2</v>
      </c>
      <c r="AF79" s="902"/>
      <c r="AG79" s="902">
        <f t="shared" si="48"/>
        <v>0.21826511549099903</v>
      </c>
      <c r="AH79" s="902"/>
      <c r="AI79" s="902"/>
      <c r="AJ79" s="902">
        <f t="shared" si="35"/>
        <v>0.58680869884762055</v>
      </c>
      <c r="AK79" s="900">
        <f t="shared" si="47"/>
        <v>1.8483840942140617E-4</v>
      </c>
      <c r="AL79" s="210"/>
    </row>
    <row r="80" spans="1:38" s="211" customFormat="1" ht="11.45" customHeight="1">
      <c r="A80" s="499">
        <v>1987</v>
      </c>
      <c r="B80" s="206" t="s">
        <v>443</v>
      </c>
      <c r="C80" s="205" t="s">
        <v>512</v>
      </c>
      <c r="D80" s="205" t="s">
        <v>16</v>
      </c>
      <c r="E80" s="205" t="s">
        <v>74</v>
      </c>
      <c r="F80" s="891" t="s">
        <v>313</v>
      </c>
      <c r="G80" s="280">
        <v>28.79073</v>
      </c>
      <c r="H80" s="258">
        <v>10.874840000000001</v>
      </c>
      <c r="I80" s="892">
        <v>17.34806</v>
      </c>
      <c r="J80" s="893">
        <v>0.2053652</v>
      </c>
      <c r="K80" s="894">
        <v>1.0319999999999999E-2</v>
      </c>
      <c r="L80" s="895">
        <v>1.0115600000000001E-2</v>
      </c>
      <c r="M80" s="895">
        <v>1.5165400000000001E-2</v>
      </c>
      <c r="N80" s="895"/>
      <c r="O80" s="895">
        <v>3.3059400000000003E-2</v>
      </c>
      <c r="P80" s="895"/>
      <c r="Q80" s="895"/>
      <c r="R80" s="895">
        <v>0.13670489999999999</v>
      </c>
      <c r="S80" s="896">
        <f t="shared" si="30"/>
        <v>-1.0000000000287557E-7</v>
      </c>
      <c r="T80" s="896">
        <v>0.31513390000000002</v>
      </c>
      <c r="U80" s="309"/>
      <c r="V80" s="205">
        <v>1987</v>
      </c>
      <c r="W80" s="206" t="s">
        <v>443</v>
      </c>
      <c r="X80" s="205" t="s">
        <v>512</v>
      </c>
      <c r="Y80" s="205" t="s">
        <v>16</v>
      </c>
      <c r="Z80" s="205" t="s">
        <v>74</v>
      </c>
      <c r="AA80" s="891" t="s">
        <v>313</v>
      </c>
      <c r="AB80" s="897">
        <f t="shared" si="32"/>
        <v>1</v>
      </c>
      <c r="AC80" s="901">
        <f t="shared" si="33"/>
        <v>5.0251941419481E-2</v>
      </c>
      <c r="AD80" s="902">
        <f>+L80/$J80</f>
        <v>4.9256641339428496E-2</v>
      </c>
      <c r="AE80" s="902">
        <f t="shared" si="45"/>
        <v>7.3846007015794302E-2</v>
      </c>
      <c r="AF80" s="902"/>
      <c r="AG80" s="902">
        <f t="shared" si="48"/>
        <v>0.16097858838790605</v>
      </c>
      <c r="AH80" s="902"/>
      <c r="AI80" s="902"/>
      <c r="AJ80" s="902">
        <f t="shared" si="35"/>
        <v>0.66566730877480695</v>
      </c>
      <c r="AK80" s="900">
        <f t="shared" si="47"/>
        <v>-4.8693741683258907E-7</v>
      </c>
      <c r="AL80" s="210"/>
    </row>
    <row r="81" spans="1:38" s="211" customFormat="1" ht="11.45" customHeight="1">
      <c r="A81" s="987">
        <v>2007</v>
      </c>
      <c r="B81" s="221" t="s">
        <v>444</v>
      </c>
      <c r="C81" s="220" t="s">
        <v>517</v>
      </c>
      <c r="D81" s="220" t="s">
        <v>6</v>
      </c>
      <c r="E81" s="220" t="s">
        <v>423</v>
      </c>
      <c r="F81" s="932" t="s">
        <v>313</v>
      </c>
      <c r="G81" s="933">
        <v>28.116669999999999</v>
      </c>
      <c r="H81" s="270">
        <v>26.639209999999999</v>
      </c>
      <c r="I81" s="934">
        <v>26.800979999999999</v>
      </c>
      <c r="J81" s="935">
        <v>2.7653299999999999E-2</v>
      </c>
      <c r="K81" s="936">
        <v>2.4335099999999998E-2</v>
      </c>
      <c r="L81" s="937"/>
      <c r="M81" s="937"/>
      <c r="N81" s="937"/>
      <c r="O81" s="937"/>
      <c r="P81" s="937"/>
      <c r="Q81" s="937"/>
      <c r="R81" s="937">
        <v>3.3181999999999999E-3</v>
      </c>
      <c r="S81" s="938">
        <f t="shared" si="30"/>
        <v>0</v>
      </c>
      <c r="T81" s="938">
        <v>2.3801099999999999E-2</v>
      </c>
      <c r="U81" s="309"/>
      <c r="V81" s="220">
        <v>2007</v>
      </c>
      <c r="W81" s="221" t="s">
        <v>444</v>
      </c>
      <c r="X81" s="220" t="s">
        <v>517</v>
      </c>
      <c r="Y81" s="220" t="s">
        <v>6</v>
      </c>
      <c r="Z81" s="220" t="s">
        <v>423</v>
      </c>
      <c r="AA81" s="932" t="s">
        <v>313</v>
      </c>
      <c r="AB81" s="939">
        <f t="shared" si="32"/>
        <v>1</v>
      </c>
      <c r="AC81" s="940">
        <f t="shared" si="33"/>
        <v>0.88000708776167758</v>
      </c>
      <c r="AD81" s="941"/>
      <c r="AE81" s="941"/>
      <c r="AF81" s="941"/>
      <c r="AG81" s="941"/>
      <c r="AH81" s="941"/>
      <c r="AI81" s="941"/>
      <c r="AJ81" s="941">
        <f t="shared" si="35"/>
        <v>0.11999291223832237</v>
      </c>
      <c r="AK81" s="942">
        <f t="shared" si="47"/>
        <v>0</v>
      </c>
      <c r="AL81" s="210"/>
    </row>
    <row r="82" spans="1:38" s="211" customFormat="1" ht="11.45" customHeight="1">
      <c r="A82" s="988">
        <v>2012</v>
      </c>
      <c r="B82" s="223" t="s">
        <v>445</v>
      </c>
      <c r="C82" s="222" t="s">
        <v>516</v>
      </c>
      <c r="D82" s="222" t="s">
        <v>20</v>
      </c>
      <c r="E82" s="222" t="s">
        <v>77</v>
      </c>
      <c r="F82" s="943" t="s">
        <v>401</v>
      </c>
      <c r="G82" s="944">
        <v>31.818339999999999</v>
      </c>
      <c r="H82" s="272">
        <v>24.943950000000001</v>
      </c>
      <c r="I82" s="945">
        <v>24.943950000000001</v>
      </c>
      <c r="J82" s="946">
        <v>9.6814600000000001E-2</v>
      </c>
      <c r="K82" s="947">
        <v>9.1992099999999993E-2</v>
      </c>
      <c r="L82" s="948"/>
      <c r="M82" s="948"/>
      <c r="N82" s="948"/>
      <c r="O82" s="948"/>
      <c r="P82" s="948"/>
      <c r="Q82" s="948"/>
      <c r="R82" s="948">
        <v>4.8225000000000004E-3</v>
      </c>
      <c r="S82" s="949">
        <f t="shared" si="30"/>
        <v>0</v>
      </c>
      <c r="T82" s="949"/>
      <c r="U82" s="310"/>
      <c r="V82" s="222">
        <v>2012</v>
      </c>
      <c r="W82" s="223" t="s">
        <v>445</v>
      </c>
      <c r="X82" s="222" t="s">
        <v>516</v>
      </c>
      <c r="Y82" s="222" t="s">
        <v>20</v>
      </c>
      <c r="Z82" s="222" t="s">
        <v>77</v>
      </c>
      <c r="AA82" s="943" t="s">
        <v>401</v>
      </c>
      <c r="AB82" s="950">
        <f t="shared" si="32"/>
        <v>1</v>
      </c>
      <c r="AC82" s="951">
        <f t="shared" si="33"/>
        <v>0.95018829804595584</v>
      </c>
      <c r="AD82" s="952"/>
      <c r="AE82" s="952"/>
      <c r="AF82" s="952"/>
      <c r="AG82" s="952"/>
      <c r="AH82" s="961"/>
      <c r="AI82" s="952"/>
      <c r="AJ82" s="952">
        <f t="shared" si="35"/>
        <v>4.9811701954044128E-2</v>
      </c>
      <c r="AK82" s="992">
        <f t="shared" si="47"/>
        <v>0</v>
      </c>
      <c r="AL82" s="210"/>
    </row>
    <row r="83" spans="1:38" s="211" customFormat="1" ht="11.45" customHeight="1">
      <c r="A83" s="499">
        <v>2013</v>
      </c>
      <c r="B83" s="206" t="s">
        <v>446</v>
      </c>
      <c r="C83" s="205" t="s">
        <v>518</v>
      </c>
      <c r="D83" s="205" t="s">
        <v>20</v>
      </c>
      <c r="E83" s="205" t="s">
        <v>78</v>
      </c>
      <c r="F83" s="891" t="s">
        <v>313</v>
      </c>
      <c r="G83" s="280">
        <v>36.257510000000003</v>
      </c>
      <c r="H83" s="258">
        <v>20.598400000000002</v>
      </c>
      <c r="I83" s="892">
        <v>22.958639999999999</v>
      </c>
      <c r="J83" s="893">
        <v>0.19119510000000001</v>
      </c>
      <c r="K83" s="894">
        <v>0.1347294</v>
      </c>
      <c r="L83" s="895">
        <v>6.6517E-3</v>
      </c>
      <c r="M83" s="895">
        <v>3.8732799999999998E-2</v>
      </c>
      <c r="N83" s="895">
        <v>1.4239000000000001E-3</v>
      </c>
      <c r="O83" s="895">
        <v>5.0701000000000001E-3</v>
      </c>
      <c r="P83" s="895"/>
      <c r="Q83" s="895">
        <v>8.1329999999999998E-4</v>
      </c>
      <c r="R83" s="895">
        <v>2.7779999999999998E-4</v>
      </c>
      <c r="S83" s="896">
        <f t="shared" si="30"/>
        <v>3.4961000000000297E-3</v>
      </c>
      <c r="T83" s="896">
        <v>0.1500785</v>
      </c>
      <c r="U83" s="309"/>
      <c r="V83" s="205">
        <v>2013</v>
      </c>
      <c r="W83" s="206" t="s">
        <v>446</v>
      </c>
      <c r="X83" s="205" t="s">
        <v>518</v>
      </c>
      <c r="Y83" s="205" t="s">
        <v>20</v>
      </c>
      <c r="Z83" s="205" t="s">
        <v>78</v>
      </c>
      <c r="AA83" s="891" t="s">
        <v>313</v>
      </c>
      <c r="AB83" s="897">
        <f t="shared" si="32"/>
        <v>1</v>
      </c>
      <c r="AC83" s="901">
        <f t="shared" si="33"/>
        <v>0.70466973264482191</v>
      </c>
      <c r="AD83" s="902">
        <f t="shared" ref="AD83:AG86" si="51">+L83/$J83</f>
        <v>3.4790117529162619E-2</v>
      </c>
      <c r="AE83" s="902">
        <f t="shared" si="51"/>
        <v>0.20258259756656941</v>
      </c>
      <c r="AF83" s="902">
        <f t="shared" si="51"/>
        <v>7.4473665904617849E-3</v>
      </c>
      <c r="AG83" s="902">
        <f t="shared" si="51"/>
        <v>2.651793900575904E-2</v>
      </c>
      <c r="AH83" s="902"/>
      <c r="AI83" s="902">
        <f>+Q83/$J83</f>
        <v>4.2537701018488441E-3</v>
      </c>
      <c r="AJ83" s="902">
        <f t="shared" si="35"/>
        <v>1.4529661063489596E-3</v>
      </c>
      <c r="AK83" s="900">
        <f t="shared" si="47"/>
        <v>1.8285510455027576E-2</v>
      </c>
      <c r="AL83" s="210"/>
    </row>
    <row r="84" spans="1:38" s="211" customFormat="1" ht="11.45" customHeight="1">
      <c r="A84" s="499">
        <v>2010</v>
      </c>
      <c r="B84" s="206" t="s">
        <v>446</v>
      </c>
      <c r="C84" s="205" t="s">
        <v>518</v>
      </c>
      <c r="D84" s="205" t="s">
        <v>4</v>
      </c>
      <c r="E84" s="205" t="s">
        <v>79</v>
      </c>
      <c r="F84" s="891" t="s">
        <v>313</v>
      </c>
      <c r="G84" s="280">
        <v>35.880540000000003</v>
      </c>
      <c r="H84" s="258">
        <v>16.627310000000001</v>
      </c>
      <c r="I84" s="892">
        <v>19.36918</v>
      </c>
      <c r="J84" s="893">
        <v>0.21029210000000001</v>
      </c>
      <c r="K84" s="894">
        <v>0.14302029999999999</v>
      </c>
      <c r="L84" s="895">
        <v>4.6102000000000001E-3</v>
      </c>
      <c r="M84" s="895">
        <v>5.0156399999999997E-2</v>
      </c>
      <c r="N84" s="895">
        <v>1.6494000000000001E-3</v>
      </c>
      <c r="O84" s="895">
        <v>6.9290000000000003E-3</v>
      </c>
      <c r="P84" s="895"/>
      <c r="Q84" s="895">
        <v>1.4414E-3</v>
      </c>
      <c r="R84" s="895">
        <v>3.9889999999999999E-4</v>
      </c>
      <c r="S84" s="896">
        <f t="shared" si="30"/>
        <v>2.0865000000000189E-3</v>
      </c>
      <c r="T84" s="896">
        <v>0.1551852</v>
      </c>
      <c r="U84" s="309"/>
      <c r="V84" s="205">
        <v>2010</v>
      </c>
      <c r="W84" s="206" t="s">
        <v>446</v>
      </c>
      <c r="X84" s="205" t="s">
        <v>518</v>
      </c>
      <c r="Y84" s="205" t="s">
        <v>4</v>
      </c>
      <c r="Z84" s="205" t="s">
        <v>79</v>
      </c>
      <c r="AA84" s="891" t="s">
        <v>313</v>
      </c>
      <c r="AB84" s="897">
        <f t="shared" si="32"/>
        <v>1</v>
      </c>
      <c r="AC84" s="901">
        <f t="shared" si="33"/>
        <v>0.68010305665310289</v>
      </c>
      <c r="AD84" s="902">
        <f t="shared" si="51"/>
        <v>2.1922839707245304E-2</v>
      </c>
      <c r="AE84" s="902">
        <f t="shared" si="51"/>
        <v>0.23850824638681145</v>
      </c>
      <c r="AF84" s="902">
        <f t="shared" si="51"/>
        <v>7.84337595183081E-3</v>
      </c>
      <c r="AG84" s="902">
        <f t="shared" si="51"/>
        <v>3.2949407039066139E-2</v>
      </c>
      <c r="AH84" s="902"/>
      <c r="AI84" s="902">
        <f>+Q84/$J84</f>
        <v>6.8542755529095003E-3</v>
      </c>
      <c r="AJ84" s="902">
        <f t="shared" si="35"/>
        <v>1.8968853323543774E-3</v>
      </c>
      <c r="AK84" s="900">
        <f t="shared" si="47"/>
        <v>9.9219133766795808E-3</v>
      </c>
      <c r="AL84" s="210"/>
    </row>
    <row r="85" spans="1:38" s="211" customFormat="1" ht="11.45" customHeight="1">
      <c r="A85" s="499">
        <v>2007</v>
      </c>
      <c r="B85" s="206" t="s">
        <v>446</v>
      </c>
      <c r="C85" s="205" t="s">
        <v>518</v>
      </c>
      <c r="D85" s="205" t="s">
        <v>6</v>
      </c>
      <c r="E85" s="205" t="s">
        <v>80</v>
      </c>
      <c r="F85" s="891" t="s">
        <v>313</v>
      </c>
      <c r="G85" s="280">
        <v>30.454470000000001</v>
      </c>
      <c r="H85" s="258">
        <v>17.68648</v>
      </c>
      <c r="I85" s="892">
        <v>20.592790000000001</v>
      </c>
      <c r="J85" s="893">
        <v>0.1544259</v>
      </c>
      <c r="K85" s="894">
        <v>0.1113557</v>
      </c>
      <c r="L85" s="895">
        <v>3.9481999999999998E-3</v>
      </c>
      <c r="M85" s="895">
        <v>3.4535799999999998E-2</v>
      </c>
      <c r="N85" s="895">
        <v>1.0560000000000001E-3</v>
      </c>
      <c r="O85" s="895">
        <v>7.1969999999999998E-4</v>
      </c>
      <c r="P85" s="895"/>
      <c r="Q85" s="895">
        <v>5.3790000000000001E-4</v>
      </c>
      <c r="R85" s="895">
        <v>2.719E-4</v>
      </c>
      <c r="S85" s="896">
        <f t="shared" si="30"/>
        <v>2.0007000000000219E-3</v>
      </c>
      <c r="T85" s="896">
        <v>0.15921850000000001</v>
      </c>
      <c r="U85" s="309"/>
      <c r="V85" s="205">
        <v>2007</v>
      </c>
      <c r="W85" s="206" t="s">
        <v>446</v>
      </c>
      <c r="X85" s="205" t="s">
        <v>518</v>
      </c>
      <c r="Y85" s="205" t="s">
        <v>6</v>
      </c>
      <c r="Z85" s="205" t="s">
        <v>80</v>
      </c>
      <c r="AA85" s="891" t="s">
        <v>313</v>
      </c>
      <c r="AB85" s="897">
        <f t="shared" si="32"/>
        <v>1</v>
      </c>
      <c r="AC85" s="901">
        <f t="shared" si="33"/>
        <v>0.72109471273924908</v>
      </c>
      <c r="AD85" s="902">
        <f t="shared" si="51"/>
        <v>2.5566954766007514E-2</v>
      </c>
      <c r="AE85" s="902">
        <f t="shared" si="51"/>
        <v>0.22363994640795357</v>
      </c>
      <c r="AF85" s="902">
        <f t="shared" si="51"/>
        <v>6.8382311516397192E-3</v>
      </c>
      <c r="AG85" s="902">
        <f t="shared" si="51"/>
        <v>4.6604876513590011E-3</v>
      </c>
      <c r="AH85" s="902"/>
      <c r="AI85" s="902">
        <f>+Q85/$J85</f>
        <v>3.4832239928664814E-3</v>
      </c>
      <c r="AJ85" s="902">
        <f t="shared" si="35"/>
        <v>1.760715009593598E-3</v>
      </c>
      <c r="AK85" s="900">
        <f t="shared" si="47"/>
        <v>1.2955728281330958E-2</v>
      </c>
      <c r="AL85" s="210"/>
    </row>
    <row r="86" spans="1:38" s="211" customFormat="1" ht="11.45" customHeight="1">
      <c r="A86" s="499">
        <v>2004</v>
      </c>
      <c r="B86" s="206" t="s">
        <v>446</v>
      </c>
      <c r="C86" s="205" t="s">
        <v>518</v>
      </c>
      <c r="D86" s="205" t="s">
        <v>8</v>
      </c>
      <c r="E86" s="205" t="s">
        <v>81</v>
      </c>
      <c r="F86" s="891" t="s">
        <v>313</v>
      </c>
      <c r="G86" s="280">
        <v>34.697719999999997</v>
      </c>
      <c r="H86" s="258">
        <v>17.9147</v>
      </c>
      <c r="I86" s="892">
        <v>20.381239999999998</v>
      </c>
      <c r="J86" s="893">
        <v>0.17470910000000001</v>
      </c>
      <c r="K86" s="894">
        <v>0.1207579</v>
      </c>
      <c r="L86" s="895">
        <v>3.2028999999999998E-3</v>
      </c>
      <c r="M86" s="895">
        <v>3.9065299999999997E-2</v>
      </c>
      <c r="N86" s="895">
        <v>4.9899999999999996E-3</v>
      </c>
      <c r="O86" s="895">
        <v>4.3277999999999997E-3</v>
      </c>
      <c r="P86" s="895"/>
      <c r="Q86" s="895">
        <v>1.4709E-3</v>
      </c>
      <c r="R86" s="895">
        <v>8.943E-4</v>
      </c>
      <c r="S86" s="896">
        <f t="shared" si="30"/>
        <v>0</v>
      </c>
      <c r="T86" s="896">
        <v>0.16714490000000001</v>
      </c>
      <c r="U86" s="309"/>
      <c r="V86" s="205">
        <v>2004</v>
      </c>
      <c r="W86" s="206" t="s">
        <v>446</v>
      </c>
      <c r="X86" s="205" t="s">
        <v>518</v>
      </c>
      <c r="Y86" s="205" t="s">
        <v>8</v>
      </c>
      <c r="Z86" s="205" t="s">
        <v>81</v>
      </c>
      <c r="AA86" s="891" t="s">
        <v>313</v>
      </c>
      <c r="AB86" s="897">
        <f t="shared" si="32"/>
        <v>1</v>
      </c>
      <c r="AC86" s="901">
        <f t="shared" si="33"/>
        <v>0.69119410494358902</v>
      </c>
      <c r="AD86" s="902">
        <f t="shared" si="51"/>
        <v>1.8332759999336038E-2</v>
      </c>
      <c r="AE86" s="902">
        <f t="shared" si="51"/>
        <v>0.22360197608481755</v>
      </c>
      <c r="AF86" s="902">
        <f t="shared" si="51"/>
        <v>2.8561763525769404E-2</v>
      </c>
      <c r="AG86" s="902">
        <f t="shared" si="51"/>
        <v>2.4771462963291548E-2</v>
      </c>
      <c r="AH86" s="902"/>
      <c r="AI86" s="902">
        <f>+Q86/$J86</f>
        <v>8.4191378697503448E-3</v>
      </c>
      <c r="AJ86" s="902">
        <f t="shared" si="35"/>
        <v>5.1187946134460078E-3</v>
      </c>
      <c r="AK86" s="900">
        <f t="shared" si="47"/>
        <v>0</v>
      </c>
      <c r="AL86" s="210"/>
    </row>
    <row r="87" spans="1:38" s="211" customFormat="1" ht="11.45" customHeight="1">
      <c r="A87" s="499">
        <v>2000</v>
      </c>
      <c r="B87" s="206" t="s">
        <v>446</v>
      </c>
      <c r="C87" s="205" t="s">
        <v>518</v>
      </c>
      <c r="D87" s="205" t="s">
        <v>10</v>
      </c>
      <c r="E87" s="205" t="s">
        <v>83</v>
      </c>
      <c r="F87" s="891" t="s">
        <v>402</v>
      </c>
      <c r="G87" s="280">
        <v>42.448889999999999</v>
      </c>
      <c r="H87" s="258">
        <v>21.279389999999999</v>
      </c>
      <c r="I87" s="892">
        <v>19.91985</v>
      </c>
      <c r="J87" s="893">
        <v>0.22357750000000001</v>
      </c>
      <c r="K87" s="894"/>
      <c r="L87" s="895">
        <v>8.2463999999999992E-3</v>
      </c>
      <c r="M87" s="895"/>
      <c r="N87" s="895">
        <v>1.51936E-2</v>
      </c>
      <c r="O87" s="895">
        <v>2.7280999999999998E-3</v>
      </c>
      <c r="P87" s="895"/>
      <c r="Q87" s="895"/>
      <c r="R87" s="895">
        <v>0.19740930000000001</v>
      </c>
      <c r="S87" s="896">
        <f t="shared" si="30"/>
        <v>1.0000000000287557E-7</v>
      </c>
      <c r="T87" s="896">
        <v>0.1213707</v>
      </c>
      <c r="U87" s="309"/>
      <c r="V87" s="205">
        <v>2000</v>
      </c>
      <c r="W87" s="206" t="s">
        <v>446</v>
      </c>
      <c r="X87" s="205" t="s">
        <v>518</v>
      </c>
      <c r="Y87" s="205" t="s">
        <v>10</v>
      </c>
      <c r="Z87" s="205" t="s">
        <v>83</v>
      </c>
      <c r="AA87" s="891" t="s">
        <v>402</v>
      </c>
      <c r="AB87" s="897">
        <f t="shared" ref="AB87:AB134" si="52">+J87/$J87</f>
        <v>1</v>
      </c>
      <c r="AC87" s="901"/>
      <c r="AD87" s="902">
        <f t="shared" ref="AD87:AD92" si="53">+L87/$J87</f>
        <v>3.6883854591808207E-2</v>
      </c>
      <c r="AE87" s="902"/>
      <c r="AF87" s="902">
        <f t="shared" ref="AF87:AG93" si="54">+N87/$J87</f>
        <v>6.7956748778387796E-2</v>
      </c>
      <c r="AG87" s="902">
        <f t="shared" si="54"/>
        <v>1.2202032852142991E-2</v>
      </c>
      <c r="AH87" s="902"/>
      <c r="AI87" s="902"/>
      <c r="AJ87" s="902">
        <f t="shared" si="35"/>
        <v>0.88295691650546226</v>
      </c>
      <c r="AK87" s="900">
        <f t="shared" si="47"/>
        <v>4.4727219872253698E-7</v>
      </c>
      <c r="AL87" s="210"/>
    </row>
    <row r="88" spans="1:38" s="211" customFormat="1" ht="11.45" customHeight="1">
      <c r="A88" s="498">
        <v>2013</v>
      </c>
      <c r="B88" s="883" t="s">
        <v>447</v>
      </c>
      <c r="C88" s="491" t="s">
        <v>512</v>
      </c>
      <c r="D88" s="491" t="s">
        <v>20</v>
      </c>
      <c r="E88" s="491" t="s">
        <v>84</v>
      </c>
      <c r="F88" s="924" t="s">
        <v>313</v>
      </c>
      <c r="G88" s="278">
        <v>35.984000000000002</v>
      </c>
      <c r="H88" s="925">
        <v>9.8537929999999996</v>
      </c>
      <c r="I88" s="926">
        <v>13.992889999999999</v>
      </c>
      <c r="J88" s="927">
        <v>0.2548937</v>
      </c>
      <c r="K88" s="928">
        <v>0.16786480000000001</v>
      </c>
      <c r="L88" s="929">
        <v>5.5000000000000003E-4</v>
      </c>
      <c r="M88" s="929">
        <v>2.1906200000000001E-2</v>
      </c>
      <c r="N88" s="929">
        <v>5.3772999999999998E-3</v>
      </c>
      <c r="O88" s="929">
        <v>3.0607800000000001E-2</v>
      </c>
      <c r="P88" s="929">
        <v>6.2379000000000002E-3</v>
      </c>
      <c r="Q88" s="929">
        <v>3.8769E-3</v>
      </c>
      <c r="R88" s="929">
        <v>1.68904E-2</v>
      </c>
      <c r="S88" s="930">
        <f t="shared" si="30"/>
        <v>1.5823999999999838E-3</v>
      </c>
      <c r="T88" s="930">
        <v>0.2428553</v>
      </c>
      <c r="U88" s="309"/>
      <c r="V88" s="491">
        <v>2013</v>
      </c>
      <c r="W88" s="883" t="s">
        <v>447</v>
      </c>
      <c r="X88" s="491" t="s">
        <v>512</v>
      </c>
      <c r="Y88" s="491" t="s">
        <v>20</v>
      </c>
      <c r="Z88" s="491" t="s">
        <v>84</v>
      </c>
      <c r="AA88" s="924" t="s">
        <v>313</v>
      </c>
      <c r="AB88" s="931">
        <f t="shared" si="52"/>
        <v>1</v>
      </c>
      <c r="AC88" s="898">
        <f t="shared" ref="AC88:AC135" si="55">+K88/$J88</f>
        <v>0.6585678657416798</v>
      </c>
      <c r="AD88" s="899">
        <f t="shared" si="53"/>
        <v>2.1577622357869183E-3</v>
      </c>
      <c r="AE88" s="899">
        <f t="shared" ref="AE88:AE131" si="56">+M88/$J88</f>
        <v>8.594249289017343E-2</v>
      </c>
      <c r="AF88" s="899">
        <f t="shared" si="54"/>
        <v>2.1096245219085444E-2</v>
      </c>
      <c r="AG88" s="899">
        <f t="shared" si="54"/>
        <v>0.12008064538276152</v>
      </c>
      <c r="AH88" s="899">
        <f t="shared" ref="AH88:AI93" si="57">+P88/$J88</f>
        <v>2.4472554637482213E-2</v>
      </c>
      <c r="AI88" s="899">
        <f t="shared" si="57"/>
        <v>1.5209869839858734E-2</v>
      </c>
      <c r="AJ88" s="899">
        <f t="shared" si="35"/>
        <v>6.6264485940609755E-2</v>
      </c>
      <c r="AK88" s="903">
        <f t="shared" si="47"/>
        <v>6.2080781125621876E-3</v>
      </c>
      <c r="AL88" s="210"/>
    </row>
    <row r="89" spans="1:38" s="211" customFormat="1" ht="11.45" customHeight="1">
      <c r="A89" s="499">
        <v>2010</v>
      </c>
      <c r="B89" s="206" t="s">
        <v>447</v>
      </c>
      <c r="C89" s="205" t="s">
        <v>512</v>
      </c>
      <c r="D89" s="205" t="s">
        <v>4</v>
      </c>
      <c r="E89" s="205" t="s">
        <v>85</v>
      </c>
      <c r="F89" s="891" t="s">
        <v>313</v>
      </c>
      <c r="G89" s="280">
        <v>35.935420000000001</v>
      </c>
      <c r="H89" s="258">
        <v>10.300940000000001</v>
      </c>
      <c r="I89" s="892">
        <v>14.98502</v>
      </c>
      <c r="J89" s="893">
        <v>0.24576310000000001</v>
      </c>
      <c r="K89" s="894">
        <v>0.15439169999999999</v>
      </c>
      <c r="L89" s="895">
        <v>7.1190000000000001E-4</v>
      </c>
      <c r="M89" s="895">
        <v>2.3251500000000001E-2</v>
      </c>
      <c r="N89" s="895">
        <v>5.9674000000000003E-3</v>
      </c>
      <c r="O89" s="895">
        <v>3.2226100000000001E-2</v>
      </c>
      <c r="P89" s="895">
        <v>5.8339000000000004E-3</v>
      </c>
      <c r="Q89" s="895">
        <v>3.6841E-3</v>
      </c>
      <c r="R89" s="895">
        <v>1.8482499999999999E-2</v>
      </c>
      <c r="S89" s="896">
        <f t="shared" si="30"/>
        <v>1.2139999999999929E-3</v>
      </c>
      <c r="T89" s="896">
        <v>0.23315530000000001</v>
      </c>
      <c r="U89" s="309"/>
      <c r="V89" s="205">
        <v>2010</v>
      </c>
      <c r="W89" s="206" t="s">
        <v>447</v>
      </c>
      <c r="X89" s="205" t="s">
        <v>512</v>
      </c>
      <c r="Y89" s="205" t="s">
        <v>4</v>
      </c>
      <c r="Z89" s="205" t="s">
        <v>85</v>
      </c>
      <c r="AA89" s="891" t="s">
        <v>313</v>
      </c>
      <c r="AB89" s="897">
        <f t="shared" si="52"/>
        <v>1</v>
      </c>
      <c r="AC89" s="901">
        <f t="shared" si="55"/>
        <v>0.62821351130417868</v>
      </c>
      <c r="AD89" s="902">
        <f t="shared" si="53"/>
        <v>2.8966919769485328E-3</v>
      </c>
      <c r="AE89" s="902">
        <f t="shared" si="56"/>
        <v>9.4609402306530158E-2</v>
      </c>
      <c r="AF89" s="902">
        <f t="shared" si="54"/>
        <v>2.428110648018356E-2</v>
      </c>
      <c r="AG89" s="902">
        <f t="shared" si="54"/>
        <v>0.13112668256544616</v>
      </c>
      <c r="AH89" s="902">
        <f t="shared" si="57"/>
        <v>2.3737900441522752E-2</v>
      </c>
      <c r="AI89" s="902">
        <f t="shared" si="57"/>
        <v>1.4990452187492752E-2</v>
      </c>
      <c r="AJ89" s="902">
        <f t="shared" si="35"/>
        <v>7.5204536401111466E-2</v>
      </c>
      <c r="AK89" s="900">
        <f t="shared" si="47"/>
        <v>4.9397163365859642E-3</v>
      </c>
      <c r="AL89" s="210"/>
    </row>
    <row r="90" spans="1:38" s="211" customFormat="1" ht="11.45" customHeight="1">
      <c r="A90" s="499">
        <v>2007</v>
      </c>
      <c r="B90" s="206" t="s">
        <v>447</v>
      </c>
      <c r="C90" s="205" t="s">
        <v>512</v>
      </c>
      <c r="D90" s="205" t="s">
        <v>6</v>
      </c>
      <c r="E90" s="205" t="s">
        <v>86</v>
      </c>
      <c r="F90" s="891" t="s">
        <v>313</v>
      </c>
      <c r="G90" s="280">
        <v>33.698619999999998</v>
      </c>
      <c r="H90" s="258">
        <v>10.48746</v>
      </c>
      <c r="I90" s="892">
        <v>15.43277</v>
      </c>
      <c r="J90" s="893">
        <v>0.23460239999999999</v>
      </c>
      <c r="K90" s="894">
        <v>0.1373103</v>
      </c>
      <c r="L90" s="895">
        <v>5.9290000000000005E-4</v>
      </c>
      <c r="M90" s="895">
        <v>2.3300299999999999E-2</v>
      </c>
      <c r="N90" s="895">
        <v>5.2572000000000001E-3</v>
      </c>
      <c r="O90" s="895">
        <v>4.0817100000000002E-2</v>
      </c>
      <c r="P90" s="895">
        <v>5.7841000000000004E-3</v>
      </c>
      <c r="Q90" s="895">
        <v>3.4432E-3</v>
      </c>
      <c r="R90" s="895">
        <v>1.6676799999999999E-2</v>
      </c>
      <c r="S90" s="896">
        <f t="shared" si="30"/>
        <v>1.420500000000019E-3</v>
      </c>
      <c r="T90" s="896">
        <v>0.24164099999999999</v>
      </c>
      <c r="U90" s="309"/>
      <c r="V90" s="205">
        <v>2007</v>
      </c>
      <c r="W90" s="206" t="s">
        <v>447</v>
      </c>
      <c r="X90" s="205" t="s">
        <v>512</v>
      </c>
      <c r="Y90" s="205" t="s">
        <v>6</v>
      </c>
      <c r="Z90" s="205" t="s">
        <v>86</v>
      </c>
      <c r="AA90" s="891" t="s">
        <v>313</v>
      </c>
      <c r="AB90" s="897">
        <f t="shared" si="52"/>
        <v>1</v>
      </c>
      <c r="AC90" s="901">
        <f t="shared" si="55"/>
        <v>0.58528940880400204</v>
      </c>
      <c r="AD90" s="902">
        <f t="shared" si="53"/>
        <v>2.5272546231411104E-3</v>
      </c>
      <c r="AE90" s="902">
        <f t="shared" si="56"/>
        <v>9.9318250793683269E-2</v>
      </c>
      <c r="AF90" s="902">
        <f t="shared" si="54"/>
        <v>2.2408977913269432E-2</v>
      </c>
      <c r="AG90" s="902">
        <f t="shared" si="54"/>
        <v>0.1739841536147968</v>
      </c>
      <c r="AH90" s="902">
        <f t="shared" si="57"/>
        <v>2.4654905491162924E-2</v>
      </c>
      <c r="AI90" s="902">
        <f t="shared" si="57"/>
        <v>1.467674669994851E-2</v>
      </c>
      <c r="AJ90" s="902">
        <f t="shared" si="35"/>
        <v>7.108537679068927E-2</v>
      </c>
      <c r="AK90" s="900">
        <f t="shared" si="47"/>
        <v>6.0549252693066213E-3</v>
      </c>
      <c r="AL90" s="210"/>
    </row>
    <row r="91" spans="1:38" s="211" customFormat="1" ht="11.45" customHeight="1">
      <c r="A91" s="499">
        <v>2004</v>
      </c>
      <c r="B91" s="206" t="s">
        <v>447</v>
      </c>
      <c r="C91" s="205" t="s">
        <v>512</v>
      </c>
      <c r="D91" s="205" t="s">
        <v>8</v>
      </c>
      <c r="E91" s="205" t="s">
        <v>87</v>
      </c>
      <c r="F91" s="891" t="s">
        <v>313</v>
      </c>
      <c r="G91" s="280">
        <v>33.247140000000002</v>
      </c>
      <c r="H91" s="258">
        <v>8.9239770000000007</v>
      </c>
      <c r="I91" s="892">
        <v>13.680999999999999</v>
      </c>
      <c r="J91" s="893">
        <v>0.23389270000000001</v>
      </c>
      <c r="K91" s="894">
        <v>0.14493739999999999</v>
      </c>
      <c r="L91" s="895">
        <v>1.3483E-3</v>
      </c>
      <c r="M91" s="895">
        <v>2.7447900000000001E-2</v>
      </c>
      <c r="N91" s="895">
        <v>6.9940000000000002E-3</v>
      </c>
      <c r="O91" s="895">
        <v>2.8865100000000001E-2</v>
      </c>
      <c r="P91" s="895">
        <v>5.8799000000000004E-3</v>
      </c>
      <c r="Q91" s="895">
        <v>3.5149999999999999E-3</v>
      </c>
      <c r="R91" s="895">
        <v>1.3271099999999999E-2</v>
      </c>
      <c r="S91" s="896">
        <f t="shared" si="30"/>
        <v>1.6340000000000243E-3</v>
      </c>
      <c r="T91" s="896">
        <v>0.25596049999999998</v>
      </c>
      <c r="U91" s="309"/>
      <c r="V91" s="205">
        <v>2004</v>
      </c>
      <c r="W91" s="206" t="s">
        <v>447</v>
      </c>
      <c r="X91" s="205" t="s">
        <v>512</v>
      </c>
      <c r="Y91" s="205" t="s">
        <v>8</v>
      </c>
      <c r="Z91" s="205" t="s">
        <v>87</v>
      </c>
      <c r="AA91" s="891" t="s">
        <v>313</v>
      </c>
      <c r="AB91" s="897">
        <f t="shared" si="52"/>
        <v>1</v>
      </c>
      <c r="AC91" s="901">
        <f t="shared" si="55"/>
        <v>0.61967474829269997</v>
      </c>
      <c r="AD91" s="902">
        <f t="shared" si="53"/>
        <v>5.7646091562498529E-3</v>
      </c>
      <c r="AE91" s="902">
        <f t="shared" si="56"/>
        <v>0.1173525296001115</v>
      </c>
      <c r="AF91" s="902">
        <f t="shared" si="54"/>
        <v>2.9902600636958741E-2</v>
      </c>
      <c r="AG91" s="902">
        <f t="shared" si="54"/>
        <v>0.12341171827936485</v>
      </c>
      <c r="AH91" s="902">
        <f t="shared" si="57"/>
        <v>2.5139305331034274E-2</v>
      </c>
      <c r="AI91" s="902">
        <f t="shared" si="57"/>
        <v>1.5028258684430936E-2</v>
      </c>
      <c r="AJ91" s="902">
        <f t="shared" si="35"/>
        <v>5.6740120576657581E-2</v>
      </c>
      <c r="AK91" s="900">
        <f t="shared" si="47"/>
        <v>6.9861094424924497E-3</v>
      </c>
      <c r="AL91" s="210"/>
    </row>
    <row r="92" spans="1:38" s="211" customFormat="1" ht="11.45" customHeight="1">
      <c r="A92" s="499">
        <v>2000</v>
      </c>
      <c r="B92" s="206" t="s">
        <v>447</v>
      </c>
      <c r="C92" s="205" t="s">
        <v>512</v>
      </c>
      <c r="D92" s="205" t="s">
        <v>10</v>
      </c>
      <c r="E92" s="205" t="s">
        <v>88</v>
      </c>
      <c r="F92" s="891" t="s">
        <v>313</v>
      </c>
      <c r="G92" s="280">
        <v>33.142940000000003</v>
      </c>
      <c r="H92" s="258">
        <v>7.6705449999999997</v>
      </c>
      <c r="I92" s="892">
        <v>12.689080000000001</v>
      </c>
      <c r="J92" s="893">
        <v>0.2364907</v>
      </c>
      <c r="K92" s="894">
        <v>0.14153250000000001</v>
      </c>
      <c r="L92" s="895">
        <v>1.129E-3</v>
      </c>
      <c r="M92" s="895">
        <v>3.1384200000000001E-2</v>
      </c>
      <c r="N92" s="895">
        <v>6.3858999999999999E-3</v>
      </c>
      <c r="O92" s="895">
        <v>3.0223699999999999E-2</v>
      </c>
      <c r="P92" s="895">
        <v>7.4155999999999996E-3</v>
      </c>
      <c r="Q92" s="895">
        <v>4.2180000000000004E-3</v>
      </c>
      <c r="R92" s="895">
        <v>1.32654E-2</v>
      </c>
      <c r="S92" s="896">
        <f t="shared" si="30"/>
        <v>9.364000000000039E-4</v>
      </c>
      <c r="T92" s="896">
        <v>0.27494449999999998</v>
      </c>
      <c r="U92" s="309"/>
      <c r="V92" s="205">
        <v>2000</v>
      </c>
      <c r="W92" s="206" t="s">
        <v>447</v>
      </c>
      <c r="X92" s="205" t="s">
        <v>512</v>
      </c>
      <c r="Y92" s="205" t="s">
        <v>10</v>
      </c>
      <c r="Z92" s="205" t="s">
        <v>88</v>
      </c>
      <c r="AA92" s="891" t="s">
        <v>313</v>
      </c>
      <c r="AB92" s="897">
        <f t="shared" si="52"/>
        <v>1</v>
      </c>
      <c r="AC92" s="901">
        <f t="shared" si="55"/>
        <v>0.59846962269552251</v>
      </c>
      <c r="AD92" s="902">
        <f t="shared" si="53"/>
        <v>4.7739720843145211E-3</v>
      </c>
      <c r="AE92" s="902">
        <f t="shared" si="56"/>
        <v>0.13270796695176598</v>
      </c>
      <c r="AF92" s="902">
        <f t="shared" si="54"/>
        <v>2.7002753173803452E-2</v>
      </c>
      <c r="AG92" s="902">
        <f t="shared" si="54"/>
        <v>0.1278007972406526</v>
      </c>
      <c r="AH92" s="902">
        <f t="shared" si="57"/>
        <v>3.1356835596494916E-2</v>
      </c>
      <c r="AI92" s="902">
        <f t="shared" si="57"/>
        <v>1.7835796502780027E-2</v>
      </c>
      <c r="AJ92" s="902">
        <f t="shared" si="35"/>
        <v>5.6092692017064523E-2</v>
      </c>
      <c r="AK92" s="900">
        <f t="shared" si="47"/>
        <v>3.9595637376014237E-3</v>
      </c>
      <c r="AL92" s="210"/>
    </row>
    <row r="93" spans="1:38" s="211" customFormat="1" ht="11.45" customHeight="1">
      <c r="A93" s="499">
        <v>1995</v>
      </c>
      <c r="B93" s="206" t="s">
        <v>447</v>
      </c>
      <c r="C93" s="205" t="s">
        <v>512</v>
      </c>
      <c r="D93" s="205" t="s">
        <v>12</v>
      </c>
      <c r="E93" s="205" t="s">
        <v>89</v>
      </c>
      <c r="F93" s="891" t="s">
        <v>313</v>
      </c>
      <c r="G93" s="280">
        <v>35.716299999999997</v>
      </c>
      <c r="H93" s="258">
        <v>5.8915610000000003</v>
      </c>
      <c r="I93" s="892">
        <v>9.1427180000000003</v>
      </c>
      <c r="J93" s="893">
        <v>0.2992302</v>
      </c>
      <c r="K93" s="894">
        <v>0.1562936</v>
      </c>
      <c r="L93" s="895"/>
      <c r="M93" s="895">
        <v>4.2564200000000003E-2</v>
      </c>
      <c r="N93" s="895">
        <v>6.9388999999999996E-3</v>
      </c>
      <c r="O93" s="895">
        <v>5.6095199999999998E-2</v>
      </c>
      <c r="P93" s="895">
        <v>8.3876000000000003E-3</v>
      </c>
      <c r="Q93" s="895">
        <v>4.9011999999999997E-3</v>
      </c>
      <c r="R93" s="895">
        <v>2.4049500000000001E-2</v>
      </c>
      <c r="S93" s="896">
        <f t="shared" si="30"/>
        <v>0</v>
      </c>
      <c r="T93" s="896">
        <v>0.28185399999999999</v>
      </c>
      <c r="U93" s="309"/>
      <c r="V93" s="205">
        <v>1995</v>
      </c>
      <c r="W93" s="206" t="s">
        <v>447</v>
      </c>
      <c r="X93" s="205" t="s">
        <v>512</v>
      </c>
      <c r="Y93" s="205" t="s">
        <v>12</v>
      </c>
      <c r="Z93" s="205" t="s">
        <v>89</v>
      </c>
      <c r="AA93" s="891" t="s">
        <v>313</v>
      </c>
      <c r="AB93" s="897">
        <f t="shared" si="52"/>
        <v>1</v>
      </c>
      <c r="AC93" s="901">
        <f t="shared" si="55"/>
        <v>0.52231893705916044</v>
      </c>
      <c r="AD93" s="902"/>
      <c r="AE93" s="902">
        <f t="shared" si="56"/>
        <v>0.14224566905345784</v>
      </c>
      <c r="AF93" s="902">
        <f t="shared" si="54"/>
        <v>2.3189170077084462E-2</v>
      </c>
      <c r="AG93" s="902">
        <f t="shared" si="54"/>
        <v>0.18746503528052982</v>
      </c>
      <c r="AH93" s="902">
        <f t="shared" si="57"/>
        <v>2.8030593168737648E-2</v>
      </c>
      <c r="AI93" s="902">
        <f t="shared" si="57"/>
        <v>1.6379362778222252E-2</v>
      </c>
      <c r="AJ93" s="902">
        <f t="shared" si="35"/>
        <v>8.0371232582807484E-2</v>
      </c>
      <c r="AK93" s="900">
        <f t="shared" si="47"/>
        <v>0</v>
      </c>
      <c r="AL93" s="210"/>
    </row>
    <row r="94" spans="1:38" s="211" customFormat="1" ht="11.45" customHeight="1">
      <c r="A94" s="499">
        <v>1991</v>
      </c>
      <c r="B94" s="206" t="s">
        <v>447</v>
      </c>
      <c r="C94" s="205" t="s">
        <v>512</v>
      </c>
      <c r="D94" s="205" t="s">
        <v>14</v>
      </c>
      <c r="E94" s="205" t="s">
        <v>90</v>
      </c>
      <c r="F94" s="891" t="s">
        <v>313</v>
      </c>
      <c r="G94" s="280">
        <v>28.98997</v>
      </c>
      <c r="H94" s="258">
        <v>7.9574309999999997</v>
      </c>
      <c r="I94" s="892">
        <v>10.69205</v>
      </c>
      <c r="J94" s="893">
        <v>0.22516059999999999</v>
      </c>
      <c r="K94" s="894">
        <v>0.1354706</v>
      </c>
      <c r="L94" s="895">
        <v>7.0179999999999999E-3</v>
      </c>
      <c r="M94" s="895">
        <v>4.0930599999999998E-2</v>
      </c>
      <c r="N94" s="895"/>
      <c r="O94" s="895">
        <v>1.52505E-2</v>
      </c>
      <c r="P94" s="895"/>
      <c r="Q94" s="895"/>
      <c r="R94" s="895">
        <v>2.6490900000000001E-2</v>
      </c>
      <c r="S94" s="896">
        <f t="shared" si="30"/>
        <v>0</v>
      </c>
      <c r="T94" s="896">
        <v>0.24960499999999999</v>
      </c>
      <c r="U94" s="309"/>
      <c r="V94" s="205">
        <v>1991</v>
      </c>
      <c r="W94" s="206" t="s">
        <v>447</v>
      </c>
      <c r="X94" s="205" t="s">
        <v>512</v>
      </c>
      <c r="Y94" s="205" t="s">
        <v>14</v>
      </c>
      <c r="Z94" s="205" t="s">
        <v>90</v>
      </c>
      <c r="AA94" s="891" t="s">
        <v>313</v>
      </c>
      <c r="AB94" s="897">
        <f t="shared" si="52"/>
        <v>1</v>
      </c>
      <c r="AC94" s="901">
        <f t="shared" si="55"/>
        <v>0.60166210251704788</v>
      </c>
      <c r="AD94" s="902">
        <f>+L94/$J94</f>
        <v>3.1168863469008344E-2</v>
      </c>
      <c r="AE94" s="902">
        <f t="shared" si="56"/>
        <v>0.18178402438081973</v>
      </c>
      <c r="AF94" s="902"/>
      <c r="AG94" s="902">
        <f t="shared" ref="AG94:AG102" si="58">+O94/$J94</f>
        <v>6.7731654650058676E-2</v>
      </c>
      <c r="AH94" s="902"/>
      <c r="AI94" s="902"/>
      <c r="AJ94" s="902">
        <f t="shared" si="35"/>
        <v>0.11765335498306544</v>
      </c>
      <c r="AK94" s="900">
        <f t="shared" si="47"/>
        <v>0</v>
      </c>
      <c r="AL94" s="210"/>
    </row>
    <row r="95" spans="1:38" s="211" customFormat="1" ht="11.45" customHeight="1">
      <c r="A95" s="500">
        <v>1987</v>
      </c>
      <c r="B95" s="217" t="s">
        <v>447</v>
      </c>
      <c r="C95" s="216" t="s">
        <v>512</v>
      </c>
      <c r="D95" s="216" t="s">
        <v>16</v>
      </c>
      <c r="E95" s="216" t="s">
        <v>91</v>
      </c>
      <c r="F95" s="914" t="s">
        <v>313</v>
      </c>
      <c r="G95" s="307">
        <v>25.92351</v>
      </c>
      <c r="H95" s="262">
        <v>7.6067989999999996</v>
      </c>
      <c r="I95" s="923">
        <v>10.707330000000001</v>
      </c>
      <c r="J95" s="916">
        <v>0.1906185</v>
      </c>
      <c r="K95" s="917">
        <v>0.119934</v>
      </c>
      <c r="L95" s="918">
        <v>5.6433999999999998E-3</v>
      </c>
      <c r="M95" s="918">
        <v>2.8206100000000001E-2</v>
      </c>
      <c r="N95" s="918"/>
      <c r="O95" s="918">
        <v>7.2637999999999999E-3</v>
      </c>
      <c r="P95" s="918"/>
      <c r="Q95" s="918"/>
      <c r="R95" s="918">
        <v>2.9571299999999998E-2</v>
      </c>
      <c r="S95" s="919">
        <f t="shared" si="30"/>
        <v>-1.0000000000287557E-7</v>
      </c>
      <c r="T95" s="919">
        <v>0.26598929999999998</v>
      </c>
      <c r="U95" s="309"/>
      <c r="V95" s="216">
        <v>1987</v>
      </c>
      <c r="W95" s="217" t="s">
        <v>447</v>
      </c>
      <c r="X95" s="216" t="s">
        <v>512</v>
      </c>
      <c r="Y95" s="216" t="s">
        <v>16</v>
      </c>
      <c r="Z95" s="216" t="s">
        <v>91</v>
      </c>
      <c r="AA95" s="914" t="s">
        <v>313</v>
      </c>
      <c r="AB95" s="920">
        <f t="shared" si="52"/>
        <v>1</v>
      </c>
      <c r="AC95" s="921">
        <f t="shared" si="55"/>
        <v>0.62918342133633409</v>
      </c>
      <c r="AD95" s="922">
        <f>+L95/$J95</f>
        <v>2.960573081836233E-2</v>
      </c>
      <c r="AE95" s="922">
        <f t="shared" si="56"/>
        <v>0.14797147181412088</v>
      </c>
      <c r="AF95" s="922"/>
      <c r="AG95" s="922">
        <f t="shared" si="58"/>
        <v>3.810647969635686E-2</v>
      </c>
      <c r="AH95" s="922"/>
      <c r="AI95" s="922"/>
      <c r="AJ95" s="922">
        <f t="shared" si="35"/>
        <v>0.15513342094287805</v>
      </c>
      <c r="AK95" s="900">
        <f t="shared" si="47"/>
        <v>-5.2460805211040906E-7</v>
      </c>
      <c r="AL95" s="210"/>
    </row>
    <row r="96" spans="1:38" s="211" customFormat="1" ht="11.45" customHeight="1">
      <c r="A96" s="499">
        <v>2010</v>
      </c>
      <c r="B96" s="206" t="s">
        <v>448</v>
      </c>
      <c r="C96" s="205" t="s">
        <v>512</v>
      </c>
      <c r="D96" s="205" t="s">
        <v>4</v>
      </c>
      <c r="E96" s="205" t="s">
        <v>92</v>
      </c>
      <c r="F96" s="891" t="s">
        <v>402</v>
      </c>
      <c r="G96" s="280">
        <v>44.277920000000002</v>
      </c>
      <c r="H96" s="258">
        <v>15.292389999999999</v>
      </c>
      <c r="I96" s="892">
        <v>15.474159999999999</v>
      </c>
      <c r="J96" s="893">
        <v>0.29139749999999998</v>
      </c>
      <c r="K96" s="894">
        <v>0.20857780000000001</v>
      </c>
      <c r="L96" s="895"/>
      <c r="M96" s="895">
        <v>3.3647400000000001E-2</v>
      </c>
      <c r="N96" s="895">
        <v>7.8399999999999995E-5</v>
      </c>
      <c r="O96" s="895">
        <v>2.8751599999999999E-2</v>
      </c>
      <c r="P96" s="895">
        <v>1.23617E-2</v>
      </c>
      <c r="Q96" s="895"/>
      <c r="R96" s="895">
        <v>7.9805999999999992E-3</v>
      </c>
      <c r="S96" s="896">
        <f t="shared" si="30"/>
        <v>0</v>
      </c>
      <c r="T96" s="896">
        <v>4.8361599999999998E-2</v>
      </c>
      <c r="U96" s="309"/>
      <c r="V96" s="205">
        <v>2010</v>
      </c>
      <c r="W96" s="206" t="s">
        <v>448</v>
      </c>
      <c r="X96" s="205" t="s">
        <v>512</v>
      </c>
      <c r="Y96" s="205" t="s">
        <v>4</v>
      </c>
      <c r="Z96" s="205" t="s">
        <v>92</v>
      </c>
      <c r="AA96" s="891" t="s">
        <v>402</v>
      </c>
      <c r="AB96" s="897">
        <f t="shared" si="52"/>
        <v>1</v>
      </c>
      <c r="AC96" s="901">
        <f t="shared" si="55"/>
        <v>0.71578445250902989</v>
      </c>
      <c r="AD96" s="902"/>
      <c r="AE96" s="902">
        <f t="shared" si="56"/>
        <v>0.11546907574704657</v>
      </c>
      <c r="AF96" s="902">
        <f>+N96/$J96</f>
        <v>2.6904829313909696E-4</v>
      </c>
      <c r="AG96" s="902">
        <f t="shared" si="58"/>
        <v>9.8667970727271168E-2</v>
      </c>
      <c r="AH96" s="902">
        <f>+P96/$J96</f>
        <v>4.2422120985938457E-2</v>
      </c>
      <c r="AI96" s="902"/>
      <c r="AJ96" s="902">
        <f t="shared" si="35"/>
        <v>2.738733173757496E-2</v>
      </c>
      <c r="AK96" s="903">
        <f t="shared" si="47"/>
        <v>0</v>
      </c>
      <c r="AL96" s="210"/>
    </row>
    <row r="97" spans="1:38" s="211" customFormat="1" ht="11.45" customHeight="1">
      <c r="A97" s="499">
        <v>2005</v>
      </c>
      <c r="B97" s="206" t="s">
        <v>448</v>
      </c>
      <c r="C97" s="205" t="s">
        <v>512</v>
      </c>
      <c r="D97" s="205" t="s">
        <v>8</v>
      </c>
      <c r="E97" s="205" t="s">
        <v>93</v>
      </c>
      <c r="F97" s="891" t="s">
        <v>402</v>
      </c>
      <c r="G97" s="280">
        <v>43.648299999999999</v>
      </c>
      <c r="H97" s="258">
        <v>14.45777</v>
      </c>
      <c r="I97" s="892">
        <v>14.855460000000001</v>
      </c>
      <c r="J97" s="893">
        <v>0.30313669999999998</v>
      </c>
      <c r="K97" s="894">
        <v>0.2167152</v>
      </c>
      <c r="L97" s="895">
        <v>6.3014999999999998E-3</v>
      </c>
      <c r="M97" s="895">
        <v>3.5499799999999998E-2</v>
      </c>
      <c r="N97" s="895">
        <v>2.3601999999999998E-3</v>
      </c>
      <c r="O97" s="895">
        <v>2.3437300000000001E-2</v>
      </c>
      <c r="P97" s="895">
        <v>1.32669E-2</v>
      </c>
      <c r="Q97" s="895">
        <v>4.5087E-3</v>
      </c>
      <c r="R97" s="895">
        <v>1.0471E-3</v>
      </c>
      <c r="S97" s="896">
        <f t="shared" si="30"/>
        <v>0</v>
      </c>
      <c r="T97" s="896">
        <v>4.8126500000000003E-2</v>
      </c>
      <c r="U97" s="309"/>
      <c r="V97" s="205">
        <v>2005</v>
      </c>
      <c r="W97" s="206" t="s">
        <v>448</v>
      </c>
      <c r="X97" s="205" t="s">
        <v>512</v>
      </c>
      <c r="Y97" s="205" t="s">
        <v>8</v>
      </c>
      <c r="Z97" s="205" t="s">
        <v>93</v>
      </c>
      <c r="AA97" s="891" t="s">
        <v>402</v>
      </c>
      <c r="AB97" s="897">
        <f t="shared" si="52"/>
        <v>1</v>
      </c>
      <c r="AC97" s="901">
        <f t="shared" si="55"/>
        <v>0.71490914824895835</v>
      </c>
      <c r="AD97" s="902">
        <f>+L97/$J97</f>
        <v>2.0787651247770395E-2</v>
      </c>
      <c r="AE97" s="902">
        <f t="shared" si="56"/>
        <v>0.1171082221321272</v>
      </c>
      <c r="AF97" s="902">
        <f>+N97/$J97</f>
        <v>7.7859262834226277E-3</v>
      </c>
      <c r="AG97" s="902">
        <f t="shared" si="58"/>
        <v>7.7315943599042952E-2</v>
      </c>
      <c r="AH97" s="902">
        <f>+P97/$J97</f>
        <v>4.3765403529166878E-2</v>
      </c>
      <c r="AI97" s="902">
        <f>+Q97/$J97</f>
        <v>1.4873487769709178E-2</v>
      </c>
      <c r="AJ97" s="902">
        <f t="shared" si="35"/>
        <v>3.4542171898024887E-3</v>
      </c>
      <c r="AK97" s="900">
        <f t="shared" si="47"/>
        <v>0</v>
      </c>
      <c r="AL97" s="210"/>
    </row>
    <row r="98" spans="1:38" s="211" customFormat="1" ht="11.45" customHeight="1">
      <c r="A98" s="499">
        <v>2000</v>
      </c>
      <c r="B98" s="206" t="s">
        <v>448</v>
      </c>
      <c r="C98" s="205" t="s">
        <v>512</v>
      </c>
      <c r="D98" s="205" t="s">
        <v>10</v>
      </c>
      <c r="E98" s="205" t="s">
        <v>94</v>
      </c>
      <c r="F98" s="891" t="s">
        <v>402</v>
      </c>
      <c r="G98" s="280">
        <v>41.913069999999998</v>
      </c>
      <c r="H98" s="258">
        <v>13.536530000000001</v>
      </c>
      <c r="I98" s="892">
        <v>13.75278</v>
      </c>
      <c r="J98" s="893">
        <v>0.27543800000000002</v>
      </c>
      <c r="K98" s="894">
        <v>0.18630730000000001</v>
      </c>
      <c r="L98" s="895">
        <v>5.6068999999999997E-3</v>
      </c>
      <c r="M98" s="895">
        <v>3.9122900000000002E-2</v>
      </c>
      <c r="N98" s="895">
        <v>2.8134000000000002E-3</v>
      </c>
      <c r="O98" s="895">
        <v>2.16761E-2</v>
      </c>
      <c r="P98" s="895">
        <v>1.4907200000000001E-2</v>
      </c>
      <c r="Q98" s="895">
        <v>3.7755000000000002E-3</v>
      </c>
      <c r="R98" s="895">
        <v>1.2290000000000001E-3</v>
      </c>
      <c r="S98" s="896">
        <f t="shared" si="30"/>
        <v>-2.9999999995311555E-7</v>
      </c>
      <c r="T98" s="896">
        <v>5.9767199999999999E-2</v>
      </c>
      <c r="U98" s="309"/>
      <c r="V98" s="205">
        <v>2000</v>
      </c>
      <c r="W98" s="206" t="s">
        <v>448</v>
      </c>
      <c r="X98" s="205" t="s">
        <v>512</v>
      </c>
      <c r="Y98" s="205" t="s">
        <v>10</v>
      </c>
      <c r="Z98" s="205" t="s">
        <v>94</v>
      </c>
      <c r="AA98" s="891" t="s">
        <v>402</v>
      </c>
      <c r="AB98" s="897">
        <f t="shared" si="52"/>
        <v>1</v>
      </c>
      <c r="AC98" s="901">
        <f t="shared" si="55"/>
        <v>0.67640376418649573</v>
      </c>
      <c r="AD98" s="902">
        <f>+L98/$J98</f>
        <v>2.0356305230215147E-2</v>
      </c>
      <c r="AE98" s="902">
        <f t="shared" si="56"/>
        <v>0.14203886174021013</v>
      </c>
      <c r="AF98" s="902">
        <f>+N98/$J98</f>
        <v>1.021427689716016E-2</v>
      </c>
      <c r="AG98" s="902">
        <f t="shared" si="58"/>
        <v>7.8696839216084918E-2</v>
      </c>
      <c r="AH98" s="902">
        <f>+P98/$J98</f>
        <v>5.4121798735105538E-2</v>
      </c>
      <c r="AI98" s="902">
        <f>+Q98/$J98</f>
        <v>1.3707258983872959E-2</v>
      </c>
      <c r="AJ98" s="902">
        <f t="shared" si="35"/>
        <v>4.4619841851886817E-3</v>
      </c>
      <c r="AK98" s="900">
        <f t="shared" si="47"/>
        <v>-1.08917433339073E-6</v>
      </c>
      <c r="AL98" s="210"/>
    </row>
    <row r="99" spans="1:38" s="211" customFormat="1" ht="11.45" customHeight="1">
      <c r="A99" s="499">
        <v>1994</v>
      </c>
      <c r="B99" s="206" t="s">
        <v>448</v>
      </c>
      <c r="C99" s="205" t="s">
        <v>512</v>
      </c>
      <c r="D99" s="205" t="s">
        <v>12</v>
      </c>
      <c r="E99" s="205" t="s">
        <v>95</v>
      </c>
      <c r="F99" s="891" t="s">
        <v>402</v>
      </c>
      <c r="G99" s="280">
        <v>42.705440000000003</v>
      </c>
      <c r="H99" s="258">
        <v>13.796670000000001</v>
      </c>
      <c r="I99" s="892">
        <v>14.07657</v>
      </c>
      <c r="J99" s="893">
        <v>0.27943050000000003</v>
      </c>
      <c r="K99" s="894">
        <v>0.18857670000000001</v>
      </c>
      <c r="L99" s="895">
        <v>5.5599000000000004E-3</v>
      </c>
      <c r="M99" s="895">
        <v>3.5351399999999998E-2</v>
      </c>
      <c r="N99" s="895">
        <v>4.7178000000000003E-3</v>
      </c>
      <c r="O99" s="895">
        <v>2.69211E-2</v>
      </c>
      <c r="P99" s="895">
        <v>1.3735799999999999E-2</v>
      </c>
      <c r="Q99" s="895">
        <v>3.0579000000000001E-3</v>
      </c>
      <c r="R99" s="895">
        <v>1.5099E-3</v>
      </c>
      <c r="S99" s="896">
        <f t="shared" si="30"/>
        <v>0</v>
      </c>
      <c r="T99" s="896">
        <v>5.3432500000000001E-2</v>
      </c>
      <c r="U99" s="309"/>
      <c r="V99" s="205">
        <v>1994</v>
      </c>
      <c r="W99" s="206" t="s">
        <v>448</v>
      </c>
      <c r="X99" s="205" t="s">
        <v>512</v>
      </c>
      <c r="Y99" s="205" t="s">
        <v>12</v>
      </c>
      <c r="Z99" s="205" t="s">
        <v>95</v>
      </c>
      <c r="AA99" s="891" t="s">
        <v>402</v>
      </c>
      <c r="AB99" s="897">
        <f t="shared" si="52"/>
        <v>1</v>
      </c>
      <c r="AC99" s="901">
        <f t="shared" si="55"/>
        <v>0.67486083301572308</v>
      </c>
      <c r="AD99" s="902">
        <f>+L99/$J99</f>
        <v>1.9897255310354453E-2</v>
      </c>
      <c r="AE99" s="902">
        <f t="shared" si="56"/>
        <v>0.1265123170162169</v>
      </c>
      <c r="AF99" s="902">
        <f>+N99/$J99</f>
        <v>1.6883625803196144E-2</v>
      </c>
      <c r="AG99" s="902">
        <f t="shared" si="58"/>
        <v>9.6342739965751767E-2</v>
      </c>
      <c r="AH99" s="902">
        <f>+P99/$J99</f>
        <v>4.9156409196562285E-2</v>
      </c>
      <c r="AI99" s="902">
        <f>+Q99/$J99</f>
        <v>1.0943329378861649E-2</v>
      </c>
      <c r="AJ99" s="902">
        <f t="shared" si="35"/>
        <v>5.4034903133337265E-3</v>
      </c>
      <c r="AK99" s="900">
        <f t="shared" si="47"/>
        <v>0</v>
      </c>
      <c r="AL99" s="210"/>
    </row>
    <row r="100" spans="1:38" s="211" customFormat="1" ht="11.45" customHeight="1">
      <c r="A100" s="499">
        <v>1989</v>
      </c>
      <c r="B100" s="206" t="s">
        <v>448</v>
      </c>
      <c r="C100" s="205" t="s">
        <v>512</v>
      </c>
      <c r="D100" s="205" t="s">
        <v>14</v>
      </c>
      <c r="E100" s="205" t="s">
        <v>96</v>
      </c>
      <c r="F100" s="891" t="s">
        <v>402</v>
      </c>
      <c r="G100" s="280">
        <v>41.740769999999998</v>
      </c>
      <c r="H100" s="258">
        <v>15.290570000000001</v>
      </c>
      <c r="I100" s="892">
        <v>15.48709</v>
      </c>
      <c r="J100" s="893">
        <v>0.25726890000000002</v>
      </c>
      <c r="K100" s="894">
        <v>0.16080530000000001</v>
      </c>
      <c r="L100" s="895"/>
      <c r="M100" s="895">
        <v>4.0223700000000001E-2</v>
      </c>
      <c r="N100" s="895"/>
      <c r="O100" s="895">
        <v>2.81005E-2</v>
      </c>
      <c r="P100" s="895"/>
      <c r="Q100" s="895"/>
      <c r="R100" s="895">
        <v>2.8139399999999998E-2</v>
      </c>
      <c r="S100" s="896">
        <f t="shared" si="30"/>
        <v>0</v>
      </c>
      <c r="T100" s="896">
        <v>6.4673999999999995E-2</v>
      </c>
      <c r="U100" s="309"/>
      <c r="V100" s="205">
        <v>1989</v>
      </c>
      <c r="W100" s="206" t="s">
        <v>448</v>
      </c>
      <c r="X100" s="205" t="s">
        <v>512</v>
      </c>
      <c r="Y100" s="205" t="s">
        <v>14</v>
      </c>
      <c r="Z100" s="205" t="s">
        <v>96</v>
      </c>
      <c r="AA100" s="891" t="s">
        <v>402</v>
      </c>
      <c r="AB100" s="897">
        <f t="shared" si="52"/>
        <v>1</v>
      </c>
      <c r="AC100" s="901">
        <f t="shared" si="55"/>
        <v>0.62504756696203856</v>
      </c>
      <c r="AD100" s="902"/>
      <c r="AE100" s="902">
        <f t="shared" si="56"/>
        <v>0.15634886299898665</v>
      </c>
      <c r="AF100" s="902"/>
      <c r="AG100" s="902">
        <f t="shared" si="58"/>
        <v>0.10922618318809618</v>
      </c>
      <c r="AH100" s="902"/>
      <c r="AI100" s="902"/>
      <c r="AJ100" s="902">
        <f t="shared" si="35"/>
        <v>0.10937738685087858</v>
      </c>
      <c r="AK100" s="900">
        <f t="shared" si="47"/>
        <v>0</v>
      </c>
      <c r="AL100" s="210"/>
    </row>
    <row r="101" spans="1:38" s="211" customFormat="1" ht="11.45" customHeight="1">
      <c r="A101" s="499">
        <v>1984</v>
      </c>
      <c r="B101" s="206" t="s">
        <v>448</v>
      </c>
      <c r="C101" s="205" t="s">
        <v>512</v>
      </c>
      <c r="D101" s="205" t="s">
        <v>16</v>
      </c>
      <c r="E101" s="205" t="s">
        <v>97</v>
      </c>
      <c r="F101" s="891" t="s">
        <v>402</v>
      </c>
      <c r="G101" s="280">
        <v>40.157859999999999</v>
      </c>
      <c r="H101" s="258">
        <v>16.013089999999998</v>
      </c>
      <c r="I101" s="892">
        <v>17.003119999999999</v>
      </c>
      <c r="J101" s="893">
        <v>0.23041600000000001</v>
      </c>
      <c r="K101" s="894">
        <v>0.1430517</v>
      </c>
      <c r="L101" s="895"/>
      <c r="M101" s="895">
        <v>4.0269699999999999E-2</v>
      </c>
      <c r="N101" s="895"/>
      <c r="O101" s="895">
        <v>2.24888E-2</v>
      </c>
      <c r="P101" s="895"/>
      <c r="Q101" s="895"/>
      <c r="R101" s="895">
        <v>2.4605800000000001E-2</v>
      </c>
      <c r="S101" s="896">
        <f t="shared" si="30"/>
        <v>0</v>
      </c>
      <c r="T101" s="896">
        <v>6.6499500000000003E-2</v>
      </c>
      <c r="U101" s="309"/>
      <c r="V101" s="205">
        <v>1984</v>
      </c>
      <c r="W101" s="206" t="s">
        <v>448</v>
      </c>
      <c r="X101" s="205" t="s">
        <v>512</v>
      </c>
      <c r="Y101" s="205" t="s">
        <v>16</v>
      </c>
      <c r="Z101" s="205" t="s">
        <v>97</v>
      </c>
      <c r="AA101" s="891" t="s">
        <v>402</v>
      </c>
      <c r="AB101" s="897">
        <f t="shared" si="52"/>
        <v>1</v>
      </c>
      <c r="AC101" s="901">
        <f t="shared" si="55"/>
        <v>0.62084100062495662</v>
      </c>
      <c r="AD101" s="902"/>
      <c r="AE101" s="902">
        <f t="shared" si="56"/>
        <v>0.17476954725366292</v>
      </c>
      <c r="AF101" s="902"/>
      <c r="AG101" s="902">
        <f t="shared" si="58"/>
        <v>9.7600861051315879E-2</v>
      </c>
      <c r="AH101" s="902"/>
      <c r="AI101" s="902"/>
      <c r="AJ101" s="902">
        <f t="shared" si="35"/>
        <v>0.10678859107006458</v>
      </c>
      <c r="AK101" s="900">
        <f t="shared" si="47"/>
        <v>0</v>
      </c>
      <c r="AL101" s="210"/>
    </row>
    <row r="102" spans="1:38" s="211" customFormat="1" ht="11.45" customHeight="1">
      <c r="A102" s="499">
        <v>1978</v>
      </c>
      <c r="B102" s="206" t="s">
        <v>448</v>
      </c>
      <c r="C102" s="205" t="s">
        <v>512</v>
      </c>
      <c r="D102" s="205" t="s">
        <v>18</v>
      </c>
      <c r="E102" s="205" t="s">
        <v>98</v>
      </c>
      <c r="F102" s="891" t="s">
        <v>402</v>
      </c>
      <c r="G102" s="280">
        <v>31.243880000000001</v>
      </c>
      <c r="H102" s="258">
        <v>13.04889</v>
      </c>
      <c r="I102" s="892">
        <v>16.348590000000002</v>
      </c>
      <c r="J102" s="893">
        <v>0.20447689999999999</v>
      </c>
      <c r="K102" s="894">
        <v>0.1236532</v>
      </c>
      <c r="L102" s="895"/>
      <c r="M102" s="895">
        <v>4.05598E-2</v>
      </c>
      <c r="N102" s="895">
        <v>2.7591E-3</v>
      </c>
      <c r="O102" s="895">
        <v>8.8926999999999999E-3</v>
      </c>
      <c r="P102" s="895"/>
      <c r="Q102" s="895"/>
      <c r="R102" s="895">
        <v>9.6880999999999998E-3</v>
      </c>
      <c r="S102" s="896">
        <f t="shared" si="30"/>
        <v>1.8923999999999996E-2</v>
      </c>
      <c r="T102" s="896">
        <v>5.4175599999999997E-2</v>
      </c>
      <c r="U102" s="309"/>
      <c r="V102" s="205">
        <v>1978</v>
      </c>
      <c r="W102" s="206" t="s">
        <v>448</v>
      </c>
      <c r="X102" s="205" t="s">
        <v>512</v>
      </c>
      <c r="Y102" s="205" t="s">
        <v>18</v>
      </c>
      <c r="Z102" s="205" t="s">
        <v>98</v>
      </c>
      <c r="AA102" s="891" t="s">
        <v>402</v>
      </c>
      <c r="AB102" s="897">
        <f t="shared" si="52"/>
        <v>1</v>
      </c>
      <c r="AC102" s="901">
        <f t="shared" si="55"/>
        <v>0.60472943398496359</v>
      </c>
      <c r="AD102" s="902"/>
      <c r="AE102" s="902">
        <f t="shared" si="56"/>
        <v>0.19835883662164286</v>
      </c>
      <c r="AF102" s="902">
        <f t="shared" ref="AF102:AF128" si="59">+N102/$J102</f>
        <v>1.3493455739988234E-2</v>
      </c>
      <c r="AG102" s="902">
        <f t="shared" si="58"/>
        <v>4.3489998136708841E-2</v>
      </c>
      <c r="AH102" s="902"/>
      <c r="AI102" s="902"/>
      <c r="AJ102" s="902">
        <f t="shared" si="35"/>
        <v>4.7379924089224749E-2</v>
      </c>
      <c r="AK102" s="900">
        <f t="shared" si="47"/>
        <v>9.2548351427471642E-2</v>
      </c>
      <c r="AL102" s="210"/>
    </row>
    <row r="103" spans="1:38" s="211" customFormat="1" ht="11.45" customHeight="1">
      <c r="A103" s="501">
        <v>2016</v>
      </c>
      <c r="B103" s="884" t="s">
        <v>449</v>
      </c>
      <c r="C103" s="502" t="s">
        <v>513</v>
      </c>
      <c r="D103" s="502" t="s">
        <v>622</v>
      </c>
      <c r="E103" s="502" t="s">
        <v>755</v>
      </c>
      <c r="F103" s="969" t="s">
        <v>401</v>
      </c>
      <c r="G103" s="980">
        <v>38.507759999999998</v>
      </c>
      <c r="H103" s="981">
        <v>22.85867</v>
      </c>
      <c r="I103" s="982">
        <v>22.85867</v>
      </c>
      <c r="J103" s="983">
        <v>0.14160719999999999</v>
      </c>
      <c r="K103" s="984">
        <v>0.1256283</v>
      </c>
      <c r="L103" s="985"/>
      <c r="M103" s="985">
        <v>1.18969E-2</v>
      </c>
      <c r="N103" s="985"/>
      <c r="O103" s="985"/>
      <c r="P103" s="985"/>
      <c r="Q103" s="985">
        <v>0</v>
      </c>
      <c r="R103" s="985">
        <v>4.0819999999999997E-3</v>
      </c>
      <c r="S103" s="973">
        <f t="shared" ref="S103:S105" si="60">J103-SUM(K103:R103)</f>
        <v>0</v>
      </c>
      <c r="T103" s="973"/>
      <c r="U103" s="310"/>
      <c r="V103" s="502">
        <v>2016</v>
      </c>
      <c r="W103" s="883" t="s">
        <v>449</v>
      </c>
      <c r="X103" s="491" t="s">
        <v>513</v>
      </c>
      <c r="Y103" s="502" t="s">
        <v>622</v>
      </c>
      <c r="Z103" s="502" t="s">
        <v>755</v>
      </c>
      <c r="AA103" s="969" t="s">
        <v>401</v>
      </c>
      <c r="AB103" s="974">
        <f t="shared" si="52"/>
        <v>1</v>
      </c>
      <c r="AC103" s="975">
        <f t="shared" si="55"/>
        <v>0.88716039862379881</v>
      </c>
      <c r="AD103" s="976"/>
      <c r="AE103" s="976">
        <f t="shared" si="56"/>
        <v>8.4013383500274E-2</v>
      </c>
      <c r="AF103" s="976"/>
      <c r="AG103" s="976"/>
      <c r="AH103" s="976"/>
      <c r="AI103" s="976">
        <f t="shared" ref="AI103:AI105" si="61">+Q103/$J103</f>
        <v>0</v>
      </c>
      <c r="AJ103" s="976">
        <f t="shared" si="35"/>
        <v>2.8826217875927214E-2</v>
      </c>
      <c r="AK103" s="991">
        <f t="shared" si="47"/>
        <v>0</v>
      </c>
      <c r="AL103" s="210"/>
    </row>
    <row r="104" spans="1:38" s="211" customFormat="1" ht="11.45" customHeight="1">
      <c r="A104" s="503">
        <v>2013</v>
      </c>
      <c r="B104" s="215" t="s">
        <v>449</v>
      </c>
      <c r="C104" s="214" t="s">
        <v>513</v>
      </c>
      <c r="D104" s="214" t="s">
        <v>20</v>
      </c>
      <c r="E104" s="214" t="s">
        <v>99</v>
      </c>
      <c r="F104" s="904" t="s">
        <v>401</v>
      </c>
      <c r="G104" s="282">
        <v>41.09872</v>
      </c>
      <c r="H104" s="260">
        <v>23.6629</v>
      </c>
      <c r="I104" s="905">
        <v>23.6629</v>
      </c>
      <c r="J104" s="906">
        <v>0.1345644</v>
      </c>
      <c r="K104" s="907">
        <v>0.1168511</v>
      </c>
      <c r="L104" s="908"/>
      <c r="M104" s="908">
        <v>1.39153E-2</v>
      </c>
      <c r="N104" s="908">
        <v>1.9800000000000001E-6</v>
      </c>
      <c r="O104" s="908"/>
      <c r="P104" s="908"/>
      <c r="Q104" s="908">
        <v>0</v>
      </c>
      <c r="R104" s="908">
        <v>3.7959999999999999E-3</v>
      </c>
      <c r="S104" s="909">
        <f t="shared" si="60"/>
        <v>1.9999999989472883E-8</v>
      </c>
      <c r="T104" s="909"/>
      <c r="U104" s="310"/>
      <c r="V104" s="214">
        <v>2013</v>
      </c>
      <c r="W104" s="206" t="s">
        <v>449</v>
      </c>
      <c r="X104" s="205" t="s">
        <v>513</v>
      </c>
      <c r="Y104" s="214" t="s">
        <v>20</v>
      </c>
      <c r="Z104" s="214" t="s">
        <v>99</v>
      </c>
      <c r="AA104" s="904" t="s">
        <v>401</v>
      </c>
      <c r="AB104" s="910">
        <f t="shared" si="52"/>
        <v>1</v>
      </c>
      <c r="AC104" s="911">
        <f t="shared" si="55"/>
        <v>0.86836563013694557</v>
      </c>
      <c r="AD104" s="912"/>
      <c r="AE104" s="912">
        <f t="shared" si="56"/>
        <v>0.1034099657858988</v>
      </c>
      <c r="AF104" s="912">
        <f t="shared" si="59"/>
        <v>1.4714144305626154E-5</v>
      </c>
      <c r="AG104" s="912"/>
      <c r="AH104" s="912"/>
      <c r="AI104" s="912">
        <f t="shared" si="61"/>
        <v>0</v>
      </c>
      <c r="AJ104" s="912">
        <f t="shared" si="35"/>
        <v>2.8209541305129735E-2</v>
      </c>
      <c r="AK104" s="990">
        <f t="shared" si="47"/>
        <v>1.48627720242267E-7</v>
      </c>
      <c r="AL104" s="210"/>
    </row>
    <row r="105" spans="1:38" s="211" customFormat="1" ht="11.45" customHeight="1">
      <c r="A105" s="504">
        <v>2010</v>
      </c>
      <c r="B105" s="227" t="s">
        <v>449</v>
      </c>
      <c r="C105" s="226" t="s">
        <v>513</v>
      </c>
      <c r="D105" s="226" t="s">
        <v>4</v>
      </c>
      <c r="E105" s="226" t="s">
        <v>100</v>
      </c>
      <c r="F105" s="953" t="s">
        <v>401</v>
      </c>
      <c r="G105" s="284">
        <v>42.925429999999999</v>
      </c>
      <c r="H105" s="276">
        <v>26.310669999999998</v>
      </c>
      <c r="I105" s="954">
        <v>26.310669999999998</v>
      </c>
      <c r="J105" s="955">
        <v>0.14552290000000001</v>
      </c>
      <c r="K105" s="956">
        <v>0.12643190000000001</v>
      </c>
      <c r="L105" s="957"/>
      <c r="M105" s="957">
        <v>1.39474E-2</v>
      </c>
      <c r="N105" s="957">
        <v>5.1E-5</v>
      </c>
      <c r="O105" s="957"/>
      <c r="P105" s="957"/>
      <c r="Q105" s="957">
        <v>0</v>
      </c>
      <c r="R105" s="957">
        <v>5.0927000000000004E-3</v>
      </c>
      <c r="S105" s="958">
        <f t="shared" si="60"/>
        <v>-1.0000000000287557E-7</v>
      </c>
      <c r="T105" s="958"/>
      <c r="U105" s="310"/>
      <c r="V105" s="226">
        <v>2010</v>
      </c>
      <c r="W105" s="217" t="s">
        <v>449</v>
      </c>
      <c r="X105" s="216" t="s">
        <v>513</v>
      </c>
      <c r="Y105" s="226" t="s">
        <v>4</v>
      </c>
      <c r="Z105" s="226" t="s">
        <v>100</v>
      </c>
      <c r="AA105" s="953" t="s">
        <v>401</v>
      </c>
      <c r="AB105" s="959">
        <f t="shared" si="52"/>
        <v>1</v>
      </c>
      <c r="AC105" s="960">
        <f t="shared" si="55"/>
        <v>0.86881102561864831</v>
      </c>
      <c r="AD105" s="961"/>
      <c r="AE105" s="961">
        <f t="shared" si="56"/>
        <v>9.5843334622935636E-2</v>
      </c>
      <c r="AF105" s="961">
        <f t="shared" si="59"/>
        <v>3.5046030556015582E-4</v>
      </c>
      <c r="AG105" s="961"/>
      <c r="AH105" s="961"/>
      <c r="AI105" s="961">
        <f t="shared" si="61"/>
        <v>0</v>
      </c>
      <c r="AJ105" s="961">
        <f t="shared" si="35"/>
        <v>3.4995866629925598E-2</v>
      </c>
      <c r="AK105" s="990">
        <f t="shared" si="47"/>
        <v>-6.8717706969145809E-7</v>
      </c>
      <c r="AL105" s="210"/>
    </row>
    <row r="106" spans="1:38" s="211" customFormat="1" ht="11.45" customHeight="1">
      <c r="A106" s="499">
        <v>2015</v>
      </c>
      <c r="B106" s="206" t="s">
        <v>451</v>
      </c>
      <c r="C106" s="205" t="s">
        <v>512</v>
      </c>
      <c r="D106" s="205" t="s">
        <v>622</v>
      </c>
      <c r="E106" s="205" t="s">
        <v>614</v>
      </c>
      <c r="F106" s="891" t="s">
        <v>313</v>
      </c>
      <c r="G106" s="280">
        <v>38.389980000000001</v>
      </c>
      <c r="H106" s="258">
        <v>12.722950000000001</v>
      </c>
      <c r="I106" s="892">
        <v>16.695180000000001</v>
      </c>
      <c r="J106" s="893">
        <v>0.2242046</v>
      </c>
      <c r="K106" s="894">
        <v>0.16926160000000001</v>
      </c>
      <c r="L106" s="895"/>
      <c r="M106" s="895">
        <v>3.12927E-2</v>
      </c>
      <c r="N106" s="895">
        <v>2.1232999999999998E-3</v>
      </c>
      <c r="O106" s="895">
        <v>1.92874E-2</v>
      </c>
      <c r="P106" s="895">
        <v>1.1211000000000001E-3</v>
      </c>
      <c r="Q106" s="895">
        <v>9.8900000000000008E-4</v>
      </c>
      <c r="R106" s="895">
        <v>1.2960000000000001E-4</v>
      </c>
      <c r="S106" s="896">
        <f t="shared" ref="S106:S185" si="62">J106-SUM(K106:R106)</f>
        <v>-1.0000000003063114E-7</v>
      </c>
      <c r="T106" s="896">
        <v>0.26948169999999999</v>
      </c>
      <c r="U106" s="309"/>
      <c r="V106" s="205">
        <v>2015</v>
      </c>
      <c r="W106" s="215" t="s">
        <v>451</v>
      </c>
      <c r="X106" s="214" t="s">
        <v>512</v>
      </c>
      <c r="Y106" s="205" t="s">
        <v>622</v>
      </c>
      <c r="Z106" s="205" t="s">
        <v>614</v>
      </c>
      <c r="AA106" s="891" t="s">
        <v>313</v>
      </c>
      <c r="AB106" s="897">
        <f t="shared" si="52"/>
        <v>1</v>
      </c>
      <c r="AC106" s="901">
        <f t="shared" si="55"/>
        <v>0.7549425836936442</v>
      </c>
      <c r="AD106" s="902"/>
      <c r="AE106" s="902">
        <f t="shared" si="56"/>
        <v>0.1395720694401453</v>
      </c>
      <c r="AF106" s="902">
        <f t="shared" si="59"/>
        <v>9.4703676909394362E-3</v>
      </c>
      <c r="AG106" s="902">
        <f t="shared" ref="AG106:AG131" si="63">+O106/$J106</f>
        <v>8.6025888853306309E-2</v>
      </c>
      <c r="AH106" s="902">
        <f t="shared" ref="AH106:AH128" si="64">+P106/$J106</f>
        <v>5.0003434363077304E-3</v>
      </c>
      <c r="AI106" s="902">
        <f t="shared" ref="AI106:AI132" si="65">+Q106/$J106</f>
        <v>4.4111494590209121E-3</v>
      </c>
      <c r="AJ106" s="902">
        <f t="shared" ref="AJ106:AJ132" si="66">+R106/$J106</f>
        <v>5.7804344781507602E-4</v>
      </c>
      <c r="AK106" s="903">
        <f t="shared" si="47"/>
        <v>-4.460211788792634E-7</v>
      </c>
      <c r="AL106" s="210"/>
    </row>
    <row r="107" spans="1:38" s="211" customFormat="1" ht="11.45" customHeight="1">
      <c r="A107" s="499">
        <v>2014</v>
      </c>
      <c r="B107" s="206" t="s">
        <v>451</v>
      </c>
      <c r="C107" s="205" t="s">
        <v>512</v>
      </c>
      <c r="D107" s="205" t="s">
        <v>20</v>
      </c>
      <c r="E107" s="205" t="s">
        <v>756</v>
      </c>
      <c r="F107" s="891" t="s">
        <v>313</v>
      </c>
      <c r="G107" s="280">
        <v>37.921880000000002</v>
      </c>
      <c r="H107" s="258">
        <v>12.02139</v>
      </c>
      <c r="I107" s="892">
        <v>15.761939999999999</v>
      </c>
      <c r="J107" s="893">
        <v>0.22567110000000001</v>
      </c>
      <c r="K107" s="894">
        <v>0.17096529999999999</v>
      </c>
      <c r="L107" s="895"/>
      <c r="M107" s="895">
        <v>3.2001399999999999E-2</v>
      </c>
      <c r="N107" s="895">
        <v>1.9338000000000001E-3</v>
      </c>
      <c r="O107" s="895">
        <v>1.8871599999999999E-2</v>
      </c>
      <c r="P107" s="895">
        <v>8.9130000000000003E-4</v>
      </c>
      <c r="Q107" s="895">
        <v>9.0569999999999995E-4</v>
      </c>
      <c r="R107" s="895">
        <v>1.021E-4</v>
      </c>
      <c r="S107" s="896">
        <f t="shared" si="62"/>
        <v>-1.0000000000287557E-7</v>
      </c>
      <c r="T107" s="896">
        <v>0.26557710000000001</v>
      </c>
      <c r="U107" s="309"/>
      <c r="V107" s="205">
        <v>2014</v>
      </c>
      <c r="W107" s="215" t="s">
        <v>451</v>
      </c>
      <c r="X107" s="214" t="s">
        <v>512</v>
      </c>
      <c r="Y107" s="205" t="s">
        <v>20</v>
      </c>
      <c r="Z107" s="205" t="s">
        <v>756</v>
      </c>
      <c r="AA107" s="891" t="s">
        <v>313</v>
      </c>
      <c r="AB107" s="897">
        <f t="shared" si="52"/>
        <v>1</v>
      </c>
      <c r="AC107" s="901">
        <f t="shared" si="55"/>
        <v>0.7575861508186027</v>
      </c>
      <c r="AD107" s="902"/>
      <c r="AE107" s="902">
        <f t="shared" si="56"/>
        <v>0.14180548594835579</v>
      </c>
      <c r="AF107" s="902">
        <f t="shared" si="59"/>
        <v>8.5691078742470787E-3</v>
      </c>
      <c r="AG107" s="902">
        <f t="shared" si="63"/>
        <v>8.3624354203972059E-2</v>
      </c>
      <c r="AH107" s="902">
        <f t="shared" si="64"/>
        <v>3.9495531328557357E-3</v>
      </c>
      <c r="AI107" s="902">
        <f t="shared" si="65"/>
        <v>4.0133628098591263E-3</v>
      </c>
      <c r="AJ107" s="902">
        <f t="shared" si="66"/>
        <v>4.5242833486432241E-4</v>
      </c>
      <c r="AK107" s="900">
        <f t="shared" si="47"/>
        <v>-4.4312275671032353E-7</v>
      </c>
      <c r="AL107" s="210"/>
    </row>
    <row r="108" spans="1:38" s="211" customFormat="1" ht="11.45" customHeight="1">
      <c r="A108" s="499">
        <v>2013</v>
      </c>
      <c r="B108" s="206" t="s">
        <v>451</v>
      </c>
      <c r="C108" s="205" t="s">
        <v>512</v>
      </c>
      <c r="D108" s="205" t="s">
        <v>20</v>
      </c>
      <c r="E108" s="205" t="s">
        <v>101</v>
      </c>
      <c r="F108" s="891" t="s">
        <v>313</v>
      </c>
      <c r="G108" s="280">
        <v>37.671939999999999</v>
      </c>
      <c r="H108" s="258">
        <v>11.86239</v>
      </c>
      <c r="I108" s="892">
        <v>15.71077</v>
      </c>
      <c r="J108" s="893">
        <v>0.22417609999999999</v>
      </c>
      <c r="K108" s="894">
        <v>0.16798399999999999</v>
      </c>
      <c r="L108" s="895"/>
      <c r="M108" s="895">
        <v>3.1484400000000003E-2</v>
      </c>
      <c r="N108" s="895">
        <v>2.6630999999999998E-3</v>
      </c>
      <c r="O108" s="895">
        <v>1.9356100000000001E-2</v>
      </c>
      <c r="P108" s="895">
        <v>1.0505E-3</v>
      </c>
      <c r="Q108" s="895">
        <v>1.0991E-3</v>
      </c>
      <c r="R108" s="895">
        <v>5.3890000000000003E-4</v>
      </c>
      <c r="S108" s="896">
        <f t="shared" si="62"/>
        <v>0</v>
      </c>
      <c r="T108" s="896">
        <v>0.26593670000000003</v>
      </c>
      <c r="U108" s="309"/>
      <c r="V108" s="205">
        <v>2013</v>
      </c>
      <c r="W108" s="215" t="s">
        <v>451</v>
      </c>
      <c r="X108" s="214" t="s">
        <v>512</v>
      </c>
      <c r="Y108" s="205" t="s">
        <v>20</v>
      </c>
      <c r="Z108" s="205" t="s">
        <v>101</v>
      </c>
      <c r="AA108" s="891" t="s">
        <v>313</v>
      </c>
      <c r="AB108" s="897">
        <f t="shared" si="52"/>
        <v>1</v>
      </c>
      <c r="AC108" s="901">
        <f t="shared" si="55"/>
        <v>0.74933947017545588</v>
      </c>
      <c r="AD108" s="902"/>
      <c r="AE108" s="902">
        <f t="shared" si="56"/>
        <v>0.14044494484470024</v>
      </c>
      <c r="AF108" s="902">
        <f t="shared" si="59"/>
        <v>1.1879500089438616E-2</v>
      </c>
      <c r="AG108" s="902">
        <f t="shared" si="63"/>
        <v>8.6343281018806201E-2</v>
      </c>
      <c r="AH108" s="902">
        <f t="shared" si="64"/>
        <v>4.68604815589173E-3</v>
      </c>
      <c r="AI108" s="902">
        <f t="shared" si="65"/>
        <v>4.9028420067973345E-3</v>
      </c>
      <c r="AJ108" s="902">
        <f t="shared" si="66"/>
        <v>2.4039137089100935E-3</v>
      </c>
      <c r="AK108" s="900">
        <f t="shared" si="47"/>
        <v>0</v>
      </c>
      <c r="AL108" s="210"/>
    </row>
    <row r="109" spans="1:38" s="211" customFormat="1" ht="11.45" customHeight="1">
      <c r="A109" s="499">
        <v>2012</v>
      </c>
      <c r="B109" s="206" t="s">
        <v>451</v>
      </c>
      <c r="C109" s="205" t="s">
        <v>512</v>
      </c>
      <c r="D109" s="205" t="s">
        <v>20</v>
      </c>
      <c r="E109" s="205" t="s">
        <v>757</v>
      </c>
      <c r="F109" s="891" t="s">
        <v>313</v>
      </c>
      <c r="G109" s="280">
        <v>37.160080000000001</v>
      </c>
      <c r="H109" s="258">
        <v>11.83629</v>
      </c>
      <c r="I109" s="892">
        <v>15.422840000000001</v>
      </c>
      <c r="J109" s="893">
        <v>0.22279360000000001</v>
      </c>
      <c r="K109" s="894">
        <v>0.16624890000000001</v>
      </c>
      <c r="L109" s="895"/>
      <c r="M109" s="895">
        <v>3.1692100000000001E-2</v>
      </c>
      <c r="N109" s="895">
        <v>2.4396999999999999E-3</v>
      </c>
      <c r="O109" s="895">
        <v>1.9266700000000001E-2</v>
      </c>
      <c r="P109" s="895">
        <v>1.1119000000000001E-3</v>
      </c>
      <c r="Q109" s="895">
        <v>1.0721000000000001E-3</v>
      </c>
      <c r="R109" s="895">
        <v>9.6230000000000003E-4</v>
      </c>
      <c r="S109" s="896">
        <f t="shared" si="62"/>
        <v>-9.9999999975119991E-8</v>
      </c>
      <c r="T109" s="896">
        <v>0.26713910000000002</v>
      </c>
      <c r="U109" s="309"/>
      <c r="V109" s="205">
        <v>2012</v>
      </c>
      <c r="W109" s="215" t="s">
        <v>451</v>
      </c>
      <c r="X109" s="214" t="s">
        <v>512</v>
      </c>
      <c r="Y109" s="205" t="s">
        <v>20</v>
      </c>
      <c r="Z109" s="205" t="s">
        <v>757</v>
      </c>
      <c r="AA109" s="891" t="s">
        <v>313</v>
      </c>
      <c r="AB109" s="897">
        <f t="shared" si="52"/>
        <v>1</v>
      </c>
      <c r="AC109" s="901">
        <f t="shared" si="55"/>
        <v>0.74620141691682351</v>
      </c>
      <c r="AD109" s="902"/>
      <c r="AE109" s="902">
        <f t="shared" si="56"/>
        <v>0.1422487001421944</v>
      </c>
      <c r="AF109" s="902">
        <f t="shared" si="59"/>
        <v>1.0950494089596828E-2</v>
      </c>
      <c r="AG109" s="902">
        <f t="shared" si="63"/>
        <v>8.6477798285049479E-2</v>
      </c>
      <c r="AH109" s="902">
        <f t="shared" si="64"/>
        <v>4.9907178662223694E-3</v>
      </c>
      <c r="AI109" s="902">
        <f t="shared" si="65"/>
        <v>4.8120771871364354E-3</v>
      </c>
      <c r="AJ109" s="902">
        <f t="shared" si="66"/>
        <v>4.3192443589043852E-3</v>
      </c>
      <c r="AK109" s="900">
        <f t="shared" si="47"/>
        <v>-4.4884592731442297E-7</v>
      </c>
      <c r="AL109" s="210"/>
    </row>
    <row r="110" spans="1:38" s="211" customFormat="1" ht="11.45" customHeight="1">
      <c r="A110" s="499">
        <v>2011</v>
      </c>
      <c r="B110" s="206" t="s">
        <v>451</v>
      </c>
      <c r="C110" s="205" t="s">
        <v>512</v>
      </c>
      <c r="D110" s="205" t="s">
        <v>4</v>
      </c>
      <c r="E110" s="205" t="s">
        <v>615</v>
      </c>
      <c r="F110" s="891" t="s">
        <v>313</v>
      </c>
      <c r="G110" s="280">
        <v>36.038580000000003</v>
      </c>
      <c r="H110" s="258">
        <v>11.16192</v>
      </c>
      <c r="I110" s="892">
        <v>14.881779999999999</v>
      </c>
      <c r="J110" s="893">
        <v>0.21889359999999999</v>
      </c>
      <c r="K110" s="894">
        <v>0.16365540000000001</v>
      </c>
      <c r="L110" s="895"/>
      <c r="M110" s="895">
        <v>3.1315900000000001E-2</v>
      </c>
      <c r="N110" s="895">
        <v>1.9791000000000001E-3</v>
      </c>
      <c r="O110" s="895">
        <v>1.8109699999999999E-2</v>
      </c>
      <c r="P110" s="895">
        <v>1.0487999999999999E-3</v>
      </c>
      <c r="Q110" s="895">
        <v>1.1525000000000001E-3</v>
      </c>
      <c r="R110" s="895">
        <v>1.6321E-3</v>
      </c>
      <c r="S110" s="896">
        <f t="shared" si="62"/>
        <v>9.9999999975119991E-8</v>
      </c>
      <c r="T110" s="896">
        <v>0.26922499999999999</v>
      </c>
      <c r="U110" s="309"/>
      <c r="V110" s="205">
        <v>2011</v>
      </c>
      <c r="W110" s="215" t="s">
        <v>451</v>
      </c>
      <c r="X110" s="214" t="s">
        <v>512</v>
      </c>
      <c r="Y110" s="205" t="s">
        <v>4</v>
      </c>
      <c r="Z110" s="205" t="s">
        <v>615</v>
      </c>
      <c r="AA110" s="891" t="s">
        <v>313</v>
      </c>
      <c r="AB110" s="897">
        <f t="shared" si="52"/>
        <v>1</v>
      </c>
      <c r="AC110" s="901">
        <f t="shared" si="55"/>
        <v>0.74764817244542559</v>
      </c>
      <c r="AD110" s="902"/>
      <c r="AE110" s="902">
        <f t="shared" si="56"/>
        <v>0.1430644842973938</v>
      </c>
      <c r="AF110" s="902">
        <f t="shared" si="59"/>
        <v>9.041379007883283E-3</v>
      </c>
      <c r="AG110" s="902">
        <f t="shared" si="63"/>
        <v>8.2732889403801663E-2</v>
      </c>
      <c r="AH110" s="902">
        <f t="shared" si="64"/>
        <v>4.7913689573381765E-3</v>
      </c>
      <c r="AI110" s="902">
        <f t="shared" si="65"/>
        <v>5.2651151061520306E-3</v>
      </c>
      <c r="AJ110" s="902">
        <f t="shared" si="66"/>
        <v>7.4561339390461856E-3</v>
      </c>
      <c r="AK110" s="900">
        <f t="shared" si="47"/>
        <v>4.5684295923997809E-7</v>
      </c>
      <c r="AL110" s="210"/>
    </row>
    <row r="111" spans="1:38" s="211" customFormat="1" ht="11.45" customHeight="1">
      <c r="A111" s="499">
        <v>2010</v>
      </c>
      <c r="B111" s="206" t="s">
        <v>451</v>
      </c>
      <c r="C111" s="205" t="s">
        <v>512</v>
      </c>
      <c r="D111" s="205" t="s">
        <v>4</v>
      </c>
      <c r="E111" s="205" t="s">
        <v>102</v>
      </c>
      <c r="F111" s="891" t="s">
        <v>313</v>
      </c>
      <c r="G111" s="280">
        <v>36.894930000000002</v>
      </c>
      <c r="H111" s="258">
        <v>11.7654</v>
      </c>
      <c r="I111" s="892">
        <v>15.98793</v>
      </c>
      <c r="J111" s="893">
        <v>0.2242796</v>
      </c>
      <c r="K111" s="894">
        <v>0.16503689999999999</v>
      </c>
      <c r="L111" s="895"/>
      <c r="M111" s="895">
        <v>3.1819500000000001E-2</v>
      </c>
      <c r="N111" s="895">
        <v>1.9677000000000002E-3</v>
      </c>
      <c r="O111" s="895">
        <v>2.0181999999999999E-2</v>
      </c>
      <c r="P111" s="895">
        <v>1.2293E-3</v>
      </c>
      <c r="Q111" s="895">
        <v>1.482E-3</v>
      </c>
      <c r="R111" s="895">
        <v>2.5620999999999999E-3</v>
      </c>
      <c r="S111" s="896">
        <f t="shared" si="62"/>
        <v>1.0000000000287557E-7</v>
      </c>
      <c r="T111" s="896">
        <v>0.2643413</v>
      </c>
      <c r="U111" s="309"/>
      <c r="V111" s="205">
        <v>2010</v>
      </c>
      <c r="W111" s="215" t="s">
        <v>451</v>
      </c>
      <c r="X111" s="214" t="s">
        <v>512</v>
      </c>
      <c r="Y111" s="205" t="s">
        <v>4</v>
      </c>
      <c r="Z111" s="205" t="s">
        <v>102</v>
      </c>
      <c r="AA111" s="891" t="s">
        <v>313</v>
      </c>
      <c r="AB111" s="897">
        <f t="shared" si="52"/>
        <v>1</v>
      </c>
      <c r="AC111" s="901">
        <f t="shared" si="55"/>
        <v>0.73585337230849346</v>
      </c>
      <c r="AD111" s="902"/>
      <c r="AE111" s="902">
        <f t="shared" si="56"/>
        <v>0.14187424982031357</v>
      </c>
      <c r="AF111" s="902">
        <f t="shared" si="59"/>
        <v>8.7734238869696581E-3</v>
      </c>
      <c r="AG111" s="902">
        <f t="shared" si="63"/>
        <v>8.9985892609046922E-2</v>
      </c>
      <c r="AH111" s="902">
        <f t="shared" si="64"/>
        <v>5.4811048352146159E-3</v>
      </c>
      <c r="AI111" s="902">
        <f t="shared" si="65"/>
        <v>6.6078234489449781E-3</v>
      </c>
      <c r="AJ111" s="902">
        <f t="shared" si="66"/>
        <v>1.1423687218989155E-2</v>
      </c>
      <c r="AK111" s="900">
        <f t="shared" si="47"/>
        <v>4.4587202774337698E-7</v>
      </c>
      <c r="AL111" s="210"/>
    </row>
    <row r="112" spans="1:38" s="211" customFormat="1" ht="11.45" customHeight="1">
      <c r="A112" s="499">
        <v>2009</v>
      </c>
      <c r="B112" s="206" t="s">
        <v>451</v>
      </c>
      <c r="C112" s="205" t="s">
        <v>512</v>
      </c>
      <c r="D112" s="205" t="s">
        <v>4</v>
      </c>
      <c r="E112" s="205" t="s">
        <v>758</v>
      </c>
      <c r="F112" s="891" t="s">
        <v>313</v>
      </c>
      <c r="G112" s="280">
        <v>37.101680000000002</v>
      </c>
      <c r="H112" s="258">
        <v>12.035970000000001</v>
      </c>
      <c r="I112" s="892">
        <v>16.104310000000002</v>
      </c>
      <c r="J112" s="893">
        <v>0.2267063</v>
      </c>
      <c r="K112" s="894">
        <v>0.16950419999999999</v>
      </c>
      <c r="L112" s="895"/>
      <c r="M112" s="895">
        <v>2.9511099999999998E-2</v>
      </c>
      <c r="N112" s="895">
        <v>1.9564000000000001E-3</v>
      </c>
      <c r="O112" s="895">
        <v>1.9564499999999999E-2</v>
      </c>
      <c r="P112" s="895">
        <v>1.3748E-3</v>
      </c>
      <c r="Q112" s="895">
        <v>1.2512999999999999E-3</v>
      </c>
      <c r="R112" s="895">
        <v>3.5439999999999998E-3</v>
      </c>
      <c r="S112" s="896">
        <f t="shared" si="62"/>
        <v>0</v>
      </c>
      <c r="T112" s="896">
        <v>0.26146170000000002</v>
      </c>
      <c r="U112" s="309"/>
      <c r="V112" s="205">
        <v>2009</v>
      </c>
      <c r="W112" s="215" t="s">
        <v>451</v>
      </c>
      <c r="X112" s="214" t="s">
        <v>512</v>
      </c>
      <c r="Y112" s="205" t="s">
        <v>4</v>
      </c>
      <c r="Z112" s="205" t="s">
        <v>758</v>
      </c>
      <c r="AA112" s="891" t="s">
        <v>313</v>
      </c>
      <c r="AB112" s="897">
        <f t="shared" si="52"/>
        <v>1</v>
      </c>
      <c r="AC112" s="901">
        <f t="shared" si="55"/>
        <v>0.74768191267732742</v>
      </c>
      <c r="AD112" s="902"/>
      <c r="AE112" s="902">
        <f t="shared" si="56"/>
        <v>0.13017326823295161</v>
      </c>
      <c r="AF112" s="902">
        <f t="shared" si="59"/>
        <v>8.6296675478361208E-3</v>
      </c>
      <c r="AG112" s="902">
        <f t="shared" si="63"/>
        <v>8.6298880975076556E-2</v>
      </c>
      <c r="AH112" s="902">
        <f t="shared" si="64"/>
        <v>6.0642337685366489E-3</v>
      </c>
      <c r="AI112" s="902">
        <f t="shared" si="65"/>
        <v>5.5194760798442741E-3</v>
      </c>
      <c r="AJ112" s="902">
        <f t="shared" si="66"/>
        <v>1.5632560718427321E-2</v>
      </c>
      <c r="AK112" s="900">
        <f t="shared" si="47"/>
        <v>0</v>
      </c>
      <c r="AL112" s="210"/>
    </row>
    <row r="113" spans="1:38" s="211" customFormat="1" ht="11.45" customHeight="1">
      <c r="A113" s="499">
        <v>2008</v>
      </c>
      <c r="B113" s="206" t="s">
        <v>451</v>
      </c>
      <c r="C113" s="205" t="s">
        <v>512</v>
      </c>
      <c r="D113" s="205" t="s">
        <v>6</v>
      </c>
      <c r="E113" s="205" t="s">
        <v>759</v>
      </c>
      <c r="F113" s="891" t="s">
        <v>313</v>
      </c>
      <c r="G113" s="280">
        <v>35.407649999999997</v>
      </c>
      <c r="H113" s="258">
        <v>11.309100000000001</v>
      </c>
      <c r="I113" s="892">
        <v>15.16024</v>
      </c>
      <c r="J113" s="893">
        <v>0.21710979999999999</v>
      </c>
      <c r="K113" s="894">
        <v>0.16197239999999999</v>
      </c>
      <c r="L113" s="895"/>
      <c r="M113" s="895">
        <v>2.9423600000000001E-2</v>
      </c>
      <c r="N113" s="895">
        <v>1.4159000000000001E-3</v>
      </c>
      <c r="O113" s="895">
        <v>1.6969999999999999E-2</v>
      </c>
      <c r="P113" s="895">
        <v>1.5023E-3</v>
      </c>
      <c r="Q113" s="895">
        <v>1.3263999999999999E-3</v>
      </c>
      <c r="R113" s="895">
        <v>4.4992000000000001E-3</v>
      </c>
      <c r="S113" s="896">
        <f t="shared" si="62"/>
        <v>0</v>
      </c>
      <c r="T113" s="896">
        <v>0.26251180000000002</v>
      </c>
      <c r="U113" s="309"/>
      <c r="V113" s="205">
        <v>2008</v>
      </c>
      <c r="W113" s="215" t="s">
        <v>451</v>
      </c>
      <c r="X113" s="214" t="s">
        <v>512</v>
      </c>
      <c r="Y113" s="205" t="s">
        <v>6</v>
      </c>
      <c r="Z113" s="205" t="s">
        <v>759</v>
      </c>
      <c r="AA113" s="891" t="s">
        <v>313</v>
      </c>
      <c r="AB113" s="897">
        <f t="shared" si="52"/>
        <v>1</v>
      </c>
      <c r="AC113" s="901">
        <f t="shared" si="55"/>
        <v>0.74603910095260551</v>
      </c>
      <c r="AD113" s="902"/>
      <c r="AE113" s="902">
        <f t="shared" si="56"/>
        <v>0.13552405280646015</v>
      </c>
      <c r="AF113" s="902">
        <f t="shared" si="59"/>
        <v>6.5215849307585384E-3</v>
      </c>
      <c r="AG113" s="902">
        <f t="shared" si="63"/>
        <v>7.81632151105109E-2</v>
      </c>
      <c r="AH113" s="902">
        <f t="shared" si="64"/>
        <v>6.9195402510619057E-3</v>
      </c>
      <c r="AI113" s="902">
        <f t="shared" si="65"/>
        <v>6.1093511209535448E-3</v>
      </c>
      <c r="AJ113" s="902">
        <f t="shared" si="66"/>
        <v>2.0723154827649422E-2</v>
      </c>
      <c r="AK113" s="900">
        <f t="shared" si="47"/>
        <v>0</v>
      </c>
      <c r="AL113" s="210"/>
    </row>
    <row r="114" spans="1:38" s="211" customFormat="1" ht="11.45" customHeight="1">
      <c r="A114" s="499">
        <v>2007</v>
      </c>
      <c r="B114" s="206" t="s">
        <v>451</v>
      </c>
      <c r="C114" s="205" t="s">
        <v>512</v>
      </c>
      <c r="D114" s="205" t="s">
        <v>6</v>
      </c>
      <c r="E114" s="205" t="s">
        <v>103</v>
      </c>
      <c r="F114" s="891" t="s">
        <v>313</v>
      </c>
      <c r="G114" s="280">
        <v>36.476089999999999</v>
      </c>
      <c r="H114" s="258">
        <v>11.257339999999999</v>
      </c>
      <c r="I114" s="892">
        <v>14.88339</v>
      </c>
      <c r="J114" s="893">
        <v>0.221911</v>
      </c>
      <c r="K114" s="894">
        <v>0.1621089</v>
      </c>
      <c r="L114" s="895"/>
      <c r="M114" s="895">
        <v>2.8864500000000001E-2</v>
      </c>
      <c r="N114" s="895">
        <v>1.4723E-3</v>
      </c>
      <c r="O114" s="895">
        <v>2.0158700000000002E-2</v>
      </c>
      <c r="P114" s="895">
        <v>1.5709000000000001E-3</v>
      </c>
      <c r="Q114" s="895">
        <v>1.8351999999999999E-3</v>
      </c>
      <c r="R114" s="895">
        <v>5.9005000000000004E-3</v>
      </c>
      <c r="S114" s="896">
        <f t="shared" si="62"/>
        <v>0</v>
      </c>
      <c r="T114" s="896">
        <v>0.261965</v>
      </c>
      <c r="U114" s="309"/>
      <c r="V114" s="205">
        <v>2007</v>
      </c>
      <c r="W114" s="215" t="s">
        <v>451</v>
      </c>
      <c r="X114" s="214" t="s">
        <v>512</v>
      </c>
      <c r="Y114" s="205" t="s">
        <v>6</v>
      </c>
      <c r="Z114" s="205" t="s">
        <v>103</v>
      </c>
      <c r="AA114" s="891" t="s">
        <v>313</v>
      </c>
      <c r="AB114" s="897">
        <f t="shared" si="52"/>
        <v>1</v>
      </c>
      <c r="AC114" s="901">
        <f t="shared" si="55"/>
        <v>0.73051313364366799</v>
      </c>
      <c r="AD114" s="902"/>
      <c r="AE114" s="902">
        <f t="shared" si="56"/>
        <v>0.13007241641919509</v>
      </c>
      <c r="AF114" s="902">
        <f t="shared" si="59"/>
        <v>6.6346418158631159E-3</v>
      </c>
      <c r="AG114" s="902">
        <f t="shared" si="63"/>
        <v>9.0841373343367393E-2</v>
      </c>
      <c r="AH114" s="902">
        <f t="shared" si="64"/>
        <v>7.0789640892069345E-3</v>
      </c>
      <c r="AI114" s="902">
        <f t="shared" si="65"/>
        <v>8.2699821099449771E-3</v>
      </c>
      <c r="AJ114" s="902">
        <f t="shared" si="66"/>
        <v>2.6589488578754549E-2</v>
      </c>
      <c r="AK114" s="900">
        <f t="shared" si="47"/>
        <v>0</v>
      </c>
      <c r="AL114" s="210"/>
    </row>
    <row r="115" spans="1:38" s="211" customFormat="1" ht="11.45" customHeight="1">
      <c r="A115" s="499">
        <v>2006</v>
      </c>
      <c r="B115" s="206" t="s">
        <v>451</v>
      </c>
      <c r="C115" s="205" t="s">
        <v>512</v>
      </c>
      <c r="D115" s="205" t="s">
        <v>6</v>
      </c>
      <c r="E115" s="205" t="s">
        <v>616</v>
      </c>
      <c r="F115" s="891" t="s">
        <v>313</v>
      </c>
      <c r="G115" s="280">
        <v>36.785409999999999</v>
      </c>
      <c r="H115" s="258">
        <v>12.17581</v>
      </c>
      <c r="I115" s="892">
        <v>14.802390000000001</v>
      </c>
      <c r="J115" s="893">
        <v>0.22437670000000001</v>
      </c>
      <c r="K115" s="894">
        <v>0.15781239999999999</v>
      </c>
      <c r="L115" s="895"/>
      <c r="M115" s="895">
        <v>3.0231600000000001E-2</v>
      </c>
      <c r="N115" s="895">
        <v>1.8583E-3</v>
      </c>
      <c r="O115" s="895">
        <v>2.4161599999999998E-2</v>
      </c>
      <c r="P115" s="895">
        <v>1.7378999999999999E-3</v>
      </c>
      <c r="Q115" s="895">
        <v>1.8376E-3</v>
      </c>
      <c r="R115" s="895">
        <v>6.7371999999999996E-3</v>
      </c>
      <c r="S115" s="896">
        <f t="shared" si="62"/>
        <v>1.0000000003063114E-7</v>
      </c>
      <c r="T115" s="896">
        <v>0.26104870000000002</v>
      </c>
      <c r="U115" s="309"/>
      <c r="V115" s="205">
        <v>2006</v>
      </c>
      <c r="W115" s="215" t="s">
        <v>451</v>
      </c>
      <c r="X115" s="214" t="s">
        <v>512</v>
      </c>
      <c r="Y115" s="205" t="s">
        <v>6</v>
      </c>
      <c r="Z115" s="205" t="s">
        <v>616</v>
      </c>
      <c r="AA115" s="891" t="s">
        <v>313</v>
      </c>
      <c r="AB115" s="897">
        <f t="shared" si="52"/>
        <v>1</v>
      </c>
      <c r="AC115" s="901">
        <f t="shared" si="55"/>
        <v>0.70333684379884354</v>
      </c>
      <c r="AD115" s="902"/>
      <c r="AE115" s="902">
        <f t="shared" si="56"/>
        <v>0.13473591509278815</v>
      </c>
      <c r="AF115" s="902">
        <f t="shared" si="59"/>
        <v>8.2820542418174433E-3</v>
      </c>
      <c r="AG115" s="902">
        <f t="shared" si="63"/>
        <v>0.10768319526938402</v>
      </c>
      <c r="AH115" s="902">
        <f t="shared" si="64"/>
        <v>7.7454566360945672E-3</v>
      </c>
      <c r="AI115" s="902">
        <f t="shared" si="65"/>
        <v>8.1897986733916669E-3</v>
      </c>
      <c r="AJ115" s="902">
        <f t="shared" si="66"/>
        <v>3.0026290608605972E-2</v>
      </c>
      <c r="AK115" s="900">
        <f t="shared" si="47"/>
        <v>4.456790745344108E-7</v>
      </c>
      <c r="AL115" s="210"/>
    </row>
    <row r="116" spans="1:38" s="211" customFormat="1" ht="11.45" customHeight="1">
      <c r="A116" s="499">
        <v>2005</v>
      </c>
      <c r="B116" s="206" t="s">
        <v>451</v>
      </c>
      <c r="C116" s="205" t="s">
        <v>512</v>
      </c>
      <c r="D116" s="205" t="s">
        <v>8</v>
      </c>
      <c r="E116" s="205" t="s">
        <v>760</v>
      </c>
      <c r="F116" s="891" t="s">
        <v>313</v>
      </c>
      <c r="G116" s="280">
        <v>36.798340000000003</v>
      </c>
      <c r="H116" s="258">
        <v>12.296340000000001</v>
      </c>
      <c r="I116" s="892">
        <v>15.12837</v>
      </c>
      <c r="J116" s="893">
        <v>0.2223165</v>
      </c>
      <c r="K116" s="894">
        <v>0.15444089999999999</v>
      </c>
      <c r="L116" s="895"/>
      <c r="M116" s="895">
        <v>3.1596600000000002E-2</v>
      </c>
      <c r="N116" s="895">
        <v>1.6544999999999999E-3</v>
      </c>
      <c r="O116" s="895">
        <v>2.37308E-2</v>
      </c>
      <c r="P116" s="895">
        <v>2.1178999999999998E-3</v>
      </c>
      <c r="Q116" s="895">
        <v>1.5682999999999999E-3</v>
      </c>
      <c r="R116" s="895">
        <v>7.2072999999999998E-3</v>
      </c>
      <c r="S116" s="896">
        <f t="shared" si="62"/>
        <v>2.0000000000575113E-7</v>
      </c>
      <c r="T116" s="896">
        <v>0.2588028</v>
      </c>
      <c r="U116" s="309"/>
      <c r="V116" s="205">
        <v>2005</v>
      </c>
      <c r="W116" s="215" t="s">
        <v>451</v>
      </c>
      <c r="X116" s="214" t="s">
        <v>512</v>
      </c>
      <c r="Y116" s="205" t="s">
        <v>8</v>
      </c>
      <c r="Z116" s="205" t="s">
        <v>760</v>
      </c>
      <c r="AA116" s="891" t="s">
        <v>313</v>
      </c>
      <c r="AB116" s="897">
        <f t="shared" si="52"/>
        <v>1</v>
      </c>
      <c r="AC116" s="901">
        <f t="shared" si="55"/>
        <v>0.69468932805257366</v>
      </c>
      <c r="AD116" s="902"/>
      <c r="AE116" s="902">
        <f t="shared" si="56"/>
        <v>0.14212440372172108</v>
      </c>
      <c r="AF116" s="902">
        <f t="shared" si="59"/>
        <v>7.4420926921753439E-3</v>
      </c>
      <c r="AG116" s="902">
        <f t="shared" si="63"/>
        <v>0.1067433141489723</v>
      </c>
      <c r="AH116" s="902">
        <f t="shared" si="64"/>
        <v>9.5265083788202854E-3</v>
      </c>
      <c r="AI116" s="902">
        <f t="shared" si="65"/>
        <v>7.0543571889625824E-3</v>
      </c>
      <c r="AJ116" s="902">
        <f t="shared" si="66"/>
        <v>3.2419096198437809E-2</v>
      </c>
      <c r="AK116" s="900">
        <f t="shared" si="47"/>
        <v>8.9961833682483672E-7</v>
      </c>
      <c r="AL116" s="210"/>
    </row>
    <row r="117" spans="1:38" s="211" customFormat="1" ht="11.45" customHeight="1">
      <c r="A117" s="499">
        <v>2004</v>
      </c>
      <c r="B117" s="206" t="s">
        <v>451</v>
      </c>
      <c r="C117" s="205" t="s">
        <v>512</v>
      </c>
      <c r="D117" s="205" t="s">
        <v>8</v>
      </c>
      <c r="E117" s="205" t="s">
        <v>104</v>
      </c>
      <c r="F117" s="891" t="s">
        <v>313</v>
      </c>
      <c r="G117" s="280">
        <v>35.556570000000001</v>
      </c>
      <c r="H117" s="258">
        <v>11.42619</v>
      </c>
      <c r="I117" s="892">
        <v>14.45551</v>
      </c>
      <c r="J117" s="893">
        <v>0.21921289999999999</v>
      </c>
      <c r="K117" s="894">
        <v>0.1539498</v>
      </c>
      <c r="L117" s="895"/>
      <c r="M117" s="895">
        <v>3.1340899999999998E-2</v>
      </c>
      <c r="N117" s="895">
        <v>1.7817E-3</v>
      </c>
      <c r="O117" s="895">
        <v>1.9796299999999999E-2</v>
      </c>
      <c r="P117" s="895">
        <v>2.3497000000000001E-3</v>
      </c>
      <c r="Q117" s="895">
        <v>2.5140000000000002E-3</v>
      </c>
      <c r="R117" s="895">
        <v>7.4805000000000002E-3</v>
      </c>
      <c r="S117" s="896">
        <f t="shared" si="62"/>
        <v>0</v>
      </c>
      <c r="T117" s="896">
        <v>0.2644244</v>
      </c>
      <c r="U117" s="309"/>
      <c r="V117" s="205">
        <v>2004</v>
      </c>
      <c r="W117" s="215" t="s">
        <v>451</v>
      </c>
      <c r="X117" s="214" t="s">
        <v>512</v>
      </c>
      <c r="Y117" s="205" t="s">
        <v>8</v>
      </c>
      <c r="Z117" s="205" t="s">
        <v>104</v>
      </c>
      <c r="AA117" s="891" t="s">
        <v>313</v>
      </c>
      <c r="AB117" s="897">
        <f t="shared" si="52"/>
        <v>1</v>
      </c>
      <c r="AC117" s="901">
        <f t="shared" si="55"/>
        <v>0.70228440023374539</v>
      </c>
      <c r="AD117" s="902"/>
      <c r="AE117" s="902">
        <f t="shared" si="56"/>
        <v>0.142970144548975</v>
      </c>
      <c r="AF117" s="902">
        <f t="shared" si="59"/>
        <v>8.1277151116562942E-3</v>
      </c>
      <c r="AG117" s="902">
        <f t="shared" si="63"/>
        <v>9.0306273034114329E-2</v>
      </c>
      <c r="AH117" s="902">
        <f t="shared" si="64"/>
        <v>1.0718803501071334E-2</v>
      </c>
      <c r="AI117" s="902">
        <f t="shared" si="65"/>
        <v>1.1468303188361634E-2</v>
      </c>
      <c r="AJ117" s="902">
        <f t="shared" si="66"/>
        <v>3.4124360382076058E-2</v>
      </c>
      <c r="AK117" s="900">
        <f t="shared" si="47"/>
        <v>0</v>
      </c>
      <c r="AL117" s="210"/>
    </row>
    <row r="118" spans="1:38" s="211" customFormat="1" ht="11.45" customHeight="1">
      <c r="A118" s="499">
        <v>2003</v>
      </c>
      <c r="B118" s="206" t="s">
        <v>451</v>
      </c>
      <c r="C118" s="205" t="s">
        <v>512</v>
      </c>
      <c r="D118" s="205" t="s">
        <v>8</v>
      </c>
      <c r="E118" s="205" t="s">
        <v>761</v>
      </c>
      <c r="F118" s="891" t="s">
        <v>313</v>
      </c>
      <c r="G118" s="280">
        <v>34.912439999999997</v>
      </c>
      <c r="H118" s="258">
        <v>10.982810000000001</v>
      </c>
      <c r="I118" s="892">
        <v>14.009930000000001</v>
      </c>
      <c r="J118" s="893">
        <v>0.21827450000000001</v>
      </c>
      <c r="K118" s="894">
        <v>0.15296650000000001</v>
      </c>
      <c r="L118" s="895"/>
      <c r="M118" s="895">
        <v>3.11735E-2</v>
      </c>
      <c r="N118" s="895">
        <v>1.8737000000000001E-3</v>
      </c>
      <c r="O118" s="895">
        <v>2.04376E-2</v>
      </c>
      <c r="P118" s="895">
        <v>2.2328999999999999E-3</v>
      </c>
      <c r="Q118" s="895">
        <v>2.0209E-3</v>
      </c>
      <c r="R118" s="895">
        <v>7.5693000000000002E-3</v>
      </c>
      <c r="S118" s="896">
        <f t="shared" si="62"/>
        <v>1.0000000000287557E-7</v>
      </c>
      <c r="T118" s="896">
        <v>0.28095540000000002</v>
      </c>
      <c r="U118" s="309"/>
      <c r="V118" s="205">
        <v>2003</v>
      </c>
      <c r="W118" s="215" t="s">
        <v>451</v>
      </c>
      <c r="X118" s="214" t="s">
        <v>512</v>
      </c>
      <c r="Y118" s="205" t="s">
        <v>8</v>
      </c>
      <c r="Z118" s="205" t="s">
        <v>761</v>
      </c>
      <c r="AA118" s="891" t="s">
        <v>313</v>
      </c>
      <c r="AB118" s="897">
        <f t="shared" si="52"/>
        <v>1</v>
      </c>
      <c r="AC118" s="901">
        <f t="shared" si="55"/>
        <v>0.7007987648580114</v>
      </c>
      <c r="AD118" s="902"/>
      <c r="AE118" s="902">
        <f t="shared" si="56"/>
        <v>0.14281787382401517</v>
      </c>
      <c r="AF118" s="902">
        <f t="shared" si="59"/>
        <v>8.5841451933230863E-3</v>
      </c>
      <c r="AG118" s="902">
        <f t="shared" si="63"/>
        <v>9.3632559002540375E-2</v>
      </c>
      <c r="AH118" s="902">
        <f t="shared" si="64"/>
        <v>1.0229779474927212E-2</v>
      </c>
      <c r="AI118" s="902">
        <f t="shared" si="65"/>
        <v>9.2585253889025058E-3</v>
      </c>
      <c r="AJ118" s="902">
        <f t="shared" si="66"/>
        <v>3.467789411956046E-2</v>
      </c>
      <c r="AK118" s="900">
        <f t="shared" si="47"/>
        <v>4.5813871984989873E-7</v>
      </c>
      <c r="AL118" s="210"/>
    </row>
    <row r="119" spans="1:38" s="211" customFormat="1" ht="11.45" customHeight="1">
      <c r="A119" s="499">
        <v>2002</v>
      </c>
      <c r="B119" s="206" t="s">
        <v>451</v>
      </c>
      <c r="C119" s="205" t="s">
        <v>512</v>
      </c>
      <c r="D119" s="205" t="s">
        <v>10</v>
      </c>
      <c r="E119" s="205" t="s">
        <v>762</v>
      </c>
      <c r="F119" s="891" t="s">
        <v>313</v>
      </c>
      <c r="G119" s="280">
        <v>34.280160000000002</v>
      </c>
      <c r="H119" s="258">
        <v>10.806229999999999</v>
      </c>
      <c r="I119" s="892">
        <v>14.14546</v>
      </c>
      <c r="J119" s="893">
        <v>0.21293719999999999</v>
      </c>
      <c r="K119" s="894">
        <v>0.14963670000000001</v>
      </c>
      <c r="L119" s="895"/>
      <c r="M119" s="895">
        <v>3.1571200000000001E-2</v>
      </c>
      <c r="N119" s="895">
        <v>1.4456E-3</v>
      </c>
      <c r="O119" s="895">
        <v>1.8823599999999999E-2</v>
      </c>
      <c r="P119" s="895">
        <v>1.7650000000000001E-3</v>
      </c>
      <c r="Q119" s="895">
        <v>2.3914000000000001E-3</v>
      </c>
      <c r="R119" s="895">
        <v>7.3036999999999998E-3</v>
      </c>
      <c r="S119" s="896">
        <f t="shared" si="62"/>
        <v>0</v>
      </c>
      <c r="T119" s="896">
        <v>0.2781053</v>
      </c>
      <c r="U119" s="309"/>
      <c r="V119" s="205">
        <v>2002</v>
      </c>
      <c r="W119" s="215" t="s">
        <v>451</v>
      </c>
      <c r="X119" s="214" t="s">
        <v>512</v>
      </c>
      <c r="Y119" s="205" t="s">
        <v>10</v>
      </c>
      <c r="Z119" s="205" t="s">
        <v>762</v>
      </c>
      <c r="AA119" s="891" t="s">
        <v>313</v>
      </c>
      <c r="AB119" s="897">
        <f t="shared" si="52"/>
        <v>1</v>
      </c>
      <c r="AC119" s="901">
        <f t="shared" si="55"/>
        <v>0.70272690727594811</v>
      </c>
      <c r="AD119" s="902"/>
      <c r="AE119" s="902">
        <f t="shared" si="56"/>
        <v>0.14826531014778066</v>
      </c>
      <c r="AF119" s="902">
        <f t="shared" si="59"/>
        <v>6.788856057091011E-3</v>
      </c>
      <c r="AG119" s="902">
        <f t="shared" si="63"/>
        <v>8.8399772327240139E-2</v>
      </c>
      <c r="AH119" s="902">
        <f t="shared" si="64"/>
        <v>8.2888288190133066E-3</v>
      </c>
      <c r="AI119" s="902">
        <f t="shared" si="65"/>
        <v>1.1230541211211569E-2</v>
      </c>
      <c r="AJ119" s="902">
        <f t="shared" si="66"/>
        <v>3.4299784161715287E-2</v>
      </c>
      <c r="AK119" s="900">
        <f t="shared" si="47"/>
        <v>0</v>
      </c>
      <c r="AL119" s="210"/>
    </row>
    <row r="120" spans="1:38" s="211" customFormat="1" ht="11.45" customHeight="1">
      <c r="A120" s="499">
        <v>2001</v>
      </c>
      <c r="B120" s="206" t="s">
        <v>451</v>
      </c>
      <c r="C120" s="205" t="s">
        <v>512</v>
      </c>
      <c r="D120" s="205" t="s">
        <v>10</v>
      </c>
      <c r="E120" s="205" t="s">
        <v>617</v>
      </c>
      <c r="F120" s="891" t="s">
        <v>313</v>
      </c>
      <c r="G120" s="280">
        <v>32.72672</v>
      </c>
      <c r="H120" s="258">
        <v>9.8406190000000002</v>
      </c>
      <c r="I120" s="892">
        <v>12.94755</v>
      </c>
      <c r="J120" s="893">
        <v>0.20438880000000001</v>
      </c>
      <c r="K120" s="894">
        <v>0.14616680000000001</v>
      </c>
      <c r="L120" s="895"/>
      <c r="M120" s="895">
        <v>2.98608E-2</v>
      </c>
      <c r="N120" s="895">
        <v>1.6396E-3</v>
      </c>
      <c r="O120" s="895">
        <v>1.67624E-2</v>
      </c>
      <c r="P120" s="895">
        <v>1.7945000000000001E-3</v>
      </c>
      <c r="Q120" s="895">
        <v>2.4099999999999998E-3</v>
      </c>
      <c r="R120" s="895">
        <v>5.7549000000000003E-3</v>
      </c>
      <c r="S120" s="896">
        <f t="shared" si="62"/>
        <v>-2.0000000000575113E-7</v>
      </c>
      <c r="T120" s="896">
        <v>0.27843780000000001</v>
      </c>
      <c r="U120" s="309"/>
      <c r="V120" s="205">
        <v>2001</v>
      </c>
      <c r="W120" s="215" t="s">
        <v>451</v>
      </c>
      <c r="X120" s="214" t="s">
        <v>512</v>
      </c>
      <c r="Y120" s="205" t="s">
        <v>10</v>
      </c>
      <c r="Z120" s="205" t="s">
        <v>617</v>
      </c>
      <c r="AA120" s="891" t="s">
        <v>313</v>
      </c>
      <c r="AB120" s="897">
        <f t="shared" si="52"/>
        <v>1</v>
      </c>
      <c r="AC120" s="901">
        <f t="shared" si="55"/>
        <v>0.71514094705776443</v>
      </c>
      <c r="AD120" s="902"/>
      <c r="AE120" s="902">
        <f t="shared" si="56"/>
        <v>0.14609802494070123</v>
      </c>
      <c r="AF120" s="902">
        <f t="shared" si="59"/>
        <v>8.0219659785663398E-3</v>
      </c>
      <c r="AG120" s="902">
        <f t="shared" si="63"/>
        <v>8.2012321614491596E-2</v>
      </c>
      <c r="AH120" s="902">
        <f t="shared" si="64"/>
        <v>8.7798352943018413E-3</v>
      </c>
      <c r="AI120" s="902">
        <f t="shared" si="65"/>
        <v>1.1791252749661429E-2</v>
      </c>
      <c r="AJ120" s="902">
        <f t="shared" si="66"/>
        <v>2.8156630891712265E-2</v>
      </c>
      <c r="AK120" s="900">
        <f t="shared" si="47"/>
        <v>-9.7852719904700791E-7</v>
      </c>
      <c r="AL120" s="210"/>
    </row>
    <row r="121" spans="1:38" s="211" customFormat="1" ht="11.45" customHeight="1">
      <c r="A121" s="499">
        <v>2000</v>
      </c>
      <c r="B121" s="206" t="s">
        <v>451</v>
      </c>
      <c r="C121" s="205" t="s">
        <v>512</v>
      </c>
      <c r="D121" s="205" t="s">
        <v>10</v>
      </c>
      <c r="E121" s="205" t="s">
        <v>105</v>
      </c>
      <c r="F121" s="891" t="s">
        <v>313</v>
      </c>
      <c r="G121" s="280">
        <v>32.02581</v>
      </c>
      <c r="H121" s="258">
        <v>9.534967</v>
      </c>
      <c r="I121" s="892">
        <v>12.36811</v>
      </c>
      <c r="J121" s="893">
        <v>0.20480680000000001</v>
      </c>
      <c r="K121" s="894">
        <v>0.14764099999999999</v>
      </c>
      <c r="L121" s="895"/>
      <c r="M121" s="895">
        <v>2.98339E-2</v>
      </c>
      <c r="N121" s="895">
        <v>1.4758E-3</v>
      </c>
      <c r="O121" s="895">
        <v>1.6350699999999999E-2</v>
      </c>
      <c r="P121" s="895">
        <v>1.5636000000000001E-3</v>
      </c>
      <c r="Q121" s="895">
        <v>2.4631000000000002E-3</v>
      </c>
      <c r="R121" s="895">
        <v>5.4792E-3</v>
      </c>
      <c r="S121" s="896">
        <f t="shared" si="62"/>
        <v>-4.9999999995886668E-7</v>
      </c>
      <c r="T121" s="896">
        <v>0.28161199999999997</v>
      </c>
      <c r="U121" s="309"/>
      <c r="V121" s="205">
        <v>2000</v>
      </c>
      <c r="W121" s="215" t="s">
        <v>451</v>
      </c>
      <c r="X121" s="214" t="s">
        <v>512</v>
      </c>
      <c r="Y121" s="205" t="s">
        <v>10</v>
      </c>
      <c r="Z121" s="205" t="s">
        <v>105</v>
      </c>
      <c r="AA121" s="891" t="s">
        <v>313</v>
      </c>
      <c r="AB121" s="897">
        <f t="shared" si="52"/>
        <v>1</v>
      </c>
      <c r="AC121" s="901">
        <f t="shared" si="55"/>
        <v>0.72087938486417436</v>
      </c>
      <c r="AD121" s="902"/>
      <c r="AE121" s="902">
        <f t="shared" si="56"/>
        <v>0.14566850319422986</v>
      </c>
      <c r="AF121" s="902">
        <f t="shared" si="59"/>
        <v>7.2058154319094873E-3</v>
      </c>
      <c r="AG121" s="902">
        <f t="shared" si="63"/>
        <v>7.9834751580513924E-2</v>
      </c>
      <c r="AH121" s="902">
        <f t="shared" si="64"/>
        <v>7.6345121353392558E-3</v>
      </c>
      <c r="AI121" s="902">
        <f t="shared" si="65"/>
        <v>1.2026456152823051E-2</v>
      </c>
      <c r="AJ121" s="902">
        <f t="shared" si="66"/>
        <v>2.6753017966200339E-2</v>
      </c>
      <c r="AK121" s="900">
        <f t="shared" si="47"/>
        <v>-2.4413251902277722E-6</v>
      </c>
      <c r="AL121" s="210"/>
    </row>
    <row r="122" spans="1:38" s="211" customFormat="1" ht="11.45" customHeight="1">
      <c r="A122" s="499">
        <v>1998</v>
      </c>
      <c r="B122" s="206" t="s">
        <v>451</v>
      </c>
      <c r="C122" s="205" t="s">
        <v>512</v>
      </c>
      <c r="D122" s="205" t="s">
        <v>10</v>
      </c>
      <c r="E122" s="205" t="s">
        <v>618</v>
      </c>
      <c r="F122" s="891" t="s">
        <v>313</v>
      </c>
      <c r="G122" s="280">
        <v>30.928879999999999</v>
      </c>
      <c r="H122" s="258">
        <v>8.526135</v>
      </c>
      <c r="I122" s="892">
        <v>11.406549999999999</v>
      </c>
      <c r="J122" s="893">
        <v>0.2014109</v>
      </c>
      <c r="K122" s="894">
        <v>0.14434230000000001</v>
      </c>
      <c r="L122" s="895"/>
      <c r="M122" s="895">
        <v>2.91995E-2</v>
      </c>
      <c r="N122" s="895">
        <v>9.0229999999999998E-4</v>
      </c>
      <c r="O122" s="895">
        <v>1.9088899999999999E-2</v>
      </c>
      <c r="P122" s="895">
        <v>1.7574000000000001E-3</v>
      </c>
      <c r="Q122" s="895">
        <v>2.5612E-3</v>
      </c>
      <c r="R122" s="895">
        <v>3.5596999999999998E-3</v>
      </c>
      <c r="S122" s="896">
        <f t="shared" si="62"/>
        <v>-3.9999999998374669E-7</v>
      </c>
      <c r="T122" s="896">
        <v>0.29093859999999999</v>
      </c>
      <c r="U122" s="309"/>
      <c r="V122" s="205">
        <v>1998</v>
      </c>
      <c r="W122" s="215" t="s">
        <v>451</v>
      </c>
      <c r="X122" s="214" t="s">
        <v>512</v>
      </c>
      <c r="Y122" s="205" t="s">
        <v>10</v>
      </c>
      <c r="Z122" s="205" t="s">
        <v>618</v>
      </c>
      <c r="AA122" s="891" t="s">
        <v>313</v>
      </c>
      <c r="AB122" s="897">
        <f t="shared" si="52"/>
        <v>1</v>
      </c>
      <c r="AC122" s="901">
        <f t="shared" si="55"/>
        <v>0.71665585129702514</v>
      </c>
      <c r="AD122" s="902"/>
      <c r="AE122" s="902">
        <f t="shared" si="56"/>
        <v>0.14497477544661186</v>
      </c>
      <c r="AF122" s="902">
        <f t="shared" si="59"/>
        <v>4.4798965696494081E-3</v>
      </c>
      <c r="AG122" s="902">
        <f t="shared" si="63"/>
        <v>9.4775903389538493E-2</v>
      </c>
      <c r="AH122" s="902">
        <f t="shared" si="64"/>
        <v>8.7254463388029158E-3</v>
      </c>
      <c r="AI122" s="902">
        <f t="shared" si="65"/>
        <v>1.2716292911654731E-2</v>
      </c>
      <c r="AJ122" s="902">
        <f t="shared" si="66"/>
        <v>1.7673820036552143E-2</v>
      </c>
      <c r="AK122" s="900">
        <f t="shared" si="47"/>
        <v>-1.9859898345853111E-6</v>
      </c>
      <c r="AL122" s="210"/>
    </row>
    <row r="123" spans="1:38" s="211" customFormat="1" ht="11.45" customHeight="1">
      <c r="A123" s="499">
        <v>1995</v>
      </c>
      <c r="B123" s="206" t="s">
        <v>451</v>
      </c>
      <c r="C123" s="205" t="s">
        <v>512</v>
      </c>
      <c r="D123" s="205" t="s">
        <v>12</v>
      </c>
      <c r="E123" s="205" t="s">
        <v>619</v>
      </c>
      <c r="F123" s="891" t="s">
        <v>313</v>
      </c>
      <c r="G123" s="280">
        <v>29.842120000000001</v>
      </c>
      <c r="H123" s="258">
        <v>9.1299060000000001</v>
      </c>
      <c r="I123" s="892">
        <v>12.003959999999999</v>
      </c>
      <c r="J123" s="893">
        <v>0.18642130000000001</v>
      </c>
      <c r="K123" s="894">
        <v>0.14111009999999999</v>
      </c>
      <c r="L123" s="895"/>
      <c r="M123" s="895">
        <v>1.6079300000000001E-2</v>
      </c>
      <c r="N123" s="895">
        <v>1.2109E-3</v>
      </c>
      <c r="O123" s="895">
        <v>2.1723699999999999E-2</v>
      </c>
      <c r="P123" s="895">
        <v>1.7078E-3</v>
      </c>
      <c r="Q123" s="895">
        <v>3.0025999999999998E-3</v>
      </c>
      <c r="R123" s="895">
        <v>1.5874000000000001E-3</v>
      </c>
      <c r="S123" s="896">
        <f t="shared" si="62"/>
        <v>-4.9999999993111111E-7</v>
      </c>
      <c r="T123" s="896">
        <v>0.28105849999999999</v>
      </c>
      <c r="U123" s="309"/>
      <c r="V123" s="205">
        <v>1995</v>
      </c>
      <c r="W123" s="215" t="s">
        <v>451</v>
      </c>
      <c r="X123" s="214" t="s">
        <v>512</v>
      </c>
      <c r="Y123" s="205" t="s">
        <v>12</v>
      </c>
      <c r="Z123" s="205" t="s">
        <v>619</v>
      </c>
      <c r="AA123" s="891" t="s">
        <v>313</v>
      </c>
      <c r="AB123" s="897">
        <f t="shared" si="52"/>
        <v>1</v>
      </c>
      <c r="AC123" s="901">
        <f t="shared" si="55"/>
        <v>0.75694193742882376</v>
      </c>
      <c r="AD123" s="902"/>
      <c r="AE123" s="902">
        <f t="shared" si="56"/>
        <v>8.625248295125075E-2</v>
      </c>
      <c r="AF123" s="902">
        <f t="shared" si="59"/>
        <v>6.4955023916258492E-3</v>
      </c>
      <c r="AG123" s="902">
        <f t="shared" si="63"/>
        <v>0.11653013899162809</v>
      </c>
      <c r="AH123" s="902">
        <f t="shared" si="64"/>
        <v>9.1609703397626772E-3</v>
      </c>
      <c r="AI123" s="902">
        <f t="shared" si="65"/>
        <v>1.6106528599467977E-2</v>
      </c>
      <c r="AJ123" s="902">
        <f t="shared" si="66"/>
        <v>8.5151213943900194E-3</v>
      </c>
      <c r="AK123" s="900">
        <f t="shared" si="47"/>
        <v>-2.6820969492025171E-6</v>
      </c>
      <c r="AL123" s="210"/>
    </row>
    <row r="124" spans="1:38" s="211" customFormat="1" ht="11.45" customHeight="1">
      <c r="A124" s="499">
        <v>1994</v>
      </c>
      <c r="B124" s="206" t="s">
        <v>451</v>
      </c>
      <c r="C124" s="205" t="s">
        <v>512</v>
      </c>
      <c r="D124" s="205" t="s">
        <v>12</v>
      </c>
      <c r="E124" s="205" t="s">
        <v>106</v>
      </c>
      <c r="F124" s="891" t="s">
        <v>313</v>
      </c>
      <c r="G124" s="280">
        <v>30.194430000000001</v>
      </c>
      <c r="H124" s="258">
        <v>9.8787299999999991</v>
      </c>
      <c r="I124" s="892">
        <v>13.236940000000001</v>
      </c>
      <c r="J124" s="893">
        <v>0.1831093</v>
      </c>
      <c r="K124" s="894">
        <v>0.13900109999999999</v>
      </c>
      <c r="L124" s="895"/>
      <c r="M124" s="895">
        <v>1.6058200000000002E-2</v>
      </c>
      <c r="N124" s="895">
        <v>1.787E-3</v>
      </c>
      <c r="O124" s="895">
        <v>1.91606E-2</v>
      </c>
      <c r="P124" s="895">
        <v>1.8338E-3</v>
      </c>
      <c r="Q124" s="895">
        <v>3.4442000000000001E-3</v>
      </c>
      <c r="R124" s="895">
        <v>1.8246E-3</v>
      </c>
      <c r="S124" s="896">
        <f t="shared" si="62"/>
        <v>-2.0000000000575113E-7</v>
      </c>
      <c r="T124" s="896">
        <v>0.26388590000000001</v>
      </c>
      <c r="U124" s="309"/>
      <c r="V124" s="205">
        <v>1994</v>
      </c>
      <c r="W124" s="215" t="s">
        <v>451</v>
      </c>
      <c r="X124" s="214" t="s">
        <v>512</v>
      </c>
      <c r="Y124" s="205" t="s">
        <v>12</v>
      </c>
      <c r="Z124" s="205" t="s">
        <v>106</v>
      </c>
      <c r="AA124" s="891" t="s">
        <v>313</v>
      </c>
      <c r="AB124" s="897">
        <f t="shared" si="52"/>
        <v>1</v>
      </c>
      <c r="AC124" s="901">
        <f t="shared" si="55"/>
        <v>0.75911545727060281</v>
      </c>
      <c r="AD124" s="902"/>
      <c r="AE124" s="902">
        <f t="shared" si="56"/>
        <v>8.7697347977410217E-2</v>
      </c>
      <c r="AF124" s="902">
        <f t="shared" si="59"/>
        <v>9.7591984678003785E-3</v>
      </c>
      <c r="AG124" s="902">
        <f t="shared" si="63"/>
        <v>0.10464023400231447</v>
      </c>
      <c r="AH124" s="902">
        <f t="shared" si="64"/>
        <v>1.0014783520006903E-2</v>
      </c>
      <c r="AI124" s="902">
        <f t="shared" si="65"/>
        <v>1.8809530701062154E-2</v>
      </c>
      <c r="AJ124" s="902">
        <f t="shared" si="66"/>
        <v>9.9645403046158768E-3</v>
      </c>
      <c r="AK124" s="900">
        <f t="shared" si="47"/>
        <v>-1.0922438129501444E-6</v>
      </c>
      <c r="AL124" s="210"/>
    </row>
    <row r="125" spans="1:38" s="211" customFormat="1" ht="11.45" customHeight="1">
      <c r="A125" s="499">
        <v>1991</v>
      </c>
      <c r="B125" s="206" t="s">
        <v>451</v>
      </c>
      <c r="C125" s="205" t="s">
        <v>512</v>
      </c>
      <c r="D125" s="205" t="s">
        <v>14</v>
      </c>
      <c r="E125" s="205" t="s">
        <v>620</v>
      </c>
      <c r="F125" s="891" t="s">
        <v>313</v>
      </c>
      <c r="G125" s="280">
        <v>28.574680000000001</v>
      </c>
      <c r="H125" s="258">
        <v>10.18153</v>
      </c>
      <c r="I125" s="892">
        <v>14.36866</v>
      </c>
      <c r="J125" s="893">
        <v>0.17310639999999999</v>
      </c>
      <c r="K125" s="894">
        <v>0.1348781</v>
      </c>
      <c r="L125" s="895"/>
      <c r="M125" s="895">
        <v>1.84637E-2</v>
      </c>
      <c r="N125" s="895">
        <v>2.0852000000000002E-3</v>
      </c>
      <c r="O125" s="895">
        <v>1.18478E-2</v>
      </c>
      <c r="P125" s="895">
        <v>1.8569000000000001E-3</v>
      </c>
      <c r="Q125" s="895">
        <v>1.6831999999999999E-3</v>
      </c>
      <c r="R125" s="895">
        <v>2.2918000000000001E-3</v>
      </c>
      <c r="S125" s="896">
        <f t="shared" si="62"/>
        <v>-3.000000000086267E-7</v>
      </c>
      <c r="T125" s="896">
        <v>0.2535406</v>
      </c>
      <c r="U125" s="309"/>
      <c r="V125" s="205">
        <v>1991</v>
      </c>
      <c r="W125" s="215" t="s">
        <v>451</v>
      </c>
      <c r="X125" s="214" t="s">
        <v>512</v>
      </c>
      <c r="Y125" s="205" t="s">
        <v>14</v>
      </c>
      <c r="Z125" s="205" t="s">
        <v>620</v>
      </c>
      <c r="AA125" s="891" t="s">
        <v>313</v>
      </c>
      <c r="AB125" s="897">
        <f t="shared" si="52"/>
        <v>1</v>
      </c>
      <c r="AC125" s="901">
        <f t="shared" si="55"/>
        <v>0.77916298877453405</v>
      </c>
      <c r="AD125" s="902"/>
      <c r="AE125" s="902">
        <f t="shared" si="56"/>
        <v>0.10666099000383579</v>
      </c>
      <c r="AF125" s="902">
        <f t="shared" si="59"/>
        <v>1.2045770693631202E-2</v>
      </c>
      <c r="AG125" s="902">
        <f t="shared" si="63"/>
        <v>6.8442299071553692E-2</v>
      </c>
      <c r="AH125" s="902">
        <f t="shared" si="64"/>
        <v>1.0726928640419997E-2</v>
      </c>
      <c r="AI125" s="902">
        <f t="shared" si="65"/>
        <v>9.7234995355457675E-3</v>
      </c>
      <c r="AJ125" s="902">
        <f t="shared" si="66"/>
        <v>1.3239256318657197E-2</v>
      </c>
      <c r="AK125" s="900">
        <f t="shared" si="47"/>
        <v>-1.7330381778535298E-6</v>
      </c>
      <c r="AL125" s="210"/>
    </row>
    <row r="126" spans="1:38" s="211" customFormat="1" ht="11.45" customHeight="1">
      <c r="A126" s="499">
        <v>1989</v>
      </c>
      <c r="B126" s="206" t="s">
        <v>451</v>
      </c>
      <c r="C126" s="205" t="s">
        <v>512</v>
      </c>
      <c r="D126" s="205" t="s">
        <v>14</v>
      </c>
      <c r="E126" s="205" t="s">
        <v>107</v>
      </c>
      <c r="F126" s="891" t="s">
        <v>313</v>
      </c>
      <c r="G126" s="280">
        <v>26.63749</v>
      </c>
      <c r="H126" s="258">
        <v>8.1945879999999995</v>
      </c>
      <c r="I126" s="892">
        <v>12.265409999999999</v>
      </c>
      <c r="J126" s="893">
        <v>0.16832140000000001</v>
      </c>
      <c r="K126" s="894">
        <v>0.1359735</v>
      </c>
      <c r="L126" s="895"/>
      <c r="M126" s="895">
        <v>1.44645E-2</v>
      </c>
      <c r="N126" s="895">
        <v>1.4307E-3</v>
      </c>
      <c r="O126" s="895">
        <v>9.3363000000000005E-3</v>
      </c>
      <c r="P126" s="895">
        <v>1.9463E-3</v>
      </c>
      <c r="Q126" s="895">
        <v>2.5755000000000001E-3</v>
      </c>
      <c r="R126" s="895">
        <v>2.5948E-3</v>
      </c>
      <c r="S126" s="896">
        <f t="shared" si="62"/>
        <v>-2.0000000000575113E-7</v>
      </c>
      <c r="T126" s="896">
        <v>0.27769959999999999</v>
      </c>
      <c r="U126" s="309"/>
      <c r="V126" s="205">
        <v>1989</v>
      </c>
      <c r="W126" s="215" t="s">
        <v>451</v>
      </c>
      <c r="X126" s="214" t="s">
        <v>512</v>
      </c>
      <c r="Y126" s="205" t="s">
        <v>14</v>
      </c>
      <c r="Z126" s="205" t="s">
        <v>107</v>
      </c>
      <c r="AA126" s="891" t="s">
        <v>313</v>
      </c>
      <c r="AB126" s="897">
        <f t="shared" si="52"/>
        <v>1</v>
      </c>
      <c r="AC126" s="901">
        <f t="shared" si="55"/>
        <v>0.80782063362115564</v>
      </c>
      <c r="AD126" s="902"/>
      <c r="AE126" s="902">
        <f t="shared" si="56"/>
        <v>8.5933814713993584E-2</v>
      </c>
      <c r="AF126" s="902">
        <f t="shared" si="59"/>
        <v>8.4998104816143404E-3</v>
      </c>
      <c r="AG126" s="902">
        <f t="shared" si="63"/>
        <v>5.546710043999159E-2</v>
      </c>
      <c r="AH126" s="902">
        <f t="shared" si="64"/>
        <v>1.1562997931338498E-2</v>
      </c>
      <c r="AI126" s="902">
        <f t="shared" si="65"/>
        <v>1.5301084710559678E-2</v>
      </c>
      <c r="AJ126" s="902">
        <f t="shared" si="66"/>
        <v>1.5415746304391478E-2</v>
      </c>
      <c r="AK126" s="900">
        <f t="shared" si="47"/>
        <v>-1.1882030448440162E-6</v>
      </c>
      <c r="AL126" s="210"/>
    </row>
    <row r="127" spans="1:38" s="211" customFormat="1" ht="11.45" customHeight="1">
      <c r="A127" s="499">
        <v>1987</v>
      </c>
      <c r="B127" s="206" t="s">
        <v>451</v>
      </c>
      <c r="C127" s="205" t="s">
        <v>512</v>
      </c>
      <c r="D127" s="205" t="s">
        <v>16</v>
      </c>
      <c r="E127" s="205" t="s">
        <v>621</v>
      </c>
      <c r="F127" s="891" t="s">
        <v>313</v>
      </c>
      <c r="G127" s="280">
        <v>27.44276</v>
      </c>
      <c r="H127" s="258">
        <v>8.9780739999999994</v>
      </c>
      <c r="I127" s="892">
        <v>12.402979999999999</v>
      </c>
      <c r="J127" s="893">
        <v>0.1725864</v>
      </c>
      <c r="K127" s="894">
        <v>0.1380625</v>
      </c>
      <c r="L127" s="895"/>
      <c r="M127" s="895">
        <v>1.502E-2</v>
      </c>
      <c r="N127" s="895">
        <v>1.6260999999999999E-3</v>
      </c>
      <c r="O127" s="895">
        <v>1.03231E-2</v>
      </c>
      <c r="P127" s="895">
        <v>2.3297999999999999E-3</v>
      </c>
      <c r="Q127" s="895">
        <v>2.3173999999999998E-3</v>
      </c>
      <c r="R127" s="895">
        <v>2.9077E-3</v>
      </c>
      <c r="S127" s="896">
        <f t="shared" si="62"/>
        <v>-2.0000000000575113E-7</v>
      </c>
      <c r="T127" s="896">
        <v>0.26466240000000002</v>
      </c>
      <c r="U127" s="309"/>
      <c r="V127" s="205">
        <v>1987</v>
      </c>
      <c r="W127" s="215" t="s">
        <v>451</v>
      </c>
      <c r="X127" s="214" t="s">
        <v>512</v>
      </c>
      <c r="Y127" s="205" t="s">
        <v>16</v>
      </c>
      <c r="Z127" s="205" t="s">
        <v>621</v>
      </c>
      <c r="AA127" s="891" t="s">
        <v>313</v>
      </c>
      <c r="AB127" s="897">
        <f t="shared" si="52"/>
        <v>1</v>
      </c>
      <c r="AC127" s="901">
        <f t="shared" si="55"/>
        <v>0.79996164240056</v>
      </c>
      <c r="AD127" s="902"/>
      <c r="AE127" s="902">
        <f t="shared" si="56"/>
        <v>8.7028873654007508E-2</v>
      </c>
      <c r="AF127" s="902">
        <f t="shared" si="59"/>
        <v>9.4219474999188806E-3</v>
      </c>
      <c r="AG127" s="902">
        <f t="shared" si="63"/>
        <v>5.9814098909299923E-2</v>
      </c>
      <c r="AH127" s="902">
        <f t="shared" si="64"/>
        <v>1.3499325555200177E-2</v>
      </c>
      <c r="AI127" s="902">
        <f t="shared" si="65"/>
        <v>1.3427477483741476E-2</v>
      </c>
      <c r="AJ127" s="902">
        <f t="shared" si="66"/>
        <v>1.6847793337134327E-2</v>
      </c>
      <c r="AK127" s="900">
        <f t="shared" si="47"/>
        <v>-1.1588398622919271E-6</v>
      </c>
      <c r="AL127" s="210"/>
    </row>
    <row r="128" spans="1:38" s="211" customFormat="1" ht="11.45" customHeight="1">
      <c r="A128" s="499">
        <v>1984</v>
      </c>
      <c r="B128" s="206" t="s">
        <v>451</v>
      </c>
      <c r="C128" s="205" t="s">
        <v>512</v>
      </c>
      <c r="D128" s="205" t="s">
        <v>16</v>
      </c>
      <c r="E128" s="205" t="s">
        <v>108</v>
      </c>
      <c r="F128" s="891" t="s">
        <v>313</v>
      </c>
      <c r="G128" s="280">
        <v>27.762560000000001</v>
      </c>
      <c r="H128" s="258">
        <v>10.35135</v>
      </c>
      <c r="I128" s="892">
        <v>13.661490000000001</v>
      </c>
      <c r="J128" s="893">
        <v>0.1709907</v>
      </c>
      <c r="K128" s="894">
        <v>0.13701250000000001</v>
      </c>
      <c r="L128" s="895"/>
      <c r="M128" s="895">
        <v>1.6194299999999998E-2</v>
      </c>
      <c r="N128" s="895">
        <v>2.0877999999999999E-3</v>
      </c>
      <c r="O128" s="895">
        <v>1.12085E-2</v>
      </c>
      <c r="P128" s="895">
        <v>1.6888999999999999E-3</v>
      </c>
      <c r="Q128" s="895">
        <v>2.7978E-3</v>
      </c>
      <c r="R128" s="895">
        <v>1.1200000000000001E-6</v>
      </c>
      <c r="S128" s="896">
        <f t="shared" si="62"/>
        <v>-2.1999999999522402E-7</v>
      </c>
      <c r="T128" s="896">
        <v>0.25639879999999998</v>
      </c>
      <c r="U128" s="309"/>
      <c r="V128" s="205">
        <v>1984</v>
      </c>
      <c r="W128" s="215" t="s">
        <v>451</v>
      </c>
      <c r="X128" s="214" t="s">
        <v>512</v>
      </c>
      <c r="Y128" s="205" t="s">
        <v>16</v>
      </c>
      <c r="Z128" s="205" t="s">
        <v>108</v>
      </c>
      <c r="AA128" s="891" t="s">
        <v>313</v>
      </c>
      <c r="AB128" s="897">
        <f t="shared" si="52"/>
        <v>1</v>
      </c>
      <c r="AC128" s="901">
        <f t="shared" si="55"/>
        <v>0.80128626878537845</v>
      </c>
      <c r="AD128" s="902"/>
      <c r="AE128" s="902">
        <f t="shared" si="56"/>
        <v>9.4708659593767369E-2</v>
      </c>
      <c r="AF128" s="902">
        <f t="shared" si="59"/>
        <v>1.2210020778907859E-2</v>
      </c>
      <c r="AG128" s="902">
        <f t="shared" si="63"/>
        <v>6.5550348644692377E-2</v>
      </c>
      <c r="AH128" s="902">
        <f t="shared" si="64"/>
        <v>9.8771453652157695E-3</v>
      </c>
      <c r="AI128" s="902">
        <f t="shared" si="65"/>
        <v>1.6362293387886008E-2</v>
      </c>
      <c r="AJ128" s="902">
        <f t="shared" si="66"/>
        <v>6.550063833881025E-6</v>
      </c>
      <c r="AK128" s="900">
        <f t="shared" si="47"/>
        <v>-1.2866196816840869E-6</v>
      </c>
      <c r="AL128" s="210"/>
    </row>
    <row r="129" spans="1:38" s="211" customFormat="1" ht="11.45" customHeight="1">
      <c r="A129" s="499">
        <v>1983</v>
      </c>
      <c r="B129" s="206" t="s">
        <v>451</v>
      </c>
      <c r="C129" s="205" t="s">
        <v>512</v>
      </c>
      <c r="D129" s="205" t="s">
        <v>16</v>
      </c>
      <c r="E129" s="205" t="s">
        <v>109</v>
      </c>
      <c r="F129" s="891" t="s">
        <v>313</v>
      </c>
      <c r="G129" s="280">
        <v>27.585570000000001</v>
      </c>
      <c r="H129" s="258">
        <v>8.7942289999999996</v>
      </c>
      <c r="I129" s="892">
        <v>11.687760000000001</v>
      </c>
      <c r="J129" s="893">
        <v>0.1787657</v>
      </c>
      <c r="K129" s="894">
        <v>0.13396350000000001</v>
      </c>
      <c r="L129" s="895"/>
      <c r="M129" s="895">
        <v>1.6153299999999999E-2</v>
      </c>
      <c r="N129" s="895"/>
      <c r="O129" s="895">
        <v>7.8747000000000001E-3</v>
      </c>
      <c r="P129" s="895"/>
      <c r="Q129" s="895">
        <v>0</v>
      </c>
      <c r="R129" s="895">
        <v>2.07742E-2</v>
      </c>
      <c r="S129" s="896">
        <f t="shared" si="62"/>
        <v>0</v>
      </c>
      <c r="T129" s="896">
        <v>0.18781439999999999</v>
      </c>
      <c r="U129" s="309"/>
      <c r="V129" s="205">
        <v>1983</v>
      </c>
      <c r="W129" s="215" t="s">
        <v>451</v>
      </c>
      <c r="X129" s="214" t="s">
        <v>512</v>
      </c>
      <c r="Y129" s="205" t="s">
        <v>16</v>
      </c>
      <c r="Z129" s="205" t="s">
        <v>109</v>
      </c>
      <c r="AA129" s="891" t="s">
        <v>313</v>
      </c>
      <c r="AB129" s="897">
        <f t="shared" si="52"/>
        <v>1</v>
      </c>
      <c r="AC129" s="901">
        <f t="shared" si="55"/>
        <v>0.74938033414687499</v>
      </c>
      <c r="AD129" s="902"/>
      <c r="AE129" s="902">
        <f t="shared" si="56"/>
        <v>9.0360175358024486E-2</v>
      </c>
      <c r="AF129" s="902"/>
      <c r="AG129" s="902">
        <f t="shared" si="63"/>
        <v>4.4050396692430369E-2</v>
      </c>
      <c r="AH129" s="902"/>
      <c r="AI129" s="902">
        <f t="shared" si="65"/>
        <v>0</v>
      </c>
      <c r="AJ129" s="902">
        <f t="shared" si="66"/>
        <v>0.11620909380267019</v>
      </c>
      <c r="AK129" s="900">
        <f t="shared" si="47"/>
        <v>0</v>
      </c>
      <c r="AL129" s="210"/>
    </row>
    <row r="130" spans="1:38" s="211" customFormat="1" ht="11.45" customHeight="1">
      <c r="A130" s="499">
        <v>1981</v>
      </c>
      <c r="B130" s="206" t="s">
        <v>451</v>
      </c>
      <c r="C130" s="205" t="s">
        <v>512</v>
      </c>
      <c r="D130" s="205" t="s">
        <v>18</v>
      </c>
      <c r="E130" s="205" t="s">
        <v>110</v>
      </c>
      <c r="F130" s="891" t="s">
        <v>313</v>
      </c>
      <c r="G130" s="280">
        <v>23.805710000000001</v>
      </c>
      <c r="H130" s="258">
        <v>6.803471</v>
      </c>
      <c r="I130" s="892">
        <v>10.578720000000001</v>
      </c>
      <c r="J130" s="893">
        <v>0.1778487</v>
      </c>
      <c r="K130" s="894">
        <v>0.1216888</v>
      </c>
      <c r="L130" s="895"/>
      <c r="M130" s="895">
        <v>1.9123299999999999E-2</v>
      </c>
      <c r="N130" s="895"/>
      <c r="O130" s="895">
        <v>3.5986999999999998E-3</v>
      </c>
      <c r="P130" s="895"/>
      <c r="Q130" s="895">
        <v>0</v>
      </c>
      <c r="R130" s="895">
        <v>3.3438000000000002E-2</v>
      </c>
      <c r="S130" s="896">
        <f t="shared" si="62"/>
        <v>-1.0000000000287557E-7</v>
      </c>
      <c r="T130" s="896">
        <v>0.24155080000000001</v>
      </c>
      <c r="U130" s="309"/>
      <c r="V130" s="205">
        <v>1981</v>
      </c>
      <c r="W130" s="215" t="s">
        <v>451</v>
      </c>
      <c r="X130" s="214" t="s">
        <v>512</v>
      </c>
      <c r="Y130" s="205" t="s">
        <v>18</v>
      </c>
      <c r="Z130" s="205" t="s">
        <v>110</v>
      </c>
      <c r="AA130" s="891" t="s">
        <v>313</v>
      </c>
      <c r="AB130" s="897">
        <f t="shared" si="52"/>
        <v>1</v>
      </c>
      <c r="AC130" s="901">
        <f t="shared" si="55"/>
        <v>0.6842265363761445</v>
      </c>
      <c r="AD130" s="902"/>
      <c r="AE130" s="902">
        <f t="shared" si="56"/>
        <v>0.10752566647942886</v>
      </c>
      <c r="AF130" s="902"/>
      <c r="AG130" s="902">
        <f t="shared" si="63"/>
        <v>2.0234615153217311E-2</v>
      </c>
      <c r="AH130" s="902"/>
      <c r="AI130" s="902">
        <f t="shared" si="65"/>
        <v>0</v>
      </c>
      <c r="AJ130" s="902">
        <f t="shared" si="66"/>
        <v>0.18801374426689654</v>
      </c>
      <c r="AK130" s="900">
        <f t="shared" si="47"/>
        <v>-5.6227568734357192E-7</v>
      </c>
      <c r="AL130" s="210"/>
    </row>
    <row r="131" spans="1:38" s="211" customFormat="1" ht="11.45" customHeight="1">
      <c r="A131" s="499">
        <v>1978</v>
      </c>
      <c r="B131" s="206" t="s">
        <v>451</v>
      </c>
      <c r="C131" s="205" t="s">
        <v>512</v>
      </c>
      <c r="D131" s="205" t="s">
        <v>50</v>
      </c>
      <c r="E131" s="205" t="s">
        <v>111</v>
      </c>
      <c r="F131" s="891" t="s">
        <v>313</v>
      </c>
      <c r="G131" s="280">
        <v>26.19726</v>
      </c>
      <c r="H131" s="258">
        <v>9.0019989999999996</v>
      </c>
      <c r="I131" s="892">
        <v>11.33858</v>
      </c>
      <c r="J131" s="893">
        <v>0.16913239999999999</v>
      </c>
      <c r="K131" s="894">
        <v>0.13473160000000001</v>
      </c>
      <c r="L131" s="895"/>
      <c r="M131" s="895">
        <v>1.8599999999999998E-2</v>
      </c>
      <c r="N131" s="895"/>
      <c r="O131" s="895">
        <v>4.4565000000000004E-3</v>
      </c>
      <c r="P131" s="895"/>
      <c r="Q131" s="895">
        <v>0</v>
      </c>
      <c r="R131" s="895">
        <v>1.13443E-2</v>
      </c>
      <c r="S131" s="896">
        <f t="shared" si="62"/>
        <v>0</v>
      </c>
      <c r="T131" s="896">
        <v>0.19219700000000001</v>
      </c>
      <c r="U131" s="309"/>
      <c r="V131" s="205">
        <v>1978</v>
      </c>
      <c r="W131" s="215" t="s">
        <v>451</v>
      </c>
      <c r="X131" s="214" t="s">
        <v>512</v>
      </c>
      <c r="Y131" s="205" t="s">
        <v>50</v>
      </c>
      <c r="Z131" s="205" t="s">
        <v>111</v>
      </c>
      <c r="AA131" s="891" t="s">
        <v>313</v>
      </c>
      <c r="AB131" s="897">
        <f t="shared" si="52"/>
        <v>1</v>
      </c>
      <c r="AC131" s="901">
        <f t="shared" si="55"/>
        <v>0.7966043170912257</v>
      </c>
      <c r="AD131" s="902"/>
      <c r="AE131" s="902">
        <f t="shared" si="56"/>
        <v>0.10997301522357632</v>
      </c>
      <c r="AF131" s="902"/>
      <c r="AG131" s="902">
        <f t="shared" si="63"/>
        <v>2.6349179695906881E-2</v>
      </c>
      <c r="AH131" s="902"/>
      <c r="AI131" s="902">
        <f t="shared" si="65"/>
        <v>0</v>
      </c>
      <c r="AJ131" s="902">
        <f t="shared" si="66"/>
        <v>6.7073487989291233E-2</v>
      </c>
      <c r="AK131" s="900">
        <f t="shared" si="47"/>
        <v>0</v>
      </c>
      <c r="AL131" s="210"/>
    </row>
    <row r="132" spans="1:38" s="211" customFormat="1" ht="11.45" customHeight="1">
      <c r="A132" s="499">
        <v>1973</v>
      </c>
      <c r="B132" s="206" t="s">
        <v>451</v>
      </c>
      <c r="C132" s="205" t="s">
        <v>512</v>
      </c>
      <c r="D132" s="205" t="s">
        <v>50</v>
      </c>
      <c r="E132" s="205" t="s">
        <v>112</v>
      </c>
      <c r="F132" s="891" t="s">
        <v>313</v>
      </c>
      <c r="G132" s="280">
        <v>21.265360000000001</v>
      </c>
      <c r="H132" s="258">
        <v>8.8528439999999993</v>
      </c>
      <c r="I132" s="892">
        <v>12.233969999999999</v>
      </c>
      <c r="J132" s="893">
        <v>0.122071</v>
      </c>
      <c r="K132" s="894">
        <v>4.2090700000000002E-2</v>
      </c>
      <c r="L132" s="895"/>
      <c r="M132" s="895"/>
      <c r="N132" s="895"/>
      <c r="O132" s="895"/>
      <c r="P132" s="895"/>
      <c r="Q132" s="895">
        <v>0</v>
      </c>
      <c r="R132" s="895">
        <v>7.9980200000000001E-2</v>
      </c>
      <c r="S132" s="896">
        <f t="shared" si="62"/>
        <v>9.9999999988997779E-8</v>
      </c>
      <c r="T132" s="896">
        <v>0.1867317</v>
      </c>
      <c r="U132" s="309"/>
      <c r="V132" s="205">
        <v>1973</v>
      </c>
      <c r="W132" s="215" t="s">
        <v>451</v>
      </c>
      <c r="X132" s="214" t="s">
        <v>512</v>
      </c>
      <c r="Y132" s="205" t="s">
        <v>50</v>
      </c>
      <c r="Z132" s="205" t="s">
        <v>112</v>
      </c>
      <c r="AA132" s="891" t="s">
        <v>313</v>
      </c>
      <c r="AB132" s="897">
        <f t="shared" si="52"/>
        <v>1</v>
      </c>
      <c r="AC132" s="901">
        <f t="shared" si="55"/>
        <v>0.34480507245783193</v>
      </c>
      <c r="AD132" s="902"/>
      <c r="AE132" s="902"/>
      <c r="AF132" s="902"/>
      <c r="AG132" s="902"/>
      <c r="AH132" s="902"/>
      <c r="AI132" s="902">
        <f t="shared" si="65"/>
        <v>0</v>
      </c>
      <c r="AJ132" s="902">
        <f t="shared" si="66"/>
        <v>0.65519410834678182</v>
      </c>
      <c r="AK132" s="900">
        <f t="shared" si="47"/>
        <v>8.1919538619246168E-7</v>
      </c>
      <c r="AL132" s="210"/>
    </row>
    <row r="133" spans="1:38" s="211" customFormat="1" ht="11.45" customHeight="1">
      <c r="A133" s="498">
        <v>2013</v>
      </c>
      <c r="B133" s="883" t="s">
        <v>450</v>
      </c>
      <c r="C133" s="491" t="s">
        <v>512</v>
      </c>
      <c r="D133" s="491" t="s">
        <v>20</v>
      </c>
      <c r="E133" s="491" t="s">
        <v>113</v>
      </c>
      <c r="F133" s="924" t="s">
        <v>313</v>
      </c>
      <c r="G133" s="278">
        <v>42.671199999999999</v>
      </c>
      <c r="H133" s="925">
        <v>14.920249999999999</v>
      </c>
      <c r="I133" s="926">
        <v>20.125109999999999</v>
      </c>
      <c r="J133" s="927">
        <v>0.29631429999999997</v>
      </c>
      <c r="K133" s="928">
        <v>0.2677388</v>
      </c>
      <c r="L133" s="929">
        <v>2.343E-4</v>
      </c>
      <c r="M133" s="929">
        <v>9.2437999999999999E-3</v>
      </c>
      <c r="N133" s="929">
        <v>6.58E-5</v>
      </c>
      <c r="O133" s="929">
        <v>8.8442E-3</v>
      </c>
      <c r="P133" s="929">
        <v>2.6860000000000002E-4</v>
      </c>
      <c r="Q133" s="929"/>
      <c r="R133" s="929">
        <v>5.4485000000000002E-3</v>
      </c>
      <c r="S133" s="930">
        <f t="shared" si="62"/>
        <v>4.4702999999998716E-3</v>
      </c>
      <c r="T133" s="930">
        <v>0.2045196</v>
      </c>
      <c r="U133" s="309"/>
      <c r="V133" s="491">
        <v>2013</v>
      </c>
      <c r="W133" s="883" t="s">
        <v>450</v>
      </c>
      <c r="X133" s="491" t="s">
        <v>512</v>
      </c>
      <c r="Y133" s="491" t="s">
        <v>20</v>
      </c>
      <c r="Z133" s="491" t="s">
        <v>113</v>
      </c>
      <c r="AA133" s="924" t="s">
        <v>313</v>
      </c>
      <c r="AB133" s="931">
        <f t="shared" si="52"/>
        <v>1</v>
      </c>
      <c r="AC133" s="898">
        <f t="shared" si="55"/>
        <v>0.90356354721996213</v>
      </c>
      <c r="AD133" s="899">
        <f t="shared" ref="AD133:AH138" si="67">+L133/$J133</f>
        <v>7.9071445421297591E-4</v>
      </c>
      <c r="AE133" s="899">
        <f t="shared" si="67"/>
        <v>3.119592945733635E-2</v>
      </c>
      <c r="AF133" s="899">
        <f t="shared" si="67"/>
        <v>2.2206150698768167E-4</v>
      </c>
      <c r="AG133" s="899">
        <f t="shared" si="67"/>
        <v>2.9847361399702954E-2</v>
      </c>
      <c r="AH133" s="899">
        <f t="shared" si="67"/>
        <v>9.0646992062144835E-4</v>
      </c>
      <c r="AI133" s="899"/>
      <c r="AJ133" s="899">
        <f t="shared" ref="AJ133:AJ190" si="68">+R133/$J133</f>
        <v>1.8387570225264188E-2</v>
      </c>
      <c r="AK133" s="903">
        <f t="shared" si="47"/>
        <v>1.5086345815912283E-2</v>
      </c>
      <c r="AL133" s="210"/>
    </row>
    <row r="134" spans="1:38" s="211" customFormat="1" ht="11.45" customHeight="1">
      <c r="A134" s="499">
        <v>2010</v>
      </c>
      <c r="B134" s="206" t="s">
        <v>450</v>
      </c>
      <c r="C134" s="205" t="s">
        <v>512</v>
      </c>
      <c r="D134" s="205" t="s">
        <v>4</v>
      </c>
      <c r="E134" s="205" t="s">
        <v>114</v>
      </c>
      <c r="F134" s="891" t="s">
        <v>313</v>
      </c>
      <c r="G134" s="280">
        <v>36.835979999999999</v>
      </c>
      <c r="H134" s="258">
        <v>13.52463</v>
      </c>
      <c r="I134" s="892">
        <v>21.055710000000001</v>
      </c>
      <c r="J134" s="893">
        <v>0.26207900000000001</v>
      </c>
      <c r="K134" s="894">
        <v>0.23371220000000001</v>
      </c>
      <c r="L134" s="895">
        <v>3.6660000000000002E-4</v>
      </c>
      <c r="M134" s="895">
        <v>6.5093E-3</v>
      </c>
      <c r="N134" s="895">
        <v>7.6500000000000003E-5</v>
      </c>
      <c r="O134" s="895">
        <v>1.03844E-2</v>
      </c>
      <c r="P134" s="895">
        <v>4.64E-4</v>
      </c>
      <c r="Q134" s="895"/>
      <c r="R134" s="895">
        <v>2.2707999999999999E-3</v>
      </c>
      <c r="S134" s="896">
        <f t="shared" si="62"/>
        <v>8.2951999999999471E-3</v>
      </c>
      <c r="T134" s="896">
        <v>0.21962470000000001</v>
      </c>
      <c r="U134" s="309"/>
      <c r="V134" s="205">
        <v>2010</v>
      </c>
      <c r="W134" s="206" t="s">
        <v>450</v>
      </c>
      <c r="X134" s="205" t="s">
        <v>512</v>
      </c>
      <c r="Y134" s="205" t="s">
        <v>4</v>
      </c>
      <c r="Z134" s="205" t="s">
        <v>114</v>
      </c>
      <c r="AA134" s="891" t="s">
        <v>313</v>
      </c>
      <c r="AB134" s="897">
        <f t="shared" si="52"/>
        <v>1</v>
      </c>
      <c r="AC134" s="901">
        <f t="shared" si="55"/>
        <v>0.89176240751834368</v>
      </c>
      <c r="AD134" s="902">
        <f t="shared" si="67"/>
        <v>1.3988148611678158E-3</v>
      </c>
      <c r="AE134" s="902">
        <f t="shared" si="67"/>
        <v>2.4837167418984351E-2</v>
      </c>
      <c r="AF134" s="902">
        <f t="shared" si="67"/>
        <v>2.9189671816513341E-4</v>
      </c>
      <c r="AG134" s="902">
        <f t="shared" si="67"/>
        <v>3.9623167060313873E-2</v>
      </c>
      <c r="AH134" s="902">
        <f t="shared" si="67"/>
        <v>1.7704585258643385E-3</v>
      </c>
      <c r="AI134" s="902"/>
      <c r="AJ134" s="902">
        <f t="shared" si="68"/>
        <v>8.6645629752860765E-3</v>
      </c>
      <c r="AK134" s="900">
        <f t="shared" ref="AK134:AK197" si="69">AB134-SUM(AC134:AJ134)</f>
        <v>3.1651524921874841E-2</v>
      </c>
      <c r="AL134" s="210"/>
    </row>
    <row r="135" spans="1:38" s="211" customFormat="1" ht="11.45" customHeight="1">
      <c r="A135" s="499">
        <v>2007</v>
      </c>
      <c r="B135" s="206" t="s">
        <v>450</v>
      </c>
      <c r="C135" s="205" t="s">
        <v>512</v>
      </c>
      <c r="D135" s="205" t="s">
        <v>6</v>
      </c>
      <c r="E135" s="205" t="s">
        <v>115</v>
      </c>
      <c r="F135" s="891" t="s">
        <v>313</v>
      </c>
      <c r="G135" s="280">
        <v>32.235100000000003</v>
      </c>
      <c r="H135" s="258">
        <v>12.799799999999999</v>
      </c>
      <c r="I135" s="892">
        <v>19.206949999999999</v>
      </c>
      <c r="J135" s="893">
        <v>0.20172100000000001</v>
      </c>
      <c r="K135" s="894">
        <v>0.17745559999999999</v>
      </c>
      <c r="L135" s="895">
        <v>9.0109999999999995E-4</v>
      </c>
      <c r="M135" s="895">
        <v>1.2879699999999999E-2</v>
      </c>
      <c r="N135" s="895">
        <v>2.2890000000000001E-4</v>
      </c>
      <c r="O135" s="895">
        <v>5.0635000000000003E-3</v>
      </c>
      <c r="P135" s="895">
        <v>1.0138E-3</v>
      </c>
      <c r="Q135" s="895"/>
      <c r="R135" s="895">
        <v>1.1012999999999999E-3</v>
      </c>
      <c r="S135" s="896">
        <f t="shared" si="62"/>
        <v>3.077100000000027E-3</v>
      </c>
      <c r="T135" s="896">
        <v>0.24573200000000001</v>
      </c>
      <c r="U135" s="309"/>
      <c r="V135" s="205">
        <v>2007</v>
      </c>
      <c r="W135" s="206" t="s">
        <v>450</v>
      </c>
      <c r="X135" s="205" t="s">
        <v>512</v>
      </c>
      <c r="Y135" s="205" t="s">
        <v>6</v>
      </c>
      <c r="Z135" s="205" t="s">
        <v>115</v>
      </c>
      <c r="AA135" s="891" t="s">
        <v>313</v>
      </c>
      <c r="AB135" s="897">
        <f t="shared" ref="AB135:AB173" si="70">+J135/$J135</f>
        <v>1</v>
      </c>
      <c r="AC135" s="901">
        <f t="shared" si="55"/>
        <v>0.87970811169883145</v>
      </c>
      <c r="AD135" s="902">
        <f t="shared" si="67"/>
        <v>4.4670609406060845E-3</v>
      </c>
      <c r="AE135" s="902">
        <f t="shared" si="67"/>
        <v>6.3849078677976012E-2</v>
      </c>
      <c r="AF135" s="902">
        <f t="shared" si="67"/>
        <v>1.1347356001606178E-3</v>
      </c>
      <c r="AG135" s="902">
        <f t="shared" si="67"/>
        <v>2.510150157891345E-2</v>
      </c>
      <c r="AH135" s="902">
        <f t="shared" si="67"/>
        <v>5.0257533920613122E-3</v>
      </c>
      <c r="AI135" s="902"/>
      <c r="AJ135" s="902">
        <f t="shared" si="68"/>
        <v>5.4595208233153706E-3</v>
      </c>
      <c r="AK135" s="900">
        <f t="shared" si="69"/>
        <v>1.5254237288135686E-2</v>
      </c>
      <c r="AL135" s="210"/>
    </row>
    <row r="136" spans="1:38" s="211" customFormat="1" ht="11.45" customHeight="1">
      <c r="A136" s="503">
        <v>2004</v>
      </c>
      <c r="B136" s="215" t="s">
        <v>450</v>
      </c>
      <c r="C136" s="214" t="s">
        <v>512</v>
      </c>
      <c r="D136" s="214" t="s">
        <v>8</v>
      </c>
      <c r="E136" s="214" t="s">
        <v>116</v>
      </c>
      <c r="F136" s="904" t="s">
        <v>401</v>
      </c>
      <c r="G136" s="282">
        <v>37.548290000000001</v>
      </c>
      <c r="H136" s="260">
        <v>19.552890000000001</v>
      </c>
      <c r="I136" s="905">
        <v>19.552890000000001</v>
      </c>
      <c r="J136" s="906">
        <v>0.21981220000000001</v>
      </c>
      <c r="K136" s="907">
        <v>0.20201859999999999</v>
      </c>
      <c r="L136" s="908">
        <v>1.0563E-3</v>
      </c>
      <c r="M136" s="908">
        <v>6.1967999999999997E-3</v>
      </c>
      <c r="N136" s="908">
        <v>8.9139999999999998E-4</v>
      </c>
      <c r="O136" s="908">
        <v>6.3372999999999997E-3</v>
      </c>
      <c r="P136" s="908">
        <v>5.4549999999999998E-4</v>
      </c>
      <c r="Q136" s="908">
        <v>2.7664999999999999E-3</v>
      </c>
      <c r="R136" s="908">
        <v>1.0099999999999999E-8</v>
      </c>
      <c r="S136" s="909">
        <f t="shared" si="62"/>
        <v>-2.1009999998100604E-7</v>
      </c>
      <c r="T136" s="909"/>
      <c r="U136" s="310"/>
      <c r="V136" s="214">
        <v>2004</v>
      </c>
      <c r="W136" s="215" t="s">
        <v>450</v>
      </c>
      <c r="X136" s="214" t="s">
        <v>512</v>
      </c>
      <c r="Y136" s="214" t="s">
        <v>8</v>
      </c>
      <c r="Z136" s="214" t="s">
        <v>116</v>
      </c>
      <c r="AA136" s="904" t="s">
        <v>401</v>
      </c>
      <c r="AB136" s="910">
        <f t="shared" si="70"/>
        <v>1</v>
      </c>
      <c r="AC136" s="911">
        <f t="shared" ref="AC136:AC173" si="71">+K136/$J136</f>
        <v>0.9190508989037004</v>
      </c>
      <c r="AD136" s="912">
        <f t="shared" si="67"/>
        <v>4.8054657566777457E-3</v>
      </c>
      <c r="AE136" s="912">
        <f t="shared" si="67"/>
        <v>2.8191337878425309E-2</v>
      </c>
      <c r="AF136" s="912">
        <f t="shared" si="67"/>
        <v>4.0552799162193905E-3</v>
      </c>
      <c r="AG136" s="912">
        <f t="shared" si="67"/>
        <v>2.8830519871053562E-2</v>
      </c>
      <c r="AH136" s="912">
        <f t="shared" si="67"/>
        <v>2.4816638930869168E-3</v>
      </c>
      <c r="AI136" s="912">
        <f t="shared" ref="AH136:AI149" si="72">+Q136/$J136</f>
        <v>1.2585743648441713E-2</v>
      </c>
      <c r="AJ136" s="912">
        <f t="shared" si="68"/>
        <v>4.5948314060821005E-8</v>
      </c>
      <c r="AK136" s="990">
        <f t="shared" si="69"/>
        <v>-9.5581591907922814E-7</v>
      </c>
      <c r="AL136" s="210"/>
    </row>
    <row r="137" spans="1:38" s="211" customFormat="1" ht="11.45" customHeight="1">
      <c r="A137" s="503">
        <v>2000</v>
      </c>
      <c r="B137" s="215" t="s">
        <v>450</v>
      </c>
      <c r="C137" s="214" t="s">
        <v>512</v>
      </c>
      <c r="D137" s="214" t="s">
        <v>10</v>
      </c>
      <c r="E137" s="214" t="s">
        <v>117</v>
      </c>
      <c r="F137" s="904" t="s">
        <v>401</v>
      </c>
      <c r="G137" s="282">
        <v>37.652990000000003</v>
      </c>
      <c r="H137" s="260">
        <v>21.369689999999999</v>
      </c>
      <c r="I137" s="905">
        <v>21.369689999999999</v>
      </c>
      <c r="J137" s="906">
        <v>0.2179055</v>
      </c>
      <c r="K137" s="907">
        <v>0.20403019999999999</v>
      </c>
      <c r="L137" s="908">
        <v>1.6125E-3</v>
      </c>
      <c r="M137" s="908">
        <v>4.7080000000000004E-3</v>
      </c>
      <c r="N137" s="908">
        <v>3.3490000000000001E-4</v>
      </c>
      <c r="O137" s="908">
        <v>5.1546999999999999E-3</v>
      </c>
      <c r="P137" s="908">
        <v>1.145E-4</v>
      </c>
      <c r="Q137" s="908">
        <v>6.2790000000000003E-4</v>
      </c>
      <c r="R137" s="908">
        <v>1.3227E-3</v>
      </c>
      <c r="S137" s="909">
        <f t="shared" si="62"/>
        <v>1.0000000003063114E-7</v>
      </c>
      <c r="T137" s="909"/>
      <c r="U137" s="310"/>
      <c r="V137" s="214">
        <v>2000</v>
      </c>
      <c r="W137" s="215" t="s">
        <v>450</v>
      </c>
      <c r="X137" s="214" t="s">
        <v>512</v>
      </c>
      <c r="Y137" s="214" t="s">
        <v>10</v>
      </c>
      <c r="Z137" s="214" t="s">
        <v>117</v>
      </c>
      <c r="AA137" s="904" t="s">
        <v>401</v>
      </c>
      <c r="AB137" s="910">
        <f t="shared" si="70"/>
        <v>1</v>
      </c>
      <c r="AC137" s="911">
        <f t="shared" si="71"/>
        <v>0.93632423229335648</v>
      </c>
      <c r="AD137" s="912">
        <f t="shared" si="67"/>
        <v>7.3999967875982937E-3</v>
      </c>
      <c r="AE137" s="912">
        <f t="shared" si="67"/>
        <v>2.1605696047139702E-2</v>
      </c>
      <c r="AF137" s="912">
        <f t="shared" si="67"/>
        <v>1.5369047591731278E-3</v>
      </c>
      <c r="AG137" s="912">
        <f t="shared" si="67"/>
        <v>2.3655667250252976E-2</v>
      </c>
      <c r="AH137" s="912">
        <f t="shared" si="67"/>
        <v>5.2545713623566176E-4</v>
      </c>
      <c r="AI137" s="912">
        <f t="shared" si="72"/>
        <v>2.8815243305010661E-3</v>
      </c>
      <c r="AJ137" s="912">
        <f t="shared" si="68"/>
        <v>6.0700624812131867E-3</v>
      </c>
      <c r="AK137" s="990">
        <f t="shared" si="69"/>
        <v>4.5891452948865208E-7</v>
      </c>
      <c r="AL137" s="210"/>
    </row>
    <row r="138" spans="1:38" s="211" customFormat="1" ht="11.45" customHeight="1">
      <c r="A138" s="504">
        <v>1995</v>
      </c>
      <c r="B138" s="227" t="s">
        <v>450</v>
      </c>
      <c r="C138" s="226" t="s">
        <v>512</v>
      </c>
      <c r="D138" s="226" t="s">
        <v>12</v>
      </c>
      <c r="E138" s="226" t="s">
        <v>118</v>
      </c>
      <c r="F138" s="953" t="s">
        <v>401</v>
      </c>
      <c r="G138" s="284">
        <v>37.888509999999997</v>
      </c>
      <c r="H138" s="276">
        <v>21.46285</v>
      </c>
      <c r="I138" s="954">
        <v>21.46285</v>
      </c>
      <c r="J138" s="955">
        <v>0.20857970000000001</v>
      </c>
      <c r="K138" s="956">
        <v>0.19562840000000001</v>
      </c>
      <c r="L138" s="957">
        <v>1.0605E-3</v>
      </c>
      <c r="M138" s="957">
        <v>5.3693999999999999E-3</v>
      </c>
      <c r="N138" s="957">
        <v>3.8630000000000001E-4</v>
      </c>
      <c r="O138" s="957">
        <v>1.2378999999999999E-3</v>
      </c>
      <c r="P138" s="957">
        <v>4.7570000000000002E-4</v>
      </c>
      <c r="Q138" s="957">
        <v>2.6557E-3</v>
      </c>
      <c r="R138" s="957">
        <v>1.766E-3</v>
      </c>
      <c r="S138" s="958">
        <f t="shared" si="62"/>
        <v>-1.9999999997799556E-7</v>
      </c>
      <c r="T138" s="958"/>
      <c r="U138" s="310"/>
      <c r="V138" s="226">
        <v>1995</v>
      </c>
      <c r="W138" s="227" t="s">
        <v>450</v>
      </c>
      <c r="X138" s="226" t="s">
        <v>512</v>
      </c>
      <c r="Y138" s="226" t="s">
        <v>12</v>
      </c>
      <c r="Z138" s="226" t="s">
        <v>118</v>
      </c>
      <c r="AA138" s="953" t="s">
        <v>401</v>
      </c>
      <c r="AB138" s="959">
        <f t="shared" si="70"/>
        <v>1</v>
      </c>
      <c r="AC138" s="960">
        <f t="shared" si="71"/>
        <v>0.93790718847519683</v>
      </c>
      <c r="AD138" s="961">
        <f t="shared" si="67"/>
        <v>5.0843874068281815E-3</v>
      </c>
      <c r="AE138" s="961">
        <f t="shared" si="67"/>
        <v>2.574267773901295E-2</v>
      </c>
      <c r="AF138" s="961">
        <f t="shared" si="67"/>
        <v>1.852049839941279E-3</v>
      </c>
      <c r="AG138" s="961">
        <f t="shared" si="67"/>
        <v>5.9349016227370158E-3</v>
      </c>
      <c r="AH138" s="961">
        <f t="shared" si="67"/>
        <v>2.2806629791873321E-3</v>
      </c>
      <c r="AI138" s="961">
        <f t="shared" si="72"/>
        <v>1.2732303287424423E-2</v>
      </c>
      <c r="AJ138" s="961">
        <f t="shared" si="68"/>
        <v>8.4667875157553672E-3</v>
      </c>
      <c r="AK138" s="990">
        <f t="shared" si="69"/>
        <v>-9.5886608342254931E-7</v>
      </c>
      <c r="AL138" s="210"/>
    </row>
    <row r="139" spans="1:38" s="211" customFormat="1" ht="11.45" customHeight="1">
      <c r="A139" s="498">
        <v>2014</v>
      </c>
      <c r="B139" s="883" t="s">
        <v>452</v>
      </c>
      <c r="C139" s="491" t="s">
        <v>517</v>
      </c>
      <c r="D139" s="491" t="s">
        <v>20</v>
      </c>
      <c r="E139" s="491" t="s">
        <v>119</v>
      </c>
      <c r="F139" s="924" t="s">
        <v>313</v>
      </c>
      <c r="G139" s="278">
        <v>21.507300000000001</v>
      </c>
      <c r="H139" s="925">
        <v>19.62276</v>
      </c>
      <c r="I139" s="926">
        <v>22.346240000000002</v>
      </c>
      <c r="J139" s="962">
        <v>2.7992199999999998E-2</v>
      </c>
      <c r="K139" s="963">
        <v>1.91138E-2</v>
      </c>
      <c r="L139" s="963"/>
      <c r="M139" s="963"/>
      <c r="N139" s="963">
        <v>4.7980000000000001E-4</v>
      </c>
      <c r="O139" s="963"/>
      <c r="P139" s="963"/>
      <c r="Q139" s="963">
        <v>5.3768000000000002E-3</v>
      </c>
      <c r="R139" s="963">
        <v>3.0219000000000001E-3</v>
      </c>
      <c r="S139" s="930">
        <f t="shared" si="62"/>
        <v>-1.0000000000287557E-7</v>
      </c>
      <c r="T139" s="962">
        <v>0.1462435</v>
      </c>
      <c r="U139" s="309"/>
      <c r="V139" s="491">
        <v>2014</v>
      </c>
      <c r="W139" s="883" t="s">
        <v>452</v>
      </c>
      <c r="X139" s="491" t="s">
        <v>517</v>
      </c>
      <c r="Y139" s="491" t="s">
        <v>20</v>
      </c>
      <c r="Z139" s="491" t="s">
        <v>119</v>
      </c>
      <c r="AA139" s="924" t="s">
        <v>313</v>
      </c>
      <c r="AB139" s="931">
        <f t="shared" si="70"/>
        <v>1</v>
      </c>
      <c r="AC139" s="898">
        <f t="shared" si="71"/>
        <v>0.6828259300805225</v>
      </c>
      <c r="AD139" s="899"/>
      <c r="AE139" s="899"/>
      <c r="AF139" s="899">
        <f>+N139/$J139</f>
        <v>1.7140489136259388E-2</v>
      </c>
      <c r="AG139" s="899"/>
      <c r="AH139" s="899"/>
      <c r="AI139" s="899">
        <f t="shared" si="72"/>
        <v>0.19208208000800225</v>
      </c>
      <c r="AJ139" s="899">
        <f t="shared" si="68"/>
        <v>0.10795507319896258</v>
      </c>
      <c r="AK139" s="903">
        <f t="shared" si="69"/>
        <v>-3.5724237466006059E-6</v>
      </c>
      <c r="AL139" s="210"/>
    </row>
    <row r="140" spans="1:38" s="211" customFormat="1" ht="11.45" customHeight="1">
      <c r="A140" s="499">
        <v>2011</v>
      </c>
      <c r="B140" s="206" t="s">
        <v>452</v>
      </c>
      <c r="C140" s="205" t="s">
        <v>517</v>
      </c>
      <c r="D140" s="205" t="s">
        <v>4</v>
      </c>
      <c r="E140" s="205" t="s">
        <v>120</v>
      </c>
      <c r="F140" s="891" t="s">
        <v>313</v>
      </c>
      <c r="G140" s="280">
        <v>29.392330000000001</v>
      </c>
      <c r="H140" s="258">
        <v>28.550699999999999</v>
      </c>
      <c r="I140" s="892">
        <v>29.0913</v>
      </c>
      <c r="J140" s="964">
        <v>1.88691E-2</v>
      </c>
      <c r="K140" s="965">
        <v>1.7133099999999998E-2</v>
      </c>
      <c r="L140" s="965"/>
      <c r="M140" s="965"/>
      <c r="N140" s="965">
        <v>3.0069999999999999E-4</v>
      </c>
      <c r="O140" s="965"/>
      <c r="P140" s="965"/>
      <c r="Q140" s="965">
        <v>7.7649999999999996E-4</v>
      </c>
      <c r="R140" s="965">
        <v>6.5890000000000002E-4</v>
      </c>
      <c r="S140" s="896">
        <f t="shared" si="62"/>
        <v>-9.9999999999406119E-8</v>
      </c>
      <c r="T140" s="964">
        <v>5.6307599999999999E-2</v>
      </c>
      <c r="U140" s="309"/>
      <c r="V140" s="205">
        <v>2011</v>
      </c>
      <c r="W140" s="206" t="s">
        <v>452</v>
      </c>
      <c r="X140" s="205" t="s">
        <v>517</v>
      </c>
      <c r="Y140" s="205" t="s">
        <v>4</v>
      </c>
      <c r="Z140" s="205" t="s">
        <v>120</v>
      </c>
      <c r="AA140" s="891" t="s">
        <v>313</v>
      </c>
      <c r="AB140" s="897">
        <f t="shared" si="70"/>
        <v>1</v>
      </c>
      <c r="AC140" s="901">
        <f t="shared" si="71"/>
        <v>0.90799773174131249</v>
      </c>
      <c r="AD140" s="902"/>
      <c r="AE140" s="902"/>
      <c r="AF140" s="902">
        <f>+N140/$J140</f>
        <v>1.5936107180522654E-2</v>
      </c>
      <c r="AG140" s="902"/>
      <c r="AH140" s="902"/>
      <c r="AI140" s="902">
        <f t="shared" si="72"/>
        <v>4.1151936234372598E-2</v>
      </c>
      <c r="AJ140" s="902">
        <f t="shared" si="68"/>
        <v>3.4919524513622804E-2</v>
      </c>
      <c r="AK140" s="900">
        <f t="shared" si="69"/>
        <v>-5.2996698305385337E-6</v>
      </c>
      <c r="AL140" s="210"/>
    </row>
    <row r="141" spans="1:38" s="211" customFormat="1" ht="11.45" customHeight="1">
      <c r="A141" s="500">
        <v>2006</v>
      </c>
      <c r="B141" s="217" t="s">
        <v>452</v>
      </c>
      <c r="C141" s="216" t="s">
        <v>517</v>
      </c>
      <c r="D141" s="216" t="s">
        <v>8</v>
      </c>
      <c r="E141" s="216" t="s">
        <v>121</v>
      </c>
      <c r="F141" s="914" t="s">
        <v>313</v>
      </c>
      <c r="G141" s="307">
        <v>31.001380000000001</v>
      </c>
      <c r="H141" s="262">
        <v>28.948160000000001</v>
      </c>
      <c r="I141" s="923">
        <v>29.1067</v>
      </c>
      <c r="J141" s="966">
        <v>3.0126E-2</v>
      </c>
      <c r="K141" s="967">
        <v>1.73548E-2</v>
      </c>
      <c r="L141" s="967"/>
      <c r="M141" s="967"/>
      <c r="N141" s="967">
        <v>3.6353000000000002E-3</v>
      </c>
      <c r="O141" s="967"/>
      <c r="P141" s="967">
        <v>8.3100000000000003E-4</v>
      </c>
      <c r="Q141" s="967">
        <v>8.0134999999999998E-3</v>
      </c>
      <c r="R141" s="967">
        <v>2.9149999999999998E-4</v>
      </c>
      <c r="S141" s="919">
        <f t="shared" si="62"/>
        <v>-9.9999999999406119E-8</v>
      </c>
      <c r="T141" s="966">
        <v>5.9701400000000002E-2</v>
      </c>
      <c r="U141" s="309"/>
      <c r="V141" s="216">
        <v>2006</v>
      </c>
      <c r="W141" s="217" t="s">
        <v>452</v>
      </c>
      <c r="X141" s="216" t="s">
        <v>517</v>
      </c>
      <c r="Y141" s="216" t="s">
        <v>8</v>
      </c>
      <c r="Z141" s="216" t="s">
        <v>121</v>
      </c>
      <c r="AA141" s="914" t="s">
        <v>313</v>
      </c>
      <c r="AB141" s="920">
        <f t="shared" si="70"/>
        <v>1</v>
      </c>
      <c r="AC141" s="921">
        <f t="shared" si="71"/>
        <v>0.57607382327557588</v>
      </c>
      <c r="AD141" s="922"/>
      <c r="AE141" s="922"/>
      <c r="AF141" s="922">
        <f>+N141/$J141</f>
        <v>0.12066985328287858</v>
      </c>
      <c r="AG141" s="922"/>
      <c r="AH141" s="922">
        <f t="shared" si="72"/>
        <v>2.7584146584345749E-2</v>
      </c>
      <c r="AI141" s="922">
        <f t="shared" si="72"/>
        <v>0.26599946889729803</v>
      </c>
      <c r="AJ141" s="922">
        <f t="shared" si="68"/>
        <v>9.6760273517891519E-3</v>
      </c>
      <c r="AK141" s="900">
        <f t="shared" si="69"/>
        <v>-3.3193918873575257E-6</v>
      </c>
      <c r="AL141" s="210"/>
    </row>
    <row r="142" spans="1:38" s="211" customFormat="1" ht="11.45" customHeight="1">
      <c r="A142" s="501">
        <v>2015</v>
      </c>
      <c r="B142" s="884" t="s">
        <v>453</v>
      </c>
      <c r="C142" s="502" t="s">
        <v>518</v>
      </c>
      <c r="D142" s="502" t="s">
        <v>622</v>
      </c>
      <c r="E142" s="502" t="s">
        <v>763</v>
      </c>
      <c r="F142" s="969" t="s">
        <v>401</v>
      </c>
      <c r="G142" s="980">
        <v>45.562190000000001</v>
      </c>
      <c r="H142" s="981">
        <v>13.133139999999999</v>
      </c>
      <c r="I142" s="982">
        <v>13.133139999999999</v>
      </c>
      <c r="J142" s="970">
        <v>0.31831589999999998</v>
      </c>
      <c r="K142" s="972">
        <v>0.23753440000000001</v>
      </c>
      <c r="L142" s="972">
        <v>1.129E-3</v>
      </c>
      <c r="M142" s="972">
        <v>2.6793899999999999E-2</v>
      </c>
      <c r="N142" s="972"/>
      <c r="O142" s="972">
        <v>3.8481000000000001E-3</v>
      </c>
      <c r="P142" s="972">
        <v>1.5108000000000001E-3</v>
      </c>
      <c r="Q142" s="972">
        <v>0</v>
      </c>
      <c r="R142" s="972">
        <v>4.8172300000000001E-2</v>
      </c>
      <c r="S142" s="973">
        <f t="shared" si="62"/>
        <v>-6.7260000000002318E-4</v>
      </c>
      <c r="T142" s="993"/>
      <c r="U142" s="310"/>
      <c r="V142" s="502">
        <v>2015</v>
      </c>
      <c r="W142" s="883" t="s">
        <v>453</v>
      </c>
      <c r="X142" s="491" t="s">
        <v>518</v>
      </c>
      <c r="Y142" s="502" t="s">
        <v>622</v>
      </c>
      <c r="Z142" s="502" t="s">
        <v>763</v>
      </c>
      <c r="AA142" s="969" t="s">
        <v>401</v>
      </c>
      <c r="AB142" s="974">
        <f t="shared" si="70"/>
        <v>1</v>
      </c>
      <c r="AC142" s="975">
        <f t="shared" si="71"/>
        <v>0.74622222766754664</v>
      </c>
      <c r="AD142" s="976">
        <f t="shared" ref="AD142:AD149" si="73">+L142/$J142</f>
        <v>3.5467910965176421E-3</v>
      </c>
      <c r="AE142" s="976">
        <f t="shared" ref="AE142:AE149" si="74">+M142/$J142</f>
        <v>8.4173929106274623E-2</v>
      </c>
      <c r="AF142" s="976"/>
      <c r="AG142" s="976">
        <f t="shared" ref="AG142:AG149" si="75">+O142/$J142</f>
        <v>1.2088934294516863E-2</v>
      </c>
      <c r="AH142" s="976">
        <f t="shared" si="72"/>
        <v>4.7462285107341485E-3</v>
      </c>
      <c r="AI142" s="976">
        <f t="shared" si="72"/>
        <v>0</v>
      </c>
      <c r="AJ142" s="976">
        <f t="shared" si="68"/>
        <v>0.15133488462247724</v>
      </c>
      <c r="AK142" s="991">
        <f t="shared" si="69"/>
        <v>-2.1129952980671884E-3</v>
      </c>
      <c r="AL142" s="210"/>
    </row>
    <row r="143" spans="1:38" s="211" customFormat="1" ht="11.45" customHeight="1">
      <c r="A143" s="503">
        <v>2012</v>
      </c>
      <c r="B143" s="215" t="s">
        <v>453</v>
      </c>
      <c r="C143" s="214" t="s">
        <v>518</v>
      </c>
      <c r="D143" s="214" t="s">
        <v>20</v>
      </c>
      <c r="E143" s="214" t="s">
        <v>122</v>
      </c>
      <c r="F143" s="904" t="s">
        <v>401</v>
      </c>
      <c r="G143" s="282">
        <v>48.282470000000004</v>
      </c>
      <c r="H143" s="260">
        <v>16.57311</v>
      </c>
      <c r="I143" s="905">
        <v>16.57311</v>
      </c>
      <c r="J143" s="979">
        <v>0.35446</v>
      </c>
      <c r="K143" s="977">
        <v>0.26840540000000002</v>
      </c>
      <c r="L143" s="977">
        <v>2.715E-3</v>
      </c>
      <c r="M143" s="977">
        <v>4.17516E-2</v>
      </c>
      <c r="N143" s="977"/>
      <c r="O143" s="977">
        <v>6.7003000000000002E-3</v>
      </c>
      <c r="P143" s="977">
        <v>2.5305000000000002E-3</v>
      </c>
      <c r="Q143" s="977">
        <v>0</v>
      </c>
      <c r="R143" s="977">
        <v>3.3562599999999998E-2</v>
      </c>
      <c r="S143" s="909">
        <f t="shared" si="62"/>
        <v>-1.2054000000000231E-3</v>
      </c>
      <c r="T143" s="994"/>
      <c r="U143" s="310"/>
      <c r="V143" s="214">
        <v>2012</v>
      </c>
      <c r="W143" s="206" t="s">
        <v>453</v>
      </c>
      <c r="X143" s="205" t="s">
        <v>518</v>
      </c>
      <c r="Y143" s="214" t="s">
        <v>20</v>
      </c>
      <c r="Z143" s="214" t="s">
        <v>122</v>
      </c>
      <c r="AA143" s="904" t="s">
        <v>401</v>
      </c>
      <c r="AB143" s="910">
        <f t="shared" si="70"/>
        <v>1</v>
      </c>
      <c r="AC143" s="911">
        <f t="shared" si="71"/>
        <v>0.75722338204592909</v>
      </c>
      <c r="AD143" s="912">
        <f t="shared" si="73"/>
        <v>7.659538452857868E-3</v>
      </c>
      <c r="AE143" s="912">
        <f t="shared" si="74"/>
        <v>0.1177893133216724</v>
      </c>
      <c r="AF143" s="912"/>
      <c r="AG143" s="912">
        <f t="shared" si="75"/>
        <v>1.8902838119957119E-2</v>
      </c>
      <c r="AH143" s="912">
        <f t="shared" si="72"/>
        <v>7.1390283811995714E-3</v>
      </c>
      <c r="AI143" s="912">
        <f t="shared" si="72"/>
        <v>0</v>
      </c>
      <c r="AJ143" s="912">
        <f t="shared" si="68"/>
        <v>9.4686565479884896E-2</v>
      </c>
      <c r="AK143" s="990">
        <f t="shared" si="69"/>
        <v>-3.4006658015008906E-3</v>
      </c>
      <c r="AL143" s="210"/>
    </row>
    <row r="144" spans="1:38" s="211" customFormat="1" ht="11.45" customHeight="1">
      <c r="A144" s="503">
        <v>2009</v>
      </c>
      <c r="B144" s="215" t="s">
        <v>453</v>
      </c>
      <c r="C144" s="214" t="s">
        <v>518</v>
      </c>
      <c r="D144" s="214" t="s">
        <v>4</v>
      </c>
      <c r="E144" s="214" t="s">
        <v>123</v>
      </c>
      <c r="F144" s="904" t="s">
        <v>401</v>
      </c>
      <c r="G144" s="282">
        <v>46.738370000000003</v>
      </c>
      <c r="H144" s="260">
        <v>13.753209999999999</v>
      </c>
      <c r="I144" s="905">
        <v>13.753209999999999</v>
      </c>
      <c r="J144" s="979">
        <v>0.38257859999999999</v>
      </c>
      <c r="K144" s="977">
        <v>0.28537950000000001</v>
      </c>
      <c r="L144" s="977">
        <v>4.5932999999999998E-3</v>
      </c>
      <c r="M144" s="977">
        <v>4.1044299999999999E-2</v>
      </c>
      <c r="N144" s="977"/>
      <c r="O144" s="977">
        <v>1.1446400000000001E-2</v>
      </c>
      <c r="P144" s="977">
        <v>2.9773999999999998E-3</v>
      </c>
      <c r="Q144" s="977">
        <v>0</v>
      </c>
      <c r="R144" s="977">
        <v>3.71376E-2</v>
      </c>
      <c r="S144" s="909">
        <f t="shared" si="62"/>
        <v>9.9999999947364415E-8</v>
      </c>
      <c r="T144" s="994"/>
      <c r="U144" s="310"/>
      <c r="V144" s="214">
        <v>2009</v>
      </c>
      <c r="W144" s="206" t="s">
        <v>453</v>
      </c>
      <c r="X144" s="205" t="s">
        <v>518</v>
      </c>
      <c r="Y144" s="214" t="s">
        <v>4</v>
      </c>
      <c r="Z144" s="214" t="s">
        <v>123</v>
      </c>
      <c r="AA144" s="904" t="s">
        <v>401</v>
      </c>
      <c r="AB144" s="910">
        <f t="shared" si="70"/>
        <v>1</v>
      </c>
      <c r="AC144" s="911">
        <f t="shared" si="71"/>
        <v>0.74593691335584378</v>
      </c>
      <c r="AD144" s="912">
        <f t="shared" si="73"/>
        <v>1.2006160302745632E-2</v>
      </c>
      <c r="AE144" s="912">
        <f t="shared" si="74"/>
        <v>0.10728331380793385</v>
      </c>
      <c r="AF144" s="912"/>
      <c r="AG144" s="912">
        <f t="shared" si="75"/>
        <v>2.9919080680414434E-2</v>
      </c>
      <c r="AH144" s="912">
        <f t="shared" si="72"/>
        <v>7.7824530697744197E-3</v>
      </c>
      <c r="AI144" s="912">
        <f t="shared" si="72"/>
        <v>0</v>
      </c>
      <c r="AJ144" s="912">
        <f t="shared" si="68"/>
        <v>9.707181739909132E-2</v>
      </c>
      <c r="AK144" s="990">
        <f t="shared" si="69"/>
        <v>2.6138419650933997E-7</v>
      </c>
      <c r="AL144" s="210"/>
    </row>
    <row r="145" spans="1:38" s="211" customFormat="1" ht="11.45" customHeight="1">
      <c r="A145" s="503">
        <v>2007</v>
      </c>
      <c r="B145" s="215" t="s">
        <v>453</v>
      </c>
      <c r="C145" s="214" t="s">
        <v>518</v>
      </c>
      <c r="D145" s="214" t="s">
        <v>6</v>
      </c>
      <c r="E145" s="214" t="s">
        <v>124</v>
      </c>
      <c r="F145" s="904" t="s">
        <v>401</v>
      </c>
      <c r="G145" s="282">
        <v>44.3904</v>
      </c>
      <c r="H145" s="260">
        <v>12.081189999999999</v>
      </c>
      <c r="I145" s="905">
        <v>12.081189999999999</v>
      </c>
      <c r="J145" s="979">
        <v>0.35513909999999999</v>
      </c>
      <c r="K145" s="977">
        <v>0.25871319999999998</v>
      </c>
      <c r="L145" s="977">
        <v>3.7106000000000001E-3</v>
      </c>
      <c r="M145" s="977">
        <v>3.9891299999999998E-2</v>
      </c>
      <c r="N145" s="977"/>
      <c r="O145" s="977">
        <v>9.9792000000000006E-3</v>
      </c>
      <c r="P145" s="977">
        <v>1.7738999999999999E-3</v>
      </c>
      <c r="Q145" s="977">
        <v>0</v>
      </c>
      <c r="R145" s="977">
        <v>4.10709E-2</v>
      </c>
      <c r="S145" s="909">
        <f t="shared" si="62"/>
        <v>0</v>
      </c>
      <c r="T145" s="994"/>
      <c r="U145" s="310"/>
      <c r="V145" s="214">
        <v>2007</v>
      </c>
      <c r="W145" s="206" t="s">
        <v>453</v>
      </c>
      <c r="X145" s="205" t="s">
        <v>518</v>
      </c>
      <c r="Y145" s="214" t="s">
        <v>6</v>
      </c>
      <c r="Z145" s="214" t="s">
        <v>124</v>
      </c>
      <c r="AA145" s="904" t="s">
        <v>401</v>
      </c>
      <c r="AB145" s="910">
        <f t="shared" si="70"/>
        <v>1</v>
      </c>
      <c r="AC145" s="911">
        <f t="shared" si="71"/>
        <v>0.7284841348080231</v>
      </c>
      <c r="AD145" s="912">
        <f t="shared" si="73"/>
        <v>1.0448300398350957E-2</v>
      </c>
      <c r="AE145" s="912">
        <f t="shared" si="74"/>
        <v>0.11232584640778782</v>
      </c>
      <c r="AF145" s="912"/>
      <c r="AG145" s="912">
        <f t="shared" si="75"/>
        <v>2.8099412314780324E-2</v>
      </c>
      <c r="AH145" s="912">
        <f t="shared" si="72"/>
        <v>4.994944234526697E-3</v>
      </c>
      <c r="AI145" s="912">
        <f t="shared" si="72"/>
        <v>0</v>
      </c>
      <c r="AJ145" s="912">
        <f t="shared" si="68"/>
        <v>0.1156473618365311</v>
      </c>
      <c r="AK145" s="990">
        <f t="shared" si="69"/>
        <v>0</v>
      </c>
      <c r="AL145" s="210"/>
    </row>
    <row r="146" spans="1:38" s="211" customFormat="1" ht="11.45" customHeight="1">
      <c r="A146" s="503">
        <v>2005</v>
      </c>
      <c r="B146" s="215" t="s">
        <v>453</v>
      </c>
      <c r="C146" s="214" t="s">
        <v>518</v>
      </c>
      <c r="D146" s="214" t="s">
        <v>8</v>
      </c>
      <c r="E146" s="214" t="s">
        <v>125</v>
      </c>
      <c r="F146" s="904" t="s">
        <v>401</v>
      </c>
      <c r="G146" s="282">
        <v>45.268839999999997</v>
      </c>
      <c r="H146" s="260">
        <v>11.68047</v>
      </c>
      <c r="I146" s="905">
        <v>11.68047</v>
      </c>
      <c r="J146" s="979">
        <v>0.3398235</v>
      </c>
      <c r="K146" s="977">
        <v>0.2578145</v>
      </c>
      <c r="L146" s="977">
        <v>4.6858999999999998E-3</v>
      </c>
      <c r="M146" s="977">
        <v>3.7915900000000002E-2</v>
      </c>
      <c r="N146" s="977"/>
      <c r="O146" s="977">
        <v>7.9264000000000001E-3</v>
      </c>
      <c r="P146" s="977">
        <v>7.5020000000000002E-4</v>
      </c>
      <c r="Q146" s="977">
        <v>0</v>
      </c>
      <c r="R146" s="977">
        <v>3.07306E-2</v>
      </c>
      <c r="S146" s="909">
        <f t="shared" si="62"/>
        <v>0</v>
      </c>
      <c r="T146" s="994"/>
      <c r="U146" s="310"/>
      <c r="V146" s="214">
        <v>2005</v>
      </c>
      <c r="W146" s="206" t="s">
        <v>453</v>
      </c>
      <c r="X146" s="205" t="s">
        <v>518</v>
      </c>
      <c r="Y146" s="214" t="s">
        <v>8</v>
      </c>
      <c r="Z146" s="214" t="s">
        <v>125</v>
      </c>
      <c r="AA146" s="904" t="s">
        <v>401</v>
      </c>
      <c r="AB146" s="910">
        <f t="shared" si="70"/>
        <v>1</v>
      </c>
      <c r="AC146" s="911">
        <f t="shared" si="71"/>
        <v>0.75867178108635802</v>
      </c>
      <c r="AD146" s="912">
        <f t="shared" si="73"/>
        <v>1.3789217049438899E-2</v>
      </c>
      <c r="AE146" s="912">
        <f t="shared" si="74"/>
        <v>0.11157527363469566</v>
      </c>
      <c r="AF146" s="912"/>
      <c r="AG146" s="912">
        <f t="shared" si="75"/>
        <v>2.3325049621347554E-2</v>
      </c>
      <c r="AH146" s="912">
        <f t="shared" si="72"/>
        <v>2.2076166009707982E-3</v>
      </c>
      <c r="AI146" s="912">
        <f t="shared" si="72"/>
        <v>0</v>
      </c>
      <c r="AJ146" s="912">
        <f t="shared" si="68"/>
        <v>9.0431062007189034E-2</v>
      </c>
      <c r="AK146" s="990">
        <f t="shared" si="69"/>
        <v>0</v>
      </c>
      <c r="AL146" s="210"/>
    </row>
    <row r="147" spans="1:38" s="211" customFormat="1" ht="11.45" customHeight="1">
      <c r="A147" s="503">
        <v>1999</v>
      </c>
      <c r="B147" s="215" t="s">
        <v>453</v>
      </c>
      <c r="C147" s="214" t="s">
        <v>518</v>
      </c>
      <c r="D147" s="214" t="s">
        <v>10</v>
      </c>
      <c r="E147" s="214" t="s">
        <v>126</v>
      </c>
      <c r="F147" s="904" t="s">
        <v>401</v>
      </c>
      <c r="G147" s="282">
        <v>47.20561</v>
      </c>
      <c r="H147" s="260">
        <v>13.804449999999999</v>
      </c>
      <c r="I147" s="905">
        <v>13.804449999999999</v>
      </c>
      <c r="J147" s="979">
        <v>0.3336596</v>
      </c>
      <c r="K147" s="977">
        <v>0.24417410000000001</v>
      </c>
      <c r="L147" s="977">
        <v>5.0762999999999997E-3</v>
      </c>
      <c r="M147" s="977">
        <v>3.9008800000000003E-2</v>
      </c>
      <c r="N147" s="977"/>
      <c r="O147" s="977">
        <v>1.23426E-2</v>
      </c>
      <c r="P147" s="977"/>
      <c r="Q147" s="977">
        <v>0</v>
      </c>
      <c r="R147" s="977">
        <v>3.3057799999999998E-2</v>
      </c>
      <c r="S147" s="909">
        <f t="shared" si="62"/>
        <v>0</v>
      </c>
      <c r="T147" s="994"/>
      <c r="U147" s="310"/>
      <c r="V147" s="214">
        <v>1999</v>
      </c>
      <c r="W147" s="206" t="s">
        <v>453</v>
      </c>
      <c r="X147" s="205" t="s">
        <v>518</v>
      </c>
      <c r="Y147" s="214" t="s">
        <v>10</v>
      </c>
      <c r="Z147" s="214" t="s">
        <v>126</v>
      </c>
      <c r="AA147" s="904" t="s">
        <v>401</v>
      </c>
      <c r="AB147" s="910">
        <f t="shared" si="70"/>
        <v>1</v>
      </c>
      <c r="AC147" s="911">
        <f t="shared" si="71"/>
        <v>0.73180600827909648</v>
      </c>
      <c r="AD147" s="912">
        <f t="shared" si="73"/>
        <v>1.5214008528452351E-2</v>
      </c>
      <c r="AE147" s="912">
        <f t="shared" si="74"/>
        <v>0.1169119665671241</v>
      </c>
      <c r="AF147" s="912"/>
      <c r="AG147" s="912">
        <f t="shared" si="75"/>
        <v>3.6991592629134602E-2</v>
      </c>
      <c r="AH147" s="912"/>
      <c r="AI147" s="912">
        <f t="shared" si="72"/>
        <v>0</v>
      </c>
      <c r="AJ147" s="912">
        <f t="shared" si="68"/>
        <v>9.9076423996192528E-2</v>
      </c>
      <c r="AK147" s="990">
        <f t="shared" si="69"/>
        <v>0</v>
      </c>
      <c r="AL147" s="210"/>
    </row>
    <row r="148" spans="1:38" s="211" customFormat="1" ht="11.45" customHeight="1">
      <c r="A148" s="503">
        <v>1994</v>
      </c>
      <c r="B148" s="215" t="s">
        <v>453</v>
      </c>
      <c r="C148" s="214" t="s">
        <v>518</v>
      </c>
      <c r="D148" s="214" t="s">
        <v>12</v>
      </c>
      <c r="E148" s="214" t="s">
        <v>127</v>
      </c>
      <c r="F148" s="904" t="s">
        <v>401</v>
      </c>
      <c r="G148" s="282">
        <v>48.554220000000001</v>
      </c>
      <c r="H148" s="260">
        <v>15.95435</v>
      </c>
      <c r="I148" s="905">
        <v>15.95435</v>
      </c>
      <c r="J148" s="979">
        <v>0.31850899999999999</v>
      </c>
      <c r="K148" s="977">
        <v>0.19490099999999999</v>
      </c>
      <c r="L148" s="977">
        <v>1.0412899999999999E-2</v>
      </c>
      <c r="M148" s="977">
        <v>7.6803999999999997E-2</v>
      </c>
      <c r="N148" s="977"/>
      <c r="O148" s="977">
        <v>1.4341100000000001E-2</v>
      </c>
      <c r="P148" s="977"/>
      <c r="Q148" s="977">
        <v>0</v>
      </c>
      <c r="R148" s="977">
        <v>2.205E-2</v>
      </c>
      <c r="S148" s="909">
        <f t="shared" si="62"/>
        <v>0</v>
      </c>
      <c r="T148" s="994"/>
      <c r="U148" s="310"/>
      <c r="V148" s="214">
        <v>1994</v>
      </c>
      <c r="W148" s="206" t="s">
        <v>453</v>
      </c>
      <c r="X148" s="205" t="s">
        <v>518</v>
      </c>
      <c r="Y148" s="214" t="s">
        <v>12</v>
      </c>
      <c r="Z148" s="214" t="s">
        <v>127</v>
      </c>
      <c r="AA148" s="904" t="s">
        <v>401</v>
      </c>
      <c r="AB148" s="910">
        <f t="shared" si="70"/>
        <v>1</v>
      </c>
      <c r="AC148" s="911">
        <f t="shared" si="71"/>
        <v>0.61191677472222139</v>
      </c>
      <c r="AD148" s="912">
        <f t="shared" si="73"/>
        <v>3.2692639768420982E-2</v>
      </c>
      <c r="AE148" s="912">
        <f t="shared" si="74"/>
        <v>0.24113604325152507</v>
      </c>
      <c r="AF148" s="912"/>
      <c r="AG148" s="912">
        <f t="shared" si="75"/>
        <v>4.5025729257258042E-2</v>
      </c>
      <c r="AH148" s="912"/>
      <c r="AI148" s="912">
        <f t="shared" si="72"/>
        <v>0</v>
      </c>
      <c r="AJ148" s="912">
        <f t="shared" si="68"/>
        <v>6.9228813000574554E-2</v>
      </c>
      <c r="AK148" s="990">
        <f t="shared" si="69"/>
        <v>0</v>
      </c>
      <c r="AL148" s="210"/>
    </row>
    <row r="149" spans="1:38" s="211" customFormat="1" ht="11.45" customHeight="1">
      <c r="A149" s="504">
        <v>1991</v>
      </c>
      <c r="B149" s="227" t="s">
        <v>453</v>
      </c>
      <c r="C149" s="226" t="s">
        <v>518</v>
      </c>
      <c r="D149" s="226" t="s">
        <v>14</v>
      </c>
      <c r="E149" s="226" t="s">
        <v>128</v>
      </c>
      <c r="F149" s="953" t="s">
        <v>401</v>
      </c>
      <c r="G149" s="284">
        <v>45.76943</v>
      </c>
      <c r="H149" s="276">
        <v>15.716010000000001</v>
      </c>
      <c r="I149" s="954">
        <v>15.716010000000001</v>
      </c>
      <c r="J149" s="995">
        <v>0.30601440000000002</v>
      </c>
      <c r="K149" s="996">
        <v>0.1735807</v>
      </c>
      <c r="L149" s="996">
        <v>9.4856999999999997E-3</v>
      </c>
      <c r="M149" s="996">
        <v>8.96734E-2</v>
      </c>
      <c r="N149" s="996"/>
      <c r="O149" s="996">
        <v>1.9202E-2</v>
      </c>
      <c r="P149" s="996"/>
      <c r="Q149" s="996">
        <v>0</v>
      </c>
      <c r="R149" s="996">
        <v>1.40725E-2</v>
      </c>
      <c r="S149" s="958">
        <f t="shared" si="62"/>
        <v>1.0000000000287557E-7</v>
      </c>
      <c r="T149" s="997"/>
      <c r="U149" s="310"/>
      <c r="V149" s="226">
        <v>1991</v>
      </c>
      <c r="W149" s="217" t="s">
        <v>453</v>
      </c>
      <c r="X149" s="216" t="s">
        <v>518</v>
      </c>
      <c r="Y149" s="226" t="s">
        <v>14</v>
      </c>
      <c r="Z149" s="226" t="s">
        <v>128</v>
      </c>
      <c r="AA149" s="953" t="s">
        <v>401</v>
      </c>
      <c r="AB149" s="959">
        <f t="shared" si="70"/>
        <v>1</v>
      </c>
      <c r="AC149" s="960">
        <f t="shared" si="71"/>
        <v>0.56723049634265577</v>
      </c>
      <c r="AD149" s="961">
        <f t="shared" si="73"/>
        <v>3.0997560899094941E-2</v>
      </c>
      <c r="AE149" s="961">
        <f t="shared" si="74"/>
        <v>0.29303653684271064</v>
      </c>
      <c r="AF149" s="961"/>
      <c r="AG149" s="961">
        <f t="shared" si="75"/>
        <v>6.2748681107817145E-2</v>
      </c>
      <c r="AH149" s="961"/>
      <c r="AI149" s="961">
        <f t="shared" si="72"/>
        <v>0</v>
      </c>
      <c r="AJ149" s="961">
        <f t="shared" si="68"/>
        <v>4.5986398025713818E-2</v>
      </c>
      <c r="AK149" s="990">
        <f t="shared" si="69"/>
        <v>3.2678200778679667E-7</v>
      </c>
      <c r="AL149" s="210"/>
    </row>
    <row r="150" spans="1:38" s="211" customFormat="1" ht="11.45" customHeight="1">
      <c r="A150" s="499">
        <v>2010</v>
      </c>
      <c r="B150" s="206" t="s">
        <v>454</v>
      </c>
      <c r="C150" s="205" t="s">
        <v>513</v>
      </c>
      <c r="D150" s="205" t="s">
        <v>4</v>
      </c>
      <c r="E150" s="205" t="s">
        <v>129</v>
      </c>
      <c r="F150" s="891" t="s">
        <v>313</v>
      </c>
      <c r="G150" s="280">
        <v>25.182960000000001</v>
      </c>
      <c r="H150" s="258">
        <v>7.0824749999999996</v>
      </c>
      <c r="I150" s="892">
        <v>11.47362</v>
      </c>
      <c r="J150" s="893">
        <v>0.16388720000000001</v>
      </c>
      <c r="K150" s="894">
        <v>0.1059952</v>
      </c>
      <c r="L150" s="895">
        <v>4.2329999999999999E-4</v>
      </c>
      <c r="M150" s="895">
        <v>2.17369E-2</v>
      </c>
      <c r="N150" s="895">
        <v>1.5250000000000001E-3</v>
      </c>
      <c r="O150" s="895">
        <v>1.8249100000000001E-2</v>
      </c>
      <c r="P150" s="895">
        <v>1.46129E-2</v>
      </c>
      <c r="Q150" s="895">
        <v>1.3447999999999999E-3</v>
      </c>
      <c r="R150" s="895">
        <v>8.6399999999999999E-9</v>
      </c>
      <c r="S150" s="896">
        <f t="shared" si="62"/>
        <v>-8.6399999932318394E-9</v>
      </c>
      <c r="T150" s="896">
        <v>0.26616040000000002</v>
      </c>
      <c r="U150" s="309"/>
      <c r="V150" s="205">
        <v>2010</v>
      </c>
      <c r="W150" s="206" t="s">
        <v>454</v>
      </c>
      <c r="X150" s="205" t="s">
        <v>513</v>
      </c>
      <c r="Y150" s="205" t="s">
        <v>4</v>
      </c>
      <c r="Z150" s="205" t="s">
        <v>129</v>
      </c>
      <c r="AA150" s="891" t="s">
        <v>313</v>
      </c>
      <c r="AB150" s="897">
        <f t="shared" si="70"/>
        <v>1</v>
      </c>
      <c r="AC150" s="901">
        <f t="shared" si="71"/>
        <v>0.64675703776743998</v>
      </c>
      <c r="AD150" s="902">
        <f t="shared" ref="AD150:AD152" si="76">+L150/$J150</f>
        <v>2.5828740743633425E-3</v>
      </c>
      <c r="AE150" s="902">
        <f t="shared" ref="AE150:AE152" si="77">+M150/$J150</f>
        <v>0.13263329900077614</v>
      </c>
      <c r="AF150" s="902">
        <f>+N150/$J150</f>
        <v>9.3051806364377442E-3</v>
      </c>
      <c r="AG150" s="902">
        <f t="shared" ref="AG150:AG172" si="78">+O150/$J150</f>
        <v>0.11135158816551873</v>
      </c>
      <c r="AH150" s="902">
        <f t="shared" ref="AH150:AI157" si="79">+P150/$J150</f>
        <v>8.9164376473574503E-2</v>
      </c>
      <c r="AI150" s="902">
        <f t="shared" si="79"/>
        <v>8.205643881889494E-3</v>
      </c>
      <c r="AJ150" s="902">
        <f t="shared" si="68"/>
        <v>5.2719187343489906E-8</v>
      </c>
      <c r="AK150" s="903">
        <f t="shared" si="69"/>
        <v>-5.2719187237926235E-8</v>
      </c>
      <c r="AL150" s="210"/>
    </row>
    <row r="151" spans="1:38" s="211" customFormat="1" ht="11.45" customHeight="1">
      <c r="A151" s="499">
        <v>2007</v>
      </c>
      <c r="B151" s="206" t="s">
        <v>454</v>
      </c>
      <c r="C151" s="205" t="s">
        <v>513</v>
      </c>
      <c r="D151" s="205" t="s">
        <v>6</v>
      </c>
      <c r="E151" s="205" t="s">
        <v>130</v>
      </c>
      <c r="F151" s="891" t="s">
        <v>313</v>
      </c>
      <c r="G151" s="280">
        <v>18.70241</v>
      </c>
      <c r="H151" s="258">
        <v>6.9316760000000004</v>
      </c>
      <c r="I151" s="892">
        <v>11.843059999999999</v>
      </c>
      <c r="J151" s="893">
        <v>0.10926</v>
      </c>
      <c r="K151" s="894">
        <v>7.8208299999999994E-2</v>
      </c>
      <c r="L151" s="895">
        <v>2.23E-4</v>
      </c>
      <c r="M151" s="895">
        <v>1.9032199999999999E-2</v>
      </c>
      <c r="N151" s="895">
        <v>1.3906000000000001E-3</v>
      </c>
      <c r="O151" s="895">
        <v>1.6628999999999999E-3</v>
      </c>
      <c r="P151" s="895">
        <v>7.7806999999999998E-3</v>
      </c>
      <c r="Q151" s="895">
        <v>9.6239999999999997E-4</v>
      </c>
      <c r="R151" s="895">
        <v>6.34E-9</v>
      </c>
      <c r="S151" s="896">
        <f t="shared" si="62"/>
        <v>-1.0634000000009358E-7</v>
      </c>
      <c r="T151" s="896">
        <v>0.25890239999999998</v>
      </c>
      <c r="U151" s="309"/>
      <c r="V151" s="205">
        <v>2007</v>
      </c>
      <c r="W151" s="206" t="s">
        <v>454</v>
      </c>
      <c r="X151" s="205" t="s">
        <v>513</v>
      </c>
      <c r="Y151" s="205" t="s">
        <v>6</v>
      </c>
      <c r="Z151" s="205" t="s">
        <v>130</v>
      </c>
      <c r="AA151" s="891" t="s">
        <v>313</v>
      </c>
      <c r="AB151" s="897">
        <f t="shared" si="70"/>
        <v>1</v>
      </c>
      <c r="AC151" s="901">
        <f t="shared" si="71"/>
        <v>0.71579992678015736</v>
      </c>
      <c r="AD151" s="902">
        <f t="shared" si="76"/>
        <v>2.0410031118433098E-3</v>
      </c>
      <c r="AE151" s="902">
        <f t="shared" si="77"/>
        <v>0.17419183598755261</v>
      </c>
      <c r="AF151" s="902">
        <f>+N151/$J151</f>
        <v>1.2727439136005859E-2</v>
      </c>
      <c r="AG151" s="902">
        <f t="shared" si="78"/>
        <v>1.5219659527732016E-2</v>
      </c>
      <c r="AH151" s="902">
        <f t="shared" si="79"/>
        <v>7.121270364268717E-2</v>
      </c>
      <c r="AI151" s="902">
        <f t="shared" si="79"/>
        <v>8.8083470620538163E-3</v>
      </c>
      <c r="AJ151" s="902">
        <f t="shared" si="68"/>
        <v>5.8026725242540733E-8</v>
      </c>
      <c r="AK151" s="900">
        <f t="shared" si="69"/>
        <v>-9.7327475723218981E-7</v>
      </c>
      <c r="AL151" s="210"/>
    </row>
    <row r="152" spans="1:38" s="211" customFormat="1" ht="11.45" customHeight="1">
      <c r="A152" s="499">
        <v>2004</v>
      </c>
      <c r="B152" s="206" t="s">
        <v>454</v>
      </c>
      <c r="C152" s="205" t="s">
        <v>513</v>
      </c>
      <c r="D152" s="205" t="s">
        <v>8</v>
      </c>
      <c r="E152" s="205" t="s">
        <v>131</v>
      </c>
      <c r="F152" s="891" t="s">
        <v>313</v>
      </c>
      <c r="G152" s="280">
        <v>19.681159999999998</v>
      </c>
      <c r="H152" s="258">
        <v>5.9678230000000001</v>
      </c>
      <c r="I152" s="892">
        <v>11.197979999999999</v>
      </c>
      <c r="J152" s="893">
        <v>0.12602260000000001</v>
      </c>
      <c r="K152" s="894">
        <v>8.5887199999999997E-2</v>
      </c>
      <c r="L152" s="895">
        <v>3.9060000000000001E-4</v>
      </c>
      <c r="M152" s="895">
        <v>2.0782499999999999E-2</v>
      </c>
      <c r="N152" s="895">
        <v>1.8874E-3</v>
      </c>
      <c r="O152" s="895">
        <v>5.4814E-3</v>
      </c>
      <c r="P152" s="895">
        <v>1.08801E-2</v>
      </c>
      <c r="Q152" s="895">
        <v>7.1330000000000005E-4</v>
      </c>
      <c r="R152" s="895">
        <v>1.07E-8</v>
      </c>
      <c r="S152" s="896">
        <f t="shared" si="62"/>
        <v>8.9300000033487592E-8</v>
      </c>
      <c r="T152" s="896">
        <v>0.27149010000000001</v>
      </c>
      <c r="U152" s="309"/>
      <c r="V152" s="205">
        <v>2004</v>
      </c>
      <c r="W152" s="206" t="s">
        <v>454</v>
      </c>
      <c r="X152" s="205" t="s">
        <v>513</v>
      </c>
      <c r="Y152" s="205" t="s">
        <v>8</v>
      </c>
      <c r="Z152" s="205" t="s">
        <v>131</v>
      </c>
      <c r="AA152" s="891" t="s">
        <v>313</v>
      </c>
      <c r="AB152" s="897">
        <f t="shared" si="70"/>
        <v>1</v>
      </c>
      <c r="AC152" s="901">
        <f t="shared" si="71"/>
        <v>0.68152220316038548</v>
      </c>
      <c r="AD152" s="902">
        <f t="shared" si="76"/>
        <v>3.0994440679687611E-3</v>
      </c>
      <c r="AE152" s="902">
        <f t="shared" si="77"/>
        <v>0.16491089693435937</v>
      </c>
      <c r="AF152" s="902">
        <f>+N152/$J152</f>
        <v>1.4976678786185969E-2</v>
      </c>
      <c r="AG152" s="902">
        <f t="shared" si="78"/>
        <v>4.3495373052135092E-2</v>
      </c>
      <c r="AH152" s="902">
        <f t="shared" si="79"/>
        <v>8.6334514602936285E-2</v>
      </c>
      <c r="AI152" s="902">
        <f t="shared" si="79"/>
        <v>5.6600958875630243E-3</v>
      </c>
      <c r="AJ152" s="902">
        <f t="shared" si="68"/>
        <v>8.490540585577506E-8</v>
      </c>
      <c r="AK152" s="900">
        <f t="shared" si="69"/>
        <v>7.0860306022879627E-7</v>
      </c>
      <c r="AL152" s="210"/>
    </row>
    <row r="153" spans="1:38" s="211" customFormat="1" ht="11.45" customHeight="1">
      <c r="A153" s="501">
        <v>2011</v>
      </c>
      <c r="B153" s="884" t="s">
        <v>455</v>
      </c>
      <c r="C153" s="502" t="s">
        <v>515</v>
      </c>
      <c r="D153" s="502" t="s">
        <v>4</v>
      </c>
      <c r="E153" s="502" t="s">
        <v>132</v>
      </c>
      <c r="F153" s="969" t="s">
        <v>401</v>
      </c>
      <c r="G153" s="980">
        <v>30.968610000000002</v>
      </c>
      <c r="H153" s="981">
        <v>26.626049999999999</v>
      </c>
      <c r="I153" s="982">
        <v>26.626049999999999</v>
      </c>
      <c r="J153" s="983">
        <v>6.9175799999999996E-2</v>
      </c>
      <c r="K153" s="984">
        <v>4.9830100000000002E-2</v>
      </c>
      <c r="L153" s="985"/>
      <c r="M153" s="985">
        <v>4.3130000000000002E-4</v>
      </c>
      <c r="N153" s="985"/>
      <c r="O153" s="985">
        <v>6.1600000000000007E-5</v>
      </c>
      <c r="P153" s="985">
        <v>2.1600999999999999E-3</v>
      </c>
      <c r="Q153" s="985">
        <v>1.5791300000000001E-2</v>
      </c>
      <c r="R153" s="985">
        <v>9.0140000000000001E-4</v>
      </c>
      <c r="S153" s="973">
        <f t="shared" si="62"/>
        <v>0</v>
      </c>
      <c r="T153" s="973"/>
      <c r="U153" s="310"/>
      <c r="V153" s="502">
        <v>2011</v>
      </c>
      <c r="W153" s="884" t="s">
        <v>455</v>
      </c>
      <c r="X153" s="502" t="s">
        <v>515</v>
      </c>
      <c r="Y153" s="502" t="s">
        <v>4</v>
      </c>
      <c r="Z153" s="502" t="s">
        <v>132</v>
      </c>
      <c r="AA153" s="969" t="s">
        <v>401</v>
      </c>
      <c r="AB153" s="974">
        <f t="shared" si="70"/>
        <v>1</v>
      </c>
      <c r="AC153" s="975">
        <f t="shared" si="71"/>
        <v>0.72034006111964022</v>
      </c>
      <c r="AD153" s="976"/>
      <c r="AE153" s="976">
        <f t="shared" ref="AE153:AE173" si="80">+M153/$J153</f>
        <v>6.234839351333849E-3</v>
      </c>
      <c r="AF153" s="976"/>
      <c r="AG153" s="976">
        <f t="shared" si="78"/>
        <v>8.9048482272702321E-4</v>
      </c>
      <c r="AH153" s="976">
        <f t="shared" si="79"/>
        <v>3.1226238077477961E-2</v>
      </c>
      <c r="AI153" s="976">
        <f t="shared" si="79"/>
        <v>0.22827780813521495</v>
      </c>
      <c r="AJ153" s="976">
        <f t="shared" si="68"/>
        <v>1.3030568493606147E-2</v>
      </c>
      <c r="AK153" s="991">
        <f t="shared" si="69"/>
        <v>0</v>
      </c>
      <c r="AL153" s="210"/>
    </row>
    <row r="154" spans="1:38" s="211" customFormat="1" ht="11.45" customHeight="1">
      <c r="A154" s="504">
        <v>2004</v>
      </c>
      <c r="B154" s="227" t="s">
        <v>455</v>
      </c>
      <c r="C154" s="226" t="s">
        <v>515</v>
      </c>
      <c r="D154" s="226" t="s">
        <v>8</v>
      </c>
      <c r="E154" s="226" t="s">
        <v>133</v>
      </c>
      <c r="F154" s="953" t="s">
        <v>401</v>
      </c>
      <c r="G154" s="284">
        <v>29.150790000000001</v>
      </c>
      <c r="H154" s="276">
        <v>26.469049999999999</v>
      </c>
      <c r="I154" s="954">
        <v>26.469049999999999</v>
      </c>
      <c r="J154" s="955">
        <v>4.65601E-2</v>
      </c>
      <c r="K154" s="956">
        <v>3.4366500000000001E-2</v>
      </c>
      <c r="L154" s="957"/>
      <c r="M154" s="957">
        <v>3.0199999999999999E-5</v>
      </c>
      <c r="N154" s="957"/>
      <c r="O154" s="957">
        <v>1.3210000000000001E-4</v>
      </c>
      <c r="P154" s="957">
        <v>4.4200000000000003E-3</v>
      </c>
      <c r="Q154" s="957">
        <v>7.6112999999999997E-3</v>
      </c>
      <c r="R154" s="957">
        <v>0</v>
      </c>
      <c r="S154" s="958">
        <f t="shared" si="62"/>
        <v>0</v>
      </c>
      <c r="T154" s="958"/>
      <c r="U154" s="310"/>
      <c r="V154" s="226">
        <v>2004</v>
      </c>
      <c r="W154" s="227" t="s">
        <v>455</v>
      </c>
      <c r="X154" s="226" t="s">
        <v>515</v>
      </c>
      <c r="Y154" s="226" t="s">
        <v>8</v>
      </c>
      <c r="Z154" s="226" t="s">
        <v>133</v>
      </c>
      <c r="AA154" s="953" t="s">
        <v>401</v>
      </c>
      <c r="AB154" s="959">
        <f t="shared" si="70"/>
        <v>1</v>
      </c>
      <c r="AC154" s="960">
        <f t="shared" si="71"/>
        <v>0.73811052811312694</v>
      </c>
      <c r="AD154" s="961"/>
      <c r="AE154" s="961">
        <f t="shared" si="80"/>
        <v>6.4862403646040272E-4</v>
      </c>
      <c r="AF154" s="961"/>
      <c r="AG154" s="961">
        <f t="shared" si="78"/>
        <v>2.8371932190867292E-3</v>
      </c>
      <c r="AH154" s="961">
        <f t="shared" si="79"/>
        <v>9.4931067587913268E-2</v>
      </c>
      <c r="AI154" s="961">
        <f t="shared" si="79"/>
        <v>0.16347258704341269</v>
      </c>
      <c r="AJ154" s="961">
        <f t="shared" si="68"/>
        <v>0</v>
      </c>
      <c r="AK154" s="998">
        <f t="shared" si="69"/>
        <v>0</v>
      </c>
      <c r="AL154" s="210"/>
    </row>
    <row r="155" spans="1:38" s="211" customFormat="1" ht="11.45" customHeight="1">
      <c r="A155" s="498">
        <v>2010</v>
      </c>
      <c r="B155" s="883" t="s">
        <v>456</v>
      </c>
      <c r="C155" s="491" t="s">
        <v>512</v>
      </c>
      <c r="D155" s="491" t="s">
        <v>4</v>
      </c>
      <c r="E155" s="491" t="s">
        <v>134</v>
      </c>
      <c r="F155" s="924" t="s">
        <v>313</v>
      </c>
      <c r="G155" s="278">
        <v>46.350990000000003</v>
      </c>
      <c r="H155" s="925">
        <v>16.1158</v>
      </c>
      <c r="I155" s="926">
        <v>16.563099999999999</v>
      </c>
      <c r="J155" s="927">
        <v>0.2677968</v>
      </c>
      <c r="K155" s="928">
        <v>0.11499330000000001</v>
      </c>
      <c r="L155" s="929">
        <v>1.36122E-2</v>
      </c>
      <c r="M155" s="929">
        <v>5.6723299999999997E-2</v>
      </c>
      <c r="N155" s="929">
        <v>1.4478E-3</v>
      </c>
      <c r="O155" s="929">
        <v>6.1293399999999998E-2</v>
      </c>
      <c r="P155" s="929">
        <v>8.2433000000000003E-3</v>
      </c>
      <c r="Q155" s="929">
        <v>3.0712000000000001E-3</v>
      </c>
      <c r="R155" s="929">
        <v>8.4125999999999992E-3</v>
      </c>
      <c r="S155" s="930">
        <f t="shared" si="62"/>
        <v>-3.000000000086267E-7</v>
      </c>
      <c r="T155" s="930">
        <v>0.19209329999999999</v>
      </c>
      <c r="U155" s="309"/>
      <c r="V155" s="491">
        <v>2010</v>
      </c>
      <c r="W155" s="883" t="s">
        <v>456</v>
      </c>
      <c r="X155" s="491" t="s">
        <v>512</v>
      </c>
      <c r="Y155" s="491" t="s">
        <v>4</v>
      </c>
      <c r="Z155" s="491" t="s">
        <v>134</v>
      </c>
      <c r="AA155" s="924" t="s">
        <v>313</v>
      </c>
      <c r="AB155" s="931">
        <f t="shared" si="70"/>
        <v>1</v>
      </c>
      <c r="AC155" s="898">
        <f t="shared" si="71"/>
        <v>0.42940505637109933</v>
      </c>
      <c r="AD155" s="899">
        <f t="shared" ref="AD155:AD171" si="81">+L155/$J155</f>
        <v>5.0830331056980517E-2</v>
      </c>
      <c r="AE155" s="899">
        <f t="shared" si="80"/>
        <v>0.21181470428324758</v>
      </c>
      <c r="AF155" s="899">
        <f t="shared" ref="AF155:AF161" si="82">+N155/$J155</f>
        <v>5.4063379398110803E-3</v>
      </c>
      <c r="AG155" s="899">
        <f t="shared" si="78"/>
        <v>0.22888025547728724</v>
      </c>
      <c r="AH155" s="899">
        <f t="shared" si="79"/>
        <v>3.0781921217878632E-2</v>
      </c>
      <c r="AI155" s="899">
        <f t="shared" si="79"/>
        <v>1.1468396933794579E-2</v>
      </c>
      <c r="AJ155" s="899">
        <f t="shared" si="68"/>
        <v>3.1414116972271512E-2</v>
      </c>
      <c r="AK155" s="900">
        <f t="shared" si="69"/>
        <v>-1.1202523704234579E-6</v>
      </c>
      <c r="AL155" s="210"/>
    </row>
    <row r="156" spans="1:38" s="211" customFormat="1" ht="11.45" customHeight="1">
      <c r="A156" s="499">
        <v>2007</v>
      </c>
      <c r="B156" s="206" t="s">
        <v>456</v>
      </c>
      <c r="C156" s="205" t="s">
        <v>512</v>
      </c>
      <c r="D156" s="205" t="s">
        <v>6</v>
      </c>
      <c r="E156" s="205" t="s">
        <v>135</v>
      </c>
      <c r="F156" s="891" t="s">
        <v>313</v>
      </c>
      <c r="G156" s="280">
        <v>38.783630000000002</v>
      </c>
      <c r="H156" s="258">
        <v>18.27102</v>
      </c>
      <c r="I156" s="892">
        <v>18.935839999999999</v>
      </c>
      <c r="J156" s="893">
        <v>0.21044099999999999</v>
      </c>
      <c r="K156" s="894">
        <v>0.1000891</v>
      </c>
      <c r="L156" s="895">
        <v>1.04087E-2</v>
      </c>
      <c r="M156" s="895">
        <v>5.5350499999999997E-2</v>
      </c>
      <c r="N156" s="895">
        <v>5.9000000000000003E-4</v>
      </c>
      <c r="O156" s="895">
        <v>2.8956300000000001E-2</v>
      </c>
      <c r="P156" s="895">
        <v>4.3394000000000002E-3</v>
      </c>
      <c r="Q156" s="895">
        <v>2.0026000000000002E-3</v>
      </c>
      <c r="R156" s="895">
        <v>8.7048999999999998E-3</v>
      </c>
      <c r="S156" s="896">
        <f t="shared" si="62"/>
        <v>-4.9999999998662226E-7</v>
      </c>
      <c r="T156" s="896">
        <v>0.15276999999999999</v>
      </c>
      <c r="U156" s="309"/>
      <c r="V156" s="205">
        <v>2007</v>
      </c>
      <c r="W156" s="206" t="s">
        <v>456</v>
      </c>
      <c r="X156" s="205" t="s">
        <v>512</v>
      </c>
      <c r="Y156" s="205" t="s">
        <v>6</v>
      </c>
      <c r="Z156" s="205" t="s">
        <v>135</v>
      </c>
      <c r="AA156" s="891" t="s">
        <v>313</v>
      </c>
      <c r="AB156" s="897">
        <f t="shared" si="70"/>
        <v>1</v>
      </c>
      <c r="AC156" s="901">
        <f t="shared" si="71"/>
        <v>0.47561596837118247</v>
      </c>
      <c r="AD156" s="902">
        <f t="shared" si="81"/>
        <v>4.9461369219876358E-2</v>
      </c>
      <c r="AE156" s="902">
        <f t="shared" si="80"/>
        <v>0.26302146444846775</v>
      </c>
      <c r="AF156" s="902">
        <f t="shared" si="82"/>
        <v>2.8036361735593353E-3</v>
      </c>
      <c r="AG156" s="902">
        <f t="shared" si="78"/>
        <v>0.13759818666514606</v>
      </c>
      <c r="AH156" s="902">
        <f t="shared" si="79"/>
        <v>2.0620506460243014E-2</v>
      </c>
      <c r="AI156" s="902">
        <f t="shared" si="79"/>
        <v>9.5162064426608899E-3</v>
      </c>
      <c r="AJ156" s="902">
        <f t="shared" si="68"/>
        <v>4.1365038181723143E-2</v>
      </c>
      <c r="AK156" s="900">
        <f t="shared" si="69"/>
        <v>-2.3759628591246695E-6</v>
      </c>
      <c r="AL156" s="210"/>
    </row>
    <row r="157" spans="1:38" s="211" customFormat="1" ht="11.45" customHeight="1">
      <c r="A157" s="499">
        <v>2004</v>
      </c>
      <c r="B157" s="206" t="s">
        <v>456</v>
      </c>
      <c r="C157" s="205" t="s">
        <v>512</v>
      </c>
      <c r="D157" s="205" t="s">
        <v>8</v>
      </c>
      <c r="E157" s="205" t="s">
        <v>136</v>
      </c>
      <c r="F157" s="891" t="s">
        <v>313</v>
      </c>
      <c r="G157" s="280">
        <v>36.247410000000002</v>
      </c>
      <c r="H157" s="258">
        <v>21.500350000000001</v>
      </c>
      <c r="I157" s="892">
        <v>22.57347</v>
      </c>
      <c r="J157" s="893">
        <v>0.18157090000000001</v>
      </c>
      <c r="K157" s="894">
        <v>9.4236299999999995E-2</v>
      </c>
      <c r="L157" s="895">
        <v>7.9141000000000003E-3</v>
      </c>
      <c r="M157" s="895">
        <v>4.88163E-2</v>
      </c>
      <c r="N157" s="895">
        <v>2.3479999999999999E-4</v>
      </c>
      <c r="O157" s="895">
        <v>1.8579200000000001E-2</v>
      </c>
      <c r="P157" s="895">
        <v>4.6807999999999997E-3</v>
      </c>
      <c r="Q157" s="895">
        <v>1.8786E-3</v>
      </c>
      <c r="R157" s="895">
        <v>5.2312000000000001E-3</v>
      </c>
      <c r="S157" s="896">
        <f t="shared" si="62"/>
        <v>-4.0000000001150227E-7</v>
      </c>
      <c r="T157" s="896">
        <v>0.16118199999999999</v>
      </c>
      <c r="U157" s="309"/>
      <c r="V157" s="205">
        <v>2004</v>
      </c>
      <c r="W157" s="206" t="s">
        <v>456</v>
      </c>
      <c r="X157" s="205" t="s">
        <v>512</v>
      </c>
      <c r="Y157" s="205" t="s">
        <v>8</v>
      </c>
      <c r="Z157" s="205" t="s">
        <v>136</v>
      </c>
      <c r="AA157" s="891" t="s">
        <v>313</v>
      </c>
      <c r="AB157" s="897">
        <f t="shared" si="70"/>
        <v>1</v>
      </c>
      <c r="AC157" s="901">
        <f t="shared" si="71"/>
        <v>0.51900552346218465</v>
      </c>
      <c r="AD157" s="902">
        <f t="shared" si="81"/>
        <v>4.3586830268506682E-2</v>
      </c>
      <c r="AE157" s="902">
        <f t="shared" si="80"/>
        <v>0.26885530665982266</v>
      </c>
      <c r="AF157" s="902">
        <f t="shared" si="82"/>
        <v>1.2931587605723163E-3</v>
      </c>
      <c r="AG157" s="902">
        <f t="shared" si="78"/>
        <v>0.1023247667990851</v>
      </c>
      <c r="AH157" s="902">
        <f t="shared" si="79"/>
        <v>2.5779461356417795E-2</v>
      </c>
      <c r="AI157" s="902">
        <f t="shared" si="79"/>
        <v>1.0346371582671012E-2</v>
      </c>
      <c r="AJ157" s="902">
        <f t="shared" si="68"/>
        <v>2.8810784106924621E-2</v>
      </c>
      <c r="AK157" s="900">
        <f t="shared" si="69"/>
        <v>-2.2029961850300595E-6</v>
      </c>
      <c r="AL157" s="210"/>
    </row>
    <row r="158" spans="1:38" s="211" customFormat="1" ht="11.45" customHeight="1">
      <c r="A158" s="503">
        <v>2000</v>
      </c>
      <c r="B158" s="215" t="s">
        <v>456</v>
      </c>
      <c r="C158" s="214" t="s">
        <v>512</v>
      </c>
      <c r="D158" s="214" t="s">
        <v>10</v>
      </c>
      <c r="E158" s="214" t="s">
        <v>137</v>
      </c>
      <c r="F158" s="904" t="s">
        <v>401</v>
      </c>
      <c r="G158" s="282">
        <v>33.613</v>
      </c>
      <c r="H158" s="260">
        <v>22.490639999999999</v>
      </c>
      <c r="I158" s="905">
        <v>22.490639999999999</v>
      </c>
      <c r="J158" s="906">
        <v>0.1684147</v>
      </c>
      <c r="K158" s="907">
        <v>9.0562299999999998E-2</v>
      </c>
      <c r="L158" s="908">
        <v>8.0204999999999999E-3</v>
      </c>
      <c r="M158" s="908">
        <v>3.8037700000000001E-2</v>
      </c>
      <c r="N158" s="908">
        <v>3.0182999999999998E-3</v>
      </c>
      <c r="O158" s="908">
        <v>2.1836499999999998E-2</v>
      </c>
      <c r="P158" s="908">
        <v>1.8018999999999999E-3</v>
      </c>
      <c r="Q158" s="908"/>
      <c r="R158" s="908">
        <v>5.1374999999999997E-3</v>
      </c>
      <c r="S158" s="909">
        <f t="shared" si="62"/>
        <v>0</v>
      </c>
      <c r="T158" s="909"/>
      <c r="U158" s="310"/>
      <c r="V158" s="214">
        <v>2000</v>
      </c>
      <c r="W158" s="215" t="s">
        <v>456</v>
      </c>
      <c r="X158" s="214" t="s">
        <v>512</v>
      </c>
      <c r="Y158" s="214" t="s">
        <v>10</v>
      </c>
      <c r="Z158" s="214" t="s">
        <v>137</v>
      </c>
      <c r="AA158" s="904" t="s">
        <v>401</v>
      </c>
      <c r="AB158" s="910">
        <f t="shared" si="70"/>
        <v>1</v>
      </c>
      <c r="AC158" s="911">
        <f t="shared" si="71"/>
        <v>0.53773393890200794</v>
      </c>
      <c r="AD158" s="912">
        <f t="shared" si="81"/>
        <v>4.7623515049458269E-2</v>
      </c>
      <c r="AE158" s="912">
        <f t="shared" si="80"/>
        <v>0.2258573628074034</v>
      </c>
      <c r="AF158" s="912">
        <f t="shared" si="82"/>
        <v>1.7921832239109769E-2</v>
      </c>
      <c r="AG158" s="912">
        <f t="shared" si="78"/>
        <v>0.12965910932953001</v>
      </c>
      <c r="AH158" s="912">
        <f>+P158/$J158</f>
        <v>1.0699184809877048E-2</v>
      </c>
      <c r="AI158" s="912"/>
      <c r="AJ158" s="912">
        <f t="shared" si="68"/>
        <v>3.0505056862613535E-2</v>
      </c>
      <c r="AK158" s="990">
        <f t="shared" si="69"/>
        <v>0</v>
      </c>
      <c r="AL158" s="210"/>
    </row>
    <row r="159" spans="1:38" s="211" customFormat="1" ht="11.45" customHeight="1">
      <c r="A159" s="503">
        <v>1996</v>
      </c>
      <c r="B159" s="215" t="s">
        <v>456</v>
      </c>
      <c r="C159" s="214" t="s">
        <v>512</v>
      </c>
      <c r="D159" s="214" t="s">
        <v>12</v>
      </c>
      <c r="E159" s="214" t="s">
        <v>138</v>
      </c>
      <c r="F159" s="904" t="s">
        <v>401</v>
      </c>
      <c r="G159" s="282">
        <v>38.934370000000001</v>
      </c>
      <c r="H159" s="260">
        <v>21.856850000000001</v>
      </c>
      <c r="I159" s="905">
        <v>21.856850000000001</v>
      </c>
      <c r="J159" s="906">
        <v>0.20465220000000001</v>
      </c>
      <c r="K159" s="907">
        <v>0.1022805</v>
      </c>
      <c r="L159" s="908">
        <v>7.1108999999999999E-3</v>
      </c>
      <c r="M159" s="908">
        <v>3.7147600000000003E-2</v>
      </c>
      <c r="N159" s="908">
        <v>3.2529999999999998E-3</v>
      </c>
      <c r="O159" s="908">
        <v>5.00156E-2</v>
      </c>
      <c r="P159" s="908">
        <v>2.7187000000000001E-3</v>
      </c>
      <c r="Q159" s="908">
        <v>1.1410000000000001E-3</v>
      </c>
      <c r="R159" s="908">
        <v>9.8499999999999998E-4</v>
      </c>
      <c r="S159" s="909">
        <f t="shared" si="62"/>
        <v>-1.0000000000287557E-7</v>
      </c>
      <c r="T159" s="909"/>
      <c r="U159" s="310"/>
      <c r="V159" s="214">
        <v>1996</v>
      </c>
      <c r="W159" s="215" t="s">
        <v>456</v>
      </c>
      <c r="X159" s="214" t="s">
        <v>512</v>
      </c>
      <c r="Y159" s="214" t="s">
        <v>12</v>
      </c>
      <c r="Z159" s="214" t="s">
        <v>138</v>
      </c>
      <c r="AA159" s="904" t="s">
        <v>401</v>
      </c>
      <c r="AB159" s="910">
        <f t="shared" si="70"/>
        <v>1</v>
      </c>
      <c r="AC159" s="911">
        <f t="shared" si="71"/>
        <v>0.4997771829474591</v>
      </c>
      <c r="AD159" s="912">
        <f t="shared" si="81"/>
        <v>3.4746267081419105E-2</v>
      </c>
      <c r="AE159" s="912">
        <f t="shared" si="80"/>
        <v>0.18151576186329785</v>
      </c>
      <c r="AF159" s="912">
        <f t="shared" si="82"/>
        <v>1.589526034902141E-2</v>
      </c>
      <c r="AG159" s="912">
        <f t="shared" si="78"/>
        <v>0.24439317046188605</v>
      </c>
      <c r="AH159" s="912">
        <f>+P159/$J159</f>
        <v>1.3284489489973721E-2</v>
      </c>
      <c r="AI159" s="912">
        <f>+Q159/$J159</f>
        <v>5.5753126523926935E-3</v>
      </c>
      <c r="AJ159" s="912">
        <f t="shared" si="68"/>
        <v>4.8130437884371631E-3</v>
      </c>
      <c r="AK159" s="990">
        <f t="shared" si="69"/>
        <v>-4.886338871301632E-7</v>
      </c>
      <c r="AL159" s="210"/>
    </row>
    <row r="160" spans="1:38" s="211" customFormat="1" ht="11.45" customHeight="1">
      <c r="A160" s="503">
        <v>1995</v>
      </c>
      <c r="B160" s="215" t="s">
        <v>456</v>
      </c>
      <c r="C160" s="214" t="s">
        <v>512</v>
      </c>
      <c r="D160" s="214" t="s">
        <v>12</v>
      </c>
      <c r="E160" s="214" t="s">
        <v>139</v>
      </c>
      <c r="F160" s="904" t="s">
        <v>401</v>
      </c>
      <c r="G160" s="282">
        <v>39.557139999999997</v>
      </c>
      <c r="H160" s="260">
        <v>20.8245</v>
      </c>
      <c r="I160" s="905">
        <v>20.8245</v>
      </c>
      <c r="J160" s="906">
        <v>0.19850580000000001</v>
      </c>
      <c r="K160" s="907">
        <v>9.9596699999999996E-2</v>
      </c>
      <c r="L160" s="908">
        <v>7.0248999999999997E-3</v>
      </c>
      <c r="M160" s="908">
        <v>3.6081500000000002E-2</v>
      </c>
      <c r="N160" s="908">
        <v>3.3934999999999998E-3</v>
      </c>
      <c r="O160" s="908">
        <v>4.7810600000000002E-2</v>
      </c>
      <c r="P160" s="908">
        <v>3.0672999999999998E-3</v>
      </c>
      <c r="Q160" s="908">
        <v>1.0219999999999999E-3</v>
      </c>
      <c r="R160" s="908">
        <v>5.0920000000000002E-4</v>
      </c>
      <c r="S160" s="909">
        <f t="shared" si="62"/>
        <v>1.0000000003063114E-7</v>
      </c>
      <c r="T160" s="909"/>
      <c r="U160" s="310"/>
      <c r="V160" s="214">
        <v>1995</v>
      </c>
      <c r="W160" s="215" t="s">
        <v>456</v>
      </c>
      <c r="X160" s="214" t="s">
        <v>512</v>
      </c>
      <c r="Y160" s="214" t="s">
        <v>12</v>
      </c>
      <c r="Z160" s="214" t="s">
        <v>139</v>
      </c>
      <c r="AA160" s="904" t="s">
        <v>401</v>
      </c>
      <c r="AB160" s="910">
        <f t="shared" si="70"/>
        <v>1</v>
      </c>
      <c r="AC160" s="911">
        <f t="shared" si="71"/>
        <v>0.50173193931864957</v>
      </c>
      <c r="AD160" s="912">
        <f t="shared" si="81"/>
        <v>3.5388890400179743E-2</v>
      </c>
      <c r="AE160" s="912">
        <f t="shared" si="80"/>
        <v>0.18176546982506306</v>
      </c>
      <c r="AF160" s="912">
        <f t="shared" si="82"/>
        <v>1.7095218376490761E-2</v>
      </c>
      <c r="AG160" s="912">
        <f t="shared" si="78"/>
        <v>0.24085240834272853</v>
      </c>
      <c r="AH160" s="912">
        <f>+P160/$J160</f>
        <v>1.5451941454607369E-2</v>
      </c>
      <c r="AI160" s="912">
        <f>+Q160/$J160</f>
        <v>5.1484641758578328E-3</v>
      </c>
      <c r="AJ160" s="912">
        <f t="shared" si="68"/>
        <v>2.5651643428050968E-3</v>
      </c>
      <c r="AK160" s="990">
        <f t="shared" si="69"/>
        <v>5.0376361815374082E-7</v>
      </c>
      <c r="AL160" s="210"/>
    </row>
    <row r="161" spans="1:38" s="211" customFormat="1" ht="11.45" customHeight="1">
      <c r="A161" s="503">
        <v>1994</v>
      </c>
      <c r="B161" s="215" t="s">
        <v>456</v>
      </c>
      <c r="C161" s="214" t="s">
        <v>512</v>
      </c>
      <c r="D161" s="214" t="s">
        <v>12</v>
      </c>
      <c r="E161" s="214" t="s">
        <v>140</v>
      </c>
      <c r="F161" s="904" t="s">
        <v>401</v>
      </c>
      <c r="G161" s="282">
        <v>40.580530000000003</v>
      </c>
      <c r="H161" s="260">
        <v>20.400870000000001</v>
      </c>
      <c r="I161" s="905">
        <v>20.400870000000001</v>
      </c>
      <c r="J161" s="906">
        <v>0.20686099999999999</v>
      </c>
      <c r="K161" s="907">
        <v>9.6514000000000003E-2</v>
      </c>
      <c r="L161" s="908">
        <v>7.4453000000000002E-3</v>
      </c>
      <c r="M161" s="908">
        <v>3.1938800000000003E-2</v>
      </c>
      <c r="N161" s="908">
        <v>4.2072000000000003E-3</v>
      </c>
      <c r="O161" s="908">
        <v>6.1092100000000003E-2</v>
      </c>
      <c r="P161" s="908">
        <v>2.7606000000000002E-3</v>
      </c>
      <c r="Q161" s="908">
        <v>2.4283E-3</v>
      </c>
      <c r="R161" s="908">
        <v>4.7479999999999999E-4</v>
      </c>
      <c r="S161" s="909">
        <f t="shared" si="62"/>
        <v>-1.0000000003063114E-7</v>
      </c>
      <c r="T161" s="909"/>
      <c r="U161" s="310"/>
      <c r="V161" s="214">
        <v>1994</v>
      </c>
      <c r="W161" s="215" t="s">
        <v>456</v>
      </c>
      <c r="X161" s="214" t="s">
        <v>512</v>
      </c>
      <c r="Y161" s="214" t="s">
        <v>12</v>
      </c>
      <c r="Z161" s="214" t="s">
        <v>140</v>
      </c>
      <c r="AA161" s="904" t="s">
        <v>401</v>
      </c>
      <c r="AB161" s="910">
        <f t="shared" si="70"/>
        <v>1</v>
      </c>
      <c r="AC161" s="911">
        <f t="shared" si="71"/>
        <v>0.46656450466738536</v>
      </c>
      <c r="AD161" s="912">
        <f t="shared" si="81"/>
        <v>3.5991801257849475E-2</v>
      </c>
      <c r="AE161" s="912">
        <f t="shared" si="80"/>
        <v>0.15439739728610036</v>
      </c>
      <c r="AF161" s="912">
        <f t="shared" si="82"/>
        <v>2.0338294796989287E-2</v>
      </c>
      <c r="AG161" s="912">
        <f t="shared" si="78"/>
        <v>0.29532923073948208</v>
      </c>
      <c r="AH161" s="912">
        <f>+P161/$J161</f>
        <v>1.3345193149022775E-2</v>
      </c>
      <c r="AI161" s="912">
        <f>+Q161/$J161</f>
        <v>1.1738800450544085E-2</v>
      </c>
      <c r="AJ161" s="912">
        <f t="shared" si="68"/>
        <v>2.2952610690270278E-3</v>
      </c>
      <c r="AK161" s="990">
        <f t="shared" si="69"/>
        <v>-4.8341640068727543E-7</v>
      </c>
      <c r="AL161" s="210"/>
    </row>
    <row r="162" spans="1:38" s="211" customFormat="1" ht="11.45" customHeight="1">
      <c r="A162" s="500">
        <v>1987</v>
      </c>
      <c r="B162" s="217" t="s">
        <v>456</v>
      </c>
      <c r="C162" s="216" t="s">
        <v>512</v>
      </c>
      <c r="D162" s="216" t="s">
        <v>16</v>
      </c>
      <c r="E162" s="216" t="s">
        <v>141</v>
      </c>
      <c r="F162" s="914" t="s">
        <v>313</v>
      </c>
      <c r="G162" s="307">
        <v>35.52149</v>
      </c>
      <c r="H162" s="262">
        <v>18.323340000000002</v>
      </c>
      <c r="I162" s="923">
        <v>19.993970000000001</v>
      </c>
      <c r="J162" s="916">
        <v>0.18859819999999999</v>
      </c>
      <c r="K162" s="917">
        <v>5.9911699999999998E-2</v>
      </c>
      <c r="L162" s="918">
        <v>1.23217E-2</v>
      </c>
      <c r="M162" s="918">
        <v>2.2395499999999999E-2</v>
      </c>
      <c r="N162" s="918"/>
      <c r="O162" s="918">
        <v>2.15348E-2</v>
      </c>
      <c r="P162" s="918"/>
      <c r="Q162" s="918"/>
      <c r="R162" s="918">
        <v>7.2434399999999996E-2</v>
      </c>
      <c r="S162" s="919">
        <f t="shared" si="62"/>
        <v>1.0000000000287557E-7</v>
      </c>
      <c r="T162" s="919">
        <v>0.1989592</v>
      </c>
      <c r="U162" s="309"/>
      <c r="V162" s="216">
        <v>1987</v>
      </c>
      <c r="W162" s="217" t="s">
        <v>456</v>
      </c>
      <c r="X162" s="216" t="s">
        <v>512</v>
      </c>
      <c r="Y162" s="216" t="s">
        <v>16</v>
      </c>
      <c r="Z162" s="216" t="s">
        <v>141</v>
      </c>
      <c r="AA162" s="914" t="s">
        <v>313</v>
      </c>
      <c r="AB162" s="920">
        <f t="shared" si="70"/>
        <v>1</v>
      </c>
      <c r="AC162" s="921">
        <f t="shared" si="71"/>
        <v>0.31766846131087145</v>
      </c>
      <c r="AD162" s="922">
        <f t="shared" si="81"/>
        <v>6.5333073168248684E-2</v>
      </c>
      <c r="AE162" s="922">
        <f t="shared" si="80"/>
        <v>0.11874715665366901</v>
      </c>
      <c r="AF162" s="922"/>
      <c r="AG162" s="922">
        <f t="shared" si="78"/>
        <v>0.11418348637473741</v>
      </c>
      <c r="AH162" s="922"/>
      <c r="AI162" s="922"/>
      <c r="AJ162" s="922">
        <f t="shared" si="68"/>
        <v>0.38406729226471936</v>
      </c>
      <c r="AK162" s="900">
        <f t="shared" si="69"/>
        <v>5.3022775414746093E-7</v>
      </c>
      <c r="AL162" s="210"/>
    </row>
    <row r="163" spans="1:38" s="211" customFormat="1" ht="11.45" customHeight="1">
      <c r="A163" s="499">
        <v>2016</v>
      </c>
      <c r="B163" s="206" t="s">
        <v>457</v>
      </c>
      <c r="C163" s="205" t="s">
        <v>516</v>
      </c>
      <c r="D163" s="205" t="s">
        <v>622</v>
      </c>
      <c r="E163" s="205" t="s">
        <v>764</v>
      </c>
      <c r="F163" s="891" t="s">
        <v>313</v>
      </c>
      <c r="G163" s="280">
        <v>33.367789999999999</v>
      </c>
      <c r="H163" s="258">
        <v>22.776610000000002</v>
      </c>
      <c r="I163" s="892">
        <v>24.9864</v>
      </c>
      <c r="J163" s="893">
        <v>0.1400489</v>
      </c>
      <c r="K163" s="894">
        <v>0.1050557</v>
      </c>
      <c r="L163" s="895"/>
      <c r="M163" s="895">
        <v>1.20138E-2</v>
      </c>
      <c r="N163" s="895"/>
      <c r="O163" s="895">
        <v>3.5404E-3</v>
      </c>
      <c r="P163" s="895"/>
      <c r="Q163" s="895">
        <v>3.2385000000000001E-3</v>
      </c>
      <c r="R163" s="895">
        <v>1.62005E-2</v>
      </c>
      <c r="S163" s="896">
        <f t="shared" si="62"/>
        <v>0</v>
      </c>
      <c r="T163" s="896">
        <v>0.17569650000000001</v>
      </c>
      <c r="U163" s="309"/>
      <c r="V163" s="205">
        <v>2016</v>
      </c>
      <c r="W163" s="206" t="s">
        <v>457</v>
      </c>
      <c r="X163" s="205" t="s">
        <v>516</v>
      </c>
      <c r="Y163" s="205" t="s">
        <v>622</v>
      </c>
      <c r="Z163" s="205" t="s">
        <v>764</v>
      </c>
      <c r="AA163" s="891" t="s">
        <v>313</v>
      </c>
      <c r="AB163" s="897">
        <f t="shared" si="70"/>
        <v>1</v>
      </c>
      <c r="AC163" s="901">
        <f t="shared" si="71"/>
        <v>0.75013584540828238</v>
      </c>
      <c r="AD163" s="902"/>
      <c r="AE163" s="902">
        <f t="shared" si="80"/>
        <v>8.5782894403311979E-2</v>
      </c>
      <c r="AF163" s="902"/>
      <c r="AG163" s="902">
        <f t="shared" si="78"/>
        <v>2.5279741575978103E-2</v>
      </c>
      <c r="AH163" s="902"/>
      <c r="AI163" s="902">
        <f t="shared" ref="AI163:AI173" si="83">+Q163/$J163</f>
        <v>2.3124065951249884E-2</v>
      </c>
      <c r="AJ163" s="902">
        <f t="shared" si="68"/>
        <v>0.11567745266117763</v>
      </c>
      <c r="AK163" s="903">
        <f t="shared" si="69"/>
        <v>0</v>
      </c>
      <c r="AL163" s="210"/>
    </row>
    <row r="164" spans="1:38" s="211" customFormat="1" ht="11.45" customHeight="1">
      <c r="A164" s="499">
        <v>2014</v>
      </c>
      <c r="B164" s="206" t="s">
        <v>457</v>
      </c>
      <c r="C164" s="205" t="s">
        <v>516</v>
      </c>
      <c r="D164" s="205" t="s">
        <v>20</v>
      </c>
      <c r="E164" s="205" t="s">
        <v>765</v>
      </c>
      <c r="F164" s="891" t="s">
        <v>313</v>
      </c>
      <c r="G164" s="280">
        <v>33.749809999999997</v>
      </c>
      <c r="H164" s="258">
        <v>23.146000000000001</v>
      </c>
      <c r="I164" s="892">
        <v>25.313639999999999</v>
      </c>
      <c r="J164" s="893">
        <v>0.1389242</v>
      </c>
      <c r="K164" s="894">
        <v>0.1050387</v>
      </c>
      <c r="L164" s="895"/>
      <c r="M164" s="895">
        <v>1.0119400000000001E-2</v>
      </c>
      <c r="N164" s="895"/>
      <c r="O164" s="895">
        <v>4.5823000000000001E-3</v>
      </c>
      <c r="P164" s="895"/>
      <c r="Q164" s="895">
        <v>3.0804000000000001E-3</v>
      </c>
      <c r="R164" s="895">
        <v>1.61035E-2</v>
      </c>
      <c r="S164" s="896">
        <f t="shared" si="62"/>
        <v>-1.0000000000287557E-7</v>
      </c>
      <c r="T164" s="896">
        <v>0.1758998</v>
      </c>
      <c r="U164" s="309"/>
      <c r="V164" s="205">
        <v>2014</v>
      </c>
      <c r="W164" s="206" t="s">
        <v>457</v>
      </c>
      <c r="X164" s="205" t="s">
        <v>516</v>
      </c>
      <c r="Y164" s="205" t="s">
        <v>20</v>
      </c>
      <c r="Z164" s="205" t="s">
        <v>765</v>
      </c>
      <c r="AA164" s="891" t="s">
        <v>313</v>
      </c>
      <c r="AB164" s="897">
        <f t="shared" si="70"/>
        <v>1</v>
      </c>
      <c r="AC164" s="901">
        <f t="shared" si="71"/>
        <v>0.75608641259046305</v>
      </c>
      <c r="AD164" s="902"/>
      <c r="AE164" s="902">
        <f t="shared" si="80"/>
        <v>7.284116086326213E-2</v>
      </c>
      <c r="AF164" s="902"/>
      <c r="AG164" s="902">
        <f t="shared" si="78"/>
        <v>3.298417410357591E-2</v>
      </c>
      <c r="AH164" s="902"/>
      <c r="AI164" s="902">
        <f t="shared" si="83"/>
        <v>2.2173242674782365E-2</v>
      </c>
      <c r="AJ164" s="902">
        <f t="shared" si="68"/>
        <v>0.11591572958491034</v>
      </c>
      <c r="AK164" s="900">
        <f t="shared" si="69"/>
        <v>-7.1981699378831365E-7</v>
      </c>
      <c r="AL164" s="210"/>
    </row>
    <row r="165" spans="1:38" s="211" customFormat="1" ht="11.45" customHeight="1">
      <c r="A165" s="499">
        <v>2012</v>
      </c>
      <c r="B165" s="206" t="s">
        <v>457</v>
      </c>
      <c r="C165" s="205" t="s">
        <v>516</v>
      </c>
      <c r="D165" s="205" t="s">
        <v>20</v>
      </c>
      <c r="E165" s="205" t="s">
        <v>142</v>
      </c>
      <c r="F165" s="891" t="s">
        <v>313</v>
      </c>
      <c r="G165" s="280">
        <v>36.03687</v>
      </c>
      <c r="H165" s="258">
        <v>23.78755</v>
      </c>
      <c r="I165" s="892">
        <v>26.231079999999999</v>
      </c>
      <c r="J165" s="893">
        <v>0.1478207</v>
      </c>
      <c r="K165" s="894">
        <v>0.1026811</v>
      </c>
      <c r="L165" s="895"/>
      <c r="M165" s="895">
        <v>1.7773299999999999E-2</v>
      </c>
      <c r="N165" s="895"/>
      <c r="O165" s="895">
        <v>4.7919E-3</v>
      </c>
      <c r="P165" s="895"/>
      <c r="Q165" s="895">
        <v>4.7175999999999997E-3</v>
      </c>
      <c r="R165" s="895">
        <v>1.7856799999999999E-2</v>
      </c>
      <c r="S165" s="896">
        <f t="shared" si="62"/>
        <v>0</v>
      </c>
      <c r="T165" s="896">
        <v>0.16371060000000001</v>
      </c>
      <c r="U165" s="309"/>
      <c r="V165" s="205">
        <v>2012</v>
      </c>
      <c r="W165" s="206" t="s">
        <v>457</v>
      </c>
      <c r="X165" s="205" t="s">
        <v>516</v>
      </c>
      <c r="Y165" s="205" t="s">
        <v>20</v>
      </c>
      <c r="Z165" s="205" t="s">
        <v>142</v>
      </c>
      <c r="AA165" s="891" t="s">
        <v>313</v>
      </c>
      <c r="AB165" s="897">
        <f t="shared" si="70"/>
        <v>1</v>
      </c>
      <c r="AC165" s="901">
        <f t="shared" si="71"/>
        <v>0.69463275441125627</v>
      </c>
      <c r="AD165" s="902"/>
      <c r="AE165" s="902">
        <f t="shared" si="80"/>
        <v>0.12023552858293865</v>
      </c>
      <c r="AF165" s="902"/>
      <c r="AG165" s="902">
        <f t="shared" si="78"/>
        <v>3.2416975430369359E-2</v>
      </c>
      <c r="AH165" s="902"/>
      <c r="AI165" s="902">
        <f t="shared" si="83"/>
        <v>3.1914339466664679E-2</v>
      </c>
      <c r="AJ165" s="902">
        <f t="shared" si="68"/>
        <v>0.12080040210877095</v>
      </c>
      <c r="AK165" s="900">
        <f t="shared" si="69"/>
        <v>0</v>
      </c>
      <c r="AL165" s="210"/>
    </row>
    <row r="166" spans="1:38" s="211" customFormat="1" ht="11.45" customHeight="1">
      <c r="A166" s="499">
        <v>2010</v>
      </c>
      <c r="B166" s="206" t="s">
        <v>457</v>
      </c>
      <c r="C166" s="205" t="s">
        <v>516</v>
      </c>
      <c r="D166" s="205" t="s">
        <v>4</v>
      </c>
      <c r="E166" s="205" t="s">
        <v>143</v>
      </c>
      <c r="F166" s="891" t="s">
        <v>313</v>
      </c>
      <c r="G166" s="280">
        <v>37.798499999999997</v>
      </c>
      <c r="H166" s="258">
        <v>24.736550000000001</v>
      </c>
      <c r="I166" s="892">
        <v>28.02149</v>
      </c>
      <c r="J166" s="893">
        <v>0.15157770000000001</v>
      </c>
      <c r="K166" s="894">
        <v>0.102821</v>
      </c>
      <c r="L166" s="895"/>
      <c r="M166" s="895">
        <v>1.7175200000000002E-2</v>
      </c>
      <c r="N166" s="895"/>
      <c r="O166" s="895">
        <v>6.8992999999999997E-3</v>
      </c>
      <c r="P166" s="895"/>
      <c r="Q166" s="895">
        <v>4.8228000000000004E-3</v>
      </c>
      <c r="R166" s="895">
        <v>1.9859399999999999E-2</v>
      </c>
      <c r="S166" s="896">
        <f t="shared" si="62"/>
        <v>0</v>
      </c>
      <c r="T166" s="896">
        <v>0.1689088</v>
      </c>
      <c r="U166" s="309"/>
      <c r="V166" s="205">
        <v>2010</v>
      </c>
      <c r="W166" s="206" t="s">
        <v>457</v>
      </c>
      <c r="X166" s="205" t="s">
        <v>516</v>
      </c>
      <c r="Y166" s="205" t="s">
        <v>4</v>
      </c>
      <c r="Z166" s="205" t="s">
        <v>143</v>
      </c>
      <c r="AA166" s="891" t="s">
        <v>313</v>
      </c>
      <c r="AB166" s="897">
        <f t="shared" si="70"/>
        <v>1</v>
      </c>
      <c r="AC166" s="901">
        <f t="shared" si="71"/>
        <v>0.67833856827224581</v>
      </c>
      <c r="AD166" s="902"/>
      <c r="AE166" s="902">
        <f t="shared" si="80"/>
        <v>0.11330954355422995</v>
      </c>
      <c r="AF166" s="902"/>
      <c r="AG166" s="902">
        <f t="shared" si="78"/>
        <v>4.5516589841381676E-2</v>
      </c>
      <c r="AH166" s="902"/>
      <c r="AI166" s="902">
        <f t="shared" si="83"/>
        <v>3.1817345163569578E-2</v>
      </c>
      <c r="AJ166" s="902">
        <f t="shared" si="68"/>
        <v>0.13101795316857293</v>
      </c>
      <c r="AK166" s="900">
        <f t="shared" si="69"/>
        <v>0</v>
      </c>
      <c r="AL166" s="210"/>
    </row>
    <row r="167" spans="1:38" s="211" customFormat="1" ht="11.45" customHeight="1">
      <c r="A167" s="499">
        <v>2007</v>
      </c>
      <c r="B167" s="206" t="s">
        <v>457</v>
      </c>
      <c r="C167" s="205" t="s">
        <v>516</v>
      </c>
      <c r="D167" s="205" t="s">
        <v>6</v>
      </c>
      <c r="E167" s="205" t="s">
        <v>144</v>
      </c>
      <c r="F167" s="891" t="s">
        <v>313</v>
      </c>
      <c r="G167" s="280">
        <v>37.383600000000001</v>
      </c>
      <c r="H167" s="258">
        <v>23.131820000000001</v>
      </c>
      <c r="I167" s="892">
        <v>26.55274</v>
      </c>
      <c r="J167" s="893">
        <v>0.15552560000000001</v>
      </c>
      <c r="K167" s="894">
        <v>0.10710600000000001</v>
      </c>
      <c r="L167" s="895"/>
      <c r="M167" s="895">
        <v>1.77444E-2</v>
      </c>
      <c r="N167" s="895"/>
      <c r="O167" s="895">
        <v>4.7927999999999998E-3</v>
      </c>
      <c r="P167" s="895"/>
      <c r="Q167" s="895">
        <v>7.0472E-3</v>
      </c>
      <c r="R167" s="895">
        <v>1.88351E-2</v>
      </c>
      <c r="S167" s="896">
        <f t="shared" si="62"/>
        <v>1.0000000000287557E-7</v>
      </c>
      <c r="T167" s="896">
        <v>0.1897797</v>
      </c>
      <c r="U167" s="309"/>
      <c r="V167" s="205">
        <v>2007</v>
      </c>
      <c r="W167" s="206" t="s">
        <v>457</v>
      </c>
      <c r="X167" s="205" t="s">
        <v>516</v>
      </c>
      <c r="Y167" s="205" t="s">
        <v>6</v>
      </c>
      <c r="Z167" s="205" t="s">
        <v>144</v>
      </c>
      <c r="AA167" s="891" t="s">
        <v>313</v>
      </c>
      <c r="AB167" s="897">
        <f t="shared" si="70"/>
        <v>1</v>
      </c>
      <c r="AC167" s="901">
        <f t="shared" si="71"/>
        <v>0.68867118982341169</v>
      </c>
      <c r="AD167" s="902"/>
      <c r="AE167" s="902">
        <f t="shared" si="80"/>
        <v>0.11409311393108272</v>
      </c>
      <c r="AF167" s="902"/>
      <c r="AG167" s="902">
        <f t="shared" si="78"/>
        <v>3.0816791576435E-2</v>
      </c>
      <c r="AH167" s="902"/>
      <c r="AI167" s="902">
        <f t="shared" si="83"/>
        <v>4.531215439773259E-2</v>
      </c>
      <c r="AJ167" s="902">
        <f t="shared" si="68"/>
        <v>0.12110610729037534</v>
      </c>
      <c r="AK167" s="900">
        <f t="shared" si="69"/>
        <v>6.4298096269510552E-7</v>
      </c>
      <c r="AL167" s="210"/>
    </row>
    <row r="168" spans="1:38" s="211" customFormat="1" ht="11.45" customHeight="1">
      <c r="A168" s="499">
        <v>2005</v>
      </c>
      <c r="B168" s="206" t="s">
        <v>457</v>
      </c>
      <c r="C168" s="205" t="s">
        <v>516</v>
      </c>
      <c r="D168" s="205" t="s">
        <v>8</v>
      </c>
      <c r="E168" s="205" t="s">
        <v>145</v>
      </c>
      <c r="F168" s="891" t="s">
        <v>313</v>
      </c>
      <c r="G168" s="280">
        <v>37.93676</v>
      </c>
      <c r="H168" s="258">
        <v>23.59477</v>
      </c>
      <c r="I168" s="892">
        <v>26.785599999999999</v>
      </c>
      <c r="J168" s="893">
        <v>0.1648425</v>
      </c>
      <c r="K168" s="894">
        <v>0.1116895</v>
      </c>
      <c r="L168" s="895"/>
      <c r="M168" s="895">
        <v>1.77894E-2</v>
      </c>
      <c r="N168" s="895">
        <v>2.5945999999999999E-3</v>
      </c>
      <c r="O168" s="895">
        <v>4.3705999999999997E-3</v>
      </c>
      <c r="P168" s="895"/>
      <c r="Q168" s="895">
        <v>9.2688000000000006E-3</v>
      </c>
      <c r="R168" s="895">
        <v>1.91296E-2</v>
      </c>
      <c r="S168" s="896">
        <f t="shared" si="62"/>
        <v>0</v>
      </c>
      <c r="T168" s="896">
        <v>0.19244629999999999</v>
      </c>
      <c r="U168" s="309"/>
      <c r="V168" s="205">
        <v>2005</v>
      </c>
      <c r="W168" s="206" t="s">
        <v>457</v>
      </c>
      <c r="X168" s="205" t="s">
        <v>516</v>
      </c>
      <c r="Y168" s="205" t="s">
        <v>8</v>
      </c>
      <c r="Z168" s="205" t="s">
        <v>145</v>
      </c>
      <c r="AA168" s="891" t="s">
        <v>313</v>
      </c>
      <c r="AB168" s="897">
        <f t="shared" si="70"/>
        <v>1</v>
      </c>
      <c r="AC168" s="901">
        <f t="shared" si="71"/>
        <v>0.67755281556637392</v>
      </c>
      <c r="AD168" s="902"/>
      <c r="AE168" s="902">
        <f t="shared" si="80"/>
        <v>0.10791755766868374</v>
      </c>
      <c r="AF168" s="902">
        <f t="shared" ref="AF168:AF169" si="84">+N168/$J168</f>
        <v>1.5739872908988883E-2</v>
      </c>
      <c r="AG168" s="902">
        <f t="shared" si="78"/>
        <v>2.6513793469523938E-2</v>
      </c>
      <c r="AH168" s="902"/>
      <c r="AI168" s="902">
        <f t="shared" si="83"/>
        <v>5.6228217844305935E-2</v>
      </c>
      <c r="AJ168" s="902">
        <f t="shared" si="68"/>
        <v>0.11604774254212354</v>
      </c>
      <c r="AK168" s="900">
        <f t="shared" si="69"/>
        <v>0</v>
      </c>
      <c r="AL168" s="210"/>
    </row>
    <row r="169" spans="1:38" s="211" customFormat="1" ht="11.45" customHeight="1">
      <c r="A169" s="499">
        <v>2001</v>
      </c>
      <c r="B169" s="206" t="s">
        <v>457</v>
      </c>
      <c r="C169" s="205" t="s">
        <v>516</v>
      </c>
      <c r="D169" s="205" t="s">
        <v>10</v>
      </c>
      <c r="E169" s="205" t="s">
        <v>146</v>
      </c>
      <c r="F169" s="891" t="s">
        <v>313</v>
      </c>
      <c r="G169" s="280">
        <v>37.370849999999997</v>
      </c>
      <c r="H169" s="258">
        <v>19.943180000000002</v>
      </c>
      <c r="I169" s="892">
        <v>23.555569999999999</v>
      </c>
      <c r="J169" s="893">
        <v>0.17871119999999999</v>
      </c>
      <c r="K169" s="894">
        <v>9.96475E-2</v>
      </c>
      <c r="L169" s="895"/>
      <c r="M169" s="895">
        <v>3.2710299999999998E-2</v>
      </c>
      <c r="N169" s="895">
        <v>3.1357999999999998E-3</v>
      </c>
      <c r="O169" s="895">
        <v>1.06038E-2</v>
      </c>
      <c r="P169" s="895"/>
      <c r="Q169" s="895">
        <v>1.1908999999999999E-2</v>
      </c>
      <c r="R169" s="895">
        <v>2.0704799999999999E-2</v>
      </c>
      <c r="S169" s="896">
        <f t="shared" si="62"/>
        <v>0</v>
      </c>
      <c r="T169" s="896">
        <v>0.23804600000000001</v>
      </c>
      <c r="U169" s="309"/>
      <c r="V169" s="205">
        <v>2001</v>
      </c>
      <c r="W169" s="206" t="s">
        <v>457</v>
      </c>
      <c r="X169" s="205" t="s">
        <v>516</v>
      </c>
      <c r="Y169" s="205" t="s">
        <v>10</v>
      </c>
      <c r="Z169" s="205" t="s">
        <v>146</v>
      </c>
      <c r="AA169" s="891" t="s">
        <v>313</v>
      </c>
      <c r="AB169" s="897">
        <f t="shared" si="70"/>
        <v>1</v>
      </c>
      <c r="AC169" s="901">
        <f t="shared" si="71"/>
        <v>0.55758956349685973</v>
      </c>
      <c r="AD169" s="902"/>
      <c r="AE169" s="902">
        <f t="shared" si="80"/>
        <v>0.18303441530245446</v>
      </c>
      <c r="AF169" s="902">
        <f t="shared" si="84"/>
        <v>1.754674581111872E-2</v>
      </c>
      <c r="AG169" s="902">
        <f t="shared" si="78"/>
        <v>5.9334837436042065E-2</v>
      </c>
      <c r="AH169" s="902"/>
      <c r="AI169" s="902">
        <f t="shared" si="83"/>
        <v>6.6638240916070179E-2</v>
      </c>
      <c r="AJ169" s="902">
        <f t="shared" si="68"/>
        <v>0.11585619703745484</v>
      </c>
      <c r="AK169" s="900">
        <f t="shared" si="69"/>
        <v>0</v>
      </c>
      <c r="AL169" s="210"/>
    </row>
    <row r="170" spans="1:38" s="211" customFormat="1" ht="11.45" customHeight="1">
      <c r="A170" s="499">
        <v>1997</v>
      </c>
      <c r="B170" s="206" t="s">
        <v>457</v>
      </c>
      <c r="C170" s="205" t="s">
        <v>516</v>
      </c>
      <c r="D170" s="205" t="s">
        <v>12</v>
      </c>
      <c r="E170" s="205" t="s">
        <v>147</v>
      </c>
      <c r="F170" s="891" t="s">
        <v>313</v>
      </c>
      <c r="G170" s="280">
        <v>33.73198</v>
      </c>
      <c r="H170" s="258">
        <v>18.075019999999999</v>
      </c>
      <c r="I170" s="892">
        <v>21.928170000000001</v>
      </c>
      <c r="J170" s="893">
        <v>0.15960849999999999</v>
      </c>
      <c r="K170" s="894">
        <v>8.8310600000000003E-2</v>
      </c>
      <c r="L170" s="895"/>
      <c r="M170" s="895">
        <v>3.3442199999999998E-2</v>
      </c>
      <c r="N170" s="895"/>
      <c r="O170" s="895">
        <v>8.9172999999999995E-3</v>
      </c>
      <c r="P170" s="895"/>
      <c r="Q170" s="895">
        <v>6.8931000000000001E-3</v>
      </c>
      <c r="R170" s="895">
        <v>2.2045499999999999E-2</v>
      </c>
      <c r="S170" s="896">
        <f t="shared" si="62"/>
        <v>-2.0000000000575113E-7</v>
      </c>
      <c r="T170" s="896">
        <v>0.23553979999999999</v>
      </c>
      <c r="U170" s="309"/>
      <c r="V170" s="205">
        <v>1997</v>
      </c>
      <c r="W170" s="206" t="s">
        <v>457</v>
      </c>
      <c r="X170" s="205" t="s">
        <v>516</v>
      </c>
      <c r="Y170" s="205" t="s">
        <v>12</v>
      </c>
      <c r="Z170" s="205" t="s">
        <v>147</v>
      </c>
      <c r="AA170" s="891" t="s">
        <v>313</v>
      </c>
      <c r="AB170" s="897">
        <f t="shared" si="70"/>
        <v>1</v>
      </c>
      <c r="AC170" s="901">
        <f t="shared" si="71"/>
        <v>0.55329509393296727</v>
      </c>
      <c r="AD170" s="902"/>
      <c r="AE170" s="902">
        <f t="shared" si="80"/>
        <v>0.20952643499562995</v>
      </c>
      <c r="AF170" s="902"/>
      <c r="AG170" s="902">
        <f t="shared" si="78"/>
        <v>5.5869831493936727E-2</v>
      </c>
      <c r="AH170" s="902"/>
      <c r="AI170" s="902">
        <f t="shared" si="83"/>
        <v>4.3187549535269112E-2</v>
      </c>
      <c r="AJ170" s="902">
        <f t="shared" si="68"/>
        <v>0.13812234310829311</v>
      </c>
      <c r="AK170" s="900">
        <f t="shared" si="69"/>
        <v>-1.253066096218447E-6</v>
      </c>
      <c r="AL170" s="210"/>
    </row>
    <row r="171" spans="1:38" s="211" customFormat="1" ht="11.45" customHeight="1">
      <c r="A171" s="499">
        <v>1992</v>
      </c>
      <c r="B171" s="206" t="s">
        <v>457</v>
      </c>
      <c r="C171" s="205" t="s">
        <v>516</v>
      </c>
      <c r="D171" s="205" t="s">
        <v>14</v>
      </c>
      <c r="E171" s="205" t="s">
        <v>148</v>
      </c>
      <c r="F171" s="891" t="s">
        <v>313</v>
      </c>
      <c r="G171" s="280">
        <v>31.726030000000002</v>
      </c>
      <c r="H171" s="258">
        <v>15.62308</v>
      </c>
      <c r="I171" s="892">
        <v>18.062560000000001</v>
      </c>
      <c r="J171" s="893">
        <v>0.15504470000000001</v>
      </c>
      <c r="K171" s="894">
        <v>8.49356E-2</v>
      </c>
      <c r="L171" s="895">
        <v>9.5974000000000007E-3</v>
      </c>
      <c r="M171" s="895">
        <v>2.2480799999999999E-2</v>
      </c>
      <c r="N171" s="895"/>
      <c r="O171" s="895">
        <v>8.7021000000000008E-3</v>
      </c>
      <c r="P171" s="895"/>
      <c r="Q171" s="895">
        <v>0</v>
      </c>
      <c r="R171" s="895">
        <v>2.9328799999999999E-2</v>
      </c>
      <c r="S171" s="896">
        <f t="shared" si="62"/>
        <v>0</v>
      </c>
      <c r="T171" s="896">
        <v>0.1963597</v>
      </c>
      <c r="U171" s="309"/>
      <c r="V171" s="205">
        <v>1992</v>
      </c>
      <c r="W171" s="206" t="s">
        <v>457</v>
      </c>
      <c r="X171" s="205" t="s">
        <v>516</v>
      </c>
      <c r="Y171" s="205" t="s">
        <v>14</v>
      </c>
      <c r="Z171" s="205" t="s">
        <v>148</v>
      </c>
      <c r="AA171" s="891" t="s">
        <v>313</v>
      </c>
      <c r="AB171" s="897">
        <f t="shared" si="70"/>
        <v>1</v>
      </c>
      <c r="AC171" s="901">
        <f t="shared" si="71"/>
        <v>0.54781363052074661</v>
      </c>
      <c r="AD171" s="902">
        <f t="shared" si="81"/>
        <v>6.1900858268615438E-2</v>
      </c>
      <c r="AE171" s="902">
        <f t="shared" si="80"/>
        <v>0.14499560449341381</v>
      </c>
      <c r="AF171" s="902"/>
      <c r="AG171" s="902">
        <f t="shared" si="78"/>
        <v>5.6126394517194075E-2</v>
      </c>
      <c r="AH171" s="902"/>
      <c r="AI171" s="902">
        <f t="shared" si="83"/>
        <v>0</v>
      </c>
      <c r="AJ171" s="902">
        <f t="shared" si="68"/>
        <v>0.18916351220003003</v>
      </c>
      <c r="AK171" s="900">
        <f t="shared" si="69"/>
        <v>0</v>
      </c>
      <c r="AL171" s="210"/>
    </row>
    <row r="172" spans="1:38" s="211" customFormat="1" ht="11.45" customHeight="1">
      <c r="A172" s="499">
        <v>1986</v>
      </c>
      <c r="B172" s="206" t="s">
        <v>457</v>
      </c>
      <c r="C172" s="205" t="s">
        <v>516</v>
      </c>
      <c r="D172" s="205" t="s">
        <v>16</v>
      </c>
      <c r="E172" s="205" t="s">
        <v>149</v>
      </c>
      <c r="F172" s="891" t="s">
        <v>313</v>
      </c>
      <c r="G172" s="280">
        <v>31.332699999999999</v>
      </c>
      <c r="H172" s="258">
        <v>16.63252</v>
      </c>
      <c r="I172" s="892">
        <v>19.414840000000002</v>
      </c>
      <c r="J172" s="893">
        <v>0.1462426</v>
      </c>
      <c r="K172" s="894">
        <v>8.6483699999999997E-2</v>
      </c>
      <c r="L172" s="895"/>
      <c r="M172" s="895">
        <v>3.7217899999999998E-2</v>
      </c>
      <c r="N172" s="895"/>
      <c r="O172" s="895">
        <v>3.3256000000000002E-3</v>
      </c>
      <c r="P172" s="895"/>
      <c r="Q172" s="895">
        <v>0</v>
      </c>
      <c r="R172" s="895">
        <v>1.9215400000000001E-2</v>
      </c>
      <c r="S172" s="896">
        <f t="shared" si="62"/>
        <v>0</v>
      </c>
      <c r="T172" s="896">
        <v>0.22840460000000001</v>
      </c>
      <c r="U172" s="309"/>
      <c r="V172" s="205">
        <v>1986</v>
      </c>
      <c r="W172" s="206" t="s">
        <v>457</v>
      </c>
      <c r="X172" s="205" t="s">
        <v>516</v>
      </c>
      <c r="Y172" s="205" t="s">
        <v>16</v>
      </c>
      <c r="Z172" s="205" t="s">
        <v>149</v>
      </c>
      <c r="AA172" s="891" t="s">
        <v>313</v>
      </c>
      <c r="AB172" s="897">
        <f t="shared" si="70"/>
        <v>1</v>
      </c>
      <c r="AC172" s="901">
        <f t="shared" si="71"/>
        <v>0.59137146084656589</v>
      </c>
      <c r="AD172" s="902"/>
      <c r="AE172" s="902">
        <f t="shared" si="80"/>
        <v>0.25449424449510605</v>
      </c>
      <c r="AF172" s="902"/>
      <c r="AG172" s="902">
        <f t="shared" si="78"/>
        <v>2.2740295919246513E-2</v>
      </c>
      <c r="AH172" s="902"/>
      <c r="AI172" s="902">
        <f t="shared" si="83"/>
        <v>0</v>
      </c>
      <c r="AJ172" s="902">
        <f t="shared" si="68"/>
        <v>0.1313939987390815</v>
      </c>
      <c r="AK172" s="900">
        <f t="shared" si="69"/>
        <v>0</v>
      </c>
      <c r="AL172" s="210"/>
    </row>
    <row r="173" spans="1:38" s="211" customFormat="1" ht="11.45" customHeight="1">
      <c r="A173" s="499">
        <v>1979</v>
      </c>
      <c r="B173" s="206" t="s">
        <v>457</v>
      </c>
      <c r="C173" s="205" t="s">
        <v>516</v>
      </c>
      <c r="D173" s="205" t="s">
        <v>18</v>
      </c>
      <c r="E173" s="205" t="s">
        <v>150</v>
      </c>
      <c r="F173" s="891" t="s">
        <v>313</v>
      </c>
      <c r="G173" s="280">
        <v>23.847359999999998</v>
      </c>
      <c r="H173" s="258">
        <v>12.200810000000001</v>
      </c>
      <c r="I173" s="892">
        <v>18.932880000000001</v>
      </c>
      <c r="J173" s="893">
        <v>0.109696</v>
      </c>
      <c r="K173" s="894">
        <v>5.6326300000000003E-2</v>
      </c>
      <c r="L173" s="895"/>
      <c r="M173" s="895">
        <v>3.7327300000000001E-2</v>
      </c>
      <c r="N173" s="895"/>
      <c r="O173" s="895"/>
      <c r="P173" s="895"/>
      <c r="Q173" s="895">
        <v>0</v>
      </c>
      <c r="R173" s="895">
        <v>1.6042399999999998E-2</v>
      </c>
      <c r="S173" s="896">
        <f t="shared" si="62"/>
        <v>0</v>
      </c>
      <c r="T173" s="896">
        <v>0.29109699999999999</v>
      </c>
      <c r="U173" s="309"/>
      <c r="V173" s="205">
        <v>1979</v>
      </c>
      <c r="W173" s="206" t="s">
        <v>457</v>
      </c>
      <c r="X173" s="205" t="s">
        <v>516</v>
      </c>
      <c r="Y173" s="205" t="s">
        <v>18</v>
      </c>
      <c r="Z173" s="205" t="s">
        <v>150</v>
      </c>
      <c r="AA173" s="891" t="s">
        <v>313</v>
      </c>
      <c r="AB173" s="897">
        <f t="shared" si="70"/>
        <v>1</v>
      </c>
      <c r="AC173" s="901">
        <f t="shared" si="71"/>
        <v>0.51347633459743292</v>
      </c>
      <c r="AD173" s="902"/>
      <c r="AE173" s="902">
        <f t="shared" si="80"/>
        <v>0.34027949970828469</v>
      </c>
      <c r="AF173" s="902"/>
      <c r="AG173" s="902"/>
      <c r="AH173" s="902"/>
      <c r="AI173" s="902">
        <f t="shared" si="83"/>
        <v>0</v>
      </c>
      <c r="AJ173" s="902">
        <f t="shared" si="68"/>
        <v>0.14624416569428236</v>
      </c>
      <c r="AK173" s="968">
        <f t="shared" si="69"/>
        <v>0</v>
      </c>
      <c r="AL173" s="210"/>
    </row>
    <row r="174" spans="1:38" s="211" customFormat="1" ht="11.45" customHeight="1">
      <c r="A174" s="501">
        <v>2014</v>
      </c>
      <c r="B174" s="884" t="s">
        <v>458</v>
      </c>
      <c r="C174" s="502" t="s">
        <v>512</v>
      </c>
      <c r="D174" s="502" t="s">
        <v>20</v>
      </c>
      <c r="E174" s="502" t="s">
        <v>151</v>
      </c>
      <c r="F174" s="969" t="s">
        <v>401</v>
      </c>
      <c r="G174" s="853">
        <v>44.108319999999999</v>
      </c>
      <c r="H174" s="854">
        <v>19.912559999999999</v>
      </c>
      <c r="I174" s="854">
        <v>19.912559999999999</v>
      </c>
      <c r="J174" s="970">
        <v>0.29994209999999999</v>
      </c>
      <c r="K174" s="971">
        <v>0.28974270000000002</v>
      </c>
      <c r="L174" s="972"/>
      <c r="M174" s="972"/>
      <c r="N174" s="972">
        <v>1.4231000000000001E-3</v>
      </c>
      <c r="O174" s="972">
        <v>8.1577000000000004E-3</v>
      </c>
      <c r="P174" s="972"/>
      <c r="Q174" s="972">
        <v>0</v>
      </c>
      <c r="R174" s="972">
        <v>2.0306999999999999E-3</v>
      </c>
      <c r="S174" s="973">
        <f t="shared" si="62"/>
        <v>-1.4121000000000272E-3</v>
      </c>
      <c r="T174" s="970">
        <v>0.3309511</v>
      </c>
      <c r="U174" s="310"/>
      <c r="V174" s="502">
        <v>2014</v>
      </c>
      <c r="W174" s="884" t="s">
        <v>458</v>
      </c>
      <c r="X174" s="502" t="s">
        <v>512</v>
      </c>
      <c r="Y174" s="502" t="s">
        <v>20</v>
      </c>
      <c r="Z174" s="502" t="s">
        <v>151</v>
      </c>
      <c r="AA174" s="969" t="s">
        <v>401</v>
      </c>
      <c r="AB174" s="974">
        <f t="shared" ref="AB174:AB203" si="85">+J174/$J174</f>
        <v>1</v>
      </c>
      <c r="AC174" s="975">
        <f t="shared" ref="AC174:AC204" si="86">+K174/$J174</f>
        <v>0.96599543711936409</v>
      </c>
      <c r="AD174" s="976"/>
      <c r="AE174" s="976"/>
      <c r="AF174" s="976">
        <f t="shared" ref="AF174:AI180" si="87">+N174/$J174</f>
        <v>4.7445823710642824E-3</v>
      </c>
      <c r="AG174" s="976">
        <f t="shared" si="87"/>
        <v>2.7197582466749418E-2</v>
      </c>
      <c r="AH174" s="976"/>
      <c r="AI174" s="976">
        <f t="shared" si="87"/>
        <v>0</v>
      </c>
      <c r="AJ174" s="976">
        <f t="shared" si="68"/>
        <v>6.770306669187153E-3</v>
      </c>
      <c r="AK174" s="990">
        <f t="shared" si="69"/>
        <v>-4.7079086263648318E-3</v>
      </c>
      <c r="AL174" s="210"/>
    </row>
    <row r="175" spans="1:38" s="211" customFormat="1" ht="11.45" customHeight="1">
      <c r="A175" s="503">
        <v>2010</v>
      </c>
      <c r="B175" s="215" t="s">
        <v>458</v>
      </c>
      <c r="C175" s="214" t="s">
        <v>512</v>
      </c>
      <c r="D175" s="214" t="s">
        <v>4</v>
      </c>
      <c r="E175" s="214" t="s">
        <v>152</v>
      </c>
      <c r="F175" s="904" t="s">
        <v>401</v>
      </c>
      <c r="G175" s="607">
        <v>42.45111</v>
      </c>
      <c r="H175" s="608">
        <v>18.9542</v>
      </c>
      <c r="I175" s="609">
        <v>18.9542</v>
      </c>
      <c r="J175" s="977">
        <v>0.28063389999999999</v>
      </c>
      <c r="K175" s="978">
        <v>0.27268290000000001</v>
      </c>
      <c r="L175" s="977"/>
      <c r="M175" s="977"/>
      <c r="N175" s="977">
        <v>1.1016999999999999E-3</v>
      </c>
      <c r="O175" s="977">
        <v>6.4733000000000004E-3</v>
      </c>
      <c r="P175" s="977"/>
      <c r="Q175" s="977">
        <v>0</v>
      </c>
      <c r="R175" s="977">
        <v>1.4571E-3</v>
      </c>
      <c r="S175" s="909">
        <f t="shared" si="62"/>
        <v>-1.0811000000000015E-3</v>
      </c>
      <c r="T175" s="979">
        <v>0.3254108</v>
      </c>
      <c r="U175" s="310"/>
      <c r="V175" s="214">
        <v>2010</v>
      </c>
      <c r="W175" s="215" t="s">
        <v>458</v>
      </c>
      <c r="X175" s="214" t="s">
        <v>512</v>
      </c>
      <c r="Y175" s="214" t="s">
        <v>4</v>
      </c>
      <c r="Z175" s="214" t="s">
        <v>152</v>
      </c>
      <c r="AA175" s="904" t="s">
        <v>401</v>
      </c>
      <c r="AB175" s="910">
        <f t="shared" si="85"/>
        <v>1</v>
      </c>
      <c r="AC175" s="911">
        <f t="shared" si="86"/>
        <v>0.97166771370101768</v>
      </c>
      <c r="AD175" s="912"/>
      <c r="AE175" s="912"/>
      <c r="AF175" s="912">
        <f t="shared" si="87"/>
        <v>3.9257552277183905E-3</v>
      </c>
      <c r="AG175" s="912">
        <f t="shared" si="87"/>
        <v>2.3066707193963382E-2</v>
      </c>
      <c r="AH175" s="912"/>
      <c r="AI175" s="912">
        <f t="shared" si="87"/>
        <v>0</v>
      </c>
      <c r="AJ175" s="912">
        <f t="shared" si="68"/>
        <v>5.1921738606775592E-3</v>
      </c>
      <c r="AK175" s="990">
        <f t="shared" si="69"/>
        <v>-3.8523499833771346E-3</v>
      </c>
      <c r="AL175" s="210"/>
    </row>
    <row r="176" spans="1:38" s="211" customFormat="1" ht="11.45" customHeight="1">
      <c r="A176" s="503">
        <v>2008</v>
      </c>
      <c r="B176" s="215" t="s">
        <v>458</v>
      </c>
      <c r="C176" s="214" t="s">
        <v>512</v>
      </c>
      <c r="D176" s="214" t="s">
        <v>6</v>
      </c>
      <c r="E176" s="214" t="s">
        <v>153</v>
      </c>
      <c r="F176" s="904" t="s">
        <v>401</v>
      </c>
      <c r="G176" s="607">
        <v>42.204230000000003</v>
      </c>
      <c r="H176" s="608">
        <v>19.431539999999998</v>
      </c>
      <c r="I176" s="609">
        <v>19.431539999999998</v>
      </c>
      <c r="J176" s="977">
        <v>0.2730168</v>
      </c>
      <c r="K176" s="978">
        <v>0.2686037</v>
      </c>
      <c r="L176" s="977"/>
      <c r="M176" s="977"/>
      <c r="N176" s="977">
        <v>7.7749999999999998E-4</v>
      </c>
      <c r="O176" s="977">
        <v>3.1010999999999999E-3</v>
      </c>
      <c r="P176" s="977"/>
      <c r="Q176" s="977">
        <v>0</v>
      </c>
      <c r="R176" s="977">
        <v>1.2836E-3</v>
      </c>
      <c r="S176" s="909">
        <f t="shared" si="62"/>
        <v>-7.4910000000000254E-4</v>
      </c>
      <c r="T176" s="979">
        <v>0.31058530000000001</v>
      </c>
      <c r="U176" s="310"/>
      <c r="V176" s="214">
        <v>2008</v>
      </c>
      <c r="W176" s="215" t="s">
        <v>458</v>
      </c>
      <c r="X176" s="214" t="s">
        <v>512</v>
      </c>
      <c r="Y176" s="214" t="s">
        <v>6</v>
      </c>
      <c r="Z176" s="214" t="s">
        <v>153</v>
      </c>
      <c r="AA176" s="904" t="s">
        <v>401</v>
      </c>
      <c r="AB176" s="910">
        <f t="shared" si="85"/>
        <v>1</v>
      </c>
      <c r="AC176" s="911">
        <f t="shared" si="86"/>
        <v>0.98383579325521364</v>
      </c>
      <c r="AD176" s="912"/>
      <c r="AE176" s="912"/>
      <c r="AF176" s="912">
        <f t="shared" si="87"/>
        <v>2.8478100981331549E-3</v>
      </c>
      <c r="AG176" s="912">
        <f t="shared" si="87"/>
        <v>1.1358641666007366E-2</v>
      </c>
      <c r="AH176" s="912"/>
      <c r="AI176" s="912">
        <f t="shared" si="87"/>
        <v>0</v>
      </c>
      <c r="AJ176" s="912">
        <f t="shared" si="68"/>
        <v>4.7015421761591224E-3</v>
      </c>
      <c r="AK176" s="990">
        <f t="shared" si="69"/>
        <v>-2.7437871955133808E-3</v>
      </c>
      <c r="AL176" s="210"/>
    </row>
    <row r="177" spans="1:38" s="211" customFormat="1" ht="11.45" customHeight="1">
      <c r="A177" s="503">
        <v>2004</v>
      </c>
      <c r="B177" s="215" t="s">
        <v>458</v>
      </c>
      <c r="C177" s="214" t="s">
        <v>512</v>
      </c>
      <c r="D177" s="214" t="s">
        <v>8</v>
      </c>
      <c r="E177" s="214" t="s">
        <v>154</v>
      </c>
      <c r="F177" s="904" t="s">
        <v>401</v>
      </c>
      <c r="G177" s="607">
        <v>41.654400000000003</v>
      </c>
      <c r="H177" s="608">
        <v>19.805730000000001</v>
      </c>
      <c r="I177" s="609">
        <v>19.805730000000001</v>
      </c>
      <c r="J177" s="977">
        <v>0.25635409999999997</v>
      </c>
      <c r="K177" s="978">
        <v>0.25093729999999997</v>
      </c>
      <c r="L177" s="977"/>
      <c r="M177" s="977"/>
      <c r="N177" s="977">
        <v>6.0729999999999996E-4</v>
      </c>
      <c r="O177" s="977">
        <v>4.3890999999999999E-3</v>
      </c>
      <c r="P177" s="977"/>
      <c r="Q177" s="977">
        <v>0</v>
      </c>
      <c r="R177" s="977">
        <v>1.0261999999999999E-3</v>
      </c>
      <c r="S177" s="909">
        <f t="shared" si="62"/>
        <v>-6.0579999999993417E-4</v>
      </c>
      <c r="T177" s="979">
        <v>0.31974010000000003</v>
      </c>
      <c r="U177" s="310"/>
      <c r="V177" s="214">
        <v>2004</v>
      </c>
      <c r="W177" s="215" t="s">
        <v>458</v>
      </c>
      <c r="X177" s="214" t="s">
        <v>512</v>
      </c>
      <c r="Y177" s="214" t="s">
        <v>8</v>
      </c>
      <c r="Z177" s="214" t="s">
        <v>154</v>
      </c>
      <c r="AA177" s="904" t="s">
        <v>401</v>
      </c>
      <c r="AB177" s="910">
        <f t="shared" si="85"/>
        <v>1</v>
      </c>
      <c r="AC177" s="911">
        <f t="shared" si="86"/>
        <v>0.97886985228634926</v>
      </c>
      <c r="AD177" s="912"/>
      <c r="AE177" s="912"/>
      <c r="AF177" s="912">
        <f t="shared" si="87"/>
        <v>2.3689888322441497E-3</v>
      </c>
      <c r="AG177" s="912">
        <f t="shared" si="87"/>
        <v>1.7121239722711672E-2</v>
      </c>
      <c r="AH177" s="912"/>
      <c r="AI177" s="912">
        <f t="shared" ref="AI177:AI184" si="88">+Q177/$J177</f>
        <v>0</v>
      </c>
      <c r="AJ177" s="912">
        <f t="shared" si="68"/>
        <v>4.0030567094499368E-3</v>
      </c>
      <c r="AK177" s="990">
        <f t="shared" si="69"/>
        <v>-2.3631375507549013E-3</v>
      </c>
      <c r="AL177" s="210"/>
    </row>
    <row r="178" spans="1:38" s="211" customFormat="1" ht="11.45" customHeight="1">
      <c r="A178" s="503">
        <v>2000</v>
      </c>
      <c r="B178" s="215" t="s">
        <v>458</v>
      </c>
      <c r="C178" s="214" t="s">
        <v>512</v>
      </c>
      <c r="D178" s="214" t="s">
        <v>10</v>
      </c>
      <c r="E178" s="214" t="s">
        <v>155</v>
      </c>
      <c r="F178" s="904" t="s">
        <v>401</v>
      </c>
      <c r="G178" s="607">
        <v>39.598480000000002</v>
      </c>
      <c r="H178" s="608">
        <v>19.67305</v>
      </c>
      <c r="I178" s="609">
        <v>19.67305</v>
      </c>
      <c r="J178" s="977">
        <v>0.24674080000000001</v>
      </c>
      <c r="K178" s="978">
        <v>0.24128720000000001</v>
      </c>
      <c r="L178" s="977"/>
      <c r="M178" s="977"/>
      <c r="N178" s="977">
        <v>9.9639999999999993E-4</v>
      </c>
      <c r="O178" s="977">
        <v>3.8904999999999999E-3</v>
      </c>
      <c r="P178" s="977"/>
      <c r="Q178" s="977">
        <v>0</v>
      </c>
      <c r="R178" s="977">
        <v>1.5424E-3</v>
      </c>
      <c r="S178" s="909">
        <f t="shared" si="62"/>
        <v>-9.7569999999999601E-4</v>
      </c>
      <c r="T178" s="979"/>
      <c r="U178" s="310"/>
      <c r="V178" s="214">
        <v>2000</v>
      </c>
      <c r="W178" s="215" t="s">
        <v>458</v>
      </c>
      <c r="X178" s="214" t="s">
        <v>512</v>
      </c>
      <c r="Y178" s="214" t="s">
        <v>10</v>
      </c>
      <c r="Z178" s="214" t="s">
        <v>155</v>
      </c>
      <c r="AA178" s="904" t="s">
        <v>401</v>
      </c>
      <c r="AB178" s="910">
        <f t="shared" si="85"/>
        <v>1</v>
      </c>
      <c r="AC178" s="911">
        <f t="shared" si="86"/>
        <v>0.97789745352207658</v>
      </c>
      <c r="AD178" s="912"/>
      <c r="AE178" s="912"/>
      <c r="AF178" s="912">
        <f t="shared" si="87"/>
        <v>4.038245802883025E-3</v>
      </c>
      <c r="AG178" s="912">
        <f t="shared" si="87"/>
        <v>1.5767558506740675E-2</v>
      </c>
      <c r="AH178" s="912"/>
      <c r="AI178" s="912">
        <f t="shared" si="88"/>
        <v>0</v>
      </c>
      <c r="AJ178" s="912">
        <f t="shared" si="68"/>
        <v>6.2510942657233821E-3</v>
      </c>
      <c r="AK178" s="990">
        <f t="shared" si="69"/>
        <v>-3.9543520974236746E-3</v>
      </c>
      <c r="AL178" s="210"/>
    </row>
    <row r="179" spans="1:38" s="211" customFormat="1" ht="11.45" customHeight="1">
      <c r="A179" s="503">
        <v>1998</v>
      </c>
      <c r="B179" s="215" t="s">
        <v>458</v>
      </c>
      <c r="C179" s="214" t="s">
        <v>512</v>
      </c>
      <c r="D179" s="214" t="s">
        <v>10</v>
      </c>
      <c r="E179" s="214" t="s">
        <v>156</v>
      </c>
      <c r="F179" s="904" t="s">
        <v>401</v>
      </c>
      <c r="G179" s="607">
        <v>40.337969999999999</v>
      </c>
      <c r="H179" s="608">
        <v>20.936019999999999</v>
      </c>
      <c r="I179" s="609">
        <v>20.936019999999999</v>
      </c>
      <c r="J179" s="977">
        <v>0.24816289999999999</v>
      </c>
      <c r="K179" s="978">
        <v>0.2440737</v>
      </c>
      <c r="L179" s="977"/>
      <c r="M179" s="977"/>
      <c r="N179" s="977">
        <v>8.4769999999999995E-4</v>
      </c>
      <c r="O179" s="977">
        <v>3.2853000000000001E-3</v>
      </c>
      <c r="P179" s="977"/>
      <c r="Q179" s="977">
        <v>0</v>
      </c>
      <c r="R179" s="977">
        <v>7.9489999999999997E-4</v>
      </c>
      <c r="S179" s="909">
        <f t="shared" si="62"/>
        <v>-8.3869999999999778E-4</v>
      </c>
      <c r="T179" s="979"/>
      <c r="U179" s="310"/>
      <c r="V179" s="214">
        <v>1998</v>
      </c>
      <c r="W179" s="215" t="s">
        <v>458</v>
      </c>
      <c r="X179" s="214" t="s">
        <v>512</v>
      </c>
      <c r="Y179" s="214" t="s">
        <v>10</v>
      </c>
      <c r="Z179" s="214" t="s">
        <v>156</v>
      </c>
      <c r="AA179" s="904" t="s">
        <v>401</v>
      </c>
      <c r="AB179" s="910">
        <f t="shared" si="85"/>
        <v>1</v>
      </c>
      <c r="AC179" s="911">
        <f t="shared" si="86"/>
        <v>0.983522113901796</v>
      </c>
      <c r="AD179" s="912"/>
      <c r="AE179" s="912"/>
      <c r="AF179" s="912">
        <f t="shared" si="87"/>
        <v>3.4159014099206611E-3</v>
      </c>
      <c r="AG179" s="912">
        <f t="shared" si="87"/>
        <v>1.3238481658620205E-2</v>
      </c>
      <c r="AH179" s="912"/>
      <c r="AI179" s="912">
        <f t="shared" si="88"/>
        <v>0</v>
      </c>
      <c r="AJ179" s="912">
        <f t="shared" si="68"/>
        <v>3.2031379388296963E-3</v>
      </c>
      <c r="AK179" s="990">
        <f t="shared" si="69"/>
        <v>-3.3796349091665956E-3</v>
      </c>
      <c r="AL179" s="210"/>
    </row>
    <row r="180" spans="1:38" s="211" customFormat="1" ht="11.45" customHeight="1">
      <c r="A180" s="503">
        <v>1995</v>
      </c>
      <c r="B180" s="215" t="s">
        <v>458</v>
      </c>
      <c r="C180" s="214" t="s">
        <v>512</v>
      </c>
      <c r="D180" s="214" t="s">
        <v>12</v>
      </c>
      <c r="E180" s="214" t="s">
        <v>157</v>
      </c>
      <c r="F180" s="904" t="s">
        <v>401</v>
      </c>
      <c r="G180" s="607">
        <v>40.986530000000002</v>
      </c>
      <c r="H180" s="608">
        <v>21.176960000000001</v>
      </c>
      <c r="I180" s="609">
        <v>21.176960000000001</v>
      </c>
      <c r="J180" s="977">
        <v>0.25385400000000002</v>
      </c>
      <c r="K180" s="978">
        <v>0.24643329999999999</v>
      </c>
      <c r="L180" s="977"/>
      <c r="M180" s="977"/>
      <c r="N180" s="977">
        <v>9.3700000000000001E-4</v>
      </c>
      <c r="O180" s="977">
        <v>4.9595000000000004E-3</v>
      </c>
      <c r="P180" s="977"/>
      <c r="Q180" s="977">
        <v>0</v>
      </c>
      <c r="R180" s="977">
        <v>2.4250999999999999E-3</v>
      </c>
      <c r="S180" s="909">
        <f t="shared" si="62"/>
        <v>-9.0089999999998227E-4</v>
      </c>
      <c r="T180" s="979"/>
      <c r="U180" s="310"/>
      <c r="V180" s="214">
        <v>1995</v>
      </c>
      <c r="W180" s="215" t="s">
        <v>458</v>
      </c>
      <c r="X180" s="214" t="s">
        <v>512</v>
      </c>
      <c r="Y180" s="214" t="s">
        <v>12</v>
      </c>
      <c r="Z180" s="214" t="s">
        <v>157</v>
      </c>
      <c r="AA180" s="904" t="s">
        <v>401</v>
      </c>
      <c r="AB180" s="910">
        <f t="shared" si="85"/>
        <v>1</v>
      </c>
      <c r="AC180" s="911">
        <f t="shared" si="86"/>
        <v>0.97076784293333951</v>
      </c>
      <c r="AD180" s="912"/>
      <c r="AE180" s="912"/>
      <c r="AF180" s="912">
        <f t="shared" si="87"/>
        <v>3.6910980327274729E-3</v>
      </c>
      <c r="AG180" s="912">
        <f t="shared" si="87"/>
        <v>1.9536820377067134E-2</v>
      </c>
      <c r="AH180" s="912"/>
      <c r="AI180" s="912">
        <f t="shared" si="88"/>
        <v>0</v>
      </c>
      <c r="AJ180" s="912">
        <f t="shared" si="68"/>
        <v>9.5531289638926299E-3</v>
      </c>
      <c r="AK180" s="990">
        <f t="shared" si="69"/>
        <v>-3.5488903070268751E-3</v>
      </c>
      <c r="AL180" s="210"/>
    </row>
    <row r="181" spans="1:38" s="211" customFormat="1" ht="11.45" customHeight="1">
      <c r="A181" s="503">
        <v>1993</v>
      </c>
      <c r="B181" s="215" t="s">
        <v>458</v>
      </c>
      <c r="C181" s="214" t="s">
        <v>512</v>
      </c>
      <c r="D181" s="214" t="s">
        <v>12</v>
      </c>
      <c r="E181" s="214" t="s">
        <v>158</v>
      </c>
      <c r="F181" s="904" t="s">
        <v>401</v>
      </c>
      <c r="G181" s="282">
        <v>40.288670000000003</v>
      </c>
      <c r="H181" s="260">
        <v>21.890999999999998</v>
      </c>
      <c r="I181" s="905">
        <v>21.890999999999998</v>
      </c>
      <c r="J181" s="906">
        <v>0.22658049999999999</v>
      </c>
      <c r="K181" s="907">
        <v>0.22043550000000001</v>
      </c>
      <c r="L181" s="908"/>
      <c r="M181" s="908"/>
      <c r="N181" s="908">
        <v>4.1609999999999998E-4</v>
      </c>
      <c r="O181" s="908"/>
      <c r="P181" s="908"/>
      <c r="Q181" s="908">
        <v>3.6985999999999998E-3</v>
      </c>
      <c r="R181" s="908">
        <v>2.0301999999999998E-3</v>
      </c>
      <c r="S181" s="909">
        <f t="shared" si="62"/>
        <v>9.9999999975119991E-8</v>
      </c>
      <c r="T181" s="909"/>
      <c r="U181" s="310"/>
      <c r="V181" s="214">
        <v>1993</v>
      </c>
      <c r="W181" s="215" t="s">
        <v>458</v>
      </c>
      <c r="X181" s="214" t="s">
        <v>512</v>
      </c>
      <c r="Y181" s="214" t="s">
        <v>12</v>
      </c>
      <c r="Z181" s="214" t="s">
        <v>158</v>
      </c>
      <c r="AA181" s="904" t="s">
        <v>401</v>
      </c>
      <c r="AB181" s="910">
        <f t="shared" si="85"/>
        <v>1</v>
      </c>
      <c r="AC181" s="911">
        <f t="shared" si="86"/>
        <v>0.97287939606453344</v>
      </c>
      <c r="AD181" s="912"/>
      <c r="AE181" s="912"/>
      <c r="AF181" s="912">
        <f>+N181/$J181</f>
        <v>1.8364334088767568E-3</v>
      </c>
      <c r="AG181" s="912"/>
      <c r="AH181" s="912"/>
      <c r="AI181" s="912">
        <f t="shared" si="88"/>
        <v>1.6323558293851414E-2</v>
      </c>
      <c r="AJ181" s="912">
        <f t="shared" si="68"/>
        <v>8.9601708884921687E-3</v>
      </c>
      <c r="AK181" s="990">
        <f t="shared" si="69"/>
        <v>4.4134424614927781E-7</v>
      </c>
      <c r="AL181" s="210"/>
    </row>
    <row r="182" spans="1:38" s="211" customFormat="1" ht="11.45" customHeight="1">
      <c r="A182" s="503">
        <v>1991</v>
      </c>
      <c r="B182" s="215" t="s">
        <v>458</v>
      </c>
      <c r="C182" s="214" t="s">
        <v>512</v>
      </c>
      <c r="D182" s="214" t="s">
        <v>14</v>
      </c>
      <c r="E182" s="214" t="s">
        <v>159</v>
      </c>
      <c r="F182" s="904" t="s">
        <v>401</v>
      </c>
      <c r="G182" s="282">
        <v>35.856070000000003</v>
      </c>
      <c r="H182" s="260">
        <v>19.06439</v>
      </c>
      <c r="I182" s="905">
        <v>19.06439</v>
      </c>
      <c r="J182" s="906">
        <v>0.2066278</v>
      </c>
      <c r="K182" s="907">
        <v>0.201932</v>
      </c>
      <c r="L182" s="908"/>
      <c r="M182" s="908"/>
      <c r="N182" s="908">
        <v>2.563E-4</v>
      </c>
      <c r="O182" s="908"/>
      <c r="P182" s="908"/>
      <c r="Q182" s="908">
        <v>2.3127999999999998E-3</v>
      </c>
      <c r="R182" s="908">
        <v>2.1267E-3</v>
      </c>
      <c r="S182" s="909">
        <f t="shared" si="62"/>
        <v>0</v>
      </c>
      <c r="T182" s="909"/>
      <c r="U182" s="310"/>
      <c r="V182" s="214">
        <v>1991</v>
      </c>
      <c r="W182" s="215" t="s">
        <v>458</v>
      </c>
      <c r="X182" s="214" t="s">
        <v>512</v>
      </c>
      <c r="Y182" s="214" t="s">
        <v>14</v>
      </c>
      <c r="Z182" s="214" t="s">
        <v>159</v>
      </c>
      <c r="AA182" s="904" t="s">
        <v>401</v>
      </c>
      <c r="AB182" s="910">
        <f t="shared" si="85"/>
        <v>1</v>
      </c>
      <c r="AC182" s="911">
        <f t="shared" si="86"/>
        <v>0.9772741131638627</v>
      </c>
      <c r="AD182" s="912"/>
      <c r="AE182" s="912"/>
      <c r="AF182" s="912">
        <f>+N182/$J182</f>
        <v>1.2403945645261673E-3</v>
      </c>
      <c r="AG182" s="912"/>
      <c r="AH182" s="912"/>
      <c r="AI182" s="912">
        <f t="shared" si="88"/>
        <v>1.1193072761748418E-2</v>
      </c>
      <c r="AJ182" s="912">
        <f t="shared" si="68"/>
        <v>1.0292419509862661E-2</v>
      </c>
      <c r="AK182" s="990">
        <f t="shared" si="69"/>
        <v>0</v>
      </c>
      <c r="AL182" s="210"/>
    </row>
    <row r="183" spans="1:38" s="211" customFormat="1" ht="11.45" customHeight="1">
      <c r="A183" s="503">
        <v>1989</v>
      </c>
      <c r="B183" s="215" t="s">
        <v>458</v>
      </c>
      <c r="C183" s="214" t="s">
        <v>512</v>
      </c>
      <c r="D183" s="214" t="s">
        <v>14</v>
      </c>
      <c r="E183" s="214" t="s">
        <v>160</v>
      </c>
      <c r="F183" s="904" t="s">
        <v>401</v>
      </c>
      <c r="G183" s="282">
        <v>34.08907</v>
      </c>
      <c r="H183" s="260">
        <v>17.465489999999999</v>
      </c>
      <c r="I183" s="905">
        <v>17.465489999999999</v>
      </c>
      <c r="J183" s="906">
        <v>0.1901679</v>
      </c>
      <c r="K183" s="907">
        <v>0.1863842</v>
      </c>
      <c r="L183" s="908"/>
      <c r="M183" s="908"/>
      <c r="N183" s="908">
        <v>1.2290000000000001E-4</v>
      </c>
      <c r="O183" s="908"/>
      <c r="P183" s="908"/>
      <c r="Q183" s="908">
        <v>1.8349E-3</v>
      </c>
      <c r="R183" s="908">
        <v>1.8259000000000001E-3</v>
      </c>
      <c r="S183" s="909">
        <f t="shared" si="62"/>
        <v>0</v>
      </c>
      <c r="T183" s="909"/>
      <c r="U183" s="310"/>
      <c r="V183" s="214">
        <v>1989</v>
      </c>
      <c r="W183" s="215" t="s">
        <v>458</v>
      </c>
      <c r="X183" s="214" t="s">
        <v>512</v>
      </c>
      <c r="Y183" s="214" t="s">
        <v>14</v>
      </c>
      <c r="Z183" s="214" t="s">
        <v>160</v>
      </c>
      <c r="AA183" s="904" t="s">
        <v>401</v>
      </c>
      <c r="AB183" s="910">
        <f t="shared" si="85"/>
        <v>1</v>
      </c>
      <c r="AC183" s="911">
        <f t="shared" si="86"/>
        <v>0.98010337180985851</v>
      </c>
      <c r="AD183" s="912"/>
      <c r="AE183" s="912"/>
      <c r="AF183" s="912">
        <f>+N183/$J183</f>
        <v>6.4627100577962951E-4</v>
      </c>
      <c r="AG183" s="912"/>
      <c r="AH183" s="912"/>
      <c r="AI183" s="912">
        <f t="shared" si="88"/>
        <v>9.6488418918229627E-3</v>
      </c>
      <c r="AJ183" s="912">
        <f t="shared" si="68"/>
        <v>9.6015152925388574E-3</v>
      </c>
      <c r="AK183" s="990">
        <f t="shared" si="69"/>
        <v>0</v>
      </c>
      <c r="AL183" s="210"/>
    </row>
    <row r="184" spans="1:38" s="211" customFormat="1" ht="11.45" customHeight="1">
      <c r="A184" s="503">
        <v>1987</v>
      </c>
      <c r="B184" s="215" t="s">
        <v>458</v>
      </c>
      <c r="C184" s="214" t="s">
        <v>512</v>
      </c>
      <c r="D184" s="214" t="s">
        <v>16</v>
      </c>
      <c r="E184" s="214" t="s">
        <v>161</v>
      </c>
      <c r="F184" s="904" t="s">
        <v>401</v>
      </c>
      <c r="G184" s="282">
        <v>34.630130000000001</v>
      </c>
      <c r="H184" s="260">
        <v>19.252220000000001</v>
      </c>
      <c r="I184" s="905">
        <v>19.252220000000001</v>
      </c>
      <c r="J184" s="906">
        <v>0.1831113</v>
      </c>
      <c r="K184" s="907">
        <v>0.1783708</v>
      </c>
      <c r="L184" s="908"/>
      <c r="M184" s="908"/>
      <c r="N184" s="908">
        <v>2.13E-4</v>
      </c>
      <c r="O184" s="908"/>
      <c r="P184" s="908"/>
      <c r="Q184" s="908">
        <v>2.8433999999999998E-3</v>
      </c>
      <c r="R184" s="908">
        <v>1.6841E-3</v>
      </c>
      <c r="S184" s="909">
        <f t="shared" si="62"/>
        <v>0</v>
      </c>
      <c r="T184" s="909"/>
      <c r="U184" s="310"/>
      <c r="V184" s="214">
        <v>1987</v>
      </c>
      <c r="W184" s="215" t="s">
        <v>458</v>
      </c>
      <c r="X184" s="214" t="s">
        <v>512</v>
      </c>
      <c r="Y184" s="214" t="s">
        <v>16</v>
      </c>
      <c r="Z184" s="214" t="s">
        <v>161</v>
      </c>
      <c r="AA184" s="904" t="s">
        <v>401</v>
      </c>
      <c r="AB184" s="910">
        <f t="shared" si="85"/>
        <v>1</v>
      </c>
      <c r="AC184" s="911">
        <f t="shared" si="86"/>
        <v>0.97411137379287893</v>
      </c>
      <c r="AD184" s="912"/>
      <c r="AE184" s="912"/>
      <c r="AF184" s="912">
        <f>+N184/$J184</f>
        <v>1.1632269554090872E-3</v>
      </c>
      <c r="AG184" s="912"/>
      <c r="AH184" s="912"/>
      <c r="AI184" s="912">
        <f t="shared" si="88"/>
        <v>1.5528260680799053E-2</v>
      </c>
      <c r="AJ184" s="912">
        <f t="shared" si="68"/>
        <v>9.1971385709128817E-3</v>
      </c>
      <c r="AK184" s="990">
        <f t="shared" si="69"/>
        <v>0</v>
      </c>
      <c r="AL184" s="210"/>
    </row>
    <row r="185" spans="1:38" s="211" customFormat="1" ht="11.45" customHeight="1">
      <c r="A185" s="504">
        <v>1986</v>
      </c>
      <c r="B185" s="227" t="s">
        <v>458</v>
      </c>
      <c r="C185" s="226" t="s">
        <v>512</v>
      </c>
      <c r="D185" s="226" t="s">
        <v>16</v>
      </c>
      <c r="E185" s="226" t="s">
        <v>162</v>
      </c>
      <c r="F185" s="953" t="s">
        <v>401</v>
      </c>
      <c r="G185" s="284">
        <v>33.373089999999998</v>
      </c>
      <c r="H185" s="276">
        <v>17.385929999999998</v>
      </c>
      <c r="I185" s="954">
        <v>17.385929999999998</v>
      </c>
      <c r="J185" s="955">
        <v>0.20231650000000001</v>
      </c>
      <c r="K185" s="956">
        <v>0.17563480000000001</v>
      </c>
      <c r="L185" s="957"/>
      <c r="M185" s="957"/>
      <c r="N185" s="957"/>
      <c r="O185" s="957"/>
      <c r="P185" s="957"/>
      <c r="Q185" s="957"/>
      <c r="R185" s="957">
        <v>2.6681699999999999E-2</v>
      </c>
      <c r="S185" s="958">
        <f t="shared" si="62"/>
        <v>0</v>
      </c>
      <c r="T185" s="958"/>
      <c r="U185" s="310"/>
      <c r="V185" s="226">
        <v>1986</v>
      </c>
      <c r="W185" s="227" t="s">
        <v>458</v>
      </c>
      <c r="X185" s="226" t="s">
        <v>512</v>
      </c>
      <c r="Y185" s="226" t="s">
        <v>16</v>
      </c>
      <c r="Z185" s="226" t="s">
        <v>162</v>
      </c>
      <c r="AA185" s="953" t="s">
        <v>401</v>
      </c>
      <c r="AB185" s="959">
        <f t="shared" si="85"/>
        <v>1</v>
      </c>
      <c r="AC185" s="960">
        <f t="shared" si="86"/>
        <v>0.86811901154873672</v>
      </c>
      <c r="AD185" s="961"/>
      <c r="AE185" s="961"/>
      <c r="AF185" s="961"/>
      <c r="AG185" s="961"/>
      <c r="AH185" s="961"/>
      <c r="AI185" s="961"/>
      <c r="AJ185" s="961">
        <f t="shared" si="68"/>
        <v>0.13188098845126323</v>
      </c>
      <c r="AK185" s="990">
        <f t="shared" si="69"/>
        <v>0</v>
      </c>
      <c r="AL185" s="210"/>
    </row>
    <row r="186" spans="1:38" s="211" customFormat="1" ht="11.45" customHeight="1">
      <c r="A186" s="987">
        <v>2008</v>
      </c>
      <c r="B186" s="221" t="s">
        <v>459</v>
      </c>
      <c r="C186" s="220" t="s">
        <v>519</v>
      </c>
      <c r="D186" s="220" t="s">
        <v>6</v>
      </c>
      <c r="E186" s="220" t="s">
        <v>164</v>
      </c>
      <c r="F186" s="932" t="s">
        <v>313</v>
      </c>
      <c r="G186" s="933">
        <v>24.898099999999999</v>
      </c>
      <c r="H186" s="270">
        <v>13.78227</v>
      </c>
      <c r="I186" s="934">
        <v>17.561140000000002</v>
      </c>
      <c r="J186" s="935">
        <v>0.1487781</v>
      </c>
      <c r="K186" s="936">
        <v>3.9127599999999998E-2</v>
      </c>
      <c r="L186" s="937"/>
      <c r="M186" s="937">
        <v>4.0356000000000003E-3</v>
      </c>
      <c r="N186" s="937"/>
      <c r="O186" s="937"/>
      <c r="P186" s="937"/>
      <c r="Q186" s="937">
        <v>7.5969999999999998E-4</v>
      </c>
      <c r="R186" s="937">
        <v>0.1048553</v>
      </c>
      <c r="S186" s="938">
        <f t="shared" ref="S186:S256" si="89">J186-SUM(K186:R186)</f>
        <v>-1.0000000000287557E-7</v>
      </c>
      <c r="T186" s="938">
        <v>0.15480849999999999</v>
      </c>
      <c r="U186" s="309"/>
      <c r="V186" s="220">
        <v>2008</v>
      </c>
      <c r="W186" s="221" t="s">
        <v>459</v>
      </c>
      <c r="X186" s="220" t="s">
        <v>519</v>
      </c>
      <c r="Y186" s="220" t="s">
        <v>6</v>
      </c>
      <c r="Z186" s="220" t="s">
        <v>164</v>
      </c>
      <c r="AA186" s="932" t="s">
        <v>313</v>
      </c>
      <c r="AB186" s="939">
        <f t="shared" si="85"/>
        <v>1</v>
      </c>
      <c r="AC186" s="940">
        <f t="shared" si="86"/>
        <v>0.26299300770745154</v>
      </c>
      <c r="AD186" s="941"/>
      <c r="AE186" s="941">
        <f t="shared" ref="AE186:AE197" si="90">+M186/$J186</f>
        <v>2.7124959923537136E-2</v>
      </c>
      <c r="AF186" s="941"/>
      <c r="AG186" s="941"/>
      <c r="AH186" s="941"/>
      <c r="AI186" s="941">
        <f>+Q186/$J186</f>
        <v>5.1062622791929729E-3</v>
      </c>
      <c r="AJ186" s="941">
        <f t="shared" si="68"/>
        <v>0.70477644223175318</v>
      </c>
      <c r="AK186" s="942">
        <f t="shared" si="69"/>
        <v>-6.7214193477660444E-7</v>
      </c>
      <c r="AL186" s="210"/>
    </row>
    <row r="187" spans="1:38" s="211" customFormat="1" ht="11.45" customHeight="1">
      <c r="A187" s="498">
        <v>2013</v>
      </c>
      <c r="B187" s="883" t="s">
        <v>766</v>
      </c>
      <c r="C187" s="491" t="s">
        <v>518</v>
      </c>
      <c r="D187" s="491" t="s">
        <v>20</v>
      </c>
      <c r="E187" s="491" t="s">
        <v>767</v>
      </c>
      <c r="F187" s="924" t="s">
        <v>313</v>
      </c>
      <c r="G187" s="278">
        <v>37.261290000000002</v>
      </c>
      <c r="H187" s="925">
        <v>17.135339999999999</v>
      </c>
      <c r="I187" s="926">
        <v>20.095050000000001</v>
      </c>
      <c r="J187" s="927">
        <v>0.2050651</v>
      </c>
      <c r="K187" s="928">
        <v>0.15465899999999999</v>
      </c>
      <c r="L187" s="929">
        <v>9.776E-3</v>
      </c>
      <c r="M187" s="929">
        <v>2.2192900000000002E-2</v>
      </c>
      <c r="N187" s="929">
        <v>1.0916000000000001E-3</v>
      </c>
      <c r="O187" s="929">
        <v>7.5833000000000003E-3</v>
      </c>
      <c r="P187" s="929">
        <v>3.4239999999999997E-4</v>
      </c>
      <c r="Q187" s="929">
        <v>0</v>
      </c>
      <c r="R187" s="929">
        <v>9.4202999999999995E-3</v>
      </c>
      <c r="S187" s="930">
        <f t="shared" si="89"/>
        <v>-3.9999999998374669E-7</v>
      </c>
      <c r="T187" s="930">
        <v>0.14067830000000001</v>
      </c>
      <c r="U187" s="309"/>
      <c r="V187" s="491">
        <v>2013</v>
      </c>
      <c r="W187" s="883" t="s">
        <v>766</v>
      </c>
      <c r="X187" s="491" t="s">
        <v>518</v>
      </c>
      <c r="Y187" s="491" t="s">
        <v>20</v>
      </c>
      <c r="Z187" s="491" t="s">
        <v>767</v>
      </c>
      <c r="AA187" s="924" t="s">
        <v>313</v>
      </c>
      <c r="AB187" s="931">
        <f t="shared" si="85"/>
        <v>1</v>
      </c>
      <c r="AC187" s="898">
        <f t="shared" si="86"/>
        <v>0.75419464355465649</v>
      </c>
      <c r="AD187" s="899">
        <f t="shared" ref="AD187:AD188" si="91">+L187/$J187</f>
        <v>4.7672665899755738E-2</v>
      </c>
      <c r="AE187" s="899">
        <f t="shared" si="90"/>
        <v>0.10822368116271371</v>
      </c>
      <c r="AF187" s="899">
        <f t="shared" ref="AF187:AF188" si="92">+N187/$J187</f>
        <v>5.3231876121290263E-3</v>
      </c>
      <c r="AG187" s="899">
        <f t="shared" ref="AG187:AG188" si="93">+O187/$J187</f>
        <v>3.6979963923651563E-2</v>
      </c>
      <c r="AH187" s="899">
        <f t="shared" ref="AH187:AH188" si="94">+P187/$J187</f>
        <v>1.6697136665380894E-3</v>
      </c>
      <c r="AI187" s="899">
        <f t="shared" ref="AI187:AI188" si="95">+Q187/$J187</f>
        <v>0</v>
      </c>
      <c r="AJ187" s="899">
        <f t="shared" si="68"/>
        <v>4.5938094780633078E-2</v>
      </c>
      <c r="AK187" s="900">
        <f t="shared" si="69"/>
        <v>-1.9506000776825516E-6</v>
      </c>
      <c r="AL187" s="210"/>
    </row>
    <row r="188" spans="1:38" s="211" customFormat="1" ht="11.45" customHeight="1">
      <c r="A188" s="500">
        <v>2010</v>
      </c>
      <c r="B188" s="217" t="s">
        <v>766</v>
      </c>
      <c r="C188" s="216" t="s">
        <v>518</v>
      </c>
      <c r="D188" s="216" t="s">
        <v>4</v>
      </c>
      <c r="E188" s="216" t="s">
        <v>768</v>
      </c>
      <c r="F188" s="914" t="s">
        <v>313</v>
      </c>
      <c r="G188" s="307">
        <v>42.021210000000004</v>
      </c>
      <c r="H188" s="262">
        <v>17.36957</v>
      </c>
      <c r="I188" s="923">
        <v>19.29946</v>
      </c>
      <c r="J188" s="916">
        <v>0.25357299999999999</v>
      </c>
      <c r="K188" s="917">
        <v>0.189082</v>
      </c>
      <c r="L188" s="918">
        <v>8.8743999999999993E-3</v>
      </c>
      <c r="M188" s="918">
        <v>3.1109399999999999E-2</v>
      </c>
      <c r="N188" s="918">
        <v>1.5985999999999999E-3</v>
      </c>
      <c r="O188" s="918">
        <v>6.3109000000000004E-3</v>
      </c>
      <c r="P188" s="918">
        <v>4.1980000000000001E-4</v>
      </c>
      <c r="Q188" s="918">
        <v>0</v>
      </c>
      <c r="R188" s="918">
        <v>1.6178399999999999E-2</v>
      </c>
      <c r="S188" s="919">
        <f t="shared" si="89"/>
        <v>-5.0000000001437783E-7</v>
      </c>
      <c r="T188" s="919">
        <v>0.14290530000000001</v>
      </c>
      <c r="U188" s="309"/>
      <c r="V188" s="216">
        <v>2010</v>
      </c>
      <c r="W188" s="217" t="s">
        <v>766</v>
      </c>
      <c r="X188" s="216" t="s">
        <v>518</v>
      </c>
      <c r="Y188" s="216" t="s">
        <v>4</v>
      </c>
      <c r="Z188" s="216" t="s">
        <v>768</v>
      </c>
      <c r="AA188" s="914" t="s">
        <v>313</v>
      </c>
      <c r="AB188" s="920">
        <f t="shared" si="85"/>
        <v>1</v>
      </c>
      <c r="AC188" s="921">
        <f t="shared" si="86"/>
        <v>0.74567087189882209</v>
      </c>
      <c r="AD188" s="922">
        <f t="shared" si="91"/>
        <v>3.4997416917416285E-2</v>
      </c>
      <c r="AE188" s="922">
        <f t="shared" si="90"/>
        <v>0.12268419745004397</v>
      </c>
      <c r="AF188" s="922">
        <f t="shared" si="92"/>
        <v>6.304298959274055E-3</v>
      </c>
      <c r="AG188" s="922">
        <f t="shared" si="93"/>
        <v>2.4887902103141898E-2</v>
      </c>
      <c r="AH188" s="922">
        <f t="shared" si="94"/>
        <v>1.6555390360961145E-3</v>
      </c>
      <c r="AI188" s="922">
        <f t="shared" si="95"/>
        <v>0</v>
      </c>
      <c r="AJ188" s="922">
        <f t="shared" si="68"/>
        <v>6.3801745453971839E-2</v>
      </c>
      <c r="AK188" s="900">
        <f t="shared" si="69"/>
        <v>-1.9718187662665088E-6</v>
      </c>
      <c r="AL188" s="210"/>
    </row>
    <row r="189" spans="1:38" s="211" customFormat="1" ht="11.45" customHeight="1">
      <c r="A189" s="499">
        <v>2013</v>
      </c>
      <c r="B189" s="206" t="s">
        <v>460</v>
      </c>
      <c r="C189" s="205" t="s">
        <v>512</v>
      </c>
      <c r="D189" s="205" t="s">
        <v>20</v>
      </c>
      <c r="E189" s="205" t="s">
        <v>165</v>
      </c>
      <c r="F189" s="891" t="s">
        <v>313</v>
      </c>
      <c r="G189" s="280">
        <v>37.559379999999997</v>
      </c>
      <c r="H189" s="258">
        <v>10.71866</v>
      </c>
      <c r="I189" s="892">
        <v>16.438590000000001</v>
      </c>
      <c r="J189" s="893">
        <v>0.25956380000000001</v>
      </c>
      <c r="K189" s="894">
        <v>0.19343350000000001</v>
      </c>
      <c r="L189" s="895">
        <v>1.7030000000000001E-3</v>
      </c>
      <c r="M189" s="895">
        <v>4.3639900000000002E-2</v>
      </c>
      <c r="N189" s="895">
        <v>1.3799000000000001E-3</v>
      </c>
      <c r="O189" s="895">
        <v>9.2298999999999992E-3</v>
      </c>
      <c r="P189" s="895">
        <v>1.1754999999999999E-3</v>
      </c>
      <c r="Q189" s="895">
        <v>6.0340000000000003E-3</v>
      </c>
      <c r="R189" s="895">
        <v>2.9681999999999998E-3</v>
      </c>
      <c r="S189" s="896">
        <f t="shared" si="89"/>
        <v>-9.9999999947364415E-8</v>
      </c>
      <c r="T189" s="896">
        <v>0.2269158</v>
      </c>
      <c r="U189" s="309"/>
      <c r="V189" s="205">
        <v>2013</v>
      </c>
      <c r="W189" s="206" t="s">
        <v>460</v>
      </c>
      <c r="X189" s="205" t="s">
        <v>512</v>
      </c>
      <c r="Y189" s="205" t="s">
        <v>20</v>
      </c>
      <c r="Z189" s="205" t="s">
        <v>165</v>
      </c>
      <c r="AA189" s="891" t="s">
        <v>313</v>
      </c>
      <c r="AB189" s="897">
        <f t="shared" si="85"/>
        <v>1</v>
      </c>
      <c r="AC189" s="901">
        <f t="shared" si="86"/>
        <v>0.74522525868399214</v>
      </c>
      <c r="AD189" s="902">
        <f t="shared" ref="AD189:AD200" si="96">+L189/$J189</f>
        <v>6.5610073515644327E-3</v>
      </c>
      <c r="AE189" s="902">
        <f t="shared" si="90"/>
        <v>0.16812783600794873</v>
      </c>
      <c r="AF189" s="902">
        <f t="shared" ref="AF189:AH192" si="97">+N189/$J189</f>
        <v>5.3162266849229364E-3</v>
      </c>
      <c r="AG189" s="902">
        <f t="shared" si="97"/>
        <v>3.5559272903232263E-2</v>
      </c>
      <c r="AH189" s="902">
        <f t="shared" si="97"/>
        <v>4.5287516980410973E-3</v>
      </c>
      <c r="AI189" s="902">
        <f>+Q189/$J189</f>
        <v>2.3246693105895354E-2</v>
      </c>
      <c r="AJ189" s="902">
        <f t="shared" si="68"/>
        <v>1.1435338826138312E-2</v>
      </c>
      <c r="AK189" s="903">
        <f t="shared" si="69"/>
        <v>-3.8526173518071971E-7</v>
      </c>
      <c r="AL189" s="210"/>
    </row>
    <row r="190" spans="1:38" s="211" customFormat="1" ht="11.45" customHeight="1">
      <c r="A190" s="499">
        <v>2010</v>
      </c>
      <c r="B190" s="206" t="s">
        <v>460</v>
      </c>
      <c r="C190" s="205" t="s">
        <v>512</v>
      </c>
      <c r="D190" s="205" t="s">
        <v>4</v>
      </c>
      <c r="E190" s="205" t="s">
        <v>166</v>
      </c>
      <c r="F190" s="891" t="s">
        <v>313</v>
      </c>
      <c r="G190" s="280">
        <v>35.668509999999998</v>
      </c>
      <c r="H190" s="258">
        <v>8.8212399999999995</v>
      </c>
      <c r="I190" s="892">
        <v>13.542199999999999</v>
      </c>
      <c r="J190" s="893">
        <v>0.25283870000000003</v>
      </c>
      <c r="K190" s="894">
        <v>0.18170159999999999</v>
      </c>
      <c r="L190" s="895">
        <v>2.1099999999999999E-3</v>
      </c>
      <c r="M190" s="895">
        <v>4.8605099999999998E-2</v>
      </c>
      <c r="N190" s="895">
        <v>1.4935E-3</v>
      </c>
      <c r="O190" s="895">
        <v>8.9108E-3</v>
      </c>
      <c r="P190" s="895">
        <v>8.4690000000000004E-4</v>
      </c>
      <c r="Q190" s="895">
        <v>5.4834999999999997E-3</v>
      </c>
      <c r="R190" s="895">
        <v>3.6873000000000001E-3</v>
      </c>
      <c r="S190" s="896">
        <f t="shared" si="89"/>
        <v>0</v>
      </c>
      <c r="T190" s="896">
        <v>0.2104423</v>
      </c>
      <c r="U190" s="309"/>
      <c r="V190" s="205">
        <v>2010</v>
      </c>
      <c r="W190" s="206" t="s">
        <v>460</v>
      </c>
      <c r="X190" s="205" t="s">
        <v>512</v>
      </c>
      <c r="Y190" s="205" t="s">
        <v>4</v>
      </c>
      <c r="Z190" s="205" t="s">
        <v>166</v>
      </c>
      <c r="AA190" s="891" t="s">
        <v>313</v>
      </c>
      <c r="AB190" s="897">
        <f t="shared" si="85"/>
        <v>1</v>
      </c>
      <c r="AC190" s="901">
        <f t="shared" si="86"/>
        <v>0.71864631482443142</v>
      </c>
      <c r="AD190" s="902">
        <f t="shared" si="96"/>
        <v>8.3452414523567785E-3</v>
      </c>
      <c r="AE190" s="902">
        <f t="shared" si="90"/>
        <v>0.19223758071845803</v>
      </c>
      <c r="AF190" s="902">
        <f t="shared" si="97"/>
        <v>5.9069280137890277E-3</v>
      </c>
      <c r="AG190" s="902">
        <f t="shared" si="97"/>
        <v>3.5243022527801315E-2</v>
      </c>
      <c r="AH190" s="902">
        <f t="shared" si="97"/>
        <v>3.3495663440762822E-3</v>
      </c>
      <c r="AI190" s="902">
        <f>+Q190/$J190</f>
        <v>2.1687740049288338E-2</v>
      </c>
      <c r="AJ190" s="902">
        <f t="shared" si="68"/>
        <v>1.4583606069798648E-2</v>
      </c>
      <c r="AK190" s="900">
        <f t="shared" si="69"/>
        <v>0</v>
      </c>
      <c r="AL190" s="210"/>
    </row>
    <row r="191" spans="1:38" s="211" customFormat="1" ht="11.45" customHeight="1">
      <c r="A191" s="499">
        <v>2007</v>
      </c>
      <c r="B191" s="206" t="s">
        <v>460</v>
      </c>
      <c r="C191" s="205" t="s">
        <v>512</v>
      </c>
      <c r="D191" s="205" t="s">
        <v>4</v>
      </c>
      <c r="E191" s="205" t="s">
        <v>167</v>
      </c>
      <c r="F191" s="891" t="s">
        <v>313</v>
      </c>
      <c r="G191" s="280">
        <v>32.29768</v>
      </c>
      <c r="H191" s="258">
        <v>8.9531720000000004</v>
      </c>
      <c r="I191" s="892">
        <v>14.445209999999999</v>
      </c>
      <c r="J191" s="893">
        <v>0.22115000000000001</v>
      </c>
      <c r="K191" s="894">
        <v>0.16067210000000001</v>
      </c>
      <c r="L191" s="895">
        <v>1.9082000000000001E-3</v>
      </c>
      <c r="M191" s="895">
        <v>4.2688400000000001E-2</v>
      </c>
      <c r="N191" s="895">
        <v>2.3256000000000001E-3</v>
      </c>
      <c r="O191" s="895">
        <v>5.8348000000000002E-3</v>
      </c>
      <c r="P191" s="895">
        <v>2.2809999999999999E-4</v>
      </c>
      <c r="Q191" s="895">
        <v>3.0561999999999998E-3</v>
      </c>
      <c r="R191" s="895">
        <v>4.4367E-3</v>
      </c>
      <c r="S191" s="896">
        <f t="shared" si="89"/>
        <v>-1.0000000003063114E-7</v>
      </c>
      <c r="T191" s="896">
        <v>0.2101971</v>
      </c>
      <c r="U191" s="309"/>
      <c r="V191" s="205">
        <v>2007</v>
      </c>
      <c r="W191" s="206" t="s">
        <v>460</v>
      </c>
      <c r="X191" s="205" t="s">
        <v>512</v>
      </c>
      <c r="Y191" s="205" t="s">
        <v>4</v>
      </c>
      <c r="Z191" s="205" t="s">
        <v>167</v>
      </c>
      <c r="AA191" s="891" t="s">
        <v>313</v>
      </c>
      <c r="AB191" s="897">
        <f t="shared" si="85"/>
        <v>1</v>
      </c>
      <c r="AC191" s="901">
        <f t="shared" si="86"/>
        <v>0.72652995704273116</v>
      </c>
      <c r="AD191" s="902">
        <f t="shared" si="96"/>
        <v>8.6285326701333927E-3</v>
      </c>
      <c r="AE191" s="902">
        <f t="shared" si="90"/>
        <v>0.19302916572462128</v>
      </c>
      <c r="AF191" s="902">
        <f t="shared" si="97"/>
        <v>1.0515939407641872E-2</v>
      </c>
      <c r="AG191" s="902">
        <f t="shared" si="97"/>
        <v>2.638390232873615E-2</v>
      </c>
      <c r="AH191" s="902">
        <f t="shared" si="97"/>
        <v>1.0314266335066696E-3</v>
      </c>
      <c r="AI191" s="902">
        <f>+Q191/$J191</f>
        <v>1.381957947094732E-2</v>
      </c>
      <c r="AJ191" s="902">
        <f t="shared" ref="AJ191:AJ260" si="98">+R191/$J191</f>
        <v>2.0061948903459189E-2</v>
      </c>
      <c r="AK191" s="900">
        <f t="shared" si="69"/>
        <v>-4.5218177691097594E-7</v>
      </c>
      <c r="AL191" s="210"/>
    </row>
    <row r="192" spans="1:38" s="211" customFormat="1" ht="11.45" customHeight="1">
      <c r="A192" s="499">
        <v>2004</v>
      </c>
      <c r="B192" s="206" t="s">
        <v>460</v>
      </c>
      <c r="C192" s="205" t="s">
        <v>512</v>
      </c>
      <c r="D192" s="205" t="s">
        <v>8</v>
      </c>
      <c r="E192" s="205" t="s">
        <v>168</v>
      </c>
      <c r="F192" s="891" t="s">
        <v>313</v>
      </c>
      <c r="G192" s="280">
        <v>33.512129999999999</v>
      </c>
      <c r="H192" s="258">
        <v>10.59473</v>
      </c>
      <c r="I192" s="892">
        <v>13.77215</v>
      </c>
      <c r="J192" s="893">
        <v>0.23272699999999999</v>
      </c>
      <c r="K192" s="894">
        <v>0.16455900000000001</v>
      </c>
      <c r="L192" s="895">
        <v>8.0880000000000004E-4</v>
      </c>
      <c r="M192" s="895">
        <v>4.9935899999999998E-2</v>
      </c>
      <c r="N192" s="895">
        <v>9.6750000000000004E-4</v>
      </c>
      <c r="O192" s="895">
        <v>1.0933699999999999E-2</v>
      </c>
      <c r="P192" s="895">
        <v>1.4889E-3</v>
      </c>
      <c r="Q192" s="895"/>
      <c r="R192" s="895">
        <v>4.0331999999999998E-3</v>
      </c>
      <c r="S192" s="896">
        <f t="shared" si="89"/>
        <v>0</v>
      </c>
      <c r="T192" s="896">
        <v>0.1943336</v>
      </c>
      <c r="U192" s="309"/>
      <c r="V192" s="205">
        <v>2004</v>
      </c>
      <c r="W192" s="206" t="s">
        <v>460</v>
      </c>
      <c r="X192" s="205" t="s">
        <v>512</v>
      </c>
      <c r="Y192" s="205" t="s">
        <v>8</v>
      </c>
      <c r="Z192" s="205" t="s">
        <v>168</v>
      </c>
      <c r="AA192" s="891" t="s">
        <v>313</v>
      </c>
      <c r="AB192" s="897">
        <f t="shared" si="85"/>
        <v>1</v>
      </c>
      <c r="AC192" s="901">
        <f t="shared" si="86"/>
        <v>0.70709028174642397</v>
      </c>
      <c r="AD192" s="902">
        <f t="shared" si="96"/>
        <v>3.4753165726366087E-3</v>
      </c>
      <c r="AE192" s="902">
        <f t="shared" si="90"/>
        <v>0.21456857176004504</v>
      </c>
      <c r="AF192" s="902">
        <f t="shared" si="97"/>
        <v>4.1572314342555872E-3</v>
      </c>
      <c r="AG192" s="902">
        <f t="shared" si="97"/>
        <v>4.698079724312177E-2</v>
      </c>
      <c r="AH192" s="902">
        <f t="shared" si="97"/>
        <v>6.3976246847164278E-3</v>
      </c>
      <c r="AI192" s="902"/>
      <c r="AJ192" s="902">
        <f t="shared" si="98"/>
        <v>1.7330176558800654E-2</v>
      </c>
      <c r="AK192" s="900">
        <f t="shared" si="69"/>
        <v>0</v>
      </c>
      <c r="AL192" s="210"/>
    </row>
    <row r="193" spans="1:38" s="211" customFormat="1" ht="11.45" customHeight="1">
      <c r="A193" s="503">
        <v>2000</v>
      </c>
      <c r="B193" s="215" t="s">
        <v>460</v>
      </c>
      <c r="C193" s="214" t="s">
        <v>512</v>
      </c>
      <c r="D193" s="214" t="s">
        <v>10</v>
      </c>
      <c r="E193" s="214" t="s">
        <v>169</v>
      </c>
      <c r="F193" s="904" t="s">
        <v>401</v>
      </c>
      <c r="G193" s="282">
        <v>39.67698</v>
      </c>
      <c r="H193" s="260">
        <v>12.336320000000001</v>
      </c>
      <c r="I193" s="905">
        <v>12.336320000000001</v>
      </c>
      <c r="J193" s="906">
        <v>0.25277670000000002</v>
      </c>
      <c r="K193" s="907">
        <v>0.1821624</v>
      </c>
      <c r="L193" s="908">
        <v>2.9153E-3</v>
      </c>
      <c r="M193" s="908">
        <v>5.6529200000000002E-2</v>
      </c>
      <c r="N193" s="908">
        <v>2.2130000000000001E-4</v>
      </c>
      <c r="O193" s="908">
        <v>2.7103000000000001E-3</v>
      </c>
      <c r="P193" s="908"/>
      <c r="Q193" s="908">
        <v>4.8330999999999999E-3</v>
      </c>
      <c r="R193" s="908">
        <v>3.4050999999999999E-3</v>
      </c>
      <c r="S193" s="909">
        <f t="shared" si="89"/>
        <v>0</v>
      </c>
      <c r="T193" s="909"/>
      <c r="U193" s="310"/>
      <c r="V193" s="214">
        <v>2000</v>
      </c>
      <c r="W193" s="215" t="s">
        <v>460</v>
      </c>
      <c r="X193" s="214" t="s">
        <v>512</v>
      </c>
      <c r="Y193" s="214" t="s">
        <v>10</v>
      </c>
      <c r="Z193" s="214" t="s">
        <v>169</v>
      </c>
      <c r="AA193" s="904" t="s">
        <v>401</v>
      </c>
      <c r="AB193" s="910">
        <f t="shared" si="85"/>
        <v>1</v>
      </c>
      <c r="AC193" s="911">
        <f t="shared" si="86"/>
        <v>0.72064553418095889</v>
      </c>
      <c r="AD193" s="912">
        <f t="shared" si="96"/>
        <v>1.153310411916921E-2</v>
      </c>
      <c r="AE193" s="912">
        <f t="shared" si="90"/>
        <v>0.22363295351193363</v>
      </c>
      <c r="AF193" s="912">
        <f t="shared" ref="AF193:AG195" si="99">+N193/$J193</f>
        <v>8.7547626027240642E-4</v>
      </c>
      <c r="AG193" s="912">
        <f t="shared" si="99"/>
        <v>1.0722111650322202E-2</v>
      </c>
      <c r="AH193" s="912"/>
      <c r="AI193" s="912">
        <f>+Q193/$J193</f>
        <v>1.9120037566753581E-2</v>
      </c>
      <c r="AJ193" s="912">
        <f t="shared" si="98"/>
        <v>1.3470782710590018E-2</v>
      </c>
      <c r="AK193" s="990">
        <f t="shared" si="69"/>
        <v>0</v>
      </c>
      <c r="AL193" s="210"/>
    </row>
    <row r="194" spans="1:38" s="211" customFormat="1" ht="11.45" customHeight="1">
      <c r="A194" s="503">
        <v>1997</v>
      </c>
      <c r="B194" s="215" t="s">
        <v>460</v>
      </c>
      <c r="C194" s="214" t="s">
        <v>512</v>
      </c>
      <c r="D194" s="214" t="s">
        <v>12</v>
      </c>
      <c r="E194" s="214" t="s">
        <v>170</v>
      </c>
      <c r="F194" s="904" t="s">
        <v>401</v>
      </c>
      <c r="G194" s="282">
        <v>39.99109</v>
      </c>
      <c r="H194" s="260">
        <v>13.157109999999999</v>
      </c>
      <c r="I194" s="905">
        <v>13.157109999999999</v>
      </c>
      <c r="J194" s="906">
        <v>0.26230409999999998</v>
      </c>
      <c r="K194" s="907">
        <v>0.1899457</v>
      </c>
      <c r="L194" s="908">
        <v>3.3793E-3</v>
      </c>
      <c r="M194" s="908">
        <v>5.2601700000000001E-2</v>
      </c>
      <c r="N194" s="908">
        <v>5.3699999999999997E-5</v>
      </c>
      <c r="O194" s="908">
        <v>4.0486999999999997E-3</v>
      </c>
      <c r="P194" s="908"/>
      <c r="Q194" s="908">
        <v>4.8345000000000003E-3</v>
      </c>
      <c r="R194" s="908">
        <v>7.4406000000000003E-3</v>
      </c>
      <c r="S194" s="909">
        <f t="shared" si="89"/>
        <v>-1.0000000005838672E-7</v>
      </c>
      <c r="T194" s="909"/>
      <c r="U194" s="310"/>
      <c r="V194" s="214">
        <v>1997</v>
      </c>
      <c r="W194" s="215" t="s">
        <v>460</v>
      </c>
      <c r="X194" s="214" t="s">
        <v>512</v>
      </c>
      <c r="Y194" s="214" t="s">
        <v>12</v>
      </c>
      <c r="Z194" s="214" t="s">
        <v>170</v>
      </c>
      <c r="AA194" s="904" t="s">
        <v>401</v>
      </c>
      <c r="AB194" s="910">
        <f t="shared" si="85"/>
        <v>1</v>
      </c>
      <c r="AC194" s="911">
        <f t="shared" si="86"/>
        <v>0.72414308430558272</v>
      </c>
      <c r="AD194" s="912">
        <f t="shared" si="96"/>
        <v>1.2883138311600924E-2</v>
      </c>
      <c r="AE194" s="912">
        <f t="shared" si="90"/>
        <v>0.20053708653429361</v>
      </c>
      <c r="AF194" s="912">
        <f t="shared" si="99"/>
        <v>2.0472421132570936E-4</v>
      </c>
      <c r="AG194" s="912">
        <f t="shared" si="99"/>
        <v>1.5435138070659209E-2</v>
      </c>
      <c r="AH194" s="912"/>
      <c r="AI194" s="912">
        <f>+Q194/$J194</f>
        <v>1.8430897572702831E-2</v>
      </c>
      <c r="AJ194" s="912">
        <f t="shared" si="98"/>
        <v>2.8366312230727619E-2</v>
      </c>
      <c r="AK194" s="990">
        <f t="shared" si="69"/>
        <v>-3.8123689249935921E-7</v>
      </c>
      <c r="AL194" s="210"/>
    </row>
    <row r="195" spans="1:38" s="211" customFormat="1" ht="11.45" customHeight="1">
      <c r="A195" s="503">
        <v>1994</v>
      </c>
      <c r="B195" s="215" t="s">
        <v>460</v>
      </c>
      <c r="C195" s="214" t="s">
        <v>512</v>
      </c>
      <c r="D195" s="214" t="s">
        <v>12</v>
      </c>
      <c r="E195" s="214" t="s">
        <v>171</v>
      </c>
      <c r="F195" s="904" t="s">
        <v>401</v>
      </c>
      <c r="G195" s="282">
        <v>38.013449999999999</v>
      </c>
      <c r="H195" s="260">
        <v>10.419420000000001</v>
      </c>
      <c r="I195" s="905">
        <v>10.419420000000001</v>
      </c>
      <c r="J195" s="906">
        <v>0.25018899999999999</v>
      </c>
      <c r="K195" s="907">
        <v>0.1832657</v>
      </c>
      <c r="L195" s="908">
        <v>6.1079000000000003E-3</v>
      </c>
      <c r="M195" s="908">
        <v>4.0583399999999999E-2</v>
      </c>
      <c r="N195" s="908">
        <v>1.3369E-3</v>
      </c>
      <c r="O195" s="908">
        <v>3.0687000000000002E-3</v>
      </c>
      <c r="P195" s="908"/>
      <c r="Q195" s="908">
        <v>4.0892000000000003E-3</v>
      </c>
      <c r="R195" s="908">
        <v>1.1737300000000001E-2</v>
      </c>
      <c r="S195" s="909">
        <f t="shared" si="89"/>
        <v>-1.0000000000287557E-7</v>
      </c>
      <c r="T195" s="909"/>
      <c r="U195" s="310"/>
      <c r="V195" s="214">
        <v>1994</v>
      </c>
      <c r="W195" s="215" t="s">
        <v>460</v>
      </c>
      <c r="X195" s="214" t="s">
        <v>512</v>
      </c>
      <c r="Y195" s="214" t="s">
        <v>12</v>
      </c>
      <c r="Z195" s="214" t="s">
        <v>171</v>
      </c>
      <c r="AA195" s="904" t="s">
        <v>401</v>
      </c>
      <c r="AB195" s="910">
        <f t="shared" si="85"/>
        <v>1</v>
      </c>
      <c r="AC195" s="911">
        <f t="shared" si="86"/>
        <v>0.7325090231784771</v>
      </c>
      <c r="AD195" s="912">
        <f t="shared" si="96"/>
        <v>2.441314366339048E-2</v>
      </c>
      <c r="AE195" s="912">
        <f t="shared" si="90"/>
        <v>0.16221096850780808</v>
      </c>
      <c r="AF195" s="912">
        <f t="shared" si="99"/>
        <v>5.3435602684370614E-3</v>
      </c>
      <c r="AG195" s="912">
        <f t="shared" si="99"/>
        <v>1.226552726139039E-2</v>
      </c>
      <c r="AH195" s="912"/>
      <c r="AI195" s="912">
        <f>+Q195/$J195</f>
        <v>1.6344443600637918E-2</v>
      </c>
      <c r="AJ195" s="912">
        <f t="shared" si="98"/>
        <v>4.691373321768743E-2</v>
      </c>
      <c r="AK195" s="990">
        <f t="shared" si="69"/>
        <v>-3.9969782839044399E-7</v>
      </c>
      <c r="AL195" s="210"/>
    </row>
    <row r="196" spans="1:38" s="211" customFormat="1" ht="11.45" customHeight="1">
      <c r="A196" s="503">
        <v>1991</v>
      </c>
      <c r="B196" s="215" t="s">
        <v>460</v>
      </c>
      <c r="C196" s="214" t="s">
        <v>512</v>
      </c>
      <c r="D196" s="214" t="s">
        <v>14</v>
      </c>
      <c r="E196" s="214" t="s">
        <v>172</v>
      </c>
      <c r="F196" s="904" t="s">
        <v>401</v>
      </c>
      <c r="G196" s="282">
        <v>34.267969999999998</v>
      </c>
      <c r="H196" s="260">
        <v>12.1922</v>
      </c>
      <c r="I196" s="905">
        <v>12.1922</v>
      </c>
      <c r="J196" s="906">
        <v>0.2307623</v>
      </c>
      <c r="K196" s="907">
        <v>0.18015320000000001</v>
      </c>
      <c r="L196" s="908">
        <v>4.8590999999999999E-3</v>
      </c>
      <c r="M196" s="908">
        <v>3.3302999999999999E-2</v>
      </c>
      <c r="N196" s="908"/>
      <c r="O196" s="908">
        <v>8.7659999999999995E-4</v>
      </c>
      <c r="P196" s="908"/>
      <c r="Q196" s="908"/>
      <c r="R196" s="908">
        <v>1.1570499999999999E-2</v>
      </c>
      <c r="S196" s="909">
        <f t="shared" si="89"/>
        <v>-1.0000000003063114E-7</v>
      </c>
      <c r="T196" s="909"/>
      <c r="U196" s="310"/>
      <c r="V196" s="214">
        <v>1991</v>
      </c>
      <c r="W196" s="215" t="s">
        <v>460</v>
      </c>
      <c r="X196" s="214" t="s">
        <v>512</v>
      </c>
      <c r="Y196" s="214" t="s">
        <v>14</v>
      </c>
      <c r="Z196" s="214" t="s">
        <v>172</v>
      </c>
      <c r="AA196" s="904" t="s">
        <v>401</v>
      </c>
      <c r="AB196" s="910">
        <f t="shared" si="85"/>
        <v>1</v>
      </c>
      <c r="AC196" s="911">
        <f t="shared" si="86"/>
        <v>0.78068731330897645</v>
      </c>
      <c r="AD196" s="912">
        <f t="shared" si="96"/>
        <v>2.1056732403863195E-2</v>
      </c>
      <c r="AE196" s="912">
        <f t="shared" si="90"/>
        <v>0.14431733433060773</v>
      </c>
      <c r="AF196" s="912"/>
      <c r="AG196" s="912">
        <f>+O196/$J196</f>
        <v>3.7987140880464442E-3</v>
      </c>
      <c r="AH196" s="912"/>
      <c r="AI196" s="912"/>
      <c r="AJ196" s="912">
        <f t="shared" si="98"/>
        <v>5.0140339214854418E-2</v>
      </c>
      <c r="AK196" s="990">
        <f t="shared" si="69"/>
        <v>-4.3334634836078578E-7</v>
      </c>
      <c r="AL196" s="210"/>
    </row>
    <row r="197" spans="1:38" s="211" customFormat="1" ht="11.45" customHeight="1">
      <c r="A197" s="503">
        <v>1985</v>
      </c>
      <c r="B197" s="215" t="s">
        <v>460</v>
      </c>
      <c r="C197" s="214" t="s">
        <v>512</v>
      </c>
      <c r="D197" s="214" t="s">
        <v>16</v>
      </c>
      <c r="E197" s="214" t="s">
        <v>173</v>
      </c>
      <c r="F197" s="904" t="s">
        <v>401</v>
      </c>
      <c r="G197" s="282">
        <v>32.206330000000001</v>
      </c>
      <c r="H197" s="260">
        <v>10.86063</v>
      </c>
      <c r="I197" s="905">
        <v>10.86063</v>
      </c>
      <c r="J197" s="906">
        <v>0.22420409999999999</v>
      </c>
      <c r="K197" s="907">
        <v>0.17379910000000001</v>
      </c>
      <c r="L197" s="908">
        <v>3.4264999999999999E-3</v>
      </c>
      <c r="M197" s="908">
        <v>3.68572E-2</v>
      </c>
      <c r="N197" s="908">
        <v>1.3446E-3</v>
      </c>
      <c r="O197" s="908">
        <v>2.5755999999999999E-3</v>
      </c>
      <c r="P197" s="908"/>
      <c r="Q197" s="908"/>
      <c r="R197" s="908">
        <v>6.2011999999999996E-3</v>
      </c>
      <c r="S197" s="909">
        <f t="shared" si="89"/>
        <v>-1.0000000003063114E-7</v>
      </c>
      <c r="T197" s="909"/>
      <c r="U197" s="310"/>
      <c r="V197" s="214">
        <v>1985</v>
      </c>
      <c r="W197" s="215" t="s">
        <v>460</v>
      </c>
      <c r="X197" s="214" t="s">
        <v>512</v>
      </c>
      <c r="Y197" s="214" t="s">
        <v>16</v>
      </c>
      <c r="Z197" s="214" t="s">
        <v>173</v>
      </c>
      <c r="AA197" s="904" t="s">
        <v>401</v>
      </c>
      <c r="AB197" s="910">
        <f t="shared" si="85"/>
        <v>1</v>
      </c>
      <c r="AC197" s="911">
        <f t="shared" si="86"/>
        <v>0.77518252342396954</v>
      </c>
      <c r="AD197" s="912">
        <f t="shared" si="96"/>
        <v>1.5282949776565193E-2</v>
      </c>
      <c r="AE197" s="912">
        <f t="shared" si="90"/>
        <v>0.16439128454832005</v>
      </c>
      <c r="AF197" s="912">
        <f t="shared" ref="AF197:AF202" si="100">+N197/$J197</f>
        <v>5.9972141455040297E-3</v>
      </c>
      <c r="AG197" s="912">
        <f>+O197/$J197</f>
        <v>1.1487747101859421E-2</v>
      </c>
      <c r="AH197" s="912"/>
      <c r="AI197" s="912"/>
      <c r="AJ197" s="912">
        <f t="shared" si="98"/>
        <v>2.7658727025955367E-2</v>
      </c>
      <c r="AK197" s="998">
        <f t="shared" si="69"/>
        <v>-4.4602217363909347E-7</v>
      </c>
      <c r="AL197" s="210"/>
    </row>
    <row r="198" spans="1:38" s="211" customFormat="1" ht="11.45" customHeight="1">
      <c r="A198" s="501">
        <v>2012</v>
      </c>
      <c r="B198" s="884" t="s">
        <v>461</v>
      </c>
      <c r="C198" s="502" t="s">
        <v>517</v>
      </c>
      <c r="D198" s="502" t="s">
        <v>20</v>
      </c>
      <c r="E198" s="502" t="s">
        <v>174</v>
      </c>
      <c r="F198" s="969" t="s">
        <v>401</v>
      </c>
      <c r="G198" s="980">
        <v>33.729259999999996</v>
      </c>
      <c r="H198" s="981">
        <v>25.965979999999998</v>
      </c>
      <c r="I198" s="982">
        <v>25.965979999999998</v>
      </c>
      <c r="J198" s="983">
        <v>0.1130118</v>
      </c>
      <c r="K198" s="984">
        <v>7.3782500000000001E-2</v>
      </c>
      <c r="L198" s="985">
        <v>3.5369999999999998E-4</v>
      </c>
      <c r="M198" s="985"/>
      <c r="N198" s="985">
        <v>2.7282999999999999E-3</v>
      </c>
      <c r="O198" s="985">
        <v>2.9030000000000002E-3</v>
      </c>
      <c r="P198" s="985"/>
      <c r="Q198" s="985">
        <v>2.5789999999999998E-4</v>
      </c>
      <c r="R198" s="985">
        <v>3.2986399999999999E-2</v>
      </c>
      <c r="S198" s="973">
        <f t="shared" si="89"/>
        <v>0</v>
      </c>
      <c r="T198" s="973"/>
      <c r="U198" s="310"/>
      <c r="V198" s="502">
        <v>2012</v>
      </c>
      <c r="W198" s="884" t="s">
        <v>461</v>
      </c>
      <c r="X198" s="502" t="s">
        <v>517</v>
      </c>
      <c r="Y198" s="502" t="s">
        <v>20</v>
      </c>
      <c r="Z198" s="502" t="s">
        <v>174</v>
      </c>
      <c r="AA198" s="969" t="s">
        <v>401</v>
      </c>
      <c r="AB198" s="974">
        <f t="shared" si="85"/>
        <v>1</v>
      </c>
      <c r="AC198" s="975">
        <f t="shared" si="86"/>
        <v>0.65287430162160065</v>
      </c>
      <c r="AD198" s="976">
        <f t="shared" si="96"/>
        <v>3.1297616709051622E-3</v>
      </c>
      <c r="AE198" s="976"/>
      <c r="AF198" s="976">
        <f t="shared" si="100"/>
        <v>2.4141726793131337E-2</v>
      </c>
      <c r="AG198" s="976">
        <f>+O198/$J198</f>
        <v>2.5687583066547035E-2</v>
      </c>
      <c r="AH198" s="976"/>
      <c r="AI198" s="976">
        <f>+Q198/$J198</f>
        <v>2.2820625810756044E-3</v>
      </c>
      <c r="AJ198" s="976">
        <f t="shared" si="98"/>
        <v>0.29188456426674031</v>
      </c>
      <c r="AK198" s="990">
        <f t="shared" ref="AK198:AK261" si="101">AB198-SUM(AC198:AJ198)</f>
        <v>0</v>
      </c>
      <c r="AL198" s="210"/>
    </row>
    <row r="199" spans="1:38" s="211" customFormat="1" ht="11.45" customHeight="1">
      <c r="A199" s="503">
        <v>2010</v>
      </c>
      <c r="B199" s="215" t="s">
        <v>461</v>
      </c>
      <c r="C199" s="214" t="s">
        <v>517</v>
      </c>
      <c r="D199" s="214" t="s">
        <v>4</v>
      </c>
      <c r="E199" s="214" t="s">
        <v>175</v>
      </c>
      <c r="F199" s="904" t="s">
        <v>401</v>
      </c>
      <c r="G199" s="282">
        <v>33.683540000000001</v>
      </c>
      <c r="H199" s="260">
        <v>26.4053</v>
      </c>
      <c r="I199" s="905">
        <v>26.4053</v>
      </c>
      <c r="J199" s="906">
        <v>0.1028852</v>
      </c>
      <c r="K199" s="907">
        <v>6.3660999999999995E-2</v>
      </c>
      <c r="L199" s="908">
        <v>2.7980000000000002E-4</v>
      </c>
      <c r="M199" s="908"/>
      <c r="N199" s="908">
        <v>2.4513E-3</v>
      </c>
      <c r="O199" s="908">
        <v>3.8070999999999999E-3</v>
      </c>
      <c r="P199" s="908"/>
      <c r="Q199" s="908">
        <v>3.8430000000000002E-4</v>
      </c>
      <c r="R199" s="908">
        <v>3.2301700000000003E-2</v>
      </c>
      <c r="S199" s="909">
        <f t="shared" si="89"/>
        <v>0</v>
      </c>
      <c r="T199" s="909"/>
      <c r="U199" s="310"/>
      <c r="V199" s="214">
        <v>2010</v>
      </c>
      <c r="W199" s="215" t="s">
        <v>461</v>
      </c>
      <c r="X199" s="214" t="s">
        <v>517</v>
      </c>
      <c r="Y199" s="214" t="s">
        <v>4</v>
      </c>
      <c r="Z199" s="214" t="s">
        <v>175</v>
      </c>
      <c r="AA199" s="904" t="s">
        <v>401</v>
      </c>
      <c r="AB199" s="910">
        <f t="shared" si="85"/>
        <v>1</v>
      </c>
      <c r="AC199" s="911">
        <f t="shared" si="86"/>
        <v>0.61875760556425996</v>
      </c>
      <c r="AD199" s="912">
        <f t="shared" si="96"/>
        <v>2.7195359488050761E-3</v>
      </c>
      <c r="AE199" s="912"/>
      <c r="AF199" s="912">
        <f t="shared" si="100"/>
        <v>2.3825584243409161E-2</v>
      </c>
      <c r="AG199" s="912">
        <f>+O199/$J199</f>
        <v>3.7003378522858489E-2</v>
      </c>
      <c r="AH199" s="912"/>
      <c r="AI199" s="912">
        <f>+Q199/$J199</f>
        <v>3.735231111957794E-3</v>
      </c>
      <c r="AJ199" s="912">
        <f t="shared" si="98"/>
        <v>0.31395866460870953</v>
      </c>
      <c r="AK199" s="990">
        <f t="shared" si="101"/>
        <v>0</v>
      </c>
      <c r="AL199" s="210"/>
    </row>
    <row r="200" spans="1:38" s="211" customFormat="1" ht="11.45" customHeight="1">
      <c r="A200" s="503">
        <v>2008</v>
      </c>
      <c r="B200" s="215" t="s">
        <v>461</v>
      </c>
      <c r="C200" s="214" t="s">
        <v>517</v>
      </c>
      <c r="D200" s="214" t="s">
        <v>6</v>
      </c>
      <c r="E200" s="214" t="s">
        <v>176</v>
      </c>
      <c r="F200" s="904" t="s">
        <v>401</v>
      </c>
      <c r="G200" s="282">
        <v>33.854410000000001</v>
      </c>
      <c r="H200" s="260">
        <v>27.295529999999999</v>
      </c>
      <c r="I200" s="905">
        <v>27.295529999999999</v>
      </c>
      <c r="J200" s="906">
        <v>9.0519100000000005E-2</v>
      </c>
      <c r="K200" s="907">
        <v>5.30114E-2</v>
      </c>
      <c r="L200" s="908">
        <v>7.6800000000000002E-4</v>
      </c>
      <c r="M200" s="908"/>
      <c r="N200" s="908">
        <v>2.2003000000000001E-3</v>
      </c>
      <c r="O200" s="908">
        <v>3.1730999999999999E-3</v>
      </c>
      <c r="P200" s="908"/>
      <c r="Q200" s="908"/>
      <c r="R200" s="908">
        <v>3.1366400000000003E-2</v>
      </c>
      <c r="S200" s="909">
        <f t="shared" si="89"/>
        <v>-9.9999999988997779E-8</v>
      </c>
      <c r="T200" s="909"/>
      <c r="U200" s="310"/>
      <c r="V200" s="214">
        <v>2008</v>
      </c>
      <c r="W200" s="215" t="s">
        <v>461</v>
      </c>
      <c r="X200" s="214" t="s">
        <v>517</v>
      </c>
      <c r="Y200" s="214" t="s">
        <v>6</v>
      </c>
      <c r="Z200" s="214" t="s">
        <v>176</v>
      </c>
      <c r="AA200" s="904" t="s">
        <v>401</v>
      </c>
      <c r="AB200" s="910">
        <f t="shared" si="85"/>
        <v>1</v>
      </c>
      <c r="AC200" s="911">
        <f t="shared" si="86"/>
        <v>0.58563772728628538</v>
      </c>
      <c r="AD200" s="912">
        <f t="shared" si="96"/>
        <v>8.4843972156152681E-3</v>
      </c>
      <c r="AE200" s="912"/>
      <c r="AF200" s="912">
        <f t="shared" si="100"/>
        <v>2.4307577074893585E-2</v>
      </c>
      <c r="AG200" s="912">
        <f>+O200/$J200</f>
        <v>3.5054480214672924E-2</v>
      </c>
      <c r="AH200" s="912"/>
      <c r="AI200" s="912"/>
      <c r="AJ200" s="912">
        <f t="shared" si="98"/>
        <v>0.3465169229477536</v>
      </c>
      <c r="AK200" s="990">
        <f t="shared" si="101"/>
        <v>-1.1047392207697015E-6</v>
      </c>
      <c r="AL200" s="210"/>
    </row>
    <row r="201" spans="1:38" s="211" customFormat="1" ht="11.45" customHeight="1">
      <c r="A201" s="503">
        <v>2004</v>
      </c>
      <c r="B201" s="215" t="s">
        <v>461</v>
      </c>
      <c r="C201" s="214" t="s">
        <v>517</v>
      </c>
      <c r="D201" s="214" t="s">
        <v>8</v>
      </c>
      <c r="E201" s="214" t="s">
        <v>177</v>
      </c>
      <c r="F201" s="904" t="s">
        <v>401</v>
      </c>
      <c r="G201" s="282">
        <v>29.424130000000002</v>
      </c>
      <c r="H201" s="260">
        <v>25.490790000000001</v>
      </c>
      <c r="I201" s="905">
        <v>25.490790000000001</v>
      </c>
      <c r="J201" s="906">
        <v>5.94265E-2</v>
      </c>
      <c r="K201" s="907">
        <v>4.5149000000000002E-2</v>
      </c>
      <c r="L201" s="908"/>
      <c r="M201" s="908"/>
      <c r="N201" s="908">
        <v>1.7656E-3</v>
      </c>
      <c r="O201" s="908"/>
      <c r="P201" s="908"/>
      <c r="Q201" s="908"/>
      <c r="R201" s="908">
        <v>1.2511899999999999E-2</v>
      </c>
      <c r="S201" s="909">
        <f t="shared" si="89"/>
        <v>0</v>
      </c>
      <c r="T201" s="909"/>
      <c r="U201" s="310"/>
      <c r="V201" s="214">
        <v>2004</v>
      </c>
      <c r="W201" s="215" t="s">
        <v>461</v>
      </c>
      <c r="X201" s="214" t="s">
        <v>517</v>
      </c>
      <c r="Y201" s="214" t="s">
        <v>8</v>
      </c>
      <c r="Z201" s="214" t="s">
        <v>177</v>
      </c>
      <c r="AA201" s="904" t="s">
        <v>401</v>
      </c>
      <c r="AB201" s="910">
        <f t="shared" si="85"/>
        <v>1</v>
      </c>
      <c r="AC201" s="911">
        <f t="shared" si="86"/>
        <v>0.75974523150446349</v>
      </c>
      <c r="AD201" s="912"/>
      <c r="AE201" s="912"/>
      <c r="AF201" s="912">
        <f t="shared" si="100"/>
        <v>2.9710650972209367E-2</v>
      </c>
      <c r="AG201" s="912"/>
      <c r="AH201" s="912"/>
      <c r="AI201" s="912"/>
      <c r="AJ201" s="912">
        <f t="shared" si="98"/>
        <v>0.21054411752332713</v>
      </c>
      <c r="AK201" s="990">
        <f t="shared" si="101"/>
        <v>0</v>
      </c>
      <c r="AL201" s="210"/>
    </row>
    <row r="202" spans="1:38" s="211" customFormat="1" ht="11.45" customHeight="1">
      <c r="A202" s="503">
        <v>2002</v>
      </c>
      <c r="B202" s="215" t="s">
        <v>461</v>
      </c>
      <c r="C202" s="214" t="s">
        <v>517</v>
      </c>
      <c r="D202" s="214" t="s">
        <v>10</v>
      </c>
      <c r="E202" s="214" t="s">
        <v>178</v>
      </c>
      <c r="F202" s="904" t="s">
        <v>401</v>
      </c>
      <c r="G202" s="282">
        <v>30.29805</v>
      </c>
      <c r="H202" s="260">
        <v>26.527819999999998</v>
      </c>
      <c r="I202" s="905">
        <v>26.527819999999998</v>
      </c>
      <c r="J202" s="906">
        <v>5.3944899999999997E-2</v>
      </c>
      <c r="K202" s="907">
        <v>3.8820899999999998E-2</v>
      </c>
      <c r="L202" s="908"/>
      <c r="M202" s="908"/>
      <c r="N202" s="908">
        <v>3.9192999999999997E-3</v>
      </c>
      <c r="O202" s="908"/>
      <c r="P202" s="908"/>
      <c r="Q202" s="908"/>
      <c r="R202" s="908">
        <v>1.12047E-2</v>
      </c>
      <c r="S202" s="909">
        <f t="shared" si="89"/>
        <v>0</v>
      </c>
      <c r="T202" s="909"/>
      <c r="U202" s="310"/>
      <c r="V202" s="214">
        <v>2002</v>
      </c>
      <c r="W202" s="215" t="s">
        <v>461</v>
      </c>
      <c r="X202" s="214" t="s">
        <v>517</v>
      </c>
      <c r="Y202" s="214" t="s">
        <v>10</v>
      </c>
      <c r="Z202" s="214" t="s">
        <v>178</v>
      </c>
      <c r="AA202" s="904" t="s">
        <v>401</v>
      </c>
      <c r="AB202" s="910">
        <f t="shared" si="85"/>
        <v>1</v>
      </c>
      <c r="AC202" s="911">
        <f t="shared" si="86"/>
        <v>0.7196398547406706</v>
      </c>
      <c r="AD202" s="912"/>
      <c r="AE202" s="912"/>
      <c r="AF202" s="912">
        <f t="shared" si="100"/>
        <v>7.2653763377075492E-2</v>
      </c>
      <c r="AG202" s="912"/>
      <c r="AH202" s="912"/>
      <c r="AI202" s="912"/>
      <c r="AJ202" s="912">
        <f t="shared" si="98"/>
        <v>0.20770638188225393</v>
      </c>
      <c r="AK202" s="990">
        <f t="shared" si="101"/>
        <v>0</v>
      </c>
      <c r="AL202" s="210"/>
    </row>
    <row r="203" spans="1:38" s="211" customFormat="1" ht="11.45" customHeight="1">
      <c r="A203" s="503">
        <v>2000</v>
      </c>
      <c r="B203" s="215" t="s">
        <v>461</v>
      </c>
      <c r="C203" s="214" t="s">
        <v>517</v>
      </c>
      <c r="D203" s="214" t="s">
        <v>10</v>
      </c>
      <c r="E203" s="214" t="s">
        <v>179</v>
      </c>
      <c r="F203" s="904" t="s">
        <v>401</v>
      </c>
      <c r="G203" s="282">
        <v>30.442270000000001</v>
      </c>
      <c r="H203" s="260">
        <v>28.161549999999998</v>
      </c>
      <c r="I203" s="905">
        <v>28.161549999999998</v>
      </c>
      <c r="J203" s="906">
        <v>4.3616799999999997E-2</v>
      </c>
      <c r="K203" s="907">
        <v>4.1466799999999998E-2</v>
      </c>
      <c r="L203" s="908"/>
      <c r="M203" s="908"/>
      <c r="N203" s="908"/>
      <c r="O203" s="908"/>
      <c r="P203" s="908"/>
      <c r="Q203" s="908"/>
      <c r="R203" s="908">
        <v>2.15E-3</v>
      </c>
      <c r="S203" s="909">
        <f t="shared" si="89"/>
        <v>0</v>
      </c>
      <c r="T203" s="909"/>
      <c r="U203" s="310"/>
      <c r="V203" s="214">
        <v>2000</v>
      </c>
      <c r="W203" s="215" t="s">
        <v>461</v>
      </c>
      <c r="X203" s="214" t="s">
        <v>517</v>
      </c>
      <c r="Y203" s="214" t="s">
        <v>10</v>
      </c>
      <c r="Z203" s="214" t="s">
        <v>179</v>
      </c>
      <c r="AA203" s="904" t="s">
        <v>401</v>
      </c>
      <c r="AB203" s="910">
        <f t="shared" si="85"/>
        <v>1</v>
      </c>
      <c r="AC203" s="911">
        <f t="shared" si="86"/>
        <v>0.95070706700170582</v>
      </c>
      <c r="AD203" s="912"/>
      <c r="AE203" s="912"/>
      <c r="AF203" s="912"/>
      <c r="AG203" s="912"/>
      <c r="AH203" s="912"/>
      <c r="AI203" s="912"/>
      <c r="AJ203" s="912">
        <f t="shared" si="98"/>
        <v>4.9292932998294237E-2</v>
      </c>
      <c r="AK203" s="990">
        <f t="shared" si="101"/>
        <v>0</v>
      </c>
      <c r="AL203" s="210"/>
    </row>
    <row r="204" spans="1:38" s="211" customFormat="1" ht="11.45" customHeight="1">
      <c r="A204" s="503">
        <v>1998</v>
      </c>
      <c r="B204" s="215" t="s">
        <v>461</v>
      </c>
      <c r="C204" s="214" t="s">
        <v>517</v>
      </c>
      <c r="D204" s="214" t="s">
        <v>10</v>
      </c>
      <c r="E204" s="214" t="s">
        <v>180</v>
      </c>
      <c r="F204" s="904" t="s">
        <v>401</v>
      </c>
      <c r="G204" s="282">
        <v>30.187919999999998</v>
      </c>
      <c r="H204" s="260">
        <v>28.152460000000001</v>
      </c>
      <c r="I204" s="905">
        <v>28.152460000000001</v>
      </c>
      <c r="J204" s="906">
        <v>3.7097499999999999E-2</v>
      </c>
      <c r="K204" s="907">
        <v>3.4924700000000003E-2</v>
      </c>
      <c r="L204" s="908"/>
      <c r="M204" s="908"/>
      <c r="N204" s="908"/>
      <c r="O204" s="908"/>
      <c r="P204" s="908"/>
      <c r="Q204" s="908"/>
      <c r="R204" s="908">
        <v>2.1727999999999999E-3</v>
      </c>
      <c r="S204" s="909">
        <f t="shared" si="89"/>
        <v>0</v>
      </c>
      <c r="T204" s="909"/>
      <c r="U204" s="310"/>
      <c r="V204" s="214">
        <v>1998</v>
      </c>
      <c r="W204" s="215" t="s">
        <v>461</v>
      </c>
      <c r="X204" s="214" t="s">
        <v>517</v>
      </c>
      <c r="Y204" s="214" t="s">
        <v>10</v>
      </c>
      <c r="Z204" s="214" t="s">
        <v>180</v>
      </c>
      <c r="AA204" s="904" t="s">
        <v>401</v>
      </c>
      <c r="AB204" s="910">
        <f t="shared" ref="AB204:AB239" si="102">+J204/$J204</f>
        <v>1</v>
      </c>
      <c r="AC204" s="911">
        <f t="shared" si="86"/>
        <v>0.94143001549969685</v>
      </c>
      <c r="AD204" s="912"/>
      <c r="AE204" s="912"/>
      <c r="AF204" s="912"/>
      <c r="AG204" s="912"/>
      <c r="AH204" s="912"/>
      <c r="AI204" s="912"/>
      <c r="AJ204" s="912">
        <f t="shared" si="98"/>
        <v>5.8569984500303256E-2</v>
      </c>
      <c r="AK204" s="990">
        <f t="shared" si="101"/>
        <v>0</v>
      </c>
      <c r="AL204" s="210"/>
    </row>
    <row r="205" spans="1:38" s="211" customFormat="1" ht="11.45" customHeight="1">
      <c r="A205" s="503">
        <v>1996</v>
      </c>
      <c r="B205" s="215" t="s">
        <v>461</v>
      </c>
      <c r="C205" s="214" t="s">
        <v>517</v>
      </c>
      <c r="D205" s="214" t="s">
        <v>12</v>
      </c>
      <c r="E205" s="214" t="s">
        <v>181</v>
      </c>
      <c r="F205" s="904" t="s">
        <v>401</v>
      </c>
      <c r="G205" s="282">
        <v>28.58154</v>
      </c>
      <c r="H205" s="260">
        <v>26.253620000000002</v>
      </c>
      <c r="I205" s="905">
        <v>26.253620000000002</v>
      </c>
      <c r="J205" s="906">
        <v>3.26252E-2</v>
      </c>
      <c r="K205" s="907">
        <v>2.64152E-2</v>
      </c>
      <c r="L205" s="908"/>
      <c r="M205" s="908"/>
      <c r="N205" s="908">
        <v>1.5445999999999999E-3</v>
      </c>
      <c r="O205" s="908"/>
      <c r="P205" s="908"/>
      <c r="Q205" s="908"/>
      <c r="R205" s="908">
        <v>4.6654000000000001E-3</v>
      </c>
      <c r="S205" s="909">
        <f t="shared" si="89"/>
        <v>0</v>
      </c>
      <c r="T205" s="909"/>
      <c r="U205" s="310"/>
      <c r="V205" s="214">
        <v>1996</v>
      </c>
      <c r="W205" s="215" t="s">
        <v>461</v>
      </c>
      <c r="X205" s="214" t="s">
        <v>517</v>
      </c>
      <c r="Y205" s="214" t="s">
        <v>12</v>
      </c>
      <c r="Z205" s="214" t="s">
        <v>181</v>
      </c>
      <c r="AA205" s="904" t="s">
        <v>401</v>
      </c>
      <c r="AB205" s="910">
        <f t="shared" si="102"/>
        <v>1</v>
      </c>
      <c r="AC205" s="911">
        <f t="shared" ref="AC205:AC249" si="103">+K205/$J205</f>
        <v>0.80965633927148339</v>
      </c>
      <c r="AD205" s="912"/>
      <c r="AE205" s="912"/>
      <c r="AF205" s="912">
        <f t="shared" ref="AF205:AF215" si="104">+N205/$J205</f>
        <v>4.7343771072667754E-2</v>
      </c>
      <c r="AG205" s="912"/>
      <c r="AH205" s="912"/>
      <c r="AI205" s="912"/>
      <c r="AJ205" s="912">
        <f t="shared" si="98"/>
        <v>0.14299988965584887</v>
      </c>
      <c r="AK205" s="990">
        <f t="shared" si="101"/>
        <v>0</v>
      </c>
      <c r="AL205" s="210"/>
    </row>
    <row r="206" spans="1:38" s="211" customFormat="1" ht="11.45" customHeight="1">
      <c r="A206" s="503">
        <v>1994</v>
      </c>
      <c r="B206" s="215" t="s">
        <v>461</v>
      </c>
      <c r="C206" s="214" t="s">
        <v>517</v>
      </c>
      <c r="D206" s="214" t="s">
        <v>12</v>
      </c>
      <c r="E206" s="214" t="s">
        <v>182</v>
      </c>
      <c r="F206" s="904" t="s">
        <v>401</v>
      </c>
      <c r="G206" s="282">
        <v>29.52684</v>
      </c>
      <c r="H206" s="260">
        <v>26.740919999999999</v>
      </c>
      <c r="I206" s="905">
        <v>26.740919999999999</v>
      </c>
      <c r="J206" s="906">
        <v>3.3896000000000003E-2</v>
      </c>
      <c r="K206" s="907">
        <v>2.4560200000000001E-2</v>
      </c>
      <c r="L206" s="908"/>
      <c r="M206" s="908"/>
      <c r="N206" s="908">
        <v>1.3370999999999999E-3</v>
      </c>
      <c r="O206" s="908"/>
      <c r="P206" s="908"/>
      <c r="Q206" s="908"/>
      <c r="R206" s="908">
        <v>7.9988000000000004E-3</v>
      </c>
      <c r="S206" s="909">
        <f t="shared" si="89"/>
        <v>-9.9999999995936673E-8</v>
      </c>
      <c r="T206" s="909"/>
      <c r="U206" s="310"/>
      <c r="V206" s="214">
        <v>1994</v>
      </c>
      <c r="W206" s="215" t="s">
        <v>461</v>
      </c>
      <c r="X206" s="214" t="s">
        <v>517</v>
      </c>
      <c r="Y206" s="214" t="s">
        <v>12</v>
      </c>
      <c r="Z206" s="214" t="s">
        <v>182</v>
      </c>
      <c r="AA206" s="904" t="s">
        <v>401</v>
      </c>
      <c r="AB206" s="910">
        <f t="shared" si="102"/>
        <v>1</v>
      </c>
      <c r="AC206" s="911">
        <f t="shared" si="103"/>
        <v>0.72457517111163561</v>
      </c>
      <c r="AD206" s="912"/>
      <c r="AE206" s="912"/>
      <c r="AF206" s="912">
        <f t="shared" si="104"/>
        <v>3.9447132405003534E-2</v>
      </c>
      <c r="AG206" s="912"/>
      <c r="AH206" s="912"/>
      <c r="AI206" s="912"/>
      <c r="AJ206" s="912">
        <f t="shared" si="98"/>
        <v>0.2359806466839745</v>
      </c>
      <c r="AK206" s="990">
        <f t="shared" si="101"/>
        <v>-2.9502006135828651E-6</v>
      </c>
      <c r="AL206" s="210"/>
    </row>
    <row r="207" spans="1:38" s="211" customFormat="1" ht="11.45" customHeight="1">
      <c r="A207" s="503">
        <v>1992</v>
      </c>
      <c r="B207" s="215" t="s">
        <v>461</v>
      </c>
      <c r="C207" s="214" t="s">
        <v>517</v>
      </c>
      <c r="D207" s="214" t="s">
        <v>14</v>
      </c>
      <c r="E207" s="214" t="s">
        <v>183</v>
      </c>
      <c r="F207" s="904" t="s">
        <v>401</v>
      </c>
      <c r="G207" s="282">
        <v>27.143180000000001</v>
      </c>
      <c r="H207" s="260">
        <v>25.373139999999999</v>
      </c>
      <c r="I207" s="905">
        <v>25.373139999999999</v>
      </c>
      <c r="J207" s="906">
        <v>2.3624900000000001E-2</v>
      </c>
      <c r="K207" s="907">
        <v>2.2403300000000001E-2</v>
      </c>
      <c r="L207" s="908"/>
      <c r="M207" s="908"/>
      <c r="N207" s="908">
        <v>1.2216E-3</v>
      </c>
      <c r="O207" s="908"/>
      <c r="P207" s="908"/>
      <c r="Q207" s="908"/>
      <c r="R207" s="908">
        <v>0</v>
      </c>
      <c r="S207" s="909">
        <f t="shared" si="89"/>
        <v>0</v>
      </c>
      <c r="T207" s="909"/>
      <c r="U207" s="310"/>
      <c r="V207" s="214">
        <v>1992</v>
      </c>
      <c r="W207" s="215" t="s">
        <v>461</v>
      </c>
      <c r="X207" s="214" t="s">
        <v>517</v>
      </c>
      <c r="Y207" s="214" t="s">
        <v>14</v>
      </c>
      <c r="Z207" s="214" t="s">
        <v>183</v>
      </c>
      <c r="AA207" s="904" t="s">
        <v>401</v>
      </c>
      <c r="AB207" s="910">
        <f t="shared" si="102"/>
        <v>1</v>
      </c>
      <c r="AC207" s="911">
        <f t="shared" si="103"/>
        <v>0.94829184462156457</v>
      </c>
      <c r="AD207" s="912"/>
      <c r="AE207" s="912"/>
      <c r="AF207" s="912">
        <f t="shared" si="104"/>
        <v>5.1708155378435462E-2</v>
      </c>
      <c r="AG207" s="912"/>
      <c r="AH207" s="912"/>
      <c r="AI207" s="912"/>
      <c r="AJ207" s="912">
        <f t="shared" si="98"/>
        <v>0</v>
      </c>
      <c r="AK207" s="990">
        <f t="shared" si="101"/>
        <v>0</v>
      </c>
      <c r="AL207" s="210"/>
    </row>
    <row r="208" spans="1:38" s="211" customFormat="1" ht="11.45" customHeight="1">
      <c r="A208" s="503">
        <v>1989</v>
      </c>
      <c r="B208" s="215" t="s">
        <v>461</v>
      </c>
      <c r="C208" s="214" t="s">
        <v>517</v>
      </c>
      <c r="D208" s="214" t="s">
        <v>14</v>
      </c>
      <c r="E208" s="214" t="s">
        <v>184</v>
      </c>
      <c r="F208" s="904" t="s">
        <v>401</v>
      </c>
      <c r="G208" s="282">
        <v>26.854150000000001</v>
      </c>
      <c r="H208" s="260">
        <v>25.5242</v>
      </c>
      <c r="I208" s="905">
        <v>25.5242</v>
      </c>
      <c r="J208" s="906">
        <v>2.2273500000000002E-2</v>
      </c>
      <c r="K208" s="907">
        <v>2.13086E-2</v>
      </c>
      <c r="L208" s="908"/>
      <c r="M208" s="908"/>
      <c r="N208" s="908">
        <v>9.6489999999999998E-4</v>
      </c>
      <c r="O208" s="908"/>
      <c r="P208" s="908"/>
      <c r="Q208" s="908"/>
      <c r="R208" s="908">
        <v>0</v>
      </c>
      <c r="S208" s="909">
        <f t="shared" si="89"/>
        <v>0</v>
      </c>
      <c r="T208" s="909"/>
      <c r="U208" s="310"/>
      <c r="V208" s="214">
        <v>1989</v>
      </c>
      <c r="W208" s="215" t="s">
        <v>461</v>
      </c>
      <c r="X208" s="214" t="s">
        <v>517</v>
      </c>
      <c r="Y208" s="214" t="s">
        <v>14</v>
      </c>
      <c r="Z208" s="214" t="s">
        <v>184</v>
      </c>
      <c r="AA208" s="904" t="s">
        <v>401</v>
      </c>
      <c r="AB208" s="910">
        <f t="shared" si="102"/>
        <v>1</v>
      </c>
      <c r="AC208" s="911">
        <f t="shared" si="103"/>
        <v>0.95667946214110933</v>
      </c>
      <c r="AD208" s="912"/>
      <c r="AE208" s="912"/>
      <c r="AF208" s="912">
        <f t="shared" si="104"/>
        <v>4.3320537858890604E-2</v>
      </c>
      <c r="AG208" s="912"/>
      <c r="AH208" s="912"/>
      <c r="AI208" s="912"/>
      <c r="AJ208" s="912">
        <f t="shared" si="98"/>
        <v>0</v>
      </c>
      <c r="AK208" s="990">
        <f t="shared" si="101"/>
        <v>0</v>
      </c>
      <c r="AL208" s="210"/>
    </row>
    <row r="209" spans="1:38" s="211" customFormat="1" ht="11.45" customHeight="1">
      <c r="A209" s="504">
        <v>1984</v>
      </c>
      <c r="B209" s="227" t="s">
        <v>461</v>
      </c>
      <c r="C209" s="226" t="s">
        <v>517</v>
      </c>
      <c r="D209" s="226" t="s">
        <v>16</v>
      </c>
      <c r="E209" s="226" t="s">
        <v>185</v>
      </c>
      <c r="F209" s="953" t="s">
        <v>401</v>
      </c>
      <c r="G209" s="284">
        <v>25.823889999999999</v>
      </c>
      <c r="H209" s="276">
        <v>25.104749999999999</v>
      </c>
      <c r="I209" s="954">
        <v>25.104749999999999</v>
      </c>
      <c r="J209" s="955">
        <v>1.9356499999999999E-2</v>
      </c>
      <c r="K209" s="956">
        <v>1.8269500000000001E-2</v>
      </c>
      <c r="L209" s="957"/>
      <c r="M209" s="957"/>
      <c r="N209" s="957">
        <v>1.0870999999999999E-3</v>
      </c>
      <c r="O209" s="957"/>
      <c r="P209" s="957"/>
      <c r="Q209" s="957"/>
      <c r="R209" s="957">
        <v>0</v>
      </c>
      <c r="S209" s="958">
        <f t="shared" si="89"/>
        <v>-1.0000000000287557E-7</v>
      </c>
      <c r="T209" s="958"/>
      <c r="U209" s="310"/>
      <c r="V209" s="226">
        <v>1984</v>
      </c>
      <c r="W209" s="227" t="s">
        <v>461</v>
      </c>
      <c r="X209" s="226" t="s">
        <v>517</v>
      </c>
      <c r="Y209" s="226" t="s">
        <v>16</v>
      </c>
      <c r="Z209" s="226" t="s">
        <v>185</v>
      </c>
      <c r="AA209" s="953" t="s">
        <v>401</v>
      </c>
      <c r="AB209" s="959">
        <f t="shared" si="102"/>
        <v>1</v>
      </c>
      <c r="AC209" s="960">
        <f t="shared" si="103"/>
        <v>0.94384315346266123</v>
      </c>
      <c r="AD209" s="961"/>
      <c r="AE209" s="961"/>
      <c r="AF209" s="961">
        <f t="shared" si="104"/>
        <v>5.6162012760571381E-2</v>
      </c>
      <c r="AG209" s="961"/>
      <c r="AH209" s="961"/>
      <c r="AI209" s="961"/>
      <c r="AJ209" s="961">
        <f t="shared" si="98"/>
        <v>0</v>
      </c>
      <c r="AK209" s="990">
        <f t="shared" si="101"/>
        <v>-5.1662232325444535E-6</v>
      </c>
      <c r="AL209" s="210"/>
    </row>
    <row r="210" spans="1:38" s="211" customFormat="1" ht="11.45" customHeight="1">
      <c r="A210" s="499">
        <v>2013</v>
      </c>
      <c r="B210" s="206" t="s">
        <v>462</v>
      </c>
      <c r="C210" s="205" t="s">
        <v>512</v>
      </c>
      <c r="D210" s="205" t="s">
        <v>4</v>
      </c>
      <c r="E210" s="205" t="s">
        <v>186</v>
      </c>
      <c r="F210" s="891" t="s">
        <v>313</v>
      </c>
      <c r="G210" s="280">
        <v>31.8108</v>
      </c>
      <c r="H210" s="258">
        <v>6.2672840000000001</v>
      </c>
      <c r="I210" s="892">
        <v>12.355270000000001</v>
      </c>
      <c r="J210" s="893">
        <v>0.22156670000000001</v>
      </c>
      <c r="K210" s="894">
        <v>0.16423399999999999</v>
      </c>
      <c r="L210" s="895">
        <v>3.5961000000000001E-3</v>
      </c>
      <c r="M210" s="895">
        <v>1.30215E-2</v>
      </c>
      <c r="N210" s="895">
        <v>4.5203999999999999E-3</v>
      </c>
      <c r="O210" s="895">
        <v>1.6855599999999998E-2</v>
      </c>
      <c r="P210" s="895">
        <v>4.7174000000000001E-3</v>
      </c>
      <c r="Q210" s="895">
        <v>9.7248999999999999E-3</v>
      </c>
      <c r="R210" s="895">
        <v>4.6543000000000001E-3</v>
      </c>
      <c r="S210" s="896">
        <f t="shared" si="89"/>
        <v>2.425000000000066E-4</v>
      </c>
      <c r="T210" s="896">
        <v>0.3255304</v>
      </c>
      <c r="U210" s="309"/>
      <c r="V210" s="205">
        <v>2013</v>
      </c>
      <c r="W210" s="206" t="s">
        <v>462</v>
      </c>
      <c r="X210" s="205" t="s">
        <v>512</v>
      </c>
      <c r="Y210" s="205" t="s">
        <v>4</v>
      </c>
      <c r="Z210" s="205" t="s">
        <v>186</v>
      </c>
      <c r="AA210" s="891" t="s">
        <v>313</v>
      </c>
      <c r="AB210" s="897">
        <f t="shared" si="102"/>
        <v>1</v>
      </c>
      <c r="AC210" s="901">
        <f t="shared" si="103"/>
        <v>0.74123954547321413</v>
      </c>
      <c r="AD210" s="902">
        <f t="shared" ref="AD210:AE216" si="105">+L210/$J210</f>
        <v>1.6230327030190006E-2</v>
      </c>
      <c r="AE210" s="902">
        <f t="shared" si="105"/>
        <v>5.877011301788581E-2</v>
      </c>
      <c r="AF210" s="902">
        <f t="shared" si="104"/>
        <v>2.0401982788929924E-2</v>
      </c>
      <c r="AG210" s="902">
        <f t="shared" ref="AG210:AI212" si="106">+O210/$J210</f>
        <v>7.6074608684427752E-2</v>
      </c>
      <c r="AH210" s="902">
        <f t="shared" si="106"/>
        <v>2.1291105567759053E-2</v>
      </c>
      <c r="AI210" s="902">
        <f t="shared" si="106"/>
        <v>4.3891523410331965E-2</v>
      </c>
      <c r="AJ210" s="902">
        <f t="shared" si="98"/>
        <v>2.1006315479717846E-2</v>
      </c>
      <c r="AK210" s="903">
        <f t="shared" si="101"/>
        <v>1.0944785475435204E-3</v>
      </c>
      <c r="AL210" s="210"/>
    </row>
    <row r="211" spans="1:38" s="211" customFormat="1" ht="11.45" customHeight="1">
      <c r="A211" s="499">
        <v>2010</v>
      </c>
      <c r="B211" s="206" t="s">
        <v>462</v>
      </c>
      <c r="C211" s="205" t="s">
        <v>512</v>
      </c>
      <c r="D211" s="205" t="s">
        <v>4</v>
      </c>
      <c r="E211" s="205" t="s">
        <v>187</v>
      </c>
      <c r="F211" s="891" t="s">
        <v>313</v>
      </c>
      <c r="G211" s="280">
        <v>30.130089999999999</v>
      </c>
      <c r="H211" s="258">
        <v>4.8510289999999996</v>
      </c>
      <c r="I211" s="892">
        <v>11.10572</v>
      </c>
      <c r="J211" s="893">
        <v>0.21341789999999999</v>
      </c>
      <c r="K211" s="894">
        <v>0.1570018</v>
      </c>
      <c r="L211" s="895">
        <v>3.3059999999999999E-3</v>
      </c>
      <c r="M211" s="895">
        <v>1.35493E-2</v>
      </c>
      <c r="N211" s="895">
        <v>6.0996999999999996E-3</v>
      </c>
      <c r="O211" s="895">
        <v>1.3583100000000001E-2</v>
      </c>
      <c r="P211" s="895">
        <v>4.7989E-3</v>
      </c>
      <c r="Q211" s="895">
        <v>9.0706999999999992E-3</v>
      </c>
      <c r="R211" s="895">
        <v>5.6170999999999999E-3</v>
      </c>
      <c r="S211" s="896">
        <f t="shared" si="89"/>
        <v>3.9130000000003884E-4</v>
      </c>
      <c r="T211" s="896">
        <v>0.34434999999999999</v>
      </c>
      <c r="U211" s="309"/>
      <c r="V211" s="205">
        <v>2010</v>
      </c>
      <c r="W211" s="206" t="s">
        <v>462</v>
      </c>
      <c r="X211" s="205" t="s">
        <v>512</v>
      </c>
      <c r="Y211" s="205" t="s">
        <v>4</v>
      </c>
      <c r="Z211" s="205" t="s">
        <v>187</v>
      </c>
      <c r="AA211" s="891" t="s">
        <v>313</v>
      </c>
      <c r="AB211" s="897">
        <f t="shared" si="102"/>
        <v>1</v>
      </c>
      <c r="AC211" s="901">
        <f t="shared" si="103"/>
        <v>0.7356543195298989</v>
      </c>
      <c r="AD211" s="902">
        <f t="shared" si="105"/>
        <v>1.5490734376076233E-2</v>
      </c>
      <c r="AE211" s="902">
        <f t="shared" si="105"/>
        <v>6.3487177036227985E-2</v>
      </c>
      <c r="AF211" s="902">
        <f t="shared" si="104"/>
        <v>2.8581014057396308E-2</v>
      </c>
      <c r="AG211" s="902">
        <f t="shared" si="106"/>
        <v>6.3645551755499422E-2</v>
      </c>
      <c r="AH211" s="902">
        <f t="shared" si="106"/>
        <v>2.2485930186736915E-2</v>
      </c>
      <c r="AI211" s="902">
        <f t="shared" si="106"/>
        <v>4.2502058168504137E-2</v>
      </c>
      <c r="AJ211" s="902">
        <f t="shared" si="98"/>
        <v>2.6319722947325413E-2</v>
      </c>
      <c r="AK211" s="900">
        <f t="shared" si="101"/>
        <v>1.8334919423345086E-3</v>
      </c>
      <c r="AL211" s="210"/>
    </row>
    <row r="212" spans="1:38" s="211" customFormat="1" ht="11.45" customHeight="1">
      <c r="A212" s="499">
        <v>2007</v>
      </c>
      <c r="B212" s="206" t="s">
        <v>462</v>
      </c>
      <c r="C212" s="205" t="s">
        <v>512</v>
      </c>
      <c r="D212" s="205" t="s">
        <v>6</v>
      </c>
      <c r="E212" s="205" t="s">
        <v>188</v>
      </c>
      <c r="F212" s="891" t="s">
        <v>313</v>
      </c>
      <c r="G212" s="280">
        <v>29.02338</v>
      </c>
      <c r="H212" s="258">
        <v>6.2129700000000003</v>
      </c>
      <c r="I212" s="892">
        <v>11.55425</v>
      </c>
      <c r="J212" s="893">
        <v>0.19315869999999999</v>
      </c>
      <c r="K212" s="894">
        <v>0.14594090000000001</v>
      </c>
      <c r="L212" s="895">
        <v>2.2571000000000002E-3</v>
      </c>
      <c r="M212" s="895">
        <v>1.17672E-2</v>
      </c>
      <c r="N212" s="895">
        <v>5.9275999999999999E-3</v>
      </c>
      <c r="O212" s="895">
        <v>9.3509999999999999E-3</v>
      </c>
      <c r="P212" s="895">
        <v>4.2652999999999996E-3</v>
      </c>
      <c r="Q212" s="895">
        <v>7.2237000000000004E-3</v>
      </c>
      <c r="R212" s="895">
        <v>6.2976999999999998E-3</v>
      </c>
      <c r="S212" s="896">
        <f t="shared" si="89"/>
        <v>1.2819999999996723E-4</v>
      </c>
      <c r="T212" s="896">
        <v>0.32249919999999999</v>
      </c>
      <c r="U212" s="309"/>
      <c r="V212" s="205">
        <v>2007</v>
      </c>
      <c r="W212" s="206" t="s">
        <v>462</v>
      </c>
      <c r="X212" s="205" t="s">
        <v>512</v>
      </c>
      <c r="Y212" s="205" t="s">
        <v>6</v>
      </c>
      <c r="Z212" s="205" t="s">
        <v>188</v>
      </c>
      <c r="AA212" s="891" t="s">
        <v>313</v>
      </c>
      <c r="AB212" s="897">
        <f t="shared" si="102"/>
        <v>1</v>
      </c>
      <c r="AC212" s="901">
        <f t="shared" si="103"/>
        <v>0.75554919348701366</v>
      </c>
      <c r="AD212" s="902">
        <f t="shared" si="105"/>
        <v>1.1685210140677072E-2</v>
      </c>
      <c r="AE212" s="902">
        <f t="shared" si="105"/>
        <v>6.0919855020767903E-2</v>
      </c>
      <c r="AF212" s="902">
        <f t="shared" si="104"/>
        <v>3.0687719476264856E-2</v>
      </c>
      <c r="AG212" s="902">
        <f t="shared" si="106"/>
        <v>4.8410969839826012E-2</v>
      </c>
      <c r="AH212" s="902">
        <f t="shared" si="106"/>
        <v>2.2081842547086929E-2</v>
      </c>
      <c r="AI212" s="902">
        <f t="shared" si="106"/>
        <v>3.7397745998497614E-2</v>
      </c>
      <c r="AJ212" s="902">
        <f t="shared" si="98"/>
        <v>3.2603760534731289E-2</v>
      </c>
      <c r="AK212" s="900">
        <f t="shared" si="101"/>
        <v>6.6370295513473732E-4</v>
      </c>
      <c r="AL212" s="210"/>
    </row>
    <row r="213" spans="1:38" s="211" customFormat="1" ht="11.45" customHeight="1">
      <c r="A213" s="499">
        <v>2004</v>
      </c>
      <c r="B213" s="206" t="s">
        <v>462</v>
      </c>
      <c r="C213" s="205" t="s">
        <v>512</v>
      </c>
      <c r="D213" s="205" t="s">
        <v>8</v>
      </c>
      <c r="E213" s="205" t="s">
        <v>189</v>
      </c>
      <c r="F213" s="891" t="s">
        <v>313</v>
      </c>
      <c r="G213" s="280">
        <v>28.998010000000001</v>
      </c>
      <c r="H213" s="258">
        <v>5.6234169999999999</v>
      </c>
      <c r="I213" s="892">
        <v>11.774290000000001</v>
      </c>
      <c r="J213" s="893">
        <v>0.2111828</v>
      </c>
      <c r="K213" s="894">
        <v>0.15304380000000001</v>
      </c>
      <c r="L213" s="895">
        <v>2.5011E-3</v>
      </c>
      <c r="M213" s="895">
        <v>1.36192E-2</v>
      </c>
      <c r="N213" s="895">
        <v>4.7302999999999998E-3</v>
      </c>
      <c r="O213" s="895">
        <v>1.47125E-2</v>
      </c>
      <c r="P213" s="895">
        <v>4.6575999999999996E-3</v>
      </c>
      <c r="Q213" s="895"/>
      <c r="R213" s="895">
        <v>1.7839399999999998E-2</v>
      </c>
      <c r="S213" s="896">
        <f t="shared" si="89"/>
        <v>7.8899999999992865E-5</v>
      </c>
      <c r="T213" s="896">
        <v>0.32296930000000001</v>
      </c>
      <c r="U213" s="309"/>
      <c r="V213" s="205">
        <v>2004</v>
      </c>
      <c r="W213" s="206" t="s">
        <v>462</v>
      </c>
      <c r="X213" s="205" t="s">
        <v>512</v>
      </c>
      <c r="Y213" s="205" t="s">
        <v>8</v>
      </c>
      <c r="Z213" s="205" t="s">
        <v>189</v>
      </c>
      <c r="AA213" s="891" t="s">
        <v>313</v>
      </c>
      <c r="AB213" s="897">
        <f t="shared" si="102"/>
        <v>1</v>
      </c>
      <c r="AC213" s="901">
        <f t="shared" si="103"/>
        <v>0.72469822352956781</v>
      </c>
      <c r="AD213" s="902">
        <f t="shared" si="105"/>
        <v>1.1843294056144723E-2</v>
      </c>
      <c r="AE213" s="902">
        <f t="shared" si="105"/>
        <v>6.4490100519549884E-2</v>
      </c>
      <c r="AF213" s="902">
        <f t="shared" si="104"/>
        <v>2.239907795521226E-2</v>
      </c>
      <c r="AG213" s="902">
        <f t="shared" ref="AG213:AH215" si="107">+O213/$J213</f>
        <v>6.9667131982339467E-2</v>
      </c>
      <c r="AH213" s="902">
        <f t="shared" si="107"/>
        <v>2.2054826434728583E-2</v>
      </c>
      <c r="AI213" s="902"/>
      <c r="AJ213" s="902">
        <f t="shared" si="98"/>
        <v>8.4473735550433068E-2</v>
      </c>
      <c r="AK213" s="900">
        <f t="shared" si="101"/>
        <v>3.7360997202440238E-4</v>
      </c>
      <c r="AL213" s="210"/>
    </row>
    <row r="214" spans="1:38" s="211" customFormat="1" ht="11.45" customHeight="1">
      <c r="A214" s="499">
        <v>1999</v>
      </c>
      <c r="B214" s="206" t="s">
        <v>462</v>
      </c>
      <c r="C214" s="205" t="s">
        <v>512</v>
      </c>
      <c r="D214" s="205" t="s">
        <v>10</v>
      </c>
      <c r="E214" s="205" t="s">
        <v>190</v>
      </c>
      <c r="F214" s="891" t="s">
        <v>313</v>
      </c>
      <c r="G214" s="280">
        <v>27.751300000000001</v>
      </c>
      <c r="H214" s="258">
        <v>6.7818529999999999</v>
      </c>
      <c r="I214" s="892">
        <v>11.061769999999999</v>
      </c>
      <c r="J214" s="893">
        <v>0.21151059999999999</v>
      </c>
      <c r="K214" s="894">
        <v>0.16621549999999999</v>
      </c>
      <c r="L214" s="895">
        <v>2.6849E-3</v>
      </c>
      <c r="M214" s="895">
        <v>1.9718300000000001E-2</v>
      </c>
      <c r="N214" s="895">
        <v>2.5490000000000001E-3</v>
      </c>
      <c r="O214" s="895">
        <v>1.1174099999999999E-2</v>
      </c>
      <c r="P214" s="895">
        <v>2.2943999999999998E-3</v>
      </c>
      <c r="Q214" s="895">
        <v>6.8722000000000002E-3</v>
      </c>
      <c r="R214" s="895">
        <v>2.21E-6</v>
      </c>
      <c r="S214" s="896">
        <f t="shared" si="89"/>
        <v>-9.9999999669808659E-9</v>
      </c>
      <c r="T214" s="896">
        <v>0.25833650000000002</v>
      </c>
      <c r="U214" s="309"/>
      <c r="V214" s="205">
        <v>1999</v>
      </c>
      <c r="W214" s="206" t="s">
        <v>462</v>
      </c>
      <c r="X214" s="205" t="s">
        <v>512</v>
      </c>
      <c r="Y214" s="205" t="s">
        <v>10</v>
      </c>
      <c r="Z214" s="205" t="s">
        <v>190</v>
      </c>
      <c r="AA214" s="891" t="s">
        <v>313</v>
      </c>
      <c r="AB214" s="897">
        <f t="shared" si="102"/>
        <v>1</v>
      </c>
      <c r="AC214" s="901">
        <f t="shared" si="103"/>
        <v>0.78584950352370042</v>
      </c>
      <c r="AD214" s="902">
        <f t="shared" si="105"/>
        <v>1.2693926450967469E-2</v>
      </c>
      <c r="AE214" s="902">
        <f t="shared" si="105"/>
        <v>9.3226060537864308E-2</v>
      </c>
      <c r="AF214" s="902">
        <f t="shared" si="104"/>
        <v>1.205140546147569E-2</v>
      </c>
      <c r="AG214" s="902">
        <f t="shared" si="107"/>
        <v>5.2829976369978618E-2</v>
      </c>
      <c r="AH214" s="902">
        <f t="shared" si="107"/>
        <v>1.0847683283958345E-2</v>
      </c>
      <c r="AI214" s="902">
        <f>+Q214/$J214</f>
        <v>3.249104300210013E-2</v>
      </c>
      <c r="AJ214" s="902">
        <f t="shared" si="98"/>
        <v>1.0448648909321804E-5</v>
      </c>
      <c r="AK214" s="900">
        <f t="shared" si="101"/>
        <v>-4.727895430711726E-8</v>
      </c>
      <c r="AL214" s="210"/>
    </row>
    <row r="215" spans="1:38" s="211" customFormat="1" ht="11.45" customHeight="1">
      <c r="A215" s="499">
        <v>1993</v>
      </c>
      <c r="B215" s="206" t="s">
        <v>462</v>
      </c>
      <c r="C215" s="205" t="s">
        <v>512</v>
      </c>
      <c r="D215" s="205" t="s">
        <v>12</v>
      </c>
      <c r="E215" s="205" t="s">
        <v>191</v>
      </c>
      <c r="F215" s="891" t="s">
        <v>313</v>
      </c>
      <c r="G215" s="280">
        <v>31.591539999999998</v>
      </c>
      <c r="H215" s="258">
        <v>7.5234560000000004</v>
      </c>
      <c r="I215" s="892">
        <v>13.71153</v>
      </c>
      <c r="J215" s="893">
        <v>0.2326328</v>
      </c>
      <c r="K215" s="894">
        <v>0.16235810000000001</v>
      </c>
      <c r="L215" s="895">
        <v>2.6697000000000001E-3</v>
      </c>
      <c r="M215" s="895">
        <v>2.4318699999999999E-2</v>
      </c>
      <c r="N215" s="895">
        <v>4.7758000000000002E-3</v>
      </c>
      <c r="O215" s="895">
        <v>2.7249700000000002E-2</v>
      </c>
      <c r="P215" s="895">
        <v>2.6808000000000001E-3</v>
      </c>
      <c r="Q215" s="895">
        <v>8.0433999999999992E-3</v>
      </c>
      <c r="R215" s="895">
        <v>5.3669999999999998E-4</v>
      </c>
      <c r="S215" s="896">
        <f t="shared" si="89"/>
        <v>-1.0000000003063114E-7</v>
      </c>
      <c r="T215" s="896">
        <v>0.32175559999999997</v>
      </c>
      <c r="U215" s="309"/>
      <c r="V215" s="205">
        <v>1993</v>
      </c>
      <c r="W215" s="206" t="s">
        <v>462</v>
      </c>
      <c r="X215" s="205" t="s">
        <v>512</v>
      </c>
      <c r="Y215" s="205" t="s">
        <v>12</v>
      </c>
      <c r="Z215" s="205" t="s">
        <v>191</v>
      </c>
      <c r="AA215" s="891" t="s">
        <v>313</v>
      </c>
      <c r="AB215" s="897">
        <f t="shared" si="102"/>
        <v>1</v>
      </c>
      <c r="AC215" s="901">
        <f t="shared" si="103"/>
        <v>0.69791577112083936</v>
      </c>
      <c r="AD215" s="902">
        <f t="shared" si="105"/>
        <v>1.147602573669749E-2</v>
      </c>
      <c r="AE215" s="902">
        <f t="shared" si="105"/>
        <v>0.10453684948983978</v>
      </c>
      <c r="AF215" s="902">
        <f t="shared" si="104"/>
        <v>2.0529349257714304E-2</v>
      </c>
      <c r="AG215" s="902">
        <f t="shared" si="107"/>
        <v>0.1171361046249712</v>
      </c>
      <c r="AH215" s="902">
        <f t="shared" si="107"/>
        <v>1.1523740418376085E-2</v>
      </c>
      <c r="AI215" s="902">
        <f>+Q215/$J215</f>
        <v>3.4575519875099298E-2</v>
      </c>
      <c r="AJ215" s="902">
        <f t="shared" si="98"/>
        <v>2.3070693384595808E-3</v>
      </c>
      <c r="AK215" s="900">
        <f t="shared" si="101"/>
        <v>-4.2986199710881579E-7</v>
      </c>
      <c r="AL215" s="210"/>
    </row>
    <row r="216" spans="1:38" s="211" customFormat="1" ht="11.45" customHeight="1">
      <c r="A216" s="499">
        <v>1990</v>
      </c>
      <c r="B216" s="206" t="s">
        <v>462</v>
      </c>
      <c r="C216" s="205" t="s">
        <v>512</v>
      </c>
      <c r="D216" s="205" t="s">
        <v>14</v>
      </c>
      <c r="E216" s="205" t="s">
        <v>192</v>
      </c>
      <c r="F216" s="891" t="s">
        <v>313</v>
      </c>
      <c r="G216" s="280">
        <v>30.489439999999998</v>
      </c>
      <c r="H216" s="258">
        <v>6.0200630000000004</v>
      </c>
      <c r="I216" s="892">
        <v>12.198320000000001</v>
      </c>
      <c r="J216" s="893">
        <v>0.24104629999999999</v>
      </c>
      <c r="K216" s="894">
        <v>0.1716857</v>
      </c>
      <c r="L216" s="895">
        <v>7.1211E-3</v>
      </c>
      <c r="M216" s="895">
        <v>2.14168E-2</v>
      </c>
      <c r="N216" s="895"/>
      <c r="O216" s="895">
        <v>1.0435399999999999E-2</v>
      </c>
      <c r="P216" s="895"/>
      <c r="Q216" s="895"/>
      <c r="R216" s="895">
        <v>3.0387299999999999E-2</v>
      </c>
      <c r="S216" s="896">
        <f t="shared" si="89"/>
        <v>0</v>
      </c>
      <c r="T216" s="896">
        <v>0.25921759999999999</v>
      </c>
      <c r="U216" s="309"/>
      <c r="V216" s="205">
        <v>1990</v>
      </c>
      <c r="W216" s="206" t="s">
        <v>462</v>
      </c>
      <c r="X216" s="205" t="s">
        <v>512</v>
      </c>
      <c r="Y216" s="205" t="s">
        <v>14</v>
      </c>
      <c r="Z216" s="205" t="s">
        <v>192</v>
      </c>
      <c r="AA216" s="891" t="s">
        <v>313</v>
      </c>
      <c r="AB216" s="897">
        <f t="shared" si="102"/>
        <v>1</v>
      </c>
      <c r="AC216" s="901">
        <f t="shared" si="103"/>
        <v>0.71225196155261461</v>
      </c>
      <c r="AD216" s="902">
        <f t="shared" si="105"/>
        <v>2.9542457195982683E-2</v>
      </c>
      <c r="AE216" s="902">
        <f t="shared" si="105"/>
        <v>8.8849320649186492E-2</v>
      </c>
      <c r="AF216" s="902"/>
      <c r="AG216" s="902">
        <f t="shared" ref="AG216:AG224" si="108">+O216/$J216</f>
        <v>4.3292097825189599E-2</v>
      </c>
      <c r="AH216" s="902"/>
      <c r="AI216" s="902"/>
      <c r="AJ216" s="902">
        <f t="shared" si="98"/>
        <v>0.12606416277702664</v>
      </c>
      <c r="AK216" s="900">
        <f t="shared" si="101"/>
        <v>0</v>
      </c>
      <c r="AL216" s="210"/>
    </row>
    <row r="217" spans="1:38" s="211" customFormat="1" ht="11.45" customHeight="1">
      <c r="A217" s="499">
        <v>1987</v>
      </c>
      <c r="B217" s="206" t="s">
        <v>462</v>
      </c>
      <c r="C217" s="205" t="s">
        <v>512</v>
      </c>
      <c r="D217" s="205" t="s">
        <v>16</v>
      </c>
      <c r="E217" s="205" t="s">
        <v>193</v>
      </c>
      <c r="F217" s="891" t="s">
        <v>313</v>
      </c>
      <c r="G217" s="280">
        <v>30.380520000000001</v>
      </c>
      <c r="H217" s="258">
        <v>2.7925520000000001</v>
      </c>
      <c r="I217" s="892">
        <v>8.3071280000000005</v>
      </c>
      <c r="J217" s="893">
        <v>0.293964</v>
      </c>
      <c r="K217" s="894">
        <v>0.13180839999999999</v>
      </c>
      <c r="L217" s="895"/>
      <c r="M217" s="895">
        <v>2.1026400000000001E-2</v>
      </c>
      <c r="N217" s="895">
        <v>7.0911000000000002E-2</v>
      </c>
      <c r="O217" s="895">
        <v>1.8567299999999998E-2</v>
      </c>
      <c r="P217" s="895"/>
      <c r="Q217" s="895"/>
      <c r="R217" s="895">
        <v>5.16509E-2</v>
      </c>
      <c r="S217" s="896">
        <f t="shared" si="89"/>
        <v>0</v>
      </c>
      <c r="T217" s="896">
        <v>0.34050540000000001</v>
      </c>
      <c r="U217" s="309"/>
      <c r="V217" s="205">
        <v>1987</v>
      </c>
      <c r="W217" s="206" t="s">
        <v>462</v>
      </c>
      <c r="X217" s="205" t="s">
        <v>512</v>
      </c>
      <c r="Y217" s="205" t="s">
        <v>16</v>
      </c>
      <c r="Z217" s="205" t="s">
        <v>193</v>
      </c>
      <c r="AA217" s="891" t="s">
        <v>313</v>
      </c>
      <c r="AB217" s="897">
        <f t="shared" si="102"/>
        <v>1</v>
      </c>
      <c r="AC217" s="901">
        <f t="shared" si="103"/>
        <v>0.44838279517219792</v>
      </c>
      <c r="AD217" s="902"/>
      <c r="AE217" s="902">
        <f t="shared" ref="AE217:AF224" si="109">+M217/$J217</f>
        <v>7.1527125770502506E-2</v>
      </c>
      <c r="AF217" s="902">
        <f t="shared" si="109"/>
        <v>0.24122341511205453</v>
      </c>
      <c r="AG217" s="902">
        <f t="shared" si="108"/>
        <v>6.3161815732538679E-2</v>
      </c>
      <c r="AH217" s="902"/>
      <c r="AI217" s="902"/>
      <c r="AJ217" s="902">
        <f t="shared" si="98"/>
        <v>0.17570484821270632</v>
      </c>
      <c r="AK217" s="900">
        <f t="shared" si="101"/>
        <v>0</v>
      </c>
      <c r="AL217" s="210"/>
    </row>
    <row r="218" spans="1:38" s="211" customFormat="1" ht="11.45" customHeight="1">
      <c r="A218" s="499">
        <v>1983</v>
      </c>
      <c r="B218" s="206" t="s">
        <v>462</v>
      </c>
      <c r="C218" s="205" t="s">
        <v>512</v>
      </c>
      <c r="D218" s="205" t="s">
        <v>16</v>
      </c>
      <c r="E218" s="205" t="s">
        <v>194</v>
      </c>
      <c r="F218" s="891" t="s">
        <v>313</v>
      </c>
      <c r="G218" s="280">
        <v>31.26868</v>
      </c>
      <c r="H218" s="258">
        <v>6.0987470000000004</v>
      </c>
      <c r="I218" s="892">
        <v>10.252470000000001</v>
      </c>
      <c r="J218" s="893">
        <v>0.28979660000000002</v>
      </c>
      <c r="K218" s="894">
        <v>0.1408594</v>
      </c>
      <c r="L218" s="895"/>
      <c r="M218" s="895">
        <v>3.07494E-2</v>
      </c>
      <c r="N218" s="895">
        <v>7.0626099999999997E-2</v>
      </c>
      <c r="O218" s="895">
        <v>2.38617E-2</v>
      </c>
      <c r="P218" s="895"/>
      <c r="Q218" s="895"/>
      <c r="R218" s="895">
        <v>2.3699999999999999E-2</v>
      </c>
      <c r="S218" s="896">
        <f t="shared" si="89"/>
        <v>0</v>
      </c>
      <c r="T218" s="896">
        <v>0.31471529999999998</v>
      </c>
      <c r="U218" s="309"/>
      <c r="V218" s="205">
        <v>1983</v>
      </c>
      <c r="W218" s="206" t="s">
        <v>462</v>
      </c>
      <c r="X218" s="205" t="s">
        <v>512</v>
      </c>
      <c r="Y218" s="205" t="s">
        <v>16</v>
      </c>
      <c r="Z218" s="205" t="s">
        <v>194</v>
      </c>
      <c r="AA218" s="891" t="s">
        <v>313</v>
      </c>
      <c r="AB218" s="897">
        <f t="shared" si="102"/>
        <v>1</v>
      </c>
      <c r="AC218" s="901">
        <f t="shared" si="103"/>
        <v>0.48606298348565852</v>
      </c>
      <c r="AD218" s="902"/>
      <c r="AE218" s="902">
        <f t="shared" si="109"/>
        <v>0.10610683493181079</v>
      </c>
      <c r="AF218" s="902">
        <f t="shared" si="109"/>
        <v>0.24370920845862235</v>
      </c>
      <c r="AG218" s="902">
        <f t="shared" si="108"/>
        <v>8.2339475342360816E-2</v>
      </c>
      <c r="AH218" s="902"/>
      <c r="AI218" s="902"/>
      <c r="AJ218" s="902">
        <f t="shared" si="98"/>
        <v>8.178149778154746E-2</v>
      </c>
      <c r="AK218" s="968">
        <f t="shared" si="101"/>
        <v>0</v>
      </c>
      <c r="AL218" s="210"/>
    </row>
    <row r="219" spans="1:38" s="211" customFormat="1" ht="11.45" customHeight="1">
      <c r="A219" s="498">
        <v>2013</v>
      </c>
      <c r="B219" s="883" t="s">
        <v>463</v>
      </c>
      <c r="C219" s="491" t="s">
        <v>513</v>
      </c>
      <c r="D219" s="491" t="s">
        <v>20</v>
      </c>
      <c r="E219" s="491" t="s">
        <v>195</v>
      </c>
      <c r="F219" s="924" t="s">
        <v>313</v>
      </c>
      <c r="G219" s="278">
        <v>31.680810000000001</v>
      </c>
      <c r="H219" s="925">
        <v>9.6081990000000008</v>
      </c>
      <c r="I219" s="926">
        <v>13.590400000000001</v>
      </c>
      <c r="J219" s="927">
        <v>0.23187840000000001</v>
      </c>
      <c r="K219" s="928">
        <v>0.16342680000000001</v>
      </c>
      <c r="L219" s="929">
        <v>2.2523899999999999E-2</v>
      </c>
      <c r="M219" s="929">
        <v>2.5830200000000001E-2</v>
      </c>
      <c r="N219" s="929">
        <v>4.2385000000000001E-3</v>
      </c>
      <c r="O219" s="929">
        <v>5.9879E-3</v>
      </c>
      <c r="P219" s="929">
        <v>1.4743E-3</v>
      </c>
      <c r="Q219" s="929">
        <v>2.8576999999999999E-3</v>
      </c>
      <c r="R219" s="929">
        <v>5.5684999999999997E-3</v>
      </c>
      <c r="S219" s="930">
        <f t="shared" si="89"/>
        <v>-2.9400000000012749E-5</v>
      </c>
      <c r="T219" s="930">
        <v>0.25768380000000002</v>
      </c>
      <c r="U219" s="309"/>
      <c r="V219" s="491">
        <v>2013</v>
      </c>
      <c r="W219" s="883" t="s">
        <v>463</v>
      </c>
      <c r="X219" s="491" t="s">
        <v>513</v>
      </c>
      <c r="Y219" s="491" t="s">
        <v>20</v>
      </c>
      <c r="Z219" s="491" t="s">
        <v>195</v>
      </c>
      <c r="AA219" s="924" t="s">
        <v>313</v>
      </c>
      <c r="AB219" s="931">
        <f t="shared" si="102"/>
        <v>1</v>
      </c>
      <c r="AC219" s="898">
        <f t="shared" si="103"/>
        <v>0.70479527200463687</v>
      </c>
      <c r="AD219" s="899">
        <f>+L219/$J219</f>
        <v>9.7136688885208794E-2</v>
      </c>
      <c r="AE219" s="899">
        <f t="shared" si="109"/>
        <v>0.1113954555491154</v>
      </c>
      <c r="AF219" s="899">
        <f t="shared" si="109"/>
        <v>1.8278977257045071E-2</v>
      </c>
      <c r="AG219" s="899">
        <f t="shared" si="108"/>
        <v>2.5823448842151746E-2</v>
      </c>
      <c r="AH219" s="899">
        <f t="shared" ref="AH219:AI224" si="110">+P219/$J219</f>
        <v>6.3580738870028424E-3</v>
      </c>
      <c r="AI219" s="899">
        <f t="shared" si="110"/>
        <v>1.2324131958819795E-2</v>
      </c>
      <c r="AJ219" s="899">
        <f t="shared" si="98"/>
        <v>2.4014742209709915E-2</v>
      </c>
      <c r="AK219" s="900">
        <f t="shared" si="101"/>
        <v>-1.2679059369036239E-4</v>
      </c>
      <c r="AL219" s="210"/>
    </row>
    <row r="220" spans="1:38" s="211" customFormat="1" ht="11.45" customHeight="1">
      <c r="A220" s="499">
        <v>2010</v>
      </c>
      <c r="B220" s="206" t="s">
        <v>463</v>
      </c>
      <c r="C220" s="205" t="s">
        <v>513</v>
      </c>
      <c r="D220" s="205" t="s">
        <v>4</v>
      </c>
      <c r="E220" s="205" t="s">
        <v>196</v>
      </c>
      <c r="F220" s="891" t="s">
        <v>313</v>
      </c>
      <c r="G220" s="280">
        <v>31.981999999999999</v>
      </c>
      <c r="H220" s="258">
        <v>9.2599850000000004</v>
      </c>
      <c r="I220" s="892">
        <v>12.87167</v>
      </c>
      <c r="J220" s="893">
        <v>0.2330894</v>
      </c>
      <c r="K220" s="894">
        <v>0.15231320000000001</v>
      </c>
      <c r="L220" s="895">
        <v>2.4725500000000001E-2</v>
      </c>
      <c r="M220" s="895">
        <v>2.8939200000000002E-2</v>
      </c>
      <c r="N220" s="895">
        <v>4.8555999999999998E-3</v>
      </c>
      <c r="O220" s="895">
        <v>8.0614999999999992E-3</v>
      </c>
      <c r="P220" s="895">
        <v>1.7734999999999999E-3</v>
      </c>
      <c r="Q220" s="895">
        <v>2.8733999999999999E-3</v>
      </c>
      <c r="R220" s="895">
        <v>9.5823999999999996E-3</v>
      </c>
      <c r="S220" s="896">
        <f t="shared" si="89"/>
        <v>-3.4900000000004372E-5</v>
      </c>
      <c r="T220" s="896">
        <v>0.25765290000000002</v>
      </c>
      <c r="U220" s="309"/>
      <c r="V220" s="205">
        <v>2010</v>
      </c>
      <c r="W220" s="206" t="s">
        <v>463</v>
      </c>
      <c r="X220" s="205" t="s">
        <v>513</v>
      </c>
      <c r="Y220" s="205" t="s">
        <v>4</v>
      </c>
      <c r="Z220" s="205" t="s">
        <v>196</v>
      </c>
      <c r="AA220" s="891" t="s">
        <v>313</v>
      </c>
      <c r="AB220" s="897">
        <f t="shared" si="102"/>
        <v>1</v>
      </c>
      <c r="AC220" s="901">
        <f t="shared" si="103"/>
        <v>0.65345399662103898</v>
      </c>
      <c r="AD220" s="902">
        <f>+L220/$J220</f>
        <v>0.10607732483759451</v>
      </c>
      <c r="AE220" s="902">
        <f t="shared" si="109"/>
        <v>0.12415493797658753</v>
      </c>
      <c r="AF220" s="902">
        <f t="shared" si="109"/>
        <v>2.0831492122764913E-2</v>
      </c>
      <c r="AG220" s="902">
        <f t="shared" si="108"/>
        <v>3.4585442323846555E-2</v>
      </c>
      <c r="AH220" s="902">
        <f t="shared" si="110"/>
        <v>7.6086686052647609E-3</v>
      </c>
      <c r="AI220" s="902">
        <f t="shared" si="110"/>
        <v>1.2327458906325212E-2</v>
      </c>
      <c r="AJ220" s="902">
        <f t="shared" si="98"/>
        <v>4.1110406565034702E-2</v>
      </c>
      <c r="AK220" s="900">
        <f t="shared" si="101"/>
        <v>-1.4972795845702436E-4</v>
      </c>
      <c r="AL220" s="210"/>
    </row>
    <row r="221" spans="1:38" s="211" customFormat="1" ht="11.45" customHeight="1">
      <c r="A221" s="499">
        <v>2007</v>
      </c>
      <c r="B221" s="206" t="s">
        <v>463</v>
      </c>
      <c r="C221" s="205" t="s">
        <v>513</v>
      </c>
      <c r="D221" s="205" t="s">
        <v>6</v>
      </c>
      <c r="E221" s="205" t="s">
        <v>197</v>
      </c>
      <c r="F221" s="891" t="s">
        <v>313</v>
      </c>
      <c r="G221" s="280">
        <v>31.140879999999999</v>
      </c>
      <c r="H221" s="258">
        <v>9.4761699999999998</v>
      </c>
      <c r="I221" s="892">
        <v>13.01347</v>
      </c>
      <c r="J221" s="893">
        <v>0.22400600000000001</v>
      </c>
      <c r="K221" s="894">
        <v>0.13456470000000001</v>
      </c>
      <c r="L221" s="895">
        <v>2.38569E-2</v>
      </c>
      <c r="M221" s="895">
        <v>3.09082E-2</v>
      </c>
      <c r="N221" s="895">
        <v>5.0572999999999998E-3</v>
      </c>
      <c r="O221" s="895">
        <v>3.6048999999999999E-3</v>
      </c>
      <c r="P221" s="895">
        <v>1.5231000000000001E-3</v>
      </c>
      <c r="Q221" s="895">
        <v>3.2090999999999999E-3</v>
      </c>
      <c r="R221" s="895">
        <v>2.14308E-2</v>
      </c>
      <c r="S221" s="896">
        <f t="shared" si="89"/>
        <v>-1.4899999999995472E-4</v>
      </c>
      <c r="T221" s="896">
        <v>0.25320540000000002</v>
      </c>
      <c r="U221" s="309"/>
      <c r="V221" s="205">
        <v>2007</v>
      </c>
      <c r="W221" s="206" t="s">
        <v>463</v>
      </c>
      <c r="X221" s="205" t="s">
        <v>513</v>
      </c>
      <c r="Y221" s="205" t="s">
        <v>6</v>
      </c>
      <c r="Z221" s="205" t="s">
        <v>197</v>
      </c>
      <c r="AA221" s="891" t="s">
        <v>313</v>
      </c>
      <c r="AB221" s="897">
        <f t="shared" si="102"/>
        <v>1</v>
      </c>
      <c r="AC221" s="901">
        <f t="shared" si="103"/>
        <v>0.60071917716489742</v>
      </c>
      <c r="AD221" s="902">
        <f>+L221/$J221</f>
        <v>0.10650116514736212</v>
      </c>
      <c r="AE221" s="902">
        <f t="shared" si="109"/>
        <v>0.13797933983911145</v>
      </c>
      <c r="AF221" s="902">
        <f t="shared" si="109"/>
        <v>2.2576627411765755E-2</v>
      </c>
      <c r="AG221" s="902">
        <f t="shared" si="108"/>
        <v>1.6092872512343419E-2</v>
      </c>
      <c r="AH221" s="902">
        <f t="shared" si="110"/>
        <v>6.7993714454077127E-3</v>
      </c>
      <c r="AI221" s="902">
        <f t="shared" si="110"/>
        <v>1.4325955554761925E-2</v>
      </c>
      <c r="AJ221" s="902">
        <f t="shared" si="98"/>
        <v>9.5670651678972873E-2</v>
      </c>
      <c r="AK221" s="900">
        <f t="shared" si="101"/>
        <v>-6.6516075462264013E-4</v>
      </c>
      <c r="AL221" s="210"/>
    </row>
    <row r="222" spans="1:38" s="211" customFormat="1" ht="11.45" customHeight="1">
      <c r="A222" s="499">
        <v>2004</v>
      </c>
      <c r="B222" s="206" t="s">
        <v>463</v>
      </c>
      <c r="C222" s="205" t="s">
        <v>513</v>
      </c>
      <c r="D222" s="205" t="s">
        <v>8</v>
      </c>
      <c r="E222" s="205" t="s">
        <v>198</v>
      </c>
      <c r="F222" s="891" t="s">
        <v>313</v>
      </c>
      <c r="G222" s="280">
        <v>31.82159</v>
      </c>
      <c r="H222" s="258">
        <v>9.0955510000000004</v>
      </c>
      <c r="I222" s="892">
        <v>12.76868</v>
      </c>
      <c r="J222" s="893">
        <v>0.22730829999999999</v>
      </c>
      <c r="K222" s="894">
        <v>0.12688260000000001</v>
      </c>
      <c r="L222" s="895">
        <v>4.1999000000000002E-2</v>
      </c>
      <c r="M222" s="895">
        <v>3.5769299999999997E-2</v>
      </c>
      <c r="N222" s="895">
        <v>5.9496000000000002E-3</v>
      </c>
      <c r="O222" s="895">
        <v>1.0504599999999999E-2</v>
      </c>
      <c r="P222" s="895">
        <v>1.4935E-3</v>
      </c>
      <c r="Q222" s="895">
        <v>4.5202000000000003E-3</v>
      </c>
      <c r="R222" s="895">
        <v>1.829E-4</v>
      </c>
      <c r="S222" s="896">
        <f t="shared" si="89"/>
        <v>6.5999999999399872E-6</v>
      </c>
      <c r="T222" s="896">
        <v>0.24446090000000001</v>
      </c>
      <c r="U222" s="309"/>
      <c r="V222" s="205">
        <v>2004</v>
      </c>
      <c r="W222" s="206" t="s">
        <v>463</v>
      </c>
      <c r="X222" s="205" t="s">
        <v>513</v>
      </c>
      <c r="Y222" s="205" t="s">
        <v>8</v>
      </c>
      <c r="Z222" s="205" t="s">
        <v>198</v>
      </c>
      <c r="AA222" s="891" t="s">
        <v>313</v>
      </c>
      <c r="AB222" s="897">
        <f t="shared" si="102"/>
        <v>1</v>
      </c>
      <c r="AC222" s="901">
        <f t="shared" si="103"/>
        <v>0.5581960711509435</v>
      </c>
      <c r="AD222" s="902">
        <f>+L222/$J222</f>
        <v>0.18476668031919646</v>
      </c>
      <c r="AE222" s="902">
        <f t="shared" si="109"/>
        <v>0.1573602899674143</v>
      </c>
      <c r="AF222" s="902">
        <f t="shared" si="109"/>
        <v>2.6174143223102721E-2</v>
      </c>
      <c r="AG222" s="902">
        <f t="shared" si="108"/>
        <v>4.6213006740185025E-2</v>
      </c>
      <c r="AH222" s="902">
        <f t="shared" si="110"/>
        <v>6.5703716054363176E-3</v>
      </c>
      <c r="AI222" s="902">
        <f t="shared" si="110"/>
        <v>1.9885767479674084E-2</v>
      </c>
      <c r="AJ222" s="902">
        <f t="shared" si="98"/>
        <v>8.0463405867713588E-4</v>
      </c>
      <c r="AK222" s="900">
        <f t="shared" si="101"/>
        <v>2.9035455370474139E-5</v>
      </c>
      <c r="AL222" s="210"/>
    </row>
    <row r="223" spans="1:38" s="211" customFormat="1" ht="11.45" customHeight="1">
      <c r="A223" s="499">
        <v>2000</v>
      </c>
      <c r="B223" s="206" t="s">
        <v>463</v>
      </c>
      <c r="C223" s="205" t="s">
        <v>513</v>
      </c>
      <c r="D223" s="205" t="s">
        <v>10</v>
      </c>
      <c r="E223" s="205" t="s">
        <v>199</v>
      </c>
      <c r="F223" s="891" t="s">
        <v>313</v>
      </c>
      <c r="G223" s="280">
        <v>28.29692</v>
      </c>
      <c r="H223" s="258">
        <v>8.8052130000000002</v>
      </c>
      <c r="I223" s="892">
        <v>12.28068</v>
      </c>
      <c r="J223" s="893">
        <v>0.18387970000000001</v>
      </c>
      <c r="K223" s="894">
        <v>0.12453400000000001</v>
      </c>
      <c r="L223" s="895">
        <v>9.6589999999999992E-3</v>
      </c>
      <c r="M223" s="895">
        <v>3.1271199999999999E-2</v>
      </c>
      <c r="N223" s="895">
        <v>5.6309000000000003E-3</v>
      </c>
      <c r="O223" s="895">
        <v>7.3179999999999999E-3</v>
      </c>
      <c r="P223" s="895">
        <v>1.3715999999999999E-3</v>
      </c>
      <c r="Q223" s="895">
        <v>3.8969E-3</v>
      </c>
      <c r="R223" s="895">
        <v>1.984E-4</v>
      </c>
      <c r="S223" s="896">
        <f t="shared" si="89"/>
        <v>-2.9999999998087112E-7</v>
      </c>
      <c r="T223" s="896">
        <v>0.25043260000000001</v>
      </c>
      <c r="U223" s="309"/>
      <c r="V223" s="205">
        <v>2000</v>
      </c>
      <c r="W223" s="206" t="s">
        <v>463</v>
      </c>
      <c r="X223" s="205" t="s">
        <v>513</v>
      </c>
      <c r="Y223" s="205" t="s">
        <v>10</v>
      </c>
      <c r="Z223" s="205" t="s">
        <v>199</v>
      </c>
      <c r="AA223" s="891" t="s">
        <v>313</v>
      </c>
      <c r="AB223" s="897">
        <f t="shared" si="102"/>
        <v>1</v>
      </c>
      <c r="AC223" s="901">
        <f t="shared" si="103"/>
        <v>0.67725801162390409</v>
      </c>
      <c r="AD223" s="902">
        <f>+L223/$J223</f>
        <v>5.2528908846381624E-2</v>
      </c>
      <c r="AE223" s="902">
        <f t="shared" si="109"/>
        <v>0.17006336207857636</v>
      </c>
      <c r="AF223" s="902">
        <f t="shared" si="109"/>
        <v>3.0622738670989785E-2</v>
      </c>
      <c r="AG223" s="902">
        <f t="shared" si="108"/>
        <v>3.9797759078353943E-2</v>
      </c>
      <c r="AH223" s="902">
        <f t="shared" si="110"/>
        <v>7.4592246996269835E-3</v>
      </c>
      <c r="AI223" s="902">
        <f t="shared" si="110"/>
        <v>2.1192660201207636E-2</v>
      </c>
      <c r="AJ223" s="902">
        <f t="shared" si="98"/>
        <v>1.0789663024249007E-3</v>
      </c>
      <c r="AK223" s="900">
        <f t="shared" si="101"/>
        <v>-1.6315014652601434E-6</v>
      </c>
      <c r="AL223" s="210"/>
    </row>
    <row r="224" spans="1:38" s="211" customFormat="1" ht="11.45" customHeight="1">
      <c r="A224" s="499">
        <v>1995</v>
      </c>
      <c r="B224" s="206" t="s">
        <v>463</v>
      </c>
      <c r="C224" s="205" t="s">
        <v>513</v>
      </c>
      <c r="D224" s="205" t="s">
        <v>12</v>
      </c>
      <c r="E224" s="205" t="s">
        <v>200</v>
      </c>
      <c r="F224" s="891" t="s">
        <v>313</v>
      </c>
      <c r="G224" s="280">
        <v>29.610990000000001</v>
      </c>
      <c r="H224" s="258">
        <v>10.16028</v>
      </c>
      <c r="I224" s="892">
        <v>13.286060000000001</v>
      </c>
      <c r="J224" s="893">
        <v>0.19264529999999999</v>
      </c>
      <c r="K224" s="894">
        <v>0.13265840000000001</v>
      </c>
      <c r="L224" s="895"/>
      <c r="M224" s="895">
        <v>2.68591E-2</v>
      </c>
      <c r="N224" s="895">
        <v>5.3375999999999996E-3</v>
      </c>
      <c r="O224" s="895">
        <v>1.71667E-2</v>
      </c>
      <c r="P224" s="895">
        <v>1.1908999999999999E-3</v>
      </c>
      <c r="Q224" s="895">
        <v>6.1815000000000004E-3</v>
      </c>
      <c r="R224" s="895">
        <v>3.2510999999999998E-3</v>
      </c>
      <c r="S224" s="896">
        <f t="shared" si="89"/>
        <v>0</v>
      </c>
      <c r="T224" s="896">
        <v>0.2435184</v>
      </c>
      <c r="U224" s="309"/>
      <c r="V224" s="205">
        <v>1995</v>
      </c>
      <c r="W224" s="206" t="s">
        <v>463</v>
      </c>
      <c r="X224" s="205" t="s">
        <v>513</v>
      </c>
      <c r="Y224" s="205" t="s">
        <v>12</v>
      </c>
      <c r="Z224" s="205" t="s">
        <v>200</v>
      </c>
      <c r="AA224" s="891" t="s">
        <v>313</v>
      </c>
      <c r="AB224" s="897">
        <f t="shared" si="102"/>
        <v>1</v>
      </c>
      <c r="AC224" s="901">
        <f t="shared" si="103"/>
        <v>0.68861477544482019</v>
      </c>
      <c r="AD224" s="902"/>
      <c r="AE224" s="902">
        <f t="shared" si="109"/>
        <v>0.1394225553387495</v>
      </c>
      <c r="AF224" s="902">
        <f t="shared" si="109"/>
        <v>2.7706878911657851E-2</v>
      </c>
      <c r="AG224" s="902">
        <f t="shared" si="108"/>
        <v>8.9110401343816856E-2</v>
      </c>
      <c r="AH224" s="902">
        <f t="shared" si="110"/>
        <v>6.1818274310351719E-3</v>
      </c>
      <c r="AI224" s="902">
        <f t="shared" si="110"/>
        <v>3.2087468523758433E-2</v>
      </c>
      <c r="AJ224" s="902">
        <f t="shared" si="98"/>
        <v>1.68760930061621E-2</v>
      </c>
      <c r="AK224" s="900">
        <f t="shared" si="101"/>
        <v>0</v>
      </c>
      <c r="AL224" s="210"/>
    </row>
    <row r="225" spans="1:49" s="211" customFormat="1" ht="11.45" customHeight="1">
      <c r="A225" s="499">
        <v>1991</v>
      </c>
      <c r="B225" s="206" t="s">
        <v>463</v>
      </c>
      <c r="C225" s="205" t="s">
        <v>513</v>
      </c>
      <c r="D225" s="205" t="s">
        <v>14</v>
      </c>
      <c r="E225" s="205" t="s">
        <v>201</v>
      </c>
      <c r="F225" s="891" t="s">
        <v>313</v>
      </c>
      <c r="G225" s="280">
        <v>25.844380000000001</v>
      </c>
      <c r="H225" s="258">
        <v>9.2779830000000008</v>
      </c>
      <c r="I225" s="892">
        <v>12.143230000000001</v>
      </c>
      <c r="J225" s="893">
        <v>0.17193659999999999</v>
      </c>
      <c r="K225" s="894">
        <v>0.13282240000000001</v>
      </c>
      <c r="L225" s="895"/>
      <c r="M225" s="895">
        <v>2.4703099999999999E-2</v>
      </c>
      <c r="N225" s="895"/>
      <c r="O225" s="895"/>
      <c r="P225" s="895"/>
      <c r="Q225" s="895"/>
      <c r="R225" s="895">
        <v>1.44111E-2</v>
      </c>
      <c r="S225" s="896">
        <f t="shared" si="89"/>
        <v>0</v>
      </c>
      <c r="T225" s="896">
        <v>0.2268597</v>
      </c>
      <c r="U225" s="309"/>
      <c r="V225" s="205">
        <v>1991</v>
      </c>
      <c r="W225" s="206" t="s">
        <v>463</v>
      </c>
      <c r="X225" s="205" t="s">
        <v>513</v>
      </c>
      <c r="Y225" s="205" t="s">
        <v>14</v>
      </c>
      <c r="Z225" s="205" t="s">
        <v>201</v>
      </c>
      <c r="AA225" s="891" t="s">
        <v>313</v>
      </c>
      <c r="AB225" s="897">
        <f t="shared" si="102"/>
        <v>1</v>
      </c>
      <c r="AC225" s="901">
        <f t="shared" si="103"/>
        <v>0.7725080058579733</v>
      </c>
      <c r="AD225" s="902"/>
      <c r="AE225" s="902">
        <f>+M225/$J225</f>
        <v>0.14367563392552837</v>
      </c>
      <c r="AF225" s="902"/>
      <c r="AG225" s="902"/>
      <c r="AH225" s="902"/>
      <c r="AI225" s="902"/>
      <c r="AJ225" s="902">
        <f t="shared" si="98"/>
        <v>8.3816360216498409E-2</v>
      </c>
      <c r="AK225" s="900">
        <f t="shared" si="101"/>
        <v>0</v>
      </c>
      <c r="AL225" s="210"/>
    </row>
    <row r="226" spans="1:49" s="211" customFormat="1" ht="11.45" customHeight="1">
      <c r="A226" s="499">
        <v>1986</v>
      </c>
      <c r="B226" s="206" t="s">
        <v>463</v>
      </c>
      <c r="C226" s="205" t="s">
        <v>513</v>
      </c>
      <c r="D226" s="205" t="s">
        <v>16</v>
      </c>
      <c r="E226" s="205" t="s">
        <v>202</v>
      </c>
      <c r="F226" s="891" t="s">
        <v>313</v>
      </c>
      <c r="G226" s="280">
        <v>22.168369999999999</v>
      </c>
      <c r="H226" s="258">
        <v>10.65901</v>
      </c>
      <c r="I226" s="892">
        <v>12.80494</v>
      </c>
      <c r="J226" s="893">
        <v>0.14003660000000001</v>
      </c>
      <c r="K226" s="894">
        <v>1.07676E-2</v>
      </c>
      <c r="L226" s="895"/>
      <c r="M226" s="895">
        <v>1.96221E-2</v>
      </c>
      <c r="N226" s="895"/>
      <c r="O226" s="895">
        <v>4.3124000000000001E-3</v>
      </c>
      <c r="P226" s="895"/>
      <c r="Q226" s="895"/>
      <c r="R226" s="895">
        <v>0.1053346</v>
      </c>
      <c r="S226" s="896">
        <f t="shared" si="89"/>
        <v>-1.0000000000287557E-7</v>
      </c>
      <c r="T226" s="896">
        <v>0.24151210000000001</v>
      </c>
      <c r="U226" s="309"/>
      <c r="V226" s="205">
        <v>1986</v>
      </c>
      <c r="W226" s="206" t="s">
        <v>463</v>
      </c>
      <c r="X226" s="205" t="s">
        <v>513</v>
      </c>
      <c r="Y226" s="205" t="s">
        <v>16</v>
      </c>
      <c r="Z226" s="205" t="s">
        <v>202</v>
      </c>
      <c r="AA226" s="891" t="s">
        <v>313</v>
      </c>
      <c r="AB226" s="897">
        <f t="shared" si="102"/>
        <v>1</v>
      </c>
      <c r="AC226" s="901">
        <f t="shared" si="103"/>
        <v>7.6891326981660513E-2</v>
      </c>
      <c r="AD226" s="902"/>
      <c r="AE226" s="902">
        <f>+M226/$J226</f>
        <v>0.14012122545106065</v>
      </c>
      <c r="AF226" s="902"/>
      <c r="AG226" s="902">
        <f>+O226/$J226</f>
        <v>3.0794806500586275E-2</v>
      </c>
      <c r="AH226" s="902"/>
      <c r="AI226" s="902"/>
      <c r="AJ226" s="902">
        <f t="shared" si="98"/>
        <v>0.75219335516572094</v>
      </c>
      <c r="AK226" s="900">
        <f t="shared" si="101"/>
        <v>-7.1409902835384287E-7</v>
      </c>
      <c r="AL226" s="210"/>
    </row>
    <row r="227" spans="1:49" s="211" customFormat="1" ht="11.45" customHeight="1">
      <c r="A227" s="500">
        <v>1979</v>
      </c>
      <c r="B227" s="217" t="s">
        <v>463</v>
      </c>
      <c r="C227" s="216" t="s">
        <v>513</v>
      </c>
      <c r="D227" s="216" t="s">
        <v>18</v>
      </c>
      <c r="E227" s="216" t="s">
        <v>203</v>
      </c>
      <c r="F227" s="914" t="s">
        <v>313</v>
      </c>
      <c r="G227" s="307">
        <v>22.626650000000001</v>
      </c>
      <c r="H227" s="262">
        <v>10.094849999999999</v>
      </c>
      <c r="I227" s="923">
        <v>12.0893</v>
      </c>
      <c r="J227" s="916">
        <v>0.12656310000000001</v>
      </c>
      <c r="K227" s="917">
        <v>8.7151999999999993E-3</v>
      </c>
      <c r="L227" s="918"/>
      <c r="M227" s="918">
        <v>1.5558600000000001E-2</v>
      </c>
      <c r="N227" s="918"/>
      <c r="O227" s="918"/>
      <c r="P227" s="918"/>
      <c r="Q227" s="918"/>
      <c r="R227" s="918">
        <v>0.1022893</v>
      </c>
      <c r="S227" s="919">
        <f t="shared" si="89"/>
        <v>0</v>
      </c>
      <c r="T227" s="919">
        <v>0.25603710000000002</v>
      </c>
      <c r="U227" s="309"/>
      <c r="V227" s="216">
        <v>1979</v>
      </c>
      <c r="W227" s="217" t="s">
        <v>463</v>
      </c>
      <c r="X227" s="216" t="s">
        <v>513</v>
      </c>
      <c r="Y227" s="216" t="s">
        <v>18</v>
      </c>
      <c r="Z227" s="216" t="s">
        <v>203</v>
      </c>
      <c r="AA227" s="914" t="s">
        <v>313</v>
      </c>
      <c r="AB227" s="920">
        <f t="shared" si="102"/>
        <v>1</v>
      </c>
      <c r="AC227" s="921">
        <f t="shared" si="103"/>
        <v>6.8860513056333159E-2</v>
      </c>
      <c r="AD227" s="922"/>
      <c r="AE227" s="922">
        <f>+M227/$J227</f>
        <v>0.1229315653614679</v>
      </c>
      <c r="AF227" s="922"/>
      <c r="AG227" s="922"/>
      <c r="AH227" s="922"/>
      <c r="AI227" s="922"/>
      <c r="AJ227" s="922">
        <f t="shared" si="98"/>
        <v>0.8082079215821989</v>
      </c>
      <c r="AK227" s="900">
        <f t="shared" si="101"/>
        <v>0</v>
      </c>
      <c r="AL227" s="210"/>
    </row>
    <row r="228" spans="1:49" s="211" customFormat="1" ht="11.45" customHeight="1">
      <c r="A228" s="499">
        <v>2013</v>
      </c>
      <c r="B228" s="206" t="s">
        <v>464</v>
      </c>
      <c r="C228" s="205" t="s">
        <v>517</v>
      </c>
      <c r="D228" s="205" t="s">
        <v>20</v>
      </c>
      <c r="E228" s="205" t="s">
        <v>204</v>
      </c>
      <c r="F228" s="891" t="s">
        <v>313</v>
      </c>
      <c r="G228" s="280">
        <v>34.631869999999999</v>
      </c>
      <c r="H228" s="258">
        <v>27.592549999999999</v>
      </c>
      <c r="I228" s="892">
        <v>29.22672</v>
      </c>
      <c r="J228" s="893">
        <v>0.116475</v>
      </c>
      <c r="K228" s="894">
        <v>9.4414799999999993E-2</v>
      </c>
      <c r="L228" s="895"/>
      <c r="M228" s="895">
        <v>3.1608000000000001E-3</v>
      </c>
      <c r="N228" s="895">
        <v>1.47032E-2</v>
      </c>
      <c r="O228" s="895"/>
      <c r="P228" s="895">
        <v>7.6699999999999994E-5</v>
      </c>
      <c r="Q228" s="895">
        <v>3.9678999999999999E-3</v>
      </c>
      <c r="R228" s="895">
        <v>1.515E-4</v>
      </c>
      <c r="S228" s="896">
        <f t="shared" si="89"/>
        <v>1.0000000000287557E-7</v>
      </c>
      <c r="T228" s="896">
        <v>8.9320899999999995E-2</v>
      </c>
      <c r="U228" s="309"/>
      <c r="V228" s="205">
        <v>2013</v>
      </c>
      <c r="W228" s="206" t="s">
        <v>464</v>
      </c>
      <c r="X228" s="205" t="s">
        <v>517</v>
      </c>
      <c r="Y228" s="205" t="s">
        <v>20</v>
      </c>
      <c r="Z228" s="205" t="s">
        <v>204</v>
      </c>
      <c r="AA228" s="891" t="s">
        <v>313</v>
      </c>
      <c r="AB228" s="931">
        <f t="shared" si="102"/>
        <v>1</v>
      </c>
      <c r="AC228" s="898">
        <f t="shared" si="103"/>
        <v>0.81060141661300711</v>
      </c>
      <c r="AD228" s="899"/>
      <c r="AE228" s="899">
        <f>+M228/$J228</f>
        <v>2.7137153895685773E-2</v>
      </c>
      <c r="AF228" s="899">
        <f>+N228/$J228</f>
        <v>0.12623481433784073</v>
      </c>
      <c r="AG228" s="899"/>
      <c r="AH228" s="899">
        <f t="shared" ref="AH228:AI230" si="111">+P228/$J228</f>
        <v>6.5851040995921865E-4</v>
      </c>
      <c r="AI228" s="899">
        <f t="shared" si="111"/>
        <v>3.4066537883666023E-2</v>
      </c>
      <c r="AJ228" s="899">
        <f t="shared" si="98"/>
        <v>1.3007083065035415E-3</v>
      </c>
      <c r="AK228" s="903">
        <f t="shared" si="101"/>
        <v>8.5855333775697318E-7</v>
      </c>
      <c r="AL228" s="210"/>
    </row>
    <row r="229" spans="1:49" s="211" customFormat="1" ht="11.45" customHeight="1">
      <c r="A229" s="499">
        <v>2010</v>
      </c>
      <c r="B229" s="206" t="s">
        <v>464</v>
      </c>
      <c r="C229" s="205" t="s">
        <v>517</v>
      </c>
      <c r="D229" s="205" t="s">
        <v>4</v>
      </c>
      <c r="E229" s="205" t="s">
        <v>205</v>
      </c>
      <c r="F229" s="891" t="s">
        <v>313</v>
      </c>
      <c r="G229" s="280">
        <v>34.112569999999998</v>
      </c>
      <c r="H229" s="258">
        <v>27.379729999999999</v>
      </c>
      <c r="I229" s="892">
        <v>28.383520000000001</v>
      </c>
      <c r="J229" s="893">
        <v>0.1245248</v>
      </c>
      <c r="K229" s="894">
        <v>0.101531</v>
      </c>
      <c r="L229" s="895"/>
      <c r="M229" s="895">
        <v>1.03964E-2</v>
      </c>
      <c r="N229" s="895">
        <v>5.9528999999999997E-3</v>
      </c>
      <c r="O229" s="895"/>
      <c r="P229" s="895">
        <v>5.4160000000000005E-4</v>
      </c>
      <c r="Q229" s="895">
        <v>5.7653000000000001E-3</v>
      </c>
      <c r="R229" s="895">
        <v>3.3750000000000002E-4</v>
      </c>
      <c r="S229" s="896">
        <f t="shared" si="89"/>
        <v>1.0000000000287557E-7</v>
      </c>
      <c r="T229" s="896">
        <v>7.1976799999999994E-2</v>
      </c>
      <c r="U229" s="309"/>
      <c r="V229" s="205">
        <v>2010</v>
      </c>
      <c r="W229" s="206" t="s">
        <v>464</v>
      </c>
      <c r="X229" s="205" t="s">
        <v>517</v>
      </c>
      <c r="Y229" s="205" t="s">
        <v>4</v>
      </c>
      <c r="Z229" s="205" t="s">
        <v>205</v>
      </c>
      <c r="AA229" s="891" t="s">
        <v>313</v>
      </c>
      <c r="AB229" s="897">
        <f t="shared" si="102"/>
        <v>1</v>
      </c>
      <c r="AC229" s="901">
        <f t="shared" si="103"/>
        <v>0.81534762553322704</v>
      </c>
      <c r="AD229" s="902"/>
      <c r="AE229" s="902">
        <f>+M229/$J229</f>
        <v>8.3488590224597828E-2</v>
      </c>
      <c r="AF229" s="902">
        <f>+N229/$J229</f>
        <v>4.7804935241815283E-2</v>
      </c>
      <c r="AG229" s="902"/>
      <c r="AH229" s="902">
        <f t="shared" si="111"/>
        <v>4.349334429768207E-3</v>
      </c>
      <c r="AI229" s="902">
        <f t="shared" si="111"/>
        <v>4.6298408027959086E-2</v>
      </c>
      <c r="AJ229" s="902">
        <f t="shared" si="98"/>
        <v>2.7103034897466207E-3</v>
      </c>
      <c r="AK229" s="900">
        <f t="shared" si="101"/>
        <v>8.0305288585602597E-7</v>
      </c>
      <c r="AL229" s="210"/>
    </row>
    <row r="230" spans="1:49" s="211" customFormat="1" ht="11.45" customHeight="1">
      <c r="A230" s="499">
        <v>2007</v>
      </c>
      <c r="B230" s="206" t="s">
        <v>464</v>
      </c>
      <c r="C230" s="205" t="s">
        <v>517</v>
      </c>
      <c r="D230" s="205" t="s">
        <v>6</v>
      </c>
      <c r="E230" s="205" t="s">
        <v>206</v>
      </c>
      <c r="F230" s="891" t="s">
        <v>313</v>
      </c>
      <c r="G230" s="280">
        <v>34.891599999999997</v>
      </c>
      <c r="H230" s="258">
        <v>28.87086</v>
      </c>
      <c r="I230" s="892">
        <v>29.84638</v>
      </c>
      <c r="J230" s="893">
        <v>0.1274952</v>
      </c>
      <c r="K230" s="894">
        <v>0.10979990000000001</v>
      </c>
      <c r="L230" s="895"/>
      <c r="M230" s="895"/>
      <c r="N230" s="895">
        <v>4.2529999999999998E-3</v>
      </c>
      <c r="O230" s="895"/>
      <c r="P230" s="895">
        <v>6.6699999999999995E-4</v>
      </c>
      <c r="Q230" s="895">
        <v>1.0733899999999999E-2</v>
      </c>
      <c r="R230" s="895">
        <v>2.0414000000000001E-3</v>
      </c>
      <c r="S230" s="896">
        <f t="shared" si="89"/>
        <v>0</v>
      </c>
      <c r="T230" s="896">
        <v>6.7524799999999996E-2</v>
      </c>
      <c r="U230" s="309"/>
      <c r="V230" s="205">
        <v>2007</v>
      </c>
      <c r="W230" s="206" t="s">
        <v>464</v>
      </c>
      <c r="X230" s="205" t="s">
        <v>517</v>
      </c>
      <c r="Y230" s="205" t="s">
        <v>6</v>
      </c>
      <c r="Z230" s="205" t="s">
        <v>206</v>
      </c>
      <c r="AA230" s="891" t="s">
        <v>313</v>
      </c>
      <c r="AB230" s="920">
        <f t="shared" si="102"/>
        <v>1</v>
      </c>
      <c r="AC230" s="921">
        <f t="shared" si="103"/>
        <v>0.86120810822681959</v>
      </c>
      <c r="AD230" s="922"/>
      <c r="AE230" s="922"/>
      <c r="AF230" s="922">
        <f>+N230/$J230</f>
        <v>3.3358118580150468E-2</v>
      </c>
      <c r="AG230" s="922"/>
      <c r="AH230" s="922">
        <f t="shared" si="111"/>
        <v>5.2315695022243968E-3</v>
      </c>
      <c r="AI230" s="922">
        <f t="shared" si="111"/>
        <v>8.419062050963487E-2</v>
      </c>
      <c r="AJ230" s="922">
        <f t="shared" si="98"/>
        <v>1.6011583181170741E-2</v>
      </c>
      <c r="AK230" s="968">
        <f t="shared" si="101"/>
        <v>0</v>
      </c>
      <c r="AL230" s="210"/>
    </row>
    <row r="231" spans="1:49" s="229" customFormat="1" ht="11.45" customHeight="1">
      <c r="A231" s="501">
        <v>2016</v>
      </c>
      <c r="B231" s="884" t="s">
        <v>465</v>
      </c>
      <c r="C231" s="502" t="s">
        <v>517</v>
      </c>
      <c r="D231" s="502" t="s">
        <v>622</v>
      </c>
      <c r="E231" s="502" t="s">
        <v>643</v>
      </c>
      <c r="F231" s="969" t="s">
        <v>401</v>
      </c>
      <c r="G231" s="980">
        <v>31.459990000000001</v>
      </c>
      <c r="H231" s="981">
        <v>28.452950000000001</v>
      </c>
      <c r="I231" s="982">
        <v>28.452950000000001</v>
      </c>
      <c r="J231" s="983">
        <v>5.0330899999999998E-2</v>
      </c>
      <c r="K231" s="984">
        <v>4.1355500000000003E-2</v>
      </c>
      <c r="L231" s="985"/>
      <c r="M231" s="985"/>
      <c r="N231" s="985"/>
      <c r="O231" s="985"/>
      <c r="P231" s="985"/>
      <c r="Q231" s="985">
        <v>5.3813000000000003E-3</v>
      </c>
      <c r="R231" s="985">
        <v>3.594E-3</v>
      </c>
      <c r="S231" s="973">
        <f t="shared" ref="S231:S236" si="112">J231-SUM(K231:R231)</f>
        <v>9.9999999995936673E-8</v>
      </c>
      <c r="T231" s="973"/>
      <c r="U231" s="310"/>
      <c r="V231" s="502">
        <v>2016</v>
      </c>
      <c r="W231" s="884" t="s">
        <v>465</v>
      </c>
      <c r="X231" s="502" t="s">
        <v>517</v>
      </c>
      <c r="Y231" s="502" t="s">
        <v>622</v>
      </c>
      <c r="Z231" s="502" t="s">
        <v>643</v>
      </c>
      <c r="AA231" s="969" t="s">
        <v>401</v>
      </c>
      <c r="AB231" s="910">
        <f t="shared" ref="AB231:AC236" si="113">+J231/$J231</f>
        <v>1</v>
      </c>
      <c r="AC231" s="911">
        <f t="shared" si="113"/>
        <v>0.82167217355541045</v>
      </c>
      <c r="AD231" s="912"/>
      <c r="AE231" s="912"/>
      <c r="AF231" s="912"/>
      <c r="AG231" s="912"/>
      <c r="AH231" s="912"/>
      <c r="AI231" s="912">
        <f t="shared" ref="AI231:AJ236" si="114">+Q231/$J231</f>
        <v>0.1069184139365678</v>
      </c>
      <c r="AJ231" s="912">
        <f t="shared" si="114"/>
        <v>7.1407425657001963E-2</v>
      </c>
      <c r="AK231" s="990">
        <f t="shared" si="101"/>
        <v>1.9868510198195466E-6</v>
      </c>
      <c r="AL231" s="228"/>
    </row>
    <row r="232" spans="1:49" s="229" customFormat="1" ht="11.45" customHeight="1">
      <c r="A232" s="503">
        <v>2013</v>
      </c>
      <c r="B232" s="215" t="s">
        <v>465</v>
      </c>
      <c r="C232" s="214" t="s">
        <v>517</v>
      </c>
      <c r="D232" s="214" t="s">
        <v>20</v>
      </c>
      <c r="E232" s="214" t="s">
        <v>207</v>
      </c>
      <c r="F232" s="904" t="s">
        <v>401</v>
      </c>
      <c r="G232" s="282">
        <v>30.417300000000001</v>
      </c>
      <c r="H232" s="260">
        <v>27.280930000000001</v>
      </c>
      <c r="I232" s="905">
        <v>27.280930000000001</v>
      </c>
      <c r="J232" s="906">
        <v>3.9197099999999999E-2</v>
      </c>
      <c r="K232" s="907">
        <v>3.2587400000000002E-2</v>
      </c>
      <c r="L232" s="908"/>
      <c r="M232" s="908"/>
      <c r="N232" s="908"/>
      <c r="O232" s="908"/>
      <c r="P232" s="908"/>
      <c r="Q232" s="908">
        <v>4.9864000000000002E-3</v>
      </c>
      <c r="R232" s="908">
        <v>1.6233E-3</v>
      </c>
      <c r="S232" s="909">
        <f t="shared" si="112"/>
        <v>0</v>
      </c>
      <c r="T232" s="909"/>
      <c r="U232" s="310"/>
      <c r="V232" s="214">
        <v>2013</v>
      </c>
      <c r="W232" s="215" t="s">
        <v>465</v>
      </c>
      <c r="X232" s="214" t="s">
        <v>517</v>
      </c>
      <c r="Y232" s="214" t="s">
        <v>20</v>
      </c>
      <c r="Z232" s="214" t="s">
        <v>207</v>
      </c>
      <c r="AA232" s="904" t="s">
        <v>401</v>
      </c>
      <c r="AB232" s="910">
        <f t="shared" si="113"/>
        <v>1</v>
      </c>
      <c r="AC232" s="911">
        <f t="shared" si="113"/>
        <v>0.83137272910495941</v>
      </c>
      <c r="AD232" s="912"/>
      <c r="AE232" s="912"/>
      <c r="AF232" s="912"/>
      <c r="AG232" s="912"/>
      <c r="AH232" s="912"/>
      <c r="AI232" s="912">
        <f t="shared" si="114"/>
        <v>0.12721349283492914</v>
      </c>
      <c r="AJ232" s="912">
        <f t="shared" si="114"/>
        <v>4.1413778060111595E-2</v>
      </c>
      <c r="AK232" s="990">
        <f t="shared" si="101"/>
        <v>0</v>
      </c>
      <c r="AL232" s="218"/>
      <c r="AM232" s="219"/>
      <c r="AN232" s="219"/>
      <c r="AO232" s="219"/>
      <c r="AP232" s="219"/>
      <c r="AQ232" s="219"/>
      <c r="AR232" s="219"/>
      <c r="AS232" s="219"/>
      <c r="AT232" s="219"/>
      <c r="AU232" s="219"/>
      <c r="AV232" s="219"/>
      <c r="AW232" s="219"/>
    </row>
    <row r="233" spans="1:49" s="211" customFormat="1" ht="11.45" customHeight="1">
      <c r="A233" s="503">
        <v>2010</v>
      </c>
      <c r="B233" s="215" t="s">
        <v>465</v>
      </c>
      <c r="C233" s="214" t="s">
        <v>517</v>
      </c>
      <c r="D233" s="214" t="s">
        <v>4</v>
      </c>
      <c r="E233" s="214" t="s">
        <v>208</v>
      </c>
      <c r="F233" s="904" t="s">
        <v>401</v>
      </c>
      <c r="G233" s="282">
        <v>31.164809999999999</v>
      </c>
      <c r="H233" s="260">
        <v>29.02731</v>
      </c>
      <c r="I233" s="905">
        <v>29.02731</v>
      </c>
      <c r="J233" s="906">
        <v>4.0142900000000002E-2</v>
      </c>
      <c r="K233" s="907">
        <v>3.2230200000000001E-2</v>
      </c>
      <c r="L233" s="908"/>
      <c r="M233" s="908"/>
      <c r="N233" s="908"/>
      <c r="O233" s="908"/>
      <c r="P233" s="908"/>
      <c r="Q233" s="908">
        <v>5.8164000000000002E-3</v>
      </c>
      <c r="R233" s="908">
        <v>2.0961999999999999E-3</v>
      </c>
      <c r="S233" s="909">
        <f t="shared" si="112"/>
        <v>1.0000000000287557E-7</v>
      </c>
      <c r="T233" s="909"/>
      <c r="U233" s="310"/>
      <c r="V233" s="214">
        <v>2010</v>
      </c>
      <c r="W233" s="215" t="s">
        <v>465</v>
      </c>
      <c r="X233" s="214" t="s">
        <v>517</v>
      </c>
      <c r="Y233" s="214" t="s">
        <v>4</v>
      </c>
      <c r="Z233" s="214" t="s">
        <v>208</v>
      </c>
      <c r="AA233" s="904" t="s">
        <v>401</v>
      </c>
      <c r="AB233" s="910">
        <f t="shared" si="113"/>
        <v>1</v>
      </c>
      <c r="AC233" s="911">
        <f t="shared" si="113"/>
        <v>0.80288668730958646</v>
      </c>
      <c r="AD233" s="912"/>
      <c r="AE233" s="912"/>
      <c r="AF233" s="912"/>
      <c r="AG233" s="912"/>
      <c r="AH233" s="912"/>
      <c r="AI233" s="912">
        <f t="shared" si="114"/>
        <v>0.14489237200102634</v>
      </c>
      <c r="AJ233" s="912">
        <f t="shared" si="114"/>
        <v>5.2218449588843849E-2</v>
      </c>
      <c r="AK233" s="990">
        <f t="shared" si="101"/>
        <v>2.4911005434002931E-6</v>
      </c>
      <c r="AL233" s="218"/>
      <c r="AM233" s="219"/>
      <c r="AN233" s="219"/>
      <c r="AO233" s="219"/>
      <c r="AP233" s="219"/>
      <c r="AQ233" s="219"/>
      <c r="AR233" s="219"/>
      <c r="AS233" s="219"/>
      <c r="AT233" s="219"/>
      <c r="AU233" s="219"/>
      <c r="AV233" s="219"/>
      <c r="AW233" s="219"/>
    </row>
    <row r="234" spans="1:49" s="229" customFormat="1" ht="11.45" customHeight="1">
      <c r="A234" s="503">
        <v>2007</v>
      </c>
      <c r="B234" s="215" t="s">
        <v>465</v>
      </c>
      <c r="C234" s="214" t="s">
        <v>517</v>
      </c>
      <c r="D234" s="214" t="s">
        <v>6</v>
      </c>
      <c r="E234" s="214" t="s">
        <v>644</v>
      </c>
      <c r="F234" s="904" t="s">
        <v>401</v>
      </c>
      <c r="G234" s="282">
        <v>28.57985</v>
      </c>
      <c r="H234" s="260">
        <v>26.979310000000002</v>
      </c>
      <c r="I234" s="905">
        <v>26.979310000000002</v>
      </c>
      <c r="J234" s="906">
        <v>3.8201400000000003E-2</v>
      </c>
      <c r="K234" s="907">
        <v>3.4019000000000001E-2</v>
      </c>
      <c r="L234" s="908"/>
      <c r="M234" s="908"/>
      <c r="N234" s="908"/>
      <c r="O234" s="908"/>
      <c r="P234" s="908"/>
      <c r="Q234" s="908">
        <v>4.1824999999999996E-3</v>
      </c>
      <c r="R234" s="908">
        <v>5.2199999999999998E-11</v>
      </c>
      <c r="S234" s="909">
        <f t="shared" si="112"/>
        <v>-1.0005219999720261E-7</v>
      </c>
      <c r="T234" s="909"/>
      <c r="U234" s="310"/>
      <c r="V234" s="214">
        <v>2007</v>
      </c>
      <c r="W234" s="215" t="s">
        <v>465</v>
      </c>
      <c r="X234" s="214" t="s">
        <v>517</v>
      </c>
      <c r="Y234" s="214" t="s">
        <v>6</v>
      </c>
      <c r="Z234" s="214" t="s">
        <v>644</v>
      </c>
      <c r="AA234" s="904" t="s">
        <v>401</v>
      </c>
      <c r="AB234" s="910">
        <f t="shared" si="113"/>
        <v>1</v>
      </c>
      <c r="AC234" s="911">
        <f t="shared" si="113"/>
        <v>0.89051710146748542</v>
      </c>
      <c r="AD234" s="912"/>
      <c r="AE234" s="912"/>
      <c r="AF234" s="912"/>
      <c r="AG234" s="912"/>
      <c r="AH234" s="912"/>
      <c r="AI234" s="912">
        <f t="shared" si="114"/>
        <v>0.10948551623762477</v>
      </c>
      <c r="AJ234" s="912">
        <f t="shared" si="114"/>
        <v>1.3664420675682042E-9</v>
      </c>
      <c r="AK234" s="990">
        <f t="shared" si="101"/>
        <v>-2.6190715523011221E-6</v>
      </c>
      <c r="AL234" s="228"/>
    </row>
    <row r="235" spans="1:49" s="219" customFormat="1" ht="11.45" customHeight="1">
      <c r="A235" s="499">
        <v>2004</v>
      </c>
      <c r="B235" s="206" t="s">
        <v>465</v>
      </c>
      <c r="C235" s="205" t="s">
        <v>517</v>
      </c>
      <c r="D235" s="205" t="s">
        <v>8</v>
      </c>
      <c r="E235" s="205" t="s">
        <v>645</v>
      </c>
      <c r="F235" s="891" t="s">
        <v>402</v>
      </c>
      <c r="G235" s="280">
        <v>27.813420000000001</v>
      </c>
      <c r="H235" s="258">
        <v>26.0032</v>
      </c>
      <c r="I235" s="892">
        <v>25.828690000000002</v>
      </c>
      <c r="J235" s="893">
        <v>3.57139E-2</v>
      </c>
      <c r="K235" s="894">
        <v>3.1473500000000001E-2</v>
      </c>
      <c r="L235" s="895"/>
      <c r="M235" s="895"/>
      <c r="N235" s="895"/>
      <c r="O235" s="895"/>
      <c r="P235" s="895"/>
      <c r="Q235" s="895">
        <v>4.2404000000000001E-3</v>
      </c>
      <c r="R235" s="895">
        <v>1.19E-12</v>
      </c>
      <c r="S235" s="896">
        <f t="shared" si="112"/>
        <v>-1.1899994878383779E-12</v>
      </c>
      <c r="T235" s="896">
        <v>1.88966E-2</v>
      </c>
      <c r="U235" s="309"/>
      <c r="V235" s="205">
        <v>2004</v>
      </c>
      <c r="W235" s="206" t="s">
        <v>465</v>
      </c>
      <c r="X235" s="205" t="s">
        <v>517</v>
      </c>
      <c r="Y235" s="205" t="s">
        <v>8</v>
      </c>
      <c r="Z235" s="205" t="s">
        <v>645</v>
      </c>
      <c r="AA235" s="891" t="s">
        <v>402</v>
      </c>
      <c r="AB235" s="897">
        <f t="shared" si="113"/>
        <v>1</v>
      </c>
      <c r="AC235" s="901">
        <f t="shared" si="113"/>
        <v>0.88126751768919109</v>
      </c>
      <c r="AD235" s="902"/>
      <c r="AE235" s="902"/>
      <c r="AF235" s="902"/>
      <c r="AG235" s="902"/>
      <c r="AH235" s="902"/>
      <c r="AI235" s="902">
        <f t="shared" si="114"/>
        <v>0.11873248231080896</v>
      </c>
      <c r="AJ235" s="902">
        <f t="shared" si="114"/>
        <v>3.3320359859886489E-11</v>
      </c>
      <c r="AK235" s="900">
        <f t="shared" si="101"/>
        <v>-3.3320457504260048E-11</v>
      </c>
      <c r="AL235" s="210"/>
      <c r="AM235" s="211"/>
      <c r="AN235" s="211"/>
      <c r="AO235" s="211"/>
      <c r="AP235" s="211"/>
      <c r="AQ235" s="211"/>
      <c r="AR235" s="211"/>
      <c r="AS235" s="211"/>
      <c r="AT235" s="211"/>
      <c r="AU235" s="211"/>
      <c r="AV235" s="211"/>
      <c r="AW235" s="211"/>
    </row>
    <row r="236" spans="1:49" s="219" customFormat="1" ht="11.45" customHeight="1">
      <c r="A236" s="503">
        <v>2000</v>
      </c>
      <c r="B236" s="215" t="s">
        <v>465</v>
      </c>
      <c r="C236" s="214" t="s">
        <v>517</v>
      </c>
      <c r="D236" s="214" t="s">
        <v>10</v>
      </c>
      <c r="E236" s="214" t="s">
        <v>646</v>
      </c>
      <c r="F236" s="904" t="s">
        <v>401</v>
      </c>
      <c r="G236" s="282">
        <v>32.585470000000001</v>
      </c>
      <c r="H236" s="260">
        <v>30.163150000000002</v>
      </c>
      <c r="I236" s="905">
        <v>30.163150000000002</v>
      </c>
      <c r="J236" s="906">
        <v>5.4211500000000003E-2</v>
      </c>
      <c r="K236" s="907">
        <v>5.3154600000000003E-2</v>
      </c>
      <c r="L236" s="908"/>
      <c r="M236" s="908"/>
      <c r="N236" s="908"/>
      <c r="O236" s="908"/>
      <c r="P236" s="908"/>
      <c r="Q236" s="908">
        <v>1.0568999999999999E-3</v>
      </c>
      <c r="R236" s="908">
        <v>9.3199999999999999E-11</v>
      </c>
      <c r="S236" s="909">
        <f t="shared" si="112"/>
        <v>-9.3200003270510479E-11</v>
      </c>
      <c r="T236" s="909"/>
      <c r="U236" s="310"/>
      <c r="V236" s="214">
        <v>2000</v>
      </c>
      <c r="W236" s="215" t="s">
        <v>465</v>
      </c>
      <c r="X236" s="214" t="s">
        <v>517</v>
      </c>
      <c r="Y236" s="214" t="s">
        <v>10</v>
      </c>
      <c r="Z236" s="214" t="s">
        <v>646</v>
      </c>
      <c r="AA236" s="904" t="s">
        <v>401</v>
      </c>
      <c r="AB236" s="910">
        <f t="shared" si="113"/>
        <v>1</v>
      </c>
      <c r="AC236" s="911">
        <f t="shared" si="113"/>
        <v>0.98050413657618773</v>
      </c>
      <c r="AD236" s="912"/>
      <c r="AE236" s="912"/>
      <c r="AF236" s="912"/>
      <c r="AG236" s="912"/>
      <c r="AH236" s="912"/>
      <c r="AI236" s="912">
        <f t="shared" si="114"/>
        <v>1.949586342381229E-2</v>
      </c>
      <c r="AJ236" s="912">
        <f t="shared" si="114"/>
        <v>1.7191924222720271E-9</v>
      </c>
      <c r="AK236" s="990">
        <f t="shared" si="101"/>
        <v>-1.7191923440407209E-9</v>
      </c>
      <c r="AL236" s="228"/>
      <c r="AM236" s="229"/>
      <c r="AN236" s="229"/>
      <c r="AO236" s="229"/>
      <c r="AP236" s="229"/>
      <c r="AQ236" s="229"/>
      <c r="AR236" s="229"/>
      <c r="AS236" s="229"/>
      <c r="AT236" s="229"/>
      <c r="AU236" s="229"/>
      <c r="AV236" s="229"/>
      <c r="AW236" s="229"/>
    </row>
    <row r="237" spans="1:49" s="211" customFormat="1" ht="11.45" customHeight="1">
      <c r="A237" s="498">
        <v>2013</v>
      </c>
      <c r="B237" s="883" t="s">
        <v>466</v>
      </c>
      <c r="C237" s="491" t="s">
        <v>517</v>
      </c>
      <c r="D237" s="491" t="s">
        <v>20</v>
      </c>
      <c r="E237" s="491" t="s">
        <v>209</v>
      </c>
      <c r="F237" s="924" t="s">
        <v>313</v>
      </c>
      <c r="G237" s="278">
        <v>33.151310000000002</v>
      </c>
      <c r="H237" s="925">
        <v>29.475359999999998</v>
      </c>
      <c r="I237" s="926">
        <v>29.864940000000001</v>
      </c>
      <c r="J237" s="927">
        <v>7.2697300000000006E-2</v>
      </c>
      <c r="K237" s="928">
        <v>4.0367100000000003E-2</v>
      </c>
      <c r="L237" s="929"/>
      <c r="M237" s="929">
        <v>4.0918999999999999E-3</v>
      </c>
      <c r="N237" s="929">
        <v>1.5644999999999999E-3</v>
      </c>
      <c r="O237" s="929"/>
      <c r="P237" s="929">
        <v>1.315E-4</v>
      </c>
      <c r="Q237" s="929">
        <v>2.6358900000000001E-2</v>
      </c>
      <c r="R237" s="929">
        <v>1.8340000000000001E-4</v>
      </c>
      <c r="S237" s="930">
        <f t="shared" si="89"/>
        <v>0</v>
      </c>
      <c r="T237" s="930">
        <v>4.9187599999999998E-2</v>
      </c>
      <c r="U237" s="309"/>
      <c r="V237" s="491">
        <v>2013</v>
      </c>
      <c r="W237" s="883" t="s">
        <v>466</v>
      </c>
      <c r="X237" s="491" t="s">
        <v>517</v>
      </c>
      <c r="Y237" s="491" t="s">
        <v>20</v>
      </c>
      <c r="Z237" s="491" t="s">
        <v>209</v>
      </c>
      <c r="AA237" s="924" t="s">
        <v>313</v>
      </c>
      <c r="AB237" s="931">
        <f t="shared" si="102"/>
        <v>1</v>
      </c>
      <c r="AC237" s="898">
        <f t="shared" si="103"/>
        <v>0.55527646831450406</v>
      </c>
      <c r="AD237" s="899"/>
      <c r="AE237" s="899">
        <f t="shared" ref="AE237:AF239" si="115">+M237/$J237</f>
        <v>5.6286822206601889E-2</v>
      </c>
      <c r="AF237" s="899">
        <f t="shared" si="115"/>
        <v>2.1520744236718556E-2</v>
      </c>
      <c r="AG237" s="899"/>
      <c r="AH237" s="899">
        <f t="shared" ref="AH237:AH246" si="116">+P237/$J237</f>
        <v>1.8088704807468776E-3</v>
      </c>
      <c r="AI237" s="899">
        <f t="shared" ref="AI237:AI249" si="117">+Q237/$J237</f>
        <v>0.36258430505672151</v>
      </c>
      <c r="AJ237" s="899">
        <f t="shared" si="98"/>
        <v>2.5227897047070524E-3</v>
      </c>
      <c r="AK237" s="903">
        <f t="shared" si="101"/>
        <v>0</v>
      </c>
      <c r="AL237" s="210"/>
    </row>
    <row r="238" spans="1:49" s="211" customFormat="1" ht="11.45" customHeight="1">
      <c r="A238" s="499">
        <v>2010</v>
      </c>
      <c r="B238" s="206" t="s">
        <v>466</v>
      </c>
      <c r="C238" s="205" t="s">
        <v>517</v>
      </c>
      <c r="D238" s="205" t="s">
        <v>4</v>
      </c>
      <c r="E238" s="205" t="s">
        <v>210</v>
      </c>
      <c r="F238" s="891" t="s">
        <v>313</v>
      </c>
      <c r="G238" s="280">
        <v>34.518329999999999</v>
      </c>
      <c r="H238" s="258">
        <v>30.133400000000002</v>
      </c>
      <c r="I238" s="892">
        <v>30.354700000000001</v>
      </c>
      <c r="J238" s="893">
        <v>8.0741900000000005E-2</v>
      </c>
      <c r="K238" s="894">
        <v>4.4962000000000002E-2</v>
      </c>
      <c r="L238" s="895"/>
      <c r="M238" s="895">
        <v>3.6765000000000001E-3</v>
      </c>
      <c r="N238" s="895">
        <v>2.0671999999999999E-3</v>
      </c>
      <c r="O238" s="895"/>
      <c r="P238" s="895">
        <v>4.5800000000000002E-5</v>
      </c>
      <c r="Q238" s="895">
        <v>2.9943600000000001E-2</v>
      </c>
      <c r="R238" s="895">
        <v>4.6900000000000002E-5</v>
      </c>
      <c r="S238" s="896">
        <f t="shared" si="89"/>
        <v>-9.9999999988997779E-8</v>
      </c>
      <c r="T238" s="896">
        <v>4.3676800000000002E-2</v>
      </c>
      <c r="U238" s="309"/>
      <c r="V238" s="205">
        <v>2010</v>
      </c>
      <c r="W238" s="206" t="s">
        <v>466</v>
      </c>
      <c r="X238" s="205" t="s">
        <v>517</v>
      </c>
      <c r="Y238" s="205" t="s">
        <v>4</v>
      </c>
      <c r="Z238" s="205" t="s">
        <v>210</v>
      </c>
      <c r="AA238" s="891" t="s">
        <v>313</v>
      </c>
      <c r="AB238" s="897">
        <f t="shared" si="102"/>
        <v>1</v>
      </c>
      <c r="AC238" s="901">
        <f t="shared" si="103"/>
        <v>0.55686081204430415</v>
      </c>
      <c r="AD238" s="902"/>
      <c r="AE238" s="902">
        <f t="shared" si="115"/>
        <v>4.5533979259839062E-2</v>
      </c>
      <c r="AF238" s="902">
        <f t="shared" si="115"/>
        <v>2.5602568183310026E-2</v>
      </c>
      <c r="AG238" s="902"/>
      <c r="AH238" s="902">
        <f t="shared" si="116"/>
        <v>5.6723956211087421E-4</v>
      </c>
      <c r="AI238" s="902">
        <f t="shared" si="117"/>
        <v>0.37085577624504745</v>
      </c>
      <c r="AJ238" s="902">
        <f t="shared" si="98"/>
        <v>5.8086321971615731E-4</v>
      </c>
      <c r="AK238" s="900">
        <f t="shared" si="101"/>
        <v>-1.238514327761564E-6</v>
      </c>
      <c r="AL238" s="210"/>
    </row>
    <row r="239" spans="1:49" s="211" customFormat="1" ht="11.45" customHeight="1">
      <c r="A239" s="499">
        <v>2007</v>
      </c>
      <c r="B239" s="206" t="s">
        <v>466</v>
      </c>
      <c r="C239" s="205" t="s">
        <v>517</v>
      </c>
      <c r="D239" s="205" t="s">
        <v>6</v>
      </c>
      <c r="E239" s="205" t="s">
        <v>211</v>
      </c>
      <c r="F239" s="891" t="s">
        <v>313</v>
      </c>
      <c r="G239" s="280">
        <v>35.910530000000001</v>
      </c>
      <c r="H239" s="258">
        <v>31.851120000000002</v>
      </c>
      <c r="I239" s="892">
        <v>32.078980000000001</v>
      </c>
      <c r="J239" s="893">
        <v>8.8885699999999998E-2</v>
      </c>
      <c r="K239" s="894">
        <v>5.4285E-2</v>
      </c>
      <c r="L239" s="895"/>
      <c r="M239" s="895">
        <v>4.0428E-3</v>
      </c>
      <c r="N239" s="895">
        <v>2.0330999999999999E-3</v>
      </c>
      <c r="O239" s="895"/>
      <c r="P239" s="895">
        <v>3.57E-5</v>
      </c>
      <c r="Q239" s="895">
        <v>2.8430500000000001E-2</v>
      </c>
      <c r="R239" s="895">
        <v>5.8799999999999999E-5</v>
      </c>
      <c r="S239" s="896">
        <f t="shared" si="89"/>
        <v>-2.0000000000575113E-7</v>
      </c>
      <c r="T239" s="896">
        <v>3.9085500000000002E-2</v>
      </c>
      <c r="U239" s="309"/>
      <c r="V239" s="205">
        <v>2007</v>
      </c>
      <c r="W239" s="206" t="s">
        <v>466</v>
      </c>
      <c r="X239" s="205" t="s">
        <v>517</v>
      </c>
      <c r="Y239" s="205" t="s">
        <v>6</v>
      </c>
      <c r="Z239" s="205" t="s">
        <v>211</v>
      </c>
      <c r="AA239" s="891" t="s">
        <v>313</v>
      </c>
      <c r="AB239" s="897">
        <f t="shared" si="102"/>
        <v>1</v>
      </c>
      <c r="AC239" s="901">
        <f t="shared" si="103"/>
        <v>0.61072815987273543</v>
      </c>
      <c r="AD239" s="902"/>
      <c r="AE239" s="902">
        <f t="shared" si="115"/>
        <v>4.5483131707350001E-2</v>
      </c>
      <c r="AF239" s="902">
        <f t="shared" si="115"/>
        <v>2.2873195575891285E-2</v>
      </c>
      <c r="AG239" s="902"/>
      <c r="AH239" s="902">
        <f t="shared" si="116"/>
        <v>4.0163940881379122E-4</v>
      </c>
      <c r="AI239" s="902">
        <f t="shared" si="117"/>
        <v>0.31985459978376723</v>
      </c>
      <c r="AJ239" s="902">
        <f t="shared" si="98"/>
        <v>6.6152373216389138E-4</v>
      </c>
      <c r="AK239" s="900">
        <f t="shared" si="101"/>
        <v>-2.2500807215219965E-6</v>
      </c>
      <c r="AL239" s="210"/>
    </row>
    <row r="240" spans="1:49" s="211" customFormat="1" ht="11.45" customHeight="1">
      <c r="A240" s="500">
        <v>2004</v>
      </c>
      <c r="B240" s="217" t="s">
        <v>466</v>
      </c>
      <c r="C240" s="216" t="s">
        <v>517</v>
      </c>
      <c r="D240" s="216" t="s">
        <v>8</v>
      </c>
      <c r="E240" s="216" t="s">
        <v>212</v>
      </c>
      <c r="F240" s="914" t="s">
        <v>313</v>
      </c>
      <c r="G240" s="307">
        <v>36.839440000000003</v>
      </c>
      <c r="H240" s="262">
        <v>33.248959999999997</v>
      </c>
      <c r="I240" s="923">
        <v>33.33437</v>
      </c>
      <c r="J240" s="916">
        <v>8.8256100000000004E-2</v>
      </c>
      <c r="K240" s="917">
        <v>5.7035200000000001E-2</v>
      </c>
      <c r="L240" s="918"/>
      <c r="M240" s="918"/>
      <c r="N240" s="918">
        <v>1.5029999999999999E-4</v>
      </c>
      <c r="O240" s="918"/>
      <c r="P240" s="918">
        <v>1.0699999999999999E-5</v>
      </c>
      <c r="Q240" s="918">
        <v>3.09562E-2</v>
      </c>
      <c r="R240" s="918">
        <v>1.038E-4</v>
      </c>
      <c r="S240" s="919">
        <f t="shared" si="89"/>
        <v>-1.0000000000287557E-7</v>
      </c>
      <c r="T240" s="919">
        <v>3.8345499999999998E-2</v>
      </c>
      <c r="U240" s="309"/>
      <c r="V240" s="216">
        <v>2004</v>
      </c>
      <c r="W240" s="217" t="s">
        <v>466</v>
      </c>
      <c r="X240" s="216" t="s">
        <v>517</v>
      </c>
      <c r="Y240" s="216" t="s">
        <v>8</v>
      </c>
      <c r="Z240" s="216" t="s">
        <v>212</v>
      </c>
      <c r="AA240" s="914" t="s">
        <v>313</v>
      </c>
      <c r="AB240" s="920">
        <f t="shared" ref="AB240:AB273" si="118">+J240/$J240</f>
        <v>1</v>
      </c>
      <c r="AC240" s="921">
        <f t="shared" si="103"/>
        <v>0.64624654839722129</v>
      </c>
      <c r="AD240" s="922"/>
      <c r="AE240" s="922"/>
      <c r="AF240" s="922">
        <f>+N240/$J240</f>
        <v>1.7029984329695056E-3</v>
      </c>
      <c r="AG240" s="922"/>
      <c r="AH240" s="922">
        <f t="shared" si="116"/>
        <v>1.2123807872770265E-4</v>
      </c>
      <c r="AI240" s="922">
        <f t="shared" si="117"/>
        <v>0.3507542254869635</v>
      </c>
      <c r="AJ240" s="922">
        <f t="shared" si="98"/>
        <v>1.1761226702743492E-3</v>
      </c>
      <c r="AK240" s="968">
        <f t="shared" si="101"/>
        <v>-1.1330661564556976E-6</v>
      </c>
      <c r="AL240" s="210"/>
    </row>
    <row r="241" spans="1:38" s="211" customFormat="1" ht="11.45" customHeight="1">
      <c r="A241" s="499">
        <v>2016</v>
      </c>
      <c r="B241" s="206" t="s">
        <v>467</v>
      </c>
      <c r="C241" s="205" t="s">
        <v>518</v>
      </c>
      <c r="D241" s="205" t="s">
        <v>622</v>
      </c>
      <c r="E241" s="205" t="s">
        <v>769</v>
      </c>
      <c r="F241" s="891" t="s">
        <v>402</v>
      </c>
      <c r="G241" s="280">
        <v>43.465629999999997</v>
      </c>
      <c r="H241" s="258">
        <v>13.97236</v>
      </c>
      <c r="I241" s="892">
        <v>14.4529</v>
      </c>
      <c r="J241" s="893">
        <v>0.2806942</v>
      </c>
      <c r="K241" s="894">
        <v>0.21512899999999999</v>
      </c>
      <c r="L241" s="895"/>
      <c r="M241" s="895">
        <v>4.8513399999999998E-2</v>
      </c>
      <c r="N241" s="895">
        <v>9.9540000000000002E-4</v>
      </c>
      <c r="O241" s="895">
        <v>2.3979000000000001E-3</v>
      </c>
      <c r="P241" s="895">
        <v>5.6030000000000001E-4</v>
      </c>
      <c r="Q241" s="895">
        <v>7.3870000000000003E-3</v>
      </c>
      <c r="R241" s="895">
        <v>5.7111999999999996E-3</v>
      </c>
      <c r="S241" s="896">
        <f t="shared" si="89"/>
        <v>0</v>
      </c>
      <c r="T241" s="896">
        <v>1.2601299999999999E-2</v>
      </c>
      <c r="U241" s="309"/>
      <c r="V241" s="205">
        <v>2016</v>
      </c>
      <c r="W241" s="206" t="s">
        <v>467</v>
      </c>
      <c r="X241" s="205" t="s">
        <v>518</v>
      </c>
      <c r="Y241" s="205" t="s">
        <v>622</v>
      </c>
      <c r="Z241" s="205" t="s">
        <v>769</v>
      </c>
      <c r="AA241" s="891" t="s">
        <v>402</v>
      </c>
      <c r="AB241" s="897">
        <f t="shared" si="118"/>
        <v>1</v>
      </c>
      <c r="AC241" s="901">
        <f t="shared" si="103"/>
        <v>0.76641768871604754</v>
      </c>
      <c r="AD241" s="902"/>
      <c r="AE241" s="902">
        <f t="shared" ref="AE241:AE249" si="119">+M241/$J241</f>
        <v>0.17283363888530648</v>
      </c>
      <c r="AF241" s="902">
        <f t="shared" ref="AF241:AF245" si="120">+N241/$J241</f>
        <v>3.5462079373211131E-3</v>
      </c>
      <c r="AG241" s="902">
        <f t="shared" ref="AG241:AG248" si="121">+O241/$J241</f>
        <v>8.5427486567232237E-3</v>
      </c>
      <c r="AH241" s="902">
        <f t="shared" si="116"/>
        <v>1.9961224706459913E-3</v>
      </c>
      <c r="AI241" s="902">
        <f t="shared" si="117"/>
        <v>2.6316895753456967E-2</v>
      </c>
      <c r="AJ241" s="902">
        <f t="shared" si="98"/>
        <v>2.0346697580498632E-2</v>
      </c>
      <c r="AK241" s="900">
        <f t="shared" si="101"/>
        <v>0</v>
      </c>
      <c r="AL241" s="210"/>
    </row>
    <row r="242" spans="1:38" s="211" customFormat="1" ht="11.45" customHeight="1">
      <c r="A242" s="499">
        <v>2013</v>
      </c>
      <c r="B242" s="206" t="s">
        <v>467</v>
      </c>
      <c r="C242" s="205" t="s">
        <v>518</v>
      </c>
      <c r="D242" s="205" t="s">
        <v>20</v>
      </c>
      <c r="E242" s="205" t="s">
        <v>213</v>
      </c>
      <c r="F242" s="891" t="s">
        <v>402</v>
      </c>
      <c r="G242" s="280">
        <v>42.476370000000003</v>
      </c>
      <c r="H242" s="258">
        <v>16.591750000000001</v>
      </c>
      <c r="I242" s="892">
        <v>17.323689999999999</v>
      </c>
      <c r="J242" s="893">
        <v>0.2554361</v>
      </c>
      <c r="K242" s="894">
        <v>0.22527179999999999</v>
      </c>
      <c r="L242" s="895"/>
      <c r="M242" s="895">
        <v>1.1915E-2</v>
      </c>
      <c r="N242" s="895">
        <v>1.4494E-3</v>
      </c>
      <c r="O242" s="895">
        <v>4.4523000000000002E-3</v>
      </c>
      <c r="P242" s="895">
        <v>8.9190000000000005E-4</v>
      </c>
      <c r="Q242" s="895">
        <v>8.0336000000000001E-3</v>
      </c>
      <c r="R242" s="895">
        <v>3.4221999999999998E-3</v>
      </c>
      <c r="S242" s="896">
        <f t="shared" si="89"/>
        <v>-9.9999999947364415E-8</v>
      </c>
      <c r="T242" s="896">
        <v>2.36402E-2</v>
      </c>
      <c r="U242" s="309"/>
      <c r="V242" s="205">
        <v>2013</v>
      </c>
      <c r="W242" s="206" t="s">
        <v>467</v>
      </c>
      <c r="X242" s="205" t="s">
        <v>518</v>
      </c>
      <c r="Y242" s="205" t="s">
        <v>20</v>
      </c>
      <c r="Z242" s="205" t="s">
        <v>213</v>
      </c>
      <c r="AA242" s="891" t="s">
        <v>402</v>
      </c>
      <c r="AB242" s="897">
        <f t="shared" si="118"/>
        <v>1</v>
      </c>
      <c r="AC242" s="901">
        <f t="shared" si="103"/>
        <v>0.88191058350796925</v>
      </c>
      <c r="AD242" s="902"/>
      <c r="AE242" s="902">
        <f t="shared" si="119"/>
        <v>4.6645716874004886E-2</v>
      </c>
      <c r="AF242" s="902">
        <f t="shared" si="120"/>
        <v>5.6742175440354752E-3</v>
      </c>
      <c r="AG242" s="902">
        <f t="shared" si="121"/>
        <v>1.7430190955781116E-2</v>
      </c>
      <c r="AH242" s="902">
        <f t="shared" si="116"/>
        <v>3.4916756088900513E-3</v>
      </c>
      <c r="AI242" s="902">
        <f t="shared" si="117"/>
        <v>3.1450527157281215E-2</v>
      </c>
      <c r="AJ242" s="902">
        <f t="shared" si="98"/>
        <v>1.3397479839380572E-2</v>
      </c>
      <c r="AK242" s="900">
        <f t="shared" si="101"/>
        <v>-3.9148734276572839E-7</v>
      </c>
      <c r="AL242" s="210"/>
    </row>
    <row r="243" spans="1:38" s="211" customFormat="1" ht="11.45" customHeight="1">
      <c r="A243" s="499">
        <v>2010</v>
      </c>
      <c r="B243" s="206" t="s">
        <v>467</v>
      </c>
      <c r="C243" s="205" t="s">
        <v>518</v>
      </c>
      <c r="D243" s="205" t="s">
        <v>4</v>
      </c>
      <c r="E243" s="205" t="s">
        <v>214</v>
      </c>
      <c r="F243" s="891" t="s">
        <v>402</v>
      </c>
      <c r="G243" s="280">
        <v>41.504370000000002</v>
      </c>
      <c r="H243" s="258">
        <v>15.040940000000001</v>
      </c>
      <c r="I243" s="892">
        <v>16.234030000000001</v>
      </c>
      <c r="J243" s="893">
        <v>0.2521274</v>
      </c>
      <c r="K243" s="894">
        <v>0.22209090000000001</v>
      </c>
      <c r="L243" s="895"/>
      <c r="M243" s="895">
        <v>1.2518700000000001E-2</v>
      </c>
      <c r="N243" s="895">
        <v>1.3878E-3</v>
      </c>
      <c r="O243" s="895">
        <v>4.9458999999999996E-3</v>
      </c>
      <c r="P243" s="895">
        <v>7.3640000000000001E-4</v>
      </c>
      <c r="Q243" s="895">
        <v>7.1066999999999996E-3</v>
      </c>
      <c r="R243" s="895">
        <v>3.3409999999999998E-3</v>
      </c>
      <c r="S243" s="896">
        <f t="shared" si="89"/>
        <v>0</v>
      </c>
      <c r="T243" s="896">
        <v>3.4421899999999998E-2</v>
      </c>
      <c r="U243" s="309"/>
      <c r="V243" s="205">
        <v>2010</v>
      </c>
      <c r="W243" s="206" t="s">
        <v>467</v>
      </c>
      <c r="X243" s="205" t="s">
        <v>518</v>
      </c>
      <c r="Y243" s="205" t="s">
        <v>4</v>
      </c>
      <c r="Z243" s="205" t="s">
        <v>214</v>
      </c>
      <c r="AA243" s="891" t="s">
        <v>402</v>
      </c>
      <c r="AB243" s="897">
        <f t="shared" si="118"/>
        <v>1</v>
      </c>
      <c r="AC243" s="901">
        <f t="shared" si="103"/>
        <v>0.88086776764445274</v>
      </c>
      <c r="AD243" s="902"/>
      <c r="AE243" s="902">
        <f t="shared" si="119"/>
        <v>4.9652278966903239E-2</v>
      </c>
      <c r="AF243" s="902">
        <f t="shared" si="120"/>
        <v>5.5043600973158809E-3</v>
      </c>
      <c r="AG243" s="902">
        <f t="shared" si="121"/>
        <v>1.9616669985094835E-2</v>
      </c>
      <c r="AH243" s="902">
        <f t="shared" si="116"/>
        <v>2.9207456230461266E-3</v>
      </c>
      <c r="AI243" s="902">
        <f t="shared" si="117"/>
        <v>2.8186940411871138E-2</v>
      </c>
      <c r="AJ243" s="902">
        <f t="shared" si="98"/>
        <v>1.3251237271316009E-2</v>
      </c>
      <c r="AK243" s="900">
        <f t="shared" si="101"/>
        <v>0</v>
      </c>
      <c r="AL243" s="210"/>
    </row>
    <row r="244" spans="1:38" s="211" customFormat="1" ht="11.45" customHeight="1">
      <c r="A244" s="499">
        <v>2007</v>
      </c>
      <c r="B244" s="206" t="s">
        <v>467</v>
      </c>
      <c r="C244" s="205" t="s">
        <v>518</v>
      </c>
      <c r="D244" s="205" t="s">
        <v>6</v>
      </c>
      <c r="E244" s="205" t="s">
        <v>215</v>
      </c>
      <c r="F244" s="891" t="s">
        <v>402</v>
      </c>
      <c r="G244" s="280">
        <v>42.917940000000002</v>
      </c>
      <c r="H244" s="258">
        <v>14.11511</v>
      </c>
      <c r="I244" s="892">
        <v>15.53647</v>
      </c>
      <c r="J244" s="893">
        <v>0.27668690000000001</v>
      </c>
      <c r="K244" s="894">
        <v>0.24044170000000001</v>
      </c>
      <c r="L244" s="895"/>
      <c r="M244" s="895">
        <v>1.6701299999999999E-2</v>
      </c>
      <c r="N244" s="895">
        <v>2.2154000000000002E-3</v>
      </c>
      <c r="O244" s="895">
        <v>4.0466E-3</v>
      </c>
      <c r="P244" s="895">
        <v>1.2166E-3</v>
      </c>
      <c r="Q244" s="895">
        <v>9.2020999999999995E-3</v>
      </c>
      <c r="R244" s="895">
        <v>2.8633E-3</v>
      </c>
      <c r="S244" s="896">
        <f t="shared" si="89"/>
        <v>-1.0000000000287557E-7</v>
      </c>
      <c r="T244" s="896">
        <v>5.1793600000000002E-2</v>
      </c>
      <c r="U244" s="309"/>
      <c r="V244" s="205">
        <v>2007</v>
      </c>
      <c r="W244" s="206" t="s">
        <v>467</v>
      </c>
      <c r="X244" s="205" t="s">
        <v>518</v>
      </c>
      <c r="Y244" s="205" t="s">
        <v>6</v>
      </c>
      <c r="Z244" s="205" t="s">
        <v>215</v>
      </c>
      <c r="AA244" s="891" t="s">
        <v>402</v>
      </c>
      <c r="AB244" s="897">
        <f t="shared" si="118"/>
        <v>1</v>
      </c>
      <c r="AC244" s="901">
        <f t="shared" si="103"/>
        <v>0.86900283316629734</v>
      </c>
      <c r="AD244" s="902"/>
      <c r="AE244" s="902">
        <f t="shared" si="119"/>
        <v>6.0361730172263296E-2</v>
      </c>
      <c r="AF244" s="902">
        <f t="shared" si="120"/>
        <v>8.0068843158096759E-3</v>
      </c>
      <c r="AG244" s="902">
        <f t="shared" si="121"/>
        <v>1.4625195482691807E-2</v>
      </c>
      <c r="AH244" s="902">
        <f t="shared" si="116"/>
        <v>4.39702783182001E-3</v>
      </c>
      <c r="AI244" s="902">
        <f t="shared" si="117"/>
        <v>3.3258170155507902E-2</v>
      </c>
      <c r="AJ244" s="902">
        <f t="shared" si="98"/>
        <v>1.034852029496156E-2</v>
      </c>
      <c r="AK244" s="900">
        <f t="shared" si="101"/>
        <v>-3.6141935155775684E-7</v>
      </c>
      <c r="AL244" s="210"/>
    </row>
    <row r="245" spans="1:38" s="211" customFormat="1" ht="11.45" customHeight="1">
      <c r="A245" s="499">
        <v>2004</v>
      </c>
      <c r="B245" s="206" t="s">
        <v>467</v>
      </c>
      <c r="C245" s="205" t="s">
        <v>518</v>
      </c>
      <c r="D245" s="205" t="s">
        <v>8</v>
      </c>
      <c r="E245" s="205" t="s">
        <v>216</v>
      </c>
      <c r="F245" s="891" t="s">
        <v>402</v>
      </c>
      <c r="G245" s="280">
        <v>47.999000000000002</v>
      </c>
      <c r="H245" s="258">
        <v>15.923349999999999</v>
      </c>
      <c r="I245" s="892">
        <v>17.229669999999999</v>
      </c>
      <c r="J245" s="893">
        <v>0.32906200000000002</v>
      </c>
      <c r="K245" s="894">
        <v>0.28569600000000001</v>
      </c>
      <c r="L245" s="895">
        <v>2.8600000000000001E-3</v>
      </c>
      <c r="M245" s="895">
        <v>1.9492599999999999E-2</v>
      </c>
      <c r="N245" s="895">
        <v>1.3198999999999999E-3</v>
      </c>
      <c r="O245" s="895">
        <v>7.9465999999999998E-3</v>
      </c>
      <c r="P245" s="895">
        <v>3.6836999999999998E-3</v>
      </c>
      <c r="Q245" s="895">
        <v>6.2689E-3</v>
      </c>
      <c r="R245" s="895">
        <v>1.7944E-3</v>
      </c>
      <c r="S245" s="896">
        <f t="shared" si="89"/>
        <v>-1.0000000000287557E-7</v>
      </c>
      <c r="T245" s="896">
        <v>6.9106100000000004E-2</v>
      </c>
      <c r="U245" s="309"/>
      <c r="V245" s="205">
        <v>2004</v>
      </c>
      <c r="W245" s="206" t="s">
        <v>467</v>
      </c>
      <c r="X245" s="205" t="s">
        <v>518</v>
      </c>
      <c r="Y245" s="205" t="s">
        <v>8</v>
      </c>
      <c r="Z245" s="205" t="s">
        <v>216</v>
      </c>
      <c r="AA245" s="891" t="s">
        <v>402</v>
      </c>
      <c r="AB245" s="897">
        <f t="shared" si="118"/>
        <v>1</v>
      </c>
      <c r="AC245" s="901">
        <f t="shared" si="103"/>
        <v>0.86821328503443118</v>
      </c>
      <c r="AD245" s="902">
        <f t="shared" ref="AD245:AD246" si="122">+L245/$J245</f>
        <v>8.6913712309534367E-3</v>
      </c>
      <c r="AE245" s="902">
        <f t="shared" si="119"/>
        <v>5.9236861138630401E-2</v>
      </c>
      <c r="AF245" s="902">
        <f t="shared" si="120"/>
        <v>4.0110982124949091E-3</v>
      </c>
      <c r="AG245" s="902">
        <f t="shared" si="121"/>
        <v>2.4149248469893209E-2</v>
      </c>
      <c r="AH245" s="902">
        <f t="shared" si="116"/>
        <v>1.1194546924287823E-2</v>
      </c>
      <c r="AI245" s="902">
        <f t="shared" si="117"/>
        <v>1.9050817171232168E-2</v>
      </c>
      <c r="AJ245" s="902">
        <f t="shared" si="98"/>
        <v>5.4530757121758209E-3</v>
      </c>
      <c r="AK245" s="900">
        <f t="shared" si="101"/>
        <v>-3.038940987742933E-7</v>
      </c>
      <c r="AL245" s="210"/>
    </row>
    <row r="246" spans="1:38" s="211" customFormat="1" ht="11.45" customHeight="1">
      <c r="A246" s="499">
        <v>1999</v>
      </c>
      <c r="B246" s="206" t="s">
        <v>467</v>
      </c>
      <c r="C246" s="205" t="s">
        <v>518</v>
      </c>
      <c r="D246" s="205" t="s">
        <v>10</v>
      </c>
      <c r="E246" s="205" t="s">
        <v>217</v>
      </c>
      <c r="F246" s="891" t="s">
        <v>402</v>
      </c>
      <c r="G246" s="280">
        <v>42.293669999999999</v>
      </c>
      <c r="H246" s="258">
        <v>12.54217</v>
      </c>
      <c r="I246" s="892">
        <v>15.22292</v>
      </c>
      <c r="J246" s="893">
        <v>0.30447540000000001</v>
      </c>
      <c r="K246" s="894">
        <v>0.25983899999999999</v>
      </c>
      <c r="L246" s="895">
        <v>2.9621000000000001E-3</v>
      </c>
      <c r="M246" s="895">
        <v>1.6985900000000002E-2</v>
      </c>
      <c r="N246" s="895"/>
      <c r="O246" s="895">
        <v>1.6041400000000001E-2</v>
      </c>
      <c r="P246" s="895">
        <v>2.3257999999999998E-3</v>
      </c>
      <c r="Q246" s="895">
        <v>4.4692999999999998E-3</v>
      </c>
      <c r="R246" s="895">
        <v>1.8529E-3</v>
      </c>
      <c r="S246" s="896">
        <f t="shared" si="89"/>
        <v>-9.9999999997324451E-7</v>
      </c>
      <c r="T246" s="896">
        <v>0.1083047</v>
      </c>
      <c r="U246" s="309"/>
      <c r="V246" s="205">
        <v>1999</v>
      </c>
      <c r="W246" s="206" t="s">
        <v>467</v>
      </c>
      <c r="X246" s="205" t="s">
        <v>518</v>
      </c>
      <c r="Y246" s="205" t="s">
        <v>10</v>
      </c>
      <c r="Z246" s="205" t="s">
        <v>217</v>
      </c>
      <c r="AA246" s="891" t="s">
        <v>402</v>
      </c>
      <c r="AB246" s="897">
        <f t="shared" si="118"/>
        <v>1</v>
      </c>
      <c r="AC246" s="901">
        <f t="shared" si="103"/>
        <v>0.85339899381033735</v>
      </c>
      <c r="AD246" s="902">
        <f t="shared" si="122"/>
        <v>9.7285363612298406E-3</v>
      </c>
      <c r="AE246" s="902">
        <f t="shared" si="119"/>
        <v>5.5787429789073278E-2</v>
      </c>
      <c r="AF246" s="902"/>
      <c r="AG246" s="902">
        <f t="shared" si="121"/>
        <v>5.2685372939817142E-2</v>
      </c>
      <c r="AH246" s="902">
        <f t="shared" si="116"/>
        <v>7.6387123557436817E-3</v>
      </c>
      <c r="AI246" s="902">
        <f t="shared" si="117"/>
        <v>1.46786899696987E-2</v>
      </c>
      <c r="AJ246" s="902">
        <f t="shared" si="98"/>
        <v>6.0855491116852132E-3</v>
      </c>
      <c r="AK246" s="900">
        <f t="shared" si="101"/>
        <v>-3.2843375850077905E-6</v>
      </c>
      <c r="AL246" s="210"/>
    </row>
    <row r="247" spans="1:38" s="211" customFormat="1" ht="11.45" customHeight="1">
      <c r="A247" s="499">
        <v>1995</v>
      </c>
      <c r="B247" s="206" t="s">
        <v>467</v>
      </c>
      <c r="C247" s="205" t="s">
        <v>518</v>
      </c>
      <c r="D247" s="205" t="s">
        <v>12</v>
      </c>
      <c r="E247" s="205" t="s">
        <v>218</v>
      </c>
      <c r="F247" s="891" t="s">
        <v>402</v>
      </c>
      <c r="G247" s="280">
        <v>52.247909999999997</v>
      </c>
      <c r="H247" s="258">
        <v>19.245539999999998</v>
      </c>
      <c r="I247" s="892">
        <v>17.62867</v>
      </c>
      <c r="J247" s="893">
        <v>0.35953380000000001</v>
      </c>
      <c r="K247" s="894">
        <v>0.28419610000000001</v>
      </c>
      <c r="L247" s="895"/>
      <c r="M247" s="895">
        <v>2.9184999999999999E-2</v>
      </c>
      <c r="N247" s="895"/>
      <c r="O247" s="895">
        <v>2.8158200000000001E-2</v>
      </c>
      <c r="P247" s="895"/>
      <c r="Q247" s="895">
        <v>0</v>
      </c>
      <c r="R247" s="895">
        <v>1.7996499999999999E-2</v>
      </c>
      <c r="S247" s="896">
        <f t="shared" si="89"/>
        <v>-2.0000000000575113E-6</v>
      </c>
      <c r="T247" s="896">
        <v>0.1573051</v>
      </c>
      <c r="U247" s="309"/>
      <c r="V247" s="205">
        <v>1995</v>
      </c>
      <c r="W247" s="206" t="s">
        <v>467</v>
      </c>
      <c r="X247" s="205" t="s">
        <v>518</v>
      </c>
      <c r="Y247" s="205" t="s">
        <v>12</v>
      </c>
      <c r="Z247" s="205" t="s">
        <v>218</v>
      </c>
      <c r="AA247" s="891" t="s">
        <v>402</v>
      </c>
      <c r="AB247" s="897">
        <f t="shared" si="118"/>
        <v>1</v>
      </c>
      <c r="AC247" s="901">
        <f t="shared" si="103"/>
        <v>0.79045725325407512</v>
      </c>
      <c r="AD247" s="902"/>
      <c r="AE247" s="902">
        <f t="shared" si="119"/>
        <v>8.1174565506775709E-2</v>
      </c>
      <c r="AF247" s="902"/>
      <c r="AG247" s="902">
        <f t="shared" si="121"/>
        <v>7.8318644867325413E-2</v>
      </c>
      <c r="AH247" s="902"/>
      <c r="AI247" s="902">
        <f t="shared" si="117"/>
        <v>0</v>
      </c>
      <c r="AJ247" s="902">
        <f t="shared" si="98"/>
        <v>5.0055099131152615E-2</v>
      </c>
      <c r="AK247" s="900">
        <f t="shared" si="101"/>
        <v>-5.5627593289475641E-6</v>
      </c>
      <c r="AL247" s="210"/>
    </row>
    <row r="248" spans="1:38" s="211" customFormat="1" ht="11.45" customHeight="1">
      <c r="A248" s="503">
        <v>1992</v>
      </c>
      <c r="B248" s="215" t="s">
        <v>467</v>
      </c>
      <c r="C248" s="214" t="s">
        <v>518</v>
      </c>
      <c r="D248" s="214" t="s">
        <v>14</v>
      </c>
      <c r="E248" s="214" t="s">
        <v>219</v>
      </c>
      <c r="F248" s="904" t="s">
        <v>401</v>
      </c>
      <c r="G248" s="282">
        <v>43.043729999999996</v>
      </c>
      <c r="H248" s="260">
        <v>12.335559999999999</v>
      </c>
      <c r="I248" s="905">
        <v>12.335559999999999</v>
      </c>
      <c r="J248" s="906">
        <v>0.2233367</v>
      </c>
      <c r="K248" s="907">
        <v>0.13391839999999999</v>
      </c>
      <c r="L248" s="908"/>
      <c r="M248" s="908">
        <v>5.0489699999999998E-2</v>
      </c>
      <c r="N248" s="908"/>
      <c r="O248" s="908">
        <v>3.8928600000000001E-2</v>
      </c>
      <c r="P248" s="908"/>
      <c r="Q248" s="908">
        <v>0</v>
      </c>
      <c r="R248" s="908">
        <v>0</v>
      </c>
      <c r="S248" s="909">
        <f t="shared" si="89"/>
        <v>0</v>
      </c>
      <c r="T248" s="909"/>
      <c r="U248" s="310"/>
      <c r="V248" s="214">
        <v>1992</v>
      </c>
      <c r="W248" s="206" t="s">
        <v>467</v>
      </c>
      <c r="X248" s="205" t="s">
        <v>518</v>
      </c>
      <c r="Y248" s="214" t="s">
        <v>14</v>
      </c>
      <c r="Z248" s="214" t="s">
        <v>219</v>
      </c>
      <c r="AA248" s="904" t="s">
        <v>401</v>
      </c>
      <c r="AB248" s="910">
        <f t="shared" si="118"/>
        <v>1</v>
      </c>
      <c r="AC248" s="911">
        <f t="shared" si="103"/>
        <v>0.59962558773367747</v>
      </c>
      <c r="AD248" s="912"/>
      <c r="AE248" s="912">
        <f t="shared" si="119"/>
        <v>0.22606987566306835</v>
      </c>
      <c r="AF248" s="912"/>
      <c r="AG248" s="912">
        <f t="shared" si="121"/>
        <v>0.17430453660325421</v>
      </c>
      <c r="AH248" s="912"/>
      <c r="AI248" s="912">
        <f t="shared" si="117"/>
        <v>0</v>
      </c>
      <c r="AJ248" s="912">
        <f t="shared" si="98"/>
        <v>0</v>
      </c>
      <c r="AK248" s="990">
        <f t="shared" si="101"/>
        <v>0</v>
      </c>
      <c r="AL248" s="210"/>
    </row>
    <row r="249" spans="1:38" s="211" customFormat="1" ht="11.45" customHeight="1">
      <c r="A249" s="503">
        <v>1986</v>
      </c>
      <c r="B249" s="215" t="s">
        <v>467</v>
      </c>
      <c r="C249" s="214" t="s">
        <v>518</v>
      </c>
      <c r="D249" s="214" t="s">
        <v>16</v>
      </c>
      <c r="E249" s="214" t="s">
        <v>220</v>
      </c>
      <c r="F249" s="904" t="s">
        <v>401</v>
      </c>
      <c r="G249" s="282">
        <v>30.276620000000001</v>
      </c>
      <c r="H249" s="260">
        <v>16.957129999999999</v>
      </c>
      <c r="I249" s="905">
        <v>16.957129999999999</v>
      </c>
      <c r="J249" s="906">
        <v>0.1515225</v>
      </c>
      <c r="K249" s="907">
        <v>0.1156557</v>
      </c>
      <c r="L249" s="908"/>
      <c r="M249" s="908">
        <v>4.1463000000000003E-3</v>
      </c>
      <c r="N249" s="908"/>
      <c r="O249" s="908"/>
      <c r="P249" s="908"/>
      <c r="Q249" s="908">
        <v>0</v>
      </c>
      <c r="R249" s="908">
        <v>3.1720499999999999E-2</v>
      </c>
      <c r="S249" s="909">
        <f t="shared" si="89"/>
        <v>0</v>
      </c>
      <c r="T249" s="909"/>
      <c r="U249" s="310"/>
      <c r="V249" s="214">
        <v>1986</v>
      </c>
      <c r="W249" s="206" t="s">
        <v>467</v>
      </c>
      <c r="X249" s="205" t="s">
        <v>518</v>
      </c>
      <c r="Y249" s="214" t="s">
        <v>16</v>
      </c>
      <c r="Z249" s="214" t="s">
        <v>220</v>
      </c>
      <c r="AA249" s="904" t="s">
        <v>401</v>
      </c>
      <c r="AB249" s="910">
        <f t="shared" si="118"/>
        <v>1</v>
      </c>
      <c r="AC249" s="911">
        <f t="shared" si="103"/>
        <v>0.76329060040588026</v>
      </c>
      <c r="AD249" s="912"/>
      <c r="AE249" s="912">
        <f t="shared" si="119"/>
        <v>2.7364252833737564E-2</v>
      </c>
      <c r="AF249" s="912"/>
      <c r="AG249" s="912"/>
      <c r="AH249" s="912"/>
      <c r="AI249" s="912">
        <f t="shared" si="117"/>
        <v>0</v>
      </c>
      <c r="AJ249" s="912">
        <f t="shared" si="98"/>
        <v>0.2093451467603821</v>
      </c>
      <c r="AK249" s="990">
        <f t="shared" si="101"/>
        <v>0</v>
      </c>
      <c r="AL249" s="210"/>
    </row>
    <row r="250" spans="1:38" s="211" customFormat="1" ht="11.45" customHeight="1">
      <c r="A250" s="498">
        <v>1997</v>
      </c>
      <c r="B250" s="883" t="s">
        <v>468</v>
      </c>
      <c r="C250" s="491" t="s">
        <v>518</v>
      </c>
      <c r="D250" s="491" t="s">
        <v>12</v>
      </c>
      <c r="E250" s="491" t="s">
        <v>221</v>
      </c>
      <c r="F250" s="924" t="s">
        <v>313</v>
      </c>
      <c r="G250" s="278">
        <v>28.92671</v>
      </c>
      <c r="H250" s="925">
        <v>13.63147</v>
      </c>
      <c r="I250" s="926">
        <v>14.406370000000001</v>
      </c>
      <c r="J250" s="927">
        <v>0.1527773</v>
      </c>
      <c r="K250" s="928">
        <v>0.1121173</v>
      </c>
      <c r="L250" s="929">
        <v>1.2537E-3</v>
      </c>
      <c r="M250" s="929">
        <v>2.9337800000000001E-2</v>
      </c>
      <c r="N250" s="929">
        <v>6.893E-4</v>
      </c>
      <c r="O250" s="929">
        <v>8.0412999999999995E-3</v>
      </c>
      <c r="P250" s="929"/>
      <c r="Q250" s="929"/>
      <c r="R250" s="929">
        <v>1.338E-3</v>
      </c>
      <c r="S250" s="930">
        <f t="shared" si="89"/>
        <v>-1.0000000000287557E-7</v>
      </c>
      <c r="T250" s="930">
        <v>0.1150872</v>
      </c>
      <c r="U250" s="309"/>
      <c r="V250" s="491">
        <v>1997</v>
      </c>
      <c r="W250" s="883" t="s">
        <v>468</v>
      </c>
      <c r="X250" s="491" t="s">
        <v>518</v>
      </c>
      <c r="Y250" s="491" t="s">
        <v>12</v>
      </c>
      <c r="Z250" s="491" t="s">
        <v>221</v>
      </c>
      <c r="AA250" s="924" t="s">
        <v>313</v>
      </c>
      <c r="AB250" s="931">
        <f t="shared" si="118"/>
        <v>1</v>
      </c>
      <c r="AC250" s="898">
        <f t="shared" ref="AC250:AC266" si="123">+K250/$J250</f>
        <v>0.73386098589253768</v>
      </c>
      <c r="AD250" s="899">
        <f>+L250/$J250</f>
        <v>8.2060620262303357E-3</v>
      </c>
      <c r="AE250" s="899">
        <f t="shared" ref="AE250:AE275" si="124">+M250/$J250</f>
        <v>0.1920298368933081</v>
      </c>
      <c r="AF250" s="899">
        <f>+N250/$J250</f>
        <v>4.5117959277981741E-3</v>
      </c>
      <c r="AG250" s="899">
        <f>+O250/$J250</f>
        <v>5.2634128237637391E-2</v>
      </c>
      <c r="AH250" s="899"/>
      <c r="AI250" s="899"/>
      <c r="AJ250" s="899">
        <f t="shared" si="98"/>
        <v>8.757845569989783E-3</v>
      </c>
      <c r="AK250" s="903">
        <f t="shared" si="101"/>
        <v>-6.5454750131088701E-7</v>
      </c>
      <c r="AL250" s="210"/>
    </row>
    <row r="251" spans="1:38" s="211" customFormat="1" ht="11.45" customHeight="1">
      <c r="A251" s="500">
        <v>1995</v>
      </c>
      <c r="B251" s="217" t="s">
        <v>468</v>
      </c>
      <c r="C251" s="216" t="s">
        <v>518</v>
      </c>
      <c r="D251" s="216" t="s">
        <v>12</v>
      </c>
      <c r="E251" s="216" t="s">
        <v>222</v>
      </c>
      <c r="F251" s="914" t="s">
        <v>313</v>
      </c>
      <c r="G251" s="307">
        <v>28.88053</v>
      </c>
      <c r="H251" s="262">
        <v>13.74966</v>
      </c>
      <c r="I251" s="923">
        <v>15.18923</v>
      </c>
      <c r="J251" s="916">
        <v>0.1411007</v>
      </c>
      <c r="K251" s="917">
        <v>0.1075709</v>
      </c>
      <c r="L251" s="918">
        <v>1.9173E-3</v>
      </c>
      <c r="M251" s="918">
        <v>1.6175599999999998E-2</v>
      </c>
      <c r="N251" s="918">
        <v>1.0740999999999999E-3</v>
      </c>
      <c r="O251" s="918">
        <v>1.18248E-2</v>
      </c>
      <c r="P251" s="918"/>
      <c r="Q251" s="918"/>
      <c r="R251" s="918">
        <v>2.5379999999999999E-3</v>
      </c>
      <c r="S251" s="919">
        <f t="shared" si="89"/>
        <v>0</v>
      </c>
      <c r="T251" s="919">
        <v>0.12736130000000001</v>
      </c>
      <c r="U251" s="309"/>
      <c r="V251" s="216">
        <v>1995</v>
      </c>
      <c r="W251" s="217" t="s">
        <v>468</v>
      </c>
      <c r="X251" s="216" t="s">
        <v>518</v>
      </c>
      <c r="Y251" s="216" t="s">
        <v>12</v>
      </c>
      <c r="Z251" s="216" t="s">
        <v>222</v>
      </c>
      <c r="AA251" s="914" t="s">
        <v>313</v>
      </c>
      <c r="AB251" s="920">
        <f t="shared" si="118"/>
        <v>1</v>
      </c>
      <c r="AC251" s="921">
        <f t="shared" si="123"/>
        <v>0.7623697118440943</v>
      </c>
      <c r="AD251" s="922">
        <f>+L251/$J251</f>
        <v>1.3588167882937506E-2</v>
      </c>
      <c r="AE251" s="922">
        <f t="shared" si="124"/>
        <v>0.11463869420917117</v>
      </c>
      <c r="AF251" s="922">
        <f>+N251/$J251</f>
        <v>7.6122939149132493E-3</v>
      </c>
      <c r="AG251" s="922">
        <f>+O251/$J251</f>
        <v>8.3803978293516615E-2</v>
      </c>
      <c r="AH251" s="922"/>
      <c r="AI251" s="922"/>
      <c r="AJ251" s="922">
        <f t="shared" si="98"/>
        <v>1.7987153855367123E-2</v>
      </c>
      <c r="AK251" s="968">
        <f t="shared" si="101"/>
        <v>0</v>
      </c>
      <c r="AL251" s="210"/>
    </row>
    <row r="252" spans="1:38" s="211" customFormat="1" ht="11.45" customHeight="1">
      <c r="A252" s="501">
        <v>2013</v>
      </c>
      <c r="B252" s="884" t="s">
        <v>469</v>
      </c>
      <c r="C252" s="502" t="s">
        <v>515</v>
      </c>
      <c r="D252" s="502" t="s">
        <v>20</v>
      </c>
      <c r="E252" s="502" t="s">
        <v>223</v>
      </c>
      <c r="F252" s="969" t="s">
        <v>401</v>
      </c>
      <c r="G252" s="980">
        <v>39.966369999999998</v>
      </c>
      <c r="H252" s="981">
        <v>19.51022</v>
      </c>
      <c r="I252" s="982">
        <v>19.51022</v>
      </c>
      <c r="J252" s="983">
        <v>0.22154199999999999</v>
      </c>
      <c r="K252" s="984">
        <v>0.20451179999999999</v>
      </c>
      <c r="L252" s="985"/>
      <c r="M252" s="985">
        <v>9.5311000000000007E-3</v>
      </c>
      <c r="N252" s="985"/>
      <c r="O252" s="985">
        <v>3.4979999999999999E-4</v>
      </c>
      <c r="P252" s="985">
        <v>5.5380000000000002E-4</v>
      </c>
      <c r="Q252" s="985"/>
      <c r="R252" s="985">
        <v>6.5954999999999998E-3</v>
      </c>
      <c r="S252" s="973">
        <f t="shared" si="89"/>
        <v>0</v>
      </c>
      <c r="T252" s="973"/>
      <c r="U252" s="310"/>
      <c r="V252" s="502">
        <v>2013</v>
      </c>
      <c r="W252" s="884" t="s">
        <v>469</v>
      </c>
      <c r="X252" s="502" t="s">
        <v>515</v>
      </c>
      <c r="Y252" s="502" t="s">
        <v>20</v>
      </c>
      <c r="Z252" s="502" t="s">
        <v>223</v>
      </c>
      <c r="AA252" s="969" t="s">
        <v>401</v>
      </c>
      <c r="AB252" s="974">
        <f t="shared" si="118"/>
        <v>1</v>
      </c>
      <c r="AC252" s="975">
        <f t="shared" si="123"/>
        <v>0.92312879724837726</v>
      </c>
      <c r="AD252" s="976"/>
      <c r="AE252" s="976">
        <f t="shared" si="124"/>
        <v>4.3021639237706626E-2</v>
      </c>
      <c r="AF252" s="976"/>
      <c r="AG252" s="976">
        <f t="shared" ref="AG252:AH260" si="125">+O252/$J252</f>
        <v>1.5789331142627584E-3</v>
      </c>
      <c r="AH252" s="976">
        <f t="shared" si="125"/>
        <v>2.499751740076374E-3</v>
      </c>
      <c r="AI252" s="976"/>
      <c r="AJ252" s="976">
        <f t="shared" si="98"/>
        <v>2.9770878659576967E-2</v>
      </c>
      <c r="AK252" s="990">
        <f t="shared" si="101"/>
        <v>0</v>
      </c>
      <c r="AL252" s="210"/>
    </row>
    <row r="253" spans="1:38" s="211" customFormat="1" ht="11.45" customHeight="1">
      <c r="A253" s="503">
        <v>2010</v>
      </c>
      <c r="B253" s="215" t="s">
        <v>469</v>
      </c>
      <c r="C253" s="214" t="s">
        <v>515</v>
      </c>
      <c r="D253" s="214" t="s">
        <v>4</v>
      </c>
      <c r="E253" s="214" t="s">
        <v>224</v>
      </c>
      <c r="F253" s="904" t="s">
        <v>401</v>
      </c>
      <c r="G253" s="282">
        <v>39.112490000000001</v>
      </c>
      <c r="H253" s="260">
        <v>19.168949999999999</v>
      </c>
      <c r="I253" s="905">
        <v>19.168949999999999</v>
      </c>
      <c r="J253" s="906">
        <v>0.21029010000000001</v>
      </c>
      <c r="K253" s="907">
        <v>0.1937876</v>
      </c>
      <c r="L253" s="908"/>
      <c r="M253" s="908">
        <v>1.12386E-2</v>
      </c>
      <c r="N253" s="908"/>
      <c r="O253" s="908">
        <v>6.5839999999999996E-4</v>
      </c>
      <c r="P253" s="908">
        <v>1.3493999999999999E-3</v>
      </c>
      <c r="Q253" s="908"/>
      <c r="R253" s="908">
        <v>3.2560000000000002E-3</v>
      </c>
      <c r="S253" s="909">
        <f t="shared" si="89"/>
        <v>1.0000000000287557E-7</v>
      </c>
      <c r="T253" s="909"/>
      <c r="U253" s="310"/>
      <c r="V253" s="214">
        <v>2010</v>
      </c>
      <c r="W253" s="215" t="s">
        <v>469</v>
      </c>
      <c r="X253" s="214" t="s">
        <v>515</v>
      </c>
      <c r="Y253" s="214" t="s">
        <v>4</v>
      </c>
      <c r="Z253" s="214" t="s">
        <v>224</v>
      </c>
      <c r="AA253" s="904" t="s">
        <v>401</v>
      </c>
      <c r="AB253" s="910">
        <f t="shared" si="118"/>
        <v>1</v>
      </c>
      <c r="AC253" s="911">
        <f t="shared" si="123"/>
        <v>0.9215250741713471</v>
      </c>
      <c r="AD253" s="912"/>
      <c r="AE253" s="912">
        <f t="shared" si="124"/>
        <v>5.3443314735215776E-2</v>
      </c>
      <c r="AF253" s="912"/>
      <c r="AG253" s="912">
        <f t="shared" si="125"/>
        <v>3.1309129626168799E-3</v>
      </c>
      <c r="AH253" s="912">
        <f t="shared" si="125"/>
        <v>6.4168498659708658E-3</v>
      </c>
      <c r="AI253" s="912"/>
      <c r="AJ253" s="912">
        <f t="shared" si="98"/>
        <v>1.5483372731288825E-2</v>
      </c>
      <c r="AK253" s="990">
        <f t="shared" si="101"/>
        <v>4.7553356041785122E-7</v>
      </c>
      <c r="AL253" s="210"/>
    </row>
    <row r="254" spans="1:38" s="211" customFormat="1" ht="11.45" customHeight="1">
      <c r="A254" s="503">
        <v>2007</v>
      </c>
      <c r="B254" s="215" t="s">
        <v>469</v>
      </c>
      <c r="C254" s="214" t="s">
        <v>515</v>
      </c>
      <c r="D254" s="214" t="s">
        <v>6</v>
      </c>
      <c r="E254" s="214" t="s">
        <v>225</v>
      </c>
      <c r="F254" s="904" t="s">
        <v>401</v>
      </c>
      <c r="G254" s="282">
        <v>37.629429999999999</v>
      </c>
      <c r="H254" s="260">
        <v>23.77018</v>
      </c>
      <c r="I254" s="905">
        <v>23.77018</v>
      </c>
      <c r="J254" s="906">
        <v>0.16722300000000001</v>
      </c>
      <c r="K254" s="907">
        <v>0.1537394</v>
      </c>
      <c r="L254" s="908"/>
      <c r="M254" s="908">
        <v>7.4745999999999996E-3</v>
      </c>
      <c r="N254" s="908"/>
      <c r="O254" s="908">
        <v>4.682E-4</v>
      </c>
      <c r="P254" s="908">
        <v>1.1848E-3</v>
      </c>
      <c r="Q254" s="908"/>
      <c r="R254" s="908">
        <v>4.3559999999999996E-3</v>
      </c>
      <c r="S254" s="909">
        <f t="shared" si="89"/>
        <v>0</v>
      </c>
      <c r="T254" s="909"/>
      <c r="U254" s="310"/>
      <c r="V254" s="214">
        <v>2007</v>
      </c>
      <c r="W254" s="215" t="s">
        <v>469</v>
      </c>
      <c r="X254" s="214" t="s">
        <v>515</v>
      </c>
      <c r="Y254" s="214" t="s">
        <v>6</v>
      </c>
      <c r="Z254" s="214" t="s">
        <v>225</v>
      </c>
      <c r="AA254" s="904" t="s">
        <v>401</v>
      </c>
      <c r="AB254" s="910">
        <f t="shared" si="118"/>
        <v>1</v>
      </c>
      <c r="AC254" s="911">
        <f t="shared" si="123"/>
        <v>0.91936755111438018</v>
      </c>
      <c r="AD254" s="912"/>
      <c r="AE254" s="912">
        <f t="shared" si="124"/>
        <v>4.4698396751643013E-2</v>
      </c>
      <c r="AF254" s="912"/>
      <c r="AG254" s="912">
        <f t="shared" si="125"/>
        <v>2.7998540870574021E-3</v>
      </c>
      <c r="AH254" s="912">
        <f t="shared" si="125"/>
        <v>7.0851497700675139E-3</v>
      </c>
      <c r="AI254" s="912"/>
      <c r="AJ254" s="912">
        <f t="shared" si="98"/>
        <v>2.6049048276851866E-2</v>
      </c>
      <c r="AK254" s="990">
        <f t="shared" si="101"/>
        <v>0</v>
      </c>
      <c r="AL254" s="210"/>
    </row>
    <row r="255" spans="1:38" s="211" customFormat="1" ht="11.45" customHeight="1">
      <c r="A255" s="503">
        <v>2004</v>
      </c>
      <c r="B255" s="215" t="s">
        <v>469</v>
      </c>
      <c r="C255" s="214" t="s">
        <v>515</v>
      </c>
      <c r="D255" s="214" t="s">
        <v>8</v>
      </c>
      <c r="E255" s="214" t="s">
        <v>226</v>
      </c>
      <c r="F255" s="904" t="s">
        <v>401</v>
      </c>
      <c r="G255" s="282">
        <v>40.360619999999997</v>
      </c>
      <c r="H255" s="260">
        <v>23.898820000000001</v>
      </c>
      <c r="I255" s="905">
        <v>23.898820000000001</v>
      </c>
      <c r="J255" s="906">
        <v>0.17300309999999999</v>
      </c>
      <c r="K255" s="907">
        <v>0.15798799999999999</v>
      </c>
      <c r="L255" s="908"/>
      <c r="M255" s="908">
        <v>6.7064999999999998E-3</v>
      </c>
      <c r="N255" s="908"/>
      <c r="O255" s="908">
        <v>4.0729999999999998E-4</v>
      </c>
      <c r="P255" s="908">
        <v>6.4999999999999997E-4</v>
      </c>
      <c r="Q255" s="908"/>
      <c r="R255" s="908">
        <v>7.2512999999999996E-3</v>
      </c>
      <c r="S255" s="909">
        <f t="shared" si="89"/>
        <v>0</v>
      </c>
      <c r="T255" s="909"/>
      <c r="U255" s="310"/>
      <c r="V255" s="214">
        <v>2004</v>
      </c>
      <c r="W255" s="215" t="s">
        <v>469</v>
      </c>
      <c r="X255" s="214" t="s">
        <v>515</v>
      </c>
      <c r="Y255" s="214" t="s">
        <v>8</v>
      </c>
      <c r="Z255" s="214" t="s">
        <v>226</v>
      </c>
      <c r="AA255" s="904" t="s">
        <v>401</v>
      </c>
      <c r="AB255" s="910">
        <f t="shared" si="118"/>
        <v>1</v>
      </c>
      <c r="AC255" s="911">
        <f t="shared" si="123"/>
        <v>0.91320906966406956</v>
      </c>
      <c r="AD255" s="912"/>
      <c r="AE255" s="912">
        <f t="shared" si="124"/>
        <v>3.8765201317201833E-2</v>
      </c>
      <c r="AF255" s="912"/>
      <c r="AG255" s="912">
        <f t="shared" si="125"/>
        <v>2.3542930733611131E-3</v>
      </c>
      <c r="AH255" s="912">
        <f t="shared" si="125"/>
        <v>3.7571581087275313E-3</v>
      </c>
      <c r="AI255" s="912"/>
      <c r="AJ255" s="912">
        <f t="shared" si="98"/>
        <v>4.1914277836639924E-2</v>
      </c>
      <c r="AK255" s="990">
        <f t="shared" si="101"/>
        <v>0</v>
      </c>
      <c r="AL255" s="210"/>
    </row>
    <row r="256" spans="1:38" s="211" customFormat="1" ht="11.45" customHeight="1">
      <c r="A256" s="504">
        <v>2000</v>
      </c>
      <c r="B256" s="227" t="s">
        <v>469</v>
      </c>
      <c r="C256" s="226" t="s">
        <v>515</v>
      </c>
      <c r="D256" s="226" t="s">
        <v>10</v>
      </c>
      <c r="E256" s="226" t="s">
        <v>227</v>
      </c>
      <c r="F256" s="953" t="s">
        <v>401</v>
      </c>
      <c r="G256" s="284">
        <v>40.978400000000001</v>
      </c>
      <c r="H256" s="276">
        <v>23.476050000000001</v>
      </c>
      <c r="I256" s="954">
        <v>23.476050000000001</v>
      </c>
      <c r="J256" s="955">
        <v>0.1632161</v>
      </c>
      <c r="K256" s="956">
        <v>0.12909300000000001</v>
      </c>
      <c r="L256" s="957"/>
      <c r="M256" s="957">
        <v>9.2791000000000002E-3</v>
      </c>
      <c r="N256" s="957">
        <v>3.0317E-3</v>
      </c>
      <c r="O256" s="957">
        <v>1.0208000000000001E-3</v>
      </c>
      <c r="P256" s="957">
        <v>7.1481000000000001E-3</v>
      </c>
      <c r="Q256" s="957"/>
      <c r="R256" s="957">
        <v>1.36443E-2</v>
      </c>
      <c r="S256" s="958">
        <f t="shared" si="89"/>
        <v>-8.9999999999812452E-7</v>
      </c>
      <c r="T256" s="958"/>
      <c r="U256" s="310"/>
      <c r="V256" s="226">
        <v>2000</v>
      </c>
      <c r="W256" s="227" t="s">
        <v>469</v>
      </c>
      <c r="X256" s="226" t="s">
        <v>515</v>
      </c>
      <c r="Y256" s="226" t="s">
        <v>10</v>
      </c>
      <c r="Z256" s="226" t="s">
        <v>227</v>
      </c>
      <c r="AA256" s="953" t="s">
        <v>401</v>
      </c>
      <c r="AB256" s="959">
        <f t="shared" si="118"/>
        <v>1</v>
      </c>
      <c r="AC256" s="960">
        <f t="shared" si="123"/>
        <v>0.79093300232023689</v>
      </c>
      <c r="AD256" s="961"/>
      <c r="AE256" s="961">
        <f t="shared" si="124"/>
        <v>5.6851621868185799E-2</v>
      </c>
      <c r="AF256" s="961">
        <f>+N256/$J256</f>
        <v>1.8574760700690678E-2</v>
      </c>
      <c r="AG256" s="961">
        <f t="shared" si="125"/>
        <v>6.2542849633093799E-3</v>
      </c>
      <c r="AH256" s="961">
        <f t="shared" si="125"/>
        <v>4.3795311859553071E-2</v>
      </c>
      <c r="AI256" s="961"/>
      <c r="AJ256" s="961">
        <f t="shared" si="98"/>
        <v>8.3596532449923752E-2</v>
      </c>
      <c r="AK256" s="990">
        <f t="shared" si="101"/>
        <v>-5.5141618995335762E-6</v>
      </c>
      <c r="AL256" s="210"/>
    </row>
    <row r="257" spans="1:38" s="211" customFormat="1" ht="11.45" customHeight="1">
      <c r="A257" s="503">
        <v>2016</v>
      </c>
      <c r="B257" s="215" t="s">
        <v>470</v>
      </c>
      <c r="C257" s="214" t="s">
        <v>513</v>
      </c>
      <c r="D257" s="214" t="s">
        <v>622</v>
      </c>
      <c r="E257" s="214" t="s">
        <v>770</v>
      </c>
      <c r="F257" s="904" t="s">
        <v>401</v>
      </c>
      <c r="G257" s="282">
        <v>46.532789999999999</v>
      </c>
      <c r="H257" s="260">
        <v>21.378340000000001</v>
      </c>
      <c r="I257" s="905">
        <v>21.378340000000001</v>
      </c>
      <c r="J257" s="906">
        <v>0.30630679999999999</v>
      </c>
      <c r="K257" s="907">
        <v>0.2842749</v>
      </c>
      <c r="L257" s="908">
        <v>6.5110000000000005E-4</v>
      </c>
      <c r="M257" s="908">
        <v>7.5884000000000004E-3</v>
      </c>
      <c r="N257" s="908"/>
      <c r="O257" s="908">
        <v>2.3508000000000001E-3</v>
      </c>
      <c r="P257" s="908"/>
      <c r="Q257" s="908">
        <v>0</v>
      </c>
      <c r="R257" s="908">
        <v>1.14415E-2</v>
      </c>
      <c r="S257" s="909">
        <f t="shared" ref="S257:S260" si="126">J257-SUM(K257:R257)</f>
        <v>1.0000000000287557E-7</v>
      </c>
      <c r="T257" s="909"/>
      <c r="U257" s="310"/>
      <c r="V257" s="214">
        <v>2016</v>
      </c>
      <c r="W257" s="215" t="s">
        <v>470</v>
      </c>
      <c r="X257" s="214" t="s">
        <v>513</v>
      </c>
      <c r="Y257" s="214" t="s">
        <v>622</v>
      </c>
      <c r="Z257" s="214" t="s">
        <v>770</v>
      </c>
      <c r="AA257" s="904" t="s">
        <v>401</v>
      </c>
      <c r="AB257" s="910">
        <f t="shared" si="118"/>
        <v>1</v>
      </c>
      <c r="AC257" s="911">
        <f t="shared" si="123"/>
        <v>0.92807244240088693</v>
      </c>
      <c r="AD257" s="912">
        <f t="shared" ref="AD257" si="127">+L257/$J257</f>
        <v>2.1256465739578753E-3</v>
      </c>
      <c r="AE257" s="912">
        <f t="shared" si="124"/>
        <v>2.4773854188023251E-2</v>
      </c>
      <c r="AF257" s="912"/>
      <c r="AG257" s="912">
        <f t="shared" si="125"/>
        <v>7.6746582184920482E-3</v>
      </c>
      <c r="AH257" s="912"/>
      <c r="AI257" s="912">
        <f t="shared" ref="AI257:AI260" si="128">+Q257/$J257</f>
        <v>0</v>
      </c>
      <c r="AJ257" s="912">
        <f t="shared" si="98"/>
        <v>3.7353072148577832E-2</v>
      </c>
      <c r="AK257" s="991">
        <f t="shared" si="101"/>
        <v>3.264700620952965E-7</v>
      </c>
      <c r="AL257" s="210"/>
    </row>
    <row r="258" spans="1:38" s="211" customFormat="1" ht="11.45" customHeight="1">
      <c r="A258" s="503">
        <v>2013</v>
      </c>
      <c r="B258" s="215" t="s">
        <v>470</v>
      </c>
      <c r="C258" s="214" t="s">
        <v>513</v>
      </c>
      <c r="D258" s="214" t="s">
        <v>20</v>
      </c>
      <c r="E258" s="214" t="s">
        <v>228</v>
      </c>
      <c r="F258" s="904" t="s">
        <v>401</v>
      </c>
      <c r="G258" s="282">
        <v>51.249929999999999</v>
      </c>
      <c r="H258" s="260">
        <v>21.684609999999999</v>
      </c>
      <c r="I258" s="905">
        <v>21.684609999999999</v>
      </c>
      <c r="J258" s="906">
        <v>0.34098390000000001</v>
      </c>
      <c r="K258" s="907">
        <v>0.31815339999999998</v>
      </c>
      <c r="L258" s="908"/>
      <c r="M258" s="908">
        <v>5.6965000000000002E-3</v>
      </c>
      <c r="N258" s="908"/>
      <c r="O258" s="908">
        <v>4.4638999999999998E-3</v>
      </c>
      <c r="P258" s="908"/>
      <c r="Q258" s="908">
        <v>0</v>
      </c>
      <c r="R258" s="908">
        <v>1.26701E-2</v>
      </c>
      <c r="S258" s="909">
        <f t="shared" si="126"/>
        <v>0</v>
      </c>
      <c r="T258" s="909"/>
      <c r="U258" s="310"/>
      <c r="V258" s="214">
        <v>2013</v>
      </c>
      <c r="W258" s="215" t="s">
        <v>470</v>
      </c>
      <c r="X258" s="214" t="s">
        <v>513</v>
      </c>
      <c r="Y258" s="214" t="s">
        <v>20</v>
      </c>
      <c r="Z258" s="214" t="s">
        <v>228</v>
      </c>
      <c r="AA258" s="904" t="s">
        <v>401</v>
      </c>
      <c r="AB258" s="910">
        <f t="shared" si="118"/>
        <v>1</v>
      </c>
      <c r="AC258" s="911">
        <f t="shared" si="123"/>
        <v>0.93304522588896421</v>
      </c>
      <c r="AD258" s="912"/>
      <c r="AE258" s="912">
        <f t="shared" si="124"/>
        <v>1.6706067353913192E-2</v>
      </c>
      <c r="AF258" s="912"/>
      <c r="AG258" s="912">
        <f t="shared" si="125"/>
        <v>1.3091233926293879E-2</v>
      </c>
      <c r="AH258" s="912"/>
      <c r="AI258" s="912">
        <f t="shared" si="128"/>
        <v>0</v>
      </c>
      <c r="AJ258" s="912">
        <f t="shared" si="98"/>
        <v>3.7157472830828667E-2</v>
      </c>
      <c r="AK258" s="990">
        <f t="shared" si="101"/>
        <v>0</v>
      </c>
      <c r="AL258" s="210"/>
    </row>
    <row r="259" spans="1:38" s="211" customFormat="1" ht="11.45" customHeight="1">
      <c r="A259" s="503">
        <v>2010</v>
      </c>
      <c r="B259" s="215" t="s">
        <v>470</v>
      </c>
      <c r="C259" s="214" t="s">
        <v>513</v>
      </c>
      <c r="D259" s="214" t="s">
        <v>4</v>
      </c>
      <c r="E259" s="214" t="s">
        <v>229</v>
      </c>
      <c r="F259" s="904" t="s">
        <v>401</v>
      </c>
      <c r="G259" s="282">
        <v>49.872039999999998</v>
      </c>
      <c r="H259" s="260">
        <v>20.805489999999999</v>
      </c>
      <c r="I259" s="905">
        <v>20.805489999999999</v>
      </c>
      <c r="J259" s="906">
        <v>0.34559529999999999</v>
      </c>
      <c r="K259" s="907">
        <v>0.32589449999999998</v>
      </c>
      <c r="L259" s="908"/>
      <c r="M259" s="908">
        <v>5.3010000000000002E-3</v>
      </c>
      <c r="N259" s="908"/>
      <c r="O259" s="908">
        <v>5.9105E-3</v>
      </c>
      <c r="P259" s="908"/>
      <c r="Q259" s="908">
        <v>0</v>
      </c>
      <c r="R259" s="908">
        <v>8.4893E-3</v>
      </c>
      <c r="S259" s="909">
        <f t="shared" si="126"/>
        <v>0</v>
      </c>
      <c r="T259" s="909"/>
      <c r="U259" s="310"/>
      <c r="V259" s="214">
        <v>2010</v>
      </c>
      <c r="W259" s="215" t="s">
        <v>470</v>
      </c>
      <c r="X259" s="214" t="s">
        <v>513</v>
      </c>
      <c r="Y259" s="214" t="s">
        <v>4</v>
      </c>
      <c r="Z259" s="214" t="s">
        <v>229</v>
      </c>
      <c r="AA259" s="904" t="s">
        <v>401</v>
      </c>
      <c r="AB259" s="910">
        <f t="shared" si="118"/>
        <v>1</v>
      </c>
      <c r="AC259" s="911">
        <f t="shared" si="123"/>
        <v>0.94299459512325534</v>
      </c>
      <c r="AD259" s="912"/>
      <c r="AE259" s="912">
        <f t="shared" si="124"/>
        <v>1.533875026656902E-2</v>
      </c>
      <c r="AF259" s="912"/>
      <c r="AG259" s="912">
        <f t="shared" si="125"/>
        <v>1.7102373788069457E-2</v>
      </c>
      <c r="AH259" s="912"/>
      <c r="AI259" s="912">
        <f t="shared" si="128"/>
        <v>0</v>
      </c>
      <c r="AJ259" s="912">
        <f t="shared" si="98"/>
        <v>2.4564280822106089E-2</v>
      </c>
      <c r="AK259" s="990">
        <f t="shared" si="101"/>
        <v>0</v>
      </c>
      <c r="AL259" s="210"/>
    </row>
    <row r="260" spans="1:38" s="211" customFormat="1" ht="11.45" customHeight="1">
      <c r="A260" s="503">
        <v>2006</v>
      </c>
      <c r="B260" s="215" t="s">
        <v>470</v>
      </c>
      <c r="C260" s="214" t="s">
        <v>513</v>
      </c>
      <c r="D260" s="214" t="s">
        <v>6</v>
      </c>
      <c r="E260" s="214" t="s">
        <v>230</v>
      </c>
      <c r="F260" s="904" t="s">
        <v>401</v>
      </c>
      <c r="G260" s="282">
        <v>44.734999999999999</v>
      </c>
      <c r="H260" s="260">
        <v>23.111350000000002</v>
      </c>
      <c r="I260" s="905">
        <v>23.111350000000002</v>
      </c>
      <c r="J260" s="906">
        <v>0.27802189999999999</v>
      </c>
      <c r="K260" s="907">
        <v>0.25763920000000001</v>
      </c>
      <c r="L260" s="908"/>
      <c r="M260" s="908">
        <v>6.1152999999999997E-3</v>
      </c>
      <c r="N260" s="908"/>
      <c r="O260" s="908">
        <v>5.9499000000000002E-3</v>
      </c>
      <c r="P260" s="908"/>
      <c r="Q260" s="908">
        <v>0</v>
      </c>
      <c r="R260" s="908">
        <v>8.3174000000000008E-3</v>
      </c>
      <c r="S260" s="909">
        <f t="shared" si="126"/>
        <v>1.0000000000287557E-7</v>
      </c>
      <c r="T260" s="909"/>
      <c r="U260" s="310"/>
      <c r="V260" s="214">
        <v>2006</v>
      </c>
      <c r="W260" s="215" t="s">
        <v>470</v>
      </c>
      <c r="X260" s="214" t="s">
        <v>513</v>
      </c>
      <c r="Y260" s="214" t="s">
        <v>6</v>
      </c>
      <c r="Z260" s="214" t="s">
        <v>230</v>
      </c>
      <c r="AA260" s="904" t="s">
        <v>401</v>
      </c>
      <c r="AB260" s="910">
        <f t="shared" si="118"/>
        <v>1</v>
      </c>
      <c r="AC260" s="911">
        <f t="shared" si="123"/>
        <v>0.92668671065121133</v>
      </c>
      <c r="AD260" s="912"/>
      <c r="AE260" s="912">
        <f t="shared" si="124"/>
        <v>2.19957492557241E-2</v>
      </c>
      <c r="AF260" s="912"/>
      <c r="AG260" s="912">
        <f t="shared" si="125"/>
        <v>2.1400832092723632E-2</v>
      </c>
      <c r="AH260" s="912"/>
      <c r="AI260" s="912">
        <f t="shared" si="128"/>
        <v>0</v>
      </c>
      <c r="AJ260" s="912">
        <f t="shared" si="98"/>
        <v>2.991634831644558E-2</v>
      </c>
      <c r="AK260" s="998">
        <f t="shared" si="101"/>
        <v>3.5968389533458378E-7</v>
      </c>
      <c r="AL260" s="210"/>
    </row>
    <row r="261" spans="1:38" s="211" customFormat="1" ht="11.45" customHeight="1">
      <c r="A261" s="498">
        <v>2013</v>
      </c>
      <c r="B261" s="883" t="s">
        <v>471</v>
      </c>
      <c r="C261" s="491" t="s">
        <v>518</v>
      </c>
      <c r="D261" s="491" t="s">
        <v>20</v>
      </c>
      <c r="E261" s="491" t="s">
        <v>231</v>
      </c>
      <c r="F261" s="924" t="s">
        <v>313</v>
      </c>
      <c r="G261" s="278">
        <v>30.716560000000001</v>
      </c>
      <c r="H261" s="925">
        <v>11.49775</v>
      </c>
      <c r="I261" s="926">
        <v>13.83778</v>
      </c>
      <c r="J261" s="927">
        <v>0.2087357</v>
      </c>
      <c r="K261" s="928">
        <v>0.16605110000000001</v>
      </c>
      <c r="L261" s="929">
        <v>2.4959000000000001E-3</v>
      </c>
      <c r="M261" s="929">
        <v>2.8402400000000001E-2</v>
      </c>
      <c r="N261" s="929">
        <v>9.6889999999999997E-4</v>
      </c>
      <c r="O261" s="929">
        <v>2.7604999999999999E-3</v>
      </c>
      <c r="P261" s="929"/>
      <c r="Q261" s="929"/>
      <c r="R261" s="929">
        <v>8.0575999999999998E-3</v>
      </c>
      <c r="S261" s="930">
        <f t="shared" ref="S261:S287" si="129">J261-SUM(K261:R261)</f>
        <v>-6.9999999999237339E-7</v>
      </c>
      <c r="T261" s="930">
        <v>0.12585969999999999</v>
      </c>
      <c r="U261" s="309"/>
      <c r="V261" s="491">
        <v>2013</v>
      </c>
      <c r="W261" s="883" t="s">
        <v>471</v>
      </c>
      <c r="X261" s="491" t="s">
        <v>518</v>
      </c>
      <c r="Y261" s="491" t="s">
        <v>20</v>
      </c>
      <c r="Z261" s="491" t="s">
        <v>231</v>
      </c>
      <c r="AA261" s="924" t="s">
        <v>313</v>
      </c>
      <c r="AB261" s="931">
        <f t="shared" si="118"/>
        <v>1</v>
      </c>
      <c r="AC261" s="898">
        <f t="shared" si="123"/>
        <v>0.79550886599656889</v>
      </c>
      <c r="AD261" s="899">
        <f t="shared" ref="AD261:AD266" si="130">+L261/$J261</f>
        <v>1.1957226291429784E-2</v>
      </c>
      <c r="AE261" s="899">
        <f t="shared" si="124"/>
        <v>0.13606872231247458</v>
      </c>
      <c r="AF261" s="899">
        <f>+N261/$J261</f>
        <v>4.6417550998703143E-3</v>
      </c>
      <c r="AG261" s="899">
        <f t="shared" ref="AG261:AG272" si="131">+O261/$J261</f>
        <v>1.3224858038179382E-2</v>
      </c>
      <c r="AH261" s="899"/>
      <c r="AI261" s="899"/>
      <c r="AJ261" s="899">
        <f t="shared" ref="AJ261:AJ287" si="132">+R261/$J261</f>
        <v>3.8601925784616624E-2</v>
      </c>
      <c r="AK261" s="900">
        <f t="shared" si="101"/>
        <v>-3.3535231396264464E-6</v>
      </c>
      <c r="AL261" s="210"/>
    </row>
    <row r="262" spans="1:38" s="211" customFormat="1" ht="11.45" customHeight="1">
      <c r="A262" s="499">
        <v>2010</v>
      </c>
      <c r="B262" s="206" t="s">
        <v>471</v>
      </c>
      <c r="C262" s="205" t="s">
        <v>518</v>
      </c>
      <c r="D262" s="205" t="s">
        <v>4</v>
      </c>
      <c r="E262" s="205" t="s">
        <v>232</v>
      </c>
      <c r="F262" s="891" t="s">
        <v>313</v>
      </c>
      <c r="G262" s="280">
        <v>33.149810000000002</v>
      </c>
      <c r="H262" s="258">
        <v>11.38841</v>
      </c>
      <c r="I262" s="892">
        <v>13.43798</v>
      </c>
      <c r="J262" s="893">
        <v>0.2216244</v>
      </c>
      <c r="K262" s="894">
        <v>0.17685400000000001</v>
      </c>
      <c r="L262" s="895">
        <v>2.6234000000000001E-3</v>
      </c>
      <c r="M262" s="895">
        <v>2.67599E-2</v>
      </c>
      <c r="N262" s="895">
        <v>1.7730000000000001E-3</v>
      </c>
      <c r="O262" s="895">
        <v>5.7067000000000003E-3</v>
      </c>
      <c r="P262" s="895"/>
      <c r="Q262" s="895"/>
      <c r="R262" s="895">
        <v>7.9086E-3</v>
      </c>
      <c r="S262" s="896">
        <f t="shared" si="129"/>
        <v>-1.2000000000067512E-6</v>
      </c>
      <c r="T262" s="896">
        <v>0.1062869</v>
      </c>
      <c r="U262" s="309"/>
      <c r="V262" s="205">
        <v>2010</v>
      </c>
      <c r="W262" s="206" t="s">
        <v>471</v>
      </c>
      <c r="X262" s="205" t="s">
        <v>518</v>
      </c>
      <c r="Y262" s="205" t="s">
        <v>4</v>
      </c>
      <c r="Z262" s="205" t="s">
        <v>232</v>
      </c>
      <c r="AA262" s="891" t="s">
        <v>313</v>
      </c>
      <c r="AB262" s="897">
        <f t="shared" si="118"/>
        <v>1</v>
      </c>
      <c r="AC262" s="901">
        <f t="shared" si="123"/>
        <v>0.7979897520309136</v>
      </c>
      <c r="AD262" s="902">
        <f t="shared" si="130"/>
        <v>1.1837144285557006E-2</v>
      </c>
      <c r="AE262" s="902">
        <f t="shared" si="124"/>
        <v>0.12074437652171872</v>
      </c>
      <c r="AF262" s="902">
        <f>+N262/$J262</f>
        <v>8.0000216582650652E-3</v>
      </c>
      <c r="AG262" s="902">
        <f t="shared" si="131"/>
        <v>2.5749421092623376E-2</v>
      </c>
      <c r="AH262" s="902"/>
      <c r="AI262" s="902"/>
      <c r="AJ262" s="902">
        <f t="shared" si="132"/>
        <v>3.5684698977188435E-2</v>
      </c>
      <c r="AK262" s="900">
        <f t="shared" ref="AK262:AK325" si="133">AB262-SUM(AC262:AJ262)</f>
        <v>-5.414566266237486E-6</v>
      </c>
      <c r="AL262" s="210"/>
    </row>
    <row r="263" spans="1:38" s="211" customFormat="1" ht="11.45" customHeight="1">
      <c r="A263" s="499">
        <v>2007</v>
      </c>
      <c r="B263" s="206" t="s">
        <v>471</v>
      </c>
      <c r="C263" s="205" t="s">
        <v>518</v>
      </c>
      <c r="D263" s="205" t="s">
        <v>6</v>
      </c>
      <c r="E263" s="205" t="s">
        <v>233</v>
      </c>
      <c r="F263" s="891" t="s">
        <v>313</v>
      </c>
      <c r="G263" s="280">
        <v>29.82572</v>
      </c>
      <c r="H263" s="258">
        <v>10.489420000000001</v>
      </c>
      <c r="I263" s="892">
        <v>12.782349999999999</v>
      </c>
      <c r="J263" s="893">
        <v>0.20121140000000001</v>
      </c>
      <c r="K263" s="894">
        <v>0.16010530000000001</v>
      </c>
      <c r="L263" s="895">
        <v>2.4142E-3</v>
      </c>
      <c r="M263" s="895">
        <v>2.22084E-2</v>
      </c>
      <c r="N263" s="895">
        <v>1.5083E-3</v>
      </c>
      <c r="O263" s="895">
        <v>2.3184E-3</v>
      </c>
      <c r="P263" s="895"/>
      <c r="Q263" s="895"/>
      <c r="R263" s="895">
        <v>7.1310999999999996E-3</v>
      </c>
      <c r="S263" s="896">
        <f t="shared" si="129"/>
        <v>5.5257000000000223E-3</v>
      </c>
      <c r="T263" s="896">
        <v>0.1419386</v>
      </c>
      <c r="U263" s="309"/>
      <c r="V263" s="205">
        <v>2007</v>
      </c>
      <c r="W263" s="206" t="s">
        <v>471</v>
      </c>
      <c r="X263" s="205" t="s">
        <v>518</v>
      </c>
      <c r="Y263" s="205" t="s">
        <v>6</v>
      </c>
      <c r="Z263" s="205" t="s">
        <v>233</v>
      </c>
      <c r="AA263" s="891" t="s">
        <v>313</v>
      </c>
      <c r="AB263" s="897">
        <f t="shared" si="118"/>
        <v>1</v>
      </c>
      <c r="AC263" s="901">
        <f t="shared" si="123"/>
        <v>0.79570690328679183</v>
      </c>
      <c r="AD263" s="902">
        <f t="shared" si="130"/>
        <v>1.1998326138578628E-2</v>
      </c>
      <c r="AE263" s="902">
        <f t="shared" si="124"/>
        <v>0.11037346790490002</v>
      </c>
      <c r="AF263" s="902">
        <f>+N263/$J263</f>
        <v>7.4960961456458225E-3</v>
      </c>
      <c r="AG263" s="902">
        <f t="shared" si="131"/>
        <v>1.1522209974186352E-2</v>
      </c>
      <c r="AH263" s="902"/>
      <c r="AI263" s="902"/>
      <c r="AJ263" s="902">
        <f t="shared" si="132"/>
        <v>3.5440834863233392E-2</v>
      </c>
      <c r="AK263" s="900">
        <f t="shared" si="133"/>
        <v>2.7462161686663933E-2</v>
      </c>
      <c r="AL263" s="210"/>
    </row>
    <row r="264" spans="1:38" s="211" customFormat="1" ht="11.45" customHeight="1">
      <c r="A264" s="499">
        <v>2004</v>
      </c>
      <c r="B264" s="206" t="s">
        <v>471</v>
      </c>
      <c r="C264" s="205" t="s">
        <v>518</v>
      </c>
      <c r="D264" s="205" t="s">
        <v>8</v>
      </c>
      <c r="E264" s="205" t="s">
        <v>234</v>
      </c>
      <c r="F264" s="891" t="s">
        <v>313</v>
      </c>
      <c r="G264" s="280">
        <v>32.746650000000002</v>
      </c>
      <c r="H264" s="258">
        <v>11.333130000000001</v>
      </c>
      <c r="I264" s="892">
        <v>14.303419999999999</v>
      </c>
      <c r="J264" s="893">
        <v>0.21786040000000001</v>
      </c>
      <c r="K264" s="894">
        <v>0.15991939999999999</v>
      </c>
      <c r="L264" s="895">
        <v>3.1963E-3</v>
      </c>
      <c r="M264" s="895">
        <v>3.07108E-2</v>
      </c>
      <c r="N264" s="895">
        <v>6.7940000000000003E-4</v>
      </c>
      <c r="O264" s="895">
        <v>7.2674000000000002E-3</v>
      </c>
      <c r="P264" s="895"/>
      <c r="Q264" s="895"/>
      <c r="R264" s="895">
        <v>1.4770800000000001E-2</v>
      </c>
      <c r="S264" s="896">
        <f t="shared" si="129"/>
        <v>1.3162999999999925E-3</v>
      </c>
      <c r="T264" s="896">
        <v>0.1604537</v>
      </c>
      <c r="U264" s="309"/>
      <c r="V264" s="205">
        <v>2004</v>
      </c>
      <c r="W264" s="206" t="s">
        <v>471</v>
      </c>
      <c r="X264" s="205" t="s">
        <v>518</v>
      </c>
      <c r="Y264" s="205" t="s">
        <v>8</v>
      </c>
      <c r="Z264" s="205" t="s">
        <v>234</v>
      </c>
      <c r="AA264" s="891" t="s">
        <v>313</v>
      </c>
      <c r="AB264" s="897">
        <f t="shared" si="118"/>
        <v>1</v>
      </c>
      <c r="AC264" s="901">
        <f t="shared" si="123"/>
        <v>0.73404528771635402</v>
      </c>
      <c r="AD264" s="902">
        <f t="shared" si="130"/>
        <v>1.4671321635322435E-2</v>
      </c>
      <c r="AE264" s="902">
        <f t="shared" si="124"/>
        <v>0.1409654990076214</v>
      </c>
      <c r="AF264" s="902">
        <f>+N264/$J264</f>
        <v>3.1185107527572703E-3</v>
      </c>
      <c r="AG264" s="902">
        <f t="shared" si="131"/>
        <v>3.3358058646729742E-2</v>
      </c>
      <c r="AH264" s="902"/>
      <c r="AI264" s="902"/>
      <c r="AJ264" s="902">
        <f t="shared" si="132"/>
        <v>6.7799379786321889E-2</v>
      </c>
      <c r="AK264" s="900">
        <f t="shared" si="133"/>
        <v>6.0419424548933121E-3</v>
      </c>
      <c r="AL264" s="210"/>
    </row>
    <row r="265" spans="1:38" s="211" customFormat="1" ht="11.45" customHeight="1">
      <c r="A265" s="503">
        <v>1996</v>
      </c>
      <c r="B265" s="215" t="s">
        <v>471</v>
      </c>
      <c r="C265" s="214" t="s">
        <v>518</v>
      </c>
      <c r="D265" s="214" t="s">
        <v>12</v>
      </c>
      <c r="E265" s="214" t="s">
        <v>236</v>
      </c>
      <c r="F265" s="904" t="s">
        <v>401</v>
      </c>
      <c r="G265" s="282">
        <v>40.371380000000002</v>
      </c>
      <c r="H265" s="260">
        <v>12.863110000000001</v>
      </c>
      <c r="I265" s="905">
        <v>12.863110000000001</v>
      </c>
      <c r="J265" s="906">
        <v>0.26547739999999997</v>
      </c>
      <c r="K265" s="907">
        <v>0.18226100000000001</v>
      </c>
      <c r="L265" s="908">
        <v>6.0136E-3</v>
      </c>
      <c r="M265" s="908">
        <v>5.7051400000000002E-2</v>
      </c>
      <c r="N265" s="908"/>
      <c r="O265" s="908">
        <v>1.9053400000000002E-2</v>
      </c>
      <c r="P265" s="908"/>
      <c r="Q265" s="908"/>
      <c r="R265" s="908">
        <v>1.098E-3</v>
      </c>
      <c r="S265" s="909">
        <f t="shared" si="129"/>
        <v>0</v>
      </c>
      <c r="T265" s="909"/>
      <c r="U265" s="310"/>
      <c r="V265" s="214">
        <v>1996</v>
      </c>
      <c r="W265" s="215" t="s">
        <v>471</v>
      </c>
      <c r="X265" s="214" t="s">
        <v>518</v>
      </c>
      <c r="Y265" s="214" t="s">
        <v>12</v>
      </c>
      <c r="Z265" s="214" t="s">
        <v>236</v>
      </c>
      <c r="AA265" s="904" t="s">
        <v>401</v>
      </c>
      <c r="AB265" s="910">
        <f t="shared" si="118"/>
        <v>1</v>
      </c>
      <c r="AC265" s="911">
        <f t="shared" si="123"/>
        <v>0.68654054921435881</v>
      </c>
      <c r="AD265" s="912">
        <f t="shared" si="130"/>
        <v>2.2652022356705319E-2</v>
      </c>
      <c r="AE265" s="912">
        <f t="shared" si="124"/>
        <v>0.21490115542791968</v>
      </c>
      <c r="AF265" s="912"/>
      <c r="AG265" s="912">
        <f t="shared" si="131"/>
        <v>7.1770327719045027E-2</v>
      </c>
      <c r="AH265" s="912"/>
      <c r="AI265" s="912"/>
      <c r="AJ265" s="912">
        <f t="shared" si="132"/>
        <v>4.1359452819712721E-3</v>
      </c>
      <c r="AK265" s="990">
        <f t="shared" si="133"/>
        <v>0</v>
      </c>
      <c r="AL265" s="210"/>
    </row>
    <row r="266" spans="1:38" s="211" customFormat="1" ht="11.45" customHeight="1">
      <c r="A266" s="500">
        <v>1992</v>
      </c>
      <c r="B266" s="217" t="s">
        <v>471</v>
      </c>
      <c r="C266" s="216" t="s">
        <v>518</v>
      </c>
      <c r="D266" s="216" t="s">
        <v>14</v>
      </c>
      <c r="E266" s="216" t="s">
        <v>237</v>
      </c>
      <c r="F266" s="914" t="s">
        <v>313</v>
      </c>
      <c r="G266" s="307">
        <v>35.253189999999996</v>
      </c>
      <c r="H266" s="262">
        <v>5.6023639999999997</v>
      </c>
      <c r="I266" s="923">
        <v>6.25</v>
      </c>
      <c r="J266" s="916">
        <v>0.29013820000000001</v>
      </c>
      <c r="K266" s="917">
        <v>0.14397499999999999</v>
      </c>
      <c r="L266" s="918">
        <v>8.8974999999999992E-3</v>
      </c>
      <c r="M266" s="918">
        <v>6.4939200000000002E-2</v>
      </c>
      <c r="N266" s="918"/>
      <c r="O266" s="918">
        <v>1.1035E-2</v>
      </c>
      <c r="P266" s="918"/>
      <c r="Q266" s="918"/>
      <c r="R266" s="918">
        <v>6.1291400000000003E-2</v>
      </c>
      <c r="S266" s="919">
        <f t="shared" si="129"/>
        <v>1.0000000000287557E-7</v>
      </c>
      <c r="T266" s="919">
        <v>0.12892619999999999</v>
      </c>
      <c r="U266" s="309"/>
      <c r="V266" s="216">
        <v>1992</v>
      </c>
      <c r="W266" s="217" t="s">
        <v>471</v>
      </c>
      <c r="X266" s="216" t="s">
        <v>518</v>
      </c>
      <c r="Y266" s="216" t="s">
        <v>14</v>
      </c>
      <c r="Z266" s="216" t="s">
        <v>237</v>
      </c>
      <c r="AA266" s="914" t="s">
        <v>313</v>
      </c>
      <c r="AB266" s="920">
        <f t="shared" si="118"/>
        <v>1</v>
      </c>
      <c r="AC266" s="921">
        <f t="shared" si="123"/>
        <v>0.49622903843754457</v>
      </c>
      <c r="AD266" s="922">
        <f t="shared" si="130"/>
        <v>3.0666420347268988E-2</v>
      </c>
      <c r="AE266" s="922">
        <f t="shared" si="124"/>
        <v>0.22382161328635802</v>
      </c>
      <c r="AF266" s="922"/>
      <c r="AG266" s="922">
        <f t="shared" si="131"/>
        <v>3.8033599160675842E-2</v>
      </c>
      <c r="AH266" s="922"/>
      <c r="AI266" s="922"/>
      <c r="AJ266" s="922">
        <f t="shared" si="132"/>
        <v>0.21124898410481627</v>
      </c>
      <c r="AK266" s="900">
        <f t="shared" si="133"/>
        <v>3.4466333631577584E-7</v>
      </c>
      <c r="AL266" s="210"/>
    </row>
    <row r="267" spans="1:38" s="211" customFormat="1" ht="11.45" customHeight="1">
      <c r="A267" s="503">
        <v>2012</v>
      </c>
      <c r="B267" s="215" t="s">
        <v>472</v>
      </c>
      <c r="C267" s="214" t="s">
        <v>518</v>
      </c>
      <c r="D267" s="214" t="s">
        <v>20</v>
      </c>
      <c r="E267" s="214" t="s">
        <v>238</v>
      </c>
      <c r="F267" s="904" t="s">
        <v>401</v>
      </c>
      <c r="G267" s="282">
        <v>42.859929999999999</v>
      </c>
      <c r="H267" s="260">
        <v>15.91756</v>
      </c>
      <c r="I267" s="905">
        <v>15.91756</v>
      </c>
      <c r="J267" s="906">
        <v>0.28230810000000001</v>
      </c>
      <c r="K267" s="907"/>
      <c r="L267" s="908"/>
      <c r="M267" s="908">
        <v>2.2719400000000001E-2</v>
      </c>
      <c r="N267" s="908">
        <v>1.04922E-2</v>
      </c>
      <c r="O267" s="908">
        <v>1.08031E-2</v>
      </c>
      <c r="P267" s="908"/>
      <c r="Q267" s="908"/>
      <c r="R267" s="908">
        <v>0.23829359999999999</v>
      </c>
      <c r="S267" s="909">
        <f t="shared" si="129"/>
        <v>-2.0000000000575113E-7</v>
      </c>
      <c r="T267" s="909"/>
      <c r="U267" s="310"/>
      <c r="V267" s="214">
        <v>2012</v>
      </c>
      <c r="W267" s="215" t="s">
        <v>472</v>
      </c>
      <c r="X267" s="214" t="s">
        <v>518</v>
      </c>
      <c r="Y267" s="214" t="s">
        <v>20</v>
      </c>
      <c r="Z267" s="214" t="s">
        <v>238</v>
      </c>
      <c r="AA267" s="904" t="s">
        <v>401</v>
      </c>
      <c r="AB267" s="910">
        <f t="shared" si="118"/>
        <v>1</v>
      </c>
      <c r="AC267" s="911"/>
      <c r="AD267" s="912"/>
      <c r="AE267" s="912">
        <f t="shared" si="124"/>
        <v>8.0477322471441667E-2</v>
      </c>
      <c r="AF267" s="912">
        <f t="shared" ref="AF267:AF272" si="134">+N267/$J267</f>
        <v>3.7165777390021755E-2</v>
      </c>
      <c r="AG267" s="912">
        <f t="shared" si="131"/>
        <v>3.8267056453569696E-2</v>
      </c>
      <c r="AH267" s="912"/>
      <c r="AI267" s="912"/>
      <c r="AJ267" s="912">
        <f t="shared" si="132"/>
        <v>0.84409055213081019</v>
      </c>
      <c r="AK267" s="991">
        <f t="shared" si="133"/>
        <v>-7.0844584332263594E-7</v>
      </c>
      <c r="AL267" s="210"/>
    </row>
    <row r="268" spans="1:38" s="211" customFormat="1" ht="11.45" customHeight="1">
      <c r="A268" s="503">
        <v>2010</v>
      </c>
      <c r="B268" s="215" t="s">
        <v>472</v>
      </c>
      <c r="C268" s="214" t="s">
        <v>518</v>
      </c>
      <c r="D268" s="214" t="s">
        <v>4</v>
      </c>
      <c r="E268" s="214" t="s">
        <v>239</v>
      </c>
      <c r="F268" s="904" t="s">
        <v>401</v>
      </c>
      <c r="G268" s="282">
        <v>38.940730000000002</v>
      </c>
      <c r="H268" s="260">
        <v>15.64913</v>
      </c>
      <c r="I268" s="905">
        <v>15.64913</v>
      </c>
      <c r="J268" s="906">
        <v>0.26092149999999997</v>
      </c>
      <c r="K268" s="907"/>
      <c r="L268" s="908"/>
      <c r="M268" s="908">
        <v>3.09368E-2</v>
      </c>
      <c r="N268" s="908">
        <v>6.9410000000000001E-3</v>
      </c>
      <c r="O268" s="908">
        <v>8.0453999999999994E-3</v>
      </c>
      <c r="P268" s="908">
        <v>1.9599999999999999E-5</v>
      </c>
      <c r="Q268" s="908">
        <v>3.6914999999999999E-3</v>
      </c>
      <c r="R268" s="908">
        <v>0.21128759999999999</v>
      </c>
      <c r="S268" s="909">
        <f t="shared" si="129"/>
        <v>-4.0000000001150227E-7</v>
      </c>
      <c r="T268" s="909"/>
      <c r="U268" s="310"/>
      <c r="V268" s="214">
        <v>2010</v>
      </c>
      <c r="W268" s="215" t="s">
        <v>472</v>
      </c>
      <c r="X268" s="214" t="s">
        <v>518</v>
      </c>
      <c r="Y268" s="214" t="s">
        <v>4</v>
      </c>
      <c r="Z268" s="214" t="s">
        <v>239</v>
      </c>
      <c r="AA268" s="904" t="s">
        <v>401</v>
      </c>
      <c r="AB268" s="910">
        <f t="shared" si="118"/>
        <v>1</v>
      </c>
      <c r="AC268" s="911"/>
      <c r="AD268" s="912"/>
      <c r="AE268" s="912">
        <f t="shared" si="124"/>
        <v>0.1185674618611345</v>
      </c>
      <c r="AF268" s="912">
        <f t="shared" si="134"/>
        <v>2.6601870677579274E-2</v>
      </c>
      <c r="AG268" s="912">
        <f t="shared" si="131"/>
        <v>3.0834561352744025E-2</v>
      </c>
      <c r="AH268" s="912">
        <f t="shared" ref="AH268:AI272" si="135">+P268/$J268</f>
        <v>7.5118378516143743E-5</v>
      </c>
      <c r="AI268" s="912">
        <f t="shared" si="135"/>
        <v>1.4147933382262482E-2</v>
      </c>
      <c r="AJ268" s="912">
        <f t="shared" si="132"/>
        <v>0.80977458737589658</v>
      </c>
      <c r="AK268" s="990">
        <f t="shared" si="133"/>
        <v>-1.5330281331049633E-6</v>
      </c>
      <c r="AL268" s="210"/>
    </row>
    <row r="269" spans="1:38" s="211" customFormat="1" ht="11.45" customHeight="1">
      <c r="A269" s="503">
        <v>2007</v>
      </c>
      <c r="B269" s="215" t="s">
        <v>472</v>
      </c>
      <c r="C269" s="214" t="s">
        <v>518</v>
      </c>
      <c r="D269" s="214" t="s">
        <v>6</v>
      </c>
      <c r="E269" s="214" t="s">
        <v>240</v>
      </c>
      <c r="F269" s="904" t="s">
        <v>401</v>
      </c>
      <c r="G269" s="282">
        <v>37.791319999999999</v>
      </c>
      <c r="H269" s="260">
        <v>13.18276</v>
      </c>
      <c r="I269" s="905">
        <v>13.18276</v>
      </c>
      <c r="J269" s="906">
        <v>0.2583261</v>
      </c>
      <c r="K269" s="907"/>
      <c r="L269" s="908"/>
      <c r="M269" s="908">
        <v>3.0797000000000001E-2</v>
      </c>
      <c r="N269" s="908">
        <v>7.5529000000000004E-3</v>
      </c>
      <c r="O269" s="908">
        <v>5.9252999999999997E-3</v>
      </c>
      <c r="P269" s="908">
        <v>3.1999999999999999E-5</v>
      </c>
      <c r="Q269" s="908">
        <v>4.1113E-3</v>
      </c>
      <c r="R269" s="908">
        <v>0.20990800000000001</v>
      </c>
      <c r="S269" s="909">
        <f t="shared" si="129"/>
        <v>-4.0000000001150227E-7</v>
      </c>
      <c r="T269" s="909"/>
      <c r="U269" s="310"/>
      <c r="V269" s="214">
        <v>2007</v>
      </c>
      <c r="W269" s="215" t="s">
        <v>472</v>
      </c>
      <c r="X269" s="214" t="s">
        <v>518</v>
      </c>
      <c r="Y269" s="214" t="s">
        <v>6</v>
      </c>
      <c r="Z269" s="214" t="s">
        <v>240</v>
      </c>
      <c r="AA269" s="904" t="s">
        <v>401</v>
      </c>
      <c r="AB269" s="910">
        <f t="shared" si="118"/>
        <v>1</v>
      </c>
      <c r="AC269" s="911"/>
      <c r="AD269" s="912"/>
      <c r="AE269" s="912">
        <f t="shared" si="124"/>
        <v>0.119217531639273</v>
      </c>
      <c r="AF269" s="912">
        <f t="shared" si="134"/>
        <v>2.9237850917890218E-2</v>
      </c>
      <c r="AG269" s="912">
        <f t="shared" si="131"/>
        <v>2.293728740533767E-2</v>
      </c>
      <c r="AH269" s="912">
        <f t="shared" si="135"/>
        <v>1.2387443622614982E-4</v>
      </c>
      <c r="AI269" s="912">
        <f t="shared" si="135"/>
        <v>1.5915155301767805E-2</v>
      </c>
      <c r="AJ269" s="912">
        <f t="shared" si="132"/>
        <v>0.81256984872995797</v>
      </c>
      <c r="AK269" s="990">
        <f t="shared" si="133"/>
        <v>-1.5484304527468851E-6</v>
      </c>
      <c r="AL269" s="210"/>
    </row>
    <row r="270" spans="1:38" s="211" customFormat="1" ht="11.45" customHeight="1">
      <c r="A270" s="503">
        <v>2004</v>
      </c>
      <c r="B270" s="215" t="s">
        <v>472</v>
      </c>
      <c r="C270" s="214" t="s">
        <v>518</v>
      </c>
      <c r="D270" s="214" t="s">
        <v>8</v>
      </c>
      <c r="E270" s="214" t="s">
        <v>241</v>
      </c>
      <c r="F270" s="904" t="s">
        <v>401</v>
      </c>
      <c r="G270" s="282">
        <v>37.783470000000001</v>
      </c>
      <c r="H270" s="260">
        <v>11.67365</v>
      </c>
      <c r="I270" s="905">
        <v>11.67365</v>
      </c>
      <c r="J270" s="906">
        <v>0.26657249999999999</v>
      </c>
      <c r="K270" s="907"/>
      <c r="L270" s="908"/>
      <c r="M270" s="908">
        <v>3.1744099999999997E-2</v>
      </c>
      <c r="N270" s="908">
        <v>9.0737999999999999E-3</v>
      </c>
      <c r="O270" s="908">
        <v>6.6553000000000003E-3</v>
      </c>
      <c r="P270" s="908">
        <v>1.3200000000000001E-5</v>
      </c>
      <c r="Q270" s="908">
        <v>4.7787999999999997E-3</v>
      </c>
      <c r="R270" s="908">
        <v>0.21430740000000001</v>
      </c>
      <c r="S270" s="909">
        <f t="shared" si="129"/>
        <v>-1.0000000000287557E-7</v>
      </c>
      <c r="T270" s="909"/>
      <c r="U270" s="310"/>
      <c r="V270" s="214">
        <v>2004</v>
      </c>
      <c r="W270" s="215" t="s">
        <v>472</v>
      </c>
      <c r="X270" s="214" t="s">
        <v>518</v>
      </c>
      <c r="Y270" s="214" t="s">
        <v>8</v>
      </c>
      <c r="Z270" s="214" t="s">
        <v>241</v>
      </c>
      <c r="AA270" s="904" t="s">
        <v>401</v>
      </c>
      <c r="AB270" s="910">
        <f t="shared" si="118"/>
        <v>1</v>
      </c>
      <c r="AC270" s="911"/>
      <c r="AD270" s="912"/>
      <c r="AE270" s="912">
        <f t="shared" si="124"/>
        <v>0.11908242598167477</v>
      </c>
      <c r="AF270" s="912">
        <f t="shared" si="134"/>
        <v>3.4038769940635288E-2</v>
      </c>
      <c r="AG270" s="912">
        <f t="shared" si="131"/>
        <v>2.496619118626265E-2</v>
      </c>
      <c r="AH270" s="912">
        <f t="shared" si="135"/>
        <v>4.9517485862195095E-5</v>
      </c>
      <c r="AI270" s="912">
        <f t="shared" si="135"/>
        <v>1.7926830411989232E-2</v>
      </c>
      <c r="AJ270" s="912">
        <f t="shared" si="132"/>
        <v>0.8039366401260446</v>
      </c>
      <c r="AK270" s="990">
        <f t="shared" si="133"/>
        <v>-3.7513246864406824E-7</v>
      </c>
      <c r="AL270" s="210"/>
    </row>
    <row r="271" spans="1:38" s="211" customFormat="1" ht="11.45" customHeight="1">
      <c r="A271" s="503">
        <v>1999</v>
      </c>
      <c r="B271" s="215" t="s">
        <v>472</v>
      </c>
      <c r="C271" s="214" t="s">
        <v>518</v>
      </c>
      <c r="D271" s="214" t="s">
        <v>10</v>
      </c>
      <c r="E271" s="214" t="s">
        <v>242</v>
      </c>
      <c r="F271" s="904" t="s">
        <v>401</v>
      </c>
      <c r="G271" s="282">
        <v>37.219940000000001</v>
      </c>
      <c r="H271" s="260">
        <v>13.19739</v>
      </c>
      <c r="I271" s="905">
        <v>13.19739</v>
      </c>
      <c r="J271" s="906">
        <v>0.26135740000000002</v>
      </c>
      <c r="K271" s="907"/>
      <c r="L271" s="908"/>
      <c r="M271" s="908">
        <v>2.7341299999999999E-2</v>
      </c>
      <c r="N271" s="908">
        <v>9.6416000000000002E-3</v>
      </c>
      <c r="O271" s="908">
        <v>1.3735199999999999E-2</v>
      </c>
      <c r="P271" s="908">
        <v>1.0100000000000001E-6</v>
      </c>
      <c r="Q271" s="908">
        <v>2.2155E-3</v>
      </c>
      <c r="R271" s="908">
        <v>0.20842279999999999</v>
      </c>
      <c r="S271" s="909">
        <f t="shared" si="129"/>
        <v>-9.9999999947364415E-9</v>
      </c>
      <c r="T271" s="909"/>
      <c r="U271" s="310"/>
      <c r="V271" s="214">
        <v>1999</v>
      </c>
      <c r="W271" s="215" t="s">
        <v>472</v>
      </c>
      <c r="X271" s="214" t="s">
        <v>518</v>
      </c>
      <c r="Y271" s="214" t="s">
        <v>10</v>
      </c>
      <c r="Z271" s="214" t="s">
        <v>242</v>
      </c>
      <c r="AA271" s="904" t="s">
        <v>401</v>
      </c>
      <c r="AB271" s="910">
        <f t="shared" si="118"/>
        <v>1</v>
      </c>
      <c r="AC271" s="911"/>
      <c r="AD271" s="912"/>
      <c r="AE271" s="912">
        <f t="shared" si="124"/>
        <v>0.10461268745403803</v>
      </c>
      <c r="AF271" s="912">
        <f t="shared" si="134"/>
        <v>3.6890480238937179E-2</v>
      </c>
      <c r="AG271" s="912">
        <f t="shared" si="131"/>
        <v>5.2553323533215429E-2</v>
      </c>
      <c r="AH271" s="912">
        <f t="shared" si="135"/>
        <v>3.864440034986574E-6</v>
      </c>
      <c r="AI271" s="912">
        <f t="shared" si="135"/>
        <v>8.4768979183294599E-3</v>
      </c>
      <c r="AJ271" s="912">
        <f t="shared" si="132"/>
        <v>0.79746278467722731</v>
      </c>
      <c r="AK271" s="990">
        <f t="shared" si="133"/>
        <v>-3.8261782409065859E-8</v>
      </c>
      <c r="AL271" s="210"/>
    </row>
    <row r="272" spans="1:38" s="211" customFormat="1" ht="11.45" customHeight="1">
      <c r="A272" s="503">
        <v>1997</v>
      </c>
      <c r="B272" s="215" t="s">
        <v>472</v>
      </c>
      <c r="C272" s="214" t="s">
        <v>518</v>
      </c>
      <c r="D272" s="214" t="s">
        <v>12</v>
      </c>
      <c r="E272" s="214" t="s">
        <v>243</v>
      </c>
      <c r="F272" s="904" t="s">
        <v>401</v>
      </c>
      <c r="G272" s="282">
        <v>36.336199999999998</v>
      </c>
      <c r="H272" s="260">
        <v>12.529500000000001</v>
      </c>
      <c r="I272" s="905">
        <v>12.529500000000001</v>
      </c>
      <c r="J272" s="906">
        <v>0.26062289999999999</v>
      </c>
      <c r="K272" s="907"/>
      <c r="L272" s="908"/>
      <c r="M272" s="908">
        <v>2.99723E-2</v>
      </c>
      <c r="N272" s="908">
        <v>9.8224000000000002E-3</v>
      </c>
      <c r="O272" s="908">
        <v>1.2777800000000001E-2</v>
      </c>
      <c r="P272" s="908">
        <v>2.43E-6</v>
      </c>
      <c r="Q272" s="908">
        <v>1.6887E-3</v>
      </c>
      <c r="R272" s="908">
        <v>0.2063594</v>
      </c>
      <c r="S272" s="909">
        <f t="shared" si="129"/>
        <v>-1.2999999998708489E-7</v>
      </c>
      <c r="T272" s="909"/>
      <c r="U272" s="310"/>
      <c r="V272" s="214">
        <v>1997</v>
      </c>
      <c r="W272" s="215" t="s">
        <v>472</v>
      </c>
      <c r="X272" s="214" t="s">
        <v>518</v>
      </c>
      <c r="Y272" s="214" t="s">
        <v>12</v>
      </c>
      <c r="Z272" s="214" t="s">
        <v>243</v>
      </c>
      <c r="AA272" s="904" t="s">
        <v>401</v>
      </c>
      <c r="AB272" s="910">
        <f t="shared" si="118"/>
        <v>1</v>
      </c>
      <c r="AC272" s="911"/>
      <c r="AD272" s="912"/>
      <c r="AE272" s="912">
        <f t="shared" si="124"/>
        <v>0.11500255733475455</v>
      </c>
      <c r="AF272" s="912">
        <f t="shared" si="134"/>
        <v>3.7688169381892386E-2</v>
      </c>
      <c r="AG272" s="912">
        <f t="shared" si="131"/>
        <v>4.902792502117044E-2</v>
      </c>
      <c r="AH272" s="912">
        <f t="shared" si="135"/>
        <v>9.3238161343458316E-6</v>
      </c>
      <c r="AI272" s="912">
        <f t="shared" si="135"/>
        <v>6.479476669164529E-3</v>
      </c>
      <c r="AJ272" s="912">
        <f t="shared" si="132"/>
        <v>0.79179304658186211</v>
      </c>
      <c r="AK272" s="998">
        <f t="shared" si="133"/>
        <v>-4.9880497843268756E-7</v>
      </c>
      <c r="AL272" s="210"/>
    </row>
    <row r="273" spans="1:38" s="211" customFormat="1" ht="11.45" customHeight="1">
      <c r="A273" s="498">
        <v>2012</v>
      </c>
      <c r="B273" s="883" t="s">
        <v>473</v>
      </c>
      <c r="C273" s="491" t="s">
        <v>515</v>
      </c>
      <c r="D273" s="491" t="s">
        <v>20</v>
      </c>
      <c r="E273" s="491" t="s">
        <v>244</v>
      </c>
      <c r="F273" s="924" t="s">
        <v>313</v>
      </c>
      <c r="G273" s="278">
        <v>42.107619999999997</v>
      </c>
      <c r="H273" s="925">
        <v>27.363479999999999</v>
      </c>
      <c r="I273" s="926">
        <v>29.815059999999999</v>
      </c>
      <c r="J273" s="927">
        <v>0.1061935</v>
      </c>
      <c r="K273" s="928">
        <v>6.0166900000000002E-2</v>
      </c>
      <c r="L273" s="929"/>
      <c r="M273" s="929">
        <v>3.98979E-2</v>
      </c>
      <c r="N273" s="929"/>
      <c r="O273" s="929"/>
      <c r="P273" s="929"/>
      <c r="Q273" s="929"/>
      <c r="R273" s="929">
        <v>2.0143000000000001E-3</v>
      </c>
      <c r="S273" s="930">
        <f t="shared" si="129"/>
        <v>4.1143999999999903E-3</v>
      </c>
      <c r="T273" s="930">
        <v>0.18815029999999999</v>
      </c>
      <c r="U273" s="309"/>
      <c r="V273" s="491">
        <v>2012</v>
      </c>
      <c r="W273" s="883" t="s">
        <v>473</v>
      </c>
      <c r="X273" s="491" t="s">
        <v>515</v>
      </c>
      <c r="Y273" s="491" t="s">
        <v>20</v>
      </c>
      <c r="Z273" s="491" t="s">
        <v>244</v>
      </c>
      <c r="AA273" s="924" t="s">
        <v>313</v>
      </c>
      <c r="AB273" s="931">
        <f t="shared" si="118"/>
        <v>1</v>
      </c>
      <c r="AC273" s="898">
        <f t="shared" ref="AC273:AC286" si="136">+K273/$J273</f>
        <v>0.56657799206166104</v>
      </c>
      <c r="AD273" s="899"/>
      <c r="AE273" s="899">
        <f t="shared" si="124"/>
        <v>0.37570943607659602</v>
      </c>
      <c r="AF273" s="899"/>
      <c r="AG273" s="899"/>
      <c r="AH273" s="899"/>
      <c r="AI273" s="899"/>
      <c r="AJ273" s="899">
        <f t="shared" si="132"/>
        <v>1.8968204268622845E-2</v>
      </c>
      <c r="AK273" s="900">
        <f t="shared" si="133"/>
        <v>3.8744367593120055E-2</v>
      </c>
      <c r="AL273" s="210"/>
    </row>
    <row r="274" spans="1:38" s="211" customFormat="1" ht="11.45" customHeight="1">
      <c r="A274" s="499">
        <v>2010</v>
      </c>
      <c r="B274" s="206" t="s">
        <v>473</v>
      </c>
      <c r="C274" s="205" t="s">
        <v>515</v>
      </c>
      <c r="D274" s="205" t="s">
        <v>4</v>
      </c>
      <c r="E274" s="205" t="s">
        <v>245</v>
      </c>
      <c r="F274" s="891" t="s">
        <v>313</v>
      </c>
      <c r="G274" s="280">
        <v>42.598460000000003</v>
      </c>
      <c r="H274" s="258">
        <v>25.926210000000001</v>
      </c>
      <c r="I274" s="892">
        <v>30.84656</v>
      </c>
      <c r="J274" s="893">
        <v>0.1405711</v>
      </c>
      <c r="K274" s="894">
        <v>9.4199500000000005E-2</v>
      </c>
      <c r="L274" s="895"/>
      <c r="M274" s="895">
        <v>3.5896600000000001E-2</v>
      </c>
      <c r="N274" s="895"/>
      <c r="O274" s="895"/>
      <c r="P274" s="895"/>
      <c r="Q274" s="895"/>
      <c r="R274" s="895">
        <v>1.4854E-3</v>
      </c>
      <c r="S274" s="896">
        <f t="shared" si="129"/>
        <v>8.9896000000000142E-3</v>
      </c>
      <c r="T274" s="896">
        <v>0.19849729999999999</v>
      </c>
      <c r="U274" s="309"/>
      <c r="V274" s="205">
        <v>2010</v>
      </c>
      <c r="W274" s="206" t="s">
        <v>473</v>
      </c>
      <c r="X274" s="205" t="s">
        <v>515</v>
      </c>
      <c r="Y274" s="205" t="s">
        <v>4</v>
      </c>
      <c r="Z274" s="205" t="s">
        <v>245</v>
      </c>
      <c r="AA274" s="891" t="s">
        <v>313</v>
      </c>
      <c r="AB274" s="897">
        <f t="shared" ref="AB274:AB287" si="137">+J274/$J274</f>
        <v>1</v>
      </c>
      <c r="AC274" s="901">
        <f t="shared" si="136"/>
        <v>0.67011996064624946</v>
      </c>
      <c r="AD274" s="902"/>
      <c r="AE274" s="902">
        <f t="shared" si="124"/>
        <v>0.2553625887540184</v>
      </c>
      <c r="AF274" s="902"/>
      <c r="AG274" s="902"/>
      <c r="AH274" s="902"/>
      <c r="AI274" s="902"/>
      <c r="AJ274" s="902">
        <f t="shared" si="132"/>
        <v>1.0566894617741485E-2</v>
      </c>
      <c r="AK274" s="900">
        <f t="shared" si="133"/>
        <v>6.395055598199062E-2</v>
      </c>
      <c r="AL274" s="210"/>
    </row>
    <row r="275" spans="1:38" s="211" customFormat="1" ht="11.45" customHeight="1">
      <c r="A275" s="500">
        <v>2008</v>
      </c>
      <c r="B275" s="217" t="s">
        <v>473</v>
      </c>
      <c r="C275" s="216" t="s">
        <v>515</v>
      </c>
      <c r="D275" s="216" t="s">
        <v>6</v>
      </c>
      <c r="E275" s="216" t="s">
        <v>246</v>
      </c>
      <c r="F275" s="914" t="s">
        <v>313</v>
      </c>
      <c r="G275" s="307">
        <v>44.203740000000003</v>
      </c>
      <c r="H275" s="262">
        <v>27.991</v>
      </c>
      <c r="I275" s="923">
        <v>30.401430000000001</v>
      </c>
      <c r="J275" s="916">
        <v>0.10874789999999999</v>
      </c>
      <c r="K275" s="917">
        <v>7.3193800000000003E-2</v>
      </c>
      <c r="L275" s="918"/>
      <c r="M275" s="918">
        <v>2.81076E-2</v>
      </c>
      <c r="N275" s="918"/>
      <c r="O275" s="918"/>
      <c r="P275" s="918"/>
      <c r="Q275" s="918"/>
      <c r="R275" s="918">
        <v>5.0974000000000002E-3</v>
      </c>
      <c r="S275" s="919">
        <f t="shared" si="129"/>
        <v>2.3490999999999929E-3</v>
      </c>
      <c r="T275" s="919">
        <v>0.15167800000000001</v>
      </c>
      <c r="U275" s="309"/>
      <c r="V275" s="216">
        <v>2008</v>
      </c>
      <c r="W275" s="217" t="s">
        <v>473</v>
      </c>
      <c r="X275" s="216" t="s">
        <v>515</v>
      </c>
      <c r="Y275" s="216" t="s">
        <v>6</v>
      </c>
      <c r="Z275" s="216" t="s">
        <v>246</v>
      </c>
      <c r="AA275" s="914" t="s">
        <v>313</v>
      </c>
      <c r="AB275" s="920">
        <f t="shared" si="137"/>
        <v>1</v>
      </c>
      <c r="AC275" s="921">
        <f t="shared" si="136"/>
        <v>0.67305943379136524</v>
      </c>
      <c r="AD275" s="922"/>
      <c r="AE275" s="922">
        <f t="shared" si="124"/>
        <v>0.25846568071659315</v>
      </c>
      <c r="AF275" s="922"/>
      <c r="AG275" s="922"/>
      <c r="AH275" s="922"/>
      <c r="AI275" s="922"/>
      <c r="AJ275" s="922">
        <f t="shared" si="132"/>
        <v>4.6873548822551979E-2</v>
      </c>
      <c r="AK275" s="900">
        <f t="shared" si="133"/>
        <v>2.1601336669489601E-2</v>
      </c>
      <c r="AL275" s="210"/>
    </row>
    <row r="276" spans="1:38" s="211" customFormat="1" ht="11.45" customHeight="1">
      <c r="A276" s="499">
        <v>2012</v>
      </c>
      <c r="B276" s="206" t="s">
        <v>474</v>
      </c>
      <c r="C276" s="205" t="s">
        <v>519</v>
      </c>
      <c r="D276" s="205" t="s">
        <v>20</v>
      </c>
      <c r="E276" s="205" t="s">
        <v>247</v>
      </c>
      <c r="F276" s="891" t="s">
        <v>313</v>
      </c>
      <c r="G276" s="280">
        <v>21.347539999999999</v>
      </c>
      <c r="H276" s="258">
        <v>18.016279999999998</v>
      </c>
      <c r="I276" s="892">
        <v>20.09451</v>
      </c>
      <c r="J276" s="893">
        <v>4.5746200000000001E-2</v>
      </c>
      <c r="K276" s="894">
        <v>2.5235E-2</v>
      </c>
      <c r="L276" s="895"/>
      <c r="M276" s="895"/>
      <c r="N276" s="895"/>
      <c r="O276" s="895"/>
      <c r="P276" s="895"/>
      <c r="Q276" s="895"/>
      <c r="R276" s="895">
        <v>2.05112E-2</v>
      </c>
      <c r="S276" s="896">
        <f t="shared" si="129"/>
        <v>0</v>
      </c>
      <c r="T276" s="896">
        <v>8.61122E-2</v>
      </c>
      <c r="U276" s="309"/>
      <c r="V276" s="205">
        <v>2012</v>
      </c>
      <c r="W276" s="206" t="s">
        <v>474</v>
      </c>
      <c r="X276" s="205" t="s">
        <v>519</v>
      </c>
      <c r="Y276" s="205" t="s">
        <v>20</v>
      </c>
      <c r="Z276" s="205" t="s">
        <v>247</v>
      </c>
      <c r="AA276" s="891" t="s">
        <v>313</v>
      </c>
      <c r="AB276" s="897">
        <f t="shared" si="137"/>
        <v>1</v>
      </c>
      <c r="AC276" s="901">
        <f t="shared" si="136"/>
        <v>0.55163051794465989</v>
      </c>
      <c r="AD276" s="902"/>
      <c r="AE276" s="902"/>
      <c r="AF276" s="902"/>
      <c r="AG276" s="902"/>
      <c r="AH276" s="902"/>
      <c r="AI276" s="902"/>
      <c r="AJ276" s="902">
        <f t="shared" si="132"/>
        <v>0.44836948205534011</v>
      </c>
      <c r="AK276" s="903">
        <f t="shared" si="133"/>
        <v>0</v>
      </c>
      <c r="AL276" s="210"/>
    </row>
    <row r="277" spans="1:38" s="211" customFormat="1" ht="11.45" customHeight="1">
      <c r="A277" s="499">
        <v>2010</v>
      </c>
      <c r="B277" s="206" t="s">
        <v>474</v>
      </c>
      <c r="C277" s="205" t="s">
        <v>519</v>
      </c>
      <c r="D277" s="205" t="s">
        <v>4</v>
      </c>
      <c r="E277" s="205" t="s">
        <v>248</v>
      </c>
      <c r="F277" s="891" t="s">
        <v>313</v>
      </c>
      <c r="G277" s="280">
        <v>21.98546</v>
      </c>
      <c r="H277" s="258">
        <v>18.358619999999998</v>
      </c>
      <c r="I277" s="892">
        <v>20.518329999999999</v>
      </c>
      <c r="J277" s="893">
        <v>4.5508300000000002E-2</v>
      </c>
      <c r="K277" s="894">
        <v>2.4237499999999999E-2</v>
      </c>
      <c r="L277" s="895"/>
      <c r="M277" s="895"/>
      <c r="N277" s="895"/>
      <c r="O277" s="895"/>
      <c r="P277" s="895"/>
      <c r="Q277" s="895"/>
      <c r="R277" s="895">
        <v>2.1270799999999999E-2</v>
      </c>
      <c r="S277" s="896">
        <f t="shared" si="129"/>
        <v>0</v>
      </c>
      <c r="T277" s="896">
        <v>8.1533400000000006E-2</v>
      </c>
      <c r="U277" s="309"/>
      <c r="V277" s="205">
        <v>2010</v>
      </c>
      <c r="W277" s="206" t="s">
        <v>474</v>
      </c>
      <c r="X277" s="205" t="s">
        <v>519</v>
      </c>
      <c r="Y277" s="205" t="s">
        <v>4</v>
      </c>
      <c r="Z277" s="205" t="s">
        <v>248</v>
      </c>
      <c r="AA277" s="891" t="s">
        <v>313</v>
      </c>
      <c r="AB277" s="897">
        <f t="shared" si="137"/>
        <v>1</v>
      </c>
      <c r="AC277" s="901">
        <f t="shared" si="136"/>
        <v>0.53259515297209514</v>
      </c>
      <c r="AD277" s="902"/>
      <c r="AE277" s="902"/>
      <c r="AF277" s="902"/>
      <c r="AG277" s="902"/>
      <c r="AH277" s="902"/>
      <c r="AI277" s="902"/>
      <c r="AJ277" s="902">
        <f t="shared" si="132"/>
        <v>0.46740484702790475</v>
      </c>
      <c r="AK277" s="900">
        <f t="shared" si="133"/>
        <v>0</v>
      </c>
      <c r="AL277" s="210"/>
    </row>
    <row r="278" spans="1:38" s="211" customFormat="1" ht="11.45" customHeight="1">
      <c r="A278" s="499">
        <v>2008</v>
      </c>
      <c r="B278" s="206" t="s">
        <v>474</v>
      </c>
      <c r="C278" s="205" t="s">
        <v>519</v>
      </c>
      <c r="D278" s="205" t="s">
        <v>6</v>
      </c>
      <c r="E278" s="205" t="s">
        <v>249</v>
      </c>
      <c r="F278" s="891" t="s">
        <v>313</v>
      </c>
      <c r="G278" s="280">
        <v>22.20279</v>
      </c>
      <c r="H278" s="258">
        <v>18.959499999999998</v>
      </c>
      <c r="I278" s="892">
        <v>20.5443</v>
      </c>
      <c r="J278" s="893">
        <v>3.9908100000000002E-2</v>
      </c>
      <c r="K278" s="894">
        <v>1.9218900000000001E-2</v>
      </c>
      <c r="L278" s="895"/>
      <c r="M278" s="895"/>
      <c r="N278" s="895"/>
      <c r="O278" s="895"/>
      <c r="P278" s="895"/>
      <c r="Q278" s="895"/>
      <c r="R278" s="895">
        <v>2.0689200000000001E-2</v>
      </c>
      <c r="S278" s="896">
        <f t="shared" si="129"/>
        <v>0</v>
      </c>
      <c r="T278" s="896">
        <v>7.7261099999999999E-2</v>
      </c>
      <c r="U278" s="309"/>
      <c r="V278" s="205">
        <v>2008</v>
      </c>
      <c r="W278" s="206" t="s">
        <v>474</v>
      </c>
      <c r="X278" s="205" t="s">
        <v>519</v>
      </c>
      <c r="Y278" s="205" t="s">
        <v>6</v>
      </c>
      <c r="Z278" s="205" t="s">
        <v>249</v>
      </c>
      <c r="AA278" s="891" t="s">
        <v>313</v>
      </c>
      <c r="AB278" s="897">
        <f t="shared" si="137"/>
        <v>1</v>
      </c>
      <c r="AC278" s="901">
        <f t="shared" si="136"/>
        <v>0.48157892758612914</v>
      </c>
      <c r="AD278" s="902"/>
      <c r="AE278" s="902"/>
      <c r="AF278" s="902"/>
      <c r="AG278" s="902"/>
      <c r="AH278" s="902"/>
      <c r="AI278" s="902"/>
      <c r="AJ278" s="902">
        <f t="shared" si="132"/>
        <v>0.51842107241387092</v>
      </c>
      <c r="AK278" s="900">
        <f t="shared" si="133"/>
        <v>0</v>
      </c>
      <c r="AL278" s="210"/>
    </row>
    <row r="279" spans="1:38" s="211" customFormat="1" ht="11.45" customHeight="1">
      <c r="A279" s="499">
        <v>2006</v>
      </c>
      <c r="B279" s="206" t="s">
        <v>474</v>
      </c>
      <c r="C279" s="205" t="s">
        <v>519</v>
      </c>
      <c r="D279" s="205" t="s">
        <v>8</v>
      </c>
      <c r="E279" s="205" t="s">
        <v>250</v>
      </c>
      <c r="F279" s="891" t="s">
        <v>313</v>
      </c>
      <c r="G279" s="280">
        <v>21.014279999999999</v>
      </c>
      <c r="H279" s="258">
        <v>18.428920000000002</v>
      </c>
      <c r="I279" s="892">
        <v>20.388670000000001</v>
      </c>
      <c r="J279" s="893">
        <v>3.1893100000000001E-2</v>
      </c>
      <c r="K279" s="894">
        <v>1.44986E-2</v>
      </c>
      <c r="L279" s="895"/>
      <c r="M279" s="895"/>
      <c r="N279" s="895"/>
      <c r="O279" s="895"/>
      <c r="P279" s="895"/>
      <c r="Q279" s="895"/>
      <c r="R279" s="895">
        <v>1.73946E-2</v>
      </c>
      <c r="S279" s="896">
        <f t="shared" si="129"/>
        <v>-9.9999999995936673E-8</v>
      </c>
      <c r="T279" s="896">
        <v>7.2699100000000003E-2</v>
      </c>
      <c r="U279" s="309"/>
      <c r="V279" s="205">
        <v>2006</v>
      </c>
      <c r="W279" s="206" t="s">
        <v>474</v>
      </c>
      <c r="X279" s="205" t="s">
        <v>519</v>
      </c>
      <c r="Y279" s="205" t="s">
        <v>8</v>
      </c>
      <c r="Z279" s="205" t="s">
        <v>250</v>
      </c>
      <c r="AA279" s="891" t="s">
        <v>313</v>
      </c>
      <c r="AB279" s="897">
        <f t="shared" si="137"/>
        <v>1</v>
      </c>
      <c r="AC279" s="901">
        <f t="shared" si="136"/>
        <v>0.4545998977835331</v>
      </c>
      <c r="AD279" s="902"/>
      <c r="AE279" s="902"/>
      <c r="AF279" s="902"/>
      <c r="AG279" s="902"/>
      <c r="AH279" s="902"/>
      <c r="AI279" s="902"/>
      <c r="AJ279" s="902">
        <f t="shared" si="132"/>
        <v>0.54540323769091115</v>
      </c>
      <c r="AK279" s="968">
        <f t="shared" si="133"/>
        <v>-3.1354744443046201E-6</v>
      </c>
      <c r="AL279" s="210"/>
    </row>
    <row r="280" spans="1:38" s="211" customFormat="1" ht="11.45" customHeight="1">
      <c r="A280" s="498">
        <v>2013</v>
      </c>
      <c r="B280" s="883" t="s">
        <v>475</v>
      </c>
      <c r="C280" s="491" t="s">
        <v>512</v>
      </c>
      <c r="D280" s="491" t="s">
        <v>20</v>
      </c>
      <c r="E280" s="491" t="s">
        <v>251</v>
      </c>
      <c r="F280" s="924" t="s">
        <v>313</v>
      </c>
      <c r="G280" s="278">
        <v>43.252319999999997</v>
      </c>
      <c r="H280" s="925">
        <v>20.33249</v>
      </c>
      <c r="I280" s="926">
        <v>22.693000000000001</v>
      </c>
      <c r="J280" s="927">
        <v>0.26307900000000001</v>
      </c>
      <c r="K280" s="928">
        <v>0.1919034</v>
      </c>
      <c r="L280" s="929">
        <v>3.6836999999999998E-3</v>
      </c>
      <c r="M280" s="929">
        <v>2.2915000000000001E-3</v>
      </c>
      <c r="N280" s="929">
        <v>1.8205999999999999E-3</v>
      </c>
      <c r="O280" s="929">
        <v>5.8169400000000003E-2</v>
      </c>
      <c r="P280" s="929">
        <v>4.729E-4</v>
      </c>
      <c r="Q280" s="929"/>
      <c r="R280" s="929">
        <v>4.738E-3</v>
      </c>
      <c r="S280" s="930">
        <f t="shared" si="129"/>
        <v>-5.0000000001437783E-7</v>
      </c>
      <c r="T280" s="930">
        <v>0.16062219999999999</v>
      </c>
      <c r="U280" s="309"/>
      <c r="V280" s="491">
        <v>2013</v>
      </c>
      <c r="W280" s="883" t="s">
        <v>475</v>
      </c>
      <c r="X280" s="491" t="s">
        <v>512</v>
      </c>
      <c r="Y280" s="491" t="s">
        <v>20</v>
      </c>
      <c r="Z280" s="491" t="s">
        <v>251</v>
      </c>
      <c r="AA280" s="924" t="s">
        <v>313</v>
      </c>
      <c r="AB280" s="931">
        <f t="shared" si="137"/>
        <v>1</v>
      </c>
      <c r="AC280" s="898">
        <f t="shared" si="136"/>
        <v>0.72945160959255584</v>
      </c>
      <c r="AD280" s="899">
        <f t="shared" ref="AD280:AH285" si="138">+L280/$J280</f>
        <v>1.4002257876911497E-2</v>
      </c>
      <c r="AE280" s="899">
        <f t="shared" si="138"/>
        <v>8.7103113513431335E-3</v>
      </c>
      <c r="AF280" s="899">
        <f t="shared" si="138"/>
        <v>6.9203547223457588E-3</v>
      </c>
      <c r="AG280" s="899">
        <f t="shared" si="138"/>
        <v>0.22111000878063244</v>
      </c>
      <c r="AH280" s="899">
        <f t="shared" si="138"/>
        <v>1.7975589081606666E-3</v>
      </c>
      <c r="AI280" s="899"/>
      <c r="AJ280" s="899">
        <f t="shared" si="132"/>
        <v>1.8009799337841484E-2</v>
      </c>
      <c r="AK280" s="900">
        <f t="shared" si="133"/>
        <v>-1.9005697908802688E-6</v>
      </c>
      <c r="AL280" s="210"/>
    </row>
    <row r="281" spans="1:38" s="211" customFormat="1" ht="11.45" customHeight="1">
      <c r="A281" s="499">
        <v>2010</v>
      </c>
      <c r="B281" s="206" t="s">
        <v>475</v>
      </c>
      <c r="C281" s="205" t="s">
        <v>512</v>
      </c>
      <c r="D281" s="205" t="s">
        <v>4</v>
      </c>
      <c r="E281" s="205" t="s">
        <v>252</v>
      </c>
      <c r="F281" s="891" t="s">
        <v>313</v>
      </c>
      <c r="G281" s="280">
        <v>39.246000000000002</v>
      </c>
      <c r="H281" s="258">
        <v>19.713979999999999</v>
      </c>
      <c r="I281" s="892">
        <v>22.329560000000001</v>
      </c>
      <c r="J281" s="893">
        <v>0.23352619999999999</v>
      </c>
      <c r="K281" s="894">
        <v>0.17505870000000001</v>
      </c>
      <c r="L281" s="895">
        <v>3.0124000000000001E-3</v>
      </c>
      <c r="M281" s="895">
        <v>4.2341999999999996E-3</v>
      </c>
      <c r="N281" s="895">
        <v>2.5119000000000001E-3</v>
      </c>
      <c r="O281" s="895">
        <v>3.9017299999999998E-2</v>
      </c>
      <c r="P281" s="895">
        <v>1.2248000000000001E-3</v>
      </c>
      <c r="Q281" s="895"/>
      <c r="R281" s="895">
        <v>3.6096000000000001E-3</v>
      </c>
      <c r="S281" s="896">
        <f t="shared" si="129"/>
        <v>4.8572999999999811E-3</v>
      </c>
      <c r="T281" s="896">
        <v>0.13525870000000001</v>
      </c>
      <c r="U281" s="309"/>
      <c r="V281" s="205">
        <v>2010</v>
      </c>
      <c r="W281" s="206" t="s">
        <v>475</v>
      </c>
      <c r="X281" s="205" t="s">
        <v>512</v>
      </c>
      <c r="Y281" s="205" t="s">
        <v>4</v>
      </c>
      <c r="Z281" s="205" t="s">
        <v>252</v>
      </c>
      <c r="AA281" s="891" t="s">
        <v>313</v>
      </c>
      <c r="AB281" s="897">
        <f t="shared" si="137"/>
        <v>1</v>
      </c>
      <c r="AC281" s="901">
        <f t="shared" si="136"/>
        <v>0.74963194707917147</v>
      </c>
      <c r="AD281" s="902">
        <f t="shared" si="138"/>
        <v>1.2899623254264405E-2</v>
      </c>
      <c r="AE281" s="902">
        <f t="shared" si="138"/>
        <v>1.8131584378969039E-2</v>
      </c>
      <c r="AF281" s="902">
        <f t="shared" si="138"/>
        <v>1.0756394785681436E-2</v>
      </c>
      <c r="AG281" s="902">
        <f t="shared" si="138"/>
        <v>0.16707889735712739</v>
      </c>
      <c r="AH281" s="902">
        <f t="shared" si="138"/>
        <v>5.2448076489918479E-3</v>
      </c>
      <c r="AI281" s="902"/>
      <c r="AJ281" s="902">
        <f t="shared" si="132"/>
        <v>1.5456938022371795E-2</v>
      </c>
      <c r="AK281" s="900">
        <f t="shared" si="133"/>
        <v>2.0799807473422582E-2</v>
      </c>
      <c r="AL281" s="210"/>
    </row>
    <row r="282" spans="1:38" s="211" customFormat="1" ht="11.45" customHeight="1">
      <c r="A282" s="499">
        <v>2007</v>
      </c>
      <c r="B282" s="206" t="s">
        <v>475</v>
      </c>
      <c r="C282" s="205" t="s">
        <v>512</v>
      </c>
      <c r="D282" s="205" t="s">
        <v>6</v>
      </c>
      <c r="E282" s="205" t="s">
        <v>253</v>
      </c>
      <c r="F282" s="891" t="s">
        <v>313</v>
      </c>
      <c r="G282" s="280">
        <v>32.878250000000001</v>
      </c>
      <c r="H282" s="258">
        <v>17.212319999999998</v>
      </c>
      <c r="I282" s="892">
        <v>20.393889999999999</v>
      </c>
      <c r="J282" s="893">
        <v>0.17889740000000001</v>
      </c>
      <c r="K282" s="894">
        <v>0.14587140000000001</v>
      </c>
      <c r="L282" s="895">
        <v>4.2932999999999999E-3</v>
      </c>
      <c r="M282" s="895">
        <v>2.6105E-3</v>
      </c>
      <c r="N282" s="895">
        <v>1.7221000000000001E-3</v>
      </c>
      <c r="O282" s="895">
        <v>1.6260199999999999E-2</v>
      </c>
      <c r="P282" s="895">
        <v>6.3270000000000004E-4</v>
      </c>
      <c r="Q282" s="895"/>
      <c r="R282" s="895">
        <v>5.8593999999999999E-3</v>
      </c>
      <c r="S282" s="896">
        <f t="shared" si="129"/>
        <v>1.6478000000000048E-3</v>
      </c>
      <c r="T282" s="896">
        <v>0.14619770000000001</v>
      </c>
      <c r="U282" s="309"/>
      <c r="V282" s="205">
        <v>2007</v>
      </c>
      <c r="W282" s="206" t="s">
        <v>475</v>
      </c>
      <c r="X282" s="205" t="s">
        <v>512</v>
      </c>
      <c r="Y282" s="205" t="s">
        <v>6</v>
      </c>
      <c r="Z282" s="205" t="s">
        <v>253</v>
      </c>
      <c r="AA282" s="891" t="s">
        <v>313</v>
      </c>
      <c r="AB282" s="897">
        <f t="shared" si="137"/>
        <v>1</v>
      </c>
      <c r="AC282" s="901">
        <f t="shared" si="136"/>
        <v>0.81539139193750165</v>
      </c>
      <c r="AD282" s="902">
        <f t="shared" si="138"/>
        <v>2.3998671864431789E-2</v>
      </c>
      <c r="AE282" s="902">
        <f t="shared" si="138"/>
        <v>1.4592162882188337E-2</v>
      </c>
      <c r="AF282" s="902">
        <f t="shared" si="138"/>
        <v>9.626187971429433E-3</v>
      </c>
      <c r="AG282" s="902">
        <f t="shared" si="138"/>
        <v>9.0891203561370926E-2</v>
      </c>
      <c r="AH282" s="902">
        <f t="shared" si="138"/>
        <v>3.5366640320094087E-3</v>
      </c>
      <c r="AI282" s="902"/>
      <c r="AJ282" s="902">
        <f t="shared" si="132"/>
        <v>3.2752851634512289E-2</v>
      </c>
      <c r="AK282" s="900">
        <f t="shared" si="133"/>
        <v>9.2108661165561934E-3</v>
      </c>
      <c r="AL282" s="210"/>
    </row>
    <row r="283" spans="1:38" s="211" customFormat="1" ht="11.45" customHeight="1">
      <c r="A283" s="503">
        <v>2004</v>
      </c>
      <c r="B283" s="215" t="s">
        <v>475</v>
      </c>
      <c r="C283" s="214" t="s">
        <v>512</v>
      </c>
      <c r="D283" s="214" t="s">
        <v>8</v>
      </c>
      <c r="E283" s="214" t="s">
        <v>254</v>
      </c>
      <c r="F283" s="904" t="s">
        <v>401</v>
      </c>
      <c r="G283" s="282">
        <v>39.5852</v>
      </c>
      <c r="H283" s="260">
        <v>20.587879999999998</v>
      </c>
      <c r="I283" s="905">
        <v>20.587879999999998</v>
      </c>
      <c r="J283" s="906">
        <v>0.20374429999999999</v>
      </c>
      <c r="K283" s="907">
        <v>0.171269</v>
      </c>
      <c r="L283" s="908">
        <v>5.9357999999999998E-3</v>
      </c>
      <c r="M283" s="908">
        <v>2.8475000000000002E-3</v>
      </c>
      <c r="N283" s="908">
        <v>2.1354E-3</v>
      </c>
      <c r="O283" s="908">
        <v>1.9799799999999999E-2</v>
      </c>
      <c r="P283" s="908">
        <v>1.2519E-3</v>
      </c>
      <c r="Q283" s="908">
        <v>5.0489999999999997E-4</v>
      </c>
      <c r="R283" s="908">
        <v>9.9699999999999993E-9</v>
      </c>
      <c r="S283" s="909">
        <f t="shared" si="129"/>
        <v>-9.970000020009806E-9</v>
      </c>
      <c r="T283" s="909"/>
      <c r="U283" s="310"/>
      <c r="V283" s="214">
        <v>2004</v>
      </c>
      <c r="W283" s="215" t="s">
        <v>475</v>
      </c>
      <c r="X283" s="214" t="s">
        <v>512</v>
      </c>
      <c r="Y283" s="214" t="s">
        <v>8</v>
      </c>
      <c r="Z283" s="214" t="s">
        <v>254</v>
      </c>
      <c r="AA283" s="904" t="s">
        <v>401</v>
      </c>
      <c r="AB283" s="910">
        <f t="shared" si="137"/>
        <v>1</v>
      </c>
      <c r="AC283" s="911">
        <f t="shared" si="136"/>
        <v>0.84060756546318116</v>
      </c>
      <c r="AD283" s="912">
        <f t="shared" si="138"/>
        <v>2.9133575761383264E-2</v>
      </c>
      <c r="AE283" s="912">
        <f t="shared" si="138"/>
        <v>1.3975851103564616E-2</v>
      </c>
      <c r="AF283" s="912">
        <f t="shared" si="138"/>
        <v>1.0480784002300923E-2</v>
      </c>
      <c r="AG283" s="912">
        <f t="shared" si="138"/>
        <v>9.7179651160793218E-2</v>
      </c>
      <c r="AH283" s="912">
        <f t="shared" si="138"/>
        <v>6.1444663728015955E-3</v>
      </c>
      <c r="AI283" s="912">
        <f>+Q283/$J283</f>
        <v>2.4781061359753376E-3</v>
      </c>
      <c r="AJ283" s="912">
        <f t="shared" si="132"/>
        <v>4.8933884285351784E-8</v>
      </c>
      <c r="AK283" s="990">
        <f t="shared" si="133"/>
        <v>-4.8933884500002023E-8</v>
      </c>
      <c r="AL283" s="210"/>
    </row>
    <row r="284" spans="1:38" s="211" customFormat="1" ht="11.45" customHeight="1">
      <c r="A284" s="503">
        <v>2000</v>
      </c>
      <c r="B284" s="215" t="s">
        <v>475</v>
      </c>
      <c r="C284" s="214" t="s">
        <v>512</v>
      </c>
      <c r="D284" s="214" t="s">
        <v>10</v>
      </c>
      <c r="E284" s="214" t="s">
        <v>255</v>
      </c>
      <c r="F284" s="904" t="s">
        <v>401</v>
      </c>
      <c r="G284" s="282">
        <v>39.013689999999997</v>
      </c>
      <c r="H284" s="260">
        <v>20.821339999999999</v>
      </c>
      <c r="I284" s="905">
        <v>20.821339999999999</v>
      </c>
      <c r="J284" s="906">
        <v>0.20325409999999999</v>
      </c>
      <c r="K284" s="907">
        <v>0.17950559999999999</v>
      </c>
      <c r="L284" s="908">
        <v>2.7231999999999998E-3</v>
      </c>
      <c r="M284" s="908">
        <v>2.5988999999999999E-3</v>
      </c>
      <c r="N284" s="908">
        <v>1.9162999999999999E-3</v>
      </c>
      <c r="O284" s="908">
        <v>1.6126100000000001E-2</v>
      </c>
      <c r="P284" s="908">
        <v>1.861E-4</v>
      </c>
      <c r="Q284" s="908">
        <v>1.9790000000000001E-4</v>
      </c>
      <c r="R284" s="908">
        <v>0</v>
      </c>
      <c r="S284" s="909">
        <f t="shared" si="129"/>
        <v>0</v>
      </c>
      <c r="T284" s="909"/>
      <c r="U284" s="310"/>
      <c r="V284" s="214">
        <v>2000</v>
      </c>
      <c r="W284" s="215" t="s">
        <v>475</v>
      </c>
      <c r="X284" s="214" t="s">
        <v>512</v>
      </c>
      <c r="Y284" s="214" t="s">
        <v>10</v>
      </c>
      <c r="Z284" s="214" t="s">
        <v>255</v>
      </c>
      <c r="AA284" s="904" t="s">
        <v>401</v>
      </c>
      <c r="AB284" s="910">
        <f t="shared" si="137"/>
        <v>1</v>
      </c>
      <c r="AC284" s="911">
        <f t="shared" si="136"/>
        <v>0.88315856851104102</v>
      </c>
      <c r="AD284" s="912">
        <f t="shared" si="138"/>
        <v>1.3398007715465518E-2</v>
      </c>
      <c r="AE284" s="912">
        <f t="shared" si="138"/>
        <v>1.2786457936149874E-2</v>
      </c>
      <c r="AF284" s="912">
        <f t="shared" si="138"/>
        <v>9.4281000973658099E-3</v>
      </c>
      <c r="AG284" s="912">
        <f t="shared" si="138"/>
        <v>7.9339604957538376E-2</v>
      </c>
      <c r="AH284" s="912">
        <f t="shared" si="138"/>
        <v>9.1560268648947308E-4</v>
      </c>
      <c r="AI284" s="912">
        <f>+Q284/$J284</f>
        <v>9.7365809594984808E-4</v>
      </c>
      <c r="AJ284" s="912">
        <f t="shared" si="132"/>
        <v>0</v>
      </c>
      <c r="AK284" s="990">
        <f t="shared" si="133"/>
        <v>0</v>
      </c>
      <c r="AL284" s="210"/>
    </row>
    <row r="285" spans="1:38" s="211" customFormat="1" ht="11.45" customHeight="1">
      <c r="A285" s="503">
        <v>1995</v>
      </c>
      <c r="B285" s="215" t="s">
        <v>475</v>
      </c>
      <c r="C285" s="214" t="s">
        <v>512</v>
      </c>
      <c r="D285" s="214" t="s">
        <v>12</v>
      </c>
      <c r="E285" s="214" t="s">
        <v>256</v>
      </c>
      <c r="F285" s="904" t="s">
        <v>401</v>
      </c>
      <c r="G285" s="282">
        <v>41.145389999999999</v>
      </c>
      <c r="H285" s="260">
        <v>20.51925</v>
      </c>
      <c r="I285" s="905">
        <v>20.51925</v>
      </c>
      <c r="J285" s="906">
        <v>0.2206062</v>
      </c>
      <c r="K285" s="907">
        <v>0.1807907</v>
      </c>
      <c r="L285" s="908">
        <v>5.4212000000000002E-3</v>
      </c>
      <c r="M285" s="908">
        <v>2.5731999999999999E-3</v>
      </c>
      <c r="N285" s="908">
        <v>2.5527000000000002E-3</v>
      </c>
      <c r="O285" s="908">
        <v>2.6807899999999999E-2</v>
      </c>
      <c r="P285" s="908">
        <v>6.1430000000000002E-4</v>
      </c>
      <c r="Q285" s="908">
        <v>7.9509999999999997E-4</v>
      </c>
      <c r="R285" s="908">
        <v>1.0512E-3</v>
      </c>
      <c r="S285" s="909">
        <f t="shared" si="129"/>
        <v>-9.9999999975119991E-8</v>
      </c>
      <c r="T285" s="909"/>
      <c r="U285" s="310"/>
      <c r="V285" s="214">
        <v>1995</v>
      </c>
      <c r="W285" s="215" t="s">
        <v>475</v>
      </c>
      <c r="X285" s="214" t="s">
        <v>512</v>
      </c>
      <c r="Y285" s="214" t="s">
        <v>12</v>
      </c>
      <c r="Z285" s="214" t="s">
        <v>256</v>
      </c>
      <c r="AA285" s="904" t="s">
        <v>401</v>
      </c>
      <c r="AB285" s="910">
        <f t="shared" si="137"/>
        <v>1</v>
      </c>
      <c r="AC285" s="911">
        <f t="shared" si="136"/>
        <v>0.81951776513987362</v>
      </c>
      <c r="AD285" s="912">
        <f t="shared" si="138"/>
        <v>2.4574105351526838E-2</v>
      </c>
      <c r="AE285" s="912">
        <f t="shared" si="138"/>
        <v>1.166422339897972E-2</v>
      </c>
      <c r="AF285" s="912">
        <f t="shared" si="138"/>
        <v>1.1571297633520727E-2</v>
      </c>
      <c r="AG285" s="912">
        <f t="shared" si="138"/>
        <v>0.12151925013893534</v>
      </c>
      <c r="AH285" s="912">
        <f t="shared" si="138"/>
        <v>2.7845998888517188E-3</v>
      </c>
      <c r="AI285" s="912">
        <f>+Q285/$J285</f>
        <v>3.6041598105583613E-3</v>
      </c>
      <c r="AJ285" s="912">
        <f t="shared" si="132"/>
        <v>4.7650519341704807E-3</v>
      </c>
      <c r="AK285" s="990">
        <f t="shared" si="133"/>
        <v>-4.5329641684688227E-7</v>
      </c>
      <c r="AL285" s="210"/>
    </row>
    <row r="286" spans="1:38" s="211" customFormat="1" ht="11.45" customHeight="1">
      <c r="A286" s="503">
        <v>1990</v>
      </c>
      <c r="B286" s="215" t="s">
        <v>475</v>
      </c>
      <c r="C286" s="214" t="s">
        <v>512</v>
      </c>
      <c r="D286" s="214" t="s">
        <v>14</v>
      </c>
      <c r="E286" s="214" t="s">
        <v>257</v>
      </c>
      <c r="F286" s="904" t="s">
        <v>401</v>
      </c>
      <c r="G286" s="282">
        <v>34.048819999999999</v>
      </c>
      <c r="H286" s="260">
        <v>17.14791</v>
      </c>
      <c r="I286" s="905">
        <v>17.14791</v>
      </c>
      <c r="J286" s="906">
        <v>0.21030940000000001</v>
      </c>
      <c r="K286" s="907">
        <v>0.1716347</v>
      </c>
      <c r="L286" s="908"/>
      <c r="M286" s="908"/>
      <c r="N286" s="908"/>
      <c r="O286" s="908">
        <v>2.5122100000000001E-2</v>
      </c>
      <c r="P286" s="908"/>
      <c r="Q286" s="908"/>
      <c r="R286" s="908">
        <v>1.3552700000000001E-2</v>
      </c>
      <c r="S286" s="909">
        <f t="shared" si="129"/>
        <v>-1.0000000000287557E-7</v>
      </c>
      <c r="T286" s="909"/>
      <c r="U286" s="310"/>
      <c r="V286" s="214">
        <v>1990</v>
      </c>
      <c r="W286" s="215" t="s">
        <v>475</v>
      </c>
      <c r="X286" s="214" t="s">
        <v>512</v>
      </c>
      <c r="Y286" s="214" t="s">
        <v>14</v>
      </c>
      <c r="Z286" s="214" t="s">
        <v>257</v>
      </c>
      <c r="AA286" s="904" t="s">
        <v>401</v>
      </c>
      <c r="AB286" s="910">
        <f t="shared" si="137"/>
        <v>1</v>
      </c>
      <c r="AC286" s="911">
        <f t="shared" si="136"/>
        <v>0.81610569950748757</v>
      </c>
      <c r="AD286" s="912"/>
      <c r="AE286" s="912"/>
      <c r="AF286" s="912"/>
      <c r="AG286" s="912">
        <f>+O286/$J286</f>
        <v>0.11945305345362595</v>
      </c>
      <c r="AH286" s="912"/>
      <c r="AI286" s="912"/>
      <c r="AJ286" s="912">
        <f t="shared" si="132"/>
        <v>6.444172252880756E-2</v>
      </c>
      <c r="AK286" s="990">
        <f t="shared" si="133"/>
        <v>-4.7548992121448919E-7</v>
      </c>
      <c r="AL286" s="210"/>
    </row>
    <row r="287" spans="1:38" s="211" customFormat="1" ht="11.45" customHeight="1">
      <c r="A287" s="503">
        <v>1985</v>
      </c>
      <c r="B287" s="215" t="s">
        <v>475</v>
      </c>
      <c r="C287" s="214" t="s">
        <v>512</v>
      </c>
      <c r="D287" s="214" t="s">
        <v>16</v>
      </c>
      <c r="E287" s="214" t="s">
        <v>258</v>
      </c>
      <c r="F287" s="904" t="s">
        <v>401</v>
      </c>
      <c r="G287" s="282">
        <v>36.14622</v>
      </c>
      <c r="H287" s="260">
        <v>17.214120000000001</v>
      </c>
      <c r="I287" s="905">
        <v>17.214120000000001</v>
      </c>
      <c r="J287" s="906">
        <v>0.20325270000000001</v>
      </c>
      <c r="K287" s="907"/>
      <c r="L287" s="908"/>
      <c r="M287" s="908"/>
      <c r="N287" s="908"/>
      <c r="O287" s="908">
        <v>2.8362200000000001E-2</v>
      </c>
      <c r="P287" s="908"/>
      <c r="Q287" s="908"/>
      <c r="R287" s="908">
        <v>0.1748905</v>
      </c>
      <c r="S287" s="909">
        <f t="shared" si="129"/>
        <v>0</v>
      </c>
      <c r="T287" s="909"/>
      <c r="U287" s="310"/>
      <c r="V287" s="214">
        <v>1985</v>
      </c>
      <c r="W287" s="215" t="s">
        <v>475</v>
      </c>
      <c r="X287" s="214" t="s">
        <v>512</v>
      </c>
      <c r="Y287" s="214" t="s">
        <v>16</v>
      </c>
      <c r="Z287" s="214" t="s">
        <v>258</v>
      </c>
      <c r="AA287" s="904" t="s">
        <v>401</v>
      </c>
      <c r="AB287" s="910">
        <f t="shared" si="137"/>
        <v>1</v>
      </c>
      <c r="AC287" s="911"/>
      <c r="AD287" s="912"/>
      <c r="AE287" s="912"/>
      <c r="AF287" s="912"/>
      <c r="AG287" s="912">
        <f>+O287/$J287</f>
        <v>0.13954156574549809</v>
      </c>
      <c r="AH287" s="912"/>
      <c r="AI287" s="912"/>
      <c r="AJ287" s="912">
        <f t="shared" si="132"/>
        <v>0.86045843425450186</v>
      </c>
      <c r="AK287" s="990">
        <f t="shared" si="133"/>
        <v>0</v>
      </c>
      <c r="AL287" s="210"/>
    </row>
    <row r="288" spans="1:38" s="211" customFormat="1" ht="11.45" customHeight="1">
      <c r="A288" s="504">
        <v>1980</v>
      </c>
      <c r="B288" s="227" t="s">
        <v>475</v>
      </c>
      <c r="C288" s="226" t="s">
        <v>512</v>
      </c>
      <c r="D288" s="226" t="s">
        <v>18</v>
      </c>
      <c r="E288" s="226" t="s">
        <v>259</v>
      </c>
      <c r="F288" s="953" t="s">
        <v>401</v>
      </c>
      <c r="G288" s="284">
        <v>31.54204</v>
      </c>
      <c r="H288" s="276">
        <v>19.445340000000002</v>
      </c>
      <c r="I288" s="954">
        <v>19.445340000000002</v>
      </c>
      <c r="J288" s="955">
        <v>0.1510011</v>
      </c>
      <c r="K288" s="956"/>
      <c r="L288" s="957"/>
      <c r="M288" s="957"/>
      <c r="N288" s="957"/>
      <c r="O288" s="957"/>
      <c r="P288" s="957"/>
      <c r="Q288" s="957"/>
      <c r="R288" s="957"/>
      <c r="S288" s="958"/>
      <c r="T288" s="958"/>
      <c r="U288" s="310"/>
      <c r="V288" s="226">
        <v>1980</v>
      </c>
      <c r="W288" s="227" t="s">
        <v>475</v>
      </c>
      <c r="X288" s="226" t="s">
        <v>512</v>
      </c>
      <c r="Y288" s="226" t="s">
        <v>18</v>
      </c>
      <c r="Z288" s="226" t="s">
        <v>259</v>
      </c>
      <c r="AA288" s="953" t="s">
        <v>401</v>
      </c>
      <c r="AB288" s="959"/>
      <c r="AC288" s="960"/>
      <c r="AD288" s="961"/>
      <c r="AE288" s="961"/>
      <c r="AF288" s="961"/>
      <c r="AG288" s="961"/>
      <c r="AH288" s="961"/>
      <c r="AI288" s="961"/>
      <c r="AJ288" s="961"/>
      <c r="AK288" s="990">
        <f t="shared" si="133"/>
        <v>0</v>
      </c>
      <c r="AL288" s="210"/>
    </row>
    <row r="289" spans="1:38" s="211" customFormat="1" ht="11.45" customHeight="1">
      <c r="A289" s="499">
        <v>2005</v>
      </c>
      <c r="B289" s="206" t="s">
        <v>476</v>
      </c>
      <c r="C289" s="205" t="s">
        <v>512</v>
      </c>
      <c r="D289" s="205" t="s">
        <v>8</v>
      </c>
      <c r="E289" s="205" t="s">
        <v>260</v>
      </c>
      <c r="F289" s="891" t="s">
        <v>313</v>
      </c>
      <c r="G289" s="280">
        <v>34.666539999999998</v>
      </c>
      <c r="H289" s="258">
        <v>5.7964219999999997</v>
      </c>
      <c r="I289" s="892">
        <v>11.969469999999999</v>
      </c>
      <c r="J289" s="893">
        <v>0.28062500000000001</v>
      </c>
      <c r="K289" s="894">
        <v>1.64E-4</v>
      </c>
      <c r="L289" s="895">
        <v>2.3231700000000001E-2</v>
      </c>
      <c r="M289" s="895">
        <v>3.4117599999999998E-2</v>
      </c>
      <c r="N289" s="895">
        <v>1.97325E-2</v>
      </c>
      <c r="O289" s="895">
        <v>2.4630099999999999E-2</v>
      </c>
      <c r="P289" s="895">
        <v>7.2740000000000001E-3</v>
      </c>
      <c r="Q289" s="895">
        <v>5.1076999999999997E-3</v>
      </c>
      <c r="R289" s="895">
        <v>0.1663674</v>
      </c>
      <c r="S289" s="896">
        <f t="shared" ref="S289:S311" si="139">J289-SUM(K289:R289)</f>
        <v>0</v>
      </c>
      <c r="T289" s="896">
        <v>0.28142650000000002</v>
      </c>
      <c r="U289" s="309"/>
      <c r="V289" s="205">
        <v>2005</v>
      </c>
      <c r="W289" s="206" t="s">
        <v>476</v>
      </c>
      <c r="X289" s="205" t="s">
        <v>512</v>
      </c>
      <c r="Y289" s="205" t="s">
        <v>8</v>
      </c>
      <c r="Z289" s="205" t="s">
        <v>260</v>
      </c>
      <c r="AA289" s="891" t="s">
        <v>313</v>
      </c>
      <c r="AB289" s="897">
        <f t="shared" ref="AB289:AJ291" si="140">+J289/$J289</f>
        <v>1</v>
      </c>
      <c r="AC289" s="901">
        <f t="shared" si="140"/>
        <v>5.8440979955456571E-4</v>
      </c>
      <c r="AD289" s="902">
        <f t="shared" si="140"/>
        <v>8.2785567928730514E-2</v>
      </c>
      <c r="AE289" s="902">
        <f t="shared" si="140"/>
        <v>0.1215771937639198</v>
      </c>
      <c r="AF289" s="902">
        <f t="shared" si="140"/>
        <v>7.0316258351893091E-2</v>
      </c>
      <c r="AG289" s="902">
        <f t="shared" si="140"/>
        <v>8.776873051224944E-2</v>
      </c>
      <c r="AH289" s="902">
        <f t="shared" si="140"/>
        <v>2.5920712694877505E-2</v>
      </c>
      <c r="AI289" s="902">
        <f t="shared" si="140"/>
        <v>1.8201158129175946E-2</v>
      </c>
      <c r="AJ289" s="902">
        <f t="shared" si="140"/>
        <v>0.59284596881959906</v>
      </c>
      <c r="AK289" s="903">
        <f t="shared" si="133"/>
        <v>0</v>
      </c>
      <c r="AL289" s="210"/>
    </row>
    <row r="290" spans="1:38" s="211" customFormat="1" ht="11.45" customHeight="1">
      <c r="A290" s="499">
        <v>2000</v>
      </c>
      <c r="B290" s="206" t="s">
        <v>476</v>
      </c>
      <c r="C290" s="205" t="s">
        <v>512</v>
      </c>
      <c r="D290" s="205" t="s">
        <v>10</v>
      </c>
      <c r="E290" s="205" t="s">
        <v>261</v>
      </c>
      <c r="F290" s="891" t="s">
        <v>313</v>
      </c>
      <c r="G290" s="280">
        <v>33.216949999999997</v>
      </c>
      <c r="H290" s="258">
        <v>7.6576329999999997</v>
      </c>
      <c r="I290" s="892">
        <v>12.289809999999999</v>
      </c>
      <c r="J290" s="893">
        <v>0.26239970000000001</v>
      </c>
      <c r="K290" s="894">
        <v>0.15298819999999999</v>
      </c>
      <c r="L290" s="895">
        <v>2.8386100000000001E-2</v>
      </c>
      <c r="M290" s="895">
        <v>3.0516399999999999E-2</v>
      </c>
      <c r="N290" s="895">
        <v>1.02907E-2</v>
      </c>
      <c r="O290" s="895">
        <v>2.6744899999999999E-2</v>
      </c>
      <c r="P290" s="895">
        <v>8.7358999999999996E-3</v>
      </c>
      <c r="Q290" s="895">
        <v>6.0105999999999996E-3</v>
      </c>
      <c r="R290" s="895">
        <v>5.8736999999999999E-3</v>
      </c>
      <c r="S290" s="896">
        <f t="shared" si="139"/>
        <v>-7.1467999999998977E-3</v>
      </c>
      <c r="T290" s="896">
        <v>0.30184250000000001</v>
      </c>
      <c r="U290" s="309"/>
      <c r="V290" s="205">
        <v>2000</v>
      </c>
      <c r="W290" s="206" t="s">
        <v>476</v>
      </c>
      <c r="X290" s="205" t="s">
        <v>512</v>
      </c>
      <c r="Y290" s="205" t="s">
        <v>10</v>
      </c>
      <c r="Z290" s="205" t="s">
        <v>261</v>
      </c>
      <c r="AA290" s="891" t="s">
        <v>313</v>
      </c>
      <c r="AB290" s="897">
        <f t="shared" si="140"/>
        <v>1</v>
      </c>
      <c r="AC290" s="901">
        <f t="shared" si="140"/>
        <v>0.58303496536009758</v>
      </c>
      <c r="AD290" s="902">
        <f t="shared" si="140"/>
        <v>0.10817885843619486</v>
      </c>
      <c r="AE290" s="902">
        <f t="shared" si="140"/>
        <v>0.11629738905951492</v>
      </c>
      <c r="AF290" s="902">
        <f t="shared" si="140"/>
        <v>3.9217651544571124E-2</v>
      </c>
      <c r="AG290" s="902">
        <f t="shared" si="140"/>
        <v>0.10192427811464723</v>
      </c>
      <c r="AH290" s="902">
        <f t="shared" si="140"/>
        <v>3.3292339892156887E-2</v>
      </c>
      <c r="AI290" s="902">
        <f t="shared" si="140"/>
        <v>2.2906276188577959E-2</v>
      </c>
      <c r="AJ290" s="902">
        <f t="shared" si="140"/>
        <v>2.238455303112008E-2</v>
      </c>
      <c r="AK290" s="900">
        <f t="shared" si="133"/>
        <v>-2.7236311626880561E-2</v>
      </c>
      <c r="AL290" s="210"/>
    </row>
    <row r="291" spans="1:38" s="211" customFormat="1" ht="11.45" customHeight="1">
      <c r="A291" s="499">
        <v>1995</v>
      </c>
      <c r="B291" s="206" t="s">
        <v>476</v>
      </c>
      <c r="C291" s="205" t="s">
        <v>512</v>
      </c>
      <c r="D291" s="205" t="s">
        <v>12</v>
      </c>
      <c r="E291" s="205" t="s">
        <v>262</v>
      </c>
      <c r="F291" s="891" t="s">
        <v>313</v>
      </c>
      <c r="G291" s="280">
        <v>39.488959999999999</v>
      </c>
      <c r="H291" s="258">
        <v>6.7079259999999996</v>
      </c>
      <c r="I291" s="892">
        <v>10.01679</v>
      </c>
      <c r="J291" s="893">
        <v>0.33109739999999999</v>
      </c>
      <c r="K291" s="894">
        <v>0.17243549999999999</v>
      </c>
      <c r="L291" s="895">
        <v>1.7041500000000001E-2</v>
      </c>
      <c r="M291" s="895">
        <v>5.6688700000000002E-2</v>
      </c>
      <c r="N291" s="895">
        <v>1.2799E-2</v>
      </c>
      <c r="O291" s="895">
        <v>4.5019799999999999E-2</v>
      </c>
      <c r="P291" s="895">
        <v>1.4994199999999999E-2</v>
      </c>
      <c r="Q291" s="895">
        <v>9.0907999999999996E-3</v>
      </c>
      <c r="R291" s="895">
        <v>3.0279999999999999E-3</v>
      </c>
      <c r="S291" s="896">
        <f t="shared" si="139"/>
        <v>-1.0000000000287557E-7</v>
      </c>
      <c r="T291" s="896">
        <v>0.28571780000000002</v>
      </c>
      <c r="U291" s="309"/>
      <c r="V291" s="205">
        <v>1995</v>
      </c>
      <c r="W291" s="206" t="s">
        <v>476</v>
      </c>
      <c r="X291" s="205" t="s">
        <v>512</v>
      </c>
      <c r="Y291" s="205" t="s">
        <v>12</v>
      </c>
      <c r="Z291" s="205" t="s">
        <v>262</v>
      </c>
      <c r="AA291" s="891" t="s">
        <v>313</v>
      </c>
      <c r="AB291" s="897">
        <f t="shared" si="140"/>
        <v>1</v>
      </c>
      <c r="AC291" s="901">
        <f t="shared" si="140"/>
        <v>0.5207999217148791</v>
      </c>
      <c r="AD291" s="902">
        <f t="shared" si="140"/>
        <v>5.1469748780872342E-2</v>
      </c>
      <c r="AE291" s="902">
        <f t="shared" si="140"/>
        <v>0.17121457311353094</v>
      </c>
      <c r="AF291" s="902">
        <f t="shared" si="140"/>
        <v>3.8656298720557758E-2</v>
      </c>
      <c r="AG291" s="902">
        <f t="shared" si="140"/>
        <v>0.13597146942259286</v>
      </c>
      <c r="AH291" s="902">
        <f t="shared" si="140"/>
        <v>4.5286371925602559E-2</v>
      </c>
      <c r="AI291" s="902">
        <f t="shared" si="140"/>
        <v>2.7456573201722515E-2</v>
      </c>
      <c r="AJ291" s="902">
        <f t="shared" si="140"/>
        <v>9.145345146171489E-3</v>
      </c>
      <c r="AK291" s="900">
        <f t="shared" si="133"/>
        <v>-3.0202592959938102E-7</v>
      </c>
      <c r="AL291" s="210"/>
    </row>
    <row r="292" spans="1:38" s="211" customFormat="1" ht="11.45" customHeight="1">
      <c r="A292" s="499">
        <v>1992</v>
      </c>
      <c r="B292" s="206" t="s">
        <v>476</v>
      </c>
      <c r="C292" s="205" t="s">
        <v>512</v>
      </c>
      <c r="D292" s="205" t="s">
        <v>14</v>
      </c>
      <c r="E292" s="205" t="s">
        <v>263</v>
      </c>
      <c r="F292" s="891" t="s">
        <v>313</v>
      </c>
      <c r="G292" s="280">
        <v>37.589700000000001</v>
      </c>
      <c r="H292" s="258">
        <v>7.4421759999999999</v>
      </c>
      <c r="I292" s="892">
        <v>12.085229999999999</v>
      </c>
      <c r="J292" s="893">
        <v>0.30671500000000002</v>
      </c>
      <c r="K292" s="894">
        <v>0.16664039999999999</v>
      </c>
      <c r="L292" s="895">
        <v>2.4797199999999998E-2</v>
      </c>
      <c r="M292" s="895">
        <v>4.4475800000000003E-2</v>
      </c>
      <c r="N292" s="895"/>
      <c r="O292" s="895">
        <v>3.53049E-2</v>
      </c>
      <c r="P292" s="895"/>
      <c r="Q292" s="895"/>
      <c r="R292" s="895">
        <v>3.5496699999999999E-2</v>
      </c>
      <c r="S292" s="896">
        <f t="shared" si="139"/>
        <v>0</v>
      </c>
      <c r="T292" s="896">
        <v>0.25097960000000002</v>
      </c>
      <c r="U292" s="309"/>
      <c r="V292" s="205">
        <v>1992</v>
      </c>
      <c r="W292" s="206" t="s">
        <v>476</v>
      </c>
      <c r="X292" s="205" t="s">
        <v>512</v>
      </c>
      <c r="Y292" s="205" t="s">
        <v>14</v>
      </c>
      <c r="Z292" s="205" t="s">
        <v>263</v>
      </c>
      <c r="AA292" s="891" t="s">
        <v>313</v>
      </c>
      <c r="AB292" s="897">
        <f t="shared" ref="AB292:AB302" si="141">+J292/$J292</f>
        <v>1</v>
      </c>
      <c r="AC292" s="901">
        <f t="shared" ref="AC292:AC302" si="142">+K292/$J292</f>
        <v>0.54330697879138612</v>
      </c>
      <c r="AD292" s="902">
        <f t="shared" ref="AD292:AD302" si="143">+L292/$J292</f>
        <v>8.0847692483249911E-2</v>
      </c>
      <c r="AE292" s="902">
        <f t="shared" ref="AE292:AE302" si="144">+M292/$J292</f>
        <v>0.14500692825587272</v>
      </c>
      <c r="AF292" s="902"/>
      <c r="AG292" s="902">
        <f t="shared" ref="AG292:AG304" si="145">+O292/$J292</f>
        <v>0.11510653212265458</v>
      </c>
      <c r="AH292" s="902"/>
      <c r="AI292" s="902"/>
      <c r="AJ292" s="902">
        <f t="shared" ref="AJ292:AJ311" si="146">+R292/$J292</f>
        <v>0.11573186834683663</v>
      </c>
      <c r="AK292" s="900">
        <f t="shared" si="133"/>
        <v>0</v>
      </c>
      <c r="AL292" s="210"/>
    </row>
    <row r="293" spans="1:38" s="211" customFormat="1" ht="11.45" customHeight="1">
      <c r="A293" s="499">
        <v>1987</v>
      </c>
      <c r="B293" s="206" t="s">
        <v>476</v>
      </c>
      <c r="C293" s="205" t="s">
        <v>512</v>
      </c>
      <c r="D293" s="205" t="s">
        <v>16</v>
      </c>
      <c r="E293" s="205" t="s">
        <v>264</v>
      </c>
      <c r="F293" s="891" t="s">
        <v>313</v>
      </c>
      <c r="G293" s="280">
        <v>32.339370000000002</v>
      </c>
      <c r="H293" s="258">
        <v>5.8694509999999998</v>
      </c>
      <c r="I293" s="892">
        <v>11.52408</v>
      </c>
      <c r="J293" s="893">
        <v>0.27628249999999999</v>
      </c>
      <c r="K293" s="894">
        <v>0.1594004</v>
      </c>
      <c r="L293" s="895">
        <v>3.9643600000000001E-2</v>
      </c>
      <c r="M293" s="895">
        <v>3.5959999999999999E-2</v>
      </c>
      <c r="N293" s="895">
        <v>9.7140000000000004E-3</v>
      </c>
      <c r="O293" s="895">
        <v>1.5661700000000001E-2</v>
      </c>
      <c r="P293" s="895"/>
      <c r="Q293" s="895"/>
      <c r="R293" s="895">
        <v>1.5902800000000002E-2</v>
      </c>
      <c r="S293" s="896">
        <f t="shared" si="139"/>
        <v>0</v>
      </c>
      <c r="T293" s="896">
        <v>0.3251211</v>
      </c>
      <c r="U293" s="309"/>
      <c r="V293" s="205">
        <v>1987</v>
      </c>
      <c r="W293" s="206" t="s">
        <v>476</v>
      </c>
      <c r="X293" s="205" t="s">
        <v>512</v>
      </c>
      <c r="Y293" s="205" t="s">
        <v>16</v>
      </c>
      <c r="Z293" s="205" t="s">
        <v>264</v>
      </c>
      <c r="AA293" s="891" t="s">
        <v>313</v>
      </c>
      <c r="AB293" s="897">
        <f t="shared" si="141"/>
        <v>1</v>
      </c>
      <c r="AC293" s="901">
        <f t="shared" si="142"/>
        <v>0.57694714648955325</v>
      </c>
      <c r="AD293" s="902">
        <f t="shared" si="143"/>
        <v>0.1434893632423335</v>
      </c>
      <c r="AE293" s="902">
        <f t="shared" si="144"/>
        <v>0.13015663315628026</v>
      </c>
      <c r="AF293" s="902">
        <f>+N293/$J293</f>
        <v>3.5159664473862803E-2</v>
      </c>
      <c r="AG293" s="902">
        <f t="shared" si="145"/>
        <v>5.6687267561282388E-2</v>
      </c>
      <c r="AH293" s="902"/>
      <c r="AI293" s="902"/>
      <c r="AJ293" s="902">
        <f t="shared" si="146"/>
        <v>5.7559925076687821E-2</v>
      </c>
      <c r="AK293" s="900">
        <f t="shared" si="133"/>
        <v>0</v>
      </c>
      <c r="AL293" s="210"/>
    </row>
    <row r="294" spans="1:38" s="211" customFormat="1" ht="11.45" customHeight="1">
      <c r="A294" s="499">
        <v>1981</v>
      </c>
      <c r="B294" s="206" t="s">
        <v>476</v>
      </c>
      <c r="C294" s="205" t="s">
        <v>512</v>
      </c>
      <c r="D294" s="205" t="s">
        <v>18</v>
      </c>
      <c r="E294" s="205" t="s">
        <v>265</v>
      </c>
      <c r="F294" s="891" t="s">
        <v>313</v>
      </c>
      <c r="G294" s="280">
        <v>30.31174</v>
      </c>
      <c r="H294" s="258">
        <v>4.9209160000000001</v>
      </c>
      <c r="I294" s="892">
        <v>9.1262699999999999</v>
      </c>
      <c r="J294" s="893">
        <v>0.26763949999999997</v>
      </c>
      <c r="K294" s="894">
        <v>0.15023429999999999</v>
      </c>
      <c r="L294" s="895">
        <v>3.3720300000000002E-2</v>
      </c>
      <c r="M294" s="895">
        <v>3.01026E-2</v>
      </c>
      <c r="N294" s="895"/>
      <c r="O294" s="895">
        <v>9.3063E-3</v>
      </c>
      <c r="P294" s="895"/>
      <c r="Q294" s="895"/>
      <c r="R294" s="895">
        <v>4.4276099999999999E-2</v>
      </c>
      <c r="S294" s="896">
        <f t="shared" si="139"/>
        <v>-1.0000000000287557E-7</v>
      </c>
      <c r="T294" s="896">
        <v>0.29796600000000001</v>
      </c>
      <c r="U294" s="309"/>
      <c r="V294" s="205">
        <v>1981</v>
      </c>
      <c r="W294" s="206" t="s">
        <v>476</v>
      </c>
      <c r="X294" s="205" t="s">
        <v>512</v>
      </c>
      <c r="Y294" s="205" t="s">
        <v>18</v>
      </c>
      <c r="Z294" s="205" t="s">
        <v>265</v>
      </c>
      <c r="AA294" s="891" t="s">
        <v>313</v>
      </c>
      <c r="AB294" s="897">
        <f t="shared" si="141"/>
        <v>1</v>
      </c>
      <c r="AC294" s="901">
        <f t="shared" si="142"/>
        <v>0.56133082000227918</v>
      </c>
      <c r="AD294" s="902">
        <f t="shared" si="143"/>
        <v>0.12599149228719977</v>
      </c>
      <c r="AE294" s="902">
        <f t="shared" si="144"/>
        <v>0.11247442922289125</v>
      </c>
      <c r="AF294" s="902"/>
      <c r="AG294" s="902">
        <f t="shared" si="145"/>
        <v>3.4771773224804264E-2</v>
      </c>
      <c r="AH294" s="902"/>
      <c r="AI294" s="902"/>
      <c r="AJ294" s="902">
        <f t="shared" si="146"/>
        <v>0.16543185889975134</v>
      </c>
      <c r="AK294" s="900">
        <f t="shared" si="133"/>
        <v>-3.7363692584335695E-7</v>
      </c>
      <c r="AL294" s="210"/>
    </row>
    <row r="295" spans="1:38" s="211" customFormat="1" ht="11.45" customHeight="1">
      <c r="A295" s="499">
        <v>1975</v>
      </c>
      <c r="B295" s="206" t="s">
        <v>476</v>
      </c>
      <c r="C295" s="205" t="s">
        <v>512</v>
      </c>
      <c r="D295" s="205" t="s">
        <v>50</v>
      </c>
      <c r="E295" s="205" t="s">
        <v>266</v>
      </c>
      <c r="F295" s="891" t="s">
        <v>313</v>
      </c>
      <c r="G295" s="280">
        <v>25.72035</v>
      </c>
      <c r="H295" s="258">
        <v>8.913449</v>
      </c>
      <c r="I295" s="892">
        <v>12.5473</v>
      </c>
      <c r="J295" s="893">
        <v>0.19350200000000001</v>
      </c>
      <c r="K295" s="894">
        <v>9.7587499999999994E-2</v>
      </c>
      <c r="L295" s="895">
        <v>3.2567699999999998E-2</v>
      </c>
      <c r="M295" s="895">
        <v>2.60891E-2</v>
      </c>
      <c r="N295" s="895"/>
      <c r="O295" s="895">
        <v>3.9404000000000002E-3</v>
      </c>
      <c r="P295" s="895"/>
      <c r="Q295" s="895"/>
      <c r="R295" s="895">
        <v>3.3317199999999998E-2</v>
      </c>
      <c r="S295" s="896">
        <f t="shared" si="139"/>
        <v>1.0000000000287557E-7</v>
      </c>
      <c r="T295" s="896">
        <v>0.30740719999999999</v>
      </c>
      <c r="U295" s="309"/>
      <c r="V295" s="205">
        <v>1975</v>
      </c>
      <c r="W295" s="206" t="s">
        <v>476</v>
      </c>
      <c r="X295" s="205" t="s">
        <v>512</v>
      </c>
      <c r="Y295" s="205" t="s">
        <v>50</v>
      </c>
      <c r="Z295" s="205" t="s">
        <v>266</v>
      </c>
      <c r="AA295" s="891" t="s">
        <v>313</v>
      </c>
      <c r="AB295" s="897">
        <f t="shared" si="141"/>
        <v>1</v>
      </c>
      <c r="AC295" s="901">
        <f t="shared" si="142"/>
        <v>0.50432295273433858</v>
      </c>
      <c r="AD295" s="902">
        <f t="shared" si="143"/>
        <v>0.16830678752674388</v>
      </c>
      <c r="AE295" s="902">
        <f t="shared" si="144"/>
        <v>0.13482599663052577</v>
      </c>
      <c r="AF295" s="902"/>
      <c r="AG295" s="902">
        <f t="shared" si="145"/>
        <v>2.0363613812777129E-2</v>
      </c>
      <c r="AH295" s="902"/>
      <c r="AI295" s="902"/>
      <c r="AJ295" s="902">
        <f t="shared" si="146"/>
        <v>0.17218013250509037</v>
      </c>
      <c r="AK295" s="900">
        <f t="shared" si="133"/>
        <v>5.1679052426312211E-7</v>
      </c>
      <c r="AL295" s="210"/>
    </row>
    <row r="296" spans="1:38" s="211" customFormat="1" ht="11.45" customHeight="1">
      <c r="A296" s="499">
        <v>1967</v>
      </c>
      <c r="B296" s="206" t="s">
        <v>476</v>
      </c>
      <c r="C296" s="205" t="s">
        <v>512</v>
      </c>
      <c r="D296" s="205" t="s">
        <v>50</v>
      </c>
      <c r="E296" s="205" t="s">
        <v>267</v>
      </c>
      <c r="F296" s="891" t="s">
        <v>313</v>
      </c>
      <c r="G296" s="280">
        <v>21.03238</v>
      </c>
      <c r="H296" s="258">
        <v>12.38626</v>
      </c>
      <c r="I296" s="892">
        <v>15.97527</v>
      </c>
      <c r="J296" s="893">
        <v>0.1187965</v>
      </c>
      <c r="K296" s="894">
        <v>6.2564300000000003E-2</v>
      </c>
      <c r="L296" s="895">
        <v>2.3753799999999999E-2</v>
      </c>
      <c r="M296" s="895">
        <v>2.58456E-2</v>
      </c>
      <c r="N296" s="895"/>
      <c r="O296" s="895">
        <v>3.7033000000000001E-3</v>
      </c>
      <c r="P296" s="895"/>
      <c r="Q296" s="895"/>
      <c r="R296" s="895">
        <v>2.9294999999999998E-3</v>
      </c>
      <c r="S296" s="896">
        <f t="shared" si="139"/>
        <v>0</v>
      </c>
      <c r="T296" s="896">
        <v>0.28834589999999999</v>
      </c>
      <c r="U296" s="309"/>
      <c r="V296" s="205">
        <v>1967</v>
      </c>
      <c r="W296" s="206" t="s">
        <v>476</v>
      </c>
      <c r="X296" s="205" t="s">
        <v>512</v>
      </c>
      <c r="Y296" s="205" t="s">
        <v>50</v>
      </c>
      <c r="Z296" s="205" t="s">
        <v>267</v>
      </c>
      <c r="AA296" s="891" t="s">
        <v>313</v>
      </c>
      <c r="AB296" s="897">
        <f t="shared" si="141"/>
        <v>1</v>
      </c>
      <c r="AC296" s="901">
        <f t="shared" si="142"/>
        <v>0.52665103769892219</v>
      </c>
      <c r="AD296" s="902">
        <f t="shared" si="143"/>
        <v>0.19995370233971538</v>
      </c>
      <c r="AE296" s="902">
        <f t="shared" si="144"/>
        <v>0.21756196520941273</v>
      </c>
      <c r="AF296" s="902"/>
      <c r="AG296" s="902">
        <f t="shared" si="145"/>
        <v>3.1173477333086414E-2</v>
      </c>
      <c r="AH296" s="902"/>
      <c r="AI296" s="902"/>
      <c r="AJ296" s="902">
        <f t="shared" si="146"/>
        <v>2.4659817418863347E-2</v>
      </c>
      <c r="AK296" s="968">
        <f t="shared" si="133"/>
        <v>0</v>
      </c>
      <c r="AL296" s="210"/>
    </row>
    <row r="297" spans="1:38" s="211" customFormat="1" ht="11.45" customHeight="1">
      <c r="A297" s="498">
        <v>2013</v>
      </c>
      <c r="B297" s="883" t="s">
        <v>477</v>
      </c>
      <c r="C297" s="491" t="s">
        <v>513</v>
      </c>
      <c r="D297" s="491" t="s">
        <v>20</v>
      </c>
      <c r="E297" s="491" t="s">
        <v>268</v>
      </c>
      <c r="F297" s="924" t="s">
        <v>313</v>
      </c>
      <c r="G297" s="278">
        <v>23.906189999999999</v>
      </c>
      <c r="H297" s="925">
        <v>5.2546799999999996</v>
      </c>
      <c r="I297" s="926">
        <v>14.775980000000001</v>
      </c>
      <c r="J297" s="927">
        <v>0.1715863</v>
      </c>
      <c r="K297" s="928">
        <v>0.1291447</v>
      </c>
      <c r="L297" s="929">
        <v>9.9599999999999995E-5</v>
      </c>
      <c r="M297" s="929">
        <v>2.0037599999999999E-2</v>
      </c>
      <c r="N297" s="929"/>
      <c r="O297" s="929">
        <v>9.2726000000000006E-3</v>
      </c>
      <c r="P297" s="929">
        <v>3.369E-4</v>
      </c>
      <c r="Q297" s="929"/>
      <c r="R297" s="929">
        <v>1.2695E-2</v>
      </c>
      <c r="S297" s="930">
        <f t="shared" si="139"/>
        <v>-1.0000000000287557E-7</v>
      </c>
      <c r="T297" s="930">
        <v>0.28065709999999999</v>
      </c>
      <c r="U297" s="309"/>
      <c r="V297" s="491">
        <v>2013</v>
      </c>
      <c r="W297" s="883" t="s">
        <v>477</v>
      </c>
      <c r="X297" s="491" t="s">
        <v>513</v>
      </c>
      <c r="Y297" s="491" t="s">
        <v>20</v>
      </c>
      <c r="Z297" s="491" t="s">
        <v>268</v>
      </c>
      <c r="AA297" s="924" t="s">
        <v>313</v>
      </c>
      <c r="AB297" s="931">
        <f t="shared" si="141"/>
        <v>1</v>
      </c>
      <c r="AC297" s="898">
        <f t="shared" si="142"/>
        <v>0.75265158115770314</v>
      </c>
      <c r="AD297" s="899">
        <f t="shared" si="143"/>
        <v>5.8046592297869928E-4</v>
      </c>
      <c r="AE297" s="899">
        <f t="shared" si="144"/>
        <v>0.11677855399877496</v>
      </c>
      <c r="AF297" s="899"/>
      <c r="AG297" s="899">
        <f t="shared" si="145"/>
        <v>5.4040444953938636E-2</v>
      </c>
      <c r="AH297" s="899">
        <f>+P297/$J297</f>
        <v>1.9634434683887935E-3</v>
      </c>
      <c r="AI297" s="899"/>
      <c r="AJ297" s="899">
        <f t="shared" si="146"/>
        <v>7.3986093295327196E-2</v>
      </c>
      <c r="AK297" s="900">
        <f t="shared" si="133"/>
        <v>-5.8279711145914348E-7</v>
      </c>
      <c r="AL297" s="210"/>
    </row>
    <row r="298" spans="1:38" s="211" customFormat="1" ht="11.45" customHeight="1">
      <c r="A298" s="499">
        <v>2010</v>
      </c>
      <c r="B298" s="206" t="s">
        <v>477</v>
      </c>
      <c r="C298" s="205" t="s">
        <v>513</v>
      </c>
      <c r="D298" s="205" t="s">
        <v>4</v>
      </c>
      <c r="E298" s="205" t="s">
        <v>269</v>
      </c>
      <c r="F298" s="891" t="s">
        <v>313</v>
      </c>
      <c r="G298" s="280">
        <v>23.100750000000001</v>
      </c>
      <c r="H298" s="258">
        <v>5.6278649999999999</v>
      </c>
      <c r="I298" s="892">
        <v>16.161660000000001</v>
      </c>
      <c r="J298" s="893">
        <v>0.16102929999999999</v>
      </c>
      <c r="K298" s="894">
        <v>0.1237649</v>
      </c>
      <c r="L298" s="895">
        <v>4.6309999999999998E-4</v>
      </c>
      <c r="M298" s="895">
        <v>1.5587500000000001E-2</v>
      </c>
      <c r="N298" s="895"/>
      <c r="O298" s="895">
        <v>1.1900300000000001E-2</v>
      </c>
      <c r="P298" s="895">
        <v>9.6630000000000001E-4</v>
      </c>
      <c r="Q298" s="895"/>
      <c r="R298" s="895">
        <v>8.3472000000000008E-3</v>
      </c>
      <c r="S298" s="896">
        <f t="shared" si="139"/>
        <v>0</v>
      </c>
      <c r="T298" s="896">
        <v>0.27441349999999998</v>
      </c>
      <c r="U298" s="309"/>
      <c r="V298" s="205">
        <v>2010</v>
      </c>
      <c r="W298" s="206" t="s">
        <v>477</v>
      </c>
      <c r="X298" s="205" t="s">
        <v>513</v>
      </c>
      <c r="Y298" s="205" t="s">
        <v>4</v>
      </c>
      <c r="Z298" s="205" t="s">
        <v>269</v>
      </c>
      <c r="AA298" s="891" t="s">
        <v>313</v>
      </c>
      <c r="AB298" s="897">
        <f t="shared" si="141"/>
        <v>1</v>
      </c>
      <c r="AC298" s="901">
        <f t="shared" si="142"/>
        <v>0.76858621381326264</v>
      </c>
      <c r="AD298" s="902">
        <f t="shared" si="143"/>
        <v>2.8758741421592219E-3</v>
      </c>
      <c r="AE298" s="902">
        <f t="shared" si="144"/>
        <v>9.6799153942791788E-2</v>
      </c>
      <c r="AF298" s="902"/>
      <c r="AG298" s="902">
        <f t="shared" si="145"/>
        <v>7.3901457685030009E-2</v>
      </c>
      <c r="AH298" s="902">
        <f>+P298/$J298</f>
        <v>6.0007712882065569E-3</v>
      </c>
      <c r="AI298" s="902"/>
      <c r="AJ298" s="902">
        <f t="shared" si="146"/>
        <v>5.1836529128549906E-2</v>
      </c>
      <c r="AK298" s="900">
        <f t="shared" si="133"/>
        <v>0</v>
      </c>
      <c r="AL298" s="210"/>
    </row>
    <row r="299" spans="1:38" s="211" customFormat="1" ht="11.45" customHeight="1">
      <c r="A299" s="499">
        <v>2007</v>
      </c>
      <c r="B299" s="206" t="s">
        <v>477</v>
      </c>
      <c r="C299" s="205" t="s">
        <v>513</v>
      </c>
      <c r="D299" s="205" t="s">
        <v>6</v>
      </c>
      <c r="E299" s="205" t="s">
        <v>270</v>
      </c>
      <c r="F299" s="891" t="s">
        <v>313</v>
      </c>
      <c r="G299" s="280">
        <v>22.26107</v>
      </c>
      <c r="H299" s="258">
        <v>6.5885429999999996</v>
      </c>
      <c r="I299" s="892">
        <v>16.73076</v>
      </c>
      <c r="J299" s="893">
        <v>0.15501380000000001</v>
      </c>
      <c r="K299" s="894">
        <v>0.1272296</v>
      </c>
      <c r="L299" s="895">
        <v>3.392E-4</v>
      </c>
      <c r="M299" s="895">
        <v>1.2018300000000001E-2</v>
      </c>
      <c r="N299" s="895"/>
      <c r="O299" s="895">
        <v>6.6051E-3</v>
      </c>
      <c r="P299" s="895"/>
      <c r="Q299" s="895"/>
      <c r="R299" s="895">
        <v>8.8216000000000006E-3</v>
      </c>
      <c r="S299" s="896">
        <f t="shared" si="139"/>
        <v>0</v>
      </c>
      <c r="T299" s="896">
        <v>0.27305309999999999</v>
      </c>
      <c r="U299" s="309"/>
      <c r="V299" s="205">
        <v>2007</v>
      </c>
      <c r="W299" s="206" t="s">
        <v>477</v>
      </c>
      <c r="X299" s="205" t="s">
        <v>513</v>
      </c>
      <c r="Y299" s="205" t="s">
        <v>6</v>
      </c>
      <c r="Z299" s="205" t="s">
        <v>270</v>
      </c>
      <c r="AA299" s="891" t="s">
        <v>313</v>
      </c>
      <c r="AB299" s="897">
        <f t="shared" si="141"/>
        <v>1</v>
      </c>
      <c r="AC299" s="901">
        <f t="shared" si="142"/>
        <v>0.8207630546441671</v>
      </c>
      <c r="AD299" s="902">
        <f t="shared" si="143"/>
        <v>2.1881922770746864E-3</v>
      </c>
      <c r="AE299" s="902">
        <f t="shared" si="144"/>
        <v>7.7530516637873539E-2</v>
      </c>
      <c r="AF299" s="902"/>
      <c r="AG299" s="902">
        <f t="shared" si="145"/>
        <v>4.2609754744416299E-2</v>
      </c>
      <c r="AH299" s="902"/>
      <c r="AI299" s="902"/>
      <c r="AJ299" s="902">
        <f t="shared" si="146"/>
        <v>5.6908481696468317E-2</v>
      </c>
      <c r="AK299" s="900">
        <f t="shared" si="133"/>
        <v>0</v>
      </c>
      <c r="AL299" s="210"/>
    </row>
    <row r="300" spans="1:38" s="211" customFormat="1" ht="11.45" customHeight="1">
      <c r="A300" s="499">
        <v>2004</v>
      </c>
      <c r="B300" s="206" t="s">
        <v>477</v>
      </c>
      <c r="C300" s="205" t="s">
        <v>513</v>
      </c>
      <c r="D300" s="205" t="s">
        <v>8</v>
      </c>
      <c r="E300" s="205" t="s">
        <v>271</v>
      </c>
      <c r="F300" s="891" t="s">
        <v>313</v>
      </c>
      <c r="G300" s="280">
        <v>24.233470000000001</v>
      </c>
      <c r="H300" s="258">
        <v>4.6576009999999997</v>
      </c>
      <c r="I300" s="892">
        <v>14.812379999999999</v>
      </c>
      <c r="J300" s="893">
        <v>0.17389979999999999</v>
      </c>
      <c r="K300" s="894">
        <v>0.1339987</v>
      </c>
      <c r="L300" s="895">
        <v>4.1041999999999997E-3</v>
      </c>
      <c r="M300" s="895">
        <v>1.6061700000000002E-2</v>
      </c>
      <c r="N300" s="895"/>
      <c r="O300" s="895">
        <v>1.20368E-2</v>
      </c>
      <c r="P300" s="895">
        <v>1.3449999999999999E-4</v>
      </c>
      <c r="Q300" s="895">
        <v>2.3319E-3</v>
      </c>
      <c r="R300" s="895">
        <v>5.2319000000000003E-3</v>
      </c>
      <c r="S300" s="896">
        <f t="shared" si="139"/>
        <v>9.9999999975119991E-8</v>
      </c>
      <c r="T300" s="896">
        <v>0.26064169999999998</v>
      </c>
      <c r="U300" s="309"/>
      <c r="V300" s="205">
        <v>2004</v>
      </c>
      <c r="W300" s="206" t="s">
        <v>477</v>
      </c>
      <c r="X300" s="205" t="s">
        <v>513</v>
      </c>
      <c r="Y300" s="205" t="s">
        <v>8</v>
      </c>
      <c r="Z300" s="205" t="s">
        <v>271</v>
      </c>
      <c r="AA300" s="891" t="s">
        <v>313</v>
      </c>
      <c r="AB300" s="897">
        <f t="shared" si="141"/>
        <v>1</v>
      </c>
      <c r="AC300" s="901">
        <f t="shared" si="142"/>
        <v>0.77055120247406839</v>
      </c>
      <c r="AD300" s="902">
        <f t="shared" si="143"/>
        <v>2.3600947212130203E-2</v>
      </c>
      <c r="AE300" s="902">
        <f t="shared" si="144"/>
        <v>9.2361808351706001E-2</v>
      </c>
      <c r="AF300" s="902"/>
      <c r="AG300" s="902">
        <f t="shared" si="145"/>
        <v>6.9216870864716354E-2</v>
      </c>
      <c r="AH300" s="902">
        <f t="shared" ref="AH300:AI303" si="147">+P300/$J300</f>
        <v>7.7343389699125581E-4</v>
      </c>
      <c r="AI300" s="902">
        <f t="shared" si="147"/>
        <v>1.3409446129322749E-2</v>
      </c>
      <c r="AJ300" s="902">
        <f t="shared" si="146"/>
        <v>3.0085716027275479E-2</v>
      </c>
      <c r="AK300" s="900">
        <f t="shared" si="133"/>
        <v>5.7504378947470514E-7</v>
      </c>
      <c r="AL300" s="210"/>
    </row>
    <row r="301" spans="1:38" s="211" customFormat="1" ht="11.45" customHeight="1">
      <c r="A301" s="499">
        <v>2002</v>
      </c>
      <c r="B301" s="206" t="s">
        <v>477</v>
      </c>
      <c r="C301" s="205" t="s">
        <v>513</v>
      </c>
      <c r="D301" s="205" t="s">
        <v>10</v>
      </c>
      <c r="E301" s="205" t="s">
        <v>272</v>
      </c>
      <c r="F301" s="891" t="s">
        <v>313</v>
      </c>
      <c r="G301" s="280">
        <v>21.77205</v>
      </c>
      <c r="H301" s="258">
        <v>5.415254</v>
      </c>
      <c r="I301" s="892">
        <v>14.45382</v>
      </c>
      <c r="J301" s="893">
        <v>0.16034000000000001</v>
      </c>
      <c r="K301" s="894">
        <v>0.12768060000000001</v>
      </c>
      <c r="L301" s="895">
        <v>5.1108000000000004E-3</v>
      </c>
      <c r="M301" s="895">
        <v>1.56004E-2</v>
      </c>
      <c r="N301" s="895"/>
      <c r="O301" s="895">
        <v>6.7561000000000001E-3</v>
      </c>
      <c r="P301" s="895">
        <v>2.098E-4</v>
      </c>
      <c r="Q301" s="895">
        <v>8.365E-4</v>
      </c>
      <c r="R301" s="895">
        <v>4.1457999999999998E-3</v>
      </c>
      <c r="S301" s="896">
        <f t="shared" si="139"/>
        <v>0</v>
      </c>
      <c r="T301" s="896">
        <v>0.25084430000000002</v>
      </c>
      <c r="U301" s="309"/>
      <c r="V301" s="205">
        <v>2002</v>
      </c>
      <c r="W301" s="206" t="s">
        <v>477</v>
      </c>
      <c r="X301" s="205" t="s">
        <v>513</v>
      </c>
      <c r="Y301" s="205" t="s">
        <v>10</v>
      </c>
      <c r="Z301" s="205" t="s">
        <v>272</v>
      </c>
      <c r="AA301" s="891" t="s">
        <v>313</v>
      </c>
      <c r="AB301" s="897">
        <f t="shared" si="141"/>
        <v>1</v>
      </c>
      <c r="AC301" s="901">
        <f t="shared" si="142"/>
        <v>0.79631158787576395</v>
      </c>
      <c r="AD301" s="902">
        <f t="shared" si="143"/>
        <v>3.187476612199077E-2</v>
      </c>
      <c r="AE301" s="902">
        <f t="shared" si="144"/>
        <v>9.7295746538605454E-2</v>
      </c>
      <c r="AF301" s="902"/>
      <c r="AG301" s="902">
        <f t="shared" si="145"/>
        <v>4.2136085817637517E-2</v>
      </c>
      <c r="AH301" s="902">
        <f t="shared" si="147"/>
        <v>1.3084695023075964E-3</v>
      </c>
      <c r="AI301" s="902">
        <f t="shared" si="147"/>
        <v>5.2170387925657971E-3</v>
      </c>
      <c r="AJ301" s="902">
        <f t="shared" si="146"/>
        <v>2.5856305351128848E-2</v>
      </c>
      <c r="AK301" s="900">
        <f t="shared" si="133"/>
        <v>0</v>
      </c>
      <c r="AL301" s="210"/>
    </row>
    <row r="302" spans="1:38" s="211" customFormat="1" ht="11.45" customHeight="1">
      <c r="A302" s="499">
        <v>2000</v>
      </c>
      <c r="B302" s="206" t="s">
        <v>477</v>
      </c>
      <c r="C302" s="205" t="s">
        <v>513</v>
      </c>
      <c r="D302" s="205" t="s">
        <v>10</v>
      </c>
      <c r="E302" s="205" t="s">
        <v>273</v>
      </c>
      <c r="F302" s="891" t="s">
        <v>313</v>
      </c>
      <c r="G302" s="280">
        <v>21.750019999999999</v>
      </c>
      <c r="H302" s="258">
        <v>5.378762</v>
      </c>
      <c r="I302" s="892">
        <v>13.826420000000001</v>
      </c>
      <c r="J302" s="893">
        <v>0.15342330000000001</v>
      </c>
      <c r="K302" s="894">
        <v>0.1227941</v>
      </c>
      <c r="L302" s="895">
        <v>3.8430999999999999E-3</v>
      </c>
      <c r="M302" s="895">
        <v>1.6162599999999999E-2</v>
      </c>
      <c r="N302" s="895"/>
      <c r="O302" s="895">
        <v>4.7993000000000003E-3</v>
      </c>
      <c r="P302" s="895">
        <v>3.3320000000000002E-4</v>
      </c>
      <c r="Q302" s="895">
        <v>1.2440000000000001E-3</v>
      </c>
      <c r="R302" s="895">
        <v>4.2471000000000002E-3</v>
      </c>
      <c r="S302" s="896">
        <f t="shared" si="139"/>
        <v>-1.0000000000287557E-7</v>
      </c>
      <c r="T302" s="896">
        <v>0.24482429999999999</v>
      </c>
      <c r="U302" s="309"/>
      <c r="V302" s="205">
        <v>2000</v>
      </c>
      <c r="W302" s="206" t="s">
        <v>477</v>
      </c>
      <c r="X302" s="205" t="s">
        <v>513</v>
      </c>
      <c r="Y302" s="205" t="s">
        <v>10</v>
      </c>
      <c r="Z302" s="205" t="s">
        <v>273</v>
      </c>
      <c r="AA302" s="891" t="s">
        <v>313</v>
      </c>
      <c r="AB302" s="897">
        <f t="shared" si="141"/>
        <v>1</v>
      </c>
      <c r="AC302" s="901">
        <f t="shared" si="142"/>
        <v>0.80036148355562675</v>
      </c>
      <c r="AD302" s="902">
        <f t="shared" si="143"/>
        <v>2.5048998424619988E-2</v>
      </c>
      <c r="AE302" s="902">
        <f t="shared" si="144"/>
        <v>0.10534644998510655</v>
      </c>
      <c r="AF302" s="902"/>
      <c r="AG302" s="902">
        <f t="shared" si="145"/>
        <v>3.1281428570497441E-2</v>
      </c>
      <c r="AH302" s="902">
        <f t="shared" si="147"/>
        <v>2.1717692162794046E-3</v>
      </c>
      <c r="AI302" s="902">
        <f t="shared" si="147"/>
        <v>8.1082860295665655E-3</v>
      </c>
      <c r="AJ302" s="902">
        <f t="shared" si="146"/>
        <v>2.7682236009784693E-2</v>
      </c>
      <c r="AK302" s="900">
        <f t="shared" si="133"/>
        <v>-6.5179148123206687E-7</v>
      </c>
      <c r="AL302" s="210"/>
    </row>
    <row r="303" spans="1:38" s="211" customFormat="1" ht="11.45" customHeight="1">
      <c r="A303" s="499">
        <v>1992</v>
      </c>
      <c r="B303" s="206" t="s">
        <v>477</v>
      </c>
      <c r="C303" s="205" t="s">
        <v>513</v>
      </c>
      <c r="D303" s="205" t="s">
        <v>14</v>
      </c>
      <c r="E303" s="205" t="s">
        <v>274</v>
      </c>
      <c r="F303" s="891" t="s">
        <v>313</v>
      </c>
      <c r="G303" s="280">
        <v>23.805869999999999</v>
      </c>
      <c r="H303" s="258">
        <v>11.14494</v>
      </c>
      <c r="I303" s="892">
        <v>14.642150000000001</v>
      </c>
      <c r="J303" s="893">
        <v>0.1224889</v>
      </c>
      <c r="K303" s="894">
        <v>0.1120776</v>
      </c>
      <c r="L303" s="895">
        <v>2.0482E-3</v>
      </c>
      <c r="M303" s="895"/>
      <c r="N303" s="895"/>
      <c r="O303" s="895">
        <v>5.8171000000000004E-3</v>
      </c>
      <c r="P303" s="895">
        <v>7.8399999999999995E-5</v>
      </c>
      <c r="Q303" s="895">
        <v>1.9104E-3</v>
      </c>
      <c r="R303" s="895">
        <v>5.6610000000000005E-4</v>
      </c>
      <c r="S303" s="896">
        <f t="shared" si="139"/>
        <v>-8.900000000020003E-6</v>
      </c>
      <c r="T303" s="896">
        <v>0.1691145</v>
      </c>
      <c r="U303" s="309"/>
      <c r="V303" s="205">
        <v>1992</v>
      </c>
      <c r="W303" s="206" t="s">
        <v>477</v>
      </c>
      <c r="X303" s="205" t="s">
        <v>513</v>
      </c>
      <c r="Y303" s="205" t="s">
        <v>14</v>
      </c>
      <c r="Z303" s="205" t="s">
        <v>274</v>
      </c>
      <c r="AA303" s="891" t="s">
        <v>313</v>
      </c>
      <c r="AB303" s="897">
        <f>+J303/$J303</f>
        <v>1</v>
      </c>
      <c r="AC303" s="901">
        <f>+K303/$J303</f>
        <v>0.91500209406729915</v>
      </c>
      <c r="AD303" s="902">
        <f>+L303/$J303</f>
        <v>1.6721515174028014E-2</v>
      </c>
      <c r="AE303" s="902"/>
      <c r="AF303" s="902"/>
      <c r="AG303" s="902">
        <f t="shared" si="145"/>
        <v>4.7490833863313334E-2</v>
      </c>
      <c r="AH303" s="902">
        <f t="shared" si="147"/>
        <v>6.4005799709198133E-4</v>
      </c>
      <c r="AI303" s="902">
        <f t="shared" si="147"/>
        <v>1.5596515276078077E-2</v>
      </c>
      <c r="AJ303" s="902">
        <f t="shared" si="146"/>
        <v>4.6216432672674833E-3</v>
      </c>
      <c r="AK303" s="900">
        <f t="shared" si="133"/>
        <v>-7.2659645077965962E-5</v>
      </c>
      <c r="AL303" s="210"/>
    </row>
    <row r="304" spans="1:38" s="211" customFormat="1" ht="11.45" customHeight="1">
      <c r="A304" s="499">
        <v>1982</v>
      </c>
      <c r="B304" s="206" t="s">
        <v>477</v>
      </c>
      <c r="C304" s="205" t="s">
        <v>513</v>
      </c>
      <c r="D304" s="205" t="s">
        <v>18</v>
      </c>
      <c r="E304" s="205" t="s">
        <v>275</v>
      </c>
      <c r="F304" s="891" t="s">
        <v>313</v>
      </c>
      <c r="G304" s="280">
        <v>19.96922</v>
      </c>
      <c r="H304" s="258">
        <v>10.469279999999999</v>
      </c>
      <c r="I304" s="892">
        <v>13.50446</v>
      </c>
      <c r="J304" s="893">
        <v>8.0637899999999998E-2</v>
      </c>
      <c r="K304" s="894">
        <v>7.4311000000000002E-2</v>
      </c>
      <c r="L304" s="895"/>
      <c r="M304" s="895"/>
      <c r="N304" s="895"/>
      <c r="O304" s="895">
        <v>7.5389999999999995E-4</v>
      </c>
      <c r="P304" s="895"/>
      <c r="Q304" s="895"/>
      <c r="R304" s="895">
        <v>5.5731000000000001E-3</v>
      </c>
      <c r="S304" s="896">
        <f t="shared" si="139"/>
        <v>-1.0000000000287557E-7</v>
      </c>
      <c r="T304" s="896">
        <v>0.1795185</v>
      </c>
      <c r="U304" s="309"/>
      <c r="V304" s="205">
        <v>1982</v>
      </c>
      <c r="W304" s="206" t="s">
        <v>477</v>
      </c>
      <c r="X304" s="205" t="s">
        <v>513</v>
      </c>
      <c r="Y304" s="205" t="s">
        <v>18</v>
      </c>
      <c r="Z304" s="205" t="s">
        <v>275</v>
      </c>
      <c r="AA304" s="891" t="s">
        <v>313</v>
      </c>
      <c r="AB304" s="897">
        <f t="shared" ref="AB304:AC311" si="148">+J304/$J304</f>
        <v>1</v>
      </c>
      <c r="AC304" s="901">
        <f t="shared" si="148"/>
        <v>0.92153937540536157</v>
      </c>
      <c r="AD304" s="902"/>
      <c r="AE304" s="902"/>
      <c r="AF304" s="902"/>
      <c r="AG304" s="902">
        <f t="shared" si="145"/>
        <v>9.3492018021302629E-3</v>
      </c>
      <c r="AH304" s="902"/>
      <c r="AI304" s="902"/>
      <c r="AJ304" s="902">
        <f t="shared" si="146"/>
        <v>6.9112662904167899E-2</v>
      </c>
      <c r="AK304" s="900">
        <f t="shared" si="133"/>
        <v>-1.2401116598059758E-6</v>
      </c>
      <c r="AL304" s="210"/>
    </row>
    <row r="305" spans="1:38" s="219" customFormat="1" ht="11.45" customHeight="1">
      <c r="A305" s="498">
        <v>2016</v>
      </c>
      <c r="B305" s="883" t="s">
        <v>478</v>
      </c>
      <c r="C305" s="491" t="s">
        <v>519</v>
      </c>
      <c r="D305" s="491" t="s">
        <v>622</v>
      </c>
      <c r="E305" s="491" t="s">
        <v>647</v>
      </c>
      <c r="F305" s="924" t="s">
        <v>313</v>
      </c>
      <c r="G305" s="278">
        <v>18.605650000000001</v>
      </c>
      <c r="H305" s="925">
        <v>10.485139999999999</v>
      </c>
      <c r="I305" s="926">
        <v>15.954319999999999</v>
      </c>
      <c r="J305" s="927">
        <v>0.10612340000000001</v>
      </c>
      <c r="K305" s="928">
        <v>1.0220099999999999E-2</v>
      </c>
      <c r="L305" s="929"/>
      <c r="M305" s="929"/>
      <c r="N305" s="929"/>
      <c r="O305" s="929"/>
      <c r="P305" s="929"/>
      <c r="Q305" s="929">
        <v>1.2210000000000001E-3</v>
      </c>
      <c r="R305" s="929">
        <v>9.4682299999999997E-2</v>
      </c>
      <c r="S305" s="930">
        <f t="shared" si="139"/>
        <v>0</v>
      </c>
      <c r="T305" s="930">
        <v>0.13472680000000001</v>
      </c>
      <c r="U305" s="986"/>
      <c r="V305" s="491">
        <v>2016</v>
      </c>
      <c r="W305" s="883" t="s">
        <v>478</v>
      </c>
      <c r="X305" s="491" t="s">
        <v>519</v>
      </c>
      <c r="Y305" s="491" t="s">
        <v>622</v>
      </c>
      <c r="Z305" s="491" t="s">
        <v>647</v>
      </c>
      <c r="AA305" s="924" t="s">
        <v>313</v>
      </c>
      <c r="AB305" s="931">
        <f t="shared" ref="AB305" si="149">+J305/$J305</f>
        <v>1</v>
      </c>
      <c r="AC305" s="898">
        <f t="shared" ref="AC305" si="150">+K305/$J305</f>
        <v>9.6303925430206716E-2</v>
      </c>
      <c r="AD305" s="899"/>
      <c r="AE305" s="899"/>
      <c r="AF305" s="899"/>
      <c r="AG305" s="899"/>
      <c r="AH305" s="899"/>
      <c r="AI305" s="899">
        <f t="shared" ref="AI305" si="151">+Q305/$J305</f>
        <v>1.15054738163308E-2</v>
      </c>
      <c r="AJ305" s="899">
        <f t="shared" ref="AJ305" si="152">+R305/$J305</f>
        <v>0.89219060075346235</v>
      </c>
      <c r="AK305" s="903">
        <f t="shared" si="133"/>
        <v>0</v>
      </c>
      <c r="AL305" s="218"/>
    </row>
    <row r="306" spans="1:38" s="219" customFormat="1" ht="11.45" customHeight="1">
      <c r="A306" s="499">
        <v>2013</v>
      </c>
      <c r="B306" s="206" t="s">
        <v>478</v>
      </c>
      <c r="C306" s="205" t="s">
        <v>519</v>
      </c>
      <c r="D306" s="205" t="s">
        <v>20</v>
      </c>
      <c r="E306" s="205" t="s">
        <v>276</v>
      </c>
      <c r="F306" s="891" t="s">
        <v>313</v>
      </c>
      <c r="G306" s="280">
        <v>17.769110000000001</v>
      </c>
      <c r="H306" s="258">
        <v>11.30307</v>
      </c>
      <c r="I306" s="892">
        <v>16.82281</v>
      </c>
      <c r="J306" s="893">
        <v>9.8782499999999995E-2</v>
      </c>
      <c r="K306" s="894">
        <v>1.09931E-2</v>
      </c>
      <c r="L306" s="895"/>
      <c r="M306" s="895"/>
      <c r="N306" s="895"/>
      <c r="O306" s="895"/>
      <c r="P306" s="895"/>
      <c r="Q306" s="895">
        <v>1.3489000000000001E-3</v>
      </c>
      <c r="R306" s="895">
        <v>8.6440600000000006E-2</v>
      </c>
      <c r="S306" s="896">
        <f t="shared" si="139"/>
        <v>-1.0000000001675335E-7</v>
      </c>
      <c r="T306" s="896">
        <v>0.13320799999999999</v>
      </c>
      <c r="U306" s="309"/>
      <c r="V306" s="205">
        <v>2013</v>
      </c>
      <c r="W306" s="206" t="s">
        <v>478</v>
      </c>
      <c r="X306" s="205" t="s">
        <v>519</v>
      </c>
      <c r="Y306" s="205" t="s">
        <v>20</v>
      </c>
      <c r="Z306" s="205" t="s">
        <v>276</v>
      </c>
      <c r="AA306" s="891" t="s">
        <v>313</v>
      </c>
      <c r="AB306" s="897">
        <f t="shared" si="148"/>
        <v>1</v>
      </c>
      <c r="AC306" s="901">
        <f t="shared" si="148"/>
        <v>0.1112859059043859</v>
      </c>
      <c r="AD306" s="902"/>
      <c r="AE306" s="902"/>
      <c r="AF306" s="902"/>
      <c r="AG306" s="902"/>
      <c r="AH306" s="902"/>
      <c r="AI306" s="902">
        <f t="shared" ref="AI306:AI311" si="153">+Q306/$J306</f>
        <v>1.3655252701642499E-2</v>
      </c>
      <c r="AJ306" s="902">
        <f t="shared" si="146"/>
        <v>0.87505985371902928</v>
      </c>
      <c r="AK306" s="900">
        <f t="shared" si="133"/>
        <v>-1.0123250577809273E-6</v>
      </c>
      <c r="AL306" s="218"/>
    </row>
    <row r="307" spans="1:38" s="219" customFormat="1" ht="11.45" customHeight="1">
      <c r="A307" s="499">
        <v>2010</v>
      </c>
      <c r="B307" s="206" t="s">
        <v>478</v>
      </c>
      <c r="C307" s="205" t="s">
        <v>519</v>
      </c>
      <c r="D307" s="205" t="s">
        <v>4</v>
      </c>
      <c r="E307" s="205" t="s">
        <v>277</v>
      </c>
      <c r="F307" s="891" t="s">
        <v>313</v>
      </c>
      <c r="G307" s="280">
        <v>17.552949999999999</v>
      </c>
      <c r="H307" s="258">
        <v>12.3432</v>
      </c>
      <c r="I307" s="892">
        <v>18.546720000000001</v>
      </c>
      <c r="J307" s="893">
        <v>8.06418E-2</v>
      </c>
      <c r="K307" s="894">
        <v>1.1509800000000001E-2</v>
      </c>
      <c r="L307" s="895"/>
      <c r="M307" s="895"/>
      <c r="N307" s="895"/>
      <c r="O307" s="895"/>
      <c r="P307" s="895"/>
      <c r="Q307" s="895">
        <v>1.1191E-3</v>
      </c>
      <c r="R307" s="895">
        <v>6.8012900000000001E-2</v>
      </c>
      <c r="S307" s="896">
        <f t="shared" si="139"/>
        <v>0</v>
      </c>
      <c r="T307" s="896">
        <v>0.1229803</v>
      </c>
      <c r="U307" s="309"/>
      <c r="V307" s="205">
        <v>2010</v>
      </c>
      <c r="W307" s="206" t="s">
        <v>478</v>
      </c>
      <c r="X307" s="205" t="s">
        <v>519</v>
      </c>
      <c r="Y307" s="205" t="s">
        <v>4</v>
      </c>
      <c r="Z307" s="205" t="s">
        <v>277</v>
      </c>
      <c r="AA307" s="891" t="s">
        <v>313</v>
      </c>
      <c r="AB307" s="897">
        <f t="shared" si="148"/>
        <v>1</v>
      </c>
      <c r="AC307" s="901">
        <f t="shared" si="148"/>
        <v>0.14272746888090296</v>
      </c>
      <c r="AD307" s="902"/>
      <c r="AE307" s="902"/>
      <c r="AF307" s="902"/>
      <c r="AG307" s="902"/>
      <c r="AH307" s="902"/>
      <c r="AI307" s="902">
        <f t="shared" si="153"/>
        <v>1.3877418410799362E-2</v>
      </c>
      <c r="AJ307" s="902">
        <f t="shared" si="146"/>
        <v>0.8433951127082977</v>
      </c>
      <c r="AK307" s="900">
        <f t="shared" si="133"/>
        <v>0</v>
      </c>
      <c r="AL307" s="218"/>
    </row>
    <row r="308" spans="1:38" s="219" customFormat="1" ht="11.45" customHeight="1">
      <c r="A308" s="499">
        <v>2007</v>
      </c>
      <c r="B308" s="206" t="s">
        <v>478</v>
      </c>
      <c r="C308" s="205" t="s">
        <v>519</v>
      </c>
      <c r="D308" s="205" t="s">
        <v>6</v>
      </c>
      <c r="E308" s="205" t="s">
        <v>278</v>
      </c>
      <c r="F308" s="891" t="s">
        <v>313</v>
      </c>
      <c r="G308" s="280">
        <v>17.75909</v>
      </c>
      <c r="H308" s="258">
        <v>12.113939999999999</v>
      </c>
      <c r="I308" s="892">
        <v>16.546589999999998</v>
      </c>
      <c r="J308" s="893">
        <v>8.1286700000000003E-2</v>
      </c>
      <c r="K308" s="894">
        <v>1.07194E-2</v>
      </c>
      <c r="L308" s="895"/>
      <c r="M308" s="895"/>
      <c r="N308" s="895"/>
      <c r="O308" s="895"/>
      <c r="P308" s="895"/>
      <c r="Q308" s="895">
        <v>7.115E-4</v>
      </c>
      <c r="R308" s="895">
        <v>6.9855799999999996E-2</v>
      </c>
      <c r="S308" s="896">
        <f t="shared" si="139"/>
        <v>0</v>
      </c>
      <c r="T308" s="896">
        <v>0.10265199999999999</v>
      </c>
      <c r="U308" s="309"/>
      <c r="V308" s="205">
        <v>2007</v>
      </c>
      <c r="W308" s="206" t="s">
        <v>478</v>
      </c>
      <c r="X308" s="205" t="s">
        <v>519</v>
      </c>
      <c r="Y308" s="205" t="s">
        <v>6</v>
      </c>
      <c r="Z308" s="205" t="s">
        <v>278</v>
      </c>
      <c r="AA308" s="891" t="s">
        <v>313</v>
      </c>
      <c r="AB308" s="897">
        <f t="shared" si="148"/>
        <v>1</v>
      </c>
      <c r="AC308" s="901">
        <f t="shared" si="148"/>
        <v>0.13187151157569443</v>
      </c>
      <c r="AD308" s="902"/>
      <c r="AE308" s="902"/>
      <c r="AF308" s="902"/>
      <c r="AG308" s="902"/>
      <c r="AH308" s="902"/>
      <c r="AI308" s="902">
        <f t="shared" si="153"/>
        <v>8.7529694279629994E-3</v>
      </c>
      <c r="AJ308" s="902">
        <f t="shared" si="146"/>
        <v>0.85937551899634246</v>
      </c>
      <c r="AK308" s="900">
        <f t="shared" si="133"/>
        <v>0</v>
      </c>
      <c r="AL308" s="218"/>
    </row>
    <row r="309" spans="1:38" s="211" customFormat="1" ht="11.45" customHeight="1">
      <c r="A309" s="499">
        <v>2005</v>
      </c>
      <c r="B309" s="206" t="s">
        <v>478</v>
      </c>
      <c r="C309" s="205" t="s">
        <v>519</v>
      </c>
      <c r="D309" s="205" t="s">
        <v>8</v>
      </c>
      <c r="E309" s="205" t="s">
        <v>279</v>
      </c>
      <c r="F309" s="891" t="s">
        <v>313</v>
      </c>
      <c r="G309" s="280">
        <v>19.813469999999999</v>
      </c>
      <c r="H309" s="258">
        <v>13.87346</v>
      </c>
      <c r="I309" s="892">
        <v>15.789630000000001</v>
      </c>
      <c r="J309" s="893">
        <v>8.9370900000000003E-2</v>
      </c>
      <c r="K309" s="894">
        <v>9.1257999999999999E-3</v>
      </c>
      <c r="L309" s="895"/>
      <c r="M309" s="895"/>
      <c r="N309" s="895"/>
      <c r="O309" s="895"/>
      <c r="P309" s="895"/>
      <c r="Q309" s="895">
        <v>7.1790000000000005E-4</v>
      </c>
      <c r="R309" s="895">
        <v>7.9527200000000006E-2</v>
      </c>
      <c r="S309" s="896">
        <f t="shared" si="139"/>
        <v>0</v>
      </c>
      <c r="T309" s="896">
        <v>4.80405E-2</v>
      </c>
      <c r="U309" s="309"/>
      <c r="V309" s="205">
        <v>2005</v>
      </c>
      <c r="W309" s="206" t="s">
        <v>478</v>
      </c>
      <c r="X309" s="205" t="s">
        <v>519</v>
      </c>
      <c r="Y309" s="205" t="s">
        <v>8</v>
      </c>
      <c r="Z309" s="205" t="s">
        <v>279</v>
      </c>
      <c r="AA309" s="891" t="s">
        <v>313</v>
      </c>
      <c r="AB309" s="897">
        <f t="shared" si="148"/>
        <v>1</v>
      </c>
      <c r="AC309" s="901">
        <f t="shared" si="148"/>
        <v>0.10211153742437415</v>
      </c>
      <c r="AD309" s="902"/>
      <c r="AE309" s="902"/>
      <c r="AF309" s="902"/>
      <c r="AG309" s="902"/>
      <c r="AH309" s="902"/>
      <c r="AI309" s="902">
        <f t="shared" si="153"/>
        <v>8.0328160508621928E-3</v>
      </c>
      <c r="AJ309" s="902">
        <f t="shared" si="146"/>
        <v>0.88985564652476368</v>
      </c>
      <c r="AK309" s="900">
        <f t="shared" si="133"/>
        <v>0</v>
      </c>
      <c r="AL309" s="210"/>
    </row>
    <row r="310" spans="1:38" s="211" customFormat="1" ht="11.45" customHeight="1">
      <c r="A310" s="499">
        <v>2000</v>
      </c>
      <c r="B310" s="206" t="s">
        <v>478</v>
      </c>
      <c r="C310" s="205" t="s">
        <v>519</v>
      </c>
      <c r="D310" s="205" t="s">
        <v>10</v>
      </c>
      <c r="E310" s="205" t="s">
        <v>280</v>
      </c>
      <c r="F310" s="891" t="s">
        <v>313</v>
      </c>
      <c r="G310" s="280">
        <v>17.230779999999999</v>
      </c>
      <c r="H310" s="258">
        <v>13.17376</v>
      </c>
      <c r="I310" s="892">
        <v>15.01266</v>
      </c>
      <c r="J310" s="893">
        <v>5.9023800000000001E-2</v>
      </c>
      <c r="K310" s="894">
        <v>5.3883000000000004E-3</v>
      </c>
      <c r="L310" s="895"/>
      <c r="M310" s="895"/>
      <c r="N310" s="895"/>
      <c r="O310" s="895"/>
      <c r="P310" s="895"/>
      <c r="Q310" s="895">
        <v>5.6050000000000002E-4</v>
      </c>
      <c r="R310" s="895">
        <v>5.3074999999999997E-2</v>
      </c>
      <c r="S310" s="896">
        <f t="shared" si="139"/>
        <v>0</v>
      </c>
      <c r="T310" s="896">
        <v>4.4325200000000002E-2</v>
      </c>
      <c r="U310" s="309"/>
      <c r="V310" s="205">
        <v>2000</v>
      </c>
      <c r="W310" s="206" t="s">
        <v>478</v>
      </c>
      <c r="X310" s="205" t="s">
        <v>519</v>
      </c>
      <c r="Y310" s="205" t="s">
        <v>10</v>
      </c>
      <c r="Z310" s="205" t="s">
        <v>280</v>
      </c>
      <c r="AA310" s="891" t="s">
        <v>313</v>
      </c>
      <c r="AB310" s="897">
        <f t="shared" si="148"/>
        <v>1</v>
      </c>
      <c r="AC310" s="901">
        <f t="shared" si="148"/>
        <v>9.1290293068219938E-2</v>
      </c>
      <c r="AD310" s="902"/>
      <c r="AE310" s="902"/>
      <c r="AF310" s="902"/>
      <c r="AG310" s="902"/>
      <c r="AH310" s="902"/>
      <c r="AI310" s="902">
        <f t="shared" si="153"/>
        <v>9.4961693418587085E-3</v>
      </c>
      <c r="AJ310" s="902">
        <f t="shared" si="146"/>
        <v>0.89921353758992129</v>
      </c>
      <c r="AK310" s="900">
        <f t="shared" si="133"/>
        <v>0</v>
      </c>
      <c r="AL310" s="210"/>
    </row>
    <row r="311" spans="1:38" s="211" customFormat="1" ht="11.45" customHeight="1">
      <c r="A311" s="499">
        <v>1997</v>
      </c>
      <c r="B311" s="206" t="s">
        <v>478</v>
      </c>
      <c r="C311" s="205" t="s">
        <v>519</v>
      </c>
      <c r="D311" s="205" t="s">
        <v>12</v>
      </c>
      <c r="E311" s="205" t="s">
        <v>281</v>
      </c>
      <c r="F311" s="891" t="s">
        <v>313</v>
      </c>
      <c r="G311" s="280">
        <v>15.884209999999999</v>
      </c>
      <c r="H311" s="258">
        <v>12.802759999999999</v>
      </c>
      <c r="I311" s="892">
        <v>14.75759</v>
      </c>
      <c r="J311" s="893">
        <v>4.6392000000000003E-2</v>
      </c>
      <c r="K311" s="894">
        <v>4.3468999999999999E-3</v>
      </c>
      <c r="L311" s="895"/>
      <c r="M311" s="895"/>
      <c r="N311" s="895"/>
      <c r="O311" s="895"/>
      <c r="P311" s="895"/>
      <c r="Q311" s="895">
        <v>4.9569999999999996E-4</v>
      </c>
      <c r="R311" s="895">
        <v>4.1549500000000003E-2</v>
      </c>
      <c r="S311" s="896">
        <f t="shared" si="139"/>
        <v>-1.0000000000287557E-7</v>
      </c>
      <c r="T311" s="896">
        <v>4.3613399999999997E-2</v>
      </c>
      <c r="U311" s="309"/>
      <c r="V311" s="205">
        <v>1997</v>
      </c>
      <c r="W311" s="206" t="s">
        <v>478</v>
      </c>
      <c r="X311" s="205" t="s">
        <v>519</v>
      </c>
      <c r="Y311" s="205" t="s">
        <v>12</v>
      </c>
      <c r="Z311" s="205" t="s">
        <v>281</v>
      </c>
      <c r="AA311" s="891" t="s">
        <v>313</v>
      </c>
      <c r="AB311" s="897">
        <f t="shared" si="148"/>
        <v>1</v>
      </c>
      <c r="AC311" s="901">
        <f t="shared" si="148"/>
        <v>9.3699344714605962E-2</v>
      </c>
      <c r="AD311" s="902"/>
      <c r="AE311" s="902"/>
      <c r="AF311" s="902"/>
      <c r="AG311" s="902"/>
      <c r="AH311" s="902"/>
      <c r="AI311" s="902">
        <f t="shared" si="153"/>
        <v>1.0685031902052076E-2</v>
      </c>
      <c r="AJ311" s="902">
        <f t="shared" si="146"/>
        <v>0.89561777892740124</v>
      </c>
      <c r="AK311" s="900">
        <f t="shared" si="133"/>
        <v>-2.1555440592457842E-6</v>
      </c>
      <c r="AL311" s="210"/>
    </row>
    <row r="312" spans="1:38" s="211" customFormat="1" ht="11.45" customHeight="1">
      <c r="A312" s="499">
        <v>1995</v>
      </c>
      <c r="B312" s="206" t="s">
        <v>478</v>
      </c>
      <c r="C312" s="205" t="s">
        <v>519</v>
      </c>
      <c r="D312" s="205" t="s">
        <v>12</v>
      </c>
      <c r="E312" s="205" t="s">
        <v>282</v>
      </c>
      <c r="F312" s="891" t="s">
        <v>313</v>
      </c>
      <c r="G312" s="548">
        <v>21.321159999999999</v>
      </c>
      <c r="H312" s="258"/>
      <c r="I312" s="892">
        <v>13.909700000000001</v>
      </c>
      <c r="J312" s="893"/>
      <c r="K312" s="894"/>
      <c r="L312" s="895"/>
      <c r="M312" s="895"/>
      <c r="N312" s="895"/>
      <c r="O312" s="895"/>
      <c r="P312" s="895"/>
      <c r="Q312" s="895"/>
      <c r="R312" s="895"/>
      <c r="S312" s="896"/>
      <c r="T312" s="896"/>
      <c r="U312" s="309"/>
      <c r="V312" s="205">
        <v>1995</v>
      </c>
      <c r="W312" s="206" t="s">
        <v>478</v>
      </c>
      <c r="X312" s="205" t="s">
        <v>519</v>
      </c>
      <c r="Y312" s="205" t="s">
        <v>12</v>
      </c>
      <c r="Z312" s="205" t="s">
        <v>282</v>
      </c>
      <c r="AA312" s="891" t="s">
        <v>313</v>
      </c>
      <c r="AB312" s="897"/>
      <c r="AC312" s="901"/>
      <c r="AD312" s="902"/>
      <c r="AE312" s="902"/>
      <c r="AF312" s="902"/>
      <c r="AG312" s="902"/>
      <c r="AH312" s="902"/>
      <c r="AI312" s="902"/>
      <c r="AJ312" s="902"/>
      <c r="AK312" s="900">
        <f t="shared" si="133"/>
        <v>0</v>
      </c>
      <c r="AL312" s="210"/>
    </row>
    <row r="313" spans="1:38" s="211" customFormat="1" ht="11.45" customHeight="1">
      <c r="A313" s="499">
        <v>1991</v>
      </c>
      <c r="B313" s="206" t="s">
        <v>478</v>
      </c>
      <c r="C313" s="205" t="s">
        <v>519</v>
      </c>
      <c r="D313" s="205" t="s">
        <v>14</v>
      </c>
      <c r="E313" s="205" t="s">
        <v>283</v>
      </c>
      <c r="F313" s="891" t="s">
        <v>313</v>
      </c>
      <c r="G313" s="280">
        <v>14.06405</v>
      </c>
      <c r="H313" s="258">
        <v>12.8742</v>
      </c>
      <c r="I313" s="892">
        <v>12.51225</v>
      </c>
      <c r="J313" s="893">
        <v>1.25743E-2</v>
      </c>
      <c r="K313" s="894">
        <v>3.7980000000000002E-3</v>
      </c>
      <c r="L313" s="895"/>
      <c r="M313" s="895"/>
      <c r="N313" s="895"/>
      <c r="O313" s="895"/>
      <c r="P313" s="895"/>
      <c r="Q313" s="895"/>
      <c r="R313" s="895">
        <v>8.7763000000000008E-3</v>
      </c>
      <c r="S313" s="896">
        <f t="shared" ref="S313:S344" si="154">J313-SUM(K313:R313)</f>
        <v>0</v>
      </c>
      <c r="T313" s="896">
        <v>1.4392500000000001E-2</v>
      </c>
      <c r="U313" s="309"/>
      <c r="V313" s="205">
        <v>1991</v>
      </c>
      <c r="W313" s="206" t="s">
        <v>478</v>
      </c>
      <c r="X313" s="205" t="s">
        <v>519</v>
      </c>
      <c r="Y313" s="205" t="s">
        <v>14</v>
      </c>
      <c r="Z313" s="205" t="s">
        <v>283</v>
      </c>
      <c r="AA313" s="891" t="s">
        <v>313</v>
      </c>
      <c r="AB313" s="897">
        <f t="shared" ref="AB313:AB344" si="155">+J313/$J313</f>
        <v>1</v>
      </c>
      <c r="AC313" s="901">
        <f t="shared" ref="AC313:AC344" si="156">+K313/$J313</f>
        <v>0.30204464662048786</v>
      </c>
      <c r="AD313" s="902"/>
      <c r="AE313" s="902"/>
      <c r="AF313" s="902"/>
      <c r="AG313" s="902"/>
      <c r="AH313" s="902"/>
      <c r="AI313" s="902"/>
      <c r="AJ313" s="902">
        <f t="shared" ref="AJ313:AJ344" si="157">+R313/$J313</f>
        <v>0.6979553533795122</v>
      </c>
      <c r="AK313" s="900">
        <f t="shared" si="133"/>
        <v>0</v>
      </c>
      <c r="AL313" s="210"/>
    </row>
    <row r="314" spans="1:38" s="211" customFormat="1" ht="11.45" customHeight="1">
      <c r="A314" s="499">
        <v>1986</v>
      </c>
      <c r="B314" s="206" t="s">
        <v>478</v>
      </c>
      <c r="C314" s="205" t="s">
        <v>519</v>
      </c>
      <c r="D314" s="205" t="s">
        <v>16</v>
      </c>
      <c r="E314" s="205" t="s">
        <v>284</v>
      </c>
      <c r="F314" s="891" t="s">
        <v>313</v>
      </c>
      <c r="G314" s="280">
        <v>11.86337</v>
      </c>
      <c r="H314" s="258">
        <v>11.509259999999999</v>
      </c>
      <c r="I314" s="892">
        <v>11.27543</v>
      </c>
      <c r="J314" s="893">
        <v>5.2801999999999997E-3</v>
      </c>
      <c r="K314" s="894">
        <v>1.0288000000000001E-3</v>
      </c>
      <c r="L314" s="895"/>
      <c r="M314" s="895"/>
      <c r="N314" s="895"/>
      <c r="O314" s="895"/>
      <c r="P314" s="895"/>
      <c r="Q314" s="895"/>
      <c r="R314" s="895">
        <v>4.2513000000000004E-3</v>
      </c>
      <c r="S314" s="896">
        <f t="shared" si="154"/>
        <v>9.9999999999406119E-8</v>
      </c>
      <c r="T314" s="896">
        <v>1.35143E-2</v>
      </c>
      <c r="U314" s="309"/>
      <c r="V314" s="205">
        <v>1986</v>
      </c>
      <c r="W314" s="206" t="s">
        <v>478</v>
      </c>
      <c r="X314" s="205" t="s">
        <v>519</v>
      </c>
      <c r="Y314" s="205" t="s">
        <v>16</v>
      </c>
      <c r="Z314" s="205" t="s">
        <v>284</v>
      </c>
      <c r="AA314" s="891" t="s">
        <v>313</v>
      </c>
      <c r="AB314" s="897">
        <f t="shared" si="155"/>
        <v>1</v>
      </c>
      <c r="AC314" s="901">
        <f t="shared" si="156"/>
        <v>0.1948411045036173</v>
      </c>
      <c r="AD314" s="902"/>
      <c r="AE314" s="902"/>
      <c r="AF314" s="902"/>
      <c r="AG314" s="902"/>
      <c r="AH314" s="902"/>
      <c r="AI314" s="902"/>
      <c r="AJ314" s="902">
        <f t="shared" si="157"/>
        <v>0.80513995681981754</v>
      </c>
      <c r="AK314" s="900">
        <f t="shared" si="133"/>
        <v>1.8938676565216639E-5</v>
      </c>
      <c r="AL314" s="210"/>
    </row>
    <row r="315" spans="1:38" s="211" customFormat="1" ht="11.45" customHeight="1">
      <c r="A315" s="499">
        <v>1981</v>
      </c>
      <c r="B315" s="206" t="s">
        <v>478</v>
      </c>
      <c r="C315" s="205" t="s">
        <v>519</v>
      </c>
      <c r="D315" s="205" t="s">
        <v>18</v>
      </c>
      <c r="E315" s="205" t="s">
        <v>285</v>
      </c>
      <c r="F315" s="891" t="s">
        <v>313</v>
      </c>
      <c r="G315" s="280">
        <v>12.15526</v>
      </c>
      <c r="H315" s="258">
        <v>11.94098</v>
      </c>
      <c r="I315" s="892">
        <v>11.78748</v>
      </c>
      <c r="J315" s="893">
        <v>3.9842999999999996E-3</v>
      </c>
      <c r="K315" s="894">
        <v>4.1839999999999998E-4</v>
      </c>
      <c r="L315" s="895"/>
      <c r="M315" s="895"/>
      <c r="N315" s="895"/>
      <c r="O315" s="895"/>
      <c r="P315" s="895"/>
      <c r="Q315" s="895"/>
      <c r="R315" s="895">
        <v>3.5658999999999999E-3</v>
      </c>
      <c r="S315" s="896">
        <f t="shared" si="154"/>
        <v>0</v>
      </c>
      <c r="T315" s="896">
        <v>1.0479199999999999E-2</v>
      </c>
      <c r="U315" s="309"/>
      <c r="V315" s="205">
        <v>1981</v>
      </c>
      <c r="W315" s="206" t="s">
        <v>478</v>
      </c>
      <c r="X315" s="205" t="s">
        <v>519</v>
      </c>
      <c r="Y315" s="205" t="s">
        <v>18</v>
      </c>
      <c r="Z315" s="205" t="s">
        <v>285</v>
      </c>
      <c r="AA315" s="891" t="s">
        <v>313</v>
      </c>
      <c r="AB315" s="897">
        <f t="shared" si="155"/>
        <v>1</v>
      </c>
      <c r="AC315" s="901">
        <f t="shared" si="156"/>
        <v>0.10501217277815426</v>
      </c>
      <c r="AD315" s="902"/>
      <c r="AE315" s="902"/>
      <c r="AF315" s="902"/>
      <c r="AG315" s="902"/>
      <c r="AH315" s="902"/>
      <c r="AI315" s="902"/>
      <c r="AJ315" s="902">
        <f t="shared" si="157"/>
        <v>0.89498782722184578</v>
      </c>
      <c r="AK315" s="968">
        <f t="shared" si="133"/>
        <v>0</v>
      </c>
      <c r="AL315" s="210"/>
    </row>
    <row r="316" spans="1:38" s="211" customFormat="1" ht="11.45" customHeight="1">
      <c r="A316" s="498">
        <v>2013</v>
      </c>
      <c r="B316" s="883" t="s">
        <v>479</v>
      </c>
      <c r="C316" s="491" t="s">
        <v>512</v>
      </c>
      <c r="D316" s="491" t="s">
        <v>20</v>
      </c>
      <c r="E316" s="491" t="s">
        <v>286</v>
      </c>
      <c r="F316" s="924" t="s">
        <v>313</v>
      </c>
      <c r="G316" s="278">
        <v>40.465560000000004</v>
      </c>
      <c r="H316" s="925">
        <v>13.999879999999999</v>
      </c>
      <c r="I316" s="926">
        <v>16.255510000000001</v>
      </c>
      <c r="J316" s="927">
        <v>0.21740699999999999</v>
      </c>
      <c r="K316" s="928">
        <v>0.13832410000000001</v>
      </c>
      <c r="L316" s="929">
        <v>3.2939999999999998E-4</v>
      </c>
      <c r="M316" s="929">
        <v>3.4254899999999998E-2</v>
      </c>
      <c r="N316" s="929">
        <v>4.6129999999999999E-4</v>
      </c>
      <c r="O316" s="929">
        <v>3.8846000000000002E-3</v>
      </c>
      <c r="P316" s="929">
        <v>2.0155599999999999E-2</v>
      </c>
      <c r="Q316" s="929">
        <v>9.0279000000000002E-3</v>
      </c>
      <c r="R316" s="929">
        <v>1.0969400000000001E-2</v>
      </c>
      <c r="S316" s="930">
        <f t="shared" si="154"/>
        <v>-2.0000000000575113E-7</v>
      </c>
      <c r="T316" s="930">
        <v>0.16745450000000001</v>
      </c>
      <c r="U316" s="309"/>
      <c r="V316" s="491">
        <v>2013</v>
      </c>
      <c r="W316" s="883" t="s">
        <v>479</v>
      </c>
      <c r="X316" s="491" t="s">
        <v>512</v>
      </c>
      <c r="Y316" s="491" t="s">
        <v>20</v>
      </c>
      <c r="Z316" s="491" t="s">
        <v>286</v>
      </c>
      <c r="AA316" s="924" t="s">
        <v>313</v>
      </c>
      <c r="AB316" s="931">
        <f t="shared" si="155"/>
        <v>1</v>
      </c>
      <c r="AC316" s="898">
        <f t="shared" si="156"/>
        <v>0.63624492311655101</v>
      </c>
      <c r="AD316" s="899">
        <f t="shared" ref="AD316:AI322" si="158">+L316/$J316</f>
        <v>1.5151306075701335E-3</v>
      </c>
      <c r="AE316" s="899">
        <f t="shared" si="158"/>
        <v>0.15756116408395313</v>
      </c>
      <c r="AF316" s="899">
        <f t="shared" si="158"/>
        <v>2.1218268041047436E-3</v>
      </c>
      <c r="AG316" s="899">
        <f t="shared" si="158"/>
        <v>1.7867869939790348E-2</v>
      </c>
      <c r="AH316" s="899">
        <f t="shared" si="158"/>
        <v>9.2709066405405535E-2</v>
      </c>
      <c r="AI316" s="899">
        <f t="shared" si="158"/>
        <v>4.1525341870316965E-2</v>
      </c>
      <c r="AJ316" s="899">
        <f t="shared" si="157"/>
        <v>5.0455597105888962E-2</v>
      </c>
      <c r="AK316" s="900">
        <f t="shared" si="133"/>
        <v>-9.1993358086739363E-7</v>
      </c>
      <c r="AL316" s="210"/>
    </row>
    <row r="317" spans="1:38" s="211" customFormat="1" ht="11.45" customHeight="1">
      <c r="A317" s="499">
        <v>2010</v>
      </c>
      <c r="B317" s="206" t="s">
        <v>479</v>
      </c>
      <c r="C317" s="205" t="s">
        <v>512</v>
      </c>
      <c r="D317" s="205" t="s">
        <v>4</v>
      </c>
      <c r="E317" s="205" t="s">
        <v>287</v>
      </c>
      <c r="F317" s="891" t="s">
        <v>313</v>
      </c>
      <c r="G317" s="280">
        <v>39.931570000000001</v>
      </c>
      <c r="H317" s="258">
        <v>14.98268</v>
      </c>
      <c r="I317" s="892">
        <v>17.176449999999999</v>
      </c>
      <c r="J317" s="893">
        <v>0.2136816</v>
      </c>
      <c r="K317" s="894">
        <v>0.12917600000000001</v>
      </c>
      <c r="L317" s="895">
        <v>3.124E-4</v>
      </c>
      <c r="M317" s="895">
        <v>3.5946899999999997E-2</v>
      </c>
      <c r="N317" s="895">
        <v>1.1023999999999999E-3</v>
      </c>
      <c r="O317" s="895">
        <v>4.3723E-3</v>
      </c>
      <c r="P317" s="895">
        <v>1.9544099999999998E-2</v>
      </c>
      <c r="Q317" s="895">
        <v>1.1223800000000001E-2</v>
      </c>
      <c r="R317" s="895">
        <v>1.2004300000000001E-2</v>
      </c>
      <c r="S317" s="896">
        <f t="shared" si="154"/>
        <v>-6.000000000172534E-7</v>
      </c>
      <c r="T317" s="896">
        <v>0.177757</v>
      </c>
      <c r="U317" s="309"/>
      <c r="V317" s="205">
        <v>2010</v>
      </c>
      <c r="W317" s="206" t="s">
        <v>479</v>
      </c>
      <c r="X317" s="205" t="s">
        <v>512</v>
      </c>
      <c r="Y317" s="205" t="s">
        <v>4</v>
      </c>
      <c r="Z317" s="205" t="s">
        <v>287</v>
      </c>
      <c r="AA317" s="891" t="s">
        <v>313</v>
      </c>
      <c r="AB317" s="897">
        <f t="shared" si="155"/>
        <v>1</v>
      </c>
      <c r="AC317" s="901">
        <f t="shared" si="156"/>
        <v>0.6045256119385104</v>
      </c>
      <c r="AD317" s="902">
        <f t="shared" si="158"/>
        <v>1.4619883040935672E-3</v>
      </c>
      <c r="AE317" s="902">
        <f t="shared" si="158"/>
        <v>0.16822646404744254</v>
      </c>
      <c r="AF317" s="902">
        <f t="shared" si="158"/>
        <v>5.1590778054825493E-3</v>
      </c>
      <c r="AG317" s="902">
        <f t="shared" si="158"/>
        <v>2.04617524391431E-2</v>
      </c>
      <c r="AH317" s="902">
        <f t="shared" si="158"/>
        <v>9.1463654334299246E-2</v>
      </c>
      <c r="AI317" s="902">
        <f t="shared" si="158"/>
        <v>5.2525814108467933E-2</v>
      </c>
      <c r="AJ317" s="902">
        <f t="shared" si="157"/>
        <v>5.6178444938637676E-2</v>
      </c>
      <c r="AK317" s="900">
        <f t="shared" si="133"/>
        <v>-2.807916076985606E-6</v>
      </c>
      <c r="AL317" s="210"/>
    </row>
    <row r="318" spans="1:38" s="211" customFormat="1" ht="11.45" customHeight="1">
      <c r="A318" s="499">
        <v>2007</v>
      </c>
      <c r="B318" s="206" t="s">
        <v>479</v>
      </c>
      <c r="C318" s="205" t="s">
        <v>512</v>
      </c>
      <c r="D318" s="205" t="s">
        <v>6</v>
      </c>
      <c r="E318" s="205" t="s">
        <v>288</v>
      </c>
      <c r="F318" s="891" t="s">
        <v>313</v>
      </c>
      <c r="G318" s="280">
        <v>37.794150000000002</v>
      </c>
      <c r="H318" s="258">
        <v>17.06776</v>
      </c>
      <c r="I318" s="892">
        <v>19.485230000000001</v>
      </c>
      <c r="J318" s="893">
        <v>0.1892674</v>
      </c>
      <c r="K318" s="894">
        <v>0.11614480000000001</v>
      </c>
      <c r="L318" s="895">
        <v>3.1060000000000001E-4</v>
      </c>
      <c r="M318" s="895">
        <v>3.0312700000000001E-2</v>
      </c>
      <c r="N318" s="895">
        <v>7.159E-4</v>
      </c>
      <c r="O318" s="895">
        <v>2.2464E-3</v>
      </c>
      <c r="P318" s="895">
        <v>1.60953E-2</v>
      </c>
      <c r="Q318" s="895">
        <v>1.21245E-2</v>
      </c>
      <c r="R318" s="895">
        <v>1.13145E-2</v>
      </c>
      <c r="S318" s="896">
        <f t="shared" si="154"/>
        <v>2.699999999966618E-6</v>
      </c>
      <c r="T318" s="896">
        <v>0.17779439999999999</v>
      </c>
      <c r="U318" s="309"/>
      <c r="V318" s="205">
        <v>2007</v>
      </c>
      <c r="W318" s="206" t="s">
        <v>479</v>
      </c>
      <c r="X318" s="205" t="s">
        <v>512</v>
      </c>
      <c r="Y318" s="205" t="s">
        <v>6</v>
      </c>
      <c r="Z318" s="205" t="s">
        <v>288</v>
      </c>
      <c r="AA318" s="891" t="s">
        <v>313</v>
      </c>
      <c r="AB318" s="897">
        <f t="shared" si="155"/>
        <v>1</v>
      </c>
      <c r="AC318" s="901">
        <f t="shared" si="156"/>
        <v>0.61365454378302864</v>
      </c>
      <c r="AD318" s="902">
        <f t="shared" si="158"/>
        <v>1.6410644411029053E-3</v>
      </c>
      <c r="AE318" s="902">
        <f t="shared" si="158"/>
        <v>0.16015806208570521</v>
      </c>
      <c r="AF318" s="902">
        <f t="shared" si="158"/>
        <v>3.7824791802497418E-3</v>
      </c>
      <c r="AG318" s="902">
        <f t="shared" si="158"/>
        <v>1.1868921959090683E-2</v>
      </c>
      <c r="AH318" s="902">
        <f t="shared" si="158"/>
        <v>8.5040001606193141E-2</v>
      </c>
      <c r="AI318" s="902">
        <f t="shared" si="158"/>
        <v>6.4060160386838941E-2</v>
      </c>
      <c r="AJ318" s="902">
        <f t="shared" si="157"/>
        <v>5.978050102658989E-2</v>
      </c>
      <c r="AK318" s="900">
        <f t="shared" si="133"/>
        <v>1.4265531200763348E-5</v>
      </c>
      <c r="AL318" s="210"/>
    </row>
    <row r="319" spans="1:38" s="211" customFormat="1" ht="11.45" customHeight="1">
      <c r="A319" s="499">
        <v>2004</v>
      </c>
      <c r="B319" s="206" t="s">
        <v>479</v>
      </c>
      <c r="C319" s="205" t="s">
        <v>512</v>
      </c>
      <c r="D319" s="205" t="s">
        <v>8</v>
      </c>
      <c r="E319" s="205" t="s">
        <v>289</v>
      </c>
      <c r="F319" s="891" t="s">
        <v>313</v>
      </c>
      <c r="G319" s="280">
        <v>37.223179999999999</v>
      </c>
      <c r="H319" s="258">
        <v>14.13345</v>
      </c>
      <c r="I319" s="892">
        <v>19.036200000000001</v>
      </c>
      <c r="J319" s="893">
        <v>0.19621</v>
      </c>
      <c r="K319" s="894">
        <v>0.12548280000000001</v>
      </c>
      <c r="L319" s="895">
        <v>3.0840000000000002E-4</v>
      </c>
      <c r="M319" s="895">
        <v>2.8624799999999999E-2</v>
      </c>
      <c r="N319" s="895">
        <v>1.8058E-3</v>
      </c>
      <c r="O319" s="895">
        <v>2.6473E-3</v>
      </c>
      <c r="P319" s="895">
        <v>1.8095900000000002E-2</v>
      </c>
      <c r="Q319" s="895">
        <v>1.2239699999999999E-2</v>
      </c>
      <c r="R319" s="895">
        <v>7.0067999999999997E-3</v>
      </c>
      <c r="S319" s="896">
        <f t="shared" si="154"/>
        <v>-1.4999999999876223E-6</v>
      </c>
      <c r="T319" s="896">
        <v>0.20502190000000001</v>
      </c>
      <c r="U319" s="309"/>
      <c r="V319" s="205">
        <v>2004</v>
      </c>
      <c r="W319" s="206" t="s">
        <v>479</v>
      </c>
      <c r="X319" s="205" t="s">
        <v>512</v>
      </c>
      <c r="Y319" s="205" t="s">
        <v>8</v>
      </c>
      <c r="Z319" s="205" t="s">
        <v>289</v>
      </c>
      <c r="AA319" s="891" t="s">
        <v>313</v>
      </c>
      <c r="AB319" s="897">
        <f t="shared" si="155"/>
        <v>1</v>
      </c>
      <c r="AC319" s="901">
        <f t="shared" si="156"/>
        <v>0.63953315325416649</v>
      </c>
      <c r="AD319" s="902">
        <f t="shared" si="158"/>
        <v>1.5717853320421997E-3</v>
      </c>
      <c r="AE319" s="902">
        <f t="shared" si="158"/>
        <v>0.14588858875694408</v>
      </c>
      <c r="AF319" s="902">
        <f t="shared" si="158"/>
        <v>9.203404515570052E-3</v>
      </c>
      <c r="AG319" s="902">
        <f t="shared" si="158"/>
        <v>1.3492176749401152E-2</v>
      </c>
      <c r="AH319" s="902">
        <f t="shared" si="158"/>
        <v>9.2227205545079266E-2</v>
      </c>
      <c r="AI319" s="902">
        <f t="shared" si="158"/>
        <v>6.2380612608939401E-2</v>
      </c>
      <c r="AJ319" s="902">
        <f t="shared" si="157"/>
        <v>3.5710718108149429E-2</v>
      </c>
      <c r="AK319" s="900">
        <f t="shared" si="133"/>
        <v>-7.6448702921450007E-6</v>
      </c>
      <c r="AL319" s="210"/>
    </row>
    <row r="320" spans="1:38" s="211" customFormat="1" ht="11.45" customHeight="1">
      <c r="A320" s="499">
        <v>1999</v>
      </c>
      <c r="B320" s="206" t="s">
        <v>479</v>
      </c>
      <c r="C320" s="205" t="s">
        <v>512</v>
      </c>
      <c r="D320" s="205" t="s">
        <v>10</v>
      </c>
      <c r="E320" s="205" t="s">
        <v>290</v>
      </c>
      <c r="F320" s="891" t="s">
        <v>313</v>
      </c>
      <c r="G320" s="280">
        <v>37.701439999999998</v>
      </c>
      <c r="H320" s="258">
        <v>16.709489999999999</v>
      </c>
      <c r="I320" s="892">
        <v>21.806349999999998</v>
      </c>
      <c r="J320" s="893">
        <v>0.19600310000000001</v>
      </c>
      <c r="K320" s="894">
        <v>0.12409530000000001</v>
      </c>
      <c r="L320" s="895">
        <v>7.1900000000000002E-4</v>
      </c>
      <c r="M320" s="895">
        <v>2.3343699999999998E-2</v>
      </c>
      <c r="N320" s="895">
        <v>1.4897000000000001E-3</v>
      </c>
      <c r="O320" s="895">
        <v>6.7172999999999998E-3</v>
      </c>
      <c r="P320" s="895">
        <v>1.8949199999999999E-2</v>
      </c>
      <c r="Q320" s="895">
        <v>1.6595599999999999E-2</v>
      </c>
      <c r="R320" s="895">
        <v>4.0945E-3</v>
      </c>
      <c r="S320" s="896">
        <f t="shared" si="154"/>
        <v>-1.2000000000067512E-6</v>
      </c>
      <c r="T320" s="896">
        <v>0.21174519999999999</v>
      </c>
      <c r="U320" s="309"/>
      <c r="V320" s="205">
        <v>1999</v>
      </c>
      <c r="W320" s="206" t="s">
        <v>479</v>
      </c>
      <c r="X320" s="205" t="s">
        <v>512</v>
      </c>
      <c r="Y320" s="205" t="s">
        <v>10</v>
      </c>
      <c r="Z320" s="205" t="s">
        <v>290</v>
      </c>
      <c r="AA320" s="891" t="s">
        <v>313</v>
      </c>
      <c r="AB320" s="897">
        <f t="shared" si="155"/>
        <v>1</v>
      </c>
      <c r="AC320" s="901">
        <f t="shared" si="156"/>
        <v>0.63312927193498469</v>
      </c>
      <c r="AD320" s="902">
        <f t="shared" si="158"/>
        <v>3.6683093277606322E-3</v>
      </c>
      <c r="AE320" s="902">
        <f t="shared" si="158"/>
        <v>0.11909862650131553</v>
      </c>
      <c r="AF320" s="902">
        <f t="shared" si="158"/>
        <v>7.6003899938317304E-3</v>
      </c>
      <c r="AG320" s="902">
        <f t="shared" si="158"/>
        <v>3.4271396727908895E-2</v>
      </c>
      <c r="AH320" s="902">
        <f t="shared" si="158"/>
        <v>9.6678062744925963E-2</v>
      </c>
      <c r="AI320" s="902">
        <f t="shared" si="158"/>
        <v>8.4670089401647206E-2</v>
      </c>
      <c r="AJ320" s="902">
        <f t="shared" si="157"/>
        <v>2.0889975719771779E-2</v>
      </c>
      <c r="AK320" s="900">
        <f t="shared" si="133"/>
        <v>-6.1223521463649178E-6</v>
      </c>
      <c r="AL320" s="210"/>
    </row>
    <row r="321" spans="1:38" s="211" customFormat="1" ht="11.45" customHeight="1">
      <c r="A321" s="499">
        <v>1995</v>
      </c>
      <c r="B321" s="206" t="s">
        <v>479</v>
      </c>
      <c r="C321" s="205" t="s">
        <v>512</v>
      </c>
      <c r="D321" s="205" t="s">
        <v>12</v>
      </c>
      <c r="E321" s="205" t="s">
        <v>291</v>
      </c>
      <c r="F321" s="891" t="s">
        <v>313</v>
      </c>
      <c r="G321" s="280">
        <v>39.357509999999998</v>
      </c>
      <c r="H321" s="258">
        <v>18.606490000000001</v>
      </c>
      <c r="I321" s="892">
        <v>22.09412</v>
      </c>
      <c r="J321" s="893">
        <v>0.20597579999999999</v>
      </c>
      <c r="K321" s="894">
        <v>0.12488059999999999</v>
      </c>
      <c r="L321" s="895">
        <v>2.3616000000000002E-3</v>
      </c>
      <c r="M321" s="895">
        <v>2.0037099999999999E-2</v>
      </c>
      <c r="N321" s="895">
        <v>2.9405E-3</v>
      </c>
      <c r="O321" s="895">
        <v>1.7351000000000001E-3</v>
      </c>
      <c r="P321" s="895">
        <v>1.7088200000000001E-2</v>
      </c>
      <c r="Q321" s="895">
        <v>2.6571999999999998E-2</v>
      </c>
      <c r="R321" s="895">
        <v>1.03617E-2</v>
      </c>
      <c r="S321" s="896">
        <f t="shared" si="154"/>
        <v>-1.0000000000010001E-6</v>
      </c>
      <c r="T321" s="896">
        <v>0.2205019</v>
      </c>
      <c r="U321" s="309"/>
      <c r="V321" s="205">
        <v>1995</v>
      </c>
      <c r="W321" s="206" t="s">
        <v>479</v>
      </c>
      <c r="X321" s="205" t="s">
        <v>512</v>
      </c>
      <c r="Y321" s="205" t="s">
        <v>12</v>
      </c>
      <c r="Z321" s="205" t="s">
        <v>291</v>
      </c>
      <c r="AA321" s="891" t="s">
        <v>313</v>
      </c>
      <c r="AB321" s="897">
        <f t="shared" si="155"/>
        <v>1</v>
      </c>
      <c r="AC321" s="901">
        <f t="shared" si="156"/>
        <v>0.60628772894679861</v>
      </c>
      <c r="AD321" s="902">
        <f t="shared" si="158"/>
        <v>1.1465424579003942E-2</v>
      </c>
      <c r="AE321" s="902">
        <f t="shared" si="158"/>
        <v>9.7278903638194386E-2</v>
      </c>
      <c r="AF321" s="902">
        <f t="shared" si="158"/>
        <v>1.4275948922154934E-2</v>
      </c>
      <c r="AG321" s="902">
        <f t="shared" si="158"/>
        <v>8.4238051266216727E-3</v>
      </c>
      <c r="AH321" s="902">
        <f t="shared" si="158"/>
        <v>8.296217322617512E-2</v>
      </c>
      <c r="AI321" s="902">
        <f t="shared" si="158"/>
        <v>0.1290054462708726</v>
      </c>
      <c r="AJ321" s="902">
        <f t="shared" si="157"/>
        <v>5.0305424229448316E-2</v>
      </c>
      <c r="AK321" s="900">
        <f t="shared" si="133"/>
        <v>-4.8549392694940963E-6</v>
      </c>
      <c r="AL321" s="210"/>
    </row>
    <row r="322" spans="1:38" s="211" customFormat="1" ht="11.45" customHeight="1">
      <c r="A322" s="499">
        <v>1994</v>
      </c>
      <c r="B322" s="206" t="s">
        <v>479</v>
      </c>
      <c r="C322" s="205" t="s">
        <v>512</v>
      </c>
      <c r="D322" s="205" t="s">
        <v>12</v>
      </c>
      <c r="E322" s="205" t="s">
        <v>292</v>
      </c>
      <c r="F322" s="891" t="s">
        <v>313</v>
      </c>
      <c r="G322" s="280">
        <v>38.251390000000001</v>
      </c>
      <c r="H322" s="258">
        <v>16.080369999999998</v>
      </c>
      <c r="I322" s="892">
        <v>19.966740000000001</v>
      </c>
      <c r="J322" s="893">
        <v>0.21059549999999999</v>
      </c>
      <c r="K322" s="894">
        <v>0.12991459999999999</v>
      </c>
      <c r="L322" s="895">
        <v>6.2029999999999995E-4</v>
      </c>
      <c r="M322" s="895">
        <v>1.77257E-2</v>
      </c>
      <c r="N322" s="895">
        <v>3.4753000000000002E-3</v>
      </c>
      <c r="O322" s="895">
        <v>3.7883000000000001E-3</v>
      </c>
      <c r="P322" s="895">
        <v>1.9120999999999999E-2</v>
      </c>
      <c r="Q322" s="895">
        <v>2.71191E-2</v>
      </c>
      <c r="R322" s="895">
        <v>8.8319000000000002E-3</v>
      </c>
      <c r="S322" s="896">
        <f t="shared" si="154"/>
        <v>-6.9999999999237339E-7</v>
      </c>
      <c r="T322" s="896">
        <v>0.20864460000000001</v>
      </c>
      <c r="U322" s="309"/>
      <c r="V322" s="205">
        <v>1994</v>
      </c>
      <c r="W322" s="206" t="s">
        <v>479</v>
      </c>
      <c r="X322" s="205" t="s">
        <v>512</v>
      </c>
      <c r="Y322" s="205" t="s">
        <v>12</v>
      </c>
      <c r="Z322" s="205" t="s">
        <v>292</v>
      </c>
      <c r="AA322" s="891" t="s">
        <v>313</v>
      </c>
      <c r="AB322" s="897">
        <f t="shared" si="155"/>
        <v>1</v>
      </c>
      <c r="AC322" s="901">
        <f t="shared" si="156"/>
        <v>0.61689162399006625</v>
      </c>
      <c r="AD322" s="902">
        <f t="shared" si="158"/>
        <v>2.9454570491772142E-3</v>
      </c>
      <c r="AE322" s="902">
        <f t="shared" si="158"/>
        <v>8.4169414826052794E-2</v>
      </c>
      <c r="AF322" s="902">
        <f t="shared" si="158"/>
        <v>1.6502251947453771E-2</v>
      </c>
      <c r="AG322" s="902">
        <f t="shared" si="158"/>
        <v>1.7988513524742934E-2</v>
      </c>
      <c r="AH322" s="902">
        <f t="shared" si="158"/>
        <v>9.0794912521872495E-2</v>
      </c>
      <c r="AI322" s="902">
        <f t="shared" si="158"/>
        <v>0.12877340683917748</v>
      </c>
      <c r="AJ322" s="902">
        <f t="shared" si="157"/>
        <v>4.1937743209137901E-2</v>
      </c>
      <c r="AK322" s="900">
        <f t="shared" si="133"/>
        <v>-3.3239076808744272E-6</v>
      </c>
      <c r="AL322" s="210"/>
    </row>
    <row r="323" spans="1:38" s="211" customFormat="1" ht="11.45" customHeight="1">
      <c r="A323" s="499">
        <v>1991</v>
      </c>
      <c r="B323" s="206" t="s">
        <v>479</v>
      </c>
      <c r="C323" s="205" t="s">
        <v>512</v>
      </c>
      <c r="D323" s="205" t="s">
        <v>14</v>
      </c>
      <c r="E323" s="205" t="s">
        <v>293</v>
      </c>
      <c r="F323" s="891" t="s">
        <v>313</v>
      </c>
      <c r="G323" s="280">
        <v>34.065759999999997</v>
      </c>
      <c r="H323" s="258">
        <v>18.313359999999999</v>
      </c>
      <c r="I323" s="892">
        <v>22.76755</v>
      </c>
      <c r="J323" s="893">
        <v>0.1716</v>
      </c>
      <c r="K323" s="894">
        <v>0.1083911</v>
      </c>
      <c r="L323" s="895">
        <v>2.0669999999999998E-3</v>
      </c>
      <c r="M323" s="895">
        <v>1.6669699999999999E-2</v>
      </c>
      <c r="N323" s="895"/>
      <c r="O323" s="895">
        <v>2.7412000000000001E-3</v>
      </c>
      <c r="P323" s="895"/>
      <c r="Q323" s="895"/>
      <c r="R323" s="895">
        <v>4.17311E-2</v>
      </c>
      <c r="S323" s="896">
        <f t="shared" si="154"/>
        <v>-1.0000000000287557E-7</v>
      </c>
      <c r="T323" s="896">
        <v>0.2346819</v>
      </c>
      <c r="U323" s="309"/>
      <c r="V323" s="205">
        <v>1991</v>
      </c>
      <c r="W323" s="206" t="s">
        <v>479</v>
      </c>
      <c r="X323" s="205" t="s">
        <v>512</v>
      </c>
      <c r="Y323" s="205" t="s">
        <v>14</v>
      </c>
      <c r="Z323" s="205" t="s">
        <v>293</v>
      </c>
      <c r="AA323" s="891" t="s">
        <v>313</v>
      </c>
      <c r="AB323" s="897">
        <f t="shared" si="155"/>
        <v>1</v>
      </c>
      <c r="AC323" s="901">
        <f t="shared" si="156"/>
        <v>0.63164976689976693</v>
      </c>
      <c r="AD323" s="902">
        <f t="shared" ref="AD323:AD338" si="159">+L323/$J323</f>
        <v>1.2045454545454545E-2</v>
      </c>
      <c r="AE323" s="902">
        <f t="shared" ref="AE323:AE338" si="160">+M323/$J323</f>
        <v>9.7142773892773884E-2</v>
      </c>
      <c r="AF323" s="902"/>
      <c r="AG323" s="902">
        <f t="shared" ref="AG323:AG344" si="161">+O323/$J323</f>
        <v>1.5974358974358973E-2</v>
      </c>
      <c r="AH323" s="902"/>
      <c r="AI323" s="902"/>
      <c r="AJ323" s="902">
        <f t="shared" si="157"/>
        <v>0.24318822843822843</v>
      </c>
      <c r="AK323" s="900">
        <f t="shared" si="133"/>
        <v>-5.8275058290035986E-7</v>
      </c>
      <c r="AL323" s="210"/>
    </row>
    <row r="324" spans="1:38" s="211" customFormat="1" ht="11.45" customHeight="1">
      <c r="A324" s="499">
        <v>1986</v>
      </c>
      <c r="B324" s="206" t="s">
        <v>479</v>
      </c>
      <c r="C324" s="205" t="s">
        <v>512</v>
      </c>
      <c r="D324" s="205" t="s">
        <v>16</v>
      </c>
      <c r="E324" s="205" t="s">
        <v>294</v>
      </c>
      <c r="F324" s="891" t="s">
        <v>313</v>
      </c>
      <c r="G324" s="280">
        <v>36.255459999999999</v>
      </c>
      <c r="H324" s="258">
        <v>14.645200000000001</v>
      </c>
      <c r="I324" s="892">
        <v>17.66376</v>
      </c>
      <c r="J324" s="893">
        <v>0.21878239999999999</v>
      </c>
      <c r="K324" s="894">
        <v>0.111183</v>
      </c>
      <c r="L324" s="895">
        <v>5.7638999999999998E-3</v>
      </c>
      <c r="M324" s="895">
        <v>2.8998800000000002E-2</v>
      </c>
      <c r="N324" s="895"/>
      <c r="O324" s="895">
        <v>1.3733199999999999E-2</v>
      </c>
      <c r="P324" s="895"/>
      <c r="Q324" s="895"/>
      <c r="R324" s="895">
        <v>5.9103500000000003E-2</v>
      </c>
      <c r="S324" s="896">
        <f t="shared" si="154"/>
        <v>0</v>
      </c>
      <c r="T324" s="896">
        <v>0.2190732</v>
      </c>
      <c r="U324" s="309"/>
      <c r="V324" s="205">
        <v>1986</v>
      </c>
      <c r="W324" s="206" t="s">
        <v>479</v>
      </c>
      <c r="X324" s="205" t="s">
        <v>512</v>
      </c>
      <c r="Y324" s="205" t="s">
        <v>16</v>
      </c>
      <c r="Z324" s="205" t="s">
        <v>294</v>
      </c>
      <c r="AA324" s="891" t="s">
        <v>313</v>
      </c>
      <c r="AB324" s="897">
        <f t="shared" si="155"/>
        <v>1</v>
      </c>
      <c r="AC324" s="901">
        <f t="shared" si="156"/>
        <v>0.50818987267714411</v>
      </c>
      <c r="AD324" s="902">
        <f t="shared" si="159"/>
        <v>2.6345355019416553E-2</v>
      </c>
      <c r="AE324" s="902">
        <f t="shared" si="160"/>
        <v>0.13254631085498653</v>
      </c>
      <c r="AF324" s="902"/>
      <c r="AG324" s="902">
        <f t="shared" si="161"/>
        <v>6.2771045568564929E-2</v>
      </c>
      <c r="AH324" s="902"/>
      <c r="AI324" s="902"/>
      <c r="AJ324" s="902">
        <f t="shared" si="157"/>
        <v>0.270147415879888</v>
      </c>
      <c r="AK324" s="900">
        <f t="shared" si="133"/>
        <v>0</v>
      </c>
      <c r="AL324" s="210"/>
    </row>
    <row r="325" spans="1:38" s="211" customFormat="1" ht="11.45" customHeight="1">
      <c r="A325" s="499">
        <v>1979</v>
      </c>
      <c r="B325" s="206" t="s">
        <v>479</v>
      </c>
      <c r="C325" s="205" t="s">
        <v>512</v>
      </c>
      <c r="D325" s="205" t="s">
        <v>18</v>
      </c>
      <c r="E325" s="205" t="s">
        <v>295</v>
      </c>
      <c r="F325" s="891" t="s">
        <v>313</v>
      </c>
      <c r="G325" s="280">
        <v>26.54945</v>
      </c>
      <c r="H325" s="258">
        <v>14.30678</v>
      </c>
      <c r="I325" s="892">
        <v>16.82957</v>
      </c>
      <c r="J325" s="893">
        <v>0.1715235</v>
      </c>
      <c r="K325" s="894">
        <v>8.37141E-2</v>
      </c>
      <c r="L325" s="895">
        <v>6.6132999999999999E-3</v>
      </c>
      <c r="M325" s="895">
        <v>3.2254100000000001E-2</v>
      </c>
      <c r="N325" s="895"/>
      <c r="O325" s="895">
        <v>1.48866E-2</v>
      </c>
      <c r="P325" s="895"/>
      <c r="Q325" s="895">
        <v>5.0663000000000001E-3</v>
      </c>
      <c r="R325" s="895">
        <v>2.8989000000000001E-2</v>
      </c>
      <c r="S325" s="896">
        <f t="shared" si="154"/>
        <v>1.0000000000287557E-7</v>
      </c>
      <c r="T325" s="896">
        <v>0.19529369999999999</v>
      </c>
      <c r="U325" s="309"/>
      <c r="V325" s="205">
        <v>1979</v>
      </c>
      <c r="W325" s="206" t="s">
        <v>479</v>
      </c>
      <c r="X325" s="205" t="s">
        <v>512</v>
      </c>
      <c r="Y325" s="205" t="s">
        <v>18</v>
      </c>
      <c r="Z325" s="205" t="s">
        <v>295</v>
      </c>
      <c r="AA325" s="891" t="s">
        <v>313</v>
      </c>
      <c r="AB325" s="897">
        <f t="shared" si="155"/>
        <v>1</v>
      </c>
      <c r="AC325" s="901">
        <f t="shared" si="156"/>
        <v>0.48806198567543224</v>
      </c>
      <c r="AD325" s="902">
        <f t="shared" si="159"/>
        <v>3.8556232819409585E-2</v>
      </c>
      <c r="AE325" s="902">
        <f t="shared" si="160"/>
        <v>0.18804478686593967</v>
      </c>
      <c r="AF325" s="902"/>
      <c r="AG325" s="902">
        <f t="shared" si="161"/>
        <v>8.67904397939641E-2</v>
      </c>
      <c r="AH325" s="902"/>
      <c r="AI325" s="902">
        <f>+Q325/$J325</f>
        <v>2.9537060519404048E-2</v>
      </c>
      <c r="AJ325" s="902">
        <f t="shared" si="157"/>
        <v>0.16900891131535914</v>
      </c>
      <c r="AK325" s="900">
        <f t="shared" si="133"/>
        <v>5.8301049132847282E-7</v>
      </c>
      <c r="AL325" s="210"/>
    </row>
    <row r="326" spans="1:38" s="211" customFormat="1" ht="11.45" customHeight="1">
      <c r="A326" s="499">
        <v>1974</v>
      </c>
      <c r="B326" s="206" t="s">
        <v>479</v>
      </c>
      <c r="C326" s="205" t="s">
        <v>512</v>
      </c>
      <c r="D326" s="205" t="s">
        <v>50</v>
      </c>
      <c r="E326" s="205" t="s">
        <v>296</v>
      </c>
      <c r="F326" s="891" t="s">
        <v>313</v>
      </c>
      <c r="G326" s="280">
        <v>21.957519999999999</v>
      </c>
      <c r="H326" s="258">
        <v>15.02135</v>
      </c>
      <c r="I326" s="892">
        <v>15.400829999999999</v>
      </c>
      <c r="J326" s="893">
        <v>9.6798599999999999E-2</v>
      </c>
      <c r="K326" s="894">
        <v>7.8706100000000001E-2</v>
      </c>
      <c r="L326" s="895">
        <v>2.2791E-3</v>
      </c>
      <c r="M326" s="895">
        <v>9.5546999999999993E-3</v>
      </c>
      <c r="N326" s="895"/>
      <c r="O326" s="895">
        <v>2.5194000000000002E-3</v>
      </c>
      <c r="P326" s="895"/>
      <c r="Q326" s="895"/>
      <c r="R326" s="895">
        <v>3.7396999999999999E-3</v>
      </c>
      <c r="S326" s="896">
        <f t="shared" si="154"/>
        <v>-4.0000000001150227E-7</v>
      </c>
      <c r="T326" s="896">
        <v>0.14174800000000001</v>
      </c>
      <c r="U326" s="309"/>
      <c r="V326" s="205">
        <v>1974</v>
      </c>
      <c r="W326" s="206" t="s">
        <v>479</v>
      </c>
      <c r="X326" s="205" t="s">
        <v>512</v>
      </c>
      <c r="Y326" s="205" t="s">
        <v>50</v>
      </c>
      <c r="Z326" s="205" t="s">
        <v>296</v>
      </c>
      <c r="AA326" s="891" t="s">
        <v>313</v>
      </c>
      <c r="AB326" s="897">
        <f t="shared" si="155"/>
        <v>1</v>
      </c>
      <c r="AC326" s="901">
        <f t="shared" si="156"/>
        <v>0.81309130503953575</v>
      </c>
      <c r="AD326" s="902">
        <f t="shared" si="159"/>
        <v>2.354476201102082E-2</v>
      </c>
      <c r="AE326" s="902">
        <f t="shared" si="160"/>
        <v>9.8707006093063321E-2</v>
      </c>
      <c r="AF326" s="902"/>
      <c r="AG326" s="902">
        <f t="shared" si="161"/>
        <v>2.602723593109818E-2</v>
      </c>
      <c r="AH326" s="902"/>
      <c r="AI326" s="902"/>
      <c r="AJ326" s="902">
        <f t="shared" si="157"/>
        <v>3.8633823216451479E-2</v>
      </c>
      <c r="AK326" s="900">
        <f t="shared" ref="AK326:AK344" si="162">AB326-SUM(AC326:AJ326)</f>
        <v>-4.1322911696894948E-6</v>
      </c>
      <c r="AL326" s="210"/>
    </row>
    <row r="327" spans="1:38" s="211" customFormat="1" ht="11.45" customHeight="1">
      <c r="A327" s="500">
        <v>1969</v>
      </c>
      <c r="B327" s="217" t="s">
        <v>479</v>
      </c>
      <c r="C327" s="216" t="s">
        <v>512</v>
      </c>
      <c r="D327" s="216" t="s">
        <v>50</v>
      </c>
      <c r="E327" s="216" t="s">
        <v>297</v>
      </c>
      <c r="F327" s="914" t="s">
        <v>313</v>
      </c>
      <c r="G327" s="307">
        <v>19.549060000000001</v>
      </c>
      <c r="H327" s="262">
        <v>10.89381</v>
      </c>
      <c r="I327" s="923">
        <v>12.35655</v>
      </c>
      <c r="J327" s="916">
        <v>0.1017251</v>
      </c>
      <c r="K327" s="917">
        <v>6.5595299999999995E-2</v>
      </c>
      <c r="L327" s="918">
        <v>6.5319000000000002E-3</v>
      </c>
      <c r="M327" s="918">
        <v>1.8172199999999999E-2</v>
      </c>
      <c r="N327" s="918"/>
      <c r="O327" s="918">
        <v>3.3344999999999998E-3</v>
      </c>
      <c r="P327" s="918"/>
      <c r="Q327" s="918"/>
      <c r="R327" s="918">
        <v>8.0917000000000003E-3</v>
      </c>
      <c r="S327" s="919">
        <f t="shared" si="154"/>
        <v>-5.0000000000050004E-7</v>
      </c>
      <c r="T327" s="919">
        <v>0.12567</v>
      </c>
      <c r="U327" s="309"/>
      <c r="V327" s="216">
        <v>1969</v>
      </c>
      <c r="W327" s="217" t="s">
        <v>479</v>
      </c>
      <c r="X327" s="216" t="s">
        <v>512</v>
      </c>
      <c r="Y327" s="216" t="s">
        <v>50</v>
      </c>
      <c r="Z327" s="216" t="s">
        <v>297</v>
      </c>
      <c r="AA327" s="914" t="s">
        <v>313</v>
      </c>
      <c r="AB327" s="920">
        <f t="shared" si="155"/>
        <v>1</v>
      </c>
      <c r="AC327" s="921">
        <f t="shared" si="156"/>
        <v>0.64482905398962498</v>
      </c>
      <c r="AD327" s="922">
        <f t="shared" si="159"/>
        <v>6.4211291018637484E-2</v>
      </c>
      <c r="AE327" s="922">
        <f t="shared" si="160"/>
        <v>0.17864027658857057</v>
      </c>
      <c r="AF327" s="922"/>
      <c r="AG327" s="922">
        <f t="shared" si="161"/>
        <v>3.2779520491992634E-2</v>
      </c>
      <c r="AH327" s="922"/>
      <c r="AI327" s="922"/>
      <c r="AJ327" s="922">
        <f t="shared" si="157"/>
        <v>7.9544773118925424E-2</v>
      </c>
      <c r="AK327" s="900">
        <f t="shared" si="162"/>
        <v>-4.9152077512548686E-6</v>
      </c>
      <c r="AL327" s="210"/>
    </row>
    <row r="328" spans="1:38" s="211" customFormat="1" ht="11.45" customHeight="1">
      <c r="A328" s="499">
        <v>2016</v>
      </c>
      <c r="B328" s="206" t="s">
        <v>480</v>
      </c>
      <c r="C328" s="205" t="s">
        <v>514</v>
      </c>
      <c r="D328" s="205" t="s">
        <v>622</v>
      </c>
      <c r="E328" s="205" t="s">
        <v>648</v>
      </c>
      <c r="F328" s="891" t="s">
        <v>313</v>
      </c>
      <c r="G328" s="280">
        <v>33.928280000000001</v>
      </c>
      <c r="H328" s="258">
        <v>21.314350000000001</v>
      </c>
      <c r="I328" s="892">
        <v>24.276340000000001</v>
      </c>
      <c r="J328" s="893">
        <v>0.13218820000000001</v>
      </c>
      <c r="K328" s="894">
        <v>0.1104142</v>
      </c>
      <c r="L328" s="895">
        <v>1.3730000000000001E-3</v>
      </c>
      <c r="M328" s="895">
        <v>1.0782399999999999E-2</v>
      </c>
      <c r="N328" s="895">
        <v>6.7846E-3</v>
      </c>
      <c r="O328" s="895">
        <v>1.7129000000000001E-3</v>
      </c>
      <c r="P328" s="895">
        <v>9.1E-4</v>
      </c>
      <c r="Q328" s="895">
        <v>5.3956000000000004E-3</v>
      </c>
      <c r="R328" s="895">
        <v>5.239E-4</v>
      </c>
      <c r="S328" s="930">
        <f t="shared" si="154"/>
        <v>-5.7083999999999746E-3</v>
      </c>
      <c r="T328" s="896">
        <v>0.2128833</v>
      </c>
      <c r="U328" s="309"/>
      <c r="V328" s="205">
        <v>2016</v>
      </c>
      <c r="W328" s="206" t="s">
        <v>480</v>
      </c>
      <c r="X328" s="205" t="s">
        <v>514</v>
      </c>
      <c r="Y328" s="205" t="s">
        <v>622</v>
      </c>
      <c r="Z328" s="205" t="s">
        <v>648</v>
      </c>
      <c r="AA328" s="891" t="s">
        <v>313</v>
      </c>
      <c r="AB328" s="931">
        <f t="shared" ref="AB328" si="163">+J328/$J328</f>
        <v>1</v>
      </c>
      <c r="AC328" s="898">
        <f t="shared" ref="AC328" si="164">+K328/$J328</f>
        <v>0.83528030489862182</v>
      </c>
      <c r="AD328" s="899">
        <f t="shared" si="159"/>
        <v>1.0386706226425657E-2</v>
      </c>
      <c r="AE328" s="899">
        <f t="shared" si="160"/>
        <v>8.1568551504597228E-2</v>
      </c>
      <c r="AF328" s="899">
        <f t="shared" ref="AF328" si="165">+N328/$J328</f>
        <v>5.1325307402627467E-2</v>
      </c>
      <c r="AG328" s="899">
        <f t="shared" si="161"/>
        <v>1.2958040127636204E-2</v>
      </c>
      <c r="AH328" s="899">
        <f t="shared" ref="AH328" si="166">+P328/$J328</f>
        <v>6.8841243015639823E-3</v>
      </c>
      <c r="AI328" s="899">
        <f t="shared" ref="AI328" si="167">+Q328/$J328</f>
        <v>4.0817561628042447E-2</v>
      </c>
      <c r="AJ328" s="899">
        <f t="shared" ref="AJ328" si="168">+R328/$J328</f>
        <v>3.9632887050432639E-3</v>
      </c>
      <c r="AK328" s="903">
        <f t="shared" si="162"/>
        <v>-4.3183884794558036E-2</v>
      </c>
      <c r="AL328" s="210"/>
    </row>
    <row r="329" spans="1:38" s="211" customFormat="1" ht="11.45" customHeight="1">
      <c r="A329" s="499">
        <v>2013</v>
      </c>
      <c r="B329" s="206" t="s">
        <v>480</v>
      </c>
      <c r="C329" s="205" t="s">
        <v>514</v>
      </c>
      <c r="D329" s="205" t="s">
        <v>20</v>
      </c>
      <c r="E329" s="205" t="s">
        <v>298</v>
      </c>
      <c r="F329" s="891" t="s">
        <v>313</v>
      </c>
      <c r="G329" s="280">
        <v>34.933140000000002</v>
      </c>
      <c r="H329" s="258">
        <v>21.51754</v>
      </c>
      <c r="I329" s="892">
        <v>24.133389999999999</v>
      </c>
      <c r="J329" s="893">
        <v>0.13771910000000001</v>
      </c>
      <c r="K329" s="894">
        <v>0.1100897</v>
      </c>
      <c r="L329" s="895">
        <v>1.4733999999999999E-3</v>
      </c>
      <c r="M329" s="895">
        <v>1.28798E-2</v>
      </c>
      <c r="N329" s="895">
        <v>7.3460000000000001E-3</v>
      </c>
      <c r="O329" s="895">
        <v>4.3321000000000002E-3</v>
      </c>
      <c r="P329" s="895">
        <v>6.9180000000000001E-4</v>
      </c>
      <c r="Q329" s="895">
        <v>6.5852999999999997E-3</v>
      </c>
      <c r="R329" s="895">
        <v>5.1460000000000004E-4</v>
      </c>
      <c r="S329" s="896">
        <f t="shared" si="154"/>
        <v>-6.1935999999999658E-3</v>
      </c>
      <c r="T329" s="896">
        <v>0.19615640000000001</v>
      </c>
      <c r="U329" s="309"/>
      <c r="V329" s="205">
        <v>2013</v>
      </c>
      <c r="W329" s="206" t="s">
        <v>480</v>
      </c>
      <c r="X329" s="205" t="s">
        <v>514</v>
      </c>
      <c r="Y329" s="205" t="s">
        <v>20</v>
      </c>
      <c r="Z329" s="205" t="s">
        <v>298</v>
      </c>
      <c r="AA329" s="891" t="s">
        <v>313</v>
      </c>
      <c r="AB329" s="897">
        <f t="shared" si="155"/>
        <v>1</v>
      </c>
      <c r="AC329" s="901">
        <f t="shared" si="156"/>
        <v>0.79937859018828894</v>
      </c>
      <c r="AD329" s="902">
        <f t="shared" si="159"/>
        <v>1.0698588648923786E-2</v>
      </c>
      <c r="AE329" s="902">
        <f t="shared" si="160"/>
        <v>9.3522249274065827E-2</v>
      </c>
      <c r="AF329" s="902">
        <f t="shared" ref="AF329:AF336" si="169">+N329/$J329</f>
        <v>5.3340458948686123E-2</v>
      </c>
      <c r="AG329" s="902">
        <f t="shared" si="161"/>
        <v>3.1456058019548483E-2</v>
      </c>
      <c r="AH329" s="902">
        <f t="shared" ref="AH329:AH338" si="170">+P329/$J329</f>
        <v>5.023268377443651E-3</v>
      </c>
      <c r="AI329" s="902">
        <f t="shared" ref="AI329:AI338" si="171">+Q329/$J329</f>
        <v>4.7816896857443877E-2</v>
      </c>
      <c r="AJ329" s="902">
        <f t="shared" si="157"/>
        <v>3.7365913660487179E-3</v>
      </c>
      <c r="AK329" s="900">
        <f t="shared" si="162"/>
        <v>-4.4972701680449534E-2</v>
      </c>
      <c r="AL329" s="210"/>
    </row>
    <row r="330" spans="1:38" s="211" customFormat="1" ht="11.45" customHeight="1">
      <c r="A330" s="499">
        <v>2010</v>
      </c>
      <c r="B330" s="206" t="s">
        <v>480</v>
      </c>
      <c r="C330" s="205" t="s">
        <v>514</v>
      </c>
      <c r="D330" s="205" t="s">
        <v>4</v>
      </c>
      <c r="E330" s="205" t="s">
        <v>299</v>
      </c>
      <c r="F330" s="891" t="s">
        <v>313</v>
      </c>
      <c r="G330" s="280">
        <v>35.743279999999999</v>
      </c>
      <c r="H330" s="258">
        <v>21.26192</v>
      </c>
      <c r="I330" s="892">
        <v>23.948799999999999</v>
      </c>
      <c r="J330" s="893">
        <v>0.1482029</v>
      </c>
      <c r="K330" s="894">
        <v>0.1046888</v>
      </c>
      <c r="L330" s="895">
        <v>1.3824E-3</v>
      </c>
      <c r="M330" s="895">
        <v>1.38987E-2</v>
      </c>
      <c r="N330" s="895">
        <v>7.6280999999999996E-3</v>
      </c>
      <c r="O330" s="895">
        <v>1.1613399999999999E-2</v>
      </c>
      <c r="P330" s="895">
        <v>6.8510000000000001E-4</v>
      </c>
      <c r="Q330" s="895">
        <v>6.9563999999999997E-3</v>
      </c>
      <c r="R330" s="895">
        <v>6.7802000000000001E-3</v>
      </c>
      <c r="S330" s="896">
        <f t="shared" si="154"/>
        <v>-5.4302000000000239E-3</v>
      </c>
      <c r="T330" s="896">
        <v>0.19640369999999999</v>
      </c>
      <c r="U330" s="309"/>
      <c r="V330" s="205">
        <v>2010</v>
      </c>
      <c r="W330" s="206" t="s">
        <v>480</v>
      </c>
      <c r="X330" s="205" t="s">
        <v>514</v>
      </c>
      <c r="Y330" s="205" t="s">
        <v>4</v>
      </c>
      <c r="Z330" s="205" t="s">
        <v>299</v>
      </c>
      <c r="AA330" s="891" t="s">
        <v>313</v>
      </c>
      <c r="AB330" s="897">
        <f t="shared" si="155"/>
        <v>1</v>
      </c>
      <c r="AC330" s="901">
        <f t="shared" si="156"/>
        <v>0.70638833653052668</v>
      </c>
      <c r="AD330" s="902">
        <f t="shared" si="159"/>
        <v>9.3277526957974508E-3</v>
      </c>
      <c r="AE330" s="902">
        <f t="shared" si="160"/>
        <v>9.3781565677864609E-2</v>
      </c>
      <c r="AF330" s="902">
        <f t="shared" si="169"/>
        <v>5.1470652733516011E-2</v>
      </c>
      <c r="AG330" s="902">
        <f t="shared" si="161"/>
        <v>7.8361489552498637E-2</v>
      </c>
      <c r="AH330" s="902">
        <f t="shared" si="170"/>
        <v>4.6227165595275127E-3</v>
      </c>
      <c r="AI330" s="902">
        <f t="shared" si="171"/>
        <v>4.6938352758279359E-2</v>
      </c>
      <c r="AJ330" s="902">
        <f t="shared" si="157"/>
        <v>4.5749442149917448E-2</v>
      </c>
      <c r="AK330" s="900">
        <f t="shared" si="162"/>
        <v>-3.6640308657927889E-2</v>
      </c>
      <c r="AL330" s="210"/>
    </row>
    <row r="331" spans="1:38" s="211" customFormat="1" ht="11.45" customHeight="1">
      <c r="A331" s="499">
        <v>2007</v>
      </c>
      <c r="B331" s="206" t="s">
        <v>480</v>
      </c>
      <c r="C331" s="205" t="s">
        <v>514</v>
      </c>
      <c r="D331" s="205" t="s">
        <v>6</v>
      </c>
      <c r="E331" s="205" t="s">
        <v>300</v>
      </c>
      <c r="F331" s="891" t="s">
        <v>313</v>
      </c>
      <c r="G331" s="280">
        <v>31.602650000000001</v>
      </c>
      <c r="H331" s="258">
        <v>21.019770000000001</v>
      </c>
      <c r="I331" s="892">
        <v>24.336590000000001</v>
      </c>
      <c r="J331" s="893">
        <v>0.1149665</v>
      </c>
      <c r="K331" s="894">
        <v>9.2564599999999997E-2</v>
      </c>
      <c r="L331" s="895">
        <v>1.4968E-3</v>
      </c>
      <c r="M331" s="895">
        <v>1.23693E-2</v>
      </c>
      <c r="N331" s="895">
        <v>5.1660999999999999E-3</v>
      </c>
      <c r="O331" s="895">
        <v>2.6586000000000001E-3</v>
      </c>
      <c r="P331" s="895">
        <v>5.8290000000000002E-4</v>
      </c>
      <c r="Q331" s="895">
        <v>3.9563999999999997E-3</v>
      </c>
      <c r="R331" s="895">
        <v>3.0430000000000002E-4</v>
      </c>
      <c r="S331" s="896">
        <f t="shared" si="154"/>
        <v>-4.1324999999999834E-3</v>
      </c>
      <c r="T331" s="896">
        <v>0.2008471</v>
      </c>
      <c r="U331" s="309"/>
      <c r="V331" s="205">
        <v>2007</v>
      </c>
      <c r="W331" s="206" t="s">
        <v>480</v>
      </c>
      <c r="X331" s="205" t="s">
        <v>514</v>
      </c>
      <c r="Y331" s="205" t="s">
        <v>6</v>
      </c>
      <c r="Z331" s="205" t="s">
        <v>300</v>
      </c>
      <c r="AA331" s="891" t="s">
        <v>313</v>
      </c>
      <c r="AB331" s="897">
        <f t="shared" si="155"/>
        <v>1</v>
      </c>
      <c r="AC331" s="901">
        <f t="shared" si="156"/>
        <v>0.80514410719644414</v>
      </c>
      <c r="AD331" s="902">
        <f t="shared" si="159"/>
        <v>1.3019444794788046E-2</v>
      </c>
      <c r="AE331" s="902">
        <f t="shared" si="160"/>
        <v>0.10759047200706293</v>
      </c>
      <c r="AF331" s="902">
        <f t="shared" si="169"/>
        <v>4.4935698660044446E-2</v>
      </c>
      <c r="AG331" s="902">
        <f t="shared" si="161"/>
        <v>2.3124997281816877E-2</v>
      </c>
      <c r="AH331" s="902">
        <f t="shared" si="170"/>
        <v>5.0701726155010377E-3</v>
      </c>
      <c r="AI331" s="902">
        <f t="shared" si="171"/>
        <v>3.4413503063936014E-2</v>
      </c>
      <c r="AJ331" s="902">
        <f t="shared" si="157"/>
        <v>2.6468579977645666E-3</v>
      </c>
      <c r="AK331" s="900">
        <f t="shared" si="162"/>
        <v>-3.5945253617357897E-2</v>
      </c>
      <c r="AL331" s="210"/>
    </row>
    <row r="332" spans="1:38" s="211" customFormat="1" ht="11.45" customHeight="1">
      <c r="A332" s="499">
        <v>2004</v>
      </c>
      <c r="B332" s="206" t="s">
        <v>480</v>
      </c>
      <c r="C332" s="205" t="s">
        <v>514</v>
      </c>
      <c r="D332" s="205" t="s">
        <v>8</v>
      </c>
      <c r="E332" s="205" t="s">
        <v>301</v>
      </c>
      <c r="F332" s="891" t="s">
        <v>313</v>
      </c>
      <c r="G332" s="280">
        <v>32.30545</v>
      </c>
      <c r="H332" s="258">
        <v>21.112259999999999</v>
      </c>
      <c r="I332" s="892">
        <v>23.93731</v>
      </c>
      <c r="J332" s="893">
        <v>0.11976199999999999</v>
      </c>
      <c r="K332" s="894">
        <v>9.3912499999999996E-2</v>
      </c>
      <c r="L332" s="895">
        <v>1.7482000000000001E-3</v>
      </c>
      <c r="M332" s="895">
        <v>1.42194E-2</v>
      </c>
      <c r="N332" s="895">
        <v>6.1231999999999997E-3</v>
      </c>
      <c r="O332" s="895">
        <v>3.5287999999999999E-3</v>
      </c>
      <c r="P332" s="895">
        <v>6.3330000000000005E-4</v>
      </c>
      <c r="Q332" s="895">
        <v>3.9194E-3</v>
      </c>
      <c r="R332" s="895">
        <v>6.3230000000000003E-4</v>
      </c>
      <c r="S332" s="896">
        <f t="shared" si="154"/>
        <v>-4.9551000000000178E-3</v>
      </c>
      <c r="T332" s="896">
        <v>0.19835749999999999</v>
      </c>
      <c r="U332" s="309"/>
      <c r="V332" s="205">
        <v>2004</v>
      </c>
      <c r="W332" s="206" t="s">
        <v>480</v>
      </c>
      <c r="X332" s="205" t="s">
        <v>514</v>
      </c>
      <c r="Y332" s="205" t="s">
        <v>8</v>
      </c>
      <c r="Z332" s="205" t="s">
        <v>301</v>
      </c>
      <c r="AA332" s="891" t="s">
        <v>313</v>
      </c>
      <c r="AB332" s="897">
        <f t="shared" si="155"/>
        <v>1</v>
      </c>
      <c r="AC332" s="901">
        <f t="shared" si="156"/>
        <v>0.78415941617541463</v>
      </c>
      <c r="AD332" s="902">
        <f t="shared" si="159"/>
        <v>1.4597284614485397E-2</v>
      </c>
      <c r="AE332" s="902">
        <f t="shared" si="160"/>
        <v>0.11873048212287704</v>
      </c>
      <c r="AF332" s="902">
        <f t="shared" si="169"/>
        <v>5.1128070673502446E-2</v>
      </c>
      <c r="AG332" s="902">
        <f t="shared" si="161"/>
        <v>2.9465105793156428E-2</v>
      </c>
      <c r="AH332" s="902">
        <f t="shared" si="170"/>
        <v>5.2879878425544004E-3</v>
      </c>
      <c r="AI332" s="902">
        <f t="shared" si="171"/>
        <v>3.2726574372505472E-2</v>
      </c>
      <c r="AJ332" s="902">
        <f t="shared" si="157"/>
        <v>5.2796379485980536E-3</v>
      </c>
      <c r="AK332" s="900">
        <f t="shared" si="162"/>
        <v>-4.1374559543093659E-2</v>
      </c>
      <c r="AL332" s="210"/>
    </row>
    <row r="333" spans="1:38" s="211" customFormat="1" ht="11.45" customHeight="1">
      <c r="A333" s="499">
        <v>2000</v>
      </c>
      <c r="B333" s="206" t="s">
        <v>480</v>
      </c>
      <c r="C333" s="205" t="s">
        <v>514</v>
      </c>
      <c r="D333" s="205" t="s">
        <v>10</v>
      </c>
      <c r="E333" s="205" t="s">
        <v>302</v>
      </c>
      <c r="F333" s="891" t="s">
        <v>313</v>
      </c>
      <c r="G333" s="280">
        <v>29.890049999999999</v>
      </c>
      <c r="H333" s="258">
        <v>20.262820000000001</v>
      </c>
      <c r="I333" s="892">
        <v>23.473379999999999</v>
      </c>
      <c r="J333" s="893">
        <v>0.10189520000000001</v>
      </c>
      <c r="K333" s="894">
        <v>8.6686100000000002E-2</v>
      </c>
      <c r="L333" s="895">
        <v>1.9553999999999999E-3</v>
      </c>
      <c r="M333" s="895">
        <v>5.3839999999999999E-3</v>
      </c>
      <c r="N333" s="895">
        <v>5.0821E-3</v>
      </c>
      <c r="O333" s="895">
        <v>2.3613000000000002E-3</v>
      </c>
      <c r="P333" s="895">
        <v>5.8940000000000002E-4</v>
      </c>
      <c r="Q333" s="895">
        <v>3.2280999999999998E-3</v>
      </c>
      <c r="R333" s="895">
        <v>6.6259999999999995E-4</v>
      </c>
      <c r="S333" s="896">
        <f t="shared" si="154"/>
        <v>-4.0537999999999963E-3</v>
      </c>
      <c r="T333" s="896">
        <v>0.22369259999999999</v>
      </c>
      <c r="U333" s="309"/>
      <c r="V333" s="205">
        <v>2000</v>
      </c>
      <c r="W333" s="206" t="s">
        <v>480</v>
      </c>
      <c r="X333" s="205" t="s">
        <v>514</v>
      </c>
      <c r="Y333" s="205" t="s">
        <v>10</v>
      </c>
      <c r="Z333" s="205" t="s">
        <v>302</v>
      </c>
      <c r="AA333" s="891" t="s">
        <v>313</v>
      </c>
      <c r="AB333" s="897">
        <f t="shared" si="155"/>
        <v>1</v>
      </c>
      <c r="AC333" s="901">
        <f t="shared" si="156"/>
        <v>0.85073781689422068</v>
      </c>
      <c r="AD333" s="902">
        <f t="shared" si="159"/>
        <v>1.9190305333322864E-2</v>
      </c>
      <c r="AE333" s="902">
        <f t="shared" si="160"/>
        <v>5.2838602799739336E-2</v>
      </c>
      <c r="AF333" s="902">
        <f t="shared" si="169"/>
        <v>4.9875754696982778E-2</v>
      </c>
      <c r="AG333" s="902">
        <f t="shared" si="161"/>
        <v>2.3173809953756411E-2</v>
      </c>
      <c r="AH333" s="902">
        <f t="shared" si="170"/>
        <v>5.7843745338347638E-3</v>
      </c>
      <c r="AI333" s="902">
        <f t="shared" si="171"/>
        <v>3.1680589468394978E-2</v>
      </c>
      <c r="AJ333" s="902">
        <f t="shared" si="157"/>
        <v>6.502759698199718E-3</v>
      </c>
      <c r="AK333" s="900">
        <f t="shared" si="162"/>
        <v>-3.9784013378451499E-2</v>
      </c>
      <c r="AL333" s="210"/>
    </row>
    <row r="334" spans="1:38" s="211" customFormat="1" ht="11.45" customHeight="1">
      <c r="A334" s="499">
        <v>1997</v>
      </c>
      <c r="B334" s="206" t="s">
        <v>480</v>
      </c>
      <c r="C334" s="205" t="s">
        <v>514</v>
      </c>
      <c r="D334" s="205" t="s">
        <v>12</v>
      </c>
      <c r="E334" s="205" t="s">
        <v>303</v>
      </c>
      <c r="F334" s="891" t="s">
        <v>313</v>
      </c>
      <c r="G334" s="280">
        <v>31.016089999999998</v>
      </c>
      <c r="H334" s="258">
        <v>20.338429999999999</v>
      </c>
      <c r="I334" s="892">
        <v>23.733170000000001</v>
      </c>
      <c r="J334" s="893">
        <v>0.1120328</v>
      </c>
      <c r="K334" s="894">
        <v>9.1698699999999994E-2</v>
      </c>
      <c r="L334" s="895">
        <v>2.2572999999999998E-3</v>
      </c>
      <c r="M334" s="895">
        <v>7.3765000000000002E-3</v>
      </c>
      <c r="N334" s="895">
        <v>5.4589E-3</v>
      </c>
      <c r="O334" s="895">
        <v>3.0815999999999999E-3</v>
      </c>
      <c r="P334" s="895">
        <v>7.4719999999999995E-4</v>
      </c>
      <c r="Q334" s="895">
        <v>4.6874999999999998E-3</v>
      </c>
      <c r="R334" s="895">
        <v>3.9869999999999999E-4</v>
      </c>
      <c r="S334" s="896">
        <f t="shared" si="154"/>
        <v>-3.6735999999999991E-3</v>
      </c>
      <c r="T334" s="896">
        <v>0.21470620000000001</v>
      </c>
      <c r="U334" s="309"/>
      <c r="V334" s="205">
        <v>1997</v>
      </c>
      <c r="W334" s="206" t="s">
        <v>480</v>
      </c>
      <c r="X334" s="205" t="s">
        <v>514</v>
      </c>
      <c r="Y334" s="205" t="s">
        <v>12</v>
      </c>
      <c r="Z334" s="205" t="s">
        <v>303</v>
      </c>
      <c r="AA334" s="891" t="s">
        <v>313</v>
      </c>
      <c r="AB334" s="897">
        <f t="shared" si="155"/>
        <v>1</v>
      </c>
      <c r="AC334" s="901">
        <f t="shared" si="156"/>
        <v>0.81849868966945383</v>
      </c>
      <c r="AD334" s="902">
        <f t="shared" si="159"/>
        <v>2.014856363493548E-2</v>
      </c>
      <c r="AE334" s="902">
        <f t="shared" si="160"/>
        <v>6.5842324747752451E-2</v>
      </c>
      <c r="AF334" s="902">
        <f t="shared" si="169"/>
        <v>4.8725908840982282E-2</v>
      </c>
      <c r="AG334" s="902">
        <f t="shared" si="161"/>
        <v>2.7506230318263936E-2</v>
      </c>
      <c r="AH334" s="902">
        <f t="shared" si="170"/>
        <v>6.6694753679279635E-3</v>
      </c>
      <c r="AI334" s="902">
        <f t="shared" si="171"/>
        <v>4.184042530401811E-2</v>
      </c>
      <c r="AJ334" s="902">
        <f t="shared" si="157"/>
        <v>3.5587792146585641E-3</v>
      </c>
      <c r="AK334" s="900">
        <f t="shared" si="162"/>
        <v>-3.2790397097992585E-2</v>
      </c>
      <c r="AL334" s="210"/>
    </row>
    <row r="335" spans="1:38" s="211" customFormat="1" ht="11.45" customHeight="1">
      <c r="A335" s="499">
        <v>1994</v>
      </c>
      <c r="B335" s="206" t="s">
        <v>480</v>
      </c>
      <c r="C335" s="205" t="s">
        <v>514</v>
      </c>
      <c r="D335" s="205" t="s">
        <v>12</v>
      </c>
      <c r="E335" s="205" t="s">
        <v>304</v>
      </c>
      <c r="F335" s="891" t="s">
        <v>313</v>
      </c>
      <c r="G335" s="280">
        <v>32.057189999999999</v>
      </c>
      <c r="H335" s="258">
        <v>20.803930000000001</v>
      </c>
      <c r="I335" s="892">
        <v>23.875050000000002</v>
      </c>
      <c r="J335" s="893">
        <v>0.1214886</v>
      </c>
      <c r="K335" s="894">
        <v>9.4813099999999997E-2</v>
      </c>
      <c r="L335" s="895">
        <v>2.8703000000000001E-3</v>
      </c>
      <c r="M335" s="895">
        <v>8.7863000000000004E-3</v>
      </c>
      <c r="N335" s="895">
        <v>5.7165999999999996E-3</v>
      </c>
      <c r="O335" s="895">
        <v>4.9055000000000001E-3</v>
      </c>
      <c r="P335" s="895">
        <v>9.6349999999999995E-4</v>
      </c>
      <c r="Q335" s="895">
        <v>6.7876000000000004E-3</v>
      </c>
      <c r="R335" s="895">
        <v>4.2089999999999999E-4</v>
      </c>
      <c r="S335" s="896">
        <f t="shared" si="154"/>
        <v>-3.7752000000000063E-3</v>
      </c>
      <c r="T335" s="896">
        <v>0.20484450000000001</v>
      </c>
      <c r="U335" s="309"/>
      <c r="V335" s="205">
        <v>1994</v>
      </c>
      <c r="W335" s="206" t="s">
        <v>480</v>
      </c>
      <c r="X335" s="205" t="s">
        <v>514</v>
      </c>
      <c r="Y335" s="205" t="s">
        <v>12</v>
      </c>
      <c r="Z335" s="205" t="s">
        <v>304</v>
      </c>
      <c r="AA335" s="891" t="s">
        <v>313</v>
      </c>
      <c r="AB335" s="897">
        <f t="shared" si="155"/>
        <v>1</v>
      </c>
      <c r="AC335" s="901">
        <f t="shared" si="156"/>
        <v>0.780427957849543</v>
      </c>
      <c r="AD335" s="902">
        <f t="shared" si="159"/>
        <v>2.3626085081233959E-2</v>
      </c>
      <c r="AE335" s="902">
        <f t="shared" si="160"/>
        <v>7.2322012106485714E-2</v>
      </c>
      <c r="AF335" s="902">
        <f t="shared" si="169"/>
        <v>4.705462076277115E-2</v>
      </c>
      <c r="AG335" s="902">
        <f t="shared" si="161"/>
        <v>4.0378274175519348E-2</v>
      </c>
      <c r="AH335" s="902">
        <f t="shared" si="170"/>
        <v>7.9307852753262437E-3</v>
      </c>
      <c r="AI335" s="902">
        <f t="shared" si="171"/>
        <v>5.5870262724239152E-2</v>
      </c>
      <c r="AJ335" s="902">
        <f t="shared" si="157"/>
        <v>3.4645225971819578E-3</v>
      </c>
      <c r="AK335" s="900">
        <f t="shared" si="162"/>
        <v>-3.1074520572300424E-2</v>
      </c>
      <c r="AL335" s="210"/>
    </row>
    <row r="336" spans="1:38" s="211" customFormat="1" ht="11.45" customHeight="1">
      <c r="A336" s="499">
        <v>1991</v>
      </c>
      <c r="B336" s="206" t="s">
        <v>480</v>
      </c>
      <c r="C336" s="205" t="s">
        <v>514</v>
      </c>
      <c r="D336" s="205" t="s">
        <v>14</v>
      </c>
      <c r="E336" s="205" t="s">
        <v>305</v>
      </c>
      <c r="F336" s="891" t="s">
        <v>313</v>
      </c>
      <c r="G336" s="280">
        <v>31.49372</v>
      </c>
      <c r="H336" s="258">
        <v>20.95607</v>
      </c>
      <c r="I336" s="892">
        <v>23.916319999999999</v>
      </c>
      <c r="J336" s="893">
        <v>0.1199161</v>
      </c>
      <c r="K336" s="894">
        <v>9.3298599999999995E-2</v>
      </c>
      <c r="L336" s="895">
        <v>3.6944999999999999E-3</v>
      </c>
      <c r="M336" s="895">
        <v>7.2364999999999999E-3</v>
      </c>
      <c r="N336" s="895">
        <v>5.5373999999999996E-3</v>
      </c>
      <c r="O336" s="895">
        <v>6.0191000000000003E-3</v>
      </c>
      <c r="P336" s="895">
        <v>1.1567999999999999E-3</v>
      </c>
      <c r="Q336" s="895">
        <v>6.4909E-3</v>
      </c>
      <c r="R336" s="895">
        <v>4.66E-4</v>
      </c>
      <c r="S336" s="896">
        <f t="shared" si="154"/>
        <v>-3.9836999999999928E-3</v>
      </c>
      <c r="T336" s="896">
        <v>0.19981969999999999</v>
      </c>
      <c r="U336" s="309"/>
      <c r="V336" s="205">
        <v>1991</v>
      </c>
      <c r="W336" s="206" t="s">
        <v>480</v>
      </c>
      <c r="X336" s="205" t="s">
        <v>514</v>
      </c>
      <c r="Y336" s="205" t="s">
        <v>14</v>
      </c>
      <c r="Z336" s="205" t="s">
        <v>305</v>
      </c>
      <c r="AA336" s="891" t="s">
        <v>313</v>
      </c>
      <c r="AB336" s="897">
        <f t="shared" si="155"/>
        <v>1</v>
      </c>
      <c r="AC336" s="901">
        <f t="shared" si="156"/>
        <v>0.77803230758838882</v>
      </c>
      <c r="AD336" s="902">
        <f t="shared" si="159"/>
        <v>3.0809040654257436E-2</v>
      </c>
      <c r="AE336" s="902">
        <f t="shared" si="160"/>
        <v>6.0346358829214762E-2</v>
      </c>
      <c r="AF336" s="902">
        <f t="shared" si="169"/>
        <v>4.6177285618861849E-2</v>
      </c>
      <c r="AG336" s="902">
        <f t="shared" si="161"/>
        <v>5.0194260820690471E-2</v>
      </c>
      <c r="AH336" s="902">
        <f t="shared" si="170"/>
        <v>9.6467446823237241E-3</v>
      </c>
      <c r="AI336" s="902">
        <f t="shared" si="171"/>
        <v>5.4128678300912052E-2</v>
      </c>
      <c r="AJ336" s="902">
        <f t="shared" si="157"/>
        <v>3.8860503301891905E-3</v>
      </c>
      <c r="AK336" s="900">
        <f t="shared" si="162"/>
        <v>-3.322072682483812E-2</v>
      </c>
      <c r="AL336" s="210"/>
    </row>
    <row r="337" spans="1:38" s="211" customFormat="1" ht="11.45" customHeight="1">
      <c r="A337" s="499">
        <v>1986</v>
      </c>
      <c r="B337" s="206" t="s">
        <v>480</v>
      </c>
      <c r="C337" s="205" t="s">
        <v>514</v>
      </c>
      <c r="D337" s="205" t="s">
        <v>16</v>
      </c>
      <c r="E337" s="205" t="s">
        <v>306</v>
      </c>
      <c r="F337" s="891" t="s">
        <v>313</v>
      </c>
      <c r="G337" s="280">
        <v>30.121410000000001</v>
      </c>
      <c r="H337" s="258">
        <v>21.11449</v>
      </c>
      <c r="I337" s="892">
        <v>23.904150000000001</v>
      </c>
      <c r="J337" s="893">
        <v>0.1087832</v>
      </c>
      <c r="K337" s="894">
        <v>8.5311799999999993E-2</v>
      </c>
      <c r="L337" s="895">
        <v>3.0921E-3</v>
      </c>
      <c r="M337" s="895">
        <v>5.8665000000000002E-3</v>
      </c>
      <c r="N337" s="895"/>
      <c r="O337" s="895">
        <v>4.2890999999999997E-3</v>
      </c>
      <c r="P337" s="895">
        <v>1.0529000000000001E-3</v>
      </c>
      <c r="Q337" s="895">
        <v>5.1476999999999998E-3</v>
      </c>
      <c r="R337" s="895">
        <v>4.0229000000000003E-3</v>
      </c>
      <c r="S337" s="896">
        <f t="shared" si="154"/>
        <v>2.0000000000575113E-7</v>
      </c>
      <c r="T337" s="896">
        <v>0.2108652</v>
      </c>
      <c r="U337" s="309"/>
      <c r="V337" s="205">
        <v>1986</v>
      </c>
      <c r="W337" s="206" t="s">
        <v>480</v>
      </c>
      <c r="X337" s="205" t="s">
        <v>514</v>
      </c>
      <c r="Y337" s="205" t="s">
        <v>16</v>
      </c>
      <c r="Z337" s="205" t="s">
        <v>306</v>
      </c>
      <c r="AA337" s="891" t="s">
        <v>313</v>
      </c>
      <c r="AB337" s="897">
        <f t="shared" si="155"/>
        <v>1</v>
      </c>
      <c r="AC337" s="901">
        <f t="shared" si="156"/>
        <v>0.78423690422785863</v>
      </c>
      <c r="AD337" s="902">
        <f t="shared" si="159"/>
        <v>2.8424425830459114E-2</v>
      </c>
      <c r="AE337" s="902">
        <f t="shared" si="160"/>
        <v>5.3928363938549335E-2</v>
      </c>
      <c r="AF337" s="902"/>
      <c r="AG337" s="902">
        <f t="shared" si="161"/>
        <v>3.9427963141367414E-2</v>
      </c>
      <c r="AH337" s="902">
        <f t="shared" si="170"/>
        <v>9.6788842394781548E-3</v>
      </c>
      <c r="AI337" s="902">
        <f t="shared" si="171"/>
        <v>4.7320725994455026E-2</v>
      </c>
      <c r="AJ337" s="902">
        <f t="shared" si="157"/>
        <v>3.6980894108649132E-2</v>
      </c>
      <c r="AK337" s="900">
        <f t="shared" si="162"/>
        <v>1.838519183117171E-6</v>
      </c>
      <c r="AL337" s="210"/>
    </row>
    <row r="338" spans="1:38" s="211" customFormat="1" ht="11.45" customHeight="1">
      <c r="A338" s="499">
        <v>1979</v>
      </c>
      <c r="B338" s="206" t="s">
        <v>480</v>
      </c>
      <c r="C338" s="205" t="s">
        <v>514</v>
      </c>
      <c r="D338" s="205" t="s">
        <v>18</v>
      </c>
      <c r="E338" s="205" t="s">
        <v>307</v>
      </c>
      <c r="F338" s="891" t="s">
        <v>313</v>
      </c>
      <c r="G338" s="280">
        <v>27.804259999999999</v>
      </c>
      <c r="H338" s="258">
        <v>18.975930000000002</v>
      </c>
      <c r="I338" s="892">
        <v>21.25581</v>
      </c>
      <c r="J338" s="893">
        <v>0.1041531</v>
      </c>
      <c r="K338" s="894">
        <v>7.6761399999999994E-2</v>
      </c>
      <c r="L338" s="895">
        <v>2.2775999999999999E-3</v>
      </c>
      <c r="M338" s="895">
        <v>7.2264E-3</v>
      </c>
      <c r="N338" s="895"/>
      <c r="O338" s="895">
        <v>4.2174999999999999E-3</v>
      </c>
      <c r="P338" s="895">
        <v>4.0769999999999999E-4</v>
      </c>
      <c r="Q338" s="895">
        <v>6.1418999999999996E-3</v>
      </c>
      <c r="R338" s="895">
        <v>7.1206999999999998E-3</v>
      </c>
      <c r="S338" s="896">
        <f t="shared" si="154"/>
        <v>-9.9999999988997779E-8</v>
      </c>
      <c r="T338" s="896">
        <v>0.20383480000000001</v>
      </c>
      <c r="U338" s="309"/>
      <c r="V338" s="205">
        <v>1979</v>
      </c>
      <c r="W338" s="206" t="s">
        <v>480</v>
      </c>
      <c r="X338" s="205" t="s">
        <v>514</v>
      </c>
      <c r="Y338" s="205" t="s">
        <v>18</v>
      </c>
      <c r="Z338" s="205" t="s">
        <v>307</v>
      </c>
      <c r="AA338" s="891" t="s">
        <v>313</v>
      </c>
      <c r="AB338" s="897">
        <f t="shared" si="155"/>
        <v>1</v>
      </c>
      <c r="AC338" s="901">
        <f t="shared" si="156"/>
        <v>0.73700542758688892</v>
      </c>
      <c r="AD338" s="902">
        <f t="shared" si="159"/>
        <v>2.1867808063322166E-2</v>
      </c>
      <c r="AE338" s="902">
        <f t="shared" si="160"/>
        <v>6.9382476373722912E-2</v>
      </c>
      <c r="AF338" s="902"/>
      <c r="AG338" s="902">
        <f t="shared" si="161"/>
        <v>4.049327384398544E-2</v>
      </c>
      <c r="AH338" s="902">
        <f t="shared" si="170"/>
        <v>3.91442981533915E-3</v>
      </c>
      <c r="AI338" s="902">
        <f t="shared" si="171"/>
        <v>5.896992024241237E-2</v>
      </c>
      <c r="AJ338" s="902">
        <f t="shared" si="157"/>
        <v>6.8367624199375726E-2</v>
      </c>
      <c r="AK338" s="900">
        <f t="shared" si="162"/>
        <v>-9.6012504680054178E-7</v>
      </c>
      <c r="AL338" s="210"/>
    </row>
    <row r="339" spans="1:38" s="211" customFormat="1" ht="11.45" customHeight="1">
      <c r="A339" s="499">
        <v>1974</v>
      </c>
      <c r="B339" s="206" t="s">
        <v>480</v>
      </c>
      <c r="C339" s="205" t="s">
        <v>514</v>
      </c>
      <c r="D339" s="205" t="s">
        <v>50</v>
      </c>
      <c r="E339" s="205" t="s">
        <v>308</v>
      </c>
      <c r="F339" s="891" t="s">
        <v>313</v>
      </c>
      <c r="G339" s="280">
        <v>25.57856</v>
      </c>
      <c r="H339" s="258">
        <v>18.64695</v>
      </c>
      <c r="I339" s="892">
        <v>20.757190000000001</v>
      </c>
      <c r="J339" s="893">
        <v>8.4954399999999999E-2</v>
      </c>
      <c r="K339" s="894">
        <v>6.0534200000000003E-2</v>
      </c>
      <c r="L339" s="895"/>
      <c r="M339" s="895"/>
      <c r="N339" s="895"/>
      <c r="O339" s="895">
        <v>4.2580999999999999E-3</v>
      </c>
      <c r="P339" s="895"/>
      <c r="Q339" s="895"/>
      <c r="R339" s="895">
        <v>2.0162200000000002E-2</v>
      </c>
      <c r="S339" s="896">
        <f t="shared" si="154"/>
        <v>-1.0000000000287557E-7</v>
      </c>
      <c r="T339" s="896">
        <v>0.18253849999999999</v>
      </c>
      <c r="U339" s="309"/>
      <c r="V339" s="205">
        <v>1974</v>
      </c>
      <c r="W339" s="206" t="s">
        <v>480</v>
      </c>
      <c r="X339" s="205" t="s">
        <v>514</v>
      </c>
      <c r="Y339" s="205" t="s">
        <v>50</v>
      </c>
      <c r="Z339" s="205" t="s">
        <v>308</v>
      </c>
      <c r="AA339" s="891" t="s">
        <v>313</v>
      </c>
      <c r="AB339" s="897">
        <f t="shared" si="155"/>
        <v>1</v>
      </c>
      <c r="AC339" s="901">
        <f t="shared" si="156"/>
        <v>0.71254932057668585</v>
      </c>
      <c r="AD339" s="902"/>
      <c r="AE339" s="902"/>
      <c r="AF339" s="902"/>
      <c r="AG339" s="902">
        <f t="shared" si="161"/>
        <v>5.0122183194749183E-2</v>
      </c>
      <c r="AH339" s="902"/>
      <c r="AI339" s="902"/>
      <c r="AJ339" s="902">
        <f t="shared" si="157"/>
        <v>0.23732967333063387</v>
      </c>
      <c r="AK339" s="968">
        <f t="shared" si="162"/>
        <v>-1.1771020689277378E-6</v>
      </c>
      <c r="AL339" s="210"/>
    </row>
    <row r="340" spans="1:38" s="211" customFormat="1" ht="11.45" customHeight="1">
      <c r="A340" s="501">
        <v>2016</v>
      </c>
      <c r="B340" s="884" t="s">
        <v>481</v>
      </c>
      <c r="C340" s="502" t="s">
        <v>517</v>
      </c>
      <c r="D340" s="502" t="s">
        <v>20</v>
      </c>
      <c r="E340" s="502" t="s">
        <v>771</v>
      </c>
      <c r="F340" s="969" t="s">
        <v>401</v>
      </c>
      <c r="G340" s="980">
        <v>39.288080000000001</v>
      </c>
      <c r="H340" s="981">
        <v>20.738720000000001</v>
      </c>
      <c r="I340" s="982">
        <v>20.738720000000001</v>
      </c>
      <c r="J340" s="983">
        <v>0.20341490000000001</v>
      </c>
      <c r="K340" s="984">
        <v>0.17023640000000001</v>
      </c>
      <c r="L340" s="985"/>
      <c r="M340" s="985">
        <v>9.3775000000000004E-3</v>
      </c>
      <c r="N340" s="985">
        <v>1.188E-4</v>
      </c>
      <c r="O340" s="985">
        <v>3.7096E-3</v>
      </c>
      <c r="P340" s="985"/>
      <c r="Q340" s="985">
        <v>1.3083900000000001E-2</v>
      </c>
      <c r="R340" s="985">
        <v>6.8887000000000002E-3</v>
      </c>
      <c r="S340" s="973">
        <f t="shared" si="154"/>
        <v>0</v>
      </c>
      <c r="T340" s="973"/>
      <c r="U340" s="310"/>
      <c r="V340" s="502">
        <v>2016</v>
      </c>
      <c r="W340" s="883" t="s">
        <v>481</v>
      </c>
      <c r="X340" s="491" t="s">
        <v>517</v>
      </c>
      <c r="Y340" s="502" t="s">
        <v>20</v>
      </c>
      <c r="Z340" s="502" t="s">
        <v>771</v>
      </c>
      <c r="AA340" s="969" t="s">
        <v>401</v>
      </c>
      <c r="AB340" s="974">
        <f t="shared" si="155"/>
        <v>1</v>
      </c>
      <c r="AC340" s="975">
        <f t="shared" si="156"/>
        <v>0.83689247936114808</v>
      </c>
      <c r="AD340" s="976"/>
      <c r="AE340" s="976">
        <f t="shared" ref="AE340:AE344" si="172">+M340/$J340</f>
        <v>4.6100359413199329E-2</v>
      </c>
      <c r="AF340" s="976">
        <f t="shared" ref="AF340" si="173">+N340/$J340</f>
        <v>5.8402801368041379E-4</v>
      </c>
      <c r="AG340" s="976">
        <f t="shared" si="161"/>
        <v>1.8236618851421405E-2</v>
      </c>
      <c r="AH340" s="976"/>
      <c r="AI340" s="976">
        <f t="shared" ref="AI340:AI344" si="174">+Q340/$J340</f>
        <v>6.4321246870312848E-2</v>
      </c>
      <c r="AJ340" s="976">
        <f t="shared" si="157"/>
        <v>3.3865267490237931E-2</v>
      </c>
      <c r="AK340" s="990">
        <f t="shared" si="162"/>
        <v>0</v>
      </c>
      <c r="AL340" s="210"/>
    </row>
    <row r="341" spans="1:38" s="211" customFormat="1" ht="11.45" customHeight="1">
      <c r="A341" s="503">
        <v>2013</v>
      </c>
      <c r="B341" s="215" t="s">
        <v>481</v>
      </c>
      <c r="C341" s="214" t="s">
        <v>517</v>
      </c>
      <c r="D341" s="214" t="s">
        <v>20</v>
      </c>
      <c r="E341" s="214" t="s">
        <v>309</v>
      </c>
      <c r="F341" s="904" t="s">
        <v>401</v>
      </c>
      <c r="G341" s="282">
        <v>39.178260000000002</v>
      </c>
      <c r="H341" s="260">
        <v>21.538250000000001</v>
      </c>
      <c r="I341" s="905">
        <v>21.538250000000001</v>
      </c>
      <c r="J341" s="906">
        <v>0.1987979</v>
      </c>
      <c r="K341" s="907">
        <v>0.1675934</v>
      </c>
      <c r="L341" s="908"/>
      <c r="M341" s="908">
        <v>9.4003000000000003E-3</v>
      </c>
      <c r="N341" s="908"/>
      <c r="O341" s="908">
        <v>4.2161000000000004E-3</v>
      </c>
      <c r="P341" s="908"/>
      <c r="Q341" s="908">
        <v>1.00027E-2</v>
      </c>
      <c r="R341" s="908">
        <v>7.5854E-3</v>
      </c>
      <c r="S341" s="909">
        <f t="shared" si="154"/>
        <v>0</v>
      </c>
      <c r="T341" s="909"/>
      <c r="U341" s="310"/>
      <c r="V341" s="214">
        <v>2013</v>
      </c>
      <c r="W341" s="206" t="s">
        <v>481</v>
      </c>
      <c r="X341" s="205" t="s">
        <v>517</v>
      </c>
      <c r="Y341" s="214" t="s">
        <v>20</v>
      </c>
      <c r="Z341" s="214" t="s">
        <v>309</v>
      </c>
      <c r="AA341" s="904" t="s">
        <v>401</v>
      </c>
      <c r="AB341" s="910">
        <f t="shared" si="155"/>
        <v>1</v>
      </c>
      <c r="AC341" s="911">
        <f t="shared" si="156"/>
        <v>0.84303405619475857</v>
      </c>
      <c r="AD341" s="912"/>
      <c r="AE341" s="912">
        <f t="shared" si="172"/>
        <v>4.7285710764550334E-2</v>
      </c>
      <c r="AF341" s="912"/>
      <c r="AG341" s="912">
        <f t="shared" si="161"/>
        <v>2.1207970506730706E-2</v>
      </c>
      <c r="AH341" s="912"/>
      <c r="AI341" s="912">
        <f t="shared" si="174"/>
        <v>5.031592386036271E-2</v>
      </c>
      <c r="AJ341" s="912">
        <f t="shared" si="157"/>
        <v>3.8156338673597662E-2</v>
      </c>
      <c r="AK341" s="990">
        <f t="shared" si="162"/>
        <v>0</v>
      </c>
      <c r="AL341" s="210"/>
    </row>
    <row r="342" spans="1:38" s="211" customFormat="1" ht="11.45" customHeight="1">
      <c r="A342" s="503">
        <v>2010</v>
      </c>
      <c r="B342" s="215" t="s">
        <v>481</v>
      </c>
      <c r="C342" s="214" t="s">
        <v>517</v>
      </c>
      <c r="D342" s="214" t="s">
        <v>4</v>
      </c>
      <c r="E342" s="214" t="s">
        <v>310</v>
      </c>
      <c r="F342" s="904" t="s">
        <v>401</v>
      </c>
      <c r="G342" s="282">
        <v>41.544989999999999</v>
      </c>
      <c r="H342" s="260">
        <v>21.056570000000001</v>
      </c>
      <c r="I342" s="905">
        <v>21.056570000000001</v>
      </c>
      <c r="J342" s="906">
        <v>0.20708989999999999</v>
      </c>
      <c r="K342" s="907">
        <v>0.166848</v>
      </c>
      <c r="L342" s="908"/>
      <c r="M342" s="908">
        <v>2.1685599999999999E-2</v>
      </c>
      <c r="N342" s="908"/>
      <c r="O342" s="908">
        <v>3.5214000000000001E-3</v>
      </c>
      <c r="P342" s="908"/>
      <c r="Q342" s="908">
        <v>8.3388999999999998E-3</v>
      </c>
      <c r="R342" s="908">
        <v>6.6959000000000003E-3</v>
      </c>
      <c r="S342" s="909">
        <f t="shared" si="154"/>
        <v>9.9999999975119991E-8</v>
      </c>
      <c r="T342" s="909"/>
      <c r="U342" s="310"/>
      <c r="V342" s="214">
        <v>2010</v>
      </c>
      <c r="W342" s="206" t="s">
        <v>481</v>
      </c>
      <c r="X342" s="205" t="s">
        <v>517</v>
      </c>
      <c r="Y342" s="214" t="s">
        <v>4</v>
      </c>
      <c r="Z342" s="214" t="s">
        <v>310</v>
      </c>
      <c r="AA342" s="904" t="s">
        <v>401</v>
      </c>
      <c r="AB342" s="910">
        <f t="shared" si="155"/>
        <v>1</v>
      </c>
      <c r="AC342" s="911">
        <f t="shared" si="156"/>
        <v>0.80567907947224848</v>
      </c>
      <c r="AD342" s="912"/>
      <c r="AE342" s="912">
        <f t="shared" si="172"/>
        <v>0.10471587460325202</v>
      </c>
      <c r="AF342" s="912"/>
      <c r="AG342" s="912">
        <f t="shared" si="161"/>
        <v>1.7004209283021529E-2</v>
      </c>
      <c r="AH342" s="912"/>
      <c r="AI342" s="912">
        <f t="shared" si="174"/>
        <v>4.0267053101092812E-2</v>
      </c>
      <c r="AJ342" s="912">
        <f t="shared" si="157"/>
        <v>3.2333300658313129E-2</v>
      </c>
      <c r="AK342" s="990">
        <f t="shared" si="162"/>
        <v>4.8288207210589462E-7</v>
      </c>
      <c r="AL342" s="210"/>
    </row>
    <row r="343" spans="1:38" s="211" customFormat="1" ht="11.45" customHeight="1">
      <c r="A343" s="503">
        <v>2007</v>
      </c>
      <c r="B343" s="215" t="s">
        <v>481</v>
      </c>
      <c r="C343" s="214" t="s">
        <v>517</v>
      </c>
      <c r="D343" s="214" t="s">
        <v>6</v>
      </c>
      <c r="E343" s="214" t="s">
        <v>311</v>
      </c>
      <c r="F343" s="904" t="s">
        <v>401</v>
      </c>
      <c r="G343" s="282">
        <v>42.275199999999998</v>
      </c>
      <c r="H343" s="260">
        <v>22.14349</v>
      </c>
      <c r="I343" s="905">
        <v>22.14349</v>
      </c>
      <c r="J343" s="906">
        <v>0.20051550000000001</v>
      </c>
      <c r="K343" s="907">
        <v>0.15932199999999999</v>
      </c>
      <c r="L343" s="908"/>
      <c r="M343" s="908">
        <v>1.57681E-2</v>
      </c>
      <c r="N343" s="908"/>
      <c r="O343" s="908">
        <v>2.7834000000000001E-3</v>
      </c>
      <c r="P343" s="908"/>
      <c r="Q343" s="908">
        <v>1.6746299999999999E-2</v>
      </c>
      <c r="R343" s="908">
        <v>5.8957999999999997E-3</v>
      </c>
      <c r="S343" s="909">
        <f t="shared" si="154"/>
        <v>-9.9999999975119991E-8</v>
      </c>
      <c r="T343" s="909"/>
      <c r="U343" s="310"/>
      <c r="V343" s="214">
        <v>2007</v>
      </c>
      <c r="W343" s="206" t="s">
        <v>481</v>
      </c>
      <c r="X343" s="205" t="s">
        <v>517</v>
      </c>
      <c r="Y343" s="214" t="s">
        <v>6</v>
      </c>
      <c r="Z343" s="214" t="s">
        <v>311</v>
      </c>
      <c r="AA343" s="904" t="s">
        <v>401</v>
      </c>
      <c r="AB343" s="910">
        <f t="shared" si="155"/>
        <v>1</v>
      </c>
      <c r="AC343" s="911">
        <f t="shared" si="156"/>
        <v>0.79456201640272184</v>
      </c>
      <c r="AD343" s="912"/>
      <c r="AE343" s="912">
        <f t="shared" si="172"/>
        <v>7.8637811042039138E-2</v>
      </c>
      <c r="AF343" s="912"/>
      <c r="AG343" s="912">
        <f t="shared" si="161"/>
        <v>1.3881221152479483E-2</v>
      </c>
      <c r="AH343" s="912"/>
      <c r="AI343" s="912">
        <f t="shared" si="174"/>
        <v>8.3516236899391805E-2</v>
      </c>
      <c r="AJ343" s="912">
        <f t="shared" si="157"/>
        <v>2.9403213217930779E-2</v>
      </c>
      <c r="AK343" s="990">
        <f t="shared" si="162"/>
        <v>-4.9871456297978511E-7</v>
      </c>
      <c r="AL343" s="210"/>
    </row>
    <row r="344" spans="1:38" s="211" customFormat="1" ht="11.45" customHeight="1">
      <c r="A344" s="504">
        <v>2004</v>
      </c>
      <c r="B344" s="227" t="s">
        <v>481</v>
      </c>
      <c r="C344" s="226" t="s">
        <v>517</v>
      </c>
      <c r="D344" s="226" t="s">
        <v>8</v>
      </c>
      <c r="E344" s="226" t="s">
        <v>312</v>
      </c>
      <c r="F344" s="953" t="s">
        <v>401</v>
      </c>
      <c r="G344" s="284">
        <v>45.456159999999997</v>
      </c>
      <c r="H344" s="276">
        <v>23.76023</v>
      </c>
      <c r="I344" s="954">
        <v>23.76023</v>
      </c>
      <c r="J344" s="955">
        <v>0.25238569999999999</v>
      </c>
      <c r="K344" s="956">
        <v>0</v>
      </c>
      <c r="L344" s="957"/>
      <c r="M344" s="957">
        <v>3.9598999999999997E-3</v>
      </c>
      <c r="N344" s="957"/>
      <c r="O344" s="957">
        <v>3.8474E-3</v>
      </c>
      <c r="P344" s="957"/>
      <c r="Q344" s="957">
        <v>0</v>
      </c>
      <c r="R344" s="957">
        <v>0.2445784</v>
      </c>
      <c r="S344" s="958">
        <f t="shared" si="154"/>
        <v>0</v>
      </c>
      <c r="T344" s="958"/>
      <c r="U344" s="999"/>
      <c r="V344" s="226">
        <v>2004</v>
      </c>
      <c r="W344" s="217" t="s">
        <v>481</v>
      </c>
      <c r="X344" s="216" t="s">
        <v>517</v>
      </c>
      <c r="Y344" s="226" t="s">
        <v>8</v>
      </c>
      <c r="Z344" s="226" t="s">
        <v>312</v>
      </c>
      <c r="AA344" s="953" t="s">
        <v>401</v>
      </c>
      <c r="AB344" s="959">
        <f t="shared" si="155"/>
        <v>1</v>
      </c>
      <c r="AC344" s="960">
        <f t="shared" si="156"/>
        <v>0</v>
      </c>
      <c r="AD344" s="961"/>
      <c r="AE344" s="961">
        <f t="shared" si="172"/>
        <v>1.5689874664055848E-2</v>
      </c>
      <c r="AF344" s="961"/>
      <c r="AG344" s="961">
        <f t="shared" si="161"/>
        <v>1.5244128332151941E-2</v>
      </c>
      <c r="AH344" s="961"/>
      <c r="AI344" s="961">
        <f t="shared" si="174"/>
        <v>0</v>
      </c>
      <c r="AJ344" s="961">
        <f t="shared" si="157"/>
        <v>0.96906599700379226</v>
      </c>
      <c r="AK344" s="998">
        <f t="shared" si="162"/>
        <v>0</v>
      </c>
      <c r="AL344" s="210"/>
    </row>
    <row r="345" spans="1:38" ht="11.45" customHeight="1">
      <c r="A345" s="194"/>
      <c r="B345" s="205"/>
      <c r="C345" s="194"/>
      <c r="D345" s="194"/>
      <c r="E345" s="194"/>
      <c r="F345" s="194"/>
      <c r="G345" s="230"/>
      <c r="H345" s="230"/>
      <c r="I345" s="230"/>
      <c r="J345" s="231"/>
      <c r="K345" s="231"/>
      <c r="L345" s="231"/>
      <c r="M345" s="231"/>
      <c r="N345" s="231"/>
      <c r="O345" s="231"/>
      <c r="P345" s="231"/>
      <c r="Q345" s="231"/>
      <c r="R345" s="231"/>
      <c r="S345" s="231"/>
      <c r="T345" s="208"/>
      <c r="U345" s="209"/>
      <c r="V345" s="194"/>
      <c r="W345" s="205"/>
      <c r="X345" s="194"/>
      <c r="Y345" s="194"/>
      <c r="Z345" s="194"/>
      <c r="AA345" s="194"/>
      <c r="AB345" s="231"/>
      <c r="AC345" s="231"/>
      <c r="AD345" s="231"/>
      <c r="AE345" s="231"/>
      <c r="AF345" s="231"/>
      <c r="AG345" s="231"/>
      <c r="AH345" s="231"/>
      <c r="AI345" s="231"/>
      <c r="AJ345" s="231"/>
      <c r="AK345" s="231"/>
      <c r="AL345" s="194"/>
    </row>
    <row r="346" spans="1:38" ht="11.45" customHeight="1">
      <c r="A346" s="205" t="s">
        <v>405</v>
      </c>
      <c r="B346" s="194"/>
      <c r="C346" s="194"/>
      <c r="D346" s="194"/>
      <c r="E346" s="194"/>
      <c r="F346" s="194"/>
      <c r="G346" s="207">
        <f>AVERAGE(G6:G344)</f>
        <v>33.603002581602368</v>
      </c>
      <c r="H346" s="207">
        <f t="shared" ref="H346:T346" si="175">AVERAGE(H6:H344)</f>
        <v>16.296305641791029</v>
      </c>
      <c r="I346" s="207">
        <f t="shared" si="175"/>
        <v>18.403898622418875</v>
      </c>
      <c r="J346" s="313">
        <f t="shared" si="175"/>
        <v>0.18132064955223878</v>
      </c>
      <c r="K346" s="313">
        <f t="shared" si="175"/>
        <v>0.12549947852760732</v>
      </c>
      <c r="L346" s="313">
        <f t="shared" si="175"/>
        <v>5.7695756756756759E-3</v>
      </c>
      <c r="M346" s="313">
        <f t="shared" si="175"/>
        <v>2.4354688014981279E-2</v>
      </c>
      <c r="N346" s="313">
        <f t="shared" si="175"/>
        <v>3.8264520430107514E-3</v>
      </c>
      <c r="O346" s="313">
        <f t="shared" si="175"/>
        <v>1.2653259695817494E-2</v>
      </c>
      <c r="P346" s="313">
        <f t="shared" si="175"/>
        <v>3.1817613173652668E-3</v>
      </c>
      <c r="Q346" s="313">
        <f t="shared" si="175"/>
        <v>4.3775788617886188E-3</v>
      </c>
      <c r="R346" s="313">
        <f t="shared" si="175"/>
        <v>1.9941147565558655E-2</v>
      </c>
      <c r="S346" s="313">
        <f t="shared" si="175"/>
        <v>4.1552075159909991E-5</v>
      </c>
      <c r="T346" s="313">
        <f t="shared" si="175"/>
        <v>0.19389266059322036</v>
      </c>
      <c r="U346" s="209"/>
      <c r="V346" s="205" t="s">
        <v>405</v>
      </c>
      <c r="W346" s="205"/>
      <c r="X346" s="205"/>
      <c r="Y346" s="194"/>
      <c r="Z346" s="205" t="s">
        <v>405</v>
      </c>
      <c r="AA346" s="194"/>
      <c r="AB346" s="232">
        <f>AVERAGE(AB6:AB344)</f>
        <v>1</v>
      </c>
      <c r="AC346" s="232">
        <f t="shared" ref="AC346:AK346" si="176">AVERAGE(AC6:AC344)</f>
        <v>0.6904349457332184</v>
      </c>
      <c r="AD346" s="232">
        <f t="shared" si="176"/>
        <v>2.679103297833579E-2</v>
      </c>
      <c r="AE346" s="232">
        <f t="shared" si="176"/>
        <v>0.12067285038484624</v>
      </c>
      <c r="AF346" s="232">
        <f t="shared" si="176"/>
        <v>2.0734756909996703E-2</v>
      </c>
      <c r="AG346" s="232">
        <f t="shared" si="176"/>
        <v>6.0138431623226102E-2</v>
      </c>
      <c r="AH346" s="232">
        <f t="shared" si="176"/>
        <v>1.5999594497226325E-2</v>
      </c>
      <c r="AI346" s="232">
        <f t="shared" si="176"/>
        <v>3.1016320910847536E-2</v>
      </c>
      <c r="AJ346" s="232">
        <f t="shared" si="176"/>
        <v>0.1281361246532508</v>
      </c>
      <c r="AK346" s="232">
        <f t="shared" si="176"/>
        <v>-1.1538876933614374E-4</v>
      </c>
      <c r="AL346" s="194"/>
    </row>
    <row r="347" spans="1:38" ht="11.45" customHeight="1">
      <c r="A347" s="205" t="s">
        <v>432</v>
      </c>
      <c r="B347" s="194"/>
      <c r="C347" s="194"/>
      <c r="D347" s="194"/>
      <c r="E347" s="194"/>
      <c r="F347" s="194"/>
      <c r="G347" s="207">
        <f>MIN(G6:G344)</f>
        <v>11.86337</v>
      </c>
      <c r="H347" s="207">
        <f t="shared" ref="H347:T347" si="177">MIN(H6:H344)</f>
        <v>2.7925520000000001</v>
      </c>
      <c r="I347" s="207">
        <f t="shared" si="177"/>
        <v>6.25</v>
      </c>
      <c r="J347" s="313">
        <f t="shared" si="177"/>
        <v>3.9842999999999996E-3</v>
      </c>
      <c r="K347" s="313">
        <f t="shared" si="177"/>
        <v>0</v>
      </c>
      <c r="L347" s="313">
        <f t="shared" si="177"/>
        <v>8.8499999999999996E-5</v>
      </c>
      <c r="M347" s="313">
        <f t="shared" si="177"/>
        <v>3.0199999999999999E-5</v>
      </c>
      <c r="N347" s="313">
        <f t="shared" si="177"/>
        <v>1.9800000000000001E-6</v>
      </c>
      <c r="O347" s="313">
        <f t="shared" si="177"/>
        <v>1.5099999999999999E-5</v>
      </c>
      <c r="P347" s="313">
        <f t="shared" si="177"/>
        <v>1.0100000000000001E-6</v>
      </c>
      <c r="Q347" s="313">
        <f t="shared" si="177"/>
        <v>0</v>
      </c>
      <c r="R347" s="313">
        <f t="shared" si="177"/>
        <v>0</v>
      </c>
      <c r="S347" s="313">
        <f t="shared" si="177"/>
        <v>-7.4205000000000243E-3</v>
      </c>
      <c r="T347" s="313">
        <f t="shared" si="177"/>
        <v>1.0479199999999999E-2</v>
      </c>
      <c r="U347" s="209"/>
      <c r="V347" s="205" t="s">
        <v>432</v>
      </c>
      <c r="W347" s="205"/>
      <c r="X347" s="205"/>
      <c r="Y347" s="194"/>
      <c r="Z347" s="205" t="s">
        <v>432</v>
      </c>
      <c r="AA347" s="194"/>
      <c r="AB347" s="232">
        <f>MIN(AB6:AB344)</f>
        <v>1</v>
      </c>
      <c r="AC347" s="232">
        <f t="shared" ref="AC347:AK347" si="178">MIN(AC6:AC344)</f>
        <v>0</v>
      </c>
      <c r="AD347" s="232">
        <f t="shared" si="178"/>
        <v>5.8046592297869928E-4</v>
      </c>
      <c r="AE347" s="232">
        <f t="shared" si="178"/>
        <v>6.4862403646040272E-4</v>
      </c>
      <c r="AF347" s="232">
        <f t="shared" si="178"/>
        <v>1.4714144305626154E-5</v>
      </c>
      <c r="AG347" s="232">
        <f t="shared" si="178"/>
        <v>1.3579967120291527E-4</v>
      </c>
      <c r="AH347" s="232">
        <f t="shared" si="178"/>
        <v>3.864440034986574E-6</v>
      </c>
      <c r="AI347" s="232">
        <f t="shared" si="178"/>
        <v>0</v>
      </c>
      <c r="AJ347" s="232">
        <f t="shared" si="178"/>
        <v>0</v>
      </c>
      <c r="AK347" s="232">
        <f t="shared" si="178"/>
        <v>-5.8615410864764073E-2</v>
      </c>
      <c r="AL347" s="194"/>
    </row>
    <row r="348" spans="1:38" ht="11.45" customHeight="1">
      <c r="A348" s="205" t="s">
        <v>433</v>
      </c>
      <c r="B348" s="194"/>
      <c r="C348" s="194"/>
      <c r="D348" s="194"/>
      <c r="E348" s="194"/>
      <c r="F348" s="194"/>
      <c r="G348" s="207">
        <f>MAX(G6:G344)</f>
        <v>52.247909999999997</v>
      </c>
      <c r="H348" s="207">
        <f t="shared" ref="H348:S348" si="179">MAX(H6:H344)</f>
        <v>33.248959999999997</v>
      </c>
      <c r="I348" s="207">
        <f t="shared" si="179"/>
        <v>33.33437</v>
      </c>
      <c r="J348" s="313">
        <f t="shared" si="179"/>
        <v>0.38257859999999999</v>
      </c>
      <c r="K348" s="313">
        <f t="shared" si="179"/>
        <v>0.32589449999999998</v>
      </c>
      <c r="L348" s="313">
        <f t="shared" si="179"/>
        <v>4.1999000000000002E-2</v>
      </c>
      <c r="M348" s="313">
        <f t="shared" si="179"/>
        <v>8.96734E-2</v>
      </c>
      <c r="N348" s="313">
        <f t="shared" si="179"/>
        <v>7.0911000000000002E-2</v>
      </c>
      <c r="O348" s="313">
        <f t="shared" si="179"/>
        <v>6.1293399999999998E-2</v>
      </c>
      <c r="P348" s="313">
        <f t="shared" si="179"/>
        <v>2.0155599999999999E-2</v>
      </c>
      <c r="Q348" s="313">
        <f t="shared" si="179"/>
        <v>3.09562E-2</v>
      </c>
      <c r="R348" s="313">
        <f t="shared" si="179"/>
        <v>0.2445784</v>
      </c>
      <c r="S348" s="313">
        <f t="shared" si="179"/>
        <v>1.8923999999999996E-2</v>
      </c>
      <c r="T348" s="313">
        <f>MAX(T6:T344)</f>
        <v>0.34434999999999999</v>
      </c>
      <c r="U348" s="209"/>
      <c r="V348" s="205" t="s">
        <v>433</v>
      </c>
      <c r="W348" s="205"/>
      <c r="X348" s="205"/>
      <c r="Y348" s="194"/>
      <c r="Z348" s="205" t="s">
        <v>433</v>
      </c>
      <c r="AA348" s="194"/>
      <c r="AB348" s="233">
        <f>MAX(AB6:AB344)</f>
        <v>1</v>
      </c>
      <c r="AC348" s="233">
        <f t="shared" ref="AC348:AK348" si="180">MAX(AC6:AC344)</f>
        <v>1</v>
      </c>
      <c r="AD348" s="233">
        <f t="shared" si="180"/>
        <v>0.19995370233971538</v>
      </c>
      <c r="AE348" s="233">
        <f t="shared" si="180"/>
        <v>0.37570943607659602</v>
      </c>
      <c r="AF348" s="233">
        <f t="shared" si="180"/>
        <v>0.24370920845862235</v>
      </c>
      <c r="AG348" s="233">
        <f t="shared" si="180"/>
        <v>0.29532923073948208</v>
      </c>
      <c r="AH348" s="233">
        <f t="shared" si="180"/>
        <v>9.6678062744925963E-2</v>
      </c>
      <c r="AI348" s="233">
        <f t="shared" si="180"/>
        <v>0.37085577624504745</v>
      </c>
      <c r="AJ348" s="233">
        <f t="shared" si="180"/>
        <v>0.96906599700379226</v>
      </c>
      <c r="AK348" s="233">
        <f t="shared" si="180"/>
        <v>9.2548351427471642E-2</v>
      </c>
      <c r="AL348" s="194"/>
    </row>
    <row r="349" spans="1:38" ht="11.45" customHeight="1">
      <c r="A349" s="205" t="s">
        <v>412</v>
      </c>
      <c r="B349" s="194"/>
      <c r="C349" s="194"/>
      <c r="D349" s="194"/>
      <c r="E349" s="194"/>
      <c r="F349" s="194"/>
      <c r="G349" s="234">
        <f>COUNT(G6:G344)</f>
        <v>337</v>
      </c>
      <c r="H349" s="234">
        <f t="shared" ref="H349:T349" si="181">COUNT(H6:H344)</f>
        <v>335</v>
      </c>
      <c r="I349" s="234">
        <f t="shared" si="181"/>
        <v>339</v>
      </c>
      <c r="J349" s="234">
        <f t="shared" si="181"/>
        <v>335</v>
      </c>
      <c r="K349" s="234">
        <f t="shared" si="181"/>
        <v>326</v>
      </c>
      <c r="L349" s="234">
        <f t="shared" si="181"/>
        <v>148</v>
      </c>
      <c r="M349" s="234">
        <f t="shared" si="181"/>
        <v>267</v>
      </c>
      <c r="N349" s="234">
        <f t="shared" si="181"/>
        <v>186</v>
      </c>
      <c r="O349" s="234">
        <f t="shared" si="181"/>
        <v>263</v>
      </c>
      <c r="P349" s="234">
        <f t="shared" si="181"/>
        <v>167</v>
      </c>
      <c r="Q349" s="234">
        <f t="shared" si="181"/>
        <v>246</v>
      </c>
      <c r="R349" s="234">
        <f t="shared" si="181"/>
        <v>334</v>
      </c>
      <c r="S349" s="234">
        <f t="shared" si="181"/>
        <v>334</v>
      </c>
      <c r="T349" s="234">
        <f t="shared" si="181"/>
        <v>236</v>
      </c>
      <c r="U349" s="209"/>
      <c r="V349" s="205" t="s">
        <v>412</v>
      </c>
      <c r="W349" s="205"/>
      <c r="X349" s="205"/>
      <c r="Y349" s="194"/>
      <c r="Z349" s="205" t="s">
        <v>412</v>
      </c>
      <c r="AA349" s="194"/>
      <c r="AB349" s="235">
        <f>COUNT(AB6:AB344)</f>
        <v>334</v>
      </c>
      <c r="AC349" s="235">
        <f t="shared" ref="AC349:AK349" si="182">COUNT(AC6:AC344)</f>
        <v>326</v>
      </c>
      <c r="AD349" s="235">
        <f t="shared" si="182"/>
        <v>148</v>
      </c>
      <c r="AE349" s="235">
        <f t="shared" si="182"/>
        <v>267</v>
      </c>
      <c r="AF349" s="235">
        <f t="shared" si="182"/>
        <v>186</v>
      </c>
      <c r="AG349" s="235">
        <f t="shared" si="182"/>
        <v>263</v>
      </c>
      <c r="AH349" s="235">
        <f t="shared" si="182"/>
        <v>167</v>
      </c>
      <c r="AI349" s="235">
        <f t="shared" si="182"/>
        <v>246</v>
      </c>
      <c r="AJ349" s="235">
        <f t="shared" si="182"/>
        <v>334</v>
      </c>
      <c r="AK349" s="235">
        <f t="shared" si="182"/>
        <v>338</v>
      </c>
      <c r="AL349" s="194"/>
    </row>
    <row r="350" spans="1:38" ht="11.45" customHeight="1">
      <c r="A350" s="236" t="s">
        <v>509</v>
      </c>
      <c r="C350" s="194"/>
      <c r="D350" s="237"/>
      <c r="E350" s="237"/>
      <c r="F350" s="237"/>
      <c r="G350" s="238">
        <f>+G346</f>
        <v>33.603002581602368</v>
      </c>
      <c r="H350" s="238">
        <f>+H346</f>
        <v>16.296305641791029</v>
      </c>
      <c r="I350" s="238">
        <f>+I346</f>
        <v>18.403898622418875</v>
      </c>
      <c r="J350" s="313">
        <f>SUM(K350:T350)</f>
        <v>0.18132064955223878</v>
      </c>
      <c r="K350" s="313">
        <f>+$J346/SUM($K346:$S346)*K346</f>
        <v>0.11398026839771598</v>
      </c>
      <c r="L350" s="313">
        <f t="shared" ref="L350:S350" si="183">+$J346/SUM($K346:$S346)*L346</f>
        <v>5.2400041161110057E-3</v>
      </c>
      <c r="M350" s="313">
        <f t="shared" si="183"/>
        <v>2.2119246304912334E-2</v>
      </c>
      <c r="N350" s="313">
        <f t="shared" si="183"/>
        <v>3.4752338096561272E-3</v>
      </c>
      <c r="O350" s="313">
        <f t="shared" si="183"/>
        <v>1.1491856007338076E-2</v>
      </c>
      <c r="P350" s="313">
        <f t="shared" si="183"/>
        <v>2.889717257677578E-3</v>
      </c>
      <c r="Q350" s="313">
        <f t="shared" si="183"/>
        <v>3.9757743972543627E-3</v>
      </c>
      <c r="R350" s="313">
        <f t="shared" si="183"/>
        <v>1.8110811123257738E-2</v>
      </c>
      <c r="S350" s="313">
        <f t="shared" si="183"/>
        <v>3.7738138315584792E-5</v>
      </c>
      <c r="T350" s="1038"/>
      <c r="U350" s="209"/>
      <c r="V350" s="236" t="s">
        <v>509</v>
      </c>
      <c r="W350" s="205"/>
      <c r="X350" s="205"/>
      <c r="Y350" s="194"/>
      <c r="Z350" s="236" t="s">
        <v>509</v>
      </c>
      <c r="AA350" s="194"/>
      <c r="AB350" s="233">
        <f t="shared" ref="AB350" si="184">+J350/$J346</f>
        <v>1</v>
      </c>
      <c r="AC350" s="233">
        <f t="shared" ref="AC350" si="185">+K350/$J346</f>
        <v>0.6286116263050231</v>
      </c>
      <c r="AD350" s="233">
        <f t="shared" ref="AD350" si="186">+L350/$J346</f>
        <v>2.8899102937535816E-2</v>
      </c>
      <c r="AE350" s="233">
        <f t="shared" ref="AE350" si="187">+M350/$J346</f>
        <v>0.12198967056170699</v>
      </c>
      <c r="AF350" s="233">
        <f t="shared" ref="AF350" si="188">+N350/$J346</f>
        <v>1.9166232959334874E-2</v>
      </c>
      <c r="AG350" s="233">
        <f t="shared" ref="AG350" si="189">+O350/$J346</f>
        <v>6.3378639088910019E-2</v>
      </c>
      <c r="AH350" s="233">
        <f t="shared" ref="AH350" si="190">+P350/$J346</f>
        <v>1.5937055513608481E-2</v>
      </c>
      <c r="AI350" s="233">
        <f t="shared" ref="AI350" si="191">+Q350/$J346</f>
        <v>2.1926760173605796E-2</v>
      </c>
      <c r="AJ350" s="233">
        <f t="shared" ref="AJ350" si="192">+R350/$J346</f>
        <v>9.9882783168830327E-2</v>
      </c>
      <c r="AK350" s="233">
        <f t="shared" ref="AK350" si="193">+S350/$J346</f>
        <v>2.0812929144461493E-4</v>
      </c>
      <c r="AL350" s="194"/>
    </row>
    <row r="351" spans="1:38" ht="11.45" customHeight="1">
      <c r="A351" s="194"/>
      <c r="B351" s="194"/>
      <c r="C351" s="194"/>
      <c r="D351" s="194"/>
      <c r="E351" s="194"/>
      <c r="F351" s="194"/>
      <c r="G351" s="194"/>
      <c r="H351" s="194"/>
      <c r="I351" s="194"/>
      <c r="J351" s="231"/>
      <c r="K351" s="231"/>
      <c r="L351" s="231"/>
      <c r="M351" s="231"/>
      <c r="N351" s="231"/>
      <c r="O351" s="231"/>
      <c r="P351" s="231"/>
      <c r="Q351" s="231"/>
      <c r="R351" s="231"/>
      <c r="S351" s="231"/>
      <c r="T351" s="231"/>
      <c r="U351" s="209"/>
      <c r="V351" s="194"/>
      <c r="W351" s="194"/>
      <c r="X351" s="194"/>
      <c r="Y351" s="194"/>
      <c r="Z351" s="194"/>
      <c r="AA351" s="194"/>
      <c r="AB351" s="235"/>
      <c r="AC351" s="233"/>
      <c r="AD351" s="235"/>
      <c r="AE351" s="235"/>
      <c r="AF351" s="235"/>
      <c r="AG351" s="235"/>
      <c r="AH351" s="235"/>
      <c r="AI351" s="235"/>
      <c r="AJ351" s="235"/>
      <c r="AK351" s="235"/>
      <c r="AL351" s="194"/>
    </row>
    <row r="352" spans="1:38" ht="11.45" customHeight="1">
      <c r="A352" s="214" t="s">
        <v>424</v>
      </c>
      <c r="B352" s="214"/>
      <c r="C352" s="239"/>
      <c r="D352" s="205"/>
      <c r="E352" s="205"/>
      <c r="F352" s="240"/>
      <c r="G352" s="240"/>
      <c r="H352" s="240"/>
      <c r="I352" s="240"/>
      <c r="J352" s="241"/>
      <c r="K352" s="241"/>
      <c r="L352" s="241"/>
      <c r="M352" s="242"/>
      <c r="N352" s="242"/>
      <c r="O352" s="242"/>
      <c r="P352" s="242"/>
      <c r="Q352" s="242"/>
      <c r="R352" s="242"/>
      <c r="S352" s="242"/>
      <c r="T352" s="242"/>
      <c r="U352" s="209"/>
      <c r="V352" s="214" t="s">
        <v>424</v>
      </c>
      <c r="W352" s="214"/>
      <c r="X352" s="239"/>
      <c r="Y352" s="205"/>
      <c r="Z352" s="205"/>
      <c r="AA352" s="240"/>
      <c r="AB352" s="240"/>
      <c r="AC352" s="240"/>
      <c r="AD352" s="240"/>
      <c r="AE352" s="241"/>
      <c r="AF352" s="241"/>
      <c r="AG352" s="241"/>
      <c r="AH352" s="242"/>
      <c r="AI352" s="242"/>
      <c r="AJ352" s="242"/>
      <c r="AK352" s="242"/>
      <c r="AL352" s="242"/>
    </row>
    <row r="353" spans="1:38" ht="48" customHeight="1">
      <c r="A353" s="1364" t="s">
        <v>789</v>
      </c>
      <c r="B353" s="1364"/>
      <c r="C353" s="1364"/>
      <c r="D353" s="1364"/>
      <c r="E353" s="1364"/>
      <c r="F353" s="1364"/>
      <c r="G353" s="1364"/>
      <c r="H353" s="1364"/>
      <c r="I353" s="1364"/>
      <c r="J353" s="1364"/>
      <c r="K353" s="1364"/>
      <c r="L353" s="1364"/>
      <c r="M353" s="1364"/>
      <c r="N353" s="1364"/>
      <c r="O353" s="1364"/>
      <c r="P353" s="1364"/>
      <c r="Q353" s="1364"/>
      <c r="R353" s="1364"/>
      <c r="S353" s="1364"/>
      <c r="T353" s="1364"/>
      <c r="U353" s="209"/>
      <c r="V353" s="1365"/>
      <c r="W353" s="1365"/>
      <c r="X353" s="1365"/>
      <c r="Y353" s="1365"/>
      <c r="Z353" s="1365"/>
      <c r="AA353" s="1365"/>
      <c r="AB353" s="1365"/>
      <c r="AC353" s="1365"/>
      <c r="AD353" s="1365"/>
      <c r="AE353" s="1365"/>
      <c r="AF353" s="1365"/>
      <c r="AG353" s="1365"/>
      <c r="AH353" s="1365"/>
      <c r="AI353" s="1365"/>
      <c r="AJ353" s="1365"/>
      <c r="AK353" s="1365"/>
      <c r="AL353" s="1365"/>
    </row>
    <row r="354" spans="1:38" ht="21.75" customHeight="1">
      <c r="A354" s="1366" t="s">
        <v>788</v>
      </c>
      <c r="B354" s="1366"/>
      <c r="C354" s="1366"/>
      <c r="D354" s="1366"/>
      <c r="E354" s="1366"/>
      <c r="F354" s="1366"/>
      <c r="G354" s="1366"/>
      <c r="H354" s="1366"/>
      <c r="I354" s="1366"/>
      <c r="J354" s="1366"/>
      <c r="K354" s="1366"/>
      <c r="L354" s="1366"/>
      <c r="M354" s="1366"/>
      <c r="N354" s="1366"/>
      <c r="O354" s="1366"/>
      <c r="P354" s="1366"/>
      <c r="Q354" s="1366"/>
      <c r="R354" s="1366"/>
      <c r="S354" s="1366"/>
      <c r="T354" s="1366"/>
      <c r="U354" s="209"/>
      <c r="V354" s="1367"/>
      <c r="W354" s="1367"/>
      <c r="X354" s="1367"/>
      <c r="Y354" s="1367"/>
      <c r="Z354" s="1367"/>
      <c r="AA354" s="1367"/>
      <c r="AB354" s="1367"/>
      <c r="AC354" s="1367"/>
      <c r="AD354" s="1367"/>
      <c r="AE354" s="1367"/>
      <c r="AF354" s="1367"/>
      <c r="AG354" s="1367"/>
      <c r="AH354" s="1367"/>
      <c r="AI354" s="1367"/>
      <c r="AJ354" s="1367"/>
      <c r="AK354" s="1367"/>
      <c r="AL354" s="1367"/>
    </row>
    <row r="355" spans="1:38" ht="35.25" customHeight="1">
      <c r="A355" s="1368" t="s">
        <v>651</v>
      </c>
      <c r="B355" s="1368"/>
      <c r="C355" s="1368"/>
      <c r="D355" s="1368"/>
      <c r="E355" s="1368"/>
      <c r="F355" s="1368"/>
      <c r="G355" s="1368"/>
      <c r="H355" s="1368"/>
      <c r="I355" s="1368"/>
      <c r="J355" s="1368"/>
      <c r="K355" s="1368"/>
      <c r="L355" s="1368"/>
      <c r="M355" s="1368"/>
      <c r="N355" s="1368"/>
      <c r="O355" s="1368"/>
      <c r="P355" s="1368"/>
      <c r="Q355" s="1368"/>
      <c r="R355" s="1368"/>
      <c r="S355" s="1368"/>
      <c r="T355" s="1368"/>
      <c r="U355" s="247"/>
      <c r="V355" s="1368"/>
      <c r="W355" s="1368"/>
      <c r="X355" s="1368"/>
      <c r="Y355" s="1368"/>
      <c r="Z355" s="1368"/>
      <c r="AA355" s="1368"/>
      <c r="AB355" s="1368"/>
      <c r="AC355" s="1368"/>
      <c r="AD355" s="1368"/>
      <c r="AE355" s="1368"/>
      <c r="AF355" s="1368"/>
      <c r="AG355" s="1368"/>
      <c r="AH355" s="1368"/>
      <c r="AI355" s="1368"/>
      <c r="AJ355" s="1368"/>
      <c r="AK355" s="1368"/>
      <c r="AL355" s="1368"/>
    </row>
    <row r="374" spans="1:50" s="245" customFormat="1">
      <c r="A374" s="197"/>
      <c r="B374" s="197"/>
      <c r="C374" s="197"/>
      <c r="D374" s="197"/>
      <c r="E374" s="197"/>
      <c r="F374" s="197"/>
      <c r="G374" s="197"/>
      <c r="H374" s="197"/>
      <c r="I374" s="197"/>
      <c r="J374" s="243"/>
      <c r="K374" s="243"/>
      <c r="L374" s="243"/>
      <c r="M374" s="243"/>
      <c r="N374" s="243"/>
      <c r="O374" s="243"/>
      <c r="P374" s="243"/>
      <c r="Q374" s="243"/>
      <c r="R374" s="243"/>
      <c r="S374" s="243"/>
      <c r="T374" s="243"/>
      <c r="U374" s="244"/>
      <c r="V374" s="197"/>
      <c r="W374" s="197"/>
      <c r="X374" s="197"/>
      <c r="Y374" s="197"/>
      <c r="Z374" s="197"/>
      <c r="AA374" s="197"/>
      <c r="AB374" s="243"/>
      <c r="AC374" s="243"/>
      <c r="AD374" s="243"/>
      <c r="AE374" s="243"/>
      <c r="AF374" s="243"/>
      <c r="AG374" s="243"/>
      <c r="AH374" s="243"/>
      <c r="AI374" s="243"/>
      <c r="AJ374" s="243"/>
      <c r="AK374" s="243"/>
      <c r="AL374" s="197"/>
      <c r="AM374" s="197"/>
      <c r="AN374" s="197"/>
      <c r="AO374" s="197"/>
      <c r="AP374" s="197"/>
      <c r="AQ374" s="197"/>
      <c r="AR374" s="197"/>
      <c r="AS374" s="197"/>
      <c r="AT374" s="197"/>
      <c r="AU374" s="197"/>
      <c r="AV374" s="197"/>
      <c r="AW374" s="197"/>
      <c r="AX374" s="197"/>
    </row>
    <row r="375" spans="1:50" s="245" customFormat="1">
      <c r="A375" s="197"/>
      <c r="B375" s="197"/>
      <c r="C375" s="197"/>
      <c r="D375" s="197"/>
      <c r="E375" s="197"/>
      <c r="F375" s="197"/>
      <c r="G375" s="197"/>
      <c r="H375" s="197"/>
      <c r="I375" s="197"/>
      <c r="J375" s="243"/>
      <c r="K375" s="243"/>
      <c r="L375" s="243"/>
      <c r="M375" s="243"/>
      <c r="N375" s="243"/>
      <c r="O375" s="243"/>
      <c r="P375" s="243"/>
      <c r="Q375" s="243"/>
      <c r="R375" s="243"/>
      <c r="S375" s="243"/>
      <c r="T375" s="243"/>
      <c r="U375" s="244"/>
      <c r="V375" s="197"/>
      <c r="W375" s="197"/>
      <c r="X375" s="197"/>
      <c r="Y375" s="197"/>
      <c r="Z375" s="197"/>
      <c r="AA375" s="197"/>
      <c r="AB375" s="243"/>
      <c r="AC375" s="243"/>
      <c r="AD375" s="243"/>
      <c r="AE375" s="243"/>
      <c r="AF375" s="243"/>
      <c r="AG375" s="243"/>
      <c r="AH375" s="243"/>
      <c r="AI375" s="243"/>
      <c r="AJ375" s="243"/>
      <c r="AK375" s="243"/>
      <c r="AL375" s="197"/>
      <c r="AM375" s="197"/>
      <c r="AN375" s="197"/>
      <c r="AO375" s="197"/>
      <c r="AP375" s="197"/>
      <c r="AQ375" s="197"/>
      <c r="AR375" s="197"/>
      <c r="AS375" s="197"/>
      <c r="AT375" s="197"/>
      <c r="AU375" s="197"/>
      <c r="AV375" s="197"/>
      <c r="AW375" s="197"/>
      <c r="AX375" s="197"/>
    </row>
  </sheetData>
  <sortState ref="A231:AW236">
    <sortCondition descending="1" ref="A231"/>
  </sortState>
  <mergeCells count="11">
    <mergeCell ref="AB3:AK3"/>
    <mergeCell ref="G4:I4"/>
    <mergeCell ref="AB4:AK4"/>
    <mergeCell ref="J4:T4"/>
    <mergeCell ref="G3:T3"/>
    <mergeCell ref="A353:T353"/>
    <mergeCell ref="V353:AL353"/>
    <mergeCell ref="A354:T354"/>
    <mergeCell ref="V354:AL354"/>
    <mergeCell ref="V355:AL355"/>
    <mergeCell ref="A355:T355"/>
  </mergeCells>
  <phoneticPr fontId="3" type="noConversion"/>
  <pageMargins left="0.70866141732283472" right="0.70866141732283472" top="0.43307086614173229" bottom="0.35433070866141736" header="0.27559055118110237" footer="0.15748031496062992"/>
  <pageSetup paperSize="9" orientation="landscape" r:id="rId1"/>
  <headerFooter>
    <oddFooter>&amp;L&amp;8&amp;F&amp;C&amp;8&amp;P / &amp;N&amp;R&amp;8&amp;A</oddFooter>
  </headerFooter>
  <colBreaks count="1" manualBreakCount="1">
    <brk id="25" max="354" man="1"/>
  </colBreaks>
  <ignoredErrors>
    <ignoredError sqref="K350:S350"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3"/>
  <sheetViews>
    <sheetView workbookViewId="0">
      <selection activeCell="B51" sqref="B51"/>
    </sheetView>
  </sheetViews>
  <sheetFormatPr defaultColWidth="8.875" defaultRowHeight="15"/>
  <cols>
    <col min="1" max="1" width="15.25" style="65" customWidth="1"/>
    <col min="2" max="2" width="14.125" style="65" customWidth="1"/>
    <col min="3" max="3" width="12.125" style="65" customWidth="1"/>
    <col min="4" max="4" width="5.875" style="65" customWidth="1"/>
    <col min="5" max="5" width="6.625" style="65" customWidth="1"/>
    <col min="6" max="6" width="10" style="65" customWidth="1"/>
    <col min="7" max="7" width="5.875" style="65" customWidth="1"/>
    <col min="8" max="8" width="11.5" style="65" customWidth="1"/>
    <col min="9" max="9" width="9.5" style="65" customWidth="1"/>
    <col min="10" max="10" width="5.375" style="65" customWidth="1"/>
    <col min="11" max="11" width="4.875" style="65" customWidth="1"/>
    <col min="12" max="12" width="9.625" style="65" customWidth="1"/>
    <col min="13" max="16384" width="8.875" style="65"/>
  </cols>
  <sheetData>
    <row r="1" spans="1:19">
      <c r="A1" s="1042" t="s">
        <v>425</v>
      </c>
      <c r="B1" s="1043" t="s">
        <v>489</v>
      </c>
      <c r="C1" s="107"/>
      <c r="D1" s="107"/>
      <c r="E1" s="107"/>
      <c r="F1" s="107"/>
      <c r="G1" s="107"/>
      <c r="H1" s="107"/>
      <c r="I1" s="107"/>
      <c r="J1" s="107"/>
      <c r="K1" s="107"/>
      <c r="L1" s="107"/>
      <c r="M1" s="107"/>
      <c r="N1" s="107"/>
      <c r="O1" s="107"/>
      <c r="P1" s="107"/>
      <c r="Q1" s="107"/>
      <c r="R1" s="107"/>
      <c r="S1" s="107"/>
    </row>
    <row r="2" spans="1:19">
      <c r="A2" s="1042" t="s">
        <v>400</v>
      </c>
      <c r="B2" s="1043" t="s">
        <v>487</v>
      </c>
      <c r="C2" s="107"/>
      <c r="D2" s="107"/>
      <c r="E2" s="107"/>
      <c r="F2" s="107"/>
      <c r="G2" s="107"/>
      <c r="H2" s="107"/>
      <c r="I2" s="107"/>
      <c r="J2" s="107"/>
      <c r="K2" s="107"/>
      <c r="L2" s="107"/>
      <c r="M2" s="107"/>
      <c r="N2" s="107"/>
      <c r="O2" s="107"/>
      <c r="P2" s="107"/>
      <c r="Q2" s="107"/>
      <c r="R2" s="107"/>
      <c r="S2" s="107"/>
    </row>
    <row r="3" spans="1:19">
      <c r="A3" s="1042" t="s">
        <v>1</v>
      </c>
      <c r="B3" s="1043" t="s">
        <v>487</v>
      </c>
      <c r="C3" s="107"/>
      <c r="D3" s="107"/>
      <c r="E3" s="107"/>
      <c r="F3" s="107"/>
      <c r="G3" s="107"/>
      <c r="H3" s="107"/>
      <c r="I3" s="107"/>
      <c r="J3" s="107"/>
      <c r="K3" s="107"/>
      <c r="L3" s="107"/>
      <c r="M3" s="107"/>
      <c r="N3" s="107"/>
      <c r="O3" s="107"/>
      <c r="P3" s="107"/>
      <c r="Q3" s="107"/>
      <c r="R3" s="107"/>
      <c r="S3" s="107"/>
    </row>
    <row r="4" spans="1:19">
      <c r="A4" s="1042" t="s">
        <v>486</v>
      </c>
      <c r="B4" s="1043" t="s">
        <v>313</v>
      </c>
      <c r="C4" s="107"/>
      <c r="D4" s="107"/>
      <c r="E4" s="107"/>
      <c r="F4" s="107"/>
      <c r="G4" s="107"/>
      <c r="H4" s="107"/>
      <c r="I4" s="107"/>
      <c r="J4" s="107"/>
      <c r="K4" s="107"/>
      <c r="L4" s="107"/>
      <c r="M4" s="107"/>
      <c r="N4" s="107"/>
      <c r="O4" s="107"/>
      <c r="P4" s="107"/>
      <c r="Q4" s="107"/>
      <c r="R4" s="107"/>
      <c r="S4" s="107"/>
    </row>
    <row r="5" spans="1:19">
      <c r="A5" s="1042" t="s">
        <v>511</v>
      </c>
      <c r="B5" s="1043" t="s">
        <v>487</v>
      </c>
      <c r="C5" s="107"/>
      <c r="D5" s="107"/>
      <c r="E5" s="107"/>
      <c r="F5" s="107"/>
      <c r="G5" s="107"/>
      <c r="H5" s="107"/>
      <c r="I5" s="107"/>
      <c r="J5" s="107"/>
      <c r="K5" s="107"/>
      <c r="L5" s="107"/>
      <c r="M5" s="107"/>
      <c r="N5" s="107"/>
      <c r="O5" s="107"/>
      <c r="P5" s="107"/>
      <c r="Q5" s="107"/>
      <c r="R5" s="107"/>
      <c r="S5" s="107"/>
    </row>
    <row r="6" spans="1:19" ht="15.75" customHeight="1" thickBot="1">
      <c r="A6" s="107"/>
      <c r="B6" s="107"/>
      <c r="C6" s="1377" t="s">
        <v>529</v>
      </c>
      <c r="D6" s="1378"/>
      <c r="E6" s="1378"/>
      <c r="F6" s="1378"/>
      <c r="G6" s="1378"/>
      <c r="H6" s="1378"/>
      <c r="I6" s="1378"/>
      <c r="J6" s="1378"/>
      <c r="K6" s="1379"/>
      <c r="L6" s="248"/>
      <c r="M6" s="107"/>
      <c r="N6" s="107"/>
      <c r="O6" s="107"/>
      <c r="P6" s="107"/>
      <c r="Q6" s="107"/>
      <c r="R6" s="107"/>
      <c r="S6" s="107"/>
    </row>
    <row r="7" spans="1:19" ht="30" customHeight="1" thickBot="1">
      <c r="A7" s="1042" t="s">
        <v>488</v>
      </c>
      <c r="B7" s="1065" t="s">
        <v>535</v>
      </c>
      <c r="C7" s="1066" t="s">
        <v>540</v>
      </c>
      <c r="D7" s="1067" t="s">
        <v>520</v>
      </c>
      <c r="E7" s="1067" t="s">
        <v>500</v>
      </c>
      <c r="F7" s="1067" t="s">
        <v>537</v>
      </c>
      <c r="G7" s="1067" t="s">
        <v>521</v>
      </c>
      <c r="H7" s="1067" t="s">
        <v>523</v>
      </c>
      <c r="I7" s="1067" t="s">
        <v>496</v>
      </c>
      <c r="J7" s="1067" t="s">
        <v>538</v>
      </c>
      <c r="K7" s="1068" t="s">
        <v>539</v>
      </c>
      <c r="M7" s="107"/>
      <c r="N7" s="107"/>
      <c r="O7" s="107"/>
      <c r="P7" s="107"/>
      <c r="Q7" s="107"/>
      <c r="R7" s="107"/>
      <c r="S7" s="107"/>
    </row>
    <row r="8" spans="1:19" ht="12" customHeight="1">
      <c r="A8" s="1046" t="s">
        <v>734</v>
      </c>
      <c r="B8" s="1069">
        <v>0.1265964</v>
      </c>
      <c r="C8" s="1070">
        <v>7.6429800000000006E-2</v>
      </c>
      <c r="D8" s="1058">
        <v>9.3200000000000002E-5</v>
      </c>
      <c r="E8" s="1058">
        <v>2.1599000000000002E-3</v>
      </c>
      <c r="F8" s="1058">
        <v>8.2597999999999994E-3</v>
      </c>
      <c r="G8" s="1058">
        <v>3.643E-3</v>
      </c>
      <c r="H8" s="1058">
        <v>8.6100000000000006E-5</v>
      </c>
      <c r="I8" s="1058">
        <v>1.11421E-2</v>
      </c>
      <c r="J8" s="1071">
        <v>-7.4205000000000243E-3</v>
      </c>
      <c r="K8" s="1071">
        <v>0.186057</v>
      </c>
      <c r="M8" s="107"/>
      <c r="N8" s="107"/>
      <c r="O8" s="107"/>
      <c r="P8" s="107"/>
      <c r="Q8" s="107"/>
      <c r="R8" s="107"/>
      <c r="S8" s="107"/>
    </row>
    <row r="9" spans="1:19" ht="12" customHeight="1">
      <c r="A9" s="1046" t="s">
        <v>21</v>
      </c>
      <c r="B9" s="1069">
        <v>0.2608491</v>
      </c>
      <c r="C9" s="1070">
        <v>0.19787070000000001</v>
      </c>
      <c r="D9" s="1058">
        <v>4.2541999999999996E-3</v>
      </c>
      <c r="E9" s="1058">
        <v>2.0409999999999998E-3</v>
      </c>
      <c r="F9" s="1058">
        <v>1.6674000000000001E-2</v>
      </c>
      <c r="G9" s="1058">
        <v>1.2297E-3</v>
      </c>
      <c r="H9" s="1058">
        <v>3.4055999999999999E-3</v>
      </c>
      <c r="I9" s="1058">
        <v>6.1999999999999999E-7</v>
      </c>
      <c r="J9" s="1071">
        <v>-1.0019999999999474E-5</v>
      </c>
      <c r="K9" s="1071">
        <v>0.25444329999999998</v>
      </c>
      <c r="M9" s="107"/>
      <c r="N9" s="107"/>
      <c r="O9" s="107"/>
      <c r="P9" s="107"/>
      <c r="Q9" s="107"/>
      <c r="R9" s="107"/>
      <c r="S9" s="107"/>
    </row>
    <row r="10" spans="1:19" ht="12" customHeight="1">
      <c r="A10" s="1046" t="s">
        <v>36</v>
      </c>
      <c r="B10" s="1069">
        <v>0.20431579999999999</v>
      </c>
      <c r="C10" s="1070">
        <v>0.17967920000000001</v>
      </c>
      <c r="D10" s="1058"/>
      <c r="E10" s="1058"/>
      <c r="F10" s="1058">
        <v>6.8970999999999998E-3</v>
      </c>
      <c r="G10" s="1058"/>
      <c r="H10" s="1058">
        <v>1.3851199999999999E-2</v>
      </c>
      <c r="I10" s="1058">
        <v>3.8882999999999999E-3</v>
      </c>
      <c r="J10" s="1071">
        <v>0</v>
      </c>
      <c r="K10" s="1071">
        <v>8.9672500000000002E-2</v>
      </c>
      <c r="M10" s="107"/>
      <c r="N10" s="107"/>
      <c r="O10" s="107"/>
      <c r="P10" s="107"/>
      <c r="Q10" s="107"/>
      <c r="R10" s="107"/>
      <c r="S10" s="107"/>
    </row>
    <row r="11" spans="1:19" ht="12" customHeight="1">
      <c r="A11" s="1046" t="s">
        <v>741</v>
      </c>
      <c r="B11" s="1069">
        <v>0.1815679</v>
      </c>
      <c r="C11" s="1070">
        <v>0.12634219999999999</v>
      </c>
      <c r="D11" s="1058"/>
      <c r="E11" s="1058"/>
      <c r="F11" s="1058"/>
      <c r="G11" s="1058"/>
      <c r="H11" s="1058">
        <v>1.07604E-2</v>
      </c>
      <c r="I11" s="1058">
        <v>4.1670499999999999E-2</v>
      </c>
      <c r="J11" s="1071">
        <v>0</v>
      </c>
      <c r="K11" s="1071">
        <v>0.19236449999999999</v>
      </c>
      <c r="M11" s="107"/>
      <c r="N11" s="107"/>
      <c r="O11" s="107"/>
      <c r="P11" s="107"/>
      <c r="Q11" s="107"/>
      <c r="R11" s="107"/>
      <c r="S11" s="107"/>
    </row>
    <row r="12" spans="1:19" ht="12" customHeight="1">
      <c r="A12" s="1046" t="s">
        <v>642</v>
      </c>
      <c r="B12" s="1069"/>
      <c r="C12" s="1070"/>
      <c r="D12" s="1058"/>
      <c r="E12" s="1058"/>
      <c r="F12" s="1058"/>
      <c r="G12" s="1058"/>
      <c r="H12" s="1058"/>
      <c r="I12" s="1058"/>
      <c r="J12" s="1071"/>
      <c r="K12" s="1071"/>
      <c r="M12" s="107"/>
      <c r="N12" s="107"/>
      <c r="O12" s="107"/>
      <c r="P12" s="107"/>
      <c r="Q12" s="107"/>
      <c r="R12" s="107"/>
      <c r="S12" s="107"/>
    </row>
    <row r="13" spans="1:19" ht="12" customHeight="1">
      <c r="A13" s="1046" t="s">
        <v>60</v>
      </c>
      <c r="B13" s="1069">
        <v>0.2052271</v>
      </c>
      <c r="C13" s="1070">
        <v>0.16394829999999999</v>
      </c>
      <c r="D13" s="1058"/>
      <c r="E13" s="1058"/>
      <c r="F13" s="1058">
        <v>3.5660000000000002E-3</v>
      </c>
      <c r="G13" s="1058">
        <v>3.7095000000000001E-3</v>
      </c>
      <c r="H13" s="1058">
        <v>3.7058999999999998E-3</v>
      </c>
      <c r="I13" s="1058">
        <v>1.32418E-2</v>
      </c>
      <c r="J13" s="1071">
        <v>0</v>
      </c>
      <c r="K13" s="1071">
        <v>0.1380246</v>
      </c>
      <c r="M13" s="107"/>
      <c r="N13" s="107"/>
      <c r="O13" s="107"/>
      <c r="P13" s="107"/>
      <c r="Q13" s="107"/>
      <c r="R13" s="107"/>
      <c r="S13" s="107"/>
    </row>
    <row r="14" spans="1:19" ht="12" customHeight="1">
      <c r="A14" s="1046" t="s">
        <v>67</v>
      </c>
      <c r="B14" s="1069">
        <v>0.23573759999999999</v>
      </c>
      <c r="C14" s="1070">
        <v>0.15542069999999999</v>
      </c>
      <c r="D14" s="1058"/>
      <c r="E14" s="1058">
        <v>1.3125E-2</v>
      </c>
      <c r="F14" s="1058">
        <v>1.55955E-2</v>
      </c>
      <c r="G14" s="1058">
        <v>7.5744999999999996E-3</v>
      </c>
      <c r="H14" s="1058">
        <v>1.9395900000000001E-2</v>
      </c>
      <c r="I14" s="1058">
        <v>9.4052000000000007E-3</v>
      </c>
      <c r="J14" s="1071">
        <v>7.709999999996886E-5</v>
      </c>
      <c r="K14" s="1071">
        <v>0.3214051</v>
      </c>
      <c r="M14" s="107"/>
      <c r="N14" s="107"/>
      <c r="O14" s="107"/>
      <c r="P14" s="107"/>
      <c r="Q14" s="107"/>
      <c r="R14" s="107"/>
      <c r="S14" s="107"/>
    </row>
    <row r="15" spans="1:19" ht="12" customHeight="1">
      <c r="A15" s="1046" t="s">
        <v>78</v>
      </c>
      <c r="B15" s="1069">
        <v>0.19119510000000001</v>
      </c>
      <c r="C15" s="1070">
        <v>0.1347294</v>
      </c>
      <c r="D15" s="1058">
        <v>6.6517E-3</v>
      </c>
      <c r="E15" s="1058">
        <v>1.4239000000000001E-3</v>
      </c>
      <c r="F15" s="1058">
        <v>5.0701000000000001E-3</v>
      </c>
      <c r="G15" s="1058"/>
      <c r="H15" s="1058">
        <v>8.1329999999999998E-4</v>
      </c>
      <c r="I15" s="1058">
        <v>2.7779999999999998E-4</v>
      </c>
      <c r="J15" s="1071">
        <v>3.4961000000000297E-3</v>
      </c>
      <c r="K15" s="1071">
        <v>0.1500785</v>
      </c>
      <c r="M15" s="107"/>
      <c r="N15" s="107"/>
      <c r="O15" s="107"/>
      <c r="P15" s="107"/>
      <c r="Q15" s="107"/>
      <c r="R15" s="107"/>
      <c r="S15" s="107"/>
    </row>
    <row r="16" spans="1:19" ht="12" customHeight="1">
      <c r="A16" s="1046" t="s">
        <v>84</v>
      </c>
      <c r="B16" s="1069">
        <v>0.2548937</v>
      </c>
      <c r="C16" s="1070">
        <v>0.16786480000000001</v>
      </c>
      <c r="D16" s="1058">
        <v>5.5000000000000003E-4</v>
      </c>
      <c r="E16" s="1058">
        <v>5.3772999999999998E-3</v>
      </c>
      <c r="F16" s="1058">
        <v>3.0607800000000001E-2</v>
      </c>
      <c r="G16" s="1058">
        <v>6.2379000000000002E-3</v>
      </c>
      <c r="H16" s="1058">
        <v>3.8769E-3</v>
      </c>
      <c r="I16" s="1058">
        <v>1.68904E-2</v>
      </c>
      <c r="J16" s="1071">
        <v>1.5823999999999838E-3</v>
      </c>
      <c r="K16" s="1071">
        <v>0.2428553</v>
      </c>
      <c r="M16" s="107"/>
      <c r="N16" s="107"/>
      <c r="O16" s="107"/>
      <c r="P16" s="107"/>
      <c r="Q16" s="107"/>
      <c r="R16" s="107"/>
      <c r="S16" s="107"/>
    </row>
    <row r="17" spans="1:19" ht="12" customHeight="1">
      <c r="A17" s="1046" t="s">
        <v>101</v>
      </c>
      <c r="B17" s="1069">
        <v>0.22417609999999999</v>
      </c>
      <c r="C17" s="1070">
        <v>0.16798399999999999</v>
      </c>
      <c r="D17" s="1058"/>
      <c r="E17" s="1058">
        <v>2.6630999999999998E-3</v>
      </c>
      <c r="F17" s="1058">
        <v>1.9356100000000001E-2</v>
      </c>
      <c r="G17" s="1058">
        <v>1.0505E-3</v>
      </c>
      <c r="H17" s="1058">
        <v>1.0991E-3</v>
      </c>
      <c r="I17" s="1058">
        <v>5.3890000000000003E-4</v>
      </c>
      <c r="J17" s="1071">
        <v>0</v>
      </c>
      <c r="K17" s="1071">
        <v>0.26593670000000003</v>
      </c>
      <c r="M17" s="107"/>
      <c r="N17" s="107"/>
      <c r="O17" s="107"/>
      <c r="P17" s="107"/>
      <c r="Q17" s="107"/>
      <c r="R17" s="107"/>
      <c r="S17" s="107"/>
    </row>
    <row r="18" spans="1:19" ht="12" customHeight="1">
      <c r="A18" s="1046" t="s">
        <v>756</v>
      </c>
      <c r="B18" s="1069">
        <v>0.22567110000000001</v>
      </c>
      <c r="C18" s="1070">
        <v>0.17096529999999999</v>
      </c>
      <c r="D18" s="1058"/>
      <c r="E18" s="1058">
        <v>1.9338000000000001E-3</v>
      </c>
      <c r="F18" s="1058">
        <v>1.8871599999999999E-2</v>
      </c>
      <c r="G18" s="1058">
        <v>8.9130000000000003E-4</v>
      </c>
      <c r="H18" s="1058">
        <v>9.0569999999999995E-4</v>
      </c>
      <c r="I18" s="1058">
        <v>1.021E-4</v>
      </c>
      <c r="J18" s="1071">
        <v>-1.0000000000287557E-7</v>
      </c>
      <c r="K18" s="1071">
        <v>0.26557710000000001</v>
      </c>
      <c r="M18" s="107"/>
      <c r="N18" s="107"/>
      <c r="O18" s="107"/>
      <c r="P18" s="107"/>
      <c r="Q18" s="107"/>
      <c r="R18" s="107"/>
      <c r="S18" s="107"/>
    </row>
    <row r="19" spans="1:19" ht="12" customHeight="1">
      <c r="A19" s="1046" t="s">
        <v>614</v>
      </c>
      <c r="B19" s="1069">
        <v>0.2242046</v>
      </c>
      <c r="C19" s="1070">
        <v>0.16926160000000001</v>
      </c>
      <c r="D19" s="1058"/>
      <c r="E19" s="1058">
        <v>2.1232999999999998E-3</v>
      </c>
      <c r="F19" s="1058">
        <v>1.92874E-2</v>
      </c>
      <c r="G19" s="1058">
        <v>1.1211000000000001E-3</v>
      </c>
      <c r="H19" s="1058">
        <v>9.8900000000000008E-4</v>
      </c>
      <c r="I19" s="1058">
        <v>1.2960000000000001E-4</v>
      </c>
      <c r="J19" s="1071">
        <v>-1.0000000003063114E-7</v>
      </c>
      <c r="K19" s="1071">
        <v>0.26948169999999999</v>
      </c>
      <c r="M19" s="107"/>
      <c r="N19" s="107"/>
      <c r="O19" s="107"/>
      <c r="P19" s="107"/>
      <c r="Q19" s="107"/>
      <c r="R19" s="107"/>
      <c r="S19" s="107"/>
    </row>
    <row r="20" spans="1:19" ht="12" customHeight="1">
      <c r="A20" s="1046" t="s">
        <v>113</v>
      </c>
      <c r="B20" s="1069">
        <v>0.29631429999999997</v>
      </c>
      <c r="C20" s="1070">
        <v>0.2677388</v>
      </c>
      <c r="D20" s="1058">
        <v>2.343E-4</v>
      </c>
      <c r="E20" s="1058">
        <v>6.58E-5</v>
      </c>
      <c r="F20" s="1058">
        <v>8.8442E-3</v>
      </c>
      <c r="G20" s="1058">
        <v>2.6860000000000002E-4</v>
      </c>
      <c r="H20" s="1058"/>
      <c r="I20" s="1058">
        <v>5.4485000000000002E-3</v>
      </c>
      <c r="J20" s="1071">
        <v>4.4702999999998716E-3</v>
      </c>
      <c r="K20" s="1071">
        <v>0.2045196</v>
      </c>
      <c r="M20" s="107"/>
      <c r="N20" s="107"/>
      <c r="O20" s="107"/>
      <c r="P20" s="107"/>
      <c r="Q20" s="107"/>
      <c r="R20" s="107"/>
      <c r="S20" s="107"/>
    </row>
    <row r="21" spans="1:19" ht="12" customHeight="1">
      <c r="A21" s="1046" t="s">
        <v>119</v>
      </c>
      <c r="B21" s="1069">
        <v>2.7992199999999998E-2</v>
      </c>
      <c r="C21" s="1070">
        <v>1.91138E-2</v>
      </c>
      <c r="D21" s="1058"/>
      <c r="E21" s="1058">
        <v>4.7980000000000001E-4</v>
      </c>
      <c r="F21" s="1058"/>
      <c r="G21" s="1058"/>
      <c r="H21" s="1058">
        <v>5.3768000000000002E-3</v>
      </c>
      <c r="I21" s="1058">
        <v>3.0219000000000001E-3</v>
      </c>
      <c r="J21" s="1071">
        <v>-1.0000000000287557E-7</v>
      </c>
      <c r="K21" s="1071">
        <v>0.1462435</v>
      </c>
      <c r="M21" s="107"/>
      <c r="N21" s="107"/>
      <c r="O21" s="107"/>
      <c r="P21" s="107"/>
      <c r="Q21" s="107"/>
      <c r="R21" s="107"/>
      <c r="S21" s="107"/>
    </row>
    <row r="22" spans="1:19" ht="12" customHeight="1">
      <c r="A22" s="1046" t="s">
        <v>765</v>
      </c>
      <c r="B22" s="1069">
        <v>0.1389242</v>
      </c>
      <c r="C22" s="1070">
        <v>0.1050387</v>
      </c>
      <c r="D22" s="1058"/>
      <c r="E22" s="1058"/>
      <c r="F22" s="1058">
        <v>4.5823000000000001E-3</v>
      </c>
      <c r="G22" s="1058"/>
      <c r="H22" s="1058">
        <v>3.0804000000000001E-3</v>
      </c>
      <c r="I22" s="1058">
        <v>1.61035E-2</v>
      </c>
      <c r="J22" s="1071">
        <v>-1.0000000000287557E-7</v>
      </c>
      <c r="K22" s="1071">
        <v>0.1758998</v>
      </c>
      <c r="M22" s="107"/>
      <c r="N22" s="107"/>
      <c r="O22" s="107"/>
      <c r="P22" s="107"/>
      <c r="Q22" s="107"/>
      <c r="R22" s="107"/>
      <c r="S22" s="107"/>
    </row>
    <row r="23" spans="1:19" ht="12" customHeight="1">
      <c r="A23" s="1046" t="s">
        <v>764</v>
      </c>
      <c r="B23" s="1069">
        <v>0.1400489</v>
      </c>
      <c r="C23" s="1070">
        <v>0.1050557</v>
      </c>
      <c r="D23" s="1058"/>
      <c r="E23" s="1058"/>
      <c r="F23" s="1058">
        <v>3.5404E-3</v>
      </c>
      <c r="G23" s="1058"/>
      <c r="H23" s="1058">
        <v>3.2385000000000001E-3</v>
      </c>
      <c r="I23" s="1058">
        <v>1.62005E-2</v>
      </c>
      <c r="J23" s="1071">
        <v>0</v>
      </c>
      <c r="K23" s="1071">
        <v>0.17569650000000001</v>
      </c>
      <c r="M23" s="107"/>
      <c r="N23" s="107"/>
      <c r="O23" s="107"/>
      <c r="P23" s="107"/>
      <c r="Q23" s="107"/>
      <c r="R23" s="107"/>
      <c r="S23" s="107"/>
    </row>
    <row r="24" spans="1:19" ht="12" customHeight="1">
      <c r="A24" s="1046" t="s">
        <v>767</v>
      </c>
      <c r="B24" s="1069">
        <v>0.2050651</v>
      </c>
      <c r="C24" s="1070">
        <v>0.15465899999999999</v>
      </c>
      <c r="D24" s="1058">
        <v>9.776E-3</v>
      </c>
      <c r="E24" s="1058">
        <v>1.0916000000000001E-3</v>
      </c>
      <c r="F24" s="1058">
        <v>7.5833000000000003E-3</v>
      </c>
      <c r="G24" s="1058">
        <v>3.4239999999999997E-4</v>
      </c>
      <c r="H24" s="1058">
        <v>0</v>
      </c>
      <c r="I24" s="1058">
        <v>9.4202999999999995E-3</v>
      </c>
      <c r="J24" s="1071">
        <v>-3.9999999998374669E-7</v>
      </c>
      <c r="K24" s="1071">
        <v>0.14067830000000001</v>
      </c>
      <c r="M24" s="107"/>
      <c r="N24" s="107"/>
      <c r="O24" s="107"/>
      <c r="P24" s="107"/>
      <c r="Q24" s="107"/>
      <c r="R24" s="107"/>
      <c r="S24" s="107"/>
    </row>
    <row r="25" spans="1:19" ht="12" customHeight="1">
      <c r="A25" s="1046" t="s">
        <v>165</v>
      </c>
      <c r="B25" s="1069">
        <v>0.25956380000000001</v>
      </c>
      <c r="C25" s="1070">
        <v>0.19343350000000001</v>
      </c>
      <c r="D25" s="1058">
        <v>1.7030000000000001E-3</v>
      </c>
      <c r="E25" s="1058">
        <v>1.3799000000000001E-3</v>
      </c>
      <c r="F25" s="1058">
        <v>9.2298999999999992E-3</v>
      </c>
      <c r="G25" s="1058">
        <v>1.1754999999999999E-3</v>
      </c>
      <c r="H25" s="1058">
        <v>6.0340000000000003E-3</v>
      </c>
      <c r="I25" s="1058">
        <v>2.9681999999999998E-3</v>
      </c>
      <c r="J25" s="1071">
        <v>-9.9999999947364415E-8</v>
      </c>
      <c r="K25" s="1071">
        <v>0.2269158</v>
      </c>
      <c r="M25" s="107"/>
      <c r="N25" s="107"/>
      <c r="O25" s="107"/>
      <c r="P25" s="107"/>
      <c r="Q25" s="107"/>
      <c r="R25" s="107"/>
      <c r="S25" s="107"/>
    </row>
    <row r="26" spans="1:19" ht="12" customHeight="1">
      <c r="A26" s="1046" t="s">
        <v>186</v>
      </c>
      <c r="B26" s="1069">
        <v>0.22156670000000001</v>
      </c>
      <c r="C26" s="1070">
        <v>0.16423399999999999</v>
      </c>
      <c r="D26" s="1058">
        <v>3.5961000000000001E-3</v>
      </c>
      <c r="E26" s="1058">
        <v>4.5203999999999999E-3</v>
      </c>
      <c r="F26" s="1058">
        <v>1.6855599999999998E-2</v>
      </c>
      <c r="G26" s="1058">
        <v>4.7174000000000001E-3</v>
      </c>
      <c r="H26" s="1058">
        <v>9.7248999999999999E-3</v>
      </c>
      <c r="I26" s="1058">
        <v>4.6543000000000001E-3</v>
      </c>
      <c r="J26" s="1071">
        <v>2.425000000000066E-4</v>
      </c>
      <c r="K26" s="1071">
        <v>0.3255304</v>
      </c>
      <c r="M26" s="107"/>
      <c r="N26" s="107"/>
      <c r="O26" s="107"/>
      <c r="P26" s="107"/>
      <c r="Q26" s="107"/>
      <c r="R26" s="107"/>
      <c r="S26" s="107"/>
    </row>
    <row r="27" spans="1:19" ht="12" customHeight="1">
      <c r="A27" s="1046" t="s">
        <v>195</v>
      </c>
      <c r="B27" s="1069">
        <v>0.23187840000000001</v>
      </c>
      <c r="C27" s="1070">
        <v>0.16342680000000001</v>
      </c>
      <c r="D27" s="1058">
        <v>2.2523899999999999E-2</v>
      </c>
      <c r="E27" s="1058">
        <v>4.2385000000000001E-3</v>
      </c>
      <c r="F27" s="1058">
        <v>5.9879E-3</v>
      </c>
      <c r="G27" s="1058">
        <v>1.4743E-3</v>
      </c>
      <c r="H27" s="1058">
        <v>2.8576999999999999E-3</v>
      </c>
      <c r="I27" s="1058">
        <v>5.5684999999999997E-3</v>
      </c>
      <c r="J27" s="1071">
        <v>-2.9400000000012749E-5</v>
      </c>
      <c r="K27" s="1071">
        <v>0.25768380000000002</v>
      </c>
      <c r="M27" s="107"/>
      <c r="N27" s="107"/>
      <c r="O27" s="107"/>
      <c r="P27" s="107"/>
      <c r="Q27" s="107"/>
      <c r="R27" s="107"/>
      <c r="S27" s="107"/>
    </row>
    <row r="28" spans="1:19" ht="12" customHeight="1">
      <c r="A28" s="1046" t="s">
        <v>204</v>
      </c>
      <c r="B28" s="1069">
        <v>0.116475</v>
      </c>
      <c r="C28" s="1070">
        <v>9.4414799999999993E-2</v>
      </c>
      <c r="D28" s="1058"/>
      <c r="E28" s="1058">
        <v>1.47032E-2</v>
      </c>
      <c r="F28" s="1058"/>
      <c r="G28" s="1058">
        <v>7.6699999999999994E-5</v>
      </c>
      <c r="H28" s="1058">
        <v>3.9678999999999999E-3</v>
      </c>
      <c r="I28" s="1058">
        <v>1.515E-4</v>
      </c>
      <c r="J28" s="1071">
        <v>1.0000000000287557E-7</v>
      </c>
      <c r="K28" s="1071">
        <v>8.9320899999999995E-2</v>
      </c>
      <c r="M28" s="107"/>
      <c r="N28" s="107"/>
      <c r="O28" s="107"/>
      <c r="P28" s="107"/>
      <c r="Q28" s="107"/>
      <c r="R28" s="107"/>
      <c r="S28" s="107"/>
    </row>
    <row r="29" spans="1:19" ht="12" customHeight="1">
      <c r="A29" s="1046" t="s">
        <v>209</v>
      </c>
      <c r="B29" s="1069">
        <v>7.2697300000000006E-2</v>
      </c>
      <c r="C29" s="1070">
        <v>4.0367100000000003E-2</v>
      </c>
      <c r="D29" s="1058"/>
      <c r="E29" s="1058">
        <v>1.5644999999999999E-3</v>
      </c>
      <c r="F29" s="1058"/>
      <c r="G29" s="1058">
        <v>1.315E-4</v>
      </c>
      <c r="H29" s="1058">
        <v>2.6358900000000001E-2</v>
      </c>
      <c r="I29" s="1058">
        <v>1.8340000000000001E-4</v>
      </c>
      <c r="J29" s="1071">
        <v>0</v>
      </c>
      <c r="K29" s="1071">
        <v>4.9187599999999998E-2</v>
      </c>
      <c r="M29" s="107"/>
      <c r="N29" s="107"/>
      <c r="O29" s="107"/>
      <c r="P29" s="107"/>
      <c r="Q29" s="107"/>
      <c r="R29" s="107"/>
      <c r="S29" s="107"/>
    </row>
    <row r="30" spans="1:19" ht="12" customHeight="1">
      <c r="A30" s="1046" t="s">
        <v>231</v>
      </c>
      <c r="B30" s="1069">
        <v>0.2087357</v>
      </c>
      <c r="C30" s="1070">
        <v>0.16605110000000001</v>
      </c>
      <c r="D30" s="1058">
        <v>2.4959000000000001E-3</v>
      </c>
      <c r="E30" s="1058">
        <v>9.6889999999999997E-4</v>
      </c>
      <c r="F30" s="1058">
        <v>2.7604999999999999E-3</v>
      </c>
      <c r="G30" s="1058"/>
      <c r="H30" s="1058"/>
      <c r="I30" s="1058">
        <v>8.0575999999999998E-3</v>
      </c>
      <c r="J30" s="1071">
        <v>-6.9999999999237339E-7</v>
      </c>
      <c r="K30" s="1071">
        <v>0.12585969999999999</v>
      </c>
      <c r="M30" s="107"/>
      <c r="N30" s="107"/>
      <c r="O30" s="107"/>
      <c r="P30" s="107"/>
      <c r="Q30" s="107"/>
      <c r="R30" s="107"/>
      <c r="S30" s="107"/>
    </row>
    <row r="31" spans="1:19" ht="12" customHeight="1">
      <c r="A31" s="1046" t="s">
        <v>251</v>
      </c>
      <c r="B31" s="1069">
        <v>0.26307900000000001</v>
      </c>
      <c r="C31" s="1070">
        <v>0.1919034</v>
      </c>
      <c r="D31" s="1058">
        <v>3.6836999999999998E-3</v>
      </c>
      <c r="E31" s="1058">
        <v>1.8205999999999999E-3</v>
      </c>
      <c r="F31" s="1058">
        <v>5.8169400000000003E-2</v>
      </c>
      <c r="G31" s="1058">
        <v>4.729E-4</v>
      </c>
      <c r="H31" s="1058"/>
      <c r="I31" s="1058">
        <v>4.738E-3</v>
      </c>
      <c r="J31" s="1071">
        <v>-5.0000000001437783E-7</v>
      </c>
      <c r="K31" s="1071">
        <v>0.16062219999999999</v>
      </c>
      <c r="M31" s="107"/>
      <c r="N31" s="107"/>
      <c r="O31" s="107"/>
      <c r="P31" s="107"/>
      <c r="Q31" s="107"/>
      <c r="R31" s="107"/>
      <c r="S31" s="107"/>
    </row>
    <row r="32" spans="1:19" ht="12" customHeight="1">
      <c r="A32" s="1046" t="s">
        <v>268</v>
      </c>
      <c r="B32" s="1069">
        <v>0.1715863</v>
      </c>
      <c r="C32" s="1070">
        <v>0.1291447</v>
      </c>
      <c r="D32" s="1058">
        <v>9.9599999999999995E-5</v>
      </c>
      <c r="E32" s="1058"/>
      <c r="F32" s="1058">
        <v>9.2726000000000006E-3</v>
      </c>
      <c r="G32" s="1058">
        <v>3.369E-4</v>
      </c>
      <c r="H32" s="1058"/>
      <c r="I32" s="1058">
        <v>1.2695E-2</v>
      </c>
      <c r="J32" s="1071">
        <v>-1.0000000000287557E-7</v>
      </c>
      <c r="K32" s="1071">
        <v>0.28065709999999999</v>
      </c>
      <c r="M32" s="107"/>
      <c r="N32" s="107"/>
      <c r="O32" s="107"/>
      <c r="P32" s="107"/>
      <c r="Q32" s="107"/>
      <c r="R32" s="107"/>
      <c r="S32" s="107"/>
    </row>
    <row r="33" spans="1:19" ht="12" customHeight="1">
      <c r="A33" s="1046" t="s">
        <v>276</v>
      </c>
      <c r="B33" s="1069">
        <v>9.8782499999999995E-2</v>
      </c>
      <c r="C33" s="1070">
        <v>1.09931E-2</v>
      </c>
      <c r="D33" s="1058"/>
      <c r="E33" s="1058"/>
      <c r="F33" s="1058"/>
      <c r="G33" s="1058"/>
      <c r="H33" s="1058">
        <v>1.3489000000000001E-3</v>
      </c>
      <c r="I33" s="1058">
        <v>8.6440600000000006E-2</v>
      </c>
      <c r="J33" s="1071">
        <v>-1.0000000001675335E-7</v>
      </c>
      <c r="K33" s="1071">
        <v>0.13320799999999999</v>
      </c>
      <c r="M33" s="107"/>
      <c r="N33" s="107"/>
      <c r="O33" s="107"/>
      <c r="P33" s="107"/>
      <c r="Q33" s="107"/>
      <c r="R33" s="107"/>
      <c r="S33" s="107"/>
    </row>
    <row r="34" spans="1:19" ht="12" customHeight="1">
      <c r="A34" s="1046" t="s">
        <v>647</v>
      </c>
      <c r="B34" s="1069">
        <v>0.10612340000000001</v>
      </c>
      <c r="C34" s="1070">
        <v>1.0220099999999999E-2</v>
      </c>
      <c r="D34" s="1058"/>
      <c r="E34" s="1058"/>
      <c r="F34" s="1058"/>
      <c r="G34" s="1058"/>
      <c r="H34" s="1058">
        <v>1.2210000000000001E-3</v>
      </c>
      <c r="I34" s="1058">
        <v>9.4682299999999997E-2</v>
      </c>
      <c r="J34" s="1071">
        <v>0</v>
      </c>
      <c r="K34" s="1071">
        <v>0.13472680000000001</v>
      </c>
      <c r="M34" s="107"/>
      <c r="N34" s="107"/>
      <c r="O34" s="107"/>
      <c r="P34" s="107"/>
      <c r="Q34" s="107"/>
      <c r="R34" s="107"/>
      <c r="S34" s="107"/>
    </row>
    <row r="35" spans="1:19">
      <c r="A35" s="1046" t="s">
        <v>286</v>
      </c>
      <c r="B35" s="1069">
        <v>0.21740699999999999</v>
      </c>
      <c r="C35" s="1070">
        <v>0.13832410000000001</v>
      </c>
      <c r="D35" s="1058">
        <v>3.2939999999999998E-4</v>
      </c>
      <c r="E35" s="1058">
        <v>4.6129999999999999E-4</v>
      </c>
      <c r="F35" s="1058">
        <v>3.8846000000000002E-3</v>
      </c>
      <c r="G35" s="1058">
        <v>2.0155599999999999E-2</v>
      </c>
      <c r="H35" s="1058">
        <v>9.0279000000000002E-3</v>
      </c>
      <c r="I35" s="1058">
        <v>1.0969400000000001E-2</v>
      </c>
      <c r="J35" s="1071">
        <v>-2.0000000000575113E-7</v>
      </c>
      <c r="K35" s="1071">
        <v>0.16745450000000001</v>
      </c>
      <c r="M35" s="107"/>
      <c r="N35" s="107"/>
      <c r="O35" s="107"/>
      <c r="P35" s="107"/>
      <c r="Q35" s="107"/>
      <c r="R35" s="107"/>
      <c r="S35" s="107"/>
    </row>
    <row r="36" spans="1:19">
      <c r="A36" s="1046" t="s">
        <v>298</v>
      </c>
      <c r="B36" s="1069">
        <v>0.13771910000000001</v>
      </c>
      <c r="C36" s="1070">
        <v>0.1100897</v>
      </c>
      <c r="D36" s="1058">
        <v>1.4733999999999999E-3</v>
      </c>
      <c r="E36" s="1058">
        <v>7.3460000000000001E-3</v>
      </c>
      <c r="F36" s="1058">
        <v>4.3321000000000002E-3</v>
      </c>
      <c r="G36" s="1058">
        <v>6.9180000000000001E-4</v>
      </c>
      <c r="H36" s="1058">
        <v>6.5852999999999997E-3</v>
      </c>
      <c r="I36" s="1058">
        <v>5.1460000000000004E-4</v>
      </c>
      <c r="J36" s="1071">
        <v>-6.1935999999999658E-3</v>
      </c>
      <c r="K36" s="1071">
        <v>0.19615640000000001</v>
      </c>
      <c r="M36" s="107"/>
      <c r="N36" s="107"/>
      <c r="O36" s="107"/>
      <c r="P36" s="107"/>
      <c r="Q36" s="107"/>
      <c r="R36" s="107"/>
      <c r="S36" s="107"/>
    </row>
    <row r="37" spans="1:19">
      <c r="A37" s="1046" t="s">
        <v>648</v>
      </c>
      <c r="B37" s="1069">
        <v>0.13218820000000001</v>
      </c>
      <c r="C37" s="1070">
        <v>0.1104142</v>
      </c>
      <c r="D37" s="1058">
        <v>1.3730000000000001E-3</v>
      </c>
      <c r="E37" s="1058">
        <v>6.7846E-3</v>
      </c>
      <c r="F37" s="1058">
        <v>1.7129000000000001E-3</v>
      </c>
      <c r="G37" s="1058">
        <v>9.1E-4</v>
      </c>
      <c r="H37" s="1058">
        <v>5.3956000000000004E-3</v>
      </c>
      <c r="I37" s="1058">
        <v>5.239E-4</v>
      </c>
      <c r="J37" s="1071">
        <v>-5.7083999999999746E-3</v>
      </c>
      <c r="K37" s="1071">
        <v>0.2128833</v>
      </c>
      <c r="M37" s="107"/>
      <c r="N37" s="107"/>
      <c r="O37" s="107"/>
      <c r="P37" s="107"/>
      <c r="Q37" s="107"/>
      <c r="R37" s="107"/>
      <c r="S37" s="107"/>
    </row>
    <row r="38" spans="1:19" ht="15.75" thickBot="1">
      <c r="A38" s="1046" t="s">
        <v>534</v>
      </c>
      <c r="B38" s="1069">
        <v>0.18553729655172416</v>
      </c>
      <c r="C38" s="1072">
        <v>0.13396960689655174</v>
      </c>
      <c r="D38" s="1062">
        <v>3.9224933333333331E-3</v>
      </c>
      <c r="E38" s="1062">
        <v>3.6320190476190478E-3</v>
      </c>
      <c r="F38" s="1062">
        <v>1.221483043478261E-2</v>
      </c>
      <c r="G38" s="1062">
        <v>2.8105550000000002E-3</v>
      </c>
      <c r="H38" s="1062">
        <v>5.7242759999999995E-3</v>
      </c>
      <c r="I38" s="1062">
        <v>1.3090666206896551E-2</v>
      </c>
      <c r="J38" s="1073">
        <v>-3.2744551724138329E-4</v>
      </c>
      <c r="K38" s="1073">
        <v>0.19238415517241372</v>
      </c>
      <c r="M38" s="107"/>
      <c r="N38" s="107"/>
      <c r="O38" s="107"/>
      <c r="P38" s="107"/>
      <c r="Q38" s="107"/>
      <c r="R38" s="107"/>
      <c r="S38" s="107"/>
    </row>
    <row r="39" spans="1:19">
      <c r="A39"/>
      <c r="B39"/>
      <c r="C39"/>
      <c r="D39"/>
      <c r="E39"/>
      <c r="F39"/>
      <c r="G39"/>
      <c r="H39"/>
      <c r="I39"/>
      <c r="J39"/>
      <c r="K39"/>
      <c r="M39" s="107"/>
      <c r="N39" s="107"/>
      <c r="O39" s="107"/>
      <c r="P39" s="107"/>
      <c r="Q39" s="107"/>
      <c r="R39" s="107"/>
      <c r="S39" s="107"/>
    </row>
    <row r="40" spans="1:19">
      <c r="A40"/>
      <c r="B40"/>
      <c r="C40"/>
      <c r="D40"/>
      <c r="E40"/>
      <c r="F40"/>
      <c r="G40"/>
      <c r="H40"/>
      <c r="I40"/>
      <c r="J40"/>
      <c r="K40"/>
      <c r="M40" s="107"/>
      <c r="N40" s="107"/>
      <c r="O40" s="107"/>
      <c r="P40" s="107"/>
      <c r="Q40" s="107"/>
      <c r="R40" s="107"/>
      <c r="S40" s="107"/>
    </row>
    <row r="41" spans="1:19">
      <c r="A41"/>
      <c r="B41"/>
      <c r="C41"/>
      <c r="D41"/>
      <c r="E41"/>
      <c r="F41"/>
      <c r="G41"/>
      <c r="H41"/>
      <c r="I41"/>
      <c r="J41"/>
      <c r="K41"/>
      <c r="M41" s="107"/>
      <c r="N41" s="107"/>
      <c r="O41" s="107"/>
      <c r="P41" s="107"/>
      <c r="Q41" s="107"/>
      <c r="R41" s="107"/>
      <c r="S41" s="107"/>
    </row>
    <row r="42" spans="1:19" ht="15.75" thickBot="1">
      <c r="A42"/>
      <c r="B42"/>
      <c r="C42"/>
      <c r="D42"/>
      <c r="E42"/>
      <c r="F42"/>
      <c r="G42"/>
      <c r="H42"/>
      <c r="I42"/>
      <c r="J42"/>
      <c r="K42"/>
      <c r="M42" s="107"/>
      <c r="N42" s="107"/>
      <c r="O42" s="107"/>
      <c r="P42" s="107"/>
      <c r="Q42" s="107"/>
      <c r="R42" s="107"/>
      <c r="S42" s="107"/>
    </row>
    <row r="43" spans="1:19">
      <c r="A43"/>
      <c r="B43"/>
      <c r="C43"/>
      <c r="D43"/>
      <c r="E43"/>
      <c r="F43"/>
      <c r="G43"/>
      <c r="H43"/>
      <c r="I43"/>
      <c r="J43"/>
      <c r="K43"/>
      <c r="M43" s="107"/>
      <c r="N43" s="107"/>
      <c r="O43" s="107"/>
      <c r="P43" s="107"/>
      <c r="Q43" s="107"/>
      <c r="R43" s="107"/>
      <c r="S43" s="107"/>
    </row>
    <row r="44" spans="1:19">
      <c r="A44"/>
      <c r="B44"/>
      <c r="C44"/>
      <c r="D44"/>
      <c r="E44"/>
      <c r="F44"/>
      <c r="G44"/>
      <c r="H44"/>
      <c r="I44"/>
      <c r="J44"/>
      <c r="K44"/>
      <c r="M44" s="107"/>
      <c r="N44" s="107"/>
      <c r="O44" s="107"/>
      <c r="P44" s="107"/>
      <c r="Q44" s="107"/>
      <c r="R44" s="107"/>
      <c r="S44" s="107"/>
    </row>
    <row r="45" spans="1:19" ht="15.75" thickBot="1">
      <c r="A45"/>
      <c r="B45"/>
      <c r="C45"/>
      <c r="D45"/>
      <c r="E45"/>
      <c r="F45"/>
      <c r="G45"/>
      <c r="H45"/>
      <c r="I45"/>
      <c r="J45"/>
      <c r="K45"/>
      <c r="M45" s="107"/>
      <c r="N45" s="107"/>
      <c r="O45" s="107"/>
      <c r="P45" s="107"/>
      <c r="Q45" s="107"/>
      <c r="R45" s="107"/>
      <c r="S45" s="107"/>
    </row>
    <row r="46" spans="1:19">
      <c r="M46" s="107"/>
      <c r="N46" s="107"/>
      <c r="O46" s="107"/>
      <c r="P46" s="107"/>
      <c r="Q46" s="107"/>
      <c r="R46" s="107"/>
      <c r="S46" s="107"/>
    </row>
    <row r="47" spans="1:19">
      <c r="M47" s="107"/>
      <c r="N47" s="107"/>
      <c r="O47" s="107"/>
      <c r="P47" s="107"/>
      <c r="Q47" s="107"/>
      <c r="R47" s="107"/>
      <c r="S47" s="107"/>
    </row>
    <row r="48" spans="1:19">
      <c r="M48" s="107"/>
      <c r="N48" s="107"/>
      <c r="O48" s="107"/>
      <c r="P48" s="107"/>
      <c r="Q48" s="107"/>
      <c r="R48" s="107"/>
      <c r="S48" s="107"/>
    </row>
    <row r="49" spans="13:19">
      <c r="M49" s="107"/>
      <c r="N49" s="107"/>
      <c r="O49" s="107"/>
      <c r="P49" s="107"/>
      <c r="Q49" s="107"/>
      <c r="R49" s="107"/>
      <c r="S49" s="107"/>
    </row>
    <row r="50" spans="13:19">
      <c r="M50" s="107"/>
      <c r="N50" s="107"/>
      <c r="O50" s="107"/>
      <c r="P50" s="107"/>
      <c r="Q50" s="107"/>
      <c r="R50" s="107"/>
      <c r="S50" s="107"/>
    </row>
    <row r="51" spans="13:19">
      <c r="M51" s="107"/>
      <c r="N51" s="107"/>
      <c r="O51" s="107"/>
      <c r="P51" s="107"/>
      <c r="Q51" s="107"/>
      <c r="R51" s="107"/>
      <c r="S51" s="107"/>
    </row>
    <row r="52" spans="13:19">
      <c r="M52" s="107"/>
      <c r="N52" s="107"/>
      <c r="O52" s="107"/>
      <c r="P52" s="107"/>
      <c r="Q52" s="107"/>
      <c r="R52" s="107"/>
      <c r="S52" s="107"/>
    </row>
    <row r="53" spans="13:19">
      <c r="M53" s="107"/>
      <c r="N53" s="107"/>
      <c r="O53" s="107"/>
      <c r="P53" s="107"/>
      <c r="Q53" s="107"/>
      <c r="R53" s="107"/>
      <c r="S53" s="107"/>
    </row>
    <row r="54" spans="13:19">
      <c r="M54" s="107"/>
      <c r="N54" s="107"/>
      <c r="O54" s="107"/>
      <c r="P54" s="107"/>
      <c r="Q54" s="107"/>
      <c r="R54" s="107"/>
      <c r="S54" s="107"/>
    </row>
    <row r="55" spans="13:19">
      <c r="M55" s="107"/>
      <c r="N55" s="107"/>
      <c r="O55" s="107"/>
      <c r="P55" s="107"/>
      <c r="Q55" s="107"/>
      <c r="R55" s="107"/>
      <c r="S55" s="107"/>
    </row>
    <row r="56" spans="13:19">
      <c r="M56" s="107"/>
      <c r="N56" s="107"/>
      <c r="O56" s="107"/>
      <c r="P56" s="107"/>
      <c r="Q56" s="107"/>
      <c r="R56" s="107"/>
      <c r="S56" s="107"/>
    </row>
    <row r="57" spans="13:19">
      <c r="M57" s="107"/>
      <c r="N57" s="107"/>
      <c r="O57" s="107"/>
      <c r="P57" s="107"/>
      <c r="Q57" s="107"/>
      <c r="R57" s="107"/>
      <c r="S57" s="107"/>
    </row>
    <row r="58" spans="13:19">
      <c r="M58" s="107"/>
      <c r="N58" s="107"/>
      <c r="O58" s="107"/>
      <c r="P58" s="107"/>
      <c r="Q58" s="107"/>
      <c r="R58" s="107"/>
      <c r="S58" s="107"/>
    </row>
    <row r="59" spans="13:19">
      <c r="M59" s="107"/>
      <c r="N59" s="107"/>
      <c r="O59" s="107"/>
      <c r="P59" s="107"/>
      <c r="Q59" s="107"/>
      <c r="R59" s="107"/>
      <c r="S59" s="107"/>
    </row>
    <row r="60" spans="13:19">
      <c r="M60" s="107"/>
      <c r="N60" s="107"/>
      <c r="O60" s="107"/>
      <c r="P60" s="107"/>
      <c r="Q60" s="107"/>
      <c r="R60" s="107"/>
      <c r="S60" s="107"/>
    </row>
    <row r="61" spans="13:19">
      <c r="M61" s="107"/>
      <c r="N61" s="107"/>
      <c r="O61" s="107"/>
      <c r="P61" s="107"/>
      <c r="Q61" s="107"/>
      <c r="R61" s="107"/>
      <c r="S61" s="107"/>
    </row>
    <row r="62" spans="13:19">
      <c r="M62" s="107"/>
      <c r="N62" s="107"/>
      <c r="O62" s="107"/>
      <c r="P62" s="107"/>
      <c r="Q62" s="107"/>
      <c r="R62" s="107"/>
      <c r="S62" s="107"/>
    </row>
    <row r="63" spans="13:19">
      <c r="M63" s="107"/>
      <c r="N63" s="107"/>
      <c r="O63" s="107"/>
      <c r="P63" s="107"/>
      <c r="Q63" s="107"/>
      <c r="R63" s="107"/>
      <c r="S63" s="107"/>
    </row>
    <row r="64" spans="13:19">
      <c r="M64" s="107"/>
      <c r="N64" s="107"/>
      <c r="O64" s="107"/>
      <c r="P64" s="107"/>
      <c r="Q64" s="107"/>
      <c r="R64" s="107"/>
      <c r="S64" s="107"/>
    </row>
    <row r="65" spans="13:19">
      <c r="M65" s="107"/>
      <c r="N65" s="107"/>
      <c r="O65" s="107"/>
      <c r="P65" s="107"/>
      <c r="Q65" s="107"/>
      <c r="R65" s="107"/>
      <c r="S65" s="107"/>
    </row>
    <row r="66" spans="13:19">
      <c r="M66" s="107"/>
      <c r="N66" s="107"/>
      <c r="O66" s="107"/>
      <c r="P66" s="107"/>
      <c r="Q66" s="107"/>
      <c r="R66" s="107"/>
      <c r="S66" s="107"/>
    </row>
    <row r="67" spans="13:19">
      <c r="M67" s="107"/>
      <c r="N67" s="107"/>
      <c r="O67" s="107"/>
      <c r="P67" s="107"/>
      <c r="Q67" s="107"/>
      <c r="R67" s="107"/>
      <c r="S67" s="107"/>
    </row>
    <row r="68" spans="13:19">
      <c r="M68" s="107"/>
      <c r="N68" s="107"/>
      <c r="O68" s="107"/>
      <c r="P68" s="107"/>
      <c r="Q68" s="107"/>
      <c r="R68" s="107"/>
      <c r="S68" s="107"/>
    </row>
    <row r="69" spans="13:19">
      <c r="M69" s="107"/>
      <c r="N69" s="107"/>
      <c r="O69" s="107"/>
      <c r="P69" s="107"/>
      <c r="Q69" s="107"/>
      <c r="R69" s="107"/>
      <c r="S69" s="107"/>
    </row>
    <row r="70" spans="13:19">
      <c r="M70" s="107"/>
      <c r="N70" s="107"/>
      <c r="O70" s="107"/>
      <c r="P70" s="107"/>
      <c r="Q70" s="107"/>
      <c r="R70" s="107"/>
      <c r="S70" s="107"/>
    </row>
    <row r="71" spans="13:19">
      <c r="M71" s="107"/>
      <c r="N71" s="107"/>
      <c r="O71" s="107"/>
      <c r="P71" s="107"/>
      <c r="Q71" s="107"/>
      <c r="R71" s="107"/>
      <c r="S71" s="107"/>
    </row>
    <row r="72" spans="13:19">
      <c r="M72" s="107"/>
      <c r="N72" s="107"/>
      <c r="O72" s="107"/>
      <c r="P72" s="107"/>
      <c r="Q72" s="107"/>
      <c r="R72" s="107"/>
      <c r="S72" s="107"/>
    </row>
    <row r="73" spans="13:19">
      <c r="M73" s="107"/>
      <c r="N73" s="107"/>
      <c r="O73" s="107"/>
      <c r="P73" s="107"/>
      <c r="Q73" s="107"/>
      <c r="R73" s="107"/>
      <c r="S73" s="107"/>
    </row>
    <row r="74" spans="13:19">
      <c r="M74" s="107"/>
      <c r="N74" s="107"/>
      <c r="O74" s="107"/>
      <c r="P74" s="107"/>
      <c r="Q74" s="107"/>
      <c r="R74" s="107"/>
      <c r="S74" s="107"/>
    </row>
    <row r="75" spans="13:19">
      <c r="M75" s="107"/>
      <c r="N75" s="107"/>
      <c r="O75" s="107"/>
      <c r="P75" s="107"/>
      <c r="Q75" s="107"/>
      <c r="R75" s="107"/>
      <c r="S75" s="107"/>
    </row>
    <row r="76" spans="13:19">
      <c r="M76" s="107"/>
      <c r="N76" s="107"/>
      <c r="O76" s="107"/>
      <c r="P76" s="107"/>
      <c r="Q76" s="107"/>
      <c r="R76" s="107"/>
      <c r="S76" s="107"/>
    </row>
    <row r="77" spans="13:19">
      <c r="M77" s="107"/>
      <c r="N77" s="107"/>
      <c r="O77" s="107"/>
      <c r="P77" s="107"/>
      <c r="Q77" s="107"/>
      <c r="R77" s="107"/>
      <c r="S77" s="107"/>
    </row>
    <row r="78" spans="13:19">
      <c r="M78" s="107"/>
      <c r="N78" s="107"/>
      <c r="O78" s="107"/>
      <c r="P78" s="107"/>
      <c r="Q78" s="107"/>
      <c r="R78" s="107"/>
      <c r="S78" s="107"/>
    </row>
    <row r="79" spans="13:19">
      <c r="M79" s="107"/>
      <c r="N79" s="107"/>
      <c r="O79" s="107"/>
      <c r="P79" s="107"/>
      <c r="Q79" s="107"/>
      <c r="R79" s="107"/>
      <c r="S79" s="107"/>
    </row>
    <row r="80" spans="13:19">
      <c r="M80" s="107"/>
      <c r="N80" s="107"/>
      <c r="O80" s="107"/>
      <c r="P80" s="107"/>
      <c r="Q80" s="107"/>
      <c r="R80" s="107"/>
      <c r="S80" s="107"/>
    </row>
    <row r="81" spans="13:19">
      <c r="M81" s="107"/>
      <c r="N81" s="107"/>
      <c r="O81" s="107"/>
      <c r="P81" s="107"/>
      <c r="Q81" s="107"/>
      <c r="R81" s="107"/>
      <c r="S81" s="107"/>
    </row>
    <row r="82" spans="13:19">
      <c r="M82" s="107"/>
      <c r="N82" s="107"/>
      <c r="O82" s="107"/>
      <c r="P82" s="107"/>
      <c r="Q82" s="107"/>
      <c r="R82" s="107"/>
      <c r="S82" s="107"/>
    </row>
    <row r="83" spans="13:19">
      <c r="M83" s="107"/>
      <c r="N83" s="107"/>
      <c r="O83" s="107"/>
      <c r="P83" s="107"/>
      <c r="Q83" s="107"/>
      <c r="R83" s="107"/>
      <c r="S83" s="107"/>
    </row>
    <row r="84" spans="13:19">
      <c r="M84" s="107"/>
      <c r="N84" s="107"/>
      <c r="O84" s="107"/>
      <c r="P84" s="107"/>
      <c r="Q84" s="107"/>
      <c r="R84" s="107"/>
      <c r="S84" s="107"/>
    </row>
    <row r="85" spans="13:19">
      <c r="M85" s="107"/>
      <c r="N85" s="107"/>
      <c r="O85" s="107"/>
      <c r="P85" s="107"/>
      <c r="Q85" s="107"/>
      <c r="R85" s="107"/>
      <c r="S85" s="107"/>
    </row>
    <row r="86" spans="13:19">
      <c r="M86" s="107"/>
      <c r="N86" s="107"/>
      <c r="O86" s="107"/>
      <c r="P86" s="107"/>
      <c r="Q86" s="107"/>
      <c r="R86" s="107"/>
      <c r="S86" s="107"/>
    </row>
    <row r="87" spans="13:19">
      <c r="M87" s="107"/>
      <c r="N87" s="107"/>
      <c r="O87" s="107"/>
      <c r="P87" s="107"/>
      <c r="Q87" s="107"/>
      <c r="R87" s="107"/>
      <c r="S87" s="107"/>
    </row>
    <row r="88" spans="13:19">
      <c r="M88" s="107"/>
      <c r="N88" s="107"/>
      <c r="O88" s="107"/>
      <c r="P88" s="107"/>
      <c r="Q88" s="107"/>
      <c r="R88" s="107"/>
      <c r="S88" s="107"/>
    </row>
    <row r="89" spans="13:19">
      <c r="M89" s="107"/>
      <c r="N89" s="107"/>
      <c r="O89" s="107"/>
      <c r="P89" s="107"/>
      <c r="Q89" s="107"/>
      <c r="R89" s="107"/>
      <c r="S89" s="107"/>
    </row>
    <row r="90" spans="13:19">
      <c r="M90" s="107"/>
      <c r="N90" s="107"/>
      <c r="O90" s="107"/>
      <c r="P90" s="107"/>
      <c r="Q90" s="107"/>
      <c r="R90" s="107"/>
      <c r="S90" s="107"/>
    </row>
    <row r="91" spans="13:19">
      <c r="M91" s="107"/>
      <c r="N91" s="107"/>
      <c r="O91" s="107"/>
      <c r="P91" s="107"/>
      <c r="Q91" s="107"/>
      <c r="R91" s="107"/>
      <c r="S91" s="107"/>
    </row>
    <row r="92" spans="13:19">
      <c r="M92" s="107"/>
      <c r="N92" s="107"/>
      <c r="O92" s="107"/>
      <c r="P92" s="107"/>
      <c r="Q92" s="107"/>
      <c r="R92" s="107"/>
      <c r="S92" s="107"/>
    </row>
    <row r="93" spans="13:19">
      <c r="M93" s="107"/>
      <c r="N93" s="107"/>
      <c r="O93" s="107"/>
      <c r="P93" s="107"/>
      <c r="Q93" s="107"/>
      <c r="R93" s="107"/>
      <c r="S93" s="107"/>
    </row>
    <row r="94" spans="13:19">
      <c r="M94" s="107"/>
      <c r="N94" s="107"/>
      <c r="O94" s="107"/>
      <c r="P94" s="107"/>
      <c r="Q94" s="107"/>
      <c r="R94" s="107"/>
      <c r="S94" s="107"/>
    </row>
    <row r="95" spans="13:19">
      <c r="M95" s="107"/>
      <c r="N95" s="107"/>
      <c r="O95" s="107"/>
      <c r="P95" s="107"/>
      <c r="Q95" s="107"/>
      <c r="R95" s="107"/>
      <c r="S95" s="107"/>
    </row>
    <row r="96" spans="13:19">
      <c r="M96" s="107"/>
      <c r="N96" s="107"/>
      <c r="O96" s="107"/>
      <c r="P96" s="107"/>
      <c r="Q96" s="107"/>
      <c r="R96" s="107"/>
      <c r="S96" s="107"/>
    </row>
    <row r="97" spans="13:19">
      <c r="M97" s="107"/>
      <c r="N97" s="107"/>
      <c r="O97" s="107"/>
      <c r="P97" s="107"/>
      <c r="Q97" s="107"/>
      <c r="R97" s="107"/>
      <c r="S97" s="107"/>
    </row>
    <row r="98" spans="13:19">
      <c r="M98" s="107"/>
      <c r="N98" s="107"/>
      <c r="O98" s="107"/>
      <c r="P98" s="107"/>
      <c r="Q98" s="107"/>
      <c r="R98" s="107"/>
      <c r="S98" s="107"/>
    </row>
    <row r="99" spans="13:19">
      <c r="M99" s="107"/>
      <c r="N99" s="107"/>
      <c r="O99" s="107"/>
      <c r="P99" s="107"/>
      <c r="Q99" s="107"/>
      <c r="R99" s="107"/>
      <c r="S99" s="107"/>
    </row>
    <row r="100" spans="13:19">
      <c r="M100" s="107"/>
      <c r="N100" s="107"/>
      <c r="O100" s="107"/>
      <c r="P100" s="107"/>
      <c r="Q100" s="107"/>
      <c r="R100" s="107"/>
      <c r="S100" s="107"/>
    </row>
    <row r="101" spans="13:19">
      <c r="M101" s="107"/>
      <c r="N101" s="107"/>
      <c r="O101" s="107"/>
      <c r="P101" s="107"/>
      <c r="Q101" s="107"/>
      <c r="R101" s="107"/>
      <c r="S101" s="107"/>
    </row>
    <row r="102" spans="13:19">
      <c r="M102" s="107"/>
      <c r="N102" s="107"/>
      <c r="O102" s="107"/>
      <c r="P102" s="107"/>
      <c r="Q102" s="107"/>
      <c r="R102" s="107"/>
      <c r="S102" s="107"/>
    </row>
    <row r="103" spans="13:19">
      <c r="M103" s="107"/>
      <c r="N103" s="107"/>
      <c r="O103" s="107"/>
      <c r="P103" s="107"/>
      <c r="Q103" s="107"/>
      <c r="R103" s="107"/>
      <c r="S103" s="107"/>
    </row>
    <row r="104" spans="13:19">
      <c r="M104" s="107"/>
      <c r="N104" s="107"/>
      <c r="O104" s="107"/>
      <c r="P104" s="107"/>
      <c r="Q104" s="107"/>
      <c r="R104" s="107"/>
      <c r="S104" s="107"/>
    </row>
    <row r="105" spans="13:19">
      <c r="M105" s="107"/>
      <c r="N105" s="107"/>
      <c r="O105" s="107"/>
      <c r="P105" s="107"/>
      <c r="Q105" s="107"/>
      <c r="R105" s="107"/>
      <c r="S105" s="107"/>
    </row>
    <row r="106" spans="13:19">
      <c r="M106" s="107"/>
      <c r="N106" s="107"/>
      <c r="O106" s="107"/>
      <c r="P106" s="107"/>
      <c r="Q106" s="107"/>
      <c r="R106" s="107"/>
      <c r="S106" s="107"/>
    </row>
    <row r="107" spans="13:19">
      <c r="M107" s="107"/>
      <c r="N107" s="107"/>
      <c r="O107" s="107"/>
      <c r="P107" s="107"/>
      <c r="Q107" s="107"/>
      <c r="R107" s="107"/>
      <c r="S107" s="107"/>
    </row>
    <row r="108" spans="13:19">
      <c r="M108" s="107"/>
      <c r="N108" s="107"/>
      <c r="O108" s="107"/>
      <c r="P108" s="107"/>
      <c r="Q108" s="107"/>
      <c r="R108" s="107"/>
      <c r="S108" s="107"/>
    </row>
    <row r="109" spans="13:19">
      <c r="M109" s="107"/>
      <c r="N109" s="107"/>
      <c r="O109" s="107"/>
      <c r="P109" s="107"/>
      <c r="Q109" s="107"/>
      <c r="R109" s="107"/>
      <c r="S109" s="107"/>
    </row>
    <row r="110" spans="13:19">
      <c r="M110" s="107"/>
      <c r="N110" s="107"/>
      <c r="O110" s="107"/>
      <c r="P110" s="107"/>
      <c r="Q110" s="107"/>
      <c r="R110" s="107"/>
      <c r="S110" s="107"/>
    </row>
    <row r="111" spans="13:19">
      <c r="M111" s="107"/>
      <c r="N111" s="107"/>
      <c r="O111" s="107"/>
      <c r="P111" s="107"/>
      <c r="Q111" s="107"/>
      <c r="R111" s="107"/>
      <c r="S111" s="107"/>
    </row>
    <row r="112" spans="13:19">
      <c r="M112" s="107"/>
      <c r="N112" s="107"/>
      <c r="O112" s="107"/>
      <c r="P112" s="107"/>
      <c r="Q112" s="107"/>
      <c r="R112" s="107"/>
      <c r="S112" s="107"/>
    </row>
    <row r="113" spans="13:19">
      <c r="M113" s="107"/>
      <c r="N113" s="107"/>
      <c r="O113" s="107"/>
      <c r="P113" s="107"/>
      <c r="Q113" s="107"/>
      <c r="R113" s="107"/>
      <c r="S113" s="107"/>
    </row>
    <row r="114" spans="13:19">
      <c r="M114" s="107"/>
      <c r="N114" s="107"/>
      <c r="O114" s="107"/>
      <c r="P114" s="107"/>
      <c r="Q114" s="107"/>
      <c r="R114" s="107"/>
      <c r="S114" s="107"/>
    </row>
    <row r="115" spans="13:19">
      <c r="M115" s="107"/>
      <c r="N115" s="107"/>
      <c r="O115" s="107"/>
      <c r="P115" s="107"/>
      <c r="Q115" s="107"/>
      <c r="R115" s="107"/>
      <c r="S115" s="107"/>
    </row>
    <row r="116" spans="13:19">
      <c r="M116" s="107"/>
      <c r="N116" s="107"/>
      <c r="O116" s="107"/>
      <c r="P116" s="107"/>
      <c r="Q116" s="107"/>
      <c r="R116" s="107"/>
      <c r="S116" s="107"/>
    </row>
    <row r="117" spans="13:19">
      <c r="M117" s="107"/>
      <c r="N117" s="107"/>
      <c r="O117" s="107"/>
      <c r="P117" s="107"/>
      <c r="Q117" s="107"/>
      <c r="R117" s="107"/>
      <c r="S117" s="107"/>
    </row>
    <row r="118" spans="13:19">
      <c r="M118" s="107"/>
      <c r="N118" s="107"/>
      <c r="O118" s="107"/>
      <c r="P118" s="107"/>
      <c r="Q118" s="107"/>
      <c r="R118" s="107"/>
      <c r="S118" s="107"/>
    </row>
    <row r="119" spans="13:19">
      <c r="M119" s="107"/>
      <c r="N119" s="107"/>
      <c r="O119" s="107"/>
      <c r="P119" s="107"/>
      <c r="Q119" s="107"/>
      <c r="R119" s="107"/>
      <c r="S119" s="107"/>
    </row>
    <row r="120" spans="13:19">
      <c r="M120" s="107"/>
      <c r="N120" s="107"/>
      <c r="O120" s="107"/>
      <c r="P120" s="107"/>
      <c r="Q120" s="107"/>
      <c r="R120" s="107"/>
      <c r="S120" s="107"/>
    </row>
    <row r="121" spans="13:19">
      <c r="M121" s="107"/>
      <c r="N121" s="107"/>
      <c r="O121" s="107"/>
      <c r="P121" s="107"/>
      <c r="Q121" s="107"/>
      <c r="R121" s="107"/>
      <c r="S121" s="107"/>
    </row>
    <row r="122" spans="13:19">
      <c r="M122" s="107"/>
      <c r="N122" s="107"/>
      <c r="O122" s="107"/>
      <c r="P122" s="107"/>
      <c r="Q122" s="107"/>
      <c r="R122" s="107"/>
      <c r="S122" s="107"/>
    </row>
    <row r="123" spans="13:19">
      <c r="M123" s="107"/>
      <c r="N123" s="107"/>
      <c r="O123" s="107"/>
      <c r="P123" s="107"/>
      <c r="Q123" s="107"/>
      <c r="R123" s="107"/>
      <c r="S123" s="107"/>
    </row>
    <row r="124" spans="13:19">
      <c r="M124" s="107"/>
      <c r="N124" s="107"/>
      <c r="O124" s="107"/>
      <c r="P124" s="107"/>
      <c r="Q124" s="107"/>
      <c r="R124" s="107"/>
      <c r="S124" s="107"/>
    </row>
    <row r="125" spans="13:19">
      <c r="M125" s="107"/>
      <c r="N125" s="107"/>
      <c r="O125" s="107"/>
      <c r="P125" s="107"/>
      <c r="Q125" s="107"/>
      <c r="R125" s="107"/>
      <c r="S125" s="107"/>
    </row>
    <row r="126" spans="13:19">
      <c r="M126" s="107"/>
      <c r="N126" s="107"/>
      <c r="O126" s="107"/>
      <c r="P126" s="107"/>
      <c r="Q126" s="107"/>
      <c r="R126" s="107"/>
      <c r="S126" s="107"/>
    </row>
    <row r="127" spans="13:19">
      <c r="M127" s="107"/>
      <c r="N127" s="107"/>
      <c r="O127" s="107"/>
      <c r="P127" s="107"/>
      <c r="Q127" s="107"/>
      <c r="R127" s="107"/>
      <c r="S127" s="107"/>
    </row>
    <row r="128" spans="13:19">
      <c r="M128" s="107"/>
      <c r="N128" s="107"/>
      <c r="O128" s="107"/>
      <c r="P128" s="107"/>
      <c r="Q128" s="107"/>
      <c r="R128" s="107"/>
      <c r="S128" s="107"/>
    </row>
    <row r="129" spans="13:19">
      <c r="M129" s="107"/>
      <c r="N129" s="107"/>
      <c r="O129" s="107"/>
      <c r="P129" s="107"/>
      <c r="Q129" s="107"/>
      <c r="R129" s="107"/>
      <c r="S129" s="107"/>
    </row>
    <row r="130" spans="13:19">
      <c r="M130" s="107"/>
      <c r="N130" s="107"/>
      <c r="O130" s="107"/>
      <c r="P130" s="107"/>
      <c r="Q130" s="107"/>
      <c r="R130" s="107"/>
      <c r="S130" s="107"/>
    </row>
    <row r="131" spans="13:19">
      <c r="M131" s="107"/>
      <c r="N131" s="107"/>
      <c r="O131" s="107"/>
      <c r="P131" s="107"/>
      <c r="Q131" s="107"/>
      <c r="R131" s="107"/>
      <c r="S131" s="107"/>
    </row>
    <row r="132" spans="13:19">
      <c r="M132" s="107"/>
      <c r="N132" s="107"/>
      <c r="O132" s="107"/>
      <c r="P132" s="107"/>
      <c r="Q132" s="107"/>
      <c r="R132" s="107"/>
      <c r="S132" s="107"/>
    </row>
    <row r="133" spans="13:19">
      <c r="M133" s="107"/>
      <c r="N133" s="107"/>
      <c r="O133" s="107"/>
      <c r="P133" s="107"/>
      <c r="Q133" s="107"/>
      <c r="R133" s="107"/>
      <c r="S133" s="107"/>
    </row>
    <row r="134" spans="13:19">
      <c r="M134" s="107"/>
      <c r="N134" s="107"/>
      <c r="O134" s="107"/>
      <c r="P134" s="107"/>
      <c r="Q134" s="107"/>
      <c r="R134" s="107"/>
      <c r="S134" s="107"/>
    </row>
    <row r="135" spans="13:19">
      <c r="M135" s="107"/>
      <c r="N135" s="107"/>
      <c r="O135" s="107"/>
      <c r="P135" s="107"/>
      <c r="Q135" s="107"/>
      <c r="R135" s="107"/>
      <c r="S135" s="107"/>
    </row>
    <row r="136" spans="13:19">
      <c r="M136" s="107"/>
      <c r="N136" s="107"/>
      <c r="O136" s="107"/>
      <c r="P136" s="107"/>
      <c r="Q136" s="107"/>
      <c r="R136" s="107"/>
      <c r="S136" s="107"/>
    </row>
    <row r="137" spans="13:19">
      <c r="M137" s="107"/>
      <c r="N137" s="107"/>
      <c r="O137" s="107"/>
      <c r="P137" s="107"/>
      <c r="Q137" s="107"/>
      <c r="R137" s="107"/>
      <c r="S137" s="107"/>
    </row>
    <row r="138" spans="13:19">
      <c r="M138" s="107"/>
      <c r="N138" s="107"/>
      <c r="O138" s="107"/>
      <c r="P138" s="107"/>
      <c r="Q138" s="107"/>
      <c r="R138" s="107"/>
      <c r="S138" s="107"/>
    </row>
    <row r="139" spans="13:19">
      <c r="M139" s="107"/>
      <c r="N139" s="107"/>
      <c r="O139" s="107"/>
      <c r="P139" s="107"/>
      <c r="Q139" s="107"/>
      <c r="R139" s="107"/>
      <c r="S139" s="107"/>
    </row>
    <row r="140" spans="13:19">
      <c r="M140" s="107"/>
      <c r="N140" s="107"/>
      <c r="O140" s="107"/>
      <c r="P140" s="107"/>
      <c r="Q140" s="107"/>
      <c r="R140" s="107"/>
      <c r="S140" s="107"/>
    </row>
    <row r="141" spans="13:19">
      <c r="M141" s="107"/>
      <c r="N141" s="107"/>
      <c r="O141" s="107"/>
      <c r="P141" s="107"/>
      <c r="Q141" s="107"/>
      <c r="R141" s="107"/>
      <c r="S141" s="107"/>
    </row>
    <row r="142" spans="13:19">
      <c r="M142" s="107"/>
      <c r="N142" s="107"/>
      <c r="O142" s="107"/>
      <c r="P142" s="107"/>
      <c r="Q142" s="107"/>
      <c r="R142" s="107"/>
      <c r="S142" s="107"/>
    </row>
    <row r="143" spans="13:19">
      <c r="M143" s="107"/>
      <c r="N143" s="107"/>
      <c r="O143" s="107"/>
      <c r="P143" s="107"/>
      <c r="Q143" s="107"/>
      <c r="R143" s="107"/>
      <c r="S143" s="107"/>
    </row>
    <row r="144" spans="13:19">
      <c r="M144" s="107"/>
      <c r="N144" s="107"/>
      <c r="O144" s="107"/>
      <c r="P144" s="107"/>
      <c r="Q144" s="107"/>
      <c r="R144" s="107"/>
      <c r="S144" s="107"/>
    </row>
    <row r="145" spans="13:19">
      <c r="M145" s="107"/>
      <c r="N145" s="107"/>
      <c r="O145" s="107"/>
      <c r="P145" s="107"/>
      <c r="Q145" s="107"/>
      <c r="R145" s="107"/>
      <c r="S145" s="107"/>
    </row>
    <row r="146" spans="13:19">
      <c r="M146" s="107"/>
      <c r="N146" s="107"/>
      <c r="O146" s="107"/>
      <c r="P146" s="107"/>
      <c r="Q146" s="107"/>
      <c r="R146" s="107"/>
      <c r="S146" s="107"/>
    </row>
    <row r="147" spans="13:19">
      <c r="M147" s="107"/>
      <c r="N147" s="107"/>
      <c r="O147" s="107"/>
      <c r="P147" s="107"/>
      <c r="Q147" s="107"/>
      <c r="R147" s="107"/>
      <c r="S147" s="107"/>
    </row>
    <row r="148" spans="13:19">
      <c r="M148" s="107"/>
      <c r="N148" s="107"/>
      <c r="O148" s="107"/>
      <c r="P148" s="107"/>
      <c r="Q148" s="107"/>
      <c r="R148" s="107"/>
      <c r="S148" s="107"/>
    </row>
    <row r="149" spans="13:19">
      <c r="M149" s="107"/>
      <c r="N149" s="107"/>
      <c r="O149" s="107"/>
      <c r="P149" s="107"/>
      <c r="Q149" s="107"/>
      <c r="R149" s="107"/>
      <c r="S149" s="107"/>
    </row>
    <row r="150" spans="13:19">
      <c r="M150" s="107"/>
      <c r="N150" s="107"/>
      <c r="O150" s="107"/>
      <c r="P150" s="107"/>
      <c r="Q150" s="107"/>
      <c r="R150" s="107"/>
      <c r="S150" s="107"/>
    </row>
    <row r="151" spans="13:19">
      <c r="M151" s="107"/>
      <c r="N151" s="107"/>
      <c r="O151" s="107"/>
      <c r="P151" s="107"/>
      <c r="Q151" s="107"/>
      <c r="R151" s="107"/>
      <c r="S151" s="107"/>
    </row>
    <row r="152" spans="13:19">
      <c r="M152" s="107"/>
      <c r="N152" s="107"/>
      <c r="O152" s="107"/>
      <c r="P152" s="107"/>
      <c r="Q152" s="107"/>
      <c r="R152" s="107"/>
      <c r="S152" s="107"/>
    </row>
    <row r="153" spans="13:19">
      <c r="M153" s="107"/>
      <c r="N153" s="107"/>
      <c r="O153" s="107"/>
      <c r="P153" s="107"/>
      <c r="Q153" s="107"/>
      <c r="R153" s="107"/>
      <c r="S153" s="107"/>
    </row>
    <row r="154" spans="13:19">
      <c r="M154" s="107"/>
      <c r="N154" s="107"/>
      <c r="O154" s="107"/>
      <c r="P154" s="107"/>
      <c r="Q154" s="107"/>
      <c r="R154" s="107"/>
      <c r="S154" s="107"/>
    </row>
    <row r="155" spans="13:19">
      <c r="M155" s="107"/>
      <c r="N155" s="107"/>
      <c r="O155" s="107"/>
      <c r="P155" s="107"/>
      <c r="Q155" s="107"/>
      <c r="R155" s="107"/>
      <c r="S155" s="107"/>
    </row>
    <row r="156" spans="13:19">
      <c r="M156" s="107"/>
      <c r="N156" s="107"/>
      <c r="O156" s="107"/>
      <c r="P156" s="107"/>
      <c r="Q156" s="107"/>
      <c r="R156" s="107"/>
      <c r="S156" s="107"/>
    </row>
    <row r="157" spans="13:19">
      <c r="M157" s="107"/>
      <c r="N157" s="107"/>
      <c r="O157" s="107"/>
      <c r="P157" s="107"/>
      <c r="Q157" s="107"/>
      <c r="R157" s="107"/>
      <c r="S157" s="107"/>
    </row>
    <row r="158" spans="13:19">
      <c r="M158" s="107"/>
      <c r="N158" s="107"/>
      <c r="O158" s="107"/>
      <c r="P158" s="107"/>
      <c r="Q158" s="107"/>
      <c r="R158" s="107"/>
      <c r="S158" s="107"/>
    </row>
    <row r="159" spans="13:19">
      <c r="M159" s="107"/>
      <c r="N159" s="107"/>
      <c r="O159" s="107"/>
      <c r="P159" s="107"/>
      <c r="Q159" s="107"/>
      <c r="R159" s="107"/>
      <c r="S159" s="107"/>
    </row>
    <row r="160" spans="13:19">
      <c r="M160" s="107"/>
      <c r="N160" s="107"/>
      <c r="O160" s="107"/>
      <c r="P160" s="107"/>
      <c r="Q160" s="107"/>
      <c r="R160" s="107"/>
      <c r="S160" s="107"/>
    </row>
    <row r="161" spans="13:19">
      <c r="M161" s="107"/>
      <c r="N161" s="107"/>
      <c r="O161" s="107"/>
      <c r="P161" s="107"/>
      <c r="Q161" s="107"/>
      <c r="R161" s="107"/>
      <c r="S161" s="107"/>
    </row>
    <row r="162" spans="13:19">
      <c r="M162" s="107"/>
      <c r="N162" s="107"/>
      <c r="O162" s="107"/>
      <c r="P162" s="107"/>
      <c r="Q162" s="107"/>
      <c r="R162" s="107"/>
      <c r="S162" s="107"/>
    </row>
    <row r="163" spans="13:19">
      <c r="M163" s="107"/>
      <c r="N163" s="107"/>
      <c r="O163" s="107"/>
      <c r="P163" s="107"/>
      <c r="Q163" s="107"/>
      <c r="R163" s="107"/>
      <c r="S163" s="107"/>
    </row>
    <row r="164" spans="13:19">
      <c r="M164" s="107"/>
      <c r="N164" s="107"/>
      <c r="O164" s="107"/>
      <c r="P164" s="107"/>
      <c r="Q164" s="107"/>
      <c r="R164" s="107"/>
      <c r="S164" s="107"/>
    </row>
    <row r="165" spans="13:19">
      <c r="M165" s="107"/>
      <c r="N165" s="107"/>
      <c r="O165" s="107"/>
      <c r="P165" s="107"/>
      <c r="Q165" s="107"/>
      <c r="R165" s="107"/>
      <c r="S165" s="107"/>
    </row>
    <row r="166" spans="13:19">
      <c r="M166" s="107"/>
      <c r="N166" s="107"/>
      <c r="O166" s="107"/>
      <c r="P166" s="107"/>
      <c r="Q166" s="107"/>
      <c r="R166" s="107"/>
      <c r="S166" s="107"/>
    </row>
    <row r="167" spans="13:19">
      <c r="M167" s="107"/>
      <c r="N167" s="107"/>
      <c r="O167" s="107"/>
      <c r="P167" s="107"/>
      <c r="Q167" s="107"/>
      <c r="R167" s="107"/>
      <c r="S167" s="107"/>
    </row>
    <row r="168" spans="13:19">
      <c r="M168" s="107"/>
      <c r="N168" s="107"/>
      <c r="O168" s="107"/>
      <c r="P168" s="107"/>
      <c r="Q168" s="107"/>
      <c r="R168" s="107"/>
      <c r="S168" s="107"/>
    </row>
    <row r="169" spans="13:19">
      <c r="M169" s="107"/>
      <c r="N169" s="107"/>
      <c r="O169" s="107"/>
      <c r="P169" s="107"/>
      <c r="Q169" s="107"/>
      <c r="R169" s="107"/>
      <c r="S169" s="107"/>
    </row>
    <row r="170" spans="13:19">
      <c r="M170" s="107"/>
      <c r="N170" s="107"/>
      <c r="O170" s="107"/>
      <c r="P170" s="107"/>
      <c r="Q170" s="107"/>
      <c r="R170" s="107"/>
      <c r="S170" s="107"/>
    </row>
    <row r="171" spans="13:19">
      <c r="M171" s="107"/>
      <c r="N171" s="107"/>
      <c r="O171" s="107"/>
      <c r="P171" s="107"/>
      <c r="Q171" s="107"/>
      <c r="R171" s="107"/>
      <c r="S171" s="107"/>
    </row>
    <row r="172" spans="13:19">
      <c r="M172" s="107"/>
      <c r="N172" s="107"/>
      <c r="O172" s="107"/>
      <c r="P172" s="107"/>
      <c r="Q172" s="107"/>
      <c r="R172" s="107"/>
      <c r="S172" s="107"/>
    </row>
    <row r="173" spans="13:19">
      <c r="M173" s="107"/>
      <c r="N173" s="107"/>
      <c r="O173" s="107"/>
      <c r="P173" s="107"/>
      <c r="Q173" s="107"/>
      <c r="R173" s="107"/>
      <c r="S173" s="107"/>
    </row>
    <row r="174" spans="13:19">
      <c r="M174" s="107"/>
      <c r="N174" s="107"/>
      <c r="O174" s="107"/>
      <c r="P174" s="107"/>
      <c r="Q174" s="107"/>
      <c r="R174" s="107"/>
      <c r="S174" s="107"/>
    </row>
    <row r="175" spans="13:19">
      <c r="M175" s="107"/>
      <c r="N175" s="107"/>
      <c r="O175" s="107"/>
      <c r="P175" s="107"/>
      <c r="Q175" s="107"/>
      <c r="R175" s="107"/>
      <c r="S175" s="107"/>
    </row>
    <row r="176" spans="13:19">
      <c r="M176" s="107"/>
      <c r="N176" s="107"/>
      <c r="O176" s="107"/>
      <c r="P176" s="107"/>
      <c r="Q176" s="107"/>
      <c r="R176" s="107"/>
      <c r="S176" s="107"/>
    </row>
    <row r="177" spans="13:19">
      <c r="M177" s="107"/>
      <c r="N177" s="107"/>
      <c r="O177" s="107"/>
      <c r="P177" s="107"/>
      <c r="Q177" s="107"/>
      <c r="R177" s="107"/>
      <c r="S177" s="107"/>
    </row>
    <row r="178" spans="13:19">
      <c r="M178" s="107"/>
      <c r="N178" s="107"/>
      <c r="O178" s="107"/>
      <c r="P178" s="107"/>
      <c r="Q178" s="107"/>
      <c r="R178" s="107"/>
      <c r="S178" s="107"/>
    </row>
    <row r="179" spans="13:19">
      <c r="M179" s="107"/>
      <c r="N179" s="107"/>
      <c r="O179" s="107"/>
      <c r="P179" s="107"/>
      <c r="Q179" s="107"/>
      <c r="R179" s="107"/>
      <c r="S179" s="107"/>
    </row>
    <row r="180" spans="13:19">
      <c r="M180" s="107"/>
      <c r="N180" s="107"/>
      <c r="O180" s="107"/>
      <c r="P180" s="107"/>
      <c r="Q180" s="107"/>
      <c r="R180" s="107"/>
      <c r="S180" s="107"/>
    </row>
    <row r="181" spans="13:19">
      <c r="M181" s="107"/>
      <c r="N181" s="107"/>
      <c r="O181" s="107"/>
      <c r="P181" s="107"/>
      <c r="Q181" s="107"/>
      <c r="R181" s="107"/>
      <c r="S181" s="107"/>
    </row>
    <row r="182" spans="13:19">
      <c r="M182" s="107"/>
      <c r="N182" s="107"/>
      <c r="O182" s="107"/>
      <c r="P182" s="107"/>
      <c r="Q182" s="107"/>
      <c r="R182" s="107"/>
      <c r="S182" s="107"/>
    </row>
    <row r="183" spans="13:19">
      <c r="M183" s="107"/>
      <c r="N183" s="107"/>
      <c r="O183" s="107"/>
      <c r="P183" s="107"/>
      <c r="Q183" s="107"/>
      <c r="R183" s="107"/>
      <c r="S183" s="107"/>
    </row>
    <row r="184" spans="13:19">
      <c r="M184" s="107"/>
      <c r="N184" s="107"/>
      <c r="O184" s="107"/>
      <c r="P184" s="107"/>
      <c r="Q184" s="107"/>
      <c r="R184" s="107"/>
      <c r="S184" s="107"/>
    </row>
    <row r="185" spans="13:19">
      <c r="M185" s="107"/>
      <c r="N185" s="107"/>
      <c r="O185" s="107"/>
      <c r="P185" s="107"/>
      <c r="Q185" s="107"/>
      <c r="R185" s="107"/>
      <c r="S185" s="107"/>
    </row>
    <row r="186" spans="13:19">
      <c r="M186" s="107"/>
      <c r="N186" s="107"/>
      <c r="O186" s="107"/>
      <c r="P186" s="107"/>
      <c r="Q186" s="107"/>
      <c r="R186" s="107"/>
      <c r="S186" s="107"/>
    </row>
    <row r="187" spans="13:19">
      <c r="M187" s="107"/>
      <c r="N187" s="107"/>
      <c r="O187" s="107"/>
      <c r="P187" s="107"/>
      <c r="Q187" s="107"/>
      <c r="R187" s="107"/>
      <c r="S187" s="107"/>
    </row>
    <row r="188" spans="13:19">
      <c r="M188" s="107"/>
      <c r="N188" s="107"/>
      <c r="O188" s="107"/>
      <c r="P188" s="107"/>
      <c r="Q188" s="107"/>
      <c r="R188" s="107"/>
      <c r="S188" s="107"/>
    </row>
    <row r="189" spans="13:19">
      <c r="M189" s="107"/>
      <c r="N189" s="107"/>
      <c r="O189" s="107"/>
      <c r="P189" s="107"/>
      <c r="Q189" s="107"/>
      <c r="R189" s="107"/>
      <c r="S189" s="107"/>
    </row>
    <row r="190" spans="13:19">
      <c r="M190" s="107"/>
      <c r="N190" s="107"/>
      <c r="O190" s="107"/>
      <c r="P190" s="107"/>
      <c r="Q190" s="107"/>
      <c r="R190" s="107"/>
      <c r="S190" s="107"/>
    </row>
    <row r="191" spans="13:19">
      <c r="M191" s="107"/>
      <c r="N191" s="107"/>
      <c r="O191" s="107"/>
      <c r="P191" s="107"/>
      <c r="Q191" s="107"/>
      <c r="R191" s="107"/>
      <c r="S191" s="107"/>
    </row>
    <row r="192" spans="13:19">
      <c r="M192" s="107"/>
      <c r="N192" s="107"/>
      <c r="O192" s="107"/>
      <c r="P192" s="107"/>
      <c r="Q192" s="107"/>
      <c r="R192" s="107"/>
      <c r="S192" s="107"/>
    </row>
    <row r="193" spans="13:19">
      <c r="M193" s="107"/>
      <c r="N193" s="107"/>
      <c r="O193" s="107"/>
      <c r="P193" s="107"/>
      <c r="Q193" s="107"/>
      <c r="R193" s="107"/>
      <c r="S193" s="107"/>
    </row>
    <row r="194" spans="13:19">
      <c r="M194" s="107"/>
      <c r="N194" s="107"/>
      <c r="O194" s="107"/>
      <c r="P194" s="107"/>
      <c r="Q194" s="107"/>
      <c r="R194" s="107"/>
      <c r="S194" s="107"/>
    </row>
    <row r="195" spans="13:19">
      <c r="M195" s="107"/>
      <c r="N195" s="107"/>
      <c r="O195" s="107"/>
      <c r="P195" s="107"/>
      <c r="Q195" s="107"/>
      <c r="R195" s="107"/>
      <c r="S195" s="107"/>
    </row>
    <row r="196" spans="13:19">
      <c r="M196" s="107"/>
      <c r="N196" s="107"/>
      <c r="O196" s="107"/>
      <c r="P196" s="107"/>
      <c r="Q196" s="107"/>
      <c r="R196" s="107"/>
      <c r="S196" s="107"/>
    </row>
    <row r="197" spans="13:19">
      <c r="M197" s="107"/>
      <c r="N197" s="107"/>
      <c r="O197" s="107"/>
      <c r="P197" s="107"/>
      <c r="Q197" s="107"/>
      <c r="R197" s="107"/>
      <c r="S197" s="107"/>
    </row>
    <row r="198" spans="13:19">
      <c r="M198" s="107"/>
      <c r="N198" s="107"/>
      <c r="O198" s="107"/>
      <c r="P198" s="107"/>
      <c r="Q198" s="107"/>
      <c r="R198" s="107"/>
      <c r="S198" s="107"/>
    </row>
    <row r="199" spans="13:19">
      <c r="M199" s="107"/>
      <c r="N199" s="107"/>
      <c r="O199" s="107"/>
      <c r="P199" s="107"/>
      <c r="Q199" s="107"/>
      <c r="R199" s="107"/>
      <c r="S199" s="107"/>
    </row>
    <row r="200" spans="13:19">
      <c r="M200" s="107"/>
      <c r="N200" s="107"/>
      <c r="O200" s="107"/>
      <c r="P200" s="107"/>
      <c r="Q200" s="107"/>
      <c r="R200" s="107"/>
      <c r="S200" s="107"/>
    </row>
    <row r="201" spans="13:19">
      <c r="M201" s="107"/>
      <c r="N201" s="107"/>
      <c r="O201" s="107"/>
      <c r="P201" s="107"/>
      <c r="Q201" s="107"/>
      <c r="R201" s="107"/>
      <c r="S201" s="107"/>
    </row>
    <row r="202" spans="13:19">
      <c r="M202" s="107"/>
      <c r="N202" s="107"/>
      <c r="O202" s="107"/>
      <c r="P202" s="107"/>
      <c r="Q202" s="107"/>
      <c r="R202" s="107"/>
      <c r="S202" s="107"/>
    </row>
    <row r="203" spans="13:19">
      <c r="M203" s="107"/>
      <c r="N203" s="107"/>
      <c r="O203" s="107"/>
      <c r="P203" s="107"/>
      <c r="Q203" s="107"/>
      <c r="R203" s="107"/>
      <c r="S203" s="107"/>
    </row>
    <row r="204" spans="13:19">
      <c r="M204" s="107"/>
      <c r="N204" s="107"/>
      <c r="O204" s="107"/>
      <c r="P204" s="107"/>
      <c r="Q204" s="107"/>
      <c r="R204" s="107"/>
      <c r="S204" s="107"/>
    </row>
    <row r="205" spans="13:19">
      <c r="M205" s="107"/>
      <c r="N205" s="107"/>
      <c r="O205" s="107"/>
      <c r="P205" s="107"/>
      <c r="Q205" s="107"/>
      <c r="R205" s="107"/>
      <c r="S205" s="107"/>
    </row>
    <row r="206" spans="13:19">
      <c r="M206" s="107"/>
      <c r="N206" s="107"/>
      <c r="O206" s="107"/>
      <c r="P206" s="107"/>
      <c r="Q206" s="107"/>
      <c r="R206" s="107"/>
      <c r="S206" s="107"/>
    </row>
    <row r="207" spans="13:19">
      <c r="M207" s="107"/>
      <c r="N207" s="107"/>
      <c r="O207" s="107"/>
      <c r="P207" s="107"/>
      <c r="Q207" s="107"/>
      <c r="R207" s="107"/>
      <c r="S207" s="107"/>
    </row>
    <row r="208" spans="13:19">
      <c r="M208" s="107"/>
      <c r="N208" s="107"/>
      <c r="O208" s="107"/>
      <c r="P208" s="107"/>
      <c r="Q208" s="107"/>
      <c r="R208" s="107"/>
      <c r="S208" s="107"/>
    </row>
    <row r="209" spans="13:19">
      <c r="M209" s="107"/>
      <c r="N209" s="107"/>
      <c r="O209" s="107"/>
      <c r="P209" s="107"/>
      <c r="Q209" s="107"/>
      <c r="R209" s="107"/>
      <c r="S209" s="107"/>
    </row>
    <row r="210" spans="13:19">
      <c r="M210" s="107"/>
      <c r="N210" s="107"/>
      <c r="O210" s="107"/>
      <c r="P210" s="107"/>
      <c r="Q210" s="107"/>
      <c r="R210" s="107"/>
      <c r="S210" s="107"/>
    </row>
    <row r="211" spans="13:19">
      <c r="M211" s="107"/>
      <c r="N211" s="107"/>
      <c r="O211" s="107"/>
      <c r="P211" s="107"/>
      <c r="Q211" s="107"/>
      <c r="R211" s="107"/>
      <c r="S211" s="107"/>
    </row>
    <row r="212" spans="13:19">
      <c r="M212" s="107"/>
      <c r="N212" s="107"/>
      <c r="O212" s="107"/>
      <c r="P212" s="107"/>
      <c r="Q212" s="107"/>
      <c r="R212" s="107"/>
      <c r="S212" s="107"/>
    </row>
    <row r="213" spans="13:19">
      <c r="M213" s="107"/>
      <c r="N213" s="107"/>
      <c r="O213" s="107"/>
      <c r="P213" s="107"/>
      <c r="Q213" s="107"/>
      <c r="R213" s="107"/>
      <c r="S213" s="107"/>
    </row>
    <row r="214" spans="13:19">
      <c r="M214" s="107"/>
      <c r="N214" s="107"/>
      <c r="O214" s="107"/>
      <c r="P214" s="107"/>
      <c r="Q214" s="107"/>
      <c r="R214" s="107"/>
      <c r="S214" s="107"/>
    </row>
    <row r="215" spans="13:19">
      <c r="M215" s="107"/>
      <c r="N215" s="107"/>
      <c r="O215" s="107"/>
      <c r="P215" s="107"/>
      <c r="Q215" s="107"/>
      <c r="R215" s="107"/>
      <c r="S215" s="107"/>
    </row>
    <row r="216" spans="13:19">
      <c r="M216" s="107"/>
      <c r="N216" s="107"/>
      <c r="O216" s="107"/>
      <c r="P216" s="107"/>
      <c r="Q216" s="107"/>
      <c r="R216" s="107"/>
      <c r="S216" s="107"/>
    </row>
    <row r="217" spans="13:19">
      <c r="M217" s="107"/>
      <c r="N217" s="107"/>
      <c r="O217" s="107"/>
      <c r="P217" s="107"/>
      <c r="Q217" s="107"/>
      <c r="R217" s="107"/>
      <c r="S217" s="107"/>
    </row>
    <row r="218" spans="13:19">
      <c r="M218" s="107"/>
      <c r="N218" s="107"/>
      <c r="O218" s="107"/>
      <c r="P218" s="107"/>
      <c r="Q218" s="107"/>
      <c r="R218" s="107"/>
      <c r="S218" s="107"/>
    </row>
    <row r="219" spans="13:19">
      <c r="M219" s="107"/>
      <c r="N219" s="107"/>
      <c r="O219" s="107"/>
      <c r="P219" s="107"/>
      <c r="Q219" s="107"/>
      <c r="R219" s="107"/>
      <c r="S219" s="107"/>
    </row>
    <row r="220" spans="13:19">
      <c r="M220" s="107"/>
      <c r="N220" s="107"/>
      <c r="O220" s="107"/>
      <c r="P220" s="107"/>
      <c r="Q220" s="107"/>
      <c r="R220" s="107"/>
      <c r="S220" s="107"/>
    </row>
    <row r="221" spans="13:19">
      <c r="M221" s="107"/>
      <c r="N221" s="107"/>
      <c r="O221" s="107"/>
      <c r="P221" s="107"/>
      <c r="Q221" s="107"/>
      <c r="R221" s="107"/>
      <c r="S221" s="107"/>
    </row>
    <row r="222" spans="13:19">
      <c r="M222" s="107"/>
      <c r="N222" s="107"/>
      <c r="O222" s="107"/>
      <c r="P222" s="107"/>
      <c r="Q222" s="107"/>
      <c r="R222" s="107"/>
      <c r="S222" s="107"/>
    </row>
    <row r="223" spans="13:19">
      <c r="M223" s="107"/>
      <c r="N223" s="107"/>
      <c r="O223" s="107"/>
      <c r="P223" s="107"/>
      <c r="Q223" s="107"/>
      <c r="R223" s="107"/>
      <c r="S223" s="107"/>
    </row>
    <row r="224" spans="13:19">
      <c r="M224" s="107"/>
      <c r="N224" s="107"/>
      <c r="O224" s="107"/>
      <c r="P224" s="107"/>
      <c r="Q224" s="107"/>
      <c r="R224" s="107"/>
      <c r="S224" s="107"/>
    </row>
    <row r="225" spans="13:19">
      <c r="M225" s="107"/>
      <c r="N225" s="107"/>
      <c r="O225" s="107"/>
      <c r="P225" s="107"/>
      <c r="Q225" s="107"/>
      <c r="R225" s="107"/>
      <c r="S225" s="107"/>
    </row>
    <row r="226" spans="13:19">
      <c r="M226" s="107"/>
      <c r="N226" s="107"/>
      <c r="O226" s="107"/>
      <c r="P226" s="107"/>
      <c r="Q226" s="107"/>
      <c r="R226" s="107"/>
      <c r="S226" s="107"/>
    </row>
    <row r="227" spans="13:19">
      <c r="M227" s="107"/>
      <c r="N227" s="107"/>
      <c r="O227" s="107"/>
      <c r="P227" s="107"/>
      <c r="Q227" s="107"/>
      <c r="R227" s="107"/>
      <c r="S227" s="107"/>
    </row>
    <row r="228" spans="13:19">
      <c r="M228" s="107"/>
      <c r="N228" s="107"/>
      <c r="O228" s="107"/>
      <c r="P228" s="107"/>
      <c r="Q228" s="107"/>
      <c r="R228" s="107"/>
      <c r="S228" s="107"/>
    </row>
    <row r="229" spans="13:19">
      <c r="M229" s="107"/>
      <c r="N229" s="107"/>
      <c r="O229" s="107"/>
      <c r="P229" s="107"/>
      <c r="Q229" s="107"/>
      <c r="R229" s="107"/>
      <c r="S229" s="107"/>
    </row>
    <row r="230" spans="13:19">
      <c r="M230" s="107"/>
      <c r="N230" s="107"/>
      <c r="O230" s="107"/>
      <c r="P230" s="107"/>
      <c r="Q230" s="107"/>
      <c r="R230" s="107"/>
      <c r="S230" s="107"/>
    </row>
    <row r="231" spans="13:19">
      <c r="M231" s="107"/>
      <c r="N231" s="107"/>
      <c r="O231" s="107"/>
      <c r="P231" s="107"/>
      <c r="Q231" s="107"/>
      <c r="R231" s="107"/>
      <c r="S231" s="107"/>
    </row>
    <row r="232" spans="13:19">
      <c r="M232" s="107"/>
      <c r="N232" s="107"/>
      <c r="O232" s="107"/>
      <c r="P232" s="107"/>
      <c r="Q232" s="107"/>
      <c r="R232" s="107"/>
      <c r="S232" s="107"/>
    </row>
    <row r="233" spans="13:19">
      <c r="M233" s="107"/>
      <c r="N233" s="107"/>
      <c r="O233" s="107"/>
      <c r="P233" s="107"/>
      <c r="Q233" s="107"/>
      <c r="R233" s="107"/>
      <c r="S233" s="107"/>
    </row>
    <row r="234" spans="13:19">
      <c r="M234" s="107"/>
      <c r="N234" s="107"/>
      <c r="O234" s="107"/>
      <c r="P234" s="107"/>
      <c r="Q234" s="107"/>
      <c r="R234" s="107"/>
      <c r="S234" s="107"/>
    </row>
    <row r="235" spans="13:19">
      <c r="M235" s="107"/>
      <c r="N235" s="107"/>
      <c r="O235" s="107"/>
      <c r="P235" s="107"/>
      <c r="Q235" s="107"/>
      <c r="R235" s="107"/>
      <c r="S235" s="107"/>
    </row>
    <row r="236" spans="13:19">
      <c r="M236" s="107"/>
      <c r="N236" s="107"/>
      <c r="O236" s="107"/>
      <c r="P236" s="107"/>
      <c r="Q236" s="107"/>
      <c r="R236" s="107"/>
      <c r="S236" s="107"/>
    </row>
    <row r="237" spans="13:19">
      <c r="M237" s="107"/>
      <c r="N237" s="107"/>
      <c r="O237" s="107"/>
      <c r="P237" s="107"/>
      <c r="Q237" s="107"/>
      <c r="R237" s="107"/>
      <c r="S237" s="107"/>
    </row>
    <row r="238" spans="13:19">
      <c r="M238" s="107"/>
      <c r="N238" s="107"/>
      <c r="O238" s="107"/>
      <c r="P238" s="107"/>
      <c r="Q238" s="107"/>
      <c r="R238" s="107"/>
      <c r="S238" s="107"/>
    </row>
    <row r="239" spans="13:19">
      <c r="M239" s="107"/>
      <c r="N239" s="107"/>
      <c r="O239" s="107"/>
      <c r="P239" s="107"/>
      <c r="Q239" s="107"/>
      <c r="R239" s="107"/>
      <c r="S239" s="107"/>
    </row>
    <row r="240" spans="13:19">
      <c r="M240" s="107"/>
      <c r="N240" s="107"/>
      <c r="O240" s="107"/>
      <c r="P240" s="107"/>
      <c r="Q240" s="107"/>
      <c r="R240" s="107"/>
      <c r="S240" s="107"/>
    </row>
    <row r="241" spans="13:19">
      <c r="M241" s="107"/>
      <c r="N241" s="107"/>
      <c r="O241" s="107"/>
      <c r="P241" s="107"/>
      <c r="Q241" s="107"/>
      <c r="R241" s="107"/>
      <c r="S241" s="107"/>
    </row>
    <row r="242" spans="13:19">
      <c r="M242" s="107"/>
      <c r="N242" s="107"/>
      <c r="O242" s="107"/>
      <c r="P242" s="107"/>
      <c r="Q242" s="107"/>
      <c r="R242" s="107"/>
      <c r="S242" s="107"/>
    </row>
    <row r="243" spans="13:19">
      <c r="M243" s="107"/>
      <c r="N243" s="107"/>
      <c r="O243" s="107"/>
      <c r="P243" s="107"/>
      <c r="Q243" s="107"/>
      <c r="R243" s="107"/>
      <c r="S243" s="107"/>
    </row>
    <row r="244" spans="13:19">
      <c r="M244" s="107"/>
      <c r="N244" s="107"/>
      <c r="O244" s="107"/>
      <c r="P244" s="107"/>
      <c r="Q244" s="107"/>
      <c r="R244" s="107"/>
      <c r="S244" s="107"/>
    </row>
    <row r="245" spans="13:19">
      <c r="M245" s="107"/>
      <c r="N245" s="107"/>
      <c r="O245" s="107"/>
      <c r="P245" s="107"/>
      <c r="Q245" s="107"/>
      <c r="R245" s="107"/>
      <c r="S245" s="107"/>
    </row>
    <row r="246" spans="13:19">
      <c r="M246" s="107"/>
      <c r="N246" s="107"/>
      <c r="O246" s="107"/>
      <c r="P246" s="107"/>
      <c r="Q246" s="107"/>
      <c r="R246" s="107"/>
      <c r="S246" s="107"/>
    </row>
    <row r="247" spans="13:19">
      <c r="M247" s="107"/>
      <c r="N247" s="107"/>
      <c r="O247" s="107"/>
      <c r="P247" s="107"/>
      <c r="Q247" s="107"/>
      <c r="R247" s="107"/>
      <c r="S247" s="107"/>
    </row>
    <row r="248" spans="13:19">
      <c r="M248" s="107"/>
      <c r="N248" s="107"/>
      <c r="O248" s="107"/>
      <c r="P248" s="107"/>
      <c r="Q248" s="107"/>
      <c r="R248" s="107"/>
      <c r="S248" s="107"/>
    </row>
    <row r="249" spans="13:19">
      <c r="M249" s="107"/>
      <c r="N249" s="107"/>
      <c r="O249" s="107"/>
      <c r="P249" s="107"/>
      <c r="Q249" s="107"/>
      <c r="R249" s="107"/>
      <c r="S249" s="107"/>
    </row>
    <row r="250" spans="13:19">
      <c r="M250" s="107"/>
      <c r="N250" s="107"/>
      <c r="O250" s="107"/>
      <c r="P250" s="107"/>
      <c r="Q250" s="107"/>
      <c r="R250" s="107"/>
      <c r="S250" s="107"/>
    </row>
    <row r="251" spans="13:19">
      <c r="M251" s="107"/>
      <c r="N251" s="107"/>
      <c r="O251" s="107"/>
      <c r="P251" s="107"/>
      <c r="Q251" s="107"/>
      <c r="R251" s="107"/>
      <c r="S251" s="107"/>
    </row>
    <row r="252" spans="13:19">
      <c r="M252" s="107"/>
      <c r="N252" s="107"/>
      <c r="O252" s="107"/>
      <c r="P252" s="107"/>
      <c r="Q252" s="107"/>
      <c r="R252" s="107"/>
      <c r="S252" s="107"/>
    </row>
    <row r="253" spans="13:19">
      <c r="M253" s="107"/>
      <c r="N253" s="107"/>
      <c r="O253" s="107"/>
      <c r="P253" s="107"/>
      <c r="Q253" s="107"/>
      <c r="R253" s="107"/>
      <c r="S253" s="107"/>
    </row>
    <row r="254" spans="13:19">
      <c r="M254" s="107"/>
      <c r="N254" s="107"/>
      <c r="O254" s="107"/>
      <c r="P254" s="107"/>
      <c r="Q254" s="107"/>
      <c r="R254" s="107"/>
      <c r="S254" s="107"/>
    </row>
    <row r="255" spans="13:19">
      <c r="M255" s="107"/>
      <c r="N255" s="107"/>
      <c r="O255" s="107"/>
      <c r="P255" s="107"/>
      <c r="Q255" s="107"/>
      <c r="R255" s="107"/>
      <c r="S255" s="107"/>
    </row>
    <row r="256" spans="13:19">
      <c r="M256" s="107"/>
      <c r="N256" s="107"/>
      <c r="O256" s="107"/>
      <c r="P256" s="107"/>
      <c r="Q256" s="107"/>
      <c r="R256" s="107"/>
      <c r="S256" s="107"/>
    </row>
    <row r="257" spans="13:19">
      <c r="M257" s="107"/>
      <c r="N257" s="107"/>
      <c r="O257" s="107"/>
      <c r="P257" s="107"/>
      <c r="Q257" s="107"/>
      <c r="R257" s="107"/>
      <c r="S257" s="107"/>
    </row>
    <row r="258" spans="13:19">
      <c r="M258" s="107"/>
      <c r="N258" s="107"/>
      <c r="O258" s="107"/>
      <c r="P258" s="107"/>
      <c r="Q258" s="107"/>
      <c r="R258" s="107"/>
      <c r="S258" s="107"/>
    </row>
    <row r="259" spans="13:19">
      <c r="M259" s="107"/>
      <c r="N259" s="107"/>
      <c r="O259" s="107"/>
      <c r="P259" s="107"/>
      <c r="Q259" s="107"/>
      <c r="R259" s="107"/>
      <c r="S259" s="107"/>
    </row>
    <row r="260" spans="13:19">
      <c r="M260" s="107"/>
      <c r="N260" s="107"/>
      <c r="O260" s="107"/>
      <c r="P260" s="107"/>
      <c r="Q260" s="107"/>
      <c r="R260" s="107"/>
      <c r="S260" s="107"/>
    </row>
    <row r="261" spans="13:19">
      <c r="M261" s="107"/>
      <c r="N261" s="107"/>
      <c r="O261" s="107"/>
      <c r="P261" s="107"/>
      <c r="Q261" s="107"/>
      <c r="R261" s="107"/>
      <c r="S261" s="107"/>
    </row>
    <row r="262" spans="13:19">
      <c r="M262" s="107"/>
      <c r="N262" s="107"/>
      <c r="O262" s="107"/>
      <c r="P262" s="107"/>
      <c r="Q262" s="107"/>
      <c r="R262" s="107"/>
      <c r="S262" s="107"/>
    </row>
    <row r="263" spans="13:19">
      <c r="M263" s="107"/>
      <c r="N263" s="107"/>
      <c r="O263" s="107"/>
      <c r="P263" s="107"/>
      <c r="Q263" s="107"/>
      <c r="R263" s="107"/>
      <c r="S263" s="107"/>
    </row>
    <row r="264" spans="13:19">
      <c r="M264" s="107"/>
      <c r="N264" s="107"/>
      <c r="O264" s="107"/>
      <c r="P264" s="107"/>
      <c r="Q264" s="107"/>
      <c r="R264" s="107"/>
      <c r="S264" s="107"/>
    </row>
    <row r="265" spans="13:19">
      <c r="M265" s="107"/>
      <c r="N265" s="107"/>
      <c r="O265" s="107"/>
      <c r="P265" s="107"/>
      <c r="Q265" s="107"/>
      <c r="R265" s="107"/>
      <c r="S265" s="107"/>
    </row>
    <row r="266" spans="13:19">
      <c r="M266" s="107"/>
      <c r="N266" s="107"/>
      <c r="O266" s="107"/>
      <c r="P266" s="107"/>
      <c r="Q266" s="107"/>
      <c r="R266" s="107"/>
      <c r="S266" s="107"/>
    </row>
    <row r="267" spans="13:19">
      <c r="M267" s="107"/>
      <c r="N267" s="107"/>
      <c r="O267" s="107"/>
      <c r="P267" s="107"/>
      <c r="Q267" s="107"/>
      <c r="R267" s="107"/>
      <c r="S267" s="107"/>
    </row>
    <row r="268" spans="13:19">
      <c r="M268" s="107"/>
      <c r="N268" s="107"/>
      <c r="O268" s="107"/>
      <c r="P268" s="107"/>
      <c r="Q268" s="107"/>
      <c r="R268" s="107"/>
      <c r="S268" s="107"/>
    </row>
    <row r="269" spans="13:19">
      <c r="M269" s="107"/>
      <c r="N269" s="107"/>
      <c r="O269" s="107"/>
      <c r="P269" s="107"/>
      <c r="Q269" s="107"/>
      <c r="R269" s="107"/>
      <c r="S269" s="107"/>
    </row>
    <row r="270" spans="13:19">
      <c r="M270" s="107"/>
      <c r="N270" s="107"/>
      <c r="O270" s="107"/>
      <c r="P270" s="107"/>
      <c r="Q270" s="107"/>
      <c r="R270" s="107"/>
      <c r="S270" s="107"/>
    </row>
    <row r="271" spans="13:19">
      <c r="M271" s="107"/>
      <c r="N271" s="107"/>
      <c r="O271" s="107"/>
      <c r="P271" s="107"/>
      <c r="Q271" s="107"/>
      <c r="R271" s="107"/>
      <c r="S271" s="107"/>
    </row>
    <row r="272" spans="13:19">
      <c r="M272" s="107"/>
      <c r="N272" s="107"/>
      <c r="O272" s="107"/>
      <c r="P272" s="107"/>
      <c r="Q272" s="107"/>
      <c r="R272" s="107"/>
      <c r="S272" s="107"/>
    </row>
    <row r="273" spans="13:19">
      <c r="M273" s="107"/>
      <c r="N273" s="107"/>
      <c r="O273" s="107"/>
      <c r="P273" s="107"/>
      <c r="Q273" s="107"/>
      <c r="R273" s="107"/>
      <c r="S273" s="107"/>
    </row>
    <row r="274" spans="13:19">
      <c r="M274" s="107"/>
      <c r="N274" s="107"/>
      <c r="O274" s="107"/>
      <c r="P274" s="107"/>
      <c r="Q274" s="107"/>
      <c r="R274" s="107"/>
      <c r="S274" s="107"/>
    </row>
    <row r="275" spans="13:19">
      <c r="M275" s="107"/>
      <c r="N275" s="107"/>
      <c r="O275" s="107"/>
      <c r="P275" s="107"/>
      <c r="Q275" s="107"/>
      <c r="R275" s="107"/>
      <c r="S275" s="107"/>
    </row>
    <row r="276" spans="13:19">
      <c r="M276" s="107"/>
      <c r="N276" s="107"/>
      <c r="O276" s="107"/>
      <c r="P276" s="107"/>
      <c r="Q276" s="107"/>
      <c r="R276" s="107"/>
      <c r="S276" s="107"/>
    </row>
    <row r="277" spans="13:19">
      <c r="M277" s="107"/>
      <c r="N277" s="107"/>
      <c r="O277" s="107"/>
      <c r="P277" s="107"/>
      <c r="Q277" s="107"/>
      <c r="R277" s="107"/>
      <c r="S277" s="107"/>
    </row>
    <row r="278" spans="13:19">
      <c r="M278" s="107"/>
      <c r="N278" s="107"/>
      <c r="O278" s="107"/>
      <c r="P278" s="107"/>
      <c r="Q278" s="107"/>
      <c r="R278" s="107"/>
      <c r="S278" s="107"/>
    </row>
    <row r="279" spans="13:19">
      <c r="M279" s="107"/>
      <c r="N279" s="107"/>
      <c r="O279" s="107"/>
      <c r="P279" s="107"/>
      <c r="Q279" s="107"/>
      <c r="R279" s="107"/>
      <c r="S279" s="107"/>
    </row>
    <row r="280" spans="13:19">
      <c r="M280" s="107"/>
      <c r="N280" s="107"/>
      <c r="O280" s="107"/>
      <c r="P280" s="107"/>
      <c r="Q280" s="107"/>
      <c r="R280" s="107"/>
      <c r="S280" s="107"/>
    </row>
    <row r="281" spans="13:19">
      <c r="M281" s="107"/>
      <c r="N281" s="107"/>
      <c r="O281" s="107"/>
      <c r="P281" s="107"/>
      <c r="Q281" s="107"/>
      <c r="R281" s="107"/>
      <c r="S281" s="107"/>
    </row>
    <row r="282" spans="13:19">
      <c r="M282" s="107"/>
      <c r="N282" s="107"/>
      <c r="O282" s="107"/>
      <c r="P282" s="107"/>
      <c r="Q282" s="107"/>
      <c r="R282" s="107"/>
      <c r="S282" s="107"/>
    </row>
    <row r="283" spans="13:19">
      <c r="M283" s="107"/>
      <c r="N283" s="107"/>
      <c r="O283" s="107"/>
      <c r="P283" s="107"/>
      <c r="Q283" s="107"/>
      <c r="R283" s="107"/>
      <c r="S283" s="107"/>
    </row>
    <row r="284" spans="13:19">
      <c r="M284" s="107"/>
      <c r="N284" s="107"/>
      <c r="O284" s="107"/>
      <c r="P284" s="107"/>
      <c r="Q284" s="107"/>
      <c r="R284" s="107"/>
      <c r="S284" s="107"/>
    </row>
    <row r="285" spans="13:19">
      <c r="M285" s="107"/>
      <c r="N285" s="107"/>
      <c r="O285" s="107"/>
      <c r="P285" s="107"/>
      <c r="Q285" s="107"/>
      <c r="R285" s="107"/>
      <c r="S285" s="107"/>
    </row>
    <row r="286" spans="13:19">
      <c r="M286" s="107"/>
      <c r="N286" s="107"/>
      <c r="O286" s="107"/>
      <c r="P286" s="107"/>
      <c r="Q286" s="107"/>
      <c r="R286" s="107"/>
      <c r="S286" s="107"/>
    </row>
    <row r="287" spans="13:19">
      <c r="M287" s="107"/>
      <c r="N287" s="107"/>
      <c r="O287" s="107"/>
      <c r="P287" s="107"/>
      <c r="Q287" s="107"/>
      <c r="R287" s="107"/>
      <c r="S287" s="107"/>
    </row>
    <row r="288" spans="13:19">
      <c r="M288" s="107"/>
      <c r="N288" s="107"/>
      <c r="O288" s="107"/>
      <c r="P288" s="107"/>
      <c r="Q288" s="107"/>
      <c r="R288" s="107"/>
      <c r="S288" s="107"/>
    </row>
    <row r="289" spans="1:19">
      <c r="M289" s="107"/>
      <c r="N289" s="107"/>
      <c r="O289" s="107"/>
      <c r="P289" s="107"/>
      <c r="Q289" s="107"/>
      <c r="R289" s="107"/>
      <c r="S289" s="107"/>
    </row>
    <row r="290" spans="1:19">
      <c r="M290" s="107"/>
      <c r="N290" s="107"/>
      <c r="O290" s="107"/>
      <c r="P290" s="107"/>
      <c r="Q290" s="107"/>
      <c r="R290" s="107"/>
      <c r="S290" s="107"/>
    </row>
    <row r="291" spans="1:19">
      <c r="M291" s="107"/>
      <c r="N291" s="107"/>
      <c r="O291" s="107"/>
      <c r="P291" s="107"/>
      <c r="Q291" s="107"/>
      <c r="R291" s="107"/>
      <c r="S291" s="107"/>
    </row>
    <row r="292" spans="1:19">
      <c r="M292" s="107"/>
      <c r="N292" s="107"/>
      <c r="O292" s="107"/>
      <c r="P292" s="107"/>
      <c r="Q292" s="107"/>
      <c r="R292" s="107"/>
      <c r="S292" s="107"/>
    </row>
    <row r="293" spans="1:19">
      <c r="M293" s="107"/>
      <c r="N293" s="107"/>
      <c r="O293" s="107"/>
      <c r="P293" s="107"/>
      <c r="Q293" s="107"/>
      <c r="R293" s="107"/>
      <c r="S293" s="107"/>
    </row>
    <row r="294" spans="1:19">
      <c r="M294" s="107"/>
      <c r="N294" s="107"/>
      <c r="O294" s="107"/>
      <c r="P294" s="107"/>
      <c r="Q294" s="107"/>
      <c r="R294" s="107"/>
      <c r="S294" s="107"/>
    </row>
    <row r="295" spans="1:19">
      <c r="M295" s="107"/>
      <c r="N295" s="107"/>
      <c r="O295" s="107"/>
      <c r="P295" s="107"/>
      <c r="Q295" s="107"/>
      <c r="R295" s="107"/>
      <c r="S295" s="107"/>
    </row>
    <row r="296" spans="1:19">
      <c r="M296" s="107"/>
      <c r="N296" s="107"/>
      <c r="O296" s="107"/>
      <c r="P296" s="107"/>
      <c r="Q296" s="107"/>
      <c r="R296" s="107"/>
      <c r="S296" s="107"/>
    </row>
    <row r="297" spans="1:19">
      <c r="M297" s="107"/>
      <c r="N297" s="107"/>
      <c r="O297" s="107"/>
      <c r="P297" s="107"/>
      <c r="Q297" s="107"/>
      <c r="R297" s="107"/>
      <c r="S297" s="107"/>
    </row>
    <row r="298" spans="1:19">
      <c r="M298" s="107"/>
      <c r="N298" s="107"/>
      <c r="O298" s="107"/>
      <c r="P298" s="107"/>
      <c r="Q298" s="107"/>
      <c r="R298" s="107"/>
      <c r="S298" s="107"/>
    </row>
    <row r="299" spans="1:19">
      <c r="M299" s="107"/>
      <c r="N299" s="107"/>
      <c r="O299" s="107"/>
      <c r="P299" s="107"/>
      <c r="Q299" s="107"/>
      <c r="R299" s="107"/>
      <c r="S299" s="107"/>
    </row>
    <row r="300" spans="1:19">
      <c r="M300" s="107"/>
      <c r="N300" s="107"/>
      <c r="O300" s="107"/>
      <c r="P300" s="107"/>
      <c r="Q300" s="107"/>
      <c r="R300" s="107"/>
      <c r="S300" s="107"/>
    </row>
    <row r="301" spans="1:19" ht="15.75" thickBot="1">
      <c r="M301" s="107"/>
      <c r="N301" s="107"/>
      <c r="O301" s="107"/>
      <c r="P301" s="107"/>
      <c r="Q301" s="107"/>
      <c r="R301" s="107"/>
      <c r="S301" s="107"/>
    </row>
    <row r="302" spans="1:19">
      <c r="A302" s="107"/>
      <c r="B302" s="107"/>
      <c r="C302" s="107"/>
      <c r="D302" s="107"/>
      <c r="E302" s="107"/>
      <c r="F302" s="107"/>
      <c r="G302" s="107"/>
      <c r="H302" s="107"/>
      <c r="I302" s="107"/>
      <c r="J302" s="107"/>
      <c r="K302" s="107"/>
      <c r="L302" s="107"/>
      <c r="M302" s="107"/>
      <c r="N302" s="107"/>
      <c r="O302" s="107"/>
      <c r="P302" s="107"/>
      <c r="Q302" s="107"/>
      <c r="R302" s="107"/>
      <c r="S302" s="107"/>
    </row>
    <row r="303" spans="1:19">
      <c r="A303" s="107"/>
      <c r="B303" s="107"/>
      <c r="C303" s="107"/>
      <c r="D303" s="107"/>
      <c r="E303" s="107"/>
      <c r="F303" s="107"/>
      <c r="G303" s="107"/>
      <c r="H303" s="107"/>
      <c r="I303" s="107"/>
      <c r="J303" s="107"/>
      <c r="K303" s="107"/>
      <c r="L303" s="107"/>
      <c r="M303" s="107"/>
      <c r="N303" s="107"/>
      <c r="O303" s="107"/>
      <c r="P303" s="107"/>
      <c r="Q303" s="107"/>
      <c r="R303" s="107"/>
      <c r="S303" s="107"/>
    </row>
    <row r="304" spans="1:19">
      <c r="A304" s="107"/>
      <c r="B304" s="107"/>
      <c r="C304" s="107"/>
      <c r="D304" s="107"/>
      <c r="E304" s="107"/>
      <c r="F304" s="107"/>
      <c r="G304" s="107"/>
      <c r="H304" s="107"/>
      <c r="I304" s="107"/>
      <c r="J304" s="107"/>
      <c r="K304" s="107"/>
      <c r="L304" s="107"/>
      <c r="M304" s="107"/>
      <c r="N304" s="107"/>
      <c r="O304" s="107"/>
      <c r="P304" s="107"/>
      <c r="Q304" s="107"/>
      <c r="R304" s="107"/>
      <c r="S304" s="107"/>
    </row>
    <row r="305" spans="1:19">
      <c r="A305" s="107"/>
      <c r="B305" s="107"/>
      <c r="C305" s="107"/>
      <c r="D305" s="107"/>
      <c r="E305" s="107"/>
      <c r="F305" s="107"/>
      <c r="G305" s="107"/>
      <c r="H305" s="107"/>
      <c r="I305" s="107"/>
      <c r="J305" s="107"/>
      <c r="K305" s="107"/>
      <c r="L305" s="107"/>
      <c r="M305" s="107"/>
      <c r="N305" s="107"/>
      <c r="O305" s="107"/>
      <c r="P305" s="107"/>
      <c r="Q305" s="107"/>
      <c r="R305" s="107"/>
      <c r="S305" s="107"/>
    </row>
    <row r="306" spans="1:19">
      <c r="A306" s="107"/>
      <c r="B306" s="107"/>
      <c r="C306" s="107"/>
      <c r="D306" s="107"/>
      <c r="E306" s="107"/>
      <c r="F306" s="107"/>
      <c r="G306" s="107"/>
      <c r="H306" s="107"/>
      <c r="I306" s="107"/>
      <c r="J306" s="107"/>
      <c r="K306" s="107"/>
      <c r="L306" s="107"/>
      <c r="M306" s="107"/>
      <c r="N306" s="107"/>
      <c r="O306" s="107"/>
      <c r="P306" s="107"/>
      <c r="Q306" s="107"/>
      <c r="R306" s="107"/>
      <c r="S306" s="107"/>
    </row>
    <row r="307" spans="1:19">
      <c r="A307" s="107"/>
      <c r="B307" s="107"/>
      <c r="C307" s="107"/>
      <c r="D307" s="107"/>
      <c r="E307" s="107"/>
      <c r="F307" s="107"/>
      <c r="G307" s="107"/>
      <c r="H307" s="107"/>
      <c r="I307" s="107"/>
      <c r="J307" s="107"/>
      <c r="K307" s="107"/>
      <c r="L307" s="107"/>
      <c r="M307" s="107"/>
      <c r="N307" s="107"/>
      <c r="O307" s="107"/>
      <c r="P307" s="107"/>
      <c r="Q307" s="107"/>
      <c r="R307" s="107"/>
      <c r="S307" s="107"/>
    </row>
    <row r="308" spans="1:19">
      <c r="A308" s="107"/>
      <c r="B308" s="107"/>
      <c r="C308" s="107"/>
      <c r="D308" s="107"/>
      <c r="E308" s="107"/>
      <c r="F308" s="107"/>
      <c r="G308" s="107"/>
      <c r="H308" s="107"/>
      <c r="I308" s="107"/>
      <c r="J308" s="107"/>
      <c r="K308" s="107"/>
      <c r="L308" s="107"/>
      <c r="M308" s="107"/>
      <c r="N308" s="107"/>
      <c r="O308" s="107"/>
      <c r="P308" s="107"/>
      <c r="Q308" s="107"/>
      <c r="R308" s="107"/>
      <c r="S308" s="107"/>
    </row>
    <row r="309" spans="1:19">
      <c r="A309" s="107"/>
      <c r="B309" s="107"/>
      <c r="C309" s="107"/>
      <c r="D309" s="107"/>
      <c r="E309" s="107"/>
      <c r="F309" s="107"/>
      <c r="G309" s="107"/>
      <c r="H309" s="107"/>
      <c r="I309" s="107"/>
      <c r="J309" s="107"/>
      <c r="K309" s="107"/>
      <c r="L309" s="107"/>
      <c r="M309" s="107"/>
      <c r="N309" s="107"/>
      <c r="O309" s="107"/>
      <c r="P309" s="107"/>
      <c r="Q309" s="107"/>
      <c r="R309" s="107"/>
      <c r="S309" s="107"/>
    </row>
    <row r="310" spans="1:19">
      <c r="A310" s="107"/>
      <c r="B310" s="107"/>
      <c r="C310" s="107"/>
      <c r="D310" s="107"/>
      <c r="E310" s="107"/>
      <c r="F310" s="107"/>
      <c r="G310" s="107"/>
      <c r="H310" s="107"/>
      <c r="I310" s="107"/>
      <c r="J310" s="107"/>
      <c r="K310" s="107"/>
      <c r="L310" s="107"/>
      <c r="M310" s="107"/>
      <c r="N310" s="107"/>
      <c r="O310" s="107"/>
      <c r="P310" s="107"/>
      <c r="Q310" s="107"/>
      <c r="R310" s="107"/>
      <c r="S310" s="107"/>
    </row>
    <row r="311" spans="1:19">
      <c r="A311" s="107"/>
      <c r="B311" s="107"/>
      <c r="C311" s="107"/>
      <c r="D311" s="107"/>
      <c r="E311" s="107"/>
      <c r="F311" s="107"/>
      <c r="G311" s="107"/>
      <c r="H311" s="107"/>
      <c r="I311" s="107"/>
      <c r="J311" s="107"/>
      <c r="K311" s="107"/>
      <c r="L311" s="107"/>
      <c r="M311" s="107"/>
      <c r="N311" s="107"/>
      <c r="O311" s="107"/>
      <c r="P311" s="107"/>
      <c r="Q311" s="107"/>
      <c r="R311" s="107"/>
      <c r="S311" s="107"/>
    </row>
    <row r="312" spans="1:19">
      <c r="A312" s="107"/>
      <c r="B312" s="107"/>
      <c r="C312" s="107"/>
      <c r="D312" s="107"/>
      <c r="E312" s="107"/>
      <c r="F312" s="107"/>
      <c r="G312" s="107"/>
      <c r="H312" s="107"/>
      <c r="I312" s="107"/>
      <c r="J312" s="107"/>
      <c r="K312" s="107"/>
      <c r="L312" s="107"/>
      <c r="M312" s="107"/>
      <c r="N312" s="107"/>
      <c r="O312" s="107"/>
      <c r="P312" s="107"/>
      <c r="Q312" s="107"/>
      <c r="R312" s="107"/>
      <c r="S312" s="107"/>
    </row>
    <row r="313" spans="1:19">
      <c r="A313" s="107"/>
      <c r="B313" s="107"/>
      <c r="C313" s="107"/>
      <c r="D313" s="107"/>
      <c r="E313" s="107"/>
      <c r="F313" s="107"/>
      <c r="G313" s="107"/>
      <c r="H313" s="107"/>
      <c r="I313" s="107"/>
      <c r="J313" s="107"/>
      <c r="K313" s="107"/>
      <c r="L313" s="107"/>
      <c r="M313" s="107"/>
      <c r="N313" s="107"/>
      <c r="O313" s="107"/>
      <c r="P313" s="107"/>
      <c r="Q313" s="107"/>
      <c r="R313" s="107"/>
      <c r="S313" s="107"/>
    </row>
    <row r="314" spans="1:19">
      <c r="A314" s="107"/>
      <c r="B314" s="107"/>
      <c r="C314" s="107"/>
      <c r="D314" s="107"/>
      <c r="E314" s="107"/>
      <c r="F314" s="107"/>
      <c r="G314" s="107"/>
      <c r="H314" s="107"/>
      <c r="I314" s="107"/>
      <c r="J314" s="107"/>
      <c r="K314" s="107"/>
      <c r="L314" s="107"/>
      <c r="M314" s="107"/>
      <c r="N314" s="107"/>
      <c r="O314" s="107"/>
      <c r="P314" s="107"/>
      <c r="Q314" s="107"/>
      <c r="R314" s="107"/>
      <c r="S314" s="107"/>
    </row>
    <row r="315" spans="1:19">
      <c r="A315" s="107"/>
      <c r="B315" s="107"/>
      <c r="C315" s="107"/>
      <c r="D315" s="107"/>
      <c r="E315" s="107"/>
      <c r="F315" s="107"/>
      <c r="G315" s="107"/>
      <c r="H315" s="107"/>
      <c r="I315" s="107"/>
      <c r="J315" s="107"/>
      <c r="K315" s="107"/>
      <c r="L315" s="107"/>
      <c r="M315" s="107"/>
      <c r="N315" s="107"/>
      <c r="O315" s="107"/>
      <c r="P315" s="107"/>
      <c r="Q315" s="107"/>
      <c r="R315" s="107"/>
      <c r="S315" s="107"/>
    </row>
    <row r="316" spans="1:19">
      <c r="A316" s="107"/>
      <c r="B316" s="107"/>
      <c r="C316" s="107"/>
      <c r="D316" s="107"/>
      <c r="E316" s="107"/>
      <c r="F316" s="107"/>
      <c r="G316" s="107"/>
      <c r="H316" s="107"/>
      <c r="I316" s="107"/>
      <c r="J316" s="107"/>
      <c r="K316" s="107"/>
      <c r="L316" s="107"/>
      <c r="M316" s="107"/>
      <c r="N316" s="107"/>
      <c r="O316" s="107"/>
      <c r="P316" s="107"/>
      <c r="Q316" s="107"/>
      <c r="R316" s="107"/>
      <c r="S316" s="107"/>
    </row>
    <row r="317" spans="1:19">
      <c r="A317" s="107"/>
      <c r="B317" s="107"/>
      <c r="C317" s="107"/>
      <c r="D317" s="107"/>
      <c r="E317" s="107"/>
      <c r="F317" s="107"/>
      <c r="G317" s="107"/>
      <c r="H317" s="107"/>
      <c r="I317" s="107"/>
      <c r="J317" s="107"/>
      <c r="K317" s="107"/>
      <c r="L317" s="107"/>
      <c r="M317" s="107"/>
      <c r="N317" s="107"/>
      <c r="O317" s="107"/>
      <c r="P317" s="107"/>
      <c r="Q317" s="107"/>
      <c r="R317" s="107"/>
      <c r="S317" s="107"/>
    </row>
    <row r="318" spans="1:19">
      <c r="A318" s="107"/>
      <c r="B318" s="107"/>
      <c r="C318" s="107"/>
      <c r="D318" s="107"/>
      <c r="E318" s="107"/>
      <c r="F318" s="107"/>
      <c r="G318" s="107"/>
      <c r="H318" s="107"/>
      <c r="I318" s="107"/>
      <c r="J318" s="107"/>
      <c r="K318" s="107"/>
      <c r="L318" s="107"/>
      <c r="M318" s="107"/>
      <c r="N318" s="107"/>
      <c r="O318" s="107"/>
      <c r="P318" s="107"/>
      <c r="Q318" s="107"/>
      <c r="R318" s="107"/>
      <c r="S318" s="107"/>
    </row>
    <row r="319" spans="1:19">
      <c r="A319" s="107"/>
      <c r="B319" s="107"/>
      <c r="C319" s="107"/>
      <c r="D319" s="107"/>
      <c r="E319" s="107"/>
      <c r="F319" s="107"/>
      <c r="G319" s="107"/>
      <c r="H319" s="107"/>
      <c r="I319" s="107"/>
      <c r="J319" s="107"/>
      <c r="K319" s="107"/>
      <c r="L319" s="107"/>
      <c r="M319" s="107"/>
      <c r="N319" s="107"/>
      <c r="O319" s="107"/>
      <c r="P319" s="107"/>
      <c r="Q319" s="107"/>
      <c r="R319" s="107"/>
      <c r="S319" s="107"/>
    </row>
    <row r="320" spans="1:19">
      <c r="A320" s="107"/>
      <c r="B320" s="107"/>
      <c r="C320" s="107"/>
      <c r="D320" s="107"/>
      <c r="E320" s="107"/>
      <c r="F320" s="107"/>
      <c r="G320" s="107"/>
      <c r="H320" s="107"/>
      <c r="I320" s="107"/>
      <c r="J320" s="107"/>
      <c r="K320" s="107"/>
      <c r="L320" s="107"/>
      <c r="M320" s="107"/>
      <c r="N320" s="107"/>
      <c r="O320" s="107"/>
      <c r="P320" s="107"/>
      <c r="Q320" s="107"/>
      <c r="R320" s="107"/>
      <c r="S320" s="107"/>
    </row>
    <row r="321" spans="1:19">
      <c r="A321" s="107"/>
      <c r="B321" s="107"/>
      <c r="C321" s="107"/>
      <c r="D321" s="107"/>
      <c r="E321" s="107"/>
      <c r="F321" s="107"/>
      <c r="G321" s="107"/>
      <c r="H321" s="107"/>
      <c r="I321" s="107"/>
      <c r="J321" s="107"/>
      <c r="K321" s="107"/>
      <c r="L321" s="107"/>
      <c r="M321" s="107"/>
      <c r="N321" s="107"/>
      <c r="O321" s="107"/>
      <c r="P321" s="107"/>
      <c r="Q321" s="107"/>
      <c r="R321" s="107"/>
      <c r="S321" s="107"/>
    </row>
    <row r="322" spans="1:19">
      <c r="A322" s="107"/>
      <c r="B322" s="107"/>
      <c r="C322" s="107"/>
      <c r="D322" s="107"/>
      <c r="E322" s="107"/>
      <c r="F322" s="107"/>
      <c r="G322" s="107"/>
      <c r="H322" s="107"/>
      <c r="I322" s="107"/>
      <c r="J322" s="107"/>
      <c r="K322" s="107"/>
      <c r="L322" s="107"/>
      <c r="M322" s="107"/>
      <c r="N322" s="107"/>
      <c r="O322" s="107"/>
      <c r="P322" s="107"/>
      <c r="Q322" s="107"/>
      <c r="R322" s="107"/>
      <c r="S322" s="107"/>
    </row>
    <row r="323" spans="1:19">
      <c r="A323" s="107"/>
      <c r="B323" s="107"/>
      <c r="C323" s="107"/>
      <c r="D323" s="107"/>
      <c r="E323" s="107"/>
      <c r="F323" s="107"/>
      <c r="G323" s="107"/>
      <c r="H323" s="107"/>
      <c r="I323" s="107"/>
      <c r="J323" s="107"/>
      <c r="K323" s="107"/>
      <c r="L323" s="107"/>
      <c r="M323" s="107"/>
      <c r="N323" s="107"/>
      <c r="O323" s="107"/>
      <c r="P323" s="107"/>
      <c r="Q323" s="107"/>
      <c r="R323" s="107"/>
      <c r="S323" s="107"/>
    </row>
  </sheetData>
  <mergeCells count="1">
    <mergeCell ref="C6:K6"/>
  </mergeCells>
  <phoneticPr fontId="3" type="noConversion"/>
  <pageMargins left="0.70866141732283472" right="0.70866141732283472" top="0.55118110236220474" bottom="0.35433070866141736" header="0.31496062992125984" footer="0.11811023622047245"/>
  <pageSetup paperSize="9" orientation="landscape" r:id="rId2"/>
  <headerFooter>
    <oddFooter>&amp;L&amp;8&amp;F&amp;C&amp;8&amp;P / &amp;N&amp;R&amp;8&amp;A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355"/>
  <sheetViews>
    <sheetView topLeftCell="E1" zoomScaleNormal="100" workbookViewId="0">
      <selection activeCell="P10" sqref="P10"/>
    </sheetView>
  </sheetViews>
  <sheetFormatPr defaultColWidth="9.125" defaultRowHeight="15"/>
  <cols>
    <col min="1" max="1" width="4.375" style="197" hidden="1" customWidth="1"/>
    <col min="2" max="2" width="3.5" style="197" hidden="1" customWidth="1"/>
    <col min="3" max="4" width="11.375" style="197" hidden="1" customWidth="1"/>
    <col min="5" max="5" width="15.5" style="197" customWidth="1"/>
    <col min="6" max="6" width="4.625" style="197" customWidth="1"/>
    <col min="7" max="18" width="5.625" style="197" customWidth="1"/>
    <col min="19" max="19" width="5.625" style="1040" customWidth="1"/>
    <col min="20" max="21" width="5.625" style="197" customWidth="1"/>
    <col min="22" max="23" width="6.625" style="197" customWidth="1"/>
    <col min="24" max="24" width="4.375" style="197" hidden="1" customWidth="1"/>
    <col min="25" max="25" width="3.5" style="197" hidden="1" customWidth="1"/>
    <col min="26" max="27" width="11.375" style="197" hidden="1" customWidth="1"/>
    <col min="28" max="28" width="15.5" style="197" customWidth="1"/>
    <col min="29" max="29" width="4.625" style="197" customWidth="1"/>
    <col min="30" max="44" width="5.625" style="292" customWidth="1"/>
    <col min="45" max="45" width="6.625" style="293" customWidth="1"/>
    <col min="46" max="46" width="4.375" style="197" hidden="1" customWidth="1"/>
    <col min="47" max="47" width="3.5" style="197" hidden="1" customWidth="1"/>
    <col min="48" max="49" width="11.375" style="197" hidden="1" customWidth="1"/>
    <col min="50" max="50" width="15.5" style="197" customWidth="1"/>
    <col min="51" max="51" width="4.625" style="197" customWidth="1"/>
    <col min="52" max="66" width="5.625" style="197" customWidth="1"/>
    <col min="67" max="67" width="6.625" style="197" customWidth="1"/>
    <col min="68" max="68" width="4.375" style="197" hidden="1" customWidth="1"/>
    <col min="69" max="69" width="3.5" style="197" hidden="1" customWidth="1"/>
    <col min="70" max="71" width="11.375" style="197" hidden="1" customWidth="1"/>
    <col min="72" max="72" width="15.5" style="197" customWidth="1"/>
    <col min="73" max="73" width="4.625" style="197" customWidth="1"/>
    <col min="74" max="88" width="5.625" style="197" customWidth="1"/>
    <col min="89" max="89" width="6.625" style="197" customWidth="1"/>
    <col min="90" max="16384" width="9.125" style="197"/>
  </cols>
  <sheetData>
    <row r="1" spans="1:89">
      <c r="A1" s="193"/>
      <c r="B1" s="194"/>
      <c r="C1" s="194"/>
      <c r="D1" s="194"/>
      <c r="E1" s="193" t="s">
        <v>607</v>
      </c>
      <c r="F1" s="194"/>
      <c r="G1" s="249"/>
      <c r="H1" s="249"/>
      <c r="I1" s="249"/>
      <c r="J1" s="249"/>
      <c r="K1" s="249"/>
      <c r="L1" s="249"/>
      <c r="M1" s="249"/>
      <c r="N1" s="249"/>
      <c r="O1" s="249"/>
      <c r="P1" s="249"/>
      <c r="Q1" s="249"/>
      <c r="R1" s="249"/>
      <c r="S1" s="209"/>
      <c r="T1" s="249"/>
      <c r="U1" s="249"/>
      <c r="V1" s="250"/>
      <c r="W1" s="250"/>
      <c r="X1" s="193"/>
      <c r="Y1" s="194"/>
      <c r="Z1" s="194"/>
      <c r="AA1" s="194"/>
      <c r="AB1" s="193" t="s">
        <v>608</v>
      </c>
      <c r="AC1" s="194"/>
      <c r="AD1" s="249"/>
      <c r="AE1" s="249"/>
      <c r="AF1" s="249"/>
      <c r="AG1" s="249"/>
      <c r="AH1" s="249"/>
      <c r="AI1" s="249"/>
      <c r="AJ1" s="249"/>
      <c r="AK1" s="249"/>
      <c r="AL1" s="249"/>
      <c r="AM1" s="249"/>
      <c r="AN1" s="249"/>
      <c r="AO1" s="249"/>
      <c r="AP1" s="249"/>
      <c r="AQ1" s="249"/>
      <c r="AR1" s="249"/>
      <c r="AS1" s="250"/>
      <c r="AT1" s="193"/>
      <c r="AU1" s="194"/>
      <c r="AV1" s="194"/>
      <c r="AW1" s="194"/>
      <c r="AX1" s="193" t="s">
        <v>609</v>
      </c>
      <c r="AY1" s="194"/>
      <c r="AZ1" s="249"/>
      <c r="BA1" s="249"/>
      <c r="BB1" s="249"/>
      <c r="BC1" s="249"/>
      <c r="BD1" s="249"/>
      <c r="BE1" s="249"/>
      <c r="BF1" s="249"/>
      <c r="BG1" s="249"/>
      <c r="BH1" s="249"/>
      <c r="BI1" s="249"/>
      <c r="BJ1" s="249"/>
      <c r="BK1" s="249"/>
      <c r="BL1" s="249"/>
      <c r="BM1" s="249"/>
      <c r="BN1" s="249"/>
      <c r="BO1" s="250"/>
      <c r="BP1" s="193"/>
      <c r="BQ1" s="194"/>
      <c r="BR1" s="194"/>
      <c r="BS1" s="194"/>
      <c r="BT1" s="193" t="s">
        <v>610</v>
      </c>
      <c r="BU1" s="194"/>
      <c r="BV1" s="249"/>
      <c r="BW1" s="249"/>
      <c r="BX1" s="249"/>
      <c r="BY1" s="249"/>
      <c r="BZ1" s="249"/>
      <c r="CA1" s="249"/>
      <c r="CB1" s="249"/>
      <c r="CC1" s="249"/>
      <c r="CD1" s="249"/>
      <c r="CE1" s="249"/>
      <c r="CF1" s="249"/>
      <c r="CG1" s="249"/>
      <c r="CH1" s="249"/>
      <c r="CI1" s="249"/>
      <c r="CJ1" s="249"/>
      <c r="CK1" s="250"/>
    </row>
    <row r="2" spans="1:89">
      <c r="A2" s="194"/>
      <c r="B2" s="194"/>
      <c r="C2" s="194"/>
      <c r="D2" s="194"/>
      <c r="E2" s="194"/>
      <c r="F2" s="194"/>
      <c r="G2" s="249"/>
      <c r="H2" s="249"/>
      <c r="I2" s="249"/>
      <c r="J2" s="249"/>
      <c r="K2" s="249"/>
      <c r="L2" s="249"/>
      <c r="M2" s="249"/>
      <c r="N2" s="249"/>
      <c r="O2" s="249"/>
      <c r="P2" s="249"/>
      <c r="Q2" s="249"/>
      <c r="R2" s="249"/>
      <c r="S2" s="209"/>
      <c r="T2" s="249"/>
      <c r="U2" s="249"/>
      <c r="V2" s="250"/>
      <c r="W2" s="250"/>
      <c r="X2" s="194"/>
      <c r="Y2" s="194"/>
      <c r="Z2" s="194"/>
      <c r="AA2" s="194"/>
      <c r="AB2" s="194"/>
      <c r="AC2" s="194"/>
      <c r="AD2" s="249"/>
      <c r="AE2" s="249"/>
      <c r="AF2" s="249"/>
      <c r="AG2" s="249"/>
      <c r="AH2" s="249"/>
      <c r="AI2" s="249"/>
      <c r="AJ2" s="249"/>
      <c r="AK2" s="249"/>
      <c r="AL2" s="249"/>
      <c r="AM2" s="249"/>
      <c r="AN2" s="249"/>
      <c r="AO2" s="249"/>
      <c r="AP2" s="249"/>
      <c r="AQ2" s="249"/>
      <c r="AR2" s="249"/>
      <c r="AS2" s="250"/>
      <c r="AT2" s="194"/>
      <c r="AU2" s="194"/>
      <c r="AV2" s="194"/>
      <c r="AW2" s="194"/>
      <c r="AX2" s="194"/>
      <c r="AY2" s="194"/>
      <c r="AZ2" s="249"/>
      <c r="BA2" s="249"/>
      <c r="BB2" s="249"/>
      <c r="BC2" s="249"/>
      <c r="BD2" s="249"/>
      <c r="BE2" s="249"/>
      <c r="BF2" s="249"/>
      <c r="BG2" s="249"/>
      <c r="BH2" s="249"/>
      <c r="BI2" s="249"/>
      <c r="BJ2" s="249"/>
      <c r="BK2" s="249"/>
      <c r="BL2" s="249"/>
      <c r="BM2" s="249"/>
      <c r="BN2" s="249"/>
      <c r="BO2" s="250"/>
      <c r="BP2" s="194"/>
      <c r="BQ2" s="194"/>
      <c r="BR2" s="194"/>
      <c r="BS2" s="194"/>
      <c r="BT2" s="194"/>
      <c r="BU2" s="194"/>
      <c r="BV2" s="249"/>
      <c r="BW2" s="249"/>
      <c r="BX2" s="249"/>
      <c r="BY2" s="249"/>
      <c r="BZ2" s="249"/>
      <c r="CA2" s="249"/>
      <c r="CB2" s="249"/>
      <c r="CC2" s="249"/>
      <c r="CD2" s="249"/>
      <c r="CE2" s="249"/>
      <c r="CF2" s="249"/>
      <c r="CG2" s="249"/>
      <c r="CH2" s="249"/>
      <c r="CI2" s="249"/>
      <c r="CJ2" s="249"/>
      <c r="CK2" s="250"/>
    </row>
    <row r="3" spans="1:89">
      <c r="A3" s="1007"/>
      <c r="B3" s="1007"/>
      <c r="C3" s="1007"/>
      <c r="D3" s="1007"/>
      <c r="E3" s="1007"/>
      <c r="F3" s="1007"/>
      <c r="G3" s="1392" t="s">
        <v>419</v>
      </c>
      <c r="H3" s="1392"/>
      <c r="I3" s="1392"/>
      <c r="J3" s="1392"/>
      <c r="K3" s="1392"/>
      <c r="L3" s="1392"/>
      <c r="M3" s="1392"/>
      <c r="N3" s="1392"/>
      <c r="O3" s="1392"/>
      <c r="P3" s="1392"/>
      <c r="Q3" s="1392"/>
      <c r="R3" s="1392"/>
      <c r="S3" s="1392"/>
      <c r="T3" s="1392"/>
      <c r="U3" s="1392"/>
      <c r="V3" s="1008"/>
      <c r="W3" s="1008"/>
      <c r="X3" s="1007"/>
      <c r="Y3" s="1007"/>
      <c r="Z3" s="1007"/>
      <c r="AA3" s="1007"/>
      <c r="AB3" s="1007"/>
      <c r="AC3" s="1007"/>
      <c r="AD3" s="1393" t="s">
        <v>548</v>
      </c>
      <c r="AE3" s="1393"/>
      <c r="AF3" s="1393"/>
      <c r="AG3" s="1393"/>
      <c r="AH3" s="1393"/>
      <c r="AI3" s="1393"/>
      <c r="AJ3" s="1393"/>
      <c r="AK3" s="1393"/>
      <c r="AL3" s="1393"/>
      <c r="AM3" s="1393"/>
      <c r="AN3" s="1393"/>
      <c r="AO3" s="1393"/>
      <c r="AP3" s="1393"/>
      <c r="AQ3" s="1393"/>
      <c r="AR3" s="1393"/>
      <c r="AS3" s="1008"/>
      <c r="AT3" s="1007"/>
      <c r="AU3" s="1007"/>
      <c r="AV3" s="1007"/>
      <c r="AW3" s="1007"/>
      <c r="AX3" s="1007"/>
      <c r="AY3" s="1007"/>
      <c r="AZ3" s="1391" t="s">
        <v>549</v>
      </c>
      <c r="BA3" s="1391"/>
      <c r="BB3" s="1391"/>
      <c r="BC3" s="1391"/>
      <c r="BD3" s="1391"/>
      <c r="BE3" s="1391"/>
      <c r="BF3" s="1391"/>
      <c r="BG3" s="1391"/>
      <c r="BH3" s="1391"/>
      <c r="BI3" s="1391"/>
      <c r="BJ3" s="1391"/>
      <c r="BK3" s="1391"/>
      <c r="BL3" s="1391"/>
      <c r="BM3" s="1391"/>
      <c r="BN3" s="1391"/>
      <c r="BO3" s="1008"/>
      <c r="BP3" s="1007"/>
      <c r="BQ3" s="1007"/>
      <c r="BR3" s="1007"/>
      <c r="BS3" s="1007"/>
      <c r="BT3" s="1007"/>
      <c r="BU3" s="1007"/>
      <c r="BV3" s="1383" t="s">
        <v>550</v>
      </c>
      <c r="BW3" s="1383"/>
      <c r="BX3" s="1383"/>
      <c r="BY3" s="1383"/>
      <c r="BZ3" s="1383"/>
      <c r="CA3" s="1383"/>
      <c r="CB3" s="1383"/>
      <c r="CC3" s="1383"/>
      <c r="CD3" s="1383"/>
      <c r="CE3" s="1383"/>
      <c r="CF3" s="1383"/>
      <c r="CG3" s="1383"/>
      <c r="CH3" s="1383"/>
      <c r="CI3" s="1383"/>
      <c r="CJ3" s="1383"/>
      <c r="CK3" s="1008"/>
    </row>
    <row r="4" spans="1:89" ht="14.45" customHeight="1">
      <c r="A4" s="1007"/>
      <c r="B4" s="1007"/>
      <c r="C4" s="1007"/>
      <c r="D4" s="1007"/>
      <c r="E4" s="1007"/>
      <c r="F4" s="1007"/>
      <c r="G4" s="1384" t="s">
        <v>575</v>
      </c>
      <c r="H4" s="1385"/>
      <c r="I4" s="1386"/>
      <c r="J4" s="1387" t="s">
        <v>784</v>
      </c>
      <c r="K4" s="1387"/>
      <c r="L4" s="1388" t="s">
        <v>785</v>
      </c>
      <c r="M4" s="1389"/>
      <c r="N4" s="1389"/>
      <c r="O4" s="1389"/>
      <c r="P4" s="1389"/>
      <c r="Q4" s="1389"/>
      <c r="R4" s="1389"/>
      <c r="S4" s="1389"/>
      <c r="T4" s="1389"/>
      <c r="U4" s="1390"/>
      <c r="V4" s="1008"/>
      <c r="W4" s="1008"/>
      <c r="X4" s="1007"/>
      <c r="Y4" s="1007"/>
      <c r="Z4" s="1007"/>
      <c r="AA4" s="1007"/>
      <c r="AB4" s="1007"/>
      <c r="AC4" s="1007"/>
      <c r="AD4" s="1384" t="s">
        <v>575</v>
      </c>
      <c r="AE4" s="1385"/>
      <c r="AF4" s="1386"/>
      <c r="AG4" s="1387" t="s">
        <v>784</v>
      </c>
      <c r="AH4" s="1387"/>
      <c r="AI4" s="1388" t="s">
        <v>785</v>
      </c>
      <c r="AJ4" s="1389"/>
      <c r="AK4" s="1389"/>
      <c r="AL4" s="1389"/>
      <c r="AM4" s="1389"/>
      <c r="AN4" s="1389"/>
      <c r="AO4" s="1389"/>
      <c r="AP4" s="1389"/>
      <c r="AQ4" s="1389"/>
      <c r="AR4" s="1390"/>
      <c r="AS4" s="1008"/>
      <c r="AT4" s="1007"/>
      <c r="AU4" s="1007"/>
      <c r="AV4" s="1007"/>
      <c r="AW4" s="1007"/>
      <c r="AX4" s="1007"/>
      <c r="AY4" s="1007"/>
      <c r="AZ4" s="1384" t="s">
        <v>575</v>
      </c>
      <c r="BA4" s="1385"/>
      <c r="BB4" s="1386"/>
      <c r="BC4" s="1387" t="s">
        <v>784</v>
      </c>
      <c r="BD4" s="1387"/>
      <c r="BE4" s="1388" t="s">
        <v>785</v>
      </c>
      <c r="BF4" s="1389"/>
      <c r="BG4" s="1389"/>
      <c r="BH4" s="1389"/>
      <c r="BI4" s="1389"/>
      <c r="BJ4" s="1389"/>
      <c r="BK4" s="1389"/>
      <c r="BL4" s="1389"/>
      <c r="BM4" s="1389"/>
      <c r="BN4" s="1390"/>
      <c r="BO4" s="1008"/>
      <c r="BP4" s="1007"/>
      <c r="BQ4" s="1007"/>
      <c r="BR4" s="1007"/>
      <c r="BS4" s="1007"/>
      <c r="BT4" s="1007"/>
      <c r="BU4" s="1007"/>
      <c r="BV4" s="1384" t="s">
        <v>575</v>
      </c>
      <c r="BW4" s="1385"/>
      <c r="BX4" s="1386"/>
      <c r="BY4" s="1387" t="s">
        <v>784</v>
      </c>
      <c r="BZ4" s="1387"/>
      <c r="CA4" s="1388" t="s">
        <v>785</v>
      </c>
      <c r="CB4" s="1389"/>
      <c r="CC4" s="1389"/>
      <c r="CD4" s="1389"/>
      <c r="CE4" s="1389"/>
      <c r="CF4" s="1389"/>
      <c r="CG4" s="1389"/>
      <c r="CH4" s="1389"/>
      <c r="CI4" s="1389"/>
      <c r="CJ4" s="1390"/>
      <c r="CK4" s="1008"/>
    </row>
    <row r="5" spans="1:89" ht="58.35" customHeight="1">
      <c r="A5" s="890" t="s">
        <v>425</v>
      </c>
      <c r="B5" s="885" t="s">
        <v>400</v>
      </c>
      <c r="C5" s="886" t="s">
        <v>511</v>
      </c>
      <c r="D5" s="198" t="s">
        <v>1</v>
      </c>
      <c r="E5" s="198" t="s">
        <v>0</v>
      </c>
      <c r="F5" s="887" t="s">
        <v>486</v>
      </c>
      <c r="G5" s="888" t="s">
        <v>503</v>
      </c>
      <c r="H5" s="251" t="s">
        <v>505</v>
      </c>
      <c r="I5" s="889" t="s">
        <v>504</v>
      </c>
      <c r="J5" s="251" t="s">
        <v>506</v>
      </c>
      <c r="K5" s="1009" t="s">
        <v>507</v>
      </c>
      <c r="L5" s="252" t="s">
        <v>531</v>
      </c>
      <c r="M5" s="253" t="s">
        <v>501</v>
      </c>
      <c r="N5" s="201" t="s">
        <v>532</v>
      </c>
      <c r="O5" s="253" t="s">
        <v>498</v>
      </c>
      <c r="P5" s="253" t="s">
        <v>524</v>
      </c>
      <c r="Q5" s="253" t="s">
        <v>502</v>
      </c>
      <c r="R5" s="201" t="s">
        <v>530</v>
      </c>
      <c r="S5" s="253" t="s">
        <v>522</v>
      </c>
      <c r="T5" s="253" t="s">
        <v>528</v>
      </c>
      <c r="U5" s="254" t="s">
        <v>426</v>
      </c>
      <c r="V5" s="199" t="s">
        <v>490</v>
      </c>
      <c r="W5" s="199" t="s">
        <v>491</v>
      </c>
      <c r="X5" s="890" t="s">
        <v>425</v>
      </c>
      <c r="Y5" s="885" t="s">
        <v>400</v>
      </c>
      <c r="Z5" s="886" t="s">
        <v>511</v>
      </c>
      <c r="AA5" s="198" t="s">
        <v>1</v>
      </c>
      <c r="AB5" s="198" t="s">
        <v>0</v>
      </c>
      <c r="AC5" s="887" t="s">
        <v>486</v>
      </c>
      <c r="AD5" s="888" t="s">
        <v>503</v>
      </c>
      <c r="AE5" s="251" t="s">
        <v>505</v>
      </c>
      <c r="AF5" s="889" t="s">
        <v>504</v>
      </c>
      <c r="AG5" s="251" t="s">
        <v>506</v>
      </c>
      <c r="AH5" s="1009" t="s">
        <v>507</v>
      </c>
      <c r="AI5" s="252" t="s">
        <v>531</v>
      </c>
      <c r="AJ5" s="253" t="s">
        <v>501</v>
      </c>
      <c r="AK5" s="201" t="s">
        <v>532</v>
      </c>
      <c r="AL5" s="253" t="s">
        <v>498</v>
      </c>
      <c r="AM5" s="253" t="s">
        <v>524</v>
      </c>
      <c r="AN5" s="253" t="s">
        <v>502</v>
      </c>
      <c r="AO5" s="201" t="s">
        <v>530</v>
      </c>
      <c r="AP5" s="253" t="s">
        <v>522</v>
      </c>
      <c r="AQ5" s="253" t="s">
        <v>528</v>
      </c>
      <c r="AR5" s="254" t="s">
        <v>426</v>
      </c>
      <c r="AS5" s="199" t="s">
        <v>490</v>
      </c>
      <c r="AT5" s="890" t="s">
        <v>425</v>
      </c>
      <c r="AU5" s="885" t="s">
        <v>400</v>
      </c>
      <c r="AV5" s="886" t="s">
        <v>511</v>
      </c>
      <c r="AW5" s="198" t="s">
        <v>1</v>
      </c>
      <c r="AX5" s="198" t="s">
        <v>0</v>
      </c>
      <c r="AY5" s="887" t="s">
        <v>486</v>
      </c>
      <c r="AZ5" s="888" t="s">
        <v>503</v>
      </c>
      <c r="BA5" s="251" t="s">
        <v>505</v>
      </c>
      <c r="BB5" s="889" t="s">
        <v>504</v>
      </c>
      <c r="BC5" s="251" t="s">
        <v>506</v>
      </c>
      <c r="BD5" s="1009" t="s">
        <v>507</v>
      </c>
      <c r="BE5" s="252" t="s">
        <v>531</v>
      </c>
      <c r="BF5" s="253" t="s">
        <v>501</v>
      </c>
      <c r="BG5" s="201" t="s">
        <v>532</v>
      </c>
      <c r="BH5" s="253" t="s">
        <v>498</v>
      </c>
      <c r="BI5" s="253" t="s">
        <v>524</v>
      </c>
      <c r="BJ5" s="253" t="s">
        <v>502</v>
      </c>
      <c r="BK5" s="201" t="s">
        <v>530</v>
      </c>
      <c r="BL5" s="253" t="s">
        <v>522</v>
      </c>
      <c r="BM5" s="253" t="s">
        <v>528</v>
      </c>
      <c r="BN5" s="254" t="s">
        <v>426</v>
      </c>
      <c r="BO5" s="199" t="s">
        <v>490</v>
      </c>
      <c r="BP5" s="890" t="s">
        <v>425</v>
      </c>
      <c r="BQ5" s="885" t="s">
        <v>400</v>
      </c>
      <c r="BR5" s="886" t="s">
        <v>511</v>
      </c>
      <c r="BS5" s="198" t="s">
        <v>1</v>
      </c>
      <c r="BT5" s="198" t="s">
        <v>0</v>
      </c>
      <c r="BU5" s="887" t="s">
        <v>486</v>
      </c>
      <c r="BV5" s="888" t="s">
        <v>503</v>
      </c>
      <c r="BW5" s="251" t="s">
        <v>505</v>
      </c>
      <c r="BX5" s="889" t="s">
        <v>504</v>
      </c>
      <c r="BY5" s="251" t="s">
        <v>506</v>
      </c>
      <c r="BZ5" s="1009" t="s">
        <v>507</v>
      </c>
      <c r="CA5" s="252" t="s">
        <v>531</v>
      </c>
      <c r="CB5" s="253" t="s">
        <v>501</v>
      </c>
      <c r="CC5" s="201" t="s">
        <v>532</v>
      </c>
      <c r="CD5" s="253" t="s">
        <v>498</v>
      </c>
      <c r="CE5" s="253" t="s">
        <v>524</v>
      </c>
      <c r="CF5" s="253" t="s">
        <v>502</v>
      </c>
      <c r="CG5" s="201" t="s">
        <v>530</v>
      </c>
      <c r="CH5" s="253" t="s">
        <v>522</v>
      </c>
      <c r="CI5" s="253" t="s">
        <v>528</v>
      </c>
      <c r="CJ5" s="254" t="s">
        <v>426</v>
      </c>
      <c r="CK5" s="199" t="s">
        <v>490</v>
      </c>
    </row>
    <row r="6" spans="1:89" ht="11.45" customHeight="1">
      <c r="A6" s="655">
        <v>2013</v>
      </c>
      <c r="B6" s="883" t="s">
        <v>435</v>
      </c>
      <c r="C6" s="491" t="s">
        <v>514</v>
      </c>
      <c r="D6" s="491" t="s">
        <v>20</v>
      </c>
      <c r="E6" s="491" t="s">
        <v>734</v>
      </c>
      <c r="F6" s="1000" t="s">
        <v>313</v>
      </c>
      <c r="G6" s="603">
        <v>32.518689999999999</v>
      </c>
      <c r="H6" s="604">
        <v>19.80124</v>
      </c>
      <c r="I6" s="604">
        <v>21.312899999999999</v>
      </c>
      <c r="J6" s="278">
        <f t="shared" ref="J6" si="0">G6-I6</f>
        <v>11.20579</v>
      </c>
      <c r="K6" s="279">
        <f>(G6-I6)/G6</f>
        <v>0.34459536961667275</v>
      </c>
      <c r="L6" s="603">
        <v>6.9104369999999999</v>
      </c>
      <c r="M6" s="604">
        <v>2.0875000000000001E-2</v>
      </c>
      <c r="N6" s="604">
        <v>4.0709710000000001</v>
      </c>
      <c r="O6" s="604">
        <v>0.24710750000000001</v>
      </c>
      <c r="P6" s="604">
        <v>0.71426299999999998</v>
      </c>
      <c r="Q6" s="604">
        <v>0.41259859999999998</v>
      </c>
      <c r="R6" s="604">
        <v>1.01233E-2</v>
      </c>
      <c r="S6" s="604">
        <v>0.25579639999999998</v>
      </c>
      <c r="T6" s="925">
        <f t="shared" ref="T6" si="1">H6-I6</f>
        <v>-1.5116599999999991</v>
      </c>
      <c r="U6" s="926">
        <f t="shared" ref="U6" si="2">J6-SUM(L6:T6)</f>
        <v>7.5278199999997852E-2</v>
      </c>
      <c r="V6" s="927">
        <f>U6/J6</f>
        <v>6.7177949970504396E-3</v>
      </c>
      <c r="W6" s="903">
        <f>S6/J6</f>
        <v>2.2827163457462614E-2</v>
      </c>
      <c r="X6" s="655">
        <v>2013</v>
      </c>
      <c r="Y6" s="883" t="s">
        <v>435</v>
      </c>
      <c r="Z6" s="491" t="s">
        <v>514</v>
      </c>
      <c r="AA6" s="491" t="s">
        <v>20</v>
      </c>
      <c r="AB6" s="491" t="s">
        <v>734</v>
      </c>
      <c r="AC6" s="924" t="s">
        <v>313</v>
      </c>
      <c r="AD6" s="603">
        <v>23.09965</v>
      </c>
      <c r="AE6" s="604">
        <v>14.91498</v>
      </c>
      <c r="AF6" s="605">
        <v>16.387799999999999</v>
      </c>
      <c r="AG6" s="925">
        <f t="shared" ref="AG6:AG15" si="3">AD6-AF6</f>
        <v>6.7118500000000019</v>
      </c>
      <c r="AH6" s="1003">
        <f t="shared" ref="AH6:AH15" si="4">(AD6-AF6)/AD6</f>
        <v>0.29056067949081488</v>
      </c>
      <c r="AI6" s="278">
        <v>3.7735799999999999</v>
      </c>
      <c r="AJ6" s="925">
        <v>2.3884300000000001E-2</v>
      </c>
      <c r="AK6" s="925">
        <v>3.0212080000000001</v>
      </c>
      <c r="AL6" s="925">
        <v>0.23878150000000001</v>
      </c>
      <c r="AM6" s="925">
        <v>0.84272860000000005</v>
      </c>
      <c r="AN6" s="925">
        <v>0.3355322</v>
      </c>
      <c r="AO6" s="925">
        <v>6.3914999999999996E-3</v>
      </c>
      <c r="AP6" s="925">
        <v>-0.13723179999999999</v>
      </c>
      <c r="AQ6" s="925">
        <f t="shared" ref="AQ6:AQ15" si="5">AE6-AF6</f>
        <v>-1.4728199999999987</v>
      </c>
      <c r="AR6" s="926">
        <f t="shared" ref="AR6:AR15" si="6">AG6-SUM(AI6:AQ6)</f>
        <v>7.9795700000001801E-2</v>
      </c>
      <c r="AS6" s="927">
        <f t="shared" ref="AS6:AS15" si="7">AR6/AG6</f>
        <v>1.1888778801671935E-2</v>
      </c>
      <c r="AT6" s="655">
        <v>2013</v>
      </c>
      <c r="AU6" s="883" t="s">
        <v>435</v>
      </c>
      <c r="AV6" s="491" t="s">
        <v>514</v>
      </c>
      <c r="AW6" s="491" t="s">
        <v>20</v>
      </c>
      <c r="AX6" s="491" t="s">
        <v>734</v>
      </c>
      <c r="AY6" s="924" t="s">
        <v>313</v>
      </c>
      <c r="AZ6" s="603">
        <v>30.372640000000001</v>
      </c>
      <c r="BA6" s="604">
        <v>18.06793</v>
      </c>
      <c r="BB6" s="605">
        <v>20.59995</v>
      </c>
      <c r="BC6" s="925">
        <f t="shared" ref="BC6:BC15" si="8">AZ6-BB6</f>
        <v>9.7726900000000008</v>
      </c>
      <c r="BD6" s="1003">
        <f t="shared" ref="BD6:BD15" si="9">(AZ6-BB6)/AZ6</f>
        <v>0.32175964947400032</v>
      </c>
      <c r="BE6" s="278">
        <v>1.192574</v>
      </c>
      <c r="BF6" s="925">
        <v>2.5546099999999999E-2</v>
      </c>
      <c r="BG6" s="925">
        <v>9.3720759999999999</v>
      </c>
      <c r="BH6" s="925">
        <v>0.40539069999999999</v>
      </c>
      <c r="BI6" s="925">
        <v>0.57876110000000003</v>
      </c>
      <c r="BJ6" s="925">
        <v>0.62185959999999996</v>
      </c>
      <c r="BK6" s="925">
        <v>2.7021400000000001E-2</v>
      </c>
      <c r="BL6" s="925">
        <v>0.10855389999999999</v>
      </c>
      <c r="BM6" s="925">
        <f t="shared" ref="BM6:BM15" si="10">BA6-BB6</f>
        <v>-2.5320199999999993</v>
      </c>
      <c r="BN6" s="926">
        <f t="shared" ref="BN6:BN15" si="11">BC6-SUM(BE6:BM6)</f>
        <v>-2.7072800000000896E-2</v>
      </c>
      <c r="BO6" s="927">
        <f t="shared" ref="BO6:BO15" si="12">BN6/BC6</f>
        <v>-2.7702505656069E-3</v>
      </c>
      <c r="BP6" s="655">
        <v>2013</v>
      </c>
      <c r="BQ6" s="883" t="s">
        <v>435</v>
      </c>
      <c r="BR6" s="491" t="s">
        <v>514</v>
      </c>
      <c r="BS6" s="491" t="s">
        <v>20</v>
      </c>
      <c r="BT6" s="491" t="s">
        <v>734</v>
      </c>
      <c r="BU6" s="924" t="s">
        <v>313</v>
      </c>
      <c r="BV6" s="603">
        <v>78.046229999999994</v>
      </c>
      <c r="BW6" s="604">
        <v>44.40305</v>
      </c>
      <c r="BX6" s="605">
        <v>44.469450000000002</v>
      </c>
      <c r="BY6" s="925">
        <f t="shared" ref="BY6:BY15" si="13">BV6-BX6</f>
        <v>33.576779999999992</v>
      </c>
      <c r="BZ6" s="1003">
        <f t="shared" ref="BZ6:BZ15" si="14">(BV6-BX6)/BV6</f>
        <v>0.43021655242027701</v>
      </c>
      <c r="CA6" s="278">
        <v>30.010750000000002</v>
      </c>
      <c r="CB6" s="925">
        <v>0</v>
      </c>
      <c r="CC6" s="925">
        <v>0.35470580000000002</v>
      </c>
      <c r="CD6" s="925">
        <v>3.3204999999999998E-2</v>
      </c>
      <c r="CE6" s="925">
        <v>0.3547459</v>
      </c>
      <c r="CF6" s="925">
        <v>0.4252167</v>
      </c>
      <c r="CG6" s="925">
        <v>0</v>
      </c>
      <c r="CH6" s="925">
        <v>2.2470629999999998</v>
      </c>
      <c r="CI6" s="925">
        <f t="shared" ref="CI6:CI15" si="15">BW6-BX6</f>
        <v>-6.6400000000001569E-2</v>
      </c>
      <c r="CJ6" s="926">
        <f t="shared" ref="CJ6:CJ15" si="16">BY6-SUM(CA6:CI6)</f>
        <v>0.21749359999999029</v>
      </c>
      <c r="CK6" s="927">
        <f t="shared" ref="CK6:CK15" si="17">CJ6/BY6</f>
        <v>6.4775002248574865E-3</v>
      </c>
    </row>
    <row r="7" spans="1:89" ht="11.45" customHeight="1">
      <c r="A7" s="656">
        <v>2010</v>
      </c>
      <c r="B7" s="206" t="s">
        <v>435</v>
      </c>
      <c r="C7" s="205" t="s">
        <v>514</v>
      </c>
      <c r="D7" s="205" t="s">
        <v>4</v>
      </c>
      <c r="E7" s="205" t="s">
        <v>5</v>
      </c>
      <c r="F7" s="1001" t="s">
        <v>313</v>
      </c>
      <c r="G7" s="267">
        <v>32.759529999999998</v>
      </c>
      <c r="H7" s="268">
        <v>20.348009999999999</v>
      </c>
      <c r="I7" s="268">
        <v>21.174289999999999</v>
      </c>
      <c r="J7" s="280">
        <f t="shared" ref="J7:J15" si="18">G7-I7</f>
        <v>11.585239999999999</v>
      </c>
      <c r="K7" s="281">
        <f t="shared" ref="K7:K15" si="19">(G7-I7)/G7</f>
        <v>0.353644878299536</v>
      </c>
      <c r="L7" s="267">
        <v>6.0422760000000002</v>
      </c>
      <c r="M7" s="268">
        <v>1.18256E-2</v>
      </c>
      <c r="N7" s="268">
        <v>4.0398870000000002</v>
      </c>
      <c r="O7" s="268">
        <v>5.7609599999999997E-2</v>
      </c>
      <c r="P7" s="268">
        <v>0.9212437</v>
      </c>
      <c r="Q7" s="268">
        <v>0.25658130000000001</v>
      </c>
      <c r="R7" s="268">
        <v>4.1142000000000001E-3</v>
      </c>
      <c r="S7" s="268">
        <v>1.1979759999999999</v>
      </c>
      <c r="T7" s="258">
        <f t="shared" ref="T7:T15" si="20">H7-I7</f>
        <v>-0.82628000000000057</v>
      </c>
      <c r="U7" s="892">
        <f t="shared" ref="U7:U15" si="21">J7-SUM(L7:T7)</f>
        <v>-0.11999340000000025</v>
      </c>
      <c r="V7" s="893">
        <f t="shared" ref="V7:V15" si="22">U7/J7</f>
        <v>-1.0357437567111279E-2</v>
      </c>
      <c r="W7" s="900">
        <f t="shared" ref="W7:W15" si="23">S7/J7</f>
        <v>0.10340536751936084</v>
      </c>
      <c r="X7" s="656">
        <v>2010</v>
      </c>
      <c r="Y7" s="206" t="s">
        <v>435</v>
      </c>
      <c r="Z7" s="205" t="s">
        <v>514</v>
      </c>
      <c r="AA7" s="205" t="s">
        <v>4</v>
      </c>
      <c r="AB7" s="205" t="s">
        <v>5</v>
      </c>
      <c r="AC7" s="891" t="s">
        <v>313</v>
      </c>
      <c r="AD7" s="267">
        <v>22.867819999999998</v>
      </c>
      <c r="AE7" s="268">
        <v>14.076510000000001</v>
      </c>
      <c r="AF7" s="269">
        <v>14.88988</v>
      </c>
      <c r="AG7" s="258">
        <f t="shared" si="3"/>
        <v>7.9779399999999985</v>
      </c>
      <c r="AH7" s="259">
        <f t="shared" si="4"/>
        <v>0.3488719082098774</v>
      </c>
      <c r="AI7" s="280">
        <v>3.7413720000000001</v>
      </c>
      <c r="AJ7" s="258">
        <v>1.58119E-2</v>
      </c>
      <c r="AK7" s="258">
        <v>2.869653</v>
      </c>
      <c r="AL7" s="258">
        <v>7.4878700000000006E-2</v>
      </c>
      <c r="AM7" s="258">
        <v>1.0415810000000001</v>
      </c>
      <c r="AN7" s="258">
        <v>0.2156672</v>
      </c>
      <c r="AO7" s="258">
        <v>4.2791000000000001E-3</v>
      </c>
      <c r="AP7" s="258">
        <v>0.93698599999999999</v>
      </c>
      <c r="AQ7" s="258">
        <f t="shared" si="5"/>
        <v>-0.81336999999999904</v>
      </c>
      <c r="AR7" s="892">
        <f t="shared" si="6"/>
        <v>-0.10891890000000259</v>
      </c>
      <c r="AS7" s="893">
        <f t="shared" si="7"/>
        <v>-1.3652509294379578E-2</v>
      </c>
      <c r="AT7" s="656">
        <v>2010</v>
      </c>
      <c r="AU7" s="206" t="s">
        <v>435</v>
      </c>
      <c r="AV7" s="205" t="s">
        <v>514</v>
      </c>
      <c r="AW7" s="205" t="s">
        <v>4</v>
      </c>
      <c r="AX7" s="205" t="s">
        <v>5</v>
      </c>
      <c r="AY7" s="891" t="s">
        <v>313</v>
      </c>
      <c r="AZ7" s="267">
        <v>33.289070000000002</v>
      </c>
      <c r="BA7" s="268">
        <v>20.701409999999999</v>
      </c>
      <c r="BB7" s="269">
        <v>22.371490000000001</v>
      </c>
      <c r="BC7" s="258">
        <f t="shared" si="8"/>
        <v>10.917580000000001</v>
      </c>
      <c r="BD7" s="259">
        <f t="shared" si="9"/>
        <v>0.32796290193748279</v>
      </c>
      <c r="BE7" s="280">
        <v>1.1919569999999999</v>
      </c>
      <c r="BF7" s="258">
        <v>7.3442000000000004E-3</v>
      </c>
      <c r="BG7" s="258">
        <v>9.3360040000000009</v>
      </c>
      <c r="BH7" s="258">
        <v>2.0810100000000002E-2</v>
      </c>
      <c r="BI7" s="258">
        <v>0.92656799999999995</v>
      </c>
      <c r="BJ7" s="258">
        <v>0.34762189999999998</v>
      </c>
      <c r="BK7" s="258">
        <v>0</v>
      </c>
      <c r="BL7" s="258">
        <v>0.97912600000000005</v>
      </c>
      <c r="BM7" s="258">
        <f t="shared" si="10"/>
        <v>-1.6700800000000022</v>
      </c>
      <c r="BN7" s="892">
        <f t="shared" si="11"/>
        <v>-0.22177119999999739</v>
      </c>
      <c r="BO7" s="893">
        <f t="shared" si="12"/>
        <v>-2.0313219596283918E-2</v>
      </c>
      <c r="BP7" s="656">
        <v>2010</v>
      </c>
      <c r="BQ7" s="206" t="s">
        <v>435</v>
      </c>
      <c r="BR7" s="205" t="s">
        <v>514</v>
      </c>
      <c r="BS7" s="205" t="s">
        <v>4</v>
      </c>
      <c r="BT7" s="205" t="s">
        <v>5</v>
      </c>
      <c r="BU7" s="891" t="s">
        <v>313</v>
      </c>
      <c r="BV7" s="267">
        <v>81.015420000000006</v>
      </c>
      <c r="BW7" s="268">
        <v>50.911499999999997</v>
      </c>
      <c r="BX7" s="269">
        <v>50.297580000000004</v>
      </c>
      <c r="BY7" s="258">
        <f t="shared" si="13"/>
        <v>30.717840000000002</v>
      </c>
      <c r="BZ7" s="259">
        <f t="shared" si="14"/>
        <v>0.37916041168459041</v>
      </c>
      <c r="CA7" s="280">
        <v>26.134239999999998</v>
      </c>
      <c r="CB7" s="258">
        <v>0</v>
      </c>
      <c r="CC7" s="258">
        <v>0.41810609999999998</v>
      </c>
      <c r="CD7" s="258">
        <v>3.7336300000000003E-2</v>
      </c>
      <c r="CE7" s="258">
        <v>0.31322290000000003</v>
      </c>
      <c r="CF7" s="258">
        <v>0.29777150000000002</v>
      </c>
      <c r="CG7" s="258">
        <v>1.0643E-2</v>
      </c>
      <c r="CH7" s="258">
        <v>2.886301</v>
      </c>
      <c r="CI7" s="258">
        <f t="shared" si="15"/>
        <v>0.61391999999999314</v>
      </c>
      <c r="CJ7" s="892">
        <f t="shared" si="16"/>
        <v>6.2992000000114956E-3</v>
      </c>
      <c r="CK7" s="893">
        <f t="shared" si="17"/>
        <v>2.0506650207213447E-4</v>
      </c>
    </row>
    <row r="8" spans="1:89" ht="11.45" customHeight="1">
      <c r="A8" s="656">
        <v>2008</v>
      </c>
      <c r="B8" s="206" t="s">
        <v>435</v>
      </c>
      <c r="C8" s="205" t="s">
        <v>514</v>
      </c>
      <c r="D8" s="205" t="s">
        <v>6</v>
      </c>
      <c r="E8" s="205" t="s">
        <v>7</v>
      </c>
      <c r="F8" s="1001" t="s">
        <v>313</v>
      </c>
      <c r="G8" s="267">
        <v>31.474499999999999</v>
      </c>
      <c r="H8" s="268">
        <v>19.788630000000001</v>
      </c>
      <c r="I8" s="268">
        <v>21.079249999999998</v>
      </c>
      <c r="J8" s="280">
        <f t="shared" si="18"/>
        <v>10.395250000000001</v>
      </c>
      <c r="K8" s="281">
        <f t="shared" si="19"/>
        <v>0.33027530222878843</v>
      </c>
      <c r="L8" s="267">
        <v>5.4974499999999997</v>
      </c>
      <c r="M8" s="268">
        <v>0</v>
      </c>
      <c r="N8" s="268">
        <v>4.3880990000000004</v>
      </c>
      <c r="O8" s="268">
        <v>8.6655599999999999E-2</v>
      </c>
      <c r="P8" s="268">
        <v>0.53788849999999999</v>
      </c>
      <c r="Q8" s="268">
        <v>0.3729343</v>
      </c>
      <c r="R8" s="268">
        <v>4.4984999999999999E-3</v>
      </c>
      <c r="S8" s="268">
        <v>0.82453920000000003</v>
      </c>
      <c r="T8" s="258">
        <f t="shared" si="20"/>
        <v>-1.290619999999997</v>
      </c>
      <c r="U8" s="892">
        <f t="shared" si="21"/>
        <v>-2.6195100000004246E-2</v>
      </c>
      <c r="V8" s="893">
        <f t="shared" si="22"/>
        <v>-2.5199105360625522E-3</v>
      </c>
      <c r="W8" s="900">
        <f t="shared" si="23"/>
        <v>7.9318842740674828E-2</v>
      </c>
      <c r="X8" s="656">
        <v>2008</v>
      </c>
      <c r="Y8" s="206" t="s">
        <v>435</v>
      </c>
      <c r="Z8" s="205" t="s">
        <v>514</v>
      </c>
      <c r="AA8" s="205" t="s">
        <v>6</v>
      </c>
      <c r="AB8" s="205" t="s">
        <v>7</v>
      </c>
      <c r="AC8" s="891" t="s">
        <v>313</v>
      </c>
      <c r="AD8" s="267">
        <v>21.512329999999999</v>
      </c>
      <c r="AE8" s="268">
        <v>13.614890000000001</v>
      </c>
      <c r="AF8" s="269">
        <v>14.70614</v>
      </c>
      <c r="AG8" s="258">
        <f t="shared" si="3"/>
        <v>6.8061899999999991</v>
      </c>
      <c r="AH8" s="259">
        <f t="shared" si="4"/>
        <v>0.31638553331972868</v>
      </c>
      <c r="AI8" s="280">
        <v>3.2330670000000001</v>
      </c>
      <c r="AJ8" s="258">
        <v>0</v>
      </c>
      <c r="AK8" s="258">
        <v>3.0555050000000001</v>
      </c>
      <c r="AL8" s="258">
        <v>8.3445099999999994E-2</v>
      </c>
      <c r="AM8" s="258">
        <v>0.58327439999999997</v>
      </c>
      <c r="AN8" s="258">
        <v>0.31799939999999999</v>
      </c>
      <c r="AO8" s="258">
        <v>7.0733999999999997E-3</v>
      </c>
      <c r="AP8" s="258">
        <v>0.6169538</v>
      </c>
      <c r="AQ8" s="258">
        <f t="shared" si="5"/>
        <v>-1.0912499999999987</v>
      </c>
      <c r="AR8" s="892">
        <f t="shared" si="6"/>
        <v>1.2189999999812073E-4</v>
      </c>
      <c r="AS8" s="893">
        <f t="shared" si="7"/>
        <v>1.7910167068230648E-5</v>
      </c>
      <c r="AT8" s="656">
        <v>2008</v>
      </c>
      <c r="AU8" s="206" t="s">
        <v>435</v>
      </c>
      <c r="AV8" s="205" t="s">
        <v>514</v>
      </c>
      <c r="AW8" s="205" t="s">
        <v>6</v>
      </c>
      <c r="AX8" s="205" t="s">
        <v>7</v>
      </c>
      <c r="AY8" s="891" t="s">
        <v>313</v>
      </c>
      <c r="AZ8" s="267">
        <v>31.490680000000001</v>
      </c>
      <c r="BA8" s="268">
        <v>18.834630000000001</v>
      </c>
      <c r="BB8" s="269">
        <v>21.547830000000001</v>
      </c>
      <c r="BC8" s="258">
        <f t="shared" si="8"/>
        <v>9.94285</v>
      </c>
      <c r="BD8" s="259">
        <f t="shared" si="9"/>
        <v>0.31573945052948998</v>
      </c>
      <c r="BE8" s="280">
        <v>0.94916730000000005</v>
      </c>
      <c r="BF8" s="258">
        <v>0</v>
      </c>
      <c r="BG8" s="258">
        <v>9.8971289999999996</v>
      </c>
      <c r="BH8" s="258">
        <v>0.14490890000000001</v>
      </c>
      <c r="BI8" s="258">
        <v>0.53509329999999999</v>
      </c>
      <c r="BJ8" s="258">
        <v>0.64549920000000005</v>
      </c>
      <c r="BK8" s="258">
        <v>0</v>
      </c>
      <c r="BL8" s="258">
        <v>0.56357380000000001</v>
      </c>
      <c r="BM8" s="258">
        <f t="shared" si="10"/>
        <v>-2.7132000000000005</v>
      </c>
      <c r="BN8" s="892">
        <f t="shared" si="11"/>
        <v>-7.9321499999998935E-2</v>
      </c>
      <c r="BO8" s="893">
        <f t="shared" si="12"/>
        <v>-7.9777428001024785E-3</v>
      </c>
      <c r="BP8" s="656">
        <v>2008</v>
      </c>
      <c r="BQ8" s="206" t="s">
        <v>435</v>
      </c>
      <c r="BR8" s="205" t="s">
        <v>514</v>
      </c>
      <c r="BS8" s="205" t="s">
        <v>6</v>
      </c>
      <c r="BT8" s="205" t="s">
        <v>7</v>
      </c>
      <c r="BU8" s="891" t="s">
        <v>313</v>
      </c>
      <c r="BV8" s="267">
        <v>80.31062</v>
      </c>
      <c r="BW8" s="268">
        <v>52.089359999999999</v>
      </c>
      <c r="BX8" s="269">
        <v>51.586410000000001</v>
      </c>
      <c r="BY8" s="258">
        <f t="shared" si="13"/>
        <v>28.724209999999999</v>
      </c>
      <c r="BZ8" s="259">
        <f t="shared" si="14"/>
        <v>0.35766390547103233</v>
      </c>
      <c r="CA8" s="280">
        <v>25.249749999999999</v>
      </c>
      <c r="CB8" s="258">
        <v>0</v>
      </c>
      <c r="CC8" s="258">
        <v>0.1520348</v>
      </c>
      <c r="CD8" s="258">
        <v>0</v>
      </c>
      <c r="CE8" s="258">
        <v>0.33844380000000002</v>
      </c>
      <c r="CF8" s="258">
        <v>0.1661396</v>
      </c>
      <c r="CG8" s="258">
        <v>0</v>
      </c>
      <c r="CH8" s="258">
        <v>2.2352750000000001</v>
      </c>
      <c r="CI8" s="258">
        <f t="shared" si="15"/>
        <v>0.50294999999999845</v>
      </c>
      <c r="CJ8" s="892">
        <f t="shared" si="16"/>
        <v>7.9616800000000154E-2</v>
      </c>
      <c r="CK8" s="893">
        <f t="shared" si="17"/>
        <v>2.7717663949678741E-3</v>
      </c>
    </row>
    <row r="9" spans="1:89" ht="11.45" customHeight="1">
      <c r="A9" s="656">
        <v>2004</v>
      </c>
      <c r="B9" s="206" t="s">
        <v>435</v>
      </c>
      <c r="C9" s="205" t="s">
        <v>514</v>
      </c>
      <c r="D9" s="205" t="s">
        <v>8</v>
      </c>
      <c r="E9" s="205" t="s">
        <v>735</v>
      </c>
      <c r="F9" s="1001" t="s">
        <v>313</v>
      </c>
      <c r="G9" s="267">
        <v>32.51867</v>
      </c>
      <c r="H9" s="268">
        <v>19.42822</v>
      </c>
      <c r="I9" s="268">
        <v>20.954360000000001</v>
      </c>
      <c r="J9" s="280">
        <f t="shared" si="18"/>
        <v>11.564309999999999</v>
      </c>
      <c r="K9" s="281">
        <f t="shared" si="19"/>
        <v>0.35562063270115285</v>
      </c>
      <c r="L9" s="267">
        <v>6.5478199999999998</v>
      </c>
      <c r="M9" s="268">
        <v>0</v>
      </c>
      <c r="N9" s="268">
        <v>4.725168</v>
      </c>
      <c r="O9" s="268">
        <v>0.1457415</v>
      </c>
      <c r="P9" s="268">
        <v>1.134795</v>
      </c>
      <c r="Q9" s="268"/>
      <c r="R9" s="268">
        <v>1.84917E-2</v>
      </c>
      <c r="S9" s="268">
        <v>0.54719830000000003</v>
      </c>
      <c r="T9" s="258">
        <f t="shared" si="20"/>
        <v>-1.5261400000000016</v>
      </c>
      <c r="U9" s="892">
        <f t="shared" si="21"/>
        <v>-2.8764499999999416E-2</v>
      </c>
      <c r="V9" s="893">
        <f t="shared" si="22"/>
        <v>-2.4873511692439427E-3</v>
      </c>
      <c r="W9" s="900">
        <f t="shared" si="23"/>
        <v>4.7317851216371755E-2</v>
      </c>
      <c r="X9" s="656">
        <v>2004</v>
      </c>
      <c r="Y9" s="206" t="s">
        <v>435</v>
      </c>
      <c r="Z9" s="205" t="s">
        <v>514</v>
      </c>
      <c r="AA9" s="205" t="s">
        <v>8</v>
      </c>
      <c r="AB9" s="205" t="s">
        <v>735</v>
      </c>
      <c r="AC9" s="891" t="s">
        <v>313</v>
      </c>
      <c r="AD9" s="267">
        <v>23.887139999999999</v>
      </c>
      <c r="AE9" s="268">
        <v>14.53565</v>
      </c>
      <c r="AF9" s="269">
        <v>15.9315</v>
      </c>
      <c r="AG9" s="258">
        <f t="shared" si="3"/>
        <v>7.9556399999999989</v>
      </c>
      <c r="AH9" s="259">
        <f t="shared" si="4"/>
        <v>0.3330511731416988</v>
      </c>
      <c r="AI9" s="280">
        <v>3.9873319999999999</v>
      </c>
      <c r="AJ9" s="258">
        <v>0</v>
      </c>
      <c r="AK9" s="258">
        <v>3.336957</v>
      </c>
      <c r="AL9" s="258">
        <v>0.1765709</v>
      </c>
      <c r="AM9" s="258">
        <v>1.3296699999999999</v>
      </c>
      <c r="AN9" s="258"/>
      <c r="AO9" s="258">
        <v>2.9326899999999999E-2</v>
      </c>
      <c r="AP9" s="258">
        <v>0.54608350000000005</v>
      </c>
      <c r="AQ9" s="258">
        <f t="shared" si="5"/>
        <v>-1.3958499999999994</v>
      </c>
      <c r="AR9" s="892">
        <f t="shared" si="6"/>
        <v>-5.4450300000000951E-2</v>
      </c>
      <c r="AS9" s="893">
        <f t="shared" si="7"/>
        <v>-6.844238804169238E-3</v>
      </c>
      <c r="AT9" s="656">
        <v>2004</v>
      </c>
      <c r="AU9" s="206" t="s">
        <v>435</v>
      </c>
      <c r="AV9" s="205" t="s">
        <v>514</v>
      </c>
      <c r="AW9" s="205" t="s">
        <v>8</v>
      </c>
      <c r="AX9" s="205" t="s">
        <v>735</v>
      </c>
      <c r="AY9" s="891" t="s">
        <v>313</v>
      </c>
      <c r="AZ9" s="267">
        <v>29.462399999999999</v>
      </c>
      <c r="BA9" s="268">
        <v>17.08972</v>
      </c>
      <c r="BB9" s="269">
        <v>19.830660000000002</v>
      </c>
      <c r="BC9" s="258">
        <f t="shared" si="8"/>
        <v>9.6317399999999971</v>
      </c>
      <c r="BD9" s="259">
        <f t="shared" si="9"/>
        <v>0.32691634082763105</v>
      </c>
      <c r="BE9" s="280">
        <v>0.80757900000000005</v>
      </c>
      <c r="BF9" s="258">
        <v>0</v>
      </c>
      <c r="BG9" s="258">
        <v>10.1844</v>
      </c>
      <c r="BH9" s="258">
        <v>0.1224098</v>
      </c>
      <c r="BI9" s="258">
        <v>0.87764359999999997</v>
      </c>
      <c r="BJ9" s="258"/>
      <c r="BK9" s="258">
        <v>0</v>
      </c>
      <c r="BL9" s="258">
        <v>0.39459899999999998</v>
      </c>
      <c r="BM9" s="258">
        <f t="shared" si="10"/>
        <v>-2.7409400000000019</v>
      </c>
      <c r="BN9" s="892">
        <f t="shared" si="11"/>
        <v>-1.3951400000001613E-2</v>
      </c>
      <c r="BO9" s="893">
        <f t="shared" si="12"/>
        <v>-1.4484817904139456E-3</v>
      </c>
      <c r="BP9" s="656">
        <v>2004</v>
      </c>
      <c r="BQ9" s="206" t="s">
        <v>435</v>
      </c>
      <c r="BR9" s="205" t="s">
        <v>514</v>
      </c>
      <c r="BS9" s="205" t="s">
        <v>8</v>
      </c>
      <c r="BT9" s="205" t="s">
        <v>735</v>
      </c>
      <c r="BU9" s="891" t="s">
        <v>313</v>
      </c>
      <c r="BV9" s="267">
        <v>81.885570000000001</v>
      </c>
      <c r="BW9" s="268">
        <v>48.684170000000002</v>
      </c>
      <c r="BX9" s="269">
        <v>48.303730000000002</v>
      </c>
      <c r="BY9" s="258">
        <f t="shared" si="13"/>
        <v>33.58184</v>
      </c>
      <c r="BZ9" s="259">
        <f t="shared" si="14"/>
        <v>0.41010693337055598</v>
      </c>
      <c r="CA9" s="280">
        <v>31.323509999999999</v>
      </c>
      <c r="CB9" s="258">
        <v>0</v>
      </c>
      <c r="CC9" s="258">
        <v>0.25964359999999997</v>
      </c>
      <c r="CD9" s="258">
        <v>4.0287000000000003E-2</v>
      </c>
      <c r="CE9" s="258">
        <v>0.62488940000000004</v>
      </c>
      <c r="CF9" s="258"/>
      <c r="CG9" s="258">
        <v>0</v>
      </c>
      <c r="CH9" s="258">
        <v>0.88014599999999998</v>
      </c>
      <c r="CI9" s="258">
        <f t="shared" si="15"/>
        <v>0.38044000000000011</v>
      </c>
      <c r="CJ9" s="892">
        <f t="shared" si="16"/>
        <v>7.2924000000000433E-2</v>
      </c>
      <c r="CK9" s="893">
        <f t="shared" si="17"/>
        <v>2.1715308035533619E-3</v>
      </c>
    </row>
    <row r="10" spans="1:89" ht="11.45" customHeight="1">
      <c r="A10" s="656">
        <v>2003</v>
      </c>
      <c r="B10" s="206" t="s">
        <v>435</v>
      </c>
      <c r="C10" s="205" t="s">
        <v>514</v>
      </c>
      <c r="D10" s="205" t="s">
        <v>8</v>
      </c>
      <c r="E10" s="205" t="s">
        <v>9</v>
      </c>
      <c r="F10" s="1001" t="s">
        <v>313</v>
      </c>
      <c r="G10" s="267">
        <v>32.655500000000004</v>
      </c>
      <c r="H10" s="268">
        <v>19.039300000000001</v>
      </c>
      <c r="I10" s="268">
        <v>20.370480000000001</v>
      </c>
      <c r="J10" s="280">
        <f t="shared" si="18"/>
        <v>12.285020000000003</v>
      </c>
      <c r="K10" s="281">
        <f t="shared" si="19"/>
        <v>0.37620064001469894</v>
      </c>
      <c r="L10" s="267">
        <v>6.9395040000000003</v>
      </c>
      <c r="M10" s="268">
        <v>5.2744899999999997E-2</v>
      </c>
      <c r="N10" s="268">
        <v>4.3470279999999999</v>
      </c>
      <c r="O10" s="268"/>
      <c r="P10" s="268">
        <v>1.4018569999999999</v>
      </c>
      <c r="Q10" s="268"/>
      <c r="R10" s="268">
        <v>7.7438000000000003E-3</v>
      </c>
      <c r="S10" s="268">
        <v>0.95595359999999996</v>
      </c>
      <c r="T10" s="258">
        <f t="shared" si="20"/>
        <v>-1.3311799999999998</v>
      </c>
      <c r="U10" s="892">
        <f t="shared" si="21"/>
        <v>-8.8631299999999413E-2</v>
      </c>
      <c r="V10" s="893">
        <f t="shared" si="22"/>
        <v>-7.2145832892416446E-3</v>
      </c>
      <c r="W10" s="900">
        <f t="shared" si="23"/>
        <v>7.7814574172447401E-2</v>
      </c>
      <c r="X10" s="656">
        <v>2003</v>
      </c>
      <c r="Y10" s="206" t="s">
        <v>435</v>
      </c>
      <c r="Z10" s="205" t="s">
        <v>514</v>
      </c>
      <c r="AA10" s="205" t="s">
        <v>8</v>
      </c>
      <c r="AB10" s="205" t="s">
        <v>9</v>
      </c>
      <c r="AC10" s="891" t="s">
        <v>313</v>
      </c>
      <c r="AD10" s="267">
        <v>23.97729</v>
      </c>
      <c r="AE10" s="268">
        <v>14.150539999999999</v>
      </c>
      <c r="AF10" s="269">
        <v>15.2323</v>
      </c>
      <c r="AG10" s="258">
        <f t="shared" si="3"/>
        <v>8.7449899999999996</v>
      </c>
      <c r="AH10" s="259">
        <f t="shared" si="4"/>
        <v>0.36471969934884219</v>
      </c>
      <c r="AI10" s="280">
        <v>4.1216379999999999</v>
      </c>
      <c r="AJ10" s="258">
        <v>6.5700099999999997E-2</v>
      </c>
      <c r="AK10" s="258">
        <v>3.0682719999999999</v>
      </c>
      <c r="AL10" s="258"/>
      <c r="AM10" s="258">
        <v>1.6228899999999999</v>
      </c>
      <c r="AN10" s="258"/>
      <c r="AO10" s="258">
        <v>1.21098E-2</v>
      </c>
      <c r="AP10" s="258">
        <v>0.98742010000000002</v>
      </c>
      <c r="AQ10" s="258">
        <f t="shared" si="5"/>
        <v>-1.0817600000000009</v>
      </c>
      <c r="AR10" s="892">
        <f t="shared" si="6"/>
        <v>-5.1279999999998438E-2</v>
      </c>
      <c r="AS10" s="893">
        <f t="shared" si="7"/>
        <v>-5.8639289467453297E-3</v>
      </c>
      <c r="AT10" s="656">
        <v>2003</v>
      </c>
      <c r="AU10" s="206" t="s">
        <v>435</v>
      </c>
      <c r="AV10" s="205" t="s">
        <v>514</v>
      </c>
      <c r="AW10" s="205" t="s">
        <v>8</v>
      </c>
      <c r="AX10" s="205" t="s">
        <v>9</v>
      </c>
      <c r="AY10" s="891" t="s">
        <v>313</v>
      </c>
      <c r="AZ10" s="267">
        <v>32.267710000000001</v>
      </c>
      <c r="BA10" s="268">
        <v>19.482189999999999</v>
      </c>
      <c r="BB10" s="269">
        <v>22.05866</v>
      </c>
      <c r="BC10" s="258">
        <f t="shared" si="8"/>
        <v>10.209050000000001</v>
      </c>
      <c r="BD10" s="259">
        <f t="shared" si="9"/>
        <v>0.31638594743785664</v>
      </c>
      <c r="BE10" s="280">
        <v>1.32416</v>
      </c>
      <c r="BF10" s="258">
        <v>3.6007900000000002E-2</v>
      </c>
      <c r="BG10" s="258">
        <v>9.6121619999999997</v>
      </c>
      <c r="BH10" s="258"/>
      <c r="BI10" s="258">
        <v>1.1840139999999999</v>
      </c>
      <c r="BJ10" s="258"/>
      <c r="BK10" s="258">
        <v>0</v>
      </c>
      <c r="BL10" s="258">
        <v>0.8286772</v>
      </c>
      <c r="BM10" s="258">
        <f t="shared" si="10"/>
        <v>-2.5764700000000005</v>
      </c>
      <c r="BN10" s="892">
        <f t="shared" si="11"/>
        <v>-0.19950109999999732</v>
      </c>
      <c r="BO10" s="893">
        <f t="shared" si="12"/>
        <v>-1.9541592998368829E-2</v>
      </c>
      <c r="BP10" s="656">
        <v>2003</v>
      </c>
      <c r="BQ10" s="206" t="s">
        <v>435</v>
      </c>
      <c r="BR10" s="205" t="s">
        <v>514</v>
      </c>
      <c r="BS10" s="205" t="s">
        <v>8</v>
      </c>
      <c r="BT10" s="205" t="s">
        <v>9</v>
      </c>
      <c r="BU10" s="891" t="s">
        <v>313</v>
      </c>
      <c r="BV10" s="267">
        <v>80.940619999999996</v>
      </c>
      <c r="BW10" s="268">
        <v>44.837859999999999</v>
      </c>
      <c r="BX10" s="269">
        <v>44.906390000000002</v>
      </c>
      <c r="BY10" s="258">
        <f t="shared" si="13"/>
        <v>36.034229999999994</v>
      </c>
      <c r="BZ10" s="259">
        <f t="shared" si="14"/>
        <v>0.44519340227440801</v>
      </c>
      <c r="CA10" s="280">
        <v>34.071269999999998</v>
      </c>
      <c r="CB10" s="258">
        <v>1.6902899999999998E-2</v>
      </c>
      <c r="CC10" s="258">
        <v>0.39425660000000001</v>
      </c>
      <c r="CD10" s="258"/>
      <c r="CE10" s="258">
        <v>0.63038640000000001</v>
      </c>
      <c r="CF10" s="258"/>
      <c r="CG10" s="258">
        <v>0</v>
      </c>
      <c r="CH10" s="258">
        <v>1.052454</v>
      </c>
      <c r="CI10" s="258">
        <f t="shared" si="15"/>
        <v>-6.8530000000002644E-2</v>
      </c>
      <c r="CJ10" s="892">
        <f t="shared" si="16"/>
        <v>-6.25098999999949E-2</v>
      </c>
      <c r="CK10" s="893">
        <f t="shared" si="17"/>
        <v>-1.7347366656647002E-3</v>
      </c>
    </row>
    <row r="11" spans="1:89" ht="11.45" customHeight="1">
      <c r="A11" s="656">
        <v>2001</v>
      </c>
      <c r="B11" s="206" t="s">
        <v>435</v>
      </c>
      <c r="C11" s="205" t="s">
        <v>514</v>
      </c>
      <c r="D11" s="205" t="s">
        <v>10</v>
      </c>
      <c r="E11" s="205" t="s">
        <v>11</v>
      </c>
      <c r="F11" s="1001" t="s">
        <v>313</v>
      </c>
      <c r="G11" s="267">
        <v>32.952730000000003</v>
      </c>
      <c r="H11" s="268">
        <v>20.393339999999998</v>
      </c>
      <c r="I11" s="268">
        <v>21.575939999999999</v>
      </c>
      <c r="J11" s="280">
        <f t="shared" si="18"/>
        <v>11.376790000000003</v>
      </c>
      <c r="K11" s="281">
        <f t="shared" si="19"/>
        <v>0.34524575050382783</v>
      </c>
      <c r="L11" s="267">
        <v>6.7566389999999998</v>
      </c>
      <c r="M11" s="268">
        <v>4.17147E-2</v>
      </c>
      <c r="N11" s="268">
        <v>3.867737</v>
      </c>
      <c r="O11" s="268"/>
      <c r="P11" s="268">
        <v>0.90476420000000002</v>
      </c>
      <c r="Q11" s="268"/>
      <c r="R11" s="268">
        <v>3.9551700000000002E-2</v>
      </c>
      <c r="S11" s="268">
        <v>0.90133569999999996</v>
      </c>
      <c r="T11" s="258">
        <f t="shared" si="20"/>
        <v>-1.1826000000000008</v>
      </c>
      <c r="U11" s="892">
        <f t="shared" si="21"/>
        <v>4.7647700000002402E-2</v>
      </c>
      <c r="V11" s="893">
        <f t="shared" si="22"/>
        <v>4.1881497329213594E-3</v>
      </c>
      <c r="W11" s="900">
        <f t="shared" si="23"/>
        <v>7.9225836110185716E-2</v>
      </c>
      <c r="X11" s="656">
        <v>2001</v>
      </c>
      <c r="Y11" s="206" t="s">
        <v>435</v>
      </c>
      <c r="Z11" s="205" t="s">
        <v>514</v>
      </c>
      <c r="AA11" s="205" t="s">
        <v>10</v>
      </c>
      <c r="AB11" s="205" t="s">
        <v>11</v>
      </c>
      <c r="AC11" s="891" t="s">
        <v>313</v>
      </c>
      <c r="AD11" s="267">
        <v>24.237670000000001</v>
      </c>
      <c r="AE11" s="268">
        <v>15.32264</v>
      </c>
      <c r="AF11" s="269">
        <v>16.39894</v>
      </c>
      <c r="AG11" s="258">
        <f t="shared" si="3"/>
        <v>7.8387300000000018</v>
      </c>
      <c r="AH11" s="259">
        <f t="shared" si="4"/>
        <v>0.32341103744708138</v>
      </c>
      <c r="AI11" s="280">
        <v>3.9178380000000002</v>
      </c>
      <c r="AJ11" s="258">
        <v>4.4955700000000001E-2</v>
      </c>
      <c r="AK11" s="258">
        <v>2.7512249999999998</v>
      </c>
      <c r="AL11" s="258"/>
      <c r="AM11" s="258">
        <v>1.1193420000000001</v>
      </c>
      <c r="AN11" s="258"/>
      <c r="AO11" s="258">
        <v>4.3861900000000002E-2</v>
      </c>
      <c r="AP11" s="258">
        <v>1.0216069999999999</v>
      </c>
      <c r="AQ11" s="258">
        <f t="shared" si="5"/>
        <v>-1.0762999999999998</v>
      </c>
      <c r="AR11" s="892">
        <f t="shared" si="6"/>
        <v>1.6200400000002446E-2</v>
      </c>
      <c r="AS11" s="893">
        <f t="shared" si="7"/>
        <v>2.0667123373304657E-3</v>
      </c>
      <c r="AT11" s="656">
        <v>2001</v>
      </c>
      <c r="AU11" s="206" t="s">
        <v>435</v>
      </c>
      <c r="AV11" s="205" t="s">
        <v>514</v>
      </c>
      <c r="AW11" s="205" t="s">
        <v>10</v>
      </c>
      <c r="AX11" s="205" t="s">
        <v>11</v>
      </c>
      <c r="AY11" s="891" t="s">
        <v>313</v>
      </c>
      <c r="AZ11" s="267">
        <v>31.8963</v>
      </c>
      <c r="BA11" s="268">
        <v>20.830269999999999</v>
      </c>
      <c r="BB11" s="269">
        <v>22.982710000000001</v>
      </c>
      <c r="BC11" s="258">
        <f t="shared" si="8"/>
        <v>8.9135899999999992</v>
      </c>
      <c r="BD11" s="259">
        <f t="shared" si="9"/>
        <v>0.27945529732288693</v>
      </c>
      <c r="BE11" s="280">
        <v>1.173448</v>
      </c>
      <c r="BF11" s="258">
        <v>5.3010000000000002E-2</v>
      </c>
      <c r="BG11" s="258">
        <v>8.3885649999999998</v>
      </c>
      <c r="BH11" s="258"/>
      <c r="BI11" s="258">
        <v>0.6177435</v>
      </c>
      <c r="BJ11" s="258"/>
      <c r="BK11" s="258">
        <v>0</v>
      </c>
      <c r="BL11" s="258">
        <v>0.72326469999999998</v>
      </c>
      <c r="BM11" s="258">
        <f t="shared" si="10"/>
        <v>-2.1524400000000021</v>
      </c>
      <c r="BN11" s="892">
        <f t="shared" si="11"/>
        <v>0.1099988000000014</v>
      </c>
      <c r="BO11" s="893">
        <f t="shared" si="12"/>
        <v>1.2340572092725984E-2</v>
      </c>
      <c r="BP11" s="656">
        <v>2001</v>
      </c>
      <c r="BQ11" s="206" t="s">
        <v>435</v>
      </c>
      <c r="BR11" s="205" t="s">
        <v>514</v>
      </c>
      <c r="BS11" s="205" t="s">
        <v>10</v>
      </c>
      <c r="BT11" s="205" t="s">
        <v>11</v>
      </c>
      <c r="BU11" s="891" t="s">
        <v>313</v>
      </c>
      <c r="BV11" s="267">
        <v>82.721029999999999</v>
      </c>
      <c r="BW11" s="268">
        <v>47.000059999999998</v>
      </c>
      <c r="BX11" s="269">
        <v>46.68929</v>
      </c>
      <c r="BY11" s="258">
        <f t="shared" si="13"/>
        <v>36.031739999999999</v>
      </c>
      <c r="BZ11" s="259">
        <f t="shared" si="14"/>
        <v>0.4355813751351984</v>
      </c>
      <c r="CA11" s="280">
        <v>34.261200000000002</v>
      </c>
      <c r="CB11" s="258">
        <v>0</v>
      </c>
      <c r="CC11" s="258">
        <v>0.28883360000000002</v>
      </c>
      <c r="CD11" s="258"/>
      <c r="CE11" s="258">
        <v>0.35311320000000002</v>
      </c>
      <c r="CF11" s="258"/>
      <c r="CG11" s="258">
        <v>0.1010284</v>
      </c>
      <c r="CH11" s="258">
        <v>0.63094899999999998</v>
      </c>
      <c r="CI11" s="258">
        <f t="shared" si="15"/>
        <v>0.31076999999999799</v>
      </c>
      <c r="CJ11" s="892">
        <f t="shared" si="16"/>
        <v>8.5845800000001304E-2</v>
      </c>
      <c r="CK11" s="893">
        <f t="shared" si="17"/>
        <v>2.3825049803312664E-3</v>
      </c>
    </row>
    <row r="12" spans="1:89" ht="11.45" customHeight="1">
      <c r="A12" s="656">
        <v>1995</v>
      </c>
      <c r="B12" s="206" t="s">
        <v>435</v>
      </c>
      <c r="C12" s="205" t="s">
        <v>514</v>
      </c>
      <c r="D12" s="205" t="s">
        <v>12</v>
      </c>
      <c r="E12" s="205" t="s">
        <v>13</v>
      </c>
      <c r="F12" s="1001" t="s">
        <v>313</v>
      </c>
      <c r="G12" s="267">
        <v>31.288789999999999</v>
      </c>
      <c r="H12" s="268">
        <v>19.229030000000002</v>
      </c>
      <c r="I12" s="268">
        <v>20.636050000000001</v>
      </c>
      <c r="J12" s="280">
        <f t="shared" si="18"/>
        <v>10.652739999999998</v>
      </c>
      <c r="K12" s="281">
        <f t="shared" si="19"/>
        <v>0.34046506752098749</v>
      </c>
      <c r="L12" s="267">
        <v>6.2253309999999997</v>
      </c>
      <c r="M12" s="268">
        <v>0.1322498</v>
      </c>
      <c r="N12" s="268">
        <v>3.1836630000000001</v>
      </c>
      <c r="O12" s="268">
        <v>0.53633790000000003</v>
      </c>
      <c r="P12" s="268">
        <v>1.5042880000000001</v>
      </c>
      <c r="Q12" s="268"/>
      <c r="R12" s="268">
        <v>5.1193200000000001E-2</v>
      </c>
      <c r="S12" s="268">
        <v>0.4469824</v>
      </c>
      <c r="T12" s="258">
        <f t="shared" si="20"/>
        <v>-1.4070199999999993</v>
      </c>
      <c r="U12" s="892">
        <f t="shared" si="21"/>
        <v>-2.0285300000002948E-2</v>
      </c>
      <c r="V12" s="893">
        <f t="shared" si="22"/>
        <v>-1.9042330893275299E-3</v>
      </c>
      <c r="W12" s="900">
        <f t="shared" si="23"/>
        <v>4.1959383219716248E-2</v>
      </c>
      <c r="X12" s="656">
        <v>1995</v>
      </c>
      <c r="Y12" s="206" t="s">
        <v>435</v>
      </c>
      <c r="Z12" s="205" t="s">
        <v>514</v>
      </c>
      <c r="AA12" s="205" t="s">
        <v>12</v>
      </c>
      <c r="AB12" s="205" t="s">
        <v>13</v>
      </c>
      <c r="AC12" s="891" t="s">
        <v>313</v>
      </c>
      <c r="AD12" s="267">
        <v>23.092449999999999</v>
      </c>
      <c r="AE12" s="268">
        <v>14.41911</v>
      </c>
      <c r="AF12" s="269">
        <v>15.695309999999999</v>
      </c>
      <c r="AG12" s="258">
        <f t="shared" si="3"/>
        <v>7.3971400000000003</v>
      </c>
      <c r="AH12" s="259">
        <f t="shared" si="4"/>
        <v>0.32032720651121904</v>
      </c>
      <c r="AI12" s="280">
        <v>3.5318999999999998</v>
      </c>
      <c r="AJ12" s="258">
        <v>0.1707969</v>
      </c>
      <c r="AK12" s="258">
        <v>2.2437559999999999</v>
      </c>
      <c r="AL12" s="258">
        <v>0.53036550000000005</v>
      </c>
      <c r="AM12" s="258">
        <v>1.734826</v>
      </c>
      <c r="AN12" s="258"/>
      <c r="AO12" s="258">
        <v>5.8979999999999998E-2</v>
      </c>
      <c r="AP12" s="258">
        <v>0.4410038</v>
      </c>
      <c r="AQ12" s="258">
        <f t="shared" si="5"/>
        <v>-1.2761999999999993</v>
      </c>
      <c r="AR12" s="892">
        <f t="shared" si="6"/>
        <v>-3.8288200000001993E-2</v>
      </c>
      <c r="AS12" s="893">
        <f t="shared" si="7"/>
        <v>-5.1760815666598162E-3</v>
      </c>
      <c r="AT12" s="656">
        <v>1995</v>
      </c>
      <c r="AU12" s="206" t="s">
        <v>435</v>
      </c>
      <c r="AV12" s="205" t="s">
        <v>514</v>
      </c>
      <c r="AW12" s="205" t="s">
        <v>12</v>
      </c>
      <c r="AX12" s="205" t="s">
        <v>13</v>
      </c>
      <c r="AY12" s="891" t="s">
        <v>313</v>
      </c>
      <c r="AZ12" s="267">
        <v>30.462230000000002</v>
      </c>
      <c r="BA12" s="268">
        <v>20.134219999999999</v>
      </c>
      <c r="BB12" s="269">
        <v>22.30011</v>
      </c>
      <c r="BC12" s="258">
        <f t="shared" si="8"/>
        <v>8.1621200000000016</v>
      </c>
      <c r="BD12" s="259">
        <f t="shared" si="9"/>
        <v>0.26794230100685346</v>
      </c>
      <c r="BE12" s="280">
        <v>1.0076069999999999</v>
      </c>
      <c r="BF12" s="258">
        <v>4.4286699999999998E-2</v>
      </c>
      <c r="BG12" s="258">
        <v>6.7092489999999998</v>
      </c>
      <c r="BH12" s="258">
        <v>0.73249149999999996</v>
      </c>
      <c r="BI12" s="258">
        <v>1.199624</v>
      </c>
      <c r="BJ12" s="258"/>
      <c r="BK12" s="258">
        <v>4.34914E-2</v>
      </c>
      <c r="BL12" s="258">
        <v>0.5911303</v>
      </c>
      <c r="BM12" s="258">
        <f t="shared" si="10"/>
        <v>-2.165890000000001</v>
      </c>
      <c r="BN12" s="892">
        <f t="shared" si="11"/>
        <v>1.3010000000335253E-4</v>
      </c>
      <c r="BO12" s="893">
        <f t="shared" si="12"/>
        <v>1.5939486310340025E-5</v>
      </c>
      <c r="BP12" s="656">
        <v>1995</v>
      </c>
      <c r="BQ12" s="206" t="s">
        <v>435</v>
      </c>
      <c r="BR12" s="205" t="s">
        <v>514</v>
      </c>
      <c r="BS12" s="205" t="s">
        <v>12</v>
      </c>
      <c r="BT12" s="205" t="s">
        <v>13</v>
      </c>
      <c r="BU12" s="891" t="s">
        <v>313</v>
      </c>
      <c r="BV12" s="267">
        <v>78.860590000000002</v>
      </c>
      <c r="BW12" s="268">
        <v>43.774180000000001</v>
      </c>
      <c r="BX12" s="269">
        <v>44.154649999999997</v>
      </c>
      <c r="BY12" s="258">
        <f t="shared" si="13"/>
        <v>34.705940000000005</v>
      </c>
      <c r="BZ12" s="259">
        <f t="shared" si="14"/>
        <v>0.44009231987739383</v>
      </c>
      <c r="CA12" s="280">
        <v>33.469369999999998</v>
      </c>
      <c r="CB12" s="258">
        <v>0.1223812</v>
      </c>
      <c r="CC12" s="258">
        <v>0.23759269999999999</v>
      </c>
      <c r="CD12" s="258">
        <v>0.1164379</v>
      </c>
      <c r="CE12" s="258">
        <v>0.93433949999999999</v>
      </c>
      <c r="CF12" s="258"/>
      <c r="CG12" s="258">
        <v>2.5917099999999998E-2</v>
      </c>
      <c r="CH12" s="258">
        <v>0.1476383</v>
      </c>
      <c r="CI12" s="258">
        <f t="shared" si="15"/>
        <v>-0.38046999999999542</v>
      </c>
      <c r="CJ12" s="892">
        <f t="shared" si="16"/>
        <v>3.2733300000003851E-2</v>
      </c>
      <c r="CK12" s="893">
        <f t="shared" si="17"/>
        <v>9.4316131474911347E-4</v>
      </c>
    </row>
    <row r="13" spans="1:89" ht="11.45" customHeight="1">
      <c r="A13" s="656">
        <v>1989</v>
      </c>
      <c r="B13" s="206" t="s">
        <v>435</v>
      </c>
      <c r="C13" s="205" t="s">
        <v>514</v>
      </c>
      <c r="D13" s="205" t="s">
        <v>14</v>
      </c>
      <c r="E13" s="205" t="s">
        <v>15</v>
      </c>
      <c r="F13" s="1001" t="s">
        <v>313</v>
      </c>
      <c r="G13" s="267">
        <v>26.496079999999999</v>
      </c>
      <c r="H13" s="268">
        <v>17.466090000000001</v>
      </c>
      <c r="I13" s="268">
        <v>18.992989999999999</v>
      </c>
      <c r="J13" s="280">
        <f t="shared" si="18"/>
        <v>7.5030900000000003</v>
      </c>
      <c r="K13" s="281">
        <f t="shared" si="19"/>
        <v>0.28317736057560217</v>
      </c>
      <c r="L13" s="267">
        <v>5.3487720000000003</v>
      </c>
      <c r="M13" s="268">
        <v>0.13730139999999999</v>
      </c>
      <c r="N13" s="268">
        <v>1.9355560000000001</v>
      </c>
      <c r="O13" s="268">
        <v>0.2162743</v>
      </c>
      <c r="P13" s="268">
        <v>0.85997489999999999</v>
      </c>
      <c r="Q13" s="268"/>
      <c r="R13" s="268"/>
      <c r="S13" s="268">
        <v>0.53422259999999999</v>
      </c>
      <c r="T13" s="258">
        <f t="shared" si="20"/>
        <v>-1.5268999999999977</v>
      </c>
      <c r="U13" s="892">
        <f t="shared" si="21"/>
        <v>-2.1112000000016451E-3</v>
      </c>
      <c r="V13" s="893">
        <f t="shared" si="22"/>
        <v>-2.813774058423456E-4</v>
      </c>
      <c r="W13" s="900">
        <f t="shared" si="23"/>
        <v>7.1200345457671441E-2</v>
      </c>
      <c r="X13" s="656">
        <v>1989</v>
      </c>
      <c r="Y13" s="206" t="s">
        <v>435</v>
      </c>
      <c r="Z13" s="205" t="s">
        <v>514</v>
      </c>
      <c r="AA13" s="205" t="s">
        <v>14</v>
      </c>
      <c r="AB13" s="205" t="s">
        <v>15</v>
      </c>
      <c r="AC13" s="891" t="s">
        <v>313</v>
      </c>
      <c r="AD13" s="267">
        <v>18.68684</v>
      </c>
      <c r="AE13" s="268">
        <v>12.15827</v>
      </c>
      <c r="AF13" s="269">
        <v>13.425509999999999</v>
      </c>
      <c r="AG13" s="258">
        <f t="shared" si="3"/>
        <v>5.261330000000001</v>
      </c>
      <c r="AH13" s="259">
        <f t="shared" si="4"/>
        <v>0.28155268627547519</v>
      </c>
      <c r="AI13" s="280">
        <v>3.2964859999999998</v>
      </c>
      <c r="AJ13" s="258">
        <v>0.14814759999999999</v>
      </c>
      <c r="AK13" s="258">
        <v>1.406496</v>
      </c>
      <c r="AL13" s="258">
        <v>0.260488</v>
      </c>
      <c r="AM13" s="258">
        <v>1.0228109999999999</v>
      </c>
      <c r="AN13" s="258"/>
      <c r="AO13" s="258"/>
      <c r="AP13" s="258">
        <v>0.39914270000000002</v>
      </c>
      <c r="AQ13" s="258">
        <f t="shared" si="5"/>
        <v>-1.2672399999999993</v>
      </c>
      <c r="AR13" s="892">
        <f t="shared" si="6"/>
        <v>-5.0012999999990981E-3</v>
      </c>
      <c r="AS13" s="893">
        <f t="shared" si="7"/>
        <v>-9.5057713543896644E-4</v>
      </c>
      <c r="AT13" s="656">
        <v>1989</v>
      </c>
      <c r="AU13" s="206" t="s">
        <v>435</v>
      </c>
      <c r="AV13" s="205" t="s">
        <v>514</v>
      </c>
      <c r="AW13" s="205" t="s">
        <v>14</v>
      </c>
      <c r="AX13" s="205" t="s">
        <v>15</v>
      </c>
      <c r="AY13" s="891" t="s">
        <v>313</v>
      </c>
      <c r="AZ13" s="267">
        <v>24.806850000000001</v>
      </c>
      <c r="BA13" s="268">
        <v>18.76745</v>
      </c>
      <c r="BB13" s="269">
        <v>21.04486</v>
      </c>
      <c r="BC13" s="258">
        <f t="shared" si="8"/>
        <v>3.7619900000000008</v>
      </c>
      <c r="BD13" s="259">
        <f t="shared" si="9"/>
        <v>0.1516512576163439</v>
      </c>
      <c r="BE13" s="280">
        <v>0.93405819999999995</v>
      </c>
      <c r="BF13" s="258">
        <v>0.10756780000000001</v>
      </c>
      <c r="BG13" s="258">
        <v>3.7865129999999998</v>
      </c>
      <c r="BH13" s="258">
        <v>0.17703150000000001</v>
      </c>
      <c r="BI13" s="258">
        <v>0.74990460000000003</v>
      </c>
      <c r="BJ13" s="258"/>
      <c r="BK13" s="258"/>
      <c r="BL13" s="258">
        <v>0.3100271</v>
      </c>
      <c r="BM13" s="258">
        <f t="shared" si="10"/>
        <v>-2.2774099999999997</v>
      </c>
      <c r="BN13" s="892">
        <f t="shared" si="11"/>
        <v>-2.5702199999999564E-2</v>
      </c>
      <c r="BO13" s="893">
        <f t="shared" si="12"/>
        <v>-6.8320755770216188E-3</v>
      </c>
      <c r="BP13" s="656">
        <v>1989</v>
      </c>
      <c r="BQ13" s="206" t="s">
        <v>435</v>
      </c>
      <c r="BR13" s="205" t="s">
        <v>514</v>
      </c>
      <c r="BS13" s="205" t="s">
        <v>14</v>
      </c>
      <c r="BT13" s="205" t="s">
        <v>15</v>
      </c>
      <c r="BU13" s="891" t="s">
        <v>313</v>
      </c>
      <c r="BV13" s="267">
        <v>76.548850000000002</v>
      </c>
      <c r="BW13" s="268">
        <v>45.054259999999999</v>
      </c>
      <c r="BX13" s="269">
        <v>46.148670000000003</v>
      </c>
      <c r="BY13" s="258">
        <f t="shared" si="13"/>
        <v>30.400179999999999</v>
      </c>
      <c r="BZ13" s="259">
        <f t="shared" si="14"/>
        <v>0.39713437889661307</v>
      </c>
      <c r="CA13" s="280">
        <v>29.071259999999999</v>
      </c>
      <c r="CB13" s="258">
        <v>0.14299580000000001</v>
      </c>
      <c r="CC13" s="258">
        <v>0.15272330000000001</v>
      </c>
      <c r="CD13" s="258">
        <v>3.6155699999999999E-2</v>
      </c>
      <c r="CE13" s="258">
        <v>0.1785679</v>
      </c>
      <c r="CF13" s="258"/>
      <c r="CG13" s="258"/>
      <c r="CH13" s="258">
        <v>1.863783</v>
      </c>
      <c r="CI13" s="258">
        <f t="shared" si="15"/>
        <v>-1.0944100000000034</v>
      </c>
      <c r="CJ13" s="892">
        <f t="shared" si="16"/>
        <v>4.9104299999999768E-2</v>
      </c>
      <c r="CK13" s="893">
        <f t="shared" si="17"/>
        <v>1.6152634622558081E-3</v>
      </c>
    </row>
    <row r="14" spans="1:89" ht="11.45" customHeight="1">
      <c r="A14" s="656">
        <v>1985</v>
      </c>
      <c r="B14" s="206" t="s">
        <v>435</v>
      </c>
      <c r="C14" s="205" t="s">
        <v>514</v>
      </c>
      <c r="D14" s="205" t="s">
        <v>16</v>
      </c>
      <c r="E14" s="205" t="s">
        <v>17</v>
      </c>
      <c r="F14" s="1001" t="s">
        <v>313</v>
      </c>
      <c r="G14" s="267">
        <v>26.725549999999998</v>
      </c>
      <c r="H14" s="268">
        <v>18.096640000000001</v>
      </c>
      <c r="I14" s="268">
        <v>19.635359999999999</v>
      </c>
      <c r="J14" s="280">
        <f t="shared" si="18"/>
        <v>7.0901899999999998</v>
      </c>
      <c r="K14" s="281">
        <f t="shared" si="19"/>
        <v>0.26529631756876848</v>
      </c>
      <c r="L14" s="267">
        <v>5.6274420000000003</v>
      </c>
      <c r="M14" s="268">
        <v>0.1143637</v>
      </c>
      <c r="N14" s="268">
        <v>0.88677119999999998</v>
      </c>
      <c r="O14" s="268">
        <v>0.10974879999999999</v>
      </c>
      <c r="P14" s="268">
        <v>1.170018</v>
      </c>
      <c r="Q14" s="268"/>
      <c r="R14" s="268"/>
      <c r="S14" s="268">
        <v>0.89256100000000005</v>
      </c>
      <c r="T14" s="258">
        <f t="shared" si="20"/>
        <v>-1.5387199999999979</v>
      </c>
      <c r="U14" s="892">
        <f t="shared" si="21"/>
        <v>-0.17199470000000261</v>
      </c>
      <c r="V14" s="893">
        <f t="shared" si="22"/>
        <v>-2.4258122842970728E-2</v>
      </c>
      <c r="W14" s="900">
        <f t="shared" si="23"/>
        <v>0.12588675338742686</v>
      </c>
      <c r="X14" s="656">
        <v>1985</v>
      </c>
      <c r="Y14" s="206" t="s">
        <v>435</v>
      </c>
      <c r="Z14" s="205" t="s">
        <v>514</v>
      </c>
      <c r="AA14" s="205" t="s">
        <v>16</v>
      </c>
      <c r="AB14" s="205" t="s">
        <v>17</v>
      </c>
      <c r="AC14" s="891" t="s">
        <v>313</v>
      </c>
      <c r="AD14" s="267">
        <v>19.607030000000002</v>
      </c>
      <c r="AE14" s="268">
        <v>12.683070000000001</v>
      </c>
      <c r="AF14" s="269">
        <v>13.92862</v>
      </c>
      <c r="AG14" s="258">
        <f t="shared" si="3"/>
        <v>5.6784100000000013</v>
      </c>
      <c r="AH14" s="259">
        <f t="shared" si="4"/>
        <v>0.28961092016485929</v>
      </c>
      <c r="AI14" s="280">
        <v>3.9420820000000001</v>
      </c>
      <c r="AJ14" s="258">
        <v>0.13574359999999999</v>
      </c>
      <c r="AK14" s="258">
        <v>0.63067390000000001</v>
      </c>
      <c r="AL14" s="258">
        <v>0.15214820000000001</v>
      </c>
      <c r="AM14" s="258">
        <v>1.40571</v>
      </c>
      <c r="AN14" s="258"/>
      <c r="AO14" s="258"/>
      <c r="AP14" s="258">
        <v>0.7958674</v>
      </c>
      <c r="AQ14" s="258">
        <f t="shared" si="5"/>
        <v>-1.2455499999999997</v>
      </c>
      <c r="AR14" s="892">
        <f t="shared" si="6"/>
        <v>-0.13826509999999814</v>
      </c>
      <c r="AS14" s="893">
        <f t="shared" si="7"/>
        <v>-2.4349263262074792E-2</v>
      </c>
      <c r="AT14" s="656">
        <v>1985</v>
      </c>
      <c r="AU14" s="206" t="s">
        <v>435</v>
      </c>
      <c r="AV14" s="205" t="s">
        <v>514</v>
      </c>
      <c r="AW14" s="205" t="s">
        <v>16</v>
      </c>
      <c r="AX14" s="205" t="s">
        <v>17</v>
      </c>
      <c r="AY14" s="891" t="s">
        <v>313</v>
      </c>
      <c r="AZ14" s="267">
        <v>22.310210000000001</v>
      </c>
      <c r="BA14" s="268">
        <v>17.29833</v>
      </c>
      <c r="BB14" s="269">
        <v>20.6127</v>
      </c>
      <c r="BC14" s="258">
        <f t="shared" si="8"/>
        <v>1.6975100000000012</v>
      </c>
      <c r="BD14" s="259">
        <f t="shared" si="9"/>
        <v>7.6086688560977292E-2</v>
      </c>
      <c r="BE14" s="280">
        <v>1.2409490000000001</v>
      </c>
      <c r="BF14" s="258">
        <v>9.2826800000000001E-2</v>
      </c>
      <c r="BG14" s="258">
        <v>1.742691</v>
      </c>
      <c r="BH14" s="258">
        <v>4.6432500000000002E-2</v>
      </c>
      <c r="BI14" s="258">
        <v>0.94035239999999998</v>
      </c>
      <c r="BJ14" s="258"/>
      <c r="BK14" s="258"/>
      <c r="BL14" s="258">
        <v>1.2647740000000001</v>
      </c>
      <c r="BM14" s="258">
        <f t="shared" si="10"/>
        <v>-3.3143700000000003</v>
      </c>
      <c r="BN14" s="892">
        <f t="shared" si="11"/>
        <v>-0.31614569999999897</v>
      </c>
      <c r="BO14" s="1010">
        <f t="shared" si="12"/>
        <v>-0.1862408468874992</v>
      </c>
      <c r="BP14" s="656">
        <v>1985</v>
      </c>
      <c r="BQ14" s="206" t="s">
        <v>435</v>
      </c>
      <c r="BR14" s="205" t="s">
        <v>514</v>
      </c>
      <c r="BS14" s="205" t="s">
        <v>16</v>
      </c>
      <c r="BT14" s="205" t="s">
        <v>17</v>
      </c>
      <c r="BU14" s="891" t="s">
        <v>313</v>
      </c>
      <c r="BV14" s="267">
        <v>78.450950000000006</v>
      </c>
      <c r="BW14" s="268">
        <v>50.562989999999999</v>
      </c>
      <c r="BX14" s="269">
        <v>48.94332</v>
      </c>
      <c r="BY14" s="258">
        <f t="shared" si="13"/>
        <v>29.507630000000006</v>
      </c>
      <c r="BZ14" s="259">
        <f t="shared" si="14"/>
        <v>0.37612839615071586</v>
      </c>
      <c r="CA14" s="280">
        <v>26.933029999999999</v>
      </c>
      <c r="CB14" s="258">
        <v>5.4180100000000002E-2</v>
      </c>
      <c r="CC14" s="258">
        <v>2.9583000000000002E-2</v>
      </c>
      <c r="CD14" s="258">
        <v>1.5602100000000001E-2</v>
      </c>
      <c r="CE14" s="258">
        <v>0.38610840000000002</v>
      </c>
      <c r="CF14" s="258"/>
      <c r="CG14" s="258"/>
      <c r="CH14" s="258">
        <v>0.44473079999999998</v>
      </c>
      <c r="CI14" s="258">
        <f t="shared" si="15"/>
        <v>1.6196699999999993</v>
      </c>
      <c r="CJ14" s="892">
        <f t="shared" si="16"/>
        <v>2.4725600000010672E-2</v>
      </c>
      <c r="CK14" s="893">
        <f t="shared" si="17"/>
        <v>8.3793920419941107E-4</v>
      </c>
    </row>
    <row r="15" spans="1:89" ht="11.45" customHeight="1">
      <c r="A15" s="657">
        <v>1981</v>
      </c>
      <c r="B15" s="217" t="s">
        <v>435</v>
      </c>
      <c r="C15" s="216" t="s">
        <v>514</v>
      </c>
      <c r="D15" s="216" t="s">
        <v>18</v>
      </c>
      <c r="E15" s="216" t="s">
        <v>19</v>
      </c>
      <c r="F15" s="1002" t="s">
        <v>313</v>
      </c>
      <c r="G15" s="594">
        <v>23.8309</v>
      </c>
      <c r="H15" s="595">
        <v>16.58868</v>
      </c>
      <c r="I15" s="595">
        <v>18.27065</v>
      </c>
      <c r="J15" s="307">
        <f t="shared" si="18"/>
        <v>5.5602499999999999</v>
      </c>
      <c r="K15" s="312">
        <f t="shared" si="19"/>
        <v>0.23332102438430777</v>
      </c>
      <c r="L15" s="594">
        <v>4.6412839999999997</v>
      </c>
      <c r="M15" s="595">
        <v>0.11657240000000001</v>
      </c>
      <c r="N15" s="595">
        <v>0.74425699999999995</v>
      </c>
      <c r="O15" s="595">
        <v>0.2114277</v>
      </c>
      <c r="P15" s="595">
        <v>0.82594970000000001</v>
      </c>
      <c r="Q15" s="595"/>
      <c r="R15" s="595"/>
      <c r="S15" s="595">
        <v>0.67113400000000001</v>
      </c>
      <c r="T15" s="262">
        <f t="shared" si="20"/>
        <v>-1.6819699999999997</v>
      </c>
      <c r="U15" s="923">
        <f t="shared" si="21"/>
        <v>3.1595199999999934E-2</v>
      </c>
      <c r="V15" s="916">
        <f t="shared" si="22"/>
        <v>5.6823344274088278E-3</v>
      </c>
      <c r="W15" s="968">
        <f t="shared" si="23"/>
        <v>0.12070212670293602</v>
      </c>
      <c r="X15" s="657">
        <v>1981</v>
      </c>
      <c r="Y15" s="217" t="s">
        <v>435</v>
      </c>
      <c r="Z15" s="216" t="s">
        <v>514</v>
      </c>
      <c r="AA15" s="216" t="s">
        <v>18</v>
      </c>
      <c r="AB15" s="216" t="s">
        <v>19</v>
      </c>
      <c r="AC15" s="914" t="s">
        <v>313</v>
      </c>
      <c r="AD15" s="594">
        <v>18.06636</v>
      </c>
      <c r="AE15" s="595">
        <v>13.18764</v>
      </c>
      <c r="AF15" s="596">
        <v>14.73512</v>
      </c>
      <c r="AG15" s="262">
        <f t="shared" si="3"/>
        <v>3.3312399999999993</v>
      </c>
      <c r="AH15" s="263">
        <f t="shared" si="4"/>
        <v>0.18438910771179137</v>
      </c>
      <c r="AI15" s="307">
        <v>2.6873529999999999</v>
      </c>
      <c r="AJ15" s="262">
        <v>0.11317969999999999</v>
      </c>
      <c r="AK15" s="262">
        <v>0.60343069999999999</v>
      </c>
      <c r="AL15" s="262">
        <v>0.16984840000000001</v>
      </c>
      <c r="AM15" s="262">
        <v>0.74528170000000005</v>
      </c>
      <c r="AN15" s="262"/>
      <c r="AO15" s="262"/>
      <c r="AP15" s="262">
        <v>0.5617666</v>
      </c>
      <c r="AQ15" s="262">
        <f t="shared" si="5"/>
        <v>-1.5474800000000002</v>
      </c>
      <c r="AR15" s="923">
        <f t="shared" si="6"/>
        <v>-2.1401000000000892E-3</v>
      </c>
      <c r="AS15" s="916">
        <f t="shared" si="7"/>
        <v>-6.4243344820549993E-4</v>
      </c>
      <c r="AT15" s="657">
        <v>1981</v>
      </c>
      <c r="AU15" s="217" t="s">
        <v>435</v>
      </c>
      <c r="AV15" s="216" t="s">
        <v>514</v>
      </c>
      <c r="AW15" s="216" t="s">
        <v>18</v>
      </c>
      <c r="AX15" s="216" t="s">
        <v>19</v>
      </c>
      <c r="AY15" s="914" t="s">
        <v>313</v>
      </c>
      <c r="AZ15" s="594">
        <v>21.220759999999999</v>
      </c>
      <c r="BA15" s="595">
        <v>16.979099999999999</v>
      </c>
      <c r="BB15" s="596">
        <v>19.983509999999999</v>
      </c>
      <c r="BC15" s="262">
        <f t="shared" si="8"/>
        <v>1.2372499999999995</v>
      </c>
      <c r="BD15" s="263">
        <f t="shared" si="9"/>
        <v>5.8303755379166419E-2</v>
      </c>
      <c r="BE15" s="307">
        <v>1.1035520000000001</v>
      </c>
      <c r="BF15" s="262">
        <v>7.9649899999999996E-2</v>
      </c>
      <c r="BG15" s="262">
        <v>1.383756</v>
      </c>
      <c r="BH15" s="262">
        <v>0.16136739999999999</v>
      </c>
      <c r="BI15" s="262">
        <v>0.83831500000000003</v>
      </c>
      <c r="BJ15" s="262"/>
      <c r="BK15" s="262"/>
      <c r="BL15" s="262">
        <v>0.61898419999999998</v>
      </c>
      <c r="BM15" s="262">
        <f t="shared" si="10"/>
        <v>-3.00441</v>
      </c>
      <c r="BN15" s="923">
        <f t="shared" si="11"/>
        <v>5.6035499999999239E-2</v>
      </c>
      <c r="BO15" s="916">
        <f t="shared" si="12"/>
        <v>4.529036168922955E-2</v>
      </c>
      <c r="BP15" s="657">
        <v>1981</v>
      </c>
      <c r="BQ15" s="217" t="s">
        <v>435</v>
      </c>
      <c r="BR15" s="216" t="s">
        <v>514</v>
      </c>
      <c r="BS15" s="216" t="s">
        <v>18</v>
      </c>
      <c r="BT15" s="216" t="s">
        <v>19</v>
      </c>
      <c r="BU15" s="914" t="s">
        <v>313</v>
      </c>
      <c r="BV15" s="594">
        <v>78.828450000000004</v>
      </c>
      <c r="BW15" s="595">
        <v>50.166930000000001</v>
      </c>
      <c r="BX15" s="596">
        <v>50.168410000000002</v>
      </c>
      <c r="BY15" s="262">
        <f t="shared" si="13"/>
        <v>28.660040000000002</v>
      </c>
      <c r="BZ15" s="263">
        <f t="shared" si="14"/>
        <v>0.36357482609387853</v>
      </c>
      <c r="CA15" s="307">
        <v>27.07845</v>
      </c>
      <c r="CB15" s="262">
        <v>5.9911699999999998E-2</v>
      </c>
      <c r="CC15" s="262">
        <v>0</v>
      </c>
      <c r="CD15" s="262">
        <v>4.3691599999999997E-2</v>
      </c>
      <c r="CE15" s="262">
        <v>0.1039639</v>
      </c>
      <c r="CF15" s="262"/>
      <c r="CG15" s="262"/>
      <c r="CH15" s="262">
        <v>1.3239730000000001</v>
      </c>
      <c r="CI15" s="262">
        <f t="shared" si="15"/>
        <v>-1.480000000000814E-3</v>
      </c>
      <c r="CJ15" s="923">
        <f t="shared" si="16"/>
        <v>5.15298000000044E-2</v>
      </c>
      <c r="CK15" s="916">
        <f t="shared" si="17"/>
        <v>1.7979667858106408E-3</v>
      </c>
    </row>
    <row r="16" spans="1:89" ht="11.45" customHeight="1">
      <c r="A16" s="212">
        <v>2013</v>
      </c>
      <c r="B16" s="213" t="s">
        <v>436</v>
      </c>
      <c r="C16" s="212" t="s">
        <v>512</v>
      </c>
      <c r="D16" s="212" t="s">
        <v>20</v>
      </c>
      <c r="E16" s="212" t="s">
        <v>21</v>
      </c>
      <c r="F16" s="1011" t="s">
        <v>313</v>
      </c>
      <c r="G16" s="603">
        <v>35.41995</v>
      </c>
      <c r="H16" s="604">
        <v>11.36487</v>
      </c>
      <c r="I16" s="605">
        <v>14.176629999999999</v>
      </c>
      <c r="J16" s="256">
        <f t="shared" ref="J16:J21" si="24">G16-I16</f>
        <v>21.243320000000001</v>
      </c>
      <c r="K16" s="257">
        <f t="shared" ref="K16:K21" si="25">(G16-I16)/G16</f>
        <v>0.5997557873458319</v>
      </c>
      <c r="L16" s="603">
        <v>18.556090000000001</v>
      </c>
      <c r="M16" s="604">
        <v>0.37363770000000002</v>
      </c>
      <c r="N16" s="604">
        <v>2.700618</v>
      </c>
      <c r="O16" s="604">
        <v>0.1685557</v>
      </c>
      <c r="P16" s="604">
        <v>1.9640839999999999</v>
      </c>
      <c r="Q16" s="604">
        <v>0.17179159999999999</v>
      </c>
      <c r="R16" s="604">
        <v>0.29273320000000003</v>
      </c>
      <c r="S16" s="604">
        <v>0</v>
      </c>
      <c r="T16" s="925">
        <f t="shared" ref="T16:T19" si="26">H16-I16</f>
        <v>-2.8117599999999996</v>
      </c>
      <c r="U16" s="926">
        <f t="shared" ref="U16:U21" si="27">J16-SUM(L16:T16)</f>
        <v>-0.17243019999999731</v>
      </c>
      <c r="V16" s="927">
        <f t="shared" ref="V16:V21" si="28">U16/J16</f>
        <v>-8.1169139287078154E-3</v>
      </c>
      <c r="W16" s="903">
        <f t="shared" ref="W16:W86" si="29">S16/J16</f>
        <v>0</v>
      </c>
      <c r="X16" s="212">
        <v>2013</v>
      </c>
      <c r="Y16" s="213" t="s">
        <v>436</v>
      </c>
      <c r="Z16" s="212" t="s">
        <v>512</v>
      </c>
      <c r="AA16" s="212" t="s">
        <v>20</v>
      </c>
      <c r="AB16" s="212" t="s">
        <v>21</v>
      </c>
      <c r="AC16" s="1011" t="s">
        <v>313</v>
      </c>
      <c r="AD16" s="603">
        <v>23.769590000000001</v>
      </c>
      <c r="AE16" s="604">
        <v>9.8625500000000006</v>
      </c>
      <c r="AF16" s="605">
        <v>12.68356</v>
      </c>
      <c r="AG16" s="256">
        <f t="shared" ref="AG16:AG47" si="30">AD16-AF16</f>
        <v>11.086030000000001</v>
      </c>
      <c r="AH16" s="257">
        <f t="shared" ref="AH16:AH47" si="31">(AD16-AF16)/AD16</f>
        <v>0.46639550787371598</v>
      </c>
      <c r="AI16" s="1012">
        <v>8.6581930000000007</v>
      </c>
      <c r="AJ16" s="256">
        <v>0.38815309999999997</v>
      </c>
      <c r="AK16" s="256">
        <v>2.0670929999999998</v>
      </c>
      <c r="AL16" s="256">
        <v>0.2344871</v>
      </c>
      <c r="AM16" s="256">
        <v>2.2495099999999999</v>
      </c>
      <c r="AN16" s="256">
        <v>0.1123734</v>
      </c>
      <c r="AO16" s="256">
        <v>0.28512330000000002</v>
      </c>
      <c r="AP16" s="256">
        <v>0</v>
      </c>
      <c r="AQ16" s="256">
        <f t="shared" ref="AQ16:AQ86" si="32">AE16-AF16</f>
        <v>-2.8210099999999994</v>
      </c>
      <c r="AR16" s="1013">
        <f t="shared" ref="AR16:AR86" si="33">AG16-SUM(AI16:AQ16)</f>
        <v>-8.7892899999999941E-2</v>
      </c>
      <c r="AS16" s="927">
        <f t="shared" ref="AS16:AS47" si="34">AR16/AG16</f>
        <v>-7.9282574555544164E-3</v>
      </c>
      <c r="AT16" s="212">
        <v>2013</v>
      </c>
      <c r="AU16" s="213" t="s">
        <v>436</v>
      </c>
      <c r="AV16" s="212" t="s">
        <v>512</v>
      </c>
      <c r="AW16" s="212" t="s">
        <v>20</v>
      </c>
      <c r="AX16" s="212" t="s">
        <v>21</v>
      </c>
      <c r="AY16" s="1011" t="s">
        <v>313</v>
      </c>
      <c r="AZ16" s="603">
        <v>27.56335</v>
      </c>
      <c r="BA16" s="604">
        <v>13.584519999999999</v>
      </c>
      <c r="BB16" s="605">
        <v>16.709669999999999</v>
      </c>
      <c r="BC16" s="256">
        <f t="shared" ref="BC16:BC21" si="35">AZ16-BB16</f>
        <v>10.853680000000001</v>
      </c>
      <c r="BD16" s="257">
        <f t="shared" ref="BD16:BD21" si="36">(AZ16-BB16)/AZ16</f>
        <v>0.39377216484933802</v>
      </c>
      <c r="BE16" s="1012">
        <v>3.3244919999999998</v>
      </c>
      <c r="BF16" s="256">
        <v>0.65695429999999999</v>
      </c>
      <c r="BG16" s="256">
        <v>7.271325</v>
      </c>
      <c r="BH16" s="256">
        <v>0.100956</v>
      </c>
      <c r="BI16" s="256">
        <v>2.76695</v>
      </c>
      <c r="BJ16" s="256">
        <v>0.34094809999999998</v>
      </c>
      <c r="BK16" s="256">
        <v>0.26516339999999999</v>
      </c>
      <c r="BL16" s="256">
        <v>0</v>
      </c>
      <c r="BM16" s="256">
        <f t="shared" ref="BM16:BM19" si="37">BA16-BB16</f>
        <v>-3.1251499999999997</v>
      </c>
      <c r="BN16" s="1013">
        <f t="shared" ref="BN16:BN21" si="38">BC16-SUM(BE16:BM16)</f>
        <v>-0.74795879999999926</v>
      </c>
      <c r="BO16" s="927">
        <f t="shared" ref="BO16:BO21" si="39">BN16/BC16</f>
        <v>-6.8912921700289592E-2</v>
      </c>
      <c r="BP16" s="212">
        <v>2013</v>
      </c>
      <c r="BQ16" s="213" t="s">
        <v>436</v>
      </c>
      <c r="BR16" s="212" t="s">
        <v>512</v>
      </c>
      <c r="BS16" s="212" t="s">
        <v>20</v>
      </c>
      <c r="BT16" s="212" t="s">
        <v>21</v>
      </c>
      <c r="BU16" s="1011" t="s">
        <v>313</v>
      </c>
      <c r="BV16" s="603">
        <v>85.185850000000002</v>
      </c>
      <c r="BW16" s="604">
        <v>14.52017</v>
      </c>
      <c r="BX16" s="605">
        <v>16.98246</v>
      </c>
      <c r="BY16" s="256">
        <f t="shared" ref="BY16:BY21" si="40">BV16-BX16</f>
        <v>68.203389999999999</v>
      </c>
      <c r="BZ16" s="257">
        <f t="shared" ref="BZ16:BZ21" si="41">(BV16-BX16)/BV16</f>
        <v>0.80064224281380059</v>
      </c>
      <c r="CA16" s="1012">
        <v>69.470470000000006</v>
      </c>
      <c r="CB16" s="256">
        <v>3.5629300000000003E-2</v>
      </c>
      <c r="CC16" s="256">
        <v>0.36356690000000003</v>
      </c>
      <c r="CD16" s="256">
        <v>0</v>
      </c>
      <c r="CE16" s="256">
        <v>0.12893199999999999</v>
      </c>
      <c r="CF16" s="256">
        <v>0.21447659999999999</v>
      </c>
      <c r="CG16" s="256">
        <v>0.34787649999999998</v>
      </c>
      <c r="CH16" s="256">
        <v>0</v>
      </c>
      <c r="CI16" s="256">
        <f t="shared" ref="CI16:CI19" si="42">BW16-BX16</f>
        <v>-2.4622899999999994</v>
      </c>
      <c r="CJ16" s="1013">
        <f t="shared" ref="CJ16:CJ21" si="43">BY16-SUM(CA16:CI16)</f>
        <v>0.10472869999999546</v>
      </c>
      <c r="CK16" s="927">
        <f t="shared" ref="CK16:CK21" si="44">CJ16/BY16</f>
        <v>1.5355351104981065E-3</v>
      </c>
    </row>
    <row r="17" spans="1:89" ht="11.45" customHeight="1">
      <c r="A17" s="205">
        <v>2010</v>
      </c>
      <c r="B17" s="206" t="s">
        <v>436</v>
      </c>
      <c r="C17" s="205" t="s">
        <v>512</v>
      </c>
      <c r="D17" s="205" t="s">
        <v>4</v>
      </c>
      <c r="E17" s="205" t="s">
        <v>22</v>
      </c>
      <c r="F17" s="891" t="s">
        <v>313</v>
      </c>
      <c r="G17" s="267">
        <v>35.829250000000002</v>
      </c>
      <c r="H17" s="268">
        <v>11.360189999999999</v>
      </c>
      <c r="I17" s="269">
        <v>15.14603</v>
      </c>
      <c r="J17" s="258">
        <f t="shared" si="24"/>
        <v>20.683220000000002</v>
      </c>
      <c r="K17" s="259">
        <f t="shared" si="25"/>
        <v>0.57727192168409891</v>
      </c>
      <c r="L17" s="267">
        <v>17.465</v>
      </c>
      <c r="M17" s="268">
        <v>0.2910604</v>
      </c>
      <c r="N17" s="268">
        <v>3.8521700000000001</v>
      </c>
      <c r="O17" s="268">
        <v>0.20059730000000001</v>
      </c>
      <c r="P17" s="268">
        <v>2.0341089999999999</v>
      </c>
      <c r="Q17" s="268">
        <v>0.28619670000000003</v>
      </c>
      <c r="R17" s="268">
        <v>0.20530889999999999</v>
      </c>
      <c r="S17" s="268">
        <v>0</v>
      </c>
      <c r="T17" s="258">
        <f t="shared" si="26"/>
        <v>-3.7858400000000003</v>
      </c>
      <c r="U17" s="892">
        <f t="shared" si="27"/>
        <v>0.13461770000000328</v>
      </c>
      <c r="V17" s="893">
        <f t="shared" si="28"/>
        <v>6.508546541592811E-3</v>
      </c>
      <c r="W17" s="900">
        <f t="shared" si="29"/>
        <v>0</v>
      </c>
      <c r="X17" s="205">
        <v>2010</v>
      </c>
      <c r="Y17" s="206" t="s">
        <v>436</v>
      </c>
      <c r="Z17" s="205" t="s">
        <v>512</v>
      </c>
      <c r="AA17" s="205" t="s">
        <v>4</v>
      </c>
      <c r="AB17" s="205" t="s">
        <v>22</v>
      </c>
      <c r="AC17" s="891" t="s">
        <v>313</v>
      </c>
      <c r="AD17" s="267">
        <v>24.942309999999999</v>
      </c>
      <c r="AE17" s="268">
        <v>9.7371280000000002</v>
      </c>
      <c r="AF17" s="269">
        <v>13.001390000000001</v>
      </c>
      <c r="AG17" s="258">
        <f t="shared" si="30"/>
        <v>11.940919999999998</v>
      </c>
      <c r="AH17" s="259">
        <f t="shared" si="31"/>
        <v>0.47874154398690416</v>
      </c>
      <c r="AI17" s="280">
        <v>8.8545739999999995</v>
      </c>
      <c r="AJ17" s="258">
        <v>0.2845297</v>
      </c>
      <c r="AK17" s="258">
        <v>3.0088940000000002</v>
      </c>
      <c r="AL17" s="258">
        <v>0.25325819999999999</v>
      </c>
      <c r="AM17" s="258">
        <v>2.2611889999999999</v>
      </c>
      <c r="AN17" s="258">
        <v>0.21649840000000001</v>
      </c>
      <c r="AO17" s="258">
        <v>0.14347309999999999</v>
      </c>
      <c r="AP17" s="258">
        <v>0</v>
      </c>
      <c r="AQ17" s="258">
        <f t="shared" si="32"/>
        <v>-3.2642620000000004</v>
      </c>
      <c r="AR17" s="892">
        <f t="shared" si="33"/>
        <v>0.18276559999999975</v>
      </c>
      <c r="AS17" s="893">
        <f t="shared" si="34"/>
        <v>1.5305822331947603E-2</v>
      </c>
      <c r="AT17" s="205">
        <v>2010</v>
      </c>
      <c r="AU17" s="206" t="s">
        <v>436</v>
      </c>
      <c r="AV17" s="205" t="s">
        <v>512</v>
      </c>
      <c r="AW17" s="205" t="s">
        <v>4</v>
      </c>
      <c r="AX17" s="205" t="s">
        <v>22</v>
      </c>
      <c r="AY17" s="891" t="s">
        <v>313</v>
      </c>
      <c r="AZ17" s="267">
        <v>29.333130000000001</v>
      </c>
      <c r="BA17" s="268">
        <v>12.38997</v>
      </c>
      <c r="BB17" s="269">
        <v>18.204709999999999</v>
      </c>
      <c r="BC17" s="258">
        <f t="shared" si="35"/>
        <v>11.128420000000002</v>
      </c>
      <c r="BD17" s="259">
        <f t="shared" si="36"/>
        <v>0.37938058434268696</v>
      </c>
      <c r="BE17" s="280">
        <v>2.0478689999999999</v>
      </c>
      <c r="BF17" s="258">
        <v>0.54411169999999998</v>
      </c>
      <c r="BG17" s="258">
        <v>10.12567</v>
      </c>
      <c r="BH17" s="258">
        <v>0.20187040000000001</v>
      </c>
      <c r="BI17" s="258">
        <v>2.9725440000000001</v>
      </c>
      <c r="BJ17" s="258">
        <v>0.62542960000000003</v>
      </c>
      <c r="BK17" s="258">
        <v>0.26897720000000003</v>
      </c>
      <c r="BL17" s="258">
        <v>0</v>
      </c>
      <c r="BM17" s="258">
        <f t="shared" si="37"/>
        <v>-5.8147399999999987</v>
      </c>
      <c r="BN17" s="892">
        <f t="shared" si="38"/>
        <v>0.156688100000002</v>
      </c>
      <c r="BO17" s="893">
        <f t="shared" si="39"/>
        <v>1.4079995183503316E-2</v>
      </c>
      <c r="BP17" s="205">
        <v>2010</v>
      </c>
      <c r="BQ17" s="206" t="s">
        <v>436</v>
      </c>
      <c r="BR17" s="205" t="s">
        <v>512</v>
      </c>
      <c r="BS17" s="205" t="s">
        <v>4</v>
      </c>
      <c r="BT17" s="205" t="s">
        <v>22</v>
      </c>
      <c r="BU17" s="891" t="s">
        <v>313</v>
      </c>
      <c r="BV17" s="267">
        <v>83.995769999999993</v>
      </c>
      <c r="BW17" s="268">
        <v>16.394670000000001</v>
      </c>
      <c r="BX17" s="269">
        <v>19.974589999999999</v>
      </c>
      <c r="BY17" s="258">
        <f t="shared" si="40"/>
        <v>64.021179999999987</v>
      </c>
      <c r="BZ17" s="259">
        <f t="shared" si="41"/>
        <v>0.76219528673884407</v>
      </c>
      <c r="CA17" s="280">
        <v>66.600809999999996</v>
      </c>
      <c r="CB17" s="258">
        <v>4.3970099999999998E-2</v>
      </c>
      <c r="CC17" s="258">
        <v>0.30415530000000002</v>
      </c>
      <c r="CD17" s="258">
        <v>0</v>
      </c>
      <c r="CE17" s="258">
        <v>0.1670122</v>
      </c>
      <c r="CF17" s="258">
        <v>0.18552399999999999</v>
      </c>
      <c r="CG17" s="258">
        <v>0.37087150000000002</v>
      </c>
      <c r="CH17" s="258">
        <v>0</v>
      </c>
      <c r="CI17" s="258">
        <f t="shared" si="42"/>
        <v>-3.5799199999999978</v>
      </c>
      <c r="CJ17" s="892">
        <f t="shared" si="43"/>
        <v>-7.1243100000017989E-2</v>
      </c>
      <c r="CK17" s="893">
        <f t="shared" si="44"/>
        <v>-1.1128051685398176E-3</v>
      </c>
    </row>
    <row r="18" spans="1:89" ht="11.45" customHeight="1">
      <c r="A18" s="205">
        <v>2007</v>
      </c>
      <c r="B18" s="206" t="s">
        <v>436</v>
      </c>
      <c r="C18" s="205" t="s">
        <v>512</v>
      </c>
      <c r="D18" s="205" t="s">
        <v>6</v>
      </c>
      <c r="E18" s="205" t="s">
        <v>23</v>
      </c>
      <c r="F18" s="891" t="s">
        <v>313</v>
      </c>
      <c r="G18" s="267">
        <v>34.009189999999997</v>
      </c>
      <c r="H18" s="268">
        <v>11.45093</v>
      </c>
      <c r="I18" s="269">
        <v>15.87782</v>
      </c>
      <c r="J18" s="258">
        <f t="shared" si="24"/>
        <v>18.131369999999997</v>
      </c>
      <c r="K18" s="259">
        <f t="shared" si="25"/>
        <v>0.53313148593071458</v>
      </c>
      <c r="L18" s="267">
        <v>16.958069999999999</v>
      </c>
      <c r="M18" s="268">
        <v>0.2787461</v>
      </c>
      <c r="N18" s="268">
        <v>3.533992</v>
      </c>
      <c r="O18" s="268">
        <v>5.9894999999999997E-2</v>
      </c>
      <c r="P18" s="268">
        <v>1.4430320000000001</v>
      </c>
      <c r="Q18" s="268">
        <v>0.35963919999999999</v>
      </c>
      <c r="R18" s="268">
        <v>0.13044259999999999</v>
      </c>
      <c r="S18" s="268">
        <v>0</v>
      </c>
      <c r="T18" s="258">
        <f t="shared" si="26"/>
        <v>-4.4268900000000002</v>
      </c>
      <c r="U18" s="892">
        <f t="shared" si="27"/>
        <v>-0.20555690000000126</v>
      </c>
      <c r="V18" s="893">
        <f t="shared" si="28"/>
        <v>-1.1337085945518806E-2</v>
      </c>
      <c r="W18" s="900">
        <f t="shared" si="29"/>
        <v>0</v>
      </c>
      <c r="X18" s="205">
        <v>2007</v>
      </c>
      <c r="Y18" s="206" t="s">
        <v>436</v>
      </c>
      <c r="Z18" s="205" t="s">
        <v>512</v>
      </c>
      <c r="AA18" s="205" t="s">
        <v>6</v>
      </c>
      <c r="AB18" s="205" t="s">
        <v>23</v>
      </c>
      <c r="AC18" s="891" t="s">
        <v>313</v>
      </c>
      <c r="AD18" s="267">
        <v>23.501110000000001</v>
      </c>
      <c r="AE18" s="268">
        <v>9.533334</v>
      </c>
      <c r="AF18" s="269">
        <v>13.46022</v>
      </c>
      <c r="AG18" s="258">
        <f t="shared" si="30"/>
        <v>10.040890000000001</v>
      </c>
      <c r="AH18" s="259">
        <f t="shared" si="31"/>
        <v>0.42725173406702921</v>
      </c>
      <c r="AI18" s="280">
        <v>9.067539</v>
      </c>
      <c r="AJ18" s="258">
        <v>0.26074599999999998</v>
      </c>
      <c r="AK18" s="258">
        <v>2.7007409999999998</v>
      </c>
      <c r="AL18" s="258">
        <v>8.1859600000000005E-2</v>
      </c>
      <c r="AM18" s="258">
        <v>1.5906439999999999</v>
      </c>
      <c r="AN18" s="258">
        <v>0.28787230000000003</v>
      </c>
      <c r="AO18" s="258">
        <v>0.1154485</v>
      </c>
      <c r="AP18" s="258">
        <v>0</v>
      </c>
      <c r="AQ18" s="258">
        <f t="shared" si="32"/>
        <v>-3.9268859999999997</v>
      </c>
      <c r="AR18" s="892">
        <f t="shared" si="33"/>
        <v>-0.13707439999999593</v>
      </c>
      <c r="AS18" s="893">
        <f t="shared" si="34"/>
        <v>-1.3651618531822968E-2</v>
      </c>
      <c r="AT18" s="205">
        <v>2007</v>
      </c>
      <c r="AU18" s="206" t="s">
        <v>436</v>
      </c>
      <c r="AV18" s="205" t="s">
        <v>512</v>
      </c>
      <c r="AW18" s="205" t="s">
        <v>6</v>
      </c>
      <c r="AX18" s="205" t="s">
        <v>23</v>
      </c>
      <c r="AY18" s="891" t="s">
        <v>313</v>
      </c>
      <c r="AZ18" s="267">
        <v>25.725259999999999</v>
      </c>
      <c r="BA18" s="268">
        <v>11.879580000000001</v>
      </c>
      <c r="BB18" s="269">
        <v>17.6752</v>
      </c>
      <c r="BC18" s="258">
        <f t="shared" si="35"/>
        <v>8.0500599999999984</v>
      </c>
      <c r="BD18" s="259">
        <f t="shared" si="36"/>
        <v>0.31292433973456435</v>
      </c>
      <c r="BE18" s="280">
        <v>1.8952089999999999</v>
      </c>
      <c r="BF18" s="258">
        <v>0.54697470000000004</v>
      </c>
      <c r="BG18" s="258">
        <v>8.8454519999999999</v>
      </c>
      <c r="BH18" s="258">
        <v>1.9043000000000001E-2</v>
      </c>
      <c r="BI18" s="258">
        <v>2.0576530000000002</v>
      </c>
      <c r="BJ18" s="258">
        <v>0.79425480000000004</v>
      </c>
      <c r="BK18" s="258">
        <v>0.17320630000000001</v>
      </c>
      <c r="BL18" s="258">
        <v>0</v>
      </c>
      <c r="BM18" s="258">
        <f t="shared" si="37"/>
        <v>-5.7956199999999995</v>
      </c>
      <c r="BN18" s="892">
        <f t="shared" si="38"/>
        <v>-0.48611280000000079</v>
      </c>
      <c r="BO18" s="893">
        <f t="shared" si="39"/>
        <v>-6.0386233146088465E-2</v>
      </c>
      <c r="BP18" s="205">
        <v>2007</v>
      </c>
      <c r="BQ18" s="206" t="s">
        <v>436</v>
      </c>
      <c r="BR18" s="205" t="s">
        <v>512</v>
      </c>
      <c r="BS18" s="205" t="s">
        <v>6</v>
      </c>
      <c r="BT18" s="205" t="s">
        <v>23</v>
      </c>
      <c r="BU18" s="891" t="s">
        <v>313</v>
      </c>
      <c r="BV18" s="267">
        <v>83.840100000000007</v>
      </c>
      <c r="BW18" s="268">
        <v>18.284960000000002</v>
      </c>
      <c r="BX18" s="269">
        <v>23.030149999999999</v>
      </c>
      <c r="BY18" s="258">
        <f t="shared" si="40"/>
        <v>60.809950000000008</v>
      </c>
      <c r="BZ18" s="259">
        <f t="shared" si="41"/>
        <v>0.72530865301925929</v>
      </c>
      <c r="CA18" s="280">
        <v>64.672830000000005</v>
      </c>
      <c r="CB18" s="258">
        <v>3.5242999999999997E-2</v>
      </c>
      <c r="CC18" s="258">
        <v>0.53549100000000005</v>
      </c>
      <c r="CD18" s="258">
        <v>2.3471800000000001E-2</v>
      </c>
      <c r="CE18" s="258">
        <v>0.16283800000000001</v>
      </c>
      <c r="CF18" s="258">
        <v>0.12799260000000001</v>
      </c>
      <c r="CG18" s="258">
        <v>0.13798050000000001</v>
      </c>
      <c r="CH18" s="258">
        <v>0</v>
      </c>
      <c r="CI18" s="258">
        <f t="shared" si="42"/>
        <v>-4.7451899999999974</v>
      </c>
      <c r="CJ18" s="892">
        <f t="shared" si="43"/>
        <v>-0.14070689999997654</v>
      </c>
      <c r="CK18" s="893">
        <f t="shared" si="44"/>
        <v>-2.3138795542501931E-3</v>
      </c>
    </row>
    <row r="19" spans="1:89" ht="11.45" customHeight="1">
      <c r="A19" s="205">
        <v>2004</v>
      </c>
      <c r="B19" s="206" t="s">
        <v>436</v>
      </c>
      <c r="C19" s="205" t="s">
        <v>512</v>
      </c>
      <c r="D19" s="205" t="s">
        <v>8</v>
      </c>
      <c r="E19" s="205" t="s">
        <v>24</v>
      </c>
      <c r="F19" s="891" t="s">
        <v>313</v>
      </c>
      <c r="G19" s="267">
        <v>31.790469999999999</v>
      </c>
      <c r="H19" s="268">
        <v>8.3456689999999991</v>
      </c>
      <c r="I19" s="269">
        <v>13.39723</v>
      </c>
      <c r="J19" s="258">
        <f t="shared" si="24"/>
        <v>18.393239999999999</v>
      </c>
      <c r="K19" s="259">
        <f t="shared" si="25"/>
        <v>0.57857716479183852</v>
      </c>
      <c r="L19" s="267">
        <v>17.903890000000001</v>
      </c>
      <c r="M19" s="268">
        <v>0.1127505</v>
      </c>
      <c r="N19" s="268">
        <v>3.7694369999999999</v>
      </c>
      <c r="O19" s="268">
        <v>0.15439220000000001</v>
      </c>
      <c r="P19" s="268">
        <v>1.229517</v>
      </c>
      <c r="Q19" s="268">
        <v>0.14354800000000001</v>
      </c>
      <c r="R19" s="268">
        <v>0.1347003</v>
      </c>
      <c r="S19" s="268">
        <v>0</v>
      </c>
      <c r="T19" s="258">
        <f t="shared" si="26"/>
        <v>-5.0515610000000013</v>
      </c>
      <c r="U19" s="892">
        <f t="shared" si="27"/>
        <v>-3.4339999999986048E-3</v>
      </c>
      <c r="V19" s="893">
        <f t="shared" si="28"/>
        <v>-1.8669902638135559E-4</v>
      </c>
      <c r="W19" s="900">
        <f t="shared" si="29"/>
        <v>0</v>
      </c>
      <c r="X19" s="205">
        <v>2004</v>
      </c>
      <c r="Y19" s="206" t="s">
        <v>436</v>
      </c>
      <c r="Z19" s="205" t="s">
        <v>512</v>
      </c>
      <c r="AA19" s="205" t="s">
        <v>8</v>
      </c>
      <c r="AB19" s="205" t="s">
        <v>24</v>
      </c>
      <c r="AC19" s="891" t="s">
        <v>313</v>
      </c>
      <c r="AD19" s="267">
        <v>22.711980000000001</v>
      </c>
      <c r="AE19" s="268">
        <v>7.2236989999999999</v>
      </c>
      <c r="AF19" s="269">
        <v>11.71654</v>
      </c>
      <c r="AG19" s="258">
        <f t="shared" si="30"/>
        <v>10.99544</v>
      </c>
      <c r="AH19" s="259">
        <f t="shared" si="31"/>
        <v>0.48412511810947351</v>
      </c>
      <c r="AI19" s="280">
        <v>10.76352</v>
      </c>
      <c r="AJ19" s="258">
        <v>0.1242037</v>
      </c>
      <c r="AK19" s="258">
        <v>2.7717010000000002</v>
      </c>
      <c r="AL19" s="258">
        <v>0.21468780000000001</v>
      </c>
      <c r="AM19" s="258">
        <v>1.4200919999999999</v>
      </c>
      <c r="AN19" s="258">
        <v>0.1083224</v>
      </c>
      <c r="AO19" s="258">
        <v>0.1258562</v>
      </c>
      <c r="AP19" s="258">
        <v>0</v>
      </c>
      <c r="AQ19" s="258">
        <f t="shared" si="32"/>
        <v>-4.4928410000000003</v>
      </c>
      <c r="AR19" s="892">
        <f t="shared" si="33"/>
        <v>-4.0102100000000362E-2</v>
      </c>
      <c r="AS19" s="893">
        <f t="shared" si="34"/>
        <v>-3.6471573670540116E-3</v>
      </c>
      <c r="AT19" s="205">
        <v>2004</v>
      </c>
      <c r="AU19" s="206" t="s">
        <v>436</v>
      </c>
      <c r="AV19" s="205" t="s">
        <v>512</v>
      </c>
      <c r="AW19" s="205" t="s">
        <v>8</v>
      </c>
      <c r="AX19" s="205" t="s">
        <v>24</v>
      </c>
      <c r="AY19" s="891" t="s">
        <v>313</v>
      </c>
      <c r="AZ19" s="267">
        <v>22.23753</v>
      </c>
      <c r="BA19" s="268">
        <v>8.0696820000000002</v>
      </c>
      <c r="BB19" s="269">
        <v>15.357620000000001</v>
      </c>
      <c r="BC19" s="258">
        <f t="shared" si="35"/>
        <v>6.8799099999999989</v>
      </c>
      <c r="BD19" s="259">
        <f t="shared" si="36"/>
        <v>0.30938283163642721</v>
      </c>
      <c r="BE19" s="280">
        <v>2.130992</v>
      </c>
      <c r="BF19" s="258">
        <v>0.13850979999999999</v>
      </c>
      <c r="BG19" s="258">
        <v>9.8576510000000006</v>
      </c>
      <c r="BH19" s="258">
        <v>4.9080400000000003E-2</v>
      </c>
      <c r="BI19" s="258">
        <v>1.492456</v>
      </c>
      <c r="BJ19" s="258">
        <v>0.28215889999999999</v>
      </c>
      <c r="BK19" s="258">
        <v>0.17462059999999999</v>
      </c>
      <c r="BL19" s="258">
        <v>0</v>
      </c>
      <c r="BM19" s="258">
        <f t="shared" si="37"/>
        <v>-7.2879380000000005</v>
      </c>
      <c r="BN19" s="892">
        <f t="shared" si="38"/>
        <v>4.2379299999996789E-2</v>
      </c>
      <c r="BO19" s="893">
        <f t="shared" si="39"/>
        <v>6.1598625563411141E-3</v>
      </c>
      <c r="BP19" s="205">
        <v>2004</v>
      </c>
      <c r="BQ19" s="206" t="s">
        <v>436</v>
      </c>
      <c r="BR19" s="205" t="s">
        <v>512</v>
      </c>
      <c r="BS19" s="205" t="s">
        <v>8</v>
      </c>
      <c r="BT19" s="205" t="s">
        <v>24</v>
      </c>
      <c r="BU19" s="891" t="s">
        <v>313</v>
      </c>
      <c r="BV19" s="267">
        <v>81.156570000000002</v>
      </c>
      <c r="BW19" s="268">
        <v>13.303369999999999</v>
      </c>
      <c r="BX19" s="269">
        <v>17.823810000000002</v>
      </c>
      <c r="BY19" s="258">
        <f t="shared" si="40"/>
        <v>63.33276</v>
      </c>
      <c r="BZ19" s="259">
        <f t="shared" si="41"/>
        <v>0.78037748515000083</v>
      </c>
      <c r="CA19" s="280">
        <v>67.169139999999999</v>
      </c>
      <c r="CB19" s="258">
        <v>3.3142600000000001E-2</v>
      </c>
      <c r="CC19" s="258">
        <v>0.17387059999999999</v>
      </c>
      <c r="CD19" s="258">
        <v>3.9793500000000002E-2</v>
      </c>
      <c r="CE19" s="258">
        <v>0.1143613</v>
      </c>
      <c r="CF19" s="258">
        <v>0.1130743</v>
      </c>
      <c r="CG19" s="258">
        <v>0.1205797</v>
      </c>
      <c r="CH19" s="258">
        <v>0</v>
      </c>
      <c r="CI19" s="258">
        <f t="shared" si="42"/>
        <v>-4.5204400000000025</v>
      </c>
      <c r="CJ19" s="892">
        <f t="shared" si="43"/>
        <v>8.923800000000881E-2</v>
      </c>
      <c r="CK19" s="893">
        <f t="shared" si="44"/>
        <v>1.4090338080956651E-3</v>
      </c>
    </row>
    <row r="20" spans="1:89" ht="11.45" customHeight="1">
      <c r="A20" s="214">
        <v>2000</v>
      </c>
      <c r="B20" s="215" t="s">
        <v>436</v>
      </c>
      <c r="C20" s="214" t="s">
        <v>512</v>
      </c>
      <c r="D20" s="214" t="s">
        <v>10</v>
      </c>
      <c r="E20" s="214" t="s">
        <v>25</v>
      </c>
      <c r="F20" s="904" t="s">
        <v>401</v>
      </c>
      <c r="G20" s="146">
        <v>38.690840000000001</v>
      </c>
      <c r="H20" s="147">
        <v>13.43144</v>
      </c>
      <c r="I20" s="148">
        <v>13.43144</v>
      </c>
      <c r="J20" s="260">
        <f t="shared" si="24"/>
        <v>25.259399999999999</v>
      </c>
      <c r="K20" s="261">
        <f t="shared" si="25"/>
        <v>0.65285219964208574</v>
      </c>
      <c r="L20" s="146">
        <v>17.517990000000001</v>
      </c>
      <c r="M20" s="147">
        <v>0</v>
      </c>
      <c r="N20" s="147">
        <v>5.8176610000000002</v>
      </c>
      <c r="O20" s="147">
        <v>0.13249639999999999</v>
      </c>
      <c r="P20" s="147">
        <v>0.91069699999999998</v>
      </c>
      <c r="Q20" s="147">
        <v>0.49323270000000002</v>
      </c>
      <c r="R20" s="147">
        <v>6.6509700000000005E-2</v>
      </c>
      <c r="S20" s="147">
        <v>0</v>
      </c>
      <c r="T20" s="260"/>
      <c r="U20" s="905">
        <f t="shared" si="27"/>
        <v>0.32081319999999636</v>
      </c>
      <c r="V20" s="906">
        <f t="shared" si="28"/>
        <v>1.2700745069162227E-2</v>
      </c>
      <c r="W20" s="990">
        <f t="shared" si="29"/>
        <v>0</v>
      </c>
      <c r="X20" s="214">
        <v>2000</v>
      </c>
      <c r="Y20" s="215" t="s">
        <v>436</v>
      </c>
      <c r="Z20" s="214" t="s">
        <v>512</v>
      </c>
      <c r="AA20" s="214" t="s">
        <v>10</v>
      </c>
      <c r="AB20" s="214" t="s">
        <v>25</v>
      </c>
      <c r="AC20" s="904" t="s">
        <v>401</v>
      </c>
      <c r="AD20" s="146">
        <v>28.363099999999999</v>
      </c>
      <c r="AE20" s="147">
        <v>10.61073</v>
      </c>
      <c r="AF20" s="148">
        <v>10.61073</v>
      </c>
      <c r="AG20" s="260">
        <f t="shared" si="30"/>
        <v>17.752369999999999</v>
      </c>
      <c r="AH20" s="261">
        <f t="shared" si="31"/>
        <v>0.62589667561021189</v>
      </c>
      <c r="AI20" s="282">
        <v>10.87729</v>
      </c>
      <c r="AJ20" s="260">
        <v>0</v>
      </c>
      <c r="AK20" s="260">
        <v>4.7408950000000001</v>
      </c>
      <c r="AL20" s="260">
        <v>0.13251019999999999</v>
      </c>
      <c r="AM20" s="260">
        <v>1.3248340000000001</v>
      </c>
      <c r="AN20" s="260">
        <v>0.33788489999999999</v>
      </c>
      <c r="AO20" s="260">
        <v>9.3365699999999996E-2</v>
      </c>
      <c r="AP20" s="260">
        <v>0</v>
      </c>
      <c r="AQ20" s="260"/>
      <c r="AR20" s="905">
        <f t="shared" si="33"/>
        <v>0.24559019999999876</v>
      </c>
      <c r="AS20" s="906">
        <f t="shared" si="34"/>
        <v>1.3834220444932072E-2</v>
      </c>
      <c r="AT20" s="214">
        <v>2000</v>
      </c>
      <c r="AU20" s="215" t="s">
        <v>436</v>
      </c>
      <c r="AV20" s="214" t="s">
        <v>512</v>
      </c>
      <c r="AW20" s="214" t="s">
        <v>10</v>
      </c>
      <c r="AX20" s="214" t="s">
        <v>25</v>
      </c>
      <c r="AY20" s="904" t="s">
        <v>401</v>
      </c>
      <c r="AZ20" s="146">
        <v>34.952649999999998</v>
      </c>
      <c r="BA20" s="147">
        <v>15.881880000000001</v>
      </c>
      <c r="BB20" s="148">
        <v>15.881880000000001</v>
      </c>
      <c r="BC20" s="260">
        <f t="shared" si="35"/>
        <v>19.070769999999996</v>
      </c>
      <c r="BD20" s="261">
        <f t="shared" si="36"/>
        <v>0.54561728509855467</v>
      </c>
      <c r="BE20" s="282">
        <v>3.1904569999999999</v>
      </c>
      <c r="BF20" s="260">
        <v>0</v>
      </c>
      <c r="BG20" s="260">
        <v>13.36064</v>
      </c>
      <c r="BH20" s="260">
        <v>0.2351084</v>
      </c>
      <c r="BI20" s="260">
        <v>0.29514980000000002</v>
      </c>
      <c r="BJ20" s="260">
        <v>1.188145</v>
      </c>
      <c r="BK20" s="260">
        <v>3.5633100000000001E-2</v>
      </c>
      <c r="BL20" s="260">
        <v>0</v>
      </c>
      <c r="BM20" s="260"/>
      <c r="BN20" s="905">
        <f t="shared" si="38"/>
        <v>0.76563669999999817</v>
      </c>
      <c r="BO20" s="906">
        <f t="shared" si="39"/>
        <v>4.0147130923397341E-2</v>
      </c>
      <c r="BP20" s="214">
        <v>2000</v>
      </c>
      <c r="BQ20" s="215" t="s">
        <v>436</v>
      </c>
      <c r="BR20" s="214" t="s">
        <v>512</v>
      </c>
      <c r="BS20" s="214" t="s">
        <v>10</v>
      </c>
      <c r="BT20" s="214" t="s">
        <v>25</v>
      </c>
      <c r="BU20" s="904" t="s">
        <v>401</v>
      </c>
      <c r="BV20" s="146">
        <v>84.422719999999998</v>
      </c>
      <c r="BW20" s="147">
        <v>21.441099999999999</v>
      </c>
      <c r="BX20" s="148">
        <v>21.441099999999999</v>
      </c>
      <c r="BY20" s="260">
        <f t="shared" si="40"/>
        <v>62.981619999999999</v>
      </c>
      <c r="BZ20" s="261">
        <f t="shared" si="41"/>
        <v>0.7460268989201011</v>
      </c>
      <c r="CA20" s="282">
        <v>62.313859999999998</v>
      </c>
      <c r="CB20" s="260">
        <v>0</v>
      </c>
      <c r="CC20" s="260">
        <v>0.34669879999999997</v>
      </c>
      <c r="CD20" s="260">
        <v>0</v>
      </c>
      <c r="CE20" s="260">
        <v>6.48537E-2</v>
      </c>
      <c r="CF20" s="260">
        <v>0.21161079999999999</v>
      </c>
      <c r="CG20" s="260">
        <v>0</v>
      </c>
      <c r="CH20" s="260">
        <v>0</v>
      </c>
      <c r="CI20" s="260"/>
      <c r="CJ20" s="905">
        <f t="shared" si="43"/>
        <v>4.4596699999999601E-2</v>
      </c>
      <c r="CK20" s="906">
        <f t="shared" si="44"/>
        <v>7.0809070963877405E-4</v>
      </c>
    </row>
    <row r="21" spans="1:89" ht="11.45" customHeight="1">
      <c r="A21" s="214">
        <v>1997</v>
      </c>
      <c r="B21" s="215" t="s">
        <v>436</v>
      </c>
      <c r="C21" s="214" t="s">
        <v>512</v>
      </c>
      <c r="D21" s="214" t="s">
        <v>12</v>
      </c>
      <c r="E21" s="214" t="s">
        <v>26</v>
      </c>
      <c r="F21" s="904" t="s">
        <v>401</v>
      </c>
      <c r="G21" s="146">
        <v>39.784469999999999</v>
      </c>
      <c r="H21" s="147">
        <v>14.232390000000001</v>
      </c>
      <c r="I21" s="148">
        <v>14.232390000000001</v>
      </c>
      <c r="J21" s="260">
        <f t="shared" si="24"/>
        <v>25.552079999999997</v>
      </c>
      <c r="K21" s="261">
        <f t="shared" si="25"/>
        <v>0.64226267184155017</v>
      </c>
      <c r="L21" s="146">
        <v>17.05265</v>
      </c>
      <c r="M21" s="147">
        <v>4.6487300000000002E-2</v>
      </c>
      <c r="N21" s="147">
        <v>5.8701910000000002</v>
      </c>
      <c r="O21" s="147">
        <v>0.19078059999999999</v>
      </c>
      <c r="P21" s="147">
        <v>1.35379</v>
      </c>
      <c r="Q21" s="147">
        <v>0.50526950000000004</v>
      </c>
      <c r="R21" s="147">
        <v>0.1293464</v>
      </c>
      <c r="S21" s="147">
        <v>8.9654999999999995E-3</v>
      </c>
      <c r="T21" s="260"/>
      <c r="U21" s="905">
        <f t="shared" si="27"/>
        <v>0.394599699999997</v>
      </c>
      <c r="V21" s="906">
        <f t="shared" si="28"/>
        <v>1.5442958068384142E-2</v>
      </c>
      <c r="W21" s="990">
        <f t="shared" si="29"/>
        <v>3.5087163158537389E-4</v>
      </c>
      <c r="X21" s="214">
        <v>1997</v>
      </c>
      <c r="Y21" s="215" t="s">
        <v>436</v>
      </c>
      <c r="Z21" s="214" t="s">
        <v>512</v>
      </c>
      <c r="AA21" s="214" t="s">
        <v>12</v>
      </c>
      <c r="AB21" s="214" t="s">
        <v>26</v>
      </c>
      <c r="AC21" s="904" t="s">
        <v>401</v>
      </c>
      <c r="AD21" s="146">
        <v>29.333870000000001</v>
      </c>
      <c r="AE21" s="147">
        <v>11.079179999999999</v>
      </c>
      <c r="AF21" s="148">
        <v>11.079179999999999</v>
      </c>
      <c r="AG21" s="260">
        <f t="shared" si="30"/>
        <v>18.254690000000004</v>
      </c>
      <c r="AH21" s="261">
        <f t="shared" si="31"/>
        <v>0.62230759187246698</v>
      </c>
      <c r="AI21" s="282">
        <v>10.94979</v>
      </c>
      <c r="AJ21" s="260">
        <v>5.9662300000000001E-2</v>
      </c>
      <c r="AK21" s="260">
        <v>4.677765</v>
      </c>
      <c r="AL21" s="260">
        <v>0.23764370000000001</v>
      </c>
      <c r="AM21" s="260">
        <v>1.568683</v>
      </c>
      <c r="AN21" s="260">
        <v>0.3587456</v>
      </c>
      <c r="AO21" s="260">
        <v>9.9825899999999995E-2</v>
      </c>
      <c r="AP21" s="260">
        <v>0</v>
      </c>
      <c r="AQ21" s="260"/>
      <c r="AR21" s="905">
        <f t="shared" si="33"/>
        <v>0.30257450000000574</v>
      </c>
      <c r="AS21" s="906">
        <f t="shared" si="34"/>
        <v>1.6575165067169353E-2</v>
      </c>
      <c r="AT21" s="214">
        <v>1997</v>
      </c>
      <c r="AU21" s="215" t="s">
        <v>436</v>
      </c>
      <c r="AV21" s="214" t="s">
        <v>512</v>
      </c>
      <c r="AW21" s="214" t="s">
        <v>12</v>
      </c>
      <c r="AX21" s="214" t="s">
        <v>26</v>
      </c>
      <c r="AY21" s="904" t="s">
        <v>401</v>
      </c>
      <c r="AZ21" s="146">
        <v>38.057299999999998</v>
      </c>
      <c r="BA21" s="147">
        <v>17.280239999999999</v>
      </c>
      <c r="BB21" s="148">
        <v>17.280239999999999</v>
      </c>
      <c r="BC21" s="260">
        <f t="shared" si="35"/>
        <v>20.777059999999999</v>
      </c>
      <c r="BD21" s="261">
        <f t="shared" si="36"/>
        <v>0.54594151450575845</v>
      </c>
      <c r="BE21" s="282">
        <v>3.4871759999999998</v>
      </c>
      <c r="BF21" s="260">
        <v>4.1945499999999997E-2</v>
      </c>
      <c r="BG21" s="260">
        <v>13.34967</v>
      </c>
      <c r="BH21" s="260">
        <v>0.18927859999999999</v>
      </c>
      <c r="BI21" s="260">
        <v>1.660544</v>
      </c>
      <c r="BJ21" s="260">
        <v>1.0727199999999999</v>
      </c>
      <c r="BK21" s="260">
        <v>0.2102251</v>
      </c>
      <c r="BL21" s="260">
        <v>0</v>
      </c>
      <c r="BM21" s="260"/>
      <c r="BN21" s="905">
        <f t="shared" si="38"/>
        <v>0.76550079999999809</v>
      </c>
      <c r="BO21" s="906">
        <f t="shared" si="39"/>
        <v>3.6843557269411464E-2</v>
      </c>
      <c r="BP21" s="214">
        <v>1997</v>
      </c>
      <c r="BQ21" s="215" t="s">
        <v>436</v>
      </c>
      <c r="BR21" s="214" t="s">
        <v>512</v>
      </c>
      <c r="BS21" s="214" t="s">
        <v>12</v>
      </c>
      <c r="BT21" s="214" t="s">
        <v>26</v>
      </c>
      <c r="BU21" s="904" t="s">
        <v>401</v>
      </c>
      <c r="BV21" s="146">
        <v>83.730959999999996</v>
      </c>
      <c r="BW21" s="147">
        <v>22.65578</v>
      </c>
      <c r="BX21" s="148">
        <v>22.65578</v>
      </c>
      <c r="BY21" s="260">
        <f t="shared" si="40"/>
        <v>61.075179999999996</v>
      </c>
      <c r="BZ21" s="261">
        <f t="shared" si="41"/>
        <v>0.72942170972361953</v>
      </c>
      <c r="CA21" s="282">
        <v>59.512129999999999</v>
      </c>
      <c r="CB21" s="260">
        <v>0</v>
      </c>
      <c r="CC21" s="260">
        <v>0.66937729999999995</v>
      </c>
      <c r="CD21" s="260">
        <v>5.9423000000000002E-3</v>
      </c>
      <c r="CE21" s="260">
        <v>8.8786100000000007E-2</v>
      </c>
      <c r="CF21" s="260">
        <v>0.33453080000000002</v>
      </c>
      <c r="CG21" s="260">
        <v>0.13954929999999999</v>
      </c>
      <c r="CH21" s="260">
        <v>5.6710200000000002E-2</v>
      </c>
      <c r="CI21" s="260"/>
      <c r="CJ21" s="905">
        <f t="shared" si="43"/>
        <v>0.26815399999999556</v>
      </c>
      <c r="CK21" s="906">
        <f t="shared" si="44"/>
        <v>4.3905560327451446E-3</v>
      </c>
    </row>
    <row r="22" spans="1:89" ht="11.45" customHeight="1">
      <c r="A22" s="205">
        <v>1995</v>
      </c>
      <c r="B22" s="206" t="s">
        <v>436</v>
      </c>
      <c r="C22" s="205" t="s">
        <v>512</v>
      </c>
      <c r="D22" s="205" t="s">
        <v>12</v>
      </c>
      <c r="E22" s="205" t="s">
        <v>27</v>
      </c>
      <c r="F22" s="891" t="s">
        <v>402</v>
      </c>
      <c r="G22" s="267"/>
      <c r="H22" s="268"/>
      <c r="I22" s="269">
        <v>17.046800000000001</v>
      </c>
      <c r="J22" s="258"/>
      <c r="K22" s="259"/>
      <c r="L22" s="267"/>
      <c r="M22" s="268"/>
      <c r="N22" s="268"/>
      <c r="O22" s="268"/>
      <c r="P22" s="268"/>
      <c r="Q22" s="268"/>
      <c r="R22" s="268"/>
      <c r="S22" s="268"/>
      <c r="T22" s="258"/>
      <c r="U22" s="892"/>
      <c r="V22" s="893"/>
      <c r="W22" s="900"/>
      <c r="X22" s="205">
        <v>1995</v>
      </c>
      <c r="Y22" s="206" t="s">
        <v>436</v>
      </c>
      <c r="Z22" s="205" t="s">
        <v>512</v>
      </c>
      <c r="AA22" s="205" t="s">
        <v>12</v>
      </c>
      <c r="AB22" s="205" t="s">
        <v>27</v>
      </c>
      <c r="AC22" s="891" t="s">
        <v>402</v>
      </c>
      <c r="AD22" s="267"/>
      <c r="AE22" s="268"/>
      <c r="AF22" s="269">
        <v>13.849930000000001</v>
      </c>
      <c r="AG22" s="258"/>
      <c r="AH22" s="259"/>
      <c r="AI22" s="280"/>
      <c r="AJ22" s="258"/>
      <c r="AK22" s="258"/>
      <c r="AL22" s="258"/>
      <c r="AM22" s="258"/>
      <c r="AN22" s="258"/>
      <c r="AO22" s="258"/>
      <c r="AP22" s="258"/>
      <c r="AQ22" s="258"/>
      <c r="AR22" s="892"/>
      <c r="AS22" s="893"/>
      <c r="AT22" s="205">
        <v>1995</v>
      </c>
      <c r="AU22" s="206" t="s">
        <v>436</v>
      </c>
      <c r="AV22" s="205" t="s">
        <v>512</v>
      </c>
      <c r="AW22" s="205" t="s">
        <v>12</v>
      </c>
      <c r="AX22" s="205" t="s">
        <v>27</v>
      </c>
      <c r="AY22" s="891" t="s">
        <v>402</v>
      </c>
      <c r="AZ22" s="267"/>
      <c r="BA22" s="268"/>
      <c r="BB22" s="269">
        <v>22.307980000000001</v>
      </c>
      <c r="BC22" s="258"/>
      <c r="BD22" s="259"/>
      <c r="BE22" s="280"/>
      <c r="BF22" s="258"/>
      <c r="BG22" s="258"/>
      <c r="BH22" s="258"/>
      <c r="BI22" s="258"/>
      <c r="BJ22" s="258"/>
      <c r="BK22" s="258"/>
      <c r="BL22" s="258"/>
      <c r="BM22" s="258"/>
      <c r="BN22" s="892"/>
      <c r="BO22" s="893"/>
      <c r="BP22" s="205">
        <v>1995</v>
      </c>
      <c r="BQ22" s="206" t="s">
        <v>436</v>
      </c>
      <c r="BR22" s="205" t="s">
        <v>512</v>
      </c>
      <c r="BS22" s="205" t="s">
        <v>12</v>
      </c>
      <c r="BT22" s="205" t="s">
        <v>27</v>
      </c>
      <c r="BU22" s="891" t="s">
        <v>402</v>
      </c>
      <c r="BV22" s="267"/>
      <c r="BW22" s="268"/>
      <c r="BX22" s="269">
        <v>22.641069999999999</v>
      </c>
      <c r="BY22" s="258"/>
      <c r="BZ22" s="259"/>
      <c r="CA22" s="280"/>
      <c r="CB22" s="258"/>
      <c r="CC22" s="258"/>
      <c r="CD22" s="258"/>
      <c r="CE22" s="258"/>
      <c r="CF22" s="258"/>
      <c r="CG22" s="258"/>
      <c r="CH22" s="258"/>
      <c r="CI22" s="258"/>
      <c r="CJ22" s="892"/>
      <c r="CK22" s="893"/>
    </row>
    <row r="23" spans="1:89" ht="11.45" customHeight="1">
      <c r="A23" s="214">
        <v>1994</v>
      </c>
      <c r="B23" s="215" t="s">
        <v>436</v>
      </c>
      <c r="C23" s="214" t="s">
        <v>512</v>
      </c>
      <c r="D23" s="214" t="s">
        <v>12</v>
      </c>
      <c r="E23" s="214" t="s">
        <v>28</v>
      </c>
      <c r="F23" s="904" t="s">
        <v>401</v>
      </c>
      <c r="G23" s="146">
        <v>39.6723</v>
      </c>
      <c r="H23" s="147">
        <v>14.735390000000001</v>
      </c>
      <c r="I23" s="148">
        <v>14.735390000000001</v>
      </c>
      <c r="J23" s="260">
        <f t="shared" ref="J23" si="45">G23-I23</f>
        <v>24.936909999999997</v>
      </c>
      <c r="K23" s="261">
        <f t="shared" ref="K23" si="46">(G23-I23)/G23</f>
        <v>0.62857232880372449</v>
      </c>
      <c r="L23" s="146">
        <v>16.408919999999998</v>
      </c>
      <c r="M23" s="147">
        <v>8.6610300000000001E-2</v>
      </c>
      <c r="N23" s="147">
        <v>6.0639979999999998</v>
      </c>
      <c r="O23" s="147">
        <v>0.18746570000000001</v>
      </c>
      <c r="P23" s="147">
        <v>1.3041769999999999</v>
      </c>
      <c r="Q23" s="147">
        <v>0.26143119999999997</v>
      </c>
      <c r="R23" s="147">
        <v>0.31531759999999998</v>
      </c>
      <c r="S23" s="147">
        <v>7.3719000000000007E-2</v>
      </c>
      <c r="T23" s="260"/>
      <c r="U23" s="905">
        <f t="shared" ref="U23" si="47">J23-SUM(L23:T23)</f>
        <v>0.23527119999999968</v>
      </c>
      <c r="V23" s="906">
        <f>U23/J23</f>
        <v>9.4346573011652082E-3</v>
      </c>
      <c r="W23" s="990">
        <f t="shared" si="29"/>
        <v>2.9562203175934796E-3</v>
      </c>
      <c r="X23" s="214">
        <v>1994</v>
      </c>
      <c r="Y23" s="215" t="s">
        <v>436</v>
      </c>
      <c r="Z23" s="214" t="s">
        <v>512</v>
      </c>
      <c r="AA23" s="214" t="s">
        <v>12</v>
      </c>
      <c r="AB23" s="214" t="s">
        <v>28</v>
      </c>
      <c r="AC23" s="904" t="s">
        <v>401</v>
      </c>
      <c r="AD23" s="146">
        <v>29.7119</v>
      </c>
      <c r="AE23" s="147">
        <v>12.321730000000001</v>
      </c>
      <c r="AF23" s="148">
        <v>12.321730000000001</v>
      </c>
      <c r="AG23" s="260">
        <f t="shared" si="30"/>
        <v>17.390169999999998</v>
      </c>
      <c r="AH23" s="261">
        <f t="shared" si="31"/>
        <v>0.58529309805162233</v>
      </c>
      <c r="AI23" s="282">
        <v>10.09788</v>
      </c>
      <c r="AJ23" s="260">
        <v>0.1237082</v>
      </c>
      <c r="AK23" s="260">
        <v>4.8145340000000001</v>
      </c>
      <c r="AL23" s="260">
        <v>0.24399609999999999</v>
      </c>
      <c r="AM23" s="260">
        <v>1.382941</v>
      </c>
      <c r="AN23" s="260">
        <v>0.18301870000000001</v>
      </c>
      <c r="AO23" s="260">
        <v>0.23042960000000001</v>
      </c>
      <c r="AP23" s="260">
        <v>7.8111200000000006E-2</v>
      </c>
      <c r="AQ23" s="260"/>
      <c r="AR23" s="905">
        <f t="shared" si="33"/>
        <v>0.23555119999999619</v>
      </c>
      <c r="AS23" s="906">
        <f t="shared" si="34"/>
        <v>1.3545077477678264E-2</v>
      </c>
      <c r="AT23" s="214">
        <v>1994</v>
      </c>
      <c r="AU23" s="215" t="s">
        <v>436</v>
      </c>
      <c r="AV23" s="214" t="s">
        <v>512</v>
      </c>
      <c r="AW23" s="214" t="s">
        <v>12</v>
      </c>
      <c r="AX23" s="214" t="s">
        <v>28</v>
      </c>
      <c r="AY23" s="904" t="s">
        <v>401</v>
      </c>
      <c r="AZ23" s="146">
        <v>37.90728</v>
      </c>
      <c r="BA23" s="147">
        <v>16.707689999999999</v>
      </c>
      <c r="BB23" s="148">
        <v>16.707689999999999</v>
      </c>
      <c r="BC23" s="260">
        <f t="shared" ref="BC23" si="48">AZ23-BB23</f>
        <v>21.199590000000001</v>
      </c>
      <c r="BD23" s="261">
        <f t="shared" ref="BD23" si="49">(AZ23-BB23)/AZ23</f>
        <v>0.55924851374195139</v>
      </c>
      <c r="BE23" s="282">
        <v>3.836862</v>
      </c>
      <c r="BF23" s="260">
        <v>3.5047500000000002E-2</v>
      </c>
      <c r="BG23" s="260">
        <v>13.83961</v>
      </c>
      <c r="BH23" s="260">
        <v>0.14821719999999999</v>
      </c>
      <c r="BI23" s="260">
        <v>1.709603</v>
      </c>
      <c r="BJ23" s="260">
        <v>0.60976699999999995</v>
      </c>
      <c r="BK23" s="260">
        <v>0.52551360000000003</v>
      </c>
      <c r="BL23" s="260">
        <v>4.8915899999999998E-2</v>
      </c>
      <c r="BM23" s="260"/>
      <c r="BN23" s="905">
        <f t="shared" ref="BN23" si="50">BC23-SUM(BE23:BM23)</f>
        <v>0.44605379999999428</v>
      </c>
      <c r="BO23" s="906">
        <f t="shared" ref="BO23" si="51">BN23/BC23</f>
        <v>2.1040680503726452E-2</v>
      </c>
      <c r="BP23" s="214">
        <v>1994</v>
      </c>
      <c r="BQ23" s="215" t="s">
        <v>436</v>
      </c>
      <c r="BR23" s="214" t="s">
        <v>512</v>
      </c>
      <c r="BS23" s="214" t="s">
        <v>12</v>
      </c>
      <c r="BT23" s="214" t="s">
        <v>28</v>
      </c>
      <c r="BU23" s="904" t="s">
        <v>401</v>
      </c>
      <c r="BV23" s="146">
        <v>84.951740000000001</v>
      </c>
      <c r="BW23" s="147">
        <v>22.321190000000001</v>
      </c>
      <c r="BX23" s="148">
        <v>22.321190000000001</v>
      </c>
      <c r="BY23" s="260">
        <f t="shared" ref="BY23" si="52">BV23-BX23</f>
        <v>62.630549999999999</v>
      </c>
      <c r="BZ23" s="261">
        <f t="shared" ref="BZ23" si="53">(BV23-BX23)/BV23</f>
        <v>0.737248583725301</v>
      </c>
      <c r="CA23" s="282">
        <v>61.260559999999998</v>
      </c>
      <c r="CB23" s="260">
        <v>0</v>
      </c>
      <c r="CC23" s="260">
        <v>0.4596672</v>
      </c>
      <c r="CD23" s="260">
        <v>0</v>
      </c>
      <c r="CE23" s="260">
        <v>0.3937292</v>
      </c>
      <c r="CF23" s="260">
        <v>0.10676570000000001</v>
      </c>
      <c r="CG23" s="260">
        <v>0.3833799</v>
      </c>
      <c r="CH23" s="260">
        <v>8.9846599999999999E-2</v>
      </c>
      <c r="CI23" s="260"/>
      <c r="CJ23" s="905">
        <f t="shared" ref="CJ23" si="54">BY23-SUM(CA23:CI23)</f>
        <v>-6.3398599999999306E-2</v>
      </c>
      <c r="CK23" s="906">
        <f t="shared" ref="CK23" si="55">CJ23/BY23</f>
        <v>-1.0122631846598714E-3</v>
      </c>
    </row>
    <row r="24" spans="1:89" ht="11.45" customHeight="1">
      <c r="A24" s="216">
        <v>1987</v>
      </c>
      <c r="B24" s="217" t="s">
        <v>436</v>
      </c>
      <c r="C24" s="216" t="s">
        <v>512</v>
      </c>
      <c r="D24" s="216" t="s">
        <v>16</v>
      </c>
      <c r="E24" s="216" t="s">
        <v>29</v>
      </c>
      <c r="F24" s="914" t="s">
        <v>402</v>
      </c>
      <c r="G24" s="594"/>
      <c r="H24" s="595"/>
      <c r="I24" s="596">
        <v>11.737730000000001</v>
      </c>
      <c r="J24" s="262"/>
      <c r="K24" s="263"/>
      <c r="L24" s="594"/>
      <c r="M24" s="595"/>
      <c r="N24" s="595"/>
      <c r="O24" s="595"/>
      <c r="P24" s="595"/>
      <c r="Q24" s="595"/>
      <c r="R24" s="595"/>
      <c r="S24" s="595"/>
      <c r="T24" s="262"/>
      <c r="U24" s="923"/>
      <c r="V24" s="916"/>
      <c r="W24" s="968"/>
      <c r="X24" s="216">
        <v>1987</v>
      </c>
      <c r="Y24" s="217" t="s">
        <v>436</v>
      </c>
      <c r="Z24" s="216" t="s">
        <v>512</v>
      </c>
      <c r="AA24" s="216" t="s">
        <v>16</v>
      </c>
      <c r="AB24" s="216" t="s">
        <v>29</v>
      </c>
      <c r="AC24" s="914" t="s">
        <v>402</v>
      </c>
      <c r="AD24" s="594"/>
      <c r="AE24" s="595"/>
      <c r="AF24" s="596">
        <v>6.860036</v>
      </c>
      <c r="AG24" s="262"/>
      <c r="AH24" s="263"/>
      <c r="AI24" s="307"/>
      <c r="AJ24" s="262"/>
      <c r="AK24" s="262"/>
      <c r="AL24" s="262"/>
      <c r="AM24" s="262"/>
      <c r="AN24" s="262"/>
      <c r="AO24" s="262"/>
      <c r="AP24" s="262"/>
      <c r="AQ24" s="262"/>
      <c r="AR24" s="923"/>
      <c r="AS24" s="916"/>
      <c r="AT24" s="216">
        <v>1987</v>
      </c>
      <c r="AU24" s="217" t="s">
        <v>436</v>
      </c>
      <c r="AV24" s="216" t="s">
        <v>512</v>
      </c>
      <c r="AW24" s="216" t="s">
        <v>16</v>
      </c>
      <c r="AX24" s="216" t="s">
        <v>29</v>
      </c>
      <c r="AY24" s="914" t="s">
        <v>402</v>
      </c>
      <c r="AZ24" s="594"/>
      <c r="BA24" s="595"/>
      <c r="BB24" s="596">
        <v>9.7678410000000007</v>
      </c>
      <c r="BC24" s="262"/>
      <c r="BD24" s="263"/>
      <c r="BE24" s="307"/>
      <c r="BF24" s="262"/>
      <c r="BG24" s="262"/>
      <c r="BH24" s="262"/>
      <c r="BI24" s="262"/>
      <c r="BJ24" s="262"/>
      <c r="BK24" s="262"/>
      <c r="BL24" s="262"/>
      <c r="BM24" s="262"/>
      <c r="BN24" s="923"/>
      <c r="BO24" s="916"/>
      <c r="BP24" s="216">
        <v>1987</v>
      </c>
      <c r="BQ24" s="217" t="s">
        <v>436</v>
      </c>
      <c r="BR24" s="216" t="s">
        <v>512</v>
      </c>
      <c r="BS24" s="216" t="s">
        <v>16</v>
      </c>
      <c r="BT24" s="216" t="s">
        <v>29</v>
      </c>
      <c r="BU24" s="914" t="s">
        <v>402</v>
      </c>
      <c r="BV24" s="594"/>
      <c r="BW24" s="595"/>
      <c r="BX24" s="596">
        <v>30.139140000000001</v>
      </c>
      <c r="BY24" s="262"/>
      <c r="BZ24" s="263"/>
      <c r="CA24" s="307"/>
      <c r="CB24" s="262"/>
      <c r="CC24" s="262"/>
      <c r="CD24" s="262"/>
      <c r="CE24" s="262"/>
      <c r="CF24" s="262"/>
      <c r="CG24" s="262"/>
      <c r="CH24" s="262"/>
      <c r="CI24" s="262"/>
      <c r="CJ24" s="923"/>
      <c r="CK24" s="916"/>
    </row>
    <row r="25" spans="1:89" ht="11.45" customHeight="1">
      <c r="A25" s="214">
        <v>2000</v>
      </c>
      <c r="B25" s="215" t="s">
        <v>437</v>
      </c>
      <c r="C25" s="214" t="s">
        <v>512</v>
      </c>
      <c r="D25" s="214" t="s">
        <v>10</v>
      </c>
      <c r="E25" s="214" t="s">
        <v>30</v>
      </c>
      <c r="F25" s="904" t="s">
        <v>401</v>
      </c>
      <c r="G25" s="146">
        <v>39.586060000000003</v>
      </c>
      <c r="H25" s="147">
        <v>16.116610000000001</v>
      </c>
      <c r="I25" s="148">
        <v>16.116610000000001</v>
      </c>
      <c r="J25" s="264">
        <f t="shared" ref="J25:J102" si="56">G25-I25</f>
        <v>23.469450000000002</v>
      </c>
      <c r="K25" s="265">
        <f t="shared" ref="K25:K102" si="57">(G25-I25)/G25</f>
        <v>0.5928715815617922</v>
      </c>
      <c r="L25" s="146">
        <v>16.90174</v>
      </c>
      <c r="M25" s="147">
        <v>0.4422159</v>
      </c>
      <c r="N25" s="147">
        <v>2.9942510000000002</v>
      </c>
      <c r="O25" s="147">
        <v>2.10505E-2</v>
      </c>
      <c r="P25" s="147">
        <v>2.5641050000000001</v>
      </c>
      <c r="Q25" s="147">
        <v>9.8155000000000006E-2</v>
      </c>
      <c r="R25" s="147">
        <v>9.5097500000000001E-2</v>
      </c>
      <c r="S25" s="147">
        <v>0.13773730000000001</v>
      </c>
      <c r="T25" s="260"/>
      <c r="U25" s="905">
        <f t="shared" ref="U25:U102" si="58">J25-SUM(L25:T25)</f>
        <v>0.21509779999999523</v>
      </c>
      <c r="V25" s="906">
        <f t="shared" ref="V25:V102" si="59">U25/J25</f>
        <v>9.1650123884451998E-3</v>
      </c>
      <c r="W25" s="990">
        <f t="shared" si="29"/>
        <v>5.8687911305974364E-3</v>
      </c>
      <c r="X25" s="214">
        <v>2000</v>
      </c>
      <c r="Y25" s="215" t="s">
        <v>437</v>
      </c>
      <c r="Z25" s="214" t="s">
        <v>512</v>
      </c>
      <c r="AA25" s="214" t="s">
        <v>10</v>
      </c>
      <c r="AB25" s="214" t="s">
        <v>30</v>
      </c>
      <c r="AC25" s="904" t="s">
        <v>401</v>
      </c>
      <c r="AD25" s="146">
        <v>26.978860000000001</v>
      </c>
      <c r="AE25" s="147">
        <v>11.16999</v>
      </c>
      <c r="AF25" s="148">
        <v>11.16999</v>
      </c>
      <c r="AG25" s="264">
        <f t="shared" si="30"/>
        <v>15.808870000000001</v>
      </c>
      <c r="AH25" s="265">
        <f t="shared" si="31"/>
        <v>0.58597249846731847</v>
      </c>
      <c r="AI25" s="282">
        <v>9.2536930000000002</v>
      </c>
      <c r="AJ25" s="260">
        <v>0.35672949999999998</v>
      </c>
      <c r="AK25" s="260">
        <v>2.441732</v>
      </c>
      <c r="AL25" s="260">
        <v>3.6615799999999997E-2</v>
      </c>
      <c r="AM25" s="260">
        <v>3.0765739999999999</v>
      </c>
      <c r="AN25" s="260">
        <v>0.11800380000000001</v>
      </c>
      <c r="AO25" s="260">
        <v>7.60884E-2</v>
      </c>
      <c r="AP25" s="260">
        <v>0.1008506</v>
      </c>
      <c r="AQ25" s="260"/>
      <c r="AR25" s="905">
        <f t="shared" si="33"/>
        <v>0.34858290000000025</v>
      </c>
      <c r="AS25" s="906">
        <f t="shared" si="34"/>
        <v>2.2049830253522248E-2</v>
      </c>
      <c r="AT25" s="214">
        <v>2000</v>
      </c>
      <c r="AU25" s="215" t="s">
        <v>437</v>
      </c>
      <c r="AV25" s="214" t="s">
        <v>512</v>
      </c>
      <c r="AW25" s="214" t="s">
        <v>10</v>
      </c>
      <c r="AX25" s="214" t="s">
        <v>30</v>
      </c>
      <c r="AY25" s="904" t="s">
        <v>401</v>
      </c>
      <c r="AZ25" s="146">
        <v>26.086069999999999</v>
      </c>
      <c r="BA25" s="147">
        <v>12.66184</v>
      </c>
      <c r="BB25" s="148">
        <v>12.66184</v>
      </c>
      <c r="BC25" s="264">
        <f t="shared" ref="BC25:BC102" si="60">AZ25-BB25</f>
        <v>13.42423</v>
      </c>
      <c r="BD25" s="265">
        <f t="shared" ref="BD25:BD102" si="61">(AZ25-BB25)/AZ25</f>
        <v>0.51461297159748476</v>
      </c>
      <c r="BE25" s="282">
        <v>1.583995</v>
      </c>
      <c r="BF25" s="260">
        <v>0.63561679999999998</v>
      </c>
      <c r="BG25" s="260">
        <v>6.5599439999999998</v>
      </c>
      <c r="BH25" s="260">
        <v>0</v>
      </c>
      <c r="BI25" s="260">
        <v>3.1459109999999999</v>
      </c>
      <c r="BJ25" s="260">
        <v>0.1267095</v>
      </c>
      <c r="BK25" s="260">
        <v>0.1267095</v>
      </c>
      <c r="BL25" s="260">
        <v>0</v>
      </c>
      <c r="BM25" s="260"/>
      <c r="BN25" s="905">
        <f t="shared" ref="BN25:BN102" si="62">BC25-SUM(BE25:BM25)</f>
        <v>1.2453441999999981</v>
      </c>
      <c r="BO25" s="906">
        <f t="shared" ref="BO25:BO102" si="63">BN25/BC25</f>
        <v>9.2768389695349243E-2</v>
      </c>
      <c r="BP25" s="214">
        <v>2000</v>
      </c>
      <c r="BQ25" s="215" t="s">
        <v>437</v>
      </c>
      <c r="BR25" s="214" t="s">
        <v>512</v>
      </c>
      <c r="BS25" s="214" t="s">
        <v>10</v>
      </c>
      <c r="BT25" s="214" t="s">
        <v>30</v>
      </c>
      <c r="BU25" s="904" t="s">
        <v>401</v>
      </c>
      <c r="BV25" s="146">
        <v>95.959190000000007</v>
      </c>
      <c r="BW25" s="147">
        <v>35.864100000000001</v>
      </c>
      <c r="BX25" s="148">
        <v>35.864100000000001</v>
      </c>
      <c r="BY25" s="264">
        <f t="shared" ref="BY25:BY102" si="64">BV25-BX25</f>
        <v>60.095090000000006</v>
      </c>
      <c r="BZ25" s="265">
        <f t="shared" ref="BZ25:BZ102" si="65">(BV25-BX25)/BV25</f>
        <v>0.62625674518511465</v>
      </c>
      <c r="CA25" s="282">
        <v>60.275869999999998</v>
      </c>
      <c r="CB25" s="260">
        <v>0.45766639999999997</v>
      </c>
      <c r="CC25" s="260">
        <v>0.1132011</v>
      </c>
      <c r="CD25" s="260">
        <v>0</v>
      </c>
      <c r="CE25" s="260">
        <v>0.23005490000000001</v>
      </c>
      <c r="CF25" s="260">
        <v>0</v>
      </c>
      <c r="CG25" s="260">
        <v>0.1132011</v>
      </c>
      <c r="CH25" s="260">
        <v>0.42913249999999997</v>
      </c>
      <c r="CI25" s="260"/>
      <c r="CJ25" s="905">
        <f t="shared" ref="CJ25:CJ102" si="66">BY25-SUM(CA25:CI25)</f>
        <v>-1.5240359999999882</v>
      </c>
      <c r="CK25" s="906">
        <f t="shared" ref="CK25:CK102" si="67">CJ25/BY25</f>
        <v>-2.5360407980086028E-2</v>
      </c>
    </row>
    <row r="26" spans="1:89" ht="11.45" customHeight="1">
      <c r="A26" s="205">
        <v>1997</v>
      </c>
      <c r="B26" s="206" t="s">
        <v>437</v>
      </c>
      <c r="C26" s="205" t="s">
        <v>512</v>
      </c>
      <c r="D26" s="205" t="s">
        <v>12</v>
      </c>
      <c r="E26" s="205" t="s">
        <v>31</v>
      </c>
      <c r="F26" s="891" t="s">
        <v>313</v>
      </c>
      <c r="G26" s="267">
        <v>33.344009999999997</v>
      </c>
      <c r="H26" s="268">
        <v>12.05903</v>
      </c>
      <c r="I26" s="269">
        <v>14.412800000000001</v>
      </c>
      <c r="J26" s="238">
        <f t="shared" si="56"/>
        <v>18.931209999999997</v>
      </c>
      <c r="K26" s="255">
        <f t="shared" si="57"/>
        <v>0.56775444825022536</v>
      </c>
      <c r="L26" s="267">
        <v>15.458130000000001</v>
      </c>
      <c r="M26" s="268"/>
      <c r="N26" s="268">
        <v>2.2136670000000001</v>
      </c>
      <c r="O26" s="268">
        <v>0.1015592</v>
      </c>
      <c r="P26" s="268">
        <v>1.7518560000000001</v>
      </c>
      <c r="Q26" s="268">
        <v>4.25887E-2</v>
      </c>
      <c r="R26" s="268">
        <v>0.142571</v>
      </c>
      <c r="S26" s="268">
        <v>1.815196</v>
      </c>
      <c r="T26" s="258">
        <f t="shared" ref="T26" si="68">H26-I26</f>
        <v>-2.3537700000000008</v>
      </c>
      <c r="U26" s="892">
        <f t="shared" si="58"/>
        <v>-0.24058790000000485</v>
      </c>
      <c r="V26" s="893">
        <f t="shared" si="59"/>
        <v>-1.2708532629451836E-2</v>
      </c>
      <c r="W26" s="900">
        <f t="shared" si="29"/>
        <v>9.588378133251918E-2</v>
      </c>
      <c r="X26" s="205">
        <v>1997</v>
      </c>
      <c r="Y26" s="206" t="s">
        <v>437</v>
      </c>
      <c r="Z26" s="205" t="s">
        <v>512</v>
      </c>
      <c r="AA26" s="205" t="s">
        <v>12</v>
      </c>
      <c r="AB26" s="205" t="s">
        <v>31</v>
      </c>
      <c r="AC26" s="891" t="s">
        <v>313</v>
      </c>
      <c r="AD26" s="267">
        <v>23.636790000000001</v>
      </c>
      <c r="AE26" s="268">
        <v>9.7966470000000001</v>
      </c>
      <c r="AF26" s="269">
        <v>12.48678</v>
      </c>
      <c r="AG26" s="238">
        <f t="shared" si="30"/>
        <v>11.150010000000002</v>
      </c>
      <c r="AH26" s="255">
        <f t="shared" si="31"/>
        <v>0.47172268315621541</v>
      </c>
      <c r="AI26" s="280">
        <v>7.9597639999999998</v>
      </c>
      <c r="AJ26" s="258"/>
      <c r="AK26" s="258">
        <v>1.7224200000000001</v>
      </c>
      <c r="AL26" s="258">
        <v>0.1115112</v>
      </c>
      <c r="AM26" s="258">
        <v>1.9348829999999999</v>
      </c>
      <c r="AN26" s="258">
        <v>3.9589399999999997E-2</v>
      </c>
      <c r="AO26" s="258">
        <v>0.15360979999999999</v>
      </c>
      <c r="AP26" s="258">
        <v>2.060216</v>
      </c>
      <c r="AQ26" s="258">
        <f t="shared" si="32"/>
        <v>-2.6901329999999994</v>
      </c>
      <c r="AR26" s="892">
        <f t="shared" si="33"/>
        <v>-0.14185039999999915</v>
      </c>
      <c r="AS26" s="893">
        <f t="shared" si="34"/>
        <v>-1.2721997558746506E-2</v>
      </c>
      <c r="AT26" s="205">
        <v>1997</v>
      </c>
      <c r="AU26" s="206" t="s">
        <v>437</v>
      </c>
      <c r="AV26" s="205" t="s">
        <v>512</v>
      </c>
      <c r="AW26" s="205" t="s">
        <v>12</v>
      </c>
      <c r="AX26" s="205" t="s">
        <v>31</v>
      </c>
      <c r="AY26" s="891" t="s">
        <v>313</v>
      </c>
      <c r="AZ26" s="267">
        <v>20.787890000000001</v>
      </c>
      <c r="BA26" s="268">
        <v>10.90719</v>
      </c>
      <c r="BB26" s="269">
        <v>13.71716</v>
      </c>
      <c r="BC26" s="238">
        <f t="shared" si="60"/>
        <v>7.0707300000000011</v>
      </c>
      <c r="BD26" s="255">
        <f t="shared" si="61"/>
        <v>0.3401369739786001</v>
      </c>
      <c r="BE26" s="280">
        <v>1.177589</v>
      </c>
      <c r="BF26" s="258"/>
      <c r="BG26" s="258">
        <v>5.3813190000000004</v>
      </c>
      <c r="BH26" s="258">
        <v>0.15244630000000001</v>
      </c>
      <c r="BI26" s="258">
        <v>2.0220060000000002</v>
      </c>
      <c r="BJ26" s="258">
        <v>8.5608500000000004E-2</v>
      </c>
      <c r="BK26" s="258">
        <v>0.22286990000000001</v>
      </c>
      <c r="BL26" s="258">
        <v>1.585434</v>
      </c>
      <c r="BM26" s="258">
        <f t="shared" ref="BM26" si="69">BA26-BB26</f>
        <v>-2.8099699999999999</v>
      </c>
      <c r="BN26" s="892">
        <f t="shared" si="62"/>
        <v>-0.74657269999999798</v>
      </c>
      <c r="BO26" s="1010">
        <f t="shared" si="63"/>
        <v>-0.10558636802706338</v>
      </c>
      <c r="BP26" s="205">
        <v>1997</v>
      </c>
      <c r="BQ26" s="206" t="s">
        <v>437</v>
      </c>
      <c r="BR26" s="205" t="s">
        <v>512</v>
      </c>
      <c r="BS26" s="205" t="s">
        <v>12</v>
      </c>
      <c r="BT26" s="205" t="s">
        <v>31</v>
      </c>
      <c r="BU26" s="891" t="s">
        <v>313</v>
      </c>
      <c r="BV26" s="267">
        <v>86.069419999999994</v>
      </c>
      <c r="BW26" s="268">
        <v>22.17548</v>
      </c>
      <c r="BX26" s="269">
        <v>22.684170000000002</v>
      </c>
      <c r="BY26" s="238">
        <f t="shared" si="64"/>
        <v>63.385249999999992</v>
      </c>
      <c r="BZ26" s="255">
        <f t="shared" si="65"/>
        <v>0.73644332679365099</v>
      </c>
      <c r="CA26" s="280">
        <v>62.06194</v>
      </c>
      <c r="CB26" s="258"/>
      <c r="CC26" s="258">
        <v>0.1033535</v>
      </c>
      <c r="CD26" s="258">
        <v>0</v>
      </c>
      <c r="CE26" s="258">
        <v>0.72226330000000005</v>
      </c>
      <c r="CF26" s="258">
        <v>0</v>
      </c>
      <c r="CG26" s="258">
        <v>0</v>
      </c>
      <c r="CH26" s="258">
        <v>0.98651219999999995</v>
      </c>
      <c r="CI26" s="258">
        <f t="shared" ref="CI26" si="70">BW26-BX26</f>
        <v>-0.50869000000000142</v>
      </c>
      <c r="CJ26" s="892">
        <f t="shared" si="66"/>
        <v>1.9870999999994865E-2</v>
      </c>
      <c r="CK26" s="893">
        <f t="shared" si="67"/>
        <v>3.1349564764665072E-4</v>
      </c>
    </row>
    <row r="27" spans="1:89" ht="11.45" customHeight="1">
      <c r="A27" s="214">
        <v>1995</v>
      </c>
      <c r="B27" s="215" t="s">
        <v>437</v>
      </c>
      <c r="C27" s="214" t="s">
        <v>512</v>
      </c>
      <c r="D27" s="214" t="s">
        <v>12</v>
      </c>
      <c r="E27" s="214" t="s">
        <v>32</v>
      </c>
      <c r="F27" s="904" t="s">
        <v>401</v>
      </c>
      <c r="G27" s="146">
        <v>42.724930000000001</v>
      </c>
      <c r="H27" s="147">
        <v>16.180409999999998</v>
      </c>
      <c r="I27" s="148">
        <v>16.180409999999998</v>
      </c>
      <c r="J27" s="264">
        <f t="shared" si="56"/>
        <v>26.544520000000002</v>
      </c>
      <c r="K27" s="265">
        <f t="shared" si="57"/>
        <v>0.62128878853634173</v>
      </c>
      <c r="L27" s="146">
        <v>16.68751</v>
      </c>
      <c r="M27" s="147">
        <v>7.3897400000000002E-2</v>
      </c>
      <c r="N27" s="147">
        <v>4.542567</v>
      </c>
      <c r="O27" s="147">
        <v>0.11425109999999999</v>
      </c>
      <c r="P27" s="147">
        <v>3.6746530000000002</v>
      </c>
      <c r="Q27" s="147">
        <v>5.2358599999999998E-2</v>
      </c>
      <c r="R27" s="147">
        <v>6.9362599999999996E-2</v>
      </c>
      <c r="S27" s="147">
        <v>0.1441231</v>
      </c>
      <c r="T27" s="260"/>
      <c r="U27" s="905">
        <f t="shared" si="58"/>
        <v>1.1857971999999961</v>
      </c>
      <c r="V27" s="906">
        <f t="shared" si="59"/>
        <v>4.4672015165465262E-2</v>
      </c>
      <c r="W27" s="990">
        <f t="shared" si="29"/>
        <v>5.4294860106718825E-3</v>
      </c>
      <c r="X27" s="214">
        <v>1995</v>
      </c>
      <c r="Y27" s="215" t="s">
        <v>437</v>
      </c>
      <c r="Z27" s="214" t="s">
        <v>512</v>
      </c>
      <c r="AA27" s="214" t="s">
        <v>12</v>
      </c>
      <c r="AB27" s="214" t="s">
        <v>32</v>
      </c>
      <c r="AC27" s="904" t="s">
        <v>401</v>
      </c>
      <c r="AD27" s="146">
        <v>31.830079999999999</v>
      </c>
      <c r="AE27" s="147">
        <v>12.32264</v>
      </c>
      <c r="AF27" s="148">
        <v>12.32264</v>
      </c>
      <c r="AG27" s="264">
        <f t="shared" si="30"/>
        <v>19.507439999999999</v>
      </c>
      <c r="AH27" s="265">
        <f t="shared" si="31"/>
        <v>0.61286179613749003</v>
      </c>
      <c r="AI27" s="282">
        <v>10.405279999999999</v>
      </c>
      <c r="AJ27" s="260">
        <v>8.1453300000000006E-2</v>
      </c>
      <c r="AK27" s="260">
        <v>3.7387429999999999</v>
      </c>
      <c r="AL27" s="260">
        <v>0.1007257</v>
      </c>
      <c r="AM27" s="260">
        <v>3.8677090000000001</v>
      </c>
      <c r="AN27" s="260">
        <v>5.5969699999999997E-2</v>
      </c>
      <c r="AO27" s="260">
        <v>0.1187468</v>
      </c>
      <c r="AP27" s="260">
        <v>0.12789010000000001</v>
      </c>
      <c r="AQ27" s="260"/>
      <c r="AR27" s="905">
        <f t="shared" si="33"/>
        <v>1.0109224000000019</v>
      </c>
      <c r="AS27" s="1014">
        <f t="shared" si="34"/>
        <v>5.1822402119396593E-2</v>
      </c>
      <c r="AT27" s="214">
        <v>1995</v>
      </c>
      <c r="AU27" s="215" t="s">
        <v>437</v>
      </c>
      <c r="AV27" s="214" t="s">
        <v>512</v>
      </c>
      <c r="AW27" s="214" t="s">
        <v>12</v>
      </c>
      <c r="AX27" s="214" t="s">
        <v>32</v>
      </c>
      <c r="AY27" s="904" t="s">
        <v>401</v>
      </c>
      <c r="AZ27" s="146">
        <v>33.969749999999998</v>
      </c>
      <c r="BA27" s="147">
        <v>15.03167</v>
      </c>
      <c r="BB27" s="148">
        <v>15.03167</v>
      </c>
      <c r="BC27" s="264">
        <f t="shared" si="60"/>
        <v>18.938079999999999</v>
      </c>
      <c r="BD27" s="265">
        <f t="shared" si="61"/>
        <v>0.5574983625137071</v>
      </c>
      <c r="BE27" s="282">
        <v>1.8348949999999999</v>
      </c>
      <c r="BF27" s="260">
        <v>6.9120399999999999E-2</v>
      </c>
      <c r="BG27" s="260">
        <v>9.4458439999999992</v>
      </c>
      <c r="BH27" s="260">
        <v>0.22291040000000001</v>
      </c>
      <c r="BI27" s="260">
        <v>5.2988650000000002</v>
      </c>
      <c r="BJ27" s="260">
        <v>7.9173999999999994E-2</v>
      </c>
      <c r="BK27" s="260">
        <v>4.1960000000000001E-4</v>
      </c>
      <c r="BL27" s="260">
        <v>4.5228999999999998E-2</v>
      </c>
      <c r="BM27" s="260"/>
      <c r="BN27" s="905">
        <f t="shared" si="62"/>
        <v>1.9416226000000023</v>
      </c>
      <c r="BO27" s="1014">
        <f t="shared" si="63"/>
        <v>0.10252478603955641</v>
      </c>
      <c r="BP27" s="214">
        <v>1995</v>
      </c>
      <c r="BQ27" s="215" t="s">
        <v>437</v>
      </c>
      <c r="BR27" s="214" t="s">
        <v>512</v>
      </c>
      <c r="BS27" s="214" t="s">
        <v>12</v>
      </c>
      <c r="BT27" s="214" t="s">
        <v>32</v>
      </c>
      <c r="BU27" s="904" t="s">
        <v>401</v>
      </c>
      <c r="BV27" s="146">
        <v>93.593649999999997</v>
      </c>
      <c r="BW27" s="147">
        <v>31.296469999999999</v>
      </c>
      <c r="BX27" s="148">
        <v>31.296469999999999</v>
      </c>
      <c r="BY27" s="264">
        <f t="shared" si="64"/>
        <v>62.297179999999997</v>
      </c>
      <c r="BZ27" s="265">
        <f t="shared" si="65"/>
        <v>0.66561331885229391</v>
      </c>
      <c r="CA27" s="282">
        <v>60.570279999999997</v>
      </c>
      <c r="CB27" s="260">
        <v>5.4712299999999998E-2</v>
      </c>
      <c r="CC27" s="260">
        <v>5.9872599999999998E-2</v>
      </c>
      <c r="CD27" s="260">
        <v>0</v>
      </c>
      <c r="CE27" s="260">
        <v>0.59296890000000002</v>
      </c>
      <c r="CF27" s="260">
        <v>0</v>
      </c>
      <c r="CG27" s="260">
        <v>0</v>
      </c>
      <c r="CH27" s="260">
        <v>0.34731859999999998</v>
      </c>
      <c r="CI27" s="260"/>
      <c r="CJ27" s="905">
        <f t="shared" si="66"/>
        <v>0.67202759999999984</v>
      </c>
      <c r="CK27" s="906">
        <f t="shared" si="67"/>
        <v>1.0787448163785261E-2</v>
      </c>
    </row>
    <row r="28" spans="1:89" ht="11.45" customHeight="1">
      <c r="A28" s="205">
        <v>1992</v>
      </c>
      <c r="B28" s="206" t="s">
        <v>437</v>
      </c>
      <c r="C28" s="205" t="s">
        <v>512</v>
      </c>
      <c r="D28" s="205" t="s">
        <v>14</v>
      </c>
      <c r="E28" s="205" t="s">
        <v>33</v>
      </c>
      <c r="F28" s="891" t="s">
        <v>313</v>
      </c>
      <c r="G28" s="267">
        <v>30.851980000000001</v>
      </c>
      <c r="H28" s="268">
        <v>9.0090389999999996</v>
      </c>
      <c r="I28" s="269">
        <v>10.25952</v>
      </c>
      <c r="J28" s="238">
        <f t="shared" si="56"/>
        <v>20.592460000000003</v>
      </c>
      <c r="K28" s="255">
        <f t="shared" si="57"/>
        <v>0.66745991667309523</v>
      </c>
      <c r="L28" s="267">
        <v>15.404489999999999</v>
      </c>
      <c r="M28" s="268"/>
      <c r="N28" s="268">
        <v>3.892325</v>
      </c>
      <c r="O28" s="268">
        <v>0.10182860000000001</v>
      </c>
      <c r="P28" s="268">
        <v>2.4307620000000001</v>
      </c>
      <c r="Q28" s="268"/>
      <c r="R28" s="268"/>
      <c r="S28" s="268">
        <v>8.3725499999999994E-2</v>
      </c>
      <c r="T28" s="258">
        <f t="shared" ref="T28" si="71">H28-I28</f>
        <v>-1.2504810000000006</v>
      </c>
      <c r="U28" s="892">
        <f t="shared" si="58"/>
        <v>-7.0190099999997813E-2</v>
      </c>
      <c r="V28" s="893">
        <f t="shared" si="59"/>
        <v>-3.4085339973950564E-3</v>
      </c>
      <c r="W28" s="900">
        <f t="shared" si="29"/>
        <v>4.0658328339596133E-3</v>
      </c>
      <c r="X28" s="205">
        <v>1992</v>
      </c>
      <c r="Y28" s="206" t="s">
        <v>437</v>
      </c>
      <c r="Z28" s="205" t="s">
        <v>512</v>
      </c>
      <c r="AA28" s="205" t="s">
        <v>14</v>
      </c>
      <c r="AB28" s="205" t="s">
        <v>33</v>
      </c>
      <c r="AC28" s="891" t="s">
        <v>313</v>
      </c>
      <c r="AD28" s="267">
        <v>22.619610000000002</v>
      </c>
      <c r="AE28" s="268">
        <v>6.4311920000000002</v>
      </c>
      <c r="AF28" s="269">
        <v>7.8042410000000002</v>
      </c>
      <c r="AG28" s="238">
        <f t="shared" si="30"/>
        <v>14.815369</v>
      </c>
      <c r="AH28" s="255">
        <f t="shared" si="31"/>
        <v>0.65497897620692835</v>
      </c>
      <c r="AI28" s="280">
        <v>10.43493</v>
      </c>
      <c r="AJ28" s="258"/>
      <c r="AK28" s="258">
        <v>2.8675079999999999</v>
      </c>
      <c r="AL28" s="258">
        <v>0.15352959999999999</v>
      </c>
      <c r="AM28" s="258">
        <v>2.7662589999999998</v>
      </c>
      <c r="AN28" s="258"/>
      <c r="AO28" s="258"/>
      <c r="AP28" s="258">
        <v>6.7770499999999997E-2</v>
      </c>
      <c r="AQ28" s="258">
        <f t="shared" si="32"/>
        <v>-1.373049</v>
      </c>
      <c r="AR28" s="892">
        <f t="shared" si="33"/>
        <v>-0.10157910000000037</v>
      </c>
      <c r="AS28" s="893">
        <f t="shared" si="34"/>
        <v>-6.8563327717318656E-3</v>
      </c>
      <c r="AT28" s="205">
        <v>1992</v>
      </c>
      <c r="AU28" s="206" t="s">
        <v>437</v>
      </c>
      <c r="AV28" s="205" t="s">
        <v>512</v>
      </c>
      <c r="AW28" s="205" t="s">
        <v>14</v>
      </c>
      <c r="AX28" s="205" t="s">
        <v>33</v>
      </c>
      <c r="AY28" s="891" t="s">
        <v>313</v>
      </c>
      <c r="AZ28" s="267">
        <v>21.591899999999999</v>
      </c>
      <c r="BA28" s="268">
        <v>7.8828990000000001</v>
      </c>
      <c r="BB28" s="269">
        <v>9.2117660000000008</v>
      </c>
      <c r="BC28" s="238">
        <f t="shared" si="60"/>
        <v>12.380133999999998</v>
      </c>
      <c r="BD28" s="255">
        <f t="shared" si="61"/>
        <v>0.57336936536386329</v>
      </c>
      <c r="BE28" s="280">
        <v>2.6384259999999999</v>
      </c>
      <c r="BF28" s="258"/>
      <c r="BG28" s="258">
        <v>8.5810809999999993</v>
      </c>
      <c r="BH28" s="258">
        <v>2.12946E-2</v>
      </c>
      <c r="BI28" s="258">
        <v>2.466675</v>
      </c>
      <c r="BJ28" s="258"/>
      <c r="BK28" s="258"/>
      <c r="BL28" s="258">
        <v>4.2022700000000003E-2</v>
      </c>
      <c r="BM28" s="258">
        <f t="shared" ref="BM28" si="72">BA28-BB28</f>
        <v>-1.3288670000000007</v>
      </c>
      <c r="BN28" s="892">
        <f t="shared" si="62"/>
        <v>-4.0498300000001208E-2</v>
      </c>
      <c r="BO28" s="893">
        <f t="shared" si="63"/>
        <v>-3.2712327669475317E-3</v>
      </c>
      <c r="BP28" s="205">
        <v>1992</v>
      </c>
      <c r="BQ28" s="206" t="s">
        <v>437</v>
      </c>
      <c r="BR28" s="205" t="s">
        <v>512</v>
      </c>
      <c r="BS28" s="205" t="s">
        <v>14</v>
      </c>
      <c r="BT28" s="205" t="s">
        <v>33</v>
      </c>
      <c r="BU28" s="891" t="s">
        <v>313</v>
      </c>
      <c r="BV28" s="267">
        <v>89.404560000000004</v>
      </c>
      <c r="BW28" s="268">
        <v>24.048030000000001</v>
      </c>
      <c r="BX28" s="269">
        <v>24.573319999999999</v>
      </c>
      <c r="BY28" s="238">
        <f t="shared" si="64"/>
        <v>64.831240000000008</v>
      </c>
      <c r="BZ28" s="255">
        <f t="shared" si="65"/>
        <v>0.72514466823616164</v>
      </c>
      <c r="CA28" s="280">
        <v>64.094819999999999</v>
      </c>
      <c r="CB28" s="258"/>
      <c r="CC28" s="258">
        <v>0.23187350000000001</v>
      </c>
      <c r="CD28" s="258">
        <v>0</v>
      </c>
      <c r="CE28" s="258">
        <v>0.75963309999999995</v>
      </c>
      <c r="CF28" s="258"/>
      <c r="CG28" s="258"/>
      <c r="CH28" s="258">
        <v>0.24263860000000001</v>
      </c>
      <c r="CI28" s="258">
        <f t="shared" ref="CI28" si="73">BW28-BX28</f>
        <v>-0.52528999999999826</v>
      </c>
      <c r="CJ28" s="892">
        <f t="shared" si="66"/>
        <v>2.7564799999993284E-2</v>
      </c>
      <c r="CK28" s="893">
        <f t="shared" si="67"/>
        <v>4.2517773838651366E-4</v>
      </c>
    </row>
    <row r="29" spans="1:89" ht="11.45" customHeight="1">
      <c r="A29" s="214">
        <v>1988</v>
      </c>
      <c r="B29" s="215" t="s">
        <v>437</v>
      </c>
      <c r="C29" s="214" t="s">
        <v>512</v>
      </c>
      <c r="D29" s="214" t="s">
        <v>14</v>
      </c>
      <c r="E29" s="214" t="s">
        <v>34</v>
      </c>
      <c r="F29" s="904" t="s">
        <v>401</v>
      </c>
      <c r="G29" s="146">
        <v>39.565100000000001</v>
      </c>
      <c r="H29" s="147">
        <v>11.36974</v>
      </c>
      <c r="I29" s="148">
        <v>11.36974</v>
      </c>
      <c r="J29" s="264">
        <f t="shared" si="56"/>
        <v>28.195360000000001</v>
      </c>
      <c r="K29" s="265">
        <f t="shared" si="57"/>
        <v>0.71263209242488956</v>
      </c>
      <c r="L29" s="146">
        <v>14.306940000000001</v>
      </c>
      <c r="M29" s="147">
        <v>1.7206490000000001</v>
      </c>
      <c r="N29" s="147">
        <v>7.1068220000000002</v>
      </c>
      <c r="O29" s="147"/>
      <c r="P29" s="147">
        <v>3.9355000000000002</v>
      </c>
      <c r="Q29" s="147"/>
      <c r="R29" s="147"/>
      <c r="S29" s="147">
        <v>0.71815629999999997</v>
      </c>
      <c r="T29" s="260"/>
      <c r="U29" s="905">
        <f t="shared" si="58"/>
        <v>0.40729269999999573</v>
      </c>
      <c r="V29" s="906">
        <f t="shared" si="59"/>
        <v>1.4445380374643052E-2</v>
      </c>
      <c r="W29" s="990">
        <f t="shared" si="29"/>
        <v>2.5470726389022872E-2</v>
      </c>
      <c r="X29" s="214">
        <v>1988</v>
      </c>
      <c r="Y29" s="215" t="s">
        <v>437</v>
      </c>
      <c r="Z29" s="214" t="s">
        <v>512</v>
      </c>
      <c r="AA29" s="214" t="s">
        <v>14</v>
      </c>
      <c r="AB29" s="214" t="s">
        <v>34</v>
      </c>
      <c r="AC29" s="904" t="s">
        <v>401</v>
      </c>
      <c r="AD29" s="146">
        <v>32.07141</v>
      </c>
      <c r="AE29" s="147">
        <v>8.8516689999999993</v>
      </c>
      <c r="AF29" s="148">
        <v>8.8516689999999993</v>
      </c>
      <c r="AG29" s="264">
        <f t="shared" si="30"/>
        <v>23.219740999999999</v>
      </c>
      <c r="AH29" s="265">
        <f t="shared" si="31"/>
        <v>0.72400125220562483</v>
      </c>
      <c r="AI29" s="282">
        <v>9.6601459999999992</v>
      </c>
      <c r="AJ29" s="260">
        <v>2.2484839999999999</v>
      </c>
      <c r="AK29" s="260">
        <v>5.9340120000000001</v>
      </c>
      <c r="AL29" s="260"/>
      <c r="AM29" s="260">
        <v>4.1195170000000001</v>
      </c>
      <c r="AN29" s="260"/>
      <c r="AO29" s="260"/>
      <c r="AP29" s="260">
        <v>0.75608969999999998</v>
      </c>
      <c r="AQ29" s="260"/>
      <c r="AR29" s="905">
        <f t="shared" si="33"/>
        <v>0.50149229999999889</v>
      </c>
      <c r="AS29" s="906">
        <f t="shared" si="34"/>
        <v>2.1597669844810024E-2</v>
      </c>
      <c r="AT29" s="214">
        <v>1988</v>
      </c>
      <c r="AU29" s="215" t="s">
        <v>437</v>
      </c>
      <c r="AV29" s="214" t="s">
        <v>512</v>
      </c>
      <c r="AW29" s="214" t="s">
        <v>14</v>
      </c>
      <c r="AX29" s="214" t="s">
        <v>34</v>
      </c>
      <c r="AY29" s="904" t="s">
        <v>401</v>
      </c>
      <c r="AZ29" s="146">
        <v>30.599329999999998</v>
      </c>
      <c r="BA29" s="147">
        <v>10.55744</v>
      </c>
      <c r="BB29" s="148">
        <v>10.55744</v>
      </c>
      <c r="BC29" s="264">
        <f t="shared" si="60"/>
        <v>20.041889999999999</v>
      </c>
      <c r="BD29" s="265">
        <f t="shared" si="61"/>
        <v>0.65497806651322099</v>
      </c>
      <c r="BE29" s="282">
        <v>1.546511</v>
      </c>
      <c r="BF29" s="260">
        <v>0.91883329999999996</v>
      </c>
      <c r="BG29" s="260">
        <v>11.764950000000001</v>
      </c>
      <c r="BH29" s="260"/>
      <c r="BI29" s="260">
        <v>4.8817089999999999</v>
      </c>
      <c r="BJ29" s="260"/>
      <c r="BK29" s="260"/>
      <c r="BL29" s="260">
        <v>0.57147740000000002</v>
      </c>
      <c r="BM29" s="260"/>
      <c r="BN29" s="905">
        <f t="shared" si="62"/>
        <v>0.35840929999999815</v>
      </c>
      <c r="BO29" s="906">
        <f t="shared" si="63"/>
        <v>1.7883009037570716E-2</v>
      </c>
      <c r="BP29" s="214">
        <v>1988</v>
      </c>
      <c r="BQ29" s="215" t="s">
        <v>437</v>
      </c>
      <c r="BR29" s="214" t="s">
        <v>512</v>
      </c>
      <c r="BS29" s="214" t="s">
        <v>14</v>
      </c>
      <c r="BT29" s="214" t="s">
        <v>34</v>
      </c>
      <c r="BU29" s="904" t="s">
        <v>401</v>
      </c>
      <c r="BV29" s="146">
        <v>88.530749999999998</v>
      </c>
      <c r="BW29" s="147">
        <v>24.50178</v>
      </c>
      <c r="BX29" s="148">
        <v>24.50178</v>
      </c>
      <c r="BY29" s="264">
        <f t="shared" si="64"/>
        <v>64.028970000000001</v>
      </c>
      <c r="BZ29" s="265">
        <f t="shared" si="65"/>
        <v>0.72323989122423571</v>
      </c>
      <c r="CA29" s="282">
        <v>61.396520000000002</v>
      </c>
      <c r="CB29" s="260">
        <v>0.56607529999999995</v>
      </c>
      <c r="CC29" s="260">
        <v>0.2481728</v>
      </c>
      <c r="CD29" s="260"/>
      <c r="CE29" s="260">
        <v>0.95970630000000001</v>
      </c>
      <c r="CF29" s="260"/>
      <c r="CG29" s="260"/>
      <c r="CH29" s="260">
        <v>0.70403579999999999</v>
      </c>
      <c r="CI29" s="260"/>
      <c r="CJ29" s="905">
        <f t="shared" si="66"/>
        <v>0.15445979999999793</v>
      </c>
      <c r="CK29" s="906">
        <f t="shared" si="67"/>
        <v>2.4123424131295246E-3</v>
      </c>
    </row>
    <row r="30" spans="1:89" ht="11.45" customHeight="1">
      <c r="A30" s="214">
        <v>1985</v>
      </c>
      <c r="B30" s="215" t="s">
        <v>437</v>
      </c>
      <c r="C30" s="214" t="s">
        <v>512</v>
      </c>
      <c r="D30" s="214" t="s">
        <v>16</v>
      </c>
      <c r="E30" s="214" t="s">
        <v>35</v>
      </c>
      <c r="F30" s="904" t="s">
        <v>401</v>
      </c>
      <c r="G30" s="146">
        <v>38.326140000000002</v>
      </c>
      <c r="H30" s="147">
        <v>10.523149999999999</v>
      </c>
      <c r="I30" s="148">
        <v>10.523149999999999</v>
      </c>
      <c r="J30" s="264">
        <f t="shared" si="56"/>
        <v>27.802990000000001</v>
      </c>
      <c r="K30" s="265">
        <f t="shared" si="57"/>
        <v>0.72543152010612078</v>
      </c>
      <c r="L30" s="146">
        <v>13.93703</v>
      </c>
      <c r="M30" s="147">
        <v>1.642706</v>
      </c>
      <c r="N30" s="147">
        <v>7.6942009999999996</v>
      </c>
      <c r="O30" s="147"/>
      <c r="P30" s="147">
        <v>3.8184</v>
      </c>
      <c r="Q30" s="147"/>
      <c r="R30" s="147"/>
      <c r="S30" s="147">
        <v>0.56852340000000001</v>
      </c>
      <c r="T30" s="260"/>
      <c r="U30" s="905">
        <f t="shared" si="58"/>
        <v>0.14212960000000052</v>
      </c>
      <c r="V30" s="906">
        <f t="shared" si="59"/>
        <v>5.1120257209746334E-3</v>
      </c>
      <c r="W30" s="990">
        <f t="shared" si="29"/>
        <v>2.044828272067141E-2</v>
      </c>
      <c r="X30" s="214">
        <v>1985</v>
      </c>
      <c r="Y30" s="215" t="s">
        <v>437</v>
      </c>
      <c r="Z30" s="214" t="s">
        <v>512</v>
      </c>
      <c r="AA30" s="214" t="s">
        <v>16</v>
      </c>
      <c r="AB30" s="214" t="s">
        <v>35</v>
      </c>
      <c r="AC30" s="904" t="s">
        <v>401</v>
      </c>
      <c r="AD30" s="146">
        <v>31.08398</v>
      </c>
      <c r="AE30" s="147">
        <v>8.6650050000000007</v>
      </c>
      <c r="AF30" s="148">
        <v>8.6650050000000007</v>
      </c>
      <c r="AG30" s="264">
        <f t="shared" si="30"/>
        <v>22.418975</v>
      </c>
      <c r="AH30" s="265">
        <f t="shared" si="31"/>
        <v>0.72123888253692092</v>
      </c>
      <c r="AI30" s="282">
        <v>9.7739180000000001</v>
      </c>
      <c r="AJ30" s="260">
        <v>1.788016</v>
      </c>
      <c r="AK30" s="260">
        <v>5.9700839999999999</v>
      </c>
      <c r="AL30" s="260"/>
      <c r="AM30" s="260">
        <v>4.1218940000000002</v>
      </c>
      <c r="AN30" s="260"/>
      <c r="AO30" s="260"/>
      <c r="AP30" s="260">
        <v>0.57594679999999998</v>
      </c>
      <c r="AQ30" s="260"/>
      <c r="AR30" s="905">
        <f t="shared" si="33"/>
        <v>0.18911619999999729</v>
      </c>
      <c r="AS30" s="906">
        <f t="shared" si="34"/>
        <v>8.4355417676319853E-3</v>
      </c>
      <c r="AT30" s="214">
        <v>1985</v>
      </c>
      <c r="AU30" s="215" t="s">
        <v>437</v>
      </c>
      <c r="AV30" s="214" t="s">
        <v>512</v>
      </c>
      <c r="AW30" s="214" t="s">
        <v>16</v>
      </c>
      <c r="AX30" s="214" t="s">
        <v>35</v>
      </c>
      <c r="AY30" s="904" t="s">
        <v>401</v>
      </c>
      <c r="AZ30" s="146">
        <v>32.005719999999997</v>
      </c>
      <c r="BA30" s="147">
        <v>10.04054</v>
      </c>
      <c r="BB30" s="148">
        <v>10.04054</v>
      </c>
      <c r="BC30" s="264">
        <f t="shared" si="60"/>
        <v>21.965179999999997</v>
      </c>
      <c r="BD30" s="265">
        <f t="shared" si="61"/>
        <v>0.68628920080535605</v>
      </c>
      <c r="BE30" s="282">
        <v>1.347483</v>
      </c>
      <c r="BF30" s="260">
        <v>1.4786539999999999</v>
      </c>
      <c r="BG30" s="260">
        <v>14.26186</v>
      </c>
      <c r="BH30" s="260"/>
      <c r="BI30" s="260">
        <v>4.2332450000000001</v>
      </c>
      <c r="BJ30" s="260"/>
      <c r="BK30" s="260"/>
      <c r="BL30" s="260">
        <v>0.47698449999999998</v>
      </c>
      <c r="BM30" s="260"/>
      <c r="BN30" s="905">
        <f t="shared" si="62"/>
        <v>0.16695349999999465</v>
      </c>
      <c r="BO30" s="906">
        <f t="shared" si="63"/>
        <v>7.6008254883408498E-3</v>
      </c>
      <c r="BP30" s="214">
        <v>1985</v>
      </c>
      <c r="BQ30" s="215" t="s">
        <v>437</v>
      </c>
      <c r="BR30" s="214" t="s">
        <v>512</v>
      </c>
      <c r="BS30" s="214" t="s">
        <v>16</v>
      </c>
      <c r="BT30" s="214" t="s">
        <v>35</v>
      </c>
      <c r="BU30" s="904" t="s">
        <v>401</v>
      </c>
      <c r="BV30" s="146">
        <v>90.511669999999995</v>
      </c>
      <c r="BW30" s="147">
        <v>21.261800000000001</v>
      </c>
      <c r="BX30" s="148">
        <v>21.261800000000001</v>
      </c>
      <c r="BY30" s="264">
        <f t="shared" si="64"/>
        <v>69.249869999999987</v>
      </c>
      <c r="BZ30" s="265">
        <f t="shared" si="65"/>
        <v>0.76509327471253141</v>
      </c>
      <c r="CA30" s="282">
        <v>66.467960000000005</v>
      </c>
      <c r="CB30" s="260">
        <v>0.99353979999999997</v>
      </c>
      <c r="CC30" s="260">
        <v>0.37257669999999998</v>
      </c>
      <c r="CD30" s="260"/>
      <c r="CE30" s="260">
        <v>0.72031590000000001</v>
      </c>
      <c r="CF30" s="260"/>
      <c r="CG30" s="260"/>
      <c r="CH30" s="260">
        <v>0.72031500000000004</v>
      </c>
      <c r="CI30" s="260"/>
      <c r="CJ30" s="905">
        <f t="shared" si="66"/>
        <v>-2.4837400000009779E-2</v>
      </c>
      <c r="CK30" s="906">
        <f t="shared" si="67"/>
        <v>-3.586634891879188E-4</v>
      </c>
    </row>
    <row r="31" spans="1:89" ht="11.45" customHeight="1">
      <c r="A31" s="212">
        <v>2013</v>
      </c>
      <c r="B31" s="213" t="s">
        <v>438</v>
      </c>
      <c r="C31" s="212" t="s">
        <v>515</v>
      </c>
      <c r="D31" s="212" t="s">
        <v>20</v>
      </c>
      <c r="E31" s="212" t="s">
        <v>36</v>
      </c>
      <c r="F31" s="1011" t="s">
        <v>313</v>
      </c>
      <c r="G31" s="603">
        <v>40.472929999999998</v>
      </c>
      <c r="H31" s="604">
        <v>23.806750000000001</v>
      </c>
      <c r="I31" s="605">
        <v>24.884060000000002</v>
      </c>
      <c r="J31" s="256">
        <f t="shared" si="56"/>
        <v>15.588869999999996</v>
      </c>
      <c r="K31" s="257">
        <f t="shared" si="57"/>
        <v>0.38516781463560945</v>
      </c>
      <c r="L31" s="603">
        <v>13.91929</v>
      </c>
      <c r="M31" s="604"/>
      <c r="N31" s="604"/>
      <c r="O31" s="604"/>
      <c r="P31" s="604">
        <v>0.6843262</v>
      </c>
      <c r="Q31" s="604"/>
      <c r="R31" s="604">
        <v>1.588943</v>
      </c>
      <c r="S31" s="604">
        <v>0.46769620000000001</v>
      </c>
      <c r="T31" s="925">
        <f t="shared" ref="T31:T81" si="74">H31-I31</f>
        <v>-1.0773100000000007</v>
      </c>
      <c r="U31" s="926">
        <f t="shared" si="58"/>
        <v>5.9246000000001686E-3</v>
      </c>
      <c r="V31" s="927">
        <f t="shared" si="59"/>
        <v>3.80053204626132E-4</v>
      </c>
      <c r="W31" s="903">
        <f t="shared" si="29"/>
        <v>3.0001930864777249E-2</v>
      </c>
      <c r="X31" s="212">
        <v>2013</v>
      </c>
      <c r="Y31" s="213" t="s">
        <v>438</v>
      </c>
      <c r="Z31" s="212" t="s">
        <v>515</v>
      </c>
      <c r="AA31" s="212" t="s">
        <v>20</v>
      </c>
      <c r="AB31" s="212" t="s">
        <v>36</v>
      </c>
      <c r="AC31" s="1011" t="s">
        <v>313</v>
      </c>
      <c r="AD31" s="603">
        <v>33.403039999999997</v>
      </c>
      <c r="AE31" s="604">
        <v>20.518879999999999</v>
      </c>
      <c r="AF31" s="605">
        <v>21.531580000000002</v>
      </c>
      <c r="AG31" s="256">
        <f t="shared" si="30"/>
        <v>11.871459999999995</v>
      </c>
      <c r="AH31" s="257">
        <f t="shared" si="31"/>
        <v>0.355400586293942</v>
      </c>
      <c r="AI31" s="1012">
        <v>10.31649</v>
      </c>
      <c r="AJ31" s="256"/>
      <c r="AK31" s="256"/>
      <c r="AL31" s="256"/>
      <c r="AM31" s="256">
        <v>0.68585969999999996</v>
      </c>
      <c r="AN31" s="256"/>
      <c r="AO31" s="256">
        <v>1.4629270000000001</v>
      </c>
      <c r="AP31" s="256">
        <v>0.4154987</v>
      </c>
      <c r="AQ31" s="256">
        <f t="shared" si="32"/>
        <v>-1.0127000000000024</v>
      </c>
      <c r="AR31" s="1013">
        <f t="shared" si="33"/>
        <v>3.3845999999968512E-3</v>
      </c>
      <c r="AS31" s="927">
        <f t="shared" si="34"/>
        <v>2.8510393835272602E-4</v>
      </c>
      <c r="AT31" s="212">
        <v>2013</v>
      </c>
      <c r="AU31" s="213" t="s">
        <v>438</v>
      </c>
      <c r="AV31" s="212" t="s">
        <v>515</v>
      </c>
      <c r="AW31" s="212" t="s">
        <v>20</v>
      </c>
      <c r="AX31" s="212" t="s">
        <v>36</v>
      </c>
      <c r="AY31" s="1011" t="s">
        <v>313</v>
      </c>
      <c r="AZ31" s="603">
        <v>47.173459999999999</v>
      </c>
      <c r="BA31" s="604">
        <v>36.201180000000001</v>
      </c>
      <c r="BB31" s="605">
        <v>37.732900000000001</v>
      </c>
      <c r="BC31" s="256">
        <f t="shared" si="60"/>
        <v>9.4405599999999978</v>
      </c>
      <c r="BD31" s="257">
        <f t="shared" si="61"/>
        <v>0.20012439197803167</v>
      </c>
      <c r="BE31" s="1012">
        <v>7.2491950000000003</v>
      </c>
      <c r="BF31" s="256"/>
      <c r="BG31" s="256"/>
      <c r="BH31" s="256"/>
      <c r="BI31" s="256">
        <v>0.82696530000000001</v>
      </c>
      <c r="BJ31" s="256"/>
      <c r="BK31" s="256">
        <v>2.211884</v>
      </c>
      <c r="BL31" s="256">
        <v>0.67911719999999998</v>
      </c>
      <c r="BM31" s="256">
        <f t="shared" ref="BM31:BM81" si="75">BA31-BB31</f>
        <v>-1.53172</v>
      </c>
      <c r="BN31" s="1013">
        <f t="shared" si="62"/>
        <v>5.1184999999982495E-3</v>
      </c>
      <c r="BO31" s="927">
        <f t="shared" si="63"/>
        <v>5.4218181972237351E-4</v>
      </c>
      <c r="BP31" s="212">
        <v>2013</v>
      </c>
      <c r="BQ31" s="213" t="s">
        <v>438</v>
      </c>
      <c r="BR31" s="212" t="s">
        <v>515</v>
      </c>
      <c r="BS31" s="212" t="s">
        <v>20</v>
      </c>
      <c r="BT31" s="212" t="s">
        <v>36</v>
      </c>
      <c r="BU31" s="1011" t="s">
        <v>313</v>
      </c>
      <c r="BV31" s="603">
        <v>69.945790000000002</v>
      </c>
      <c r="BW31" s="604">
        <v>8.3017850000000006</v>
      </c>
      <c r="BX31" s="605">
        <v>8.3858490000000003</v>
      </c>
      <c r="BY31" s="256">
        <f t="shared" si="64"/>
        <v>61.559941000000002</v>
      </c>
      <c r="BZ31" s="257">
        <f t="shared" si="65"/>
        <v>0.8801093103673574</v>
      </c>
      <c r="CA31" s="1012">
        <v>60.705249999999999</v>
      </c>
      <c r="CB31" s="256"/>
      <c r="CC31" s="256"/>
      <c r="CD31" s="256"/>
      <c r="CE31" s="256">
        <v>0.21556040000000001</v>
      </c>
      <c r="CF31" s="256"/>
      <c r="CG31" s="256">
        <v>0.51935580000000003</v>
      </c>
      <c r="CH31" s="256">
        <v>0.17834140000000001</v>
      </c>
      <c r="CI31" s="256">
        <f t="shared" ref="CI31:CI81" si="76">BW31-BX31</f>
        <v>-8.4063999999999695E-2</v>
      </c>
      <c r="CJ31" s="1013">
        <f t="shared" si="66"/>
        <v>2.5497399999999004E-2</v>
      </c>
      <c r="CK31" s="927">
        <f t="shared" si="67"/>
        <v>4.1418818123946876E-4</v>
      </c>
    </row>
    <row r="32" spans="1:89" ht="11.45" customHeight="1">
      <c r="A32" s="205">
        <v>2011</v>
      </c>
      <c r="B32" s="206" t="s">
        <v>438</v>
      </c>
      <c r="C32" s="205" t="s">
        <v>515</v>
      </c>
      <c r="D32" s="205" t="s">
        <v>4</v>
      </c>
      <c r="E32" s="205" t="s">
        <v>37</v>
      </c>
      <c r="F32" s="891" t="s">
        <v>313</v>
      </c>
      <c r="G32" s="267">
        <v>40.039589999999997</v>
      </c>
      <c r="H32" s="268">
        <v>24.378489999999999</v>
      </c>
      <c r="I32" s="269">
        <v>25.41506</v>
      </c>
      <c r="J32" s="258">
        <f t="shared" si="56"/>
        <v>14.624529999999996</v>
      </c>
      <c r="K32" s="259">
        <f t="shared" si="57"/>
        <v>0.36525174208826805</v>
      </c>
      <c r="L32" s="267">
        <v>13.330399999999999</v>
      </c>
      <c r="M32" s="268"/>
      <c r="N32" s="268"/>
      <c r="O32" s="268"/>
      <c r="P32" s="268">
        <v>0.62684629999999997</v>
      </c>
      <c r="Q32" s="268"/>
      <c r="R32" s="268">
        <v>1.193845</v>
      </c>
      <c r="S32" s="268">
        <v>0.50356860000000003</v>
      </c>
      <c r="T32" s="258">
        <f t="shared" si="74"/>
        <v>-1.0365700000000011</v>
      </c>
      <c r="U32" s="892">
        <f t="shared" si="58"/>
        <v>6.4400999999989494E-3</v>
      </c>
      <c r="V32" s="893">
        <f t="shared" si="59"/>
        <v>4.4036286978104262E-4</v>
      </c>
      <c r="W32" s="900">
        <f t="shared" si="29"/>
        <v>3.4433147595170591E-2</v>
      </c>
      <c r="X32" s="205">
        <v>2011</v>
      </c>
      <c r="Y32" s="206" t="s">
        <v>438</v>
      </c>
      <c r="Z32" s="205" t="s">
        <v>515</v>
      </c>
      <c r="AA32" s="205" t="s">
        <v>4</v>
      </c>
      <c r="AB32" s="205" t="s">
        <v>37</v>
      </c>
      <c r="AC32" s="891" t="s">
        <v>313</v>
      </c>
      <c r="AD32" s="267">
        <v>32.936039999999998</v>
      </c>
      <c r="AE32" s="268">
        <v>20.770959999999999</v>
      </c>
      <c r="AF32" s="269">
        <v>21.73732</v>
      </c>
      <c r="AG32" s="258">
        <f t="shared" si="30"/>
        <v>11.198719999999998</v>
      </c>
      <c r="AH32" s="259">
        <f t="shared" si="31"/>
        <v>0.34001416077949864</v>
      </c>
      <c r="AI32" s="280">
        <v>10.15705</v>
      </c>
      <c r="AJ32" s="258"/>
      <c r="AK32" s="258"/>
      <c r="AL32" s="258"/>
      <c r="AM32" s="258">
        <v>0.6139116</v>
      </c>
      <c r="AN32" s="258"/>
      <c r="AO32" s="258">
        <v>0.96795560000000003</v>
      </c>
      <c r="AP32" s="258">
        <v>0.42278670000000002</v>
      </c>
      <c r="AQ32" s="258">
        <f t="shared" si="32"/>
        <v>-0.96636000000000166</v>
      </c>
      <c r="AR32" s="892">
        <f t="shared" si="33"/>
        <v>3.3761000000005481E-3</v>
      </c>
      <c r="AS32" s="893">
        <f t="shared" si="34"/>
        <v>3.0147195393764187E-4</v>
      </c>
      <c r="AT32" s="205">
        <v>2011</v>
      </c>
      <c r="AU32" s="206" t="s">
        <v>438</v>
      </c>
      <c r="AV32" s="205" t="s">
        <v>515</v>
      </c>
      <c r="AW32" s="205" t="s">
        <v>4</v>
      </c>
      <c r="AX32" s="205" t="s">
        <v>37</v>
      </c>
      <c r="AY32" s="891" t="s">
        <v>313</v>
      </c>
      <c r="AZ32" s="267">
        <v>47.205719999999999</v>
      </c>
      <c r="BA32" s="268">
        <v>36.701549999999997</v>
      </c>
      <c r="BB32" s="269">
        <v>38.16798</v>
      </c>
      <c r="BC32" s="258">
        <f t="shared" si="60"/>
        <v>9.0377399999999994</v>
      </c>
      <c r="BD32" s="259">
        <f t="shared" si="61"/>
        <v>0.19145434070277922</v>
      </c>
      <c r="BE32" s="280">
        <v>7.0769349999999998</v>
      </c>
      <c r="BF32" s="258"/>
      <c r="BG32" s="258"/>
      <c r="BH32" s="258"/>
      <c r="BI32" s="258">
        <v>0.77621839999999998</v>
      </c>
      <c r="BJ32" s="258"/>
      <c r="BK32" s="258">
        <v>1.8614850000000001</v>
      </c>
      <c r="BL32" s="258">
        <v>0.78310970000000002</v>
      </c>
      <c r="BM32" s="258">
        <f t="shared" si="75"/>
        <v>-1.4664300000000026</v>
      </c>
      <c r="BN32" s="892">
        <f t="shared" si="62"/>
        <v>6.4219000000012016E-3</v>
      </c>
      <c r="BO32" s="893">
        <f t="shared" si="63"/>
        <v>7.1056480934406194E-4</v>
      </c>
      <c r="BP32" s="205">
        <v>2011</v>
      </c>
      <c r="BQ32" s="206" t="s">
        <v>438</v>
      </c>
      <c r="BR32" s="205" t="s">
        <v>515</v>
      </c>
      <c r="BS32" s="205" t="s">
        <v>4</v>
      </c>
      <c r="BT32" s="205" t="s">
        <v>37</v>
      </c>
      <c r="BU32" s="891" t="s">
        <v>313</v>
      </c>
      <c r="BV32" s="267">
        <v>69.096339999999998</v>
      </c>
      <c r="BW32" s="268">
        <v>8.4847070000000002</v>
      </c>
      <c r="BX32" s="269">
        <v>8.579224</v>
      </c>
      <c r="BY32" s="258">
        <f t="shared" si="64"/>
        <v>60.517116000000001</v>
      </c>
      <c r="BZ32" s="259">
        <f t="shared" si="65"/>
        <v>0.87583678093514072</v>
      </c>
      <c r="CA32" s="280">
        <v>59.76764</v>
      </c>
      <c r="CB32" s="258"/>
      <c r="CC32" s="258"/>
      <c r="CD32" s="258"/>
      <c r="CE32" s="258">
        <v>0.1991935</v>
      </c>
      <c r="CF32" s="258"/>
      <c r="CG32" s="258">
        <v>0.48352580000000001</v>
      </c>
      <c r="CH32" s="258">
        <v>0.1403403</v>
      </c>
      <c r="CI32" s="258">
        <f t="shared" si="76"/>
        <v>-9.451699999999974E-2</v>
      </c>
      <c r="CJ32" s="892">
        <f t="shared" si="66"/>
        <v>2.0933400000004099E-2</v>
      </c>
      <c r="CK32" s="893">
        <f t="shared" si="67"/>
        <v>3.4590875084007801E-4</v>
      </c>
    </row>
    <row r="33" spans="1:89" ht="11.45" customHeight="1">
      <c r="A33" s="205">
        <v>2009</v>
      </c>
      <c r="B33" s="206" t="s">
        <v>438</v>
      </c>
      <c r="C33" s="205" t="s">
        <v>515</v>
      </c>
      <c r="D33" s="205" t="s">
        <v>6</v>
      </c>
      <c r="E33" s="205" t="s">
        <v>38</v>
      </c>
      <c r="F33" s="891" t="s">
        <v>313</v>
      </c>
      <c r="G33" s="267">
        <v>39.889679999999998</v>
      </c>
      <c r="H33" s="268">
        <v>24.970130000000001</v>
      </c>
      <c r="I33" s="269">
        <v>26.066669999999998</v>
      </c>
      <c r="J33" s="258">
        <f t="shared" si="56"/>
        <v>13.82301</v>
      </c>
      <c r="K33" s="259">
        <f t="shared" si="57"/>
        <v>0.34653098244959601</v>
      </c>
      <c r="L33" s="267">
        <v>13.10191</v>
      </c>
      <c r="M33" s="268"/>
      <c r="N33" s="268"/>
      <c r="O33" s="268"/>
      <c r="P33" s="268">
        <v>0.82218740000000001</v>
      </c>
      <c r="Q33" s="268"/>
      <c r="R33" s="268">
        <v>0.4937086</v>
      </c>
      <c r="S33" s="268">
        <v>0.50586129999999996</v>
      </c>
      <c r="T33" s="258">
        <f t="shared" si="74"/>
        <v>-1.0965399999999974</v>
      </c>
      <c r="U33" s="892">
        <f t="shared" si="58"/>
        <v>-4.1173000000025439E-3</v>
      </c>
      <c r="V33" s="893">
        <f t="shared" si="59"/>
        <v>-2.9785842591465562E-4</v>
      </c>
      <c r="W33" s="900">
        <f t="shared" si="29"/>
        <v>3.6595596762210254E-2</v>
      </c>
      <c r="X33" s="205">
        <v>2009</v>
      </c>
      <c r="Y33" s="206" t="s">
        <v>438</v>
      </c>
      <c r="Z33" s="205" t="s">
        <v>515</v>
      </c>
      <c r="AA33" s="205" t="s">
        <v>6</v>
      </c>
      <c r="AB33" s="205" t="s">
        <v>38</v>
      </c>
      <c r="AC33" s="891" t="s">
        <v>313</v>
      </c>
      <c r="AD33" s="267">
        <v>32.878619999999998</v>
      </c>
      <c r="AE33" s="268">
        <v>21.091349999999998</v>
      </c>
      <c r="AF33" s="269">
        <v>22.09891</v>
      </c>
      <c r="AG33" s="258">
        <f t="shared" si="30"/>
        <v>10.779709999999998</v>
      </c>
      <c r="AH33" s="259">
        <f t="shared" si="31"/>
        <v>0.3278638215350887</v>
      </c>
      <c r="AI33" s="280">
        <v>10.1396</v>
      </c>
      <c r="AJ33" s="258"/>
      <c r="AK33" s="258"/>
      <c r="AL33" s="258"/>
      <c r="AM33" s="258">
        <v>0.82912920000000001</v>
      </c>
      <c r="AN33" s="258"/>
      <c r="AO33" s="258">
        <v>0.41258139999999999</v>
      </c>
      <c r="AP33" s="258">
        <v>0.40687079999999998</v>
      </c>
      <c r="AQ33" s="258">
        <f t="shared" si="32"/>
        <v>-1.0075600000000016</v>
      </c>
      <c r="AR33" s="892">
        <f t="shared" si="33"/>
        <v>-9.1140000000144994E-4</v>
      </c>
      <c r="AS33" s="893">
        <f t="shared" si="34"/>
        <v>-8.4547729020674031E-5</v>
      </c>
      <c r="AT33" s="205">
        <v>2009</v>
      </c>
      <c r="AU33" s="206" t="s">
        <v>438</v>
      </c>
      <c r="AV33" s="205" t="s">
        <v>515</v>
      </c>
      <c r="AW33" s="205" t="s">
        <v>6</v>
      </c>
      <c r="AX33" s="205" t="s">
        <v>38</v>
      </c>
      <c r="AY33" s="891" t="s">
        <v>313</v>
      </c>
      <c r="AZ33" s="267">
        <v>47.245820000000002</v>
      </c>
      <c r="BA33" s="268">
        <v>37.320509999999999</v>
      </c>
      <c r="BB33" s="269">
        <v>38.897509999999997</v>
      </c>
      <c r="BC33" s="258">
        <f t="shared" si="60"/>
        <v>8.348310000000005</v>
      </c>
      <c r="BD33" s="259">
        <f t="shared" si="61"/>
        <v>0.17669944134740395</v>
      </c>
      <c r="BE33" s="280">
        <v>7.4372749999999996</v>
      </c>
      <c r="BF33" s="258"/>
      <c r="BG33" s="258"/>
      <c r="BH33" s="258"/>
      <c r="BI33" s="258">
        <v>0.95110130000000004</v>
      </c>
      <c r="BJ33" s="258"/>
      <c r="BK33" s="258">
        <v>0.72305680000000006</v>
      </c>
      <c r="BL33" s="258">
        <v>0.82227519999999998</v>
      </c>
      <c r="BM33" s="258">
        <f t="shared" si="75"/>
        <v>-1.5769999999999982</v>
      </c>
      <c r="BN33" s="892">
        <f t="shared" si="62"/>
        <v>-8.3982999999960839E-3</v>
      </c>
      <c r="BO33" s="893">
        <f t="shared" si="63"/>
        <v>-1.005988038297102E-3</v>
      </c>
      <c r="BP33" s="205">
        <v>2009</v>
      </c>
      <c r="BQ33" s="206" t="s">
        <v>438</v>
      </c>
      <c r="BR33" s="205" t="s">
        <v>515</v>
      </c>
      <c r="BS33" s="205" t="s">
        <v>6</v>
      </c>
      <c r="BT33" s="205" t="s">
        <v>38</v>
      </c>
      <c r="BU33" s="891" t="s">
        <v>313</v>
      </c>
      <c r="BV33" s="267">
        <v>67.560760000000002</v>
      </c>
      <c r="BW33" s="268">
        <v>8.3285300000000007</v>
      </c>
      <c r="BX33" s="269">
        <v>8.4105570000000007</v>
      </c>
      <c r="BY33" s="258">
        <f t="shared" si="64"/>
        <v>59.150203000000005</v>
      </c>
      <c r="BZ33" s="259">
        <f t="shared" si="65"/>
        <v>0.87551121390582354</v>
      </c>
      <c r="CA33" s="280">
        <v>58.65184</v>
      </c>
      <c r="CB33" s="258"/>
      <c r="CC33" s="258"/>
      <c r="CD33" s="258"/>
      <c r="CE33" s="258">
        <v>0.2623682</v>
      </c>
      <c r="CF33" s="258"/>
      <c r="CG33" s="258">
        <v>0.2479973</v>
      </c>
      <c r="CH33" s="258">
        <v>6.5333799999999997E-2</v>
      </c>
      <c r="CI33" s="258">
        <f t="shared" si="76"/>
        <v>-8.2027000000000072E-2</v>
      </c>
      <c r="CJ33" s="892">
        <f t="shared" si="66"/>
        <v>4.690700000011816E-3</v>
      </c>
      <c r="CK33" s="893">
        <f t="shared" si="67"/>
        <v>7.930150298912441E-5</v>
      </c>
    </row>
    <row r="34" spans="1:89" ht="11.45" customHeight="1">
      <c r="A34" s="216">
        <v>2006</v>
      </c>
      <c r="B34" s="217" t="s">
        <v>438</v>
      </c>
      <c r="C34" s="216" t="s">
        <v>515</v>
      </c>
      <c r="D34" s="216" t="s">
        <v>8</v>
      </c>
      <c r="E34" s="216" t="s">
        <v>39</v>
      </c>
      <c r="F34" s="914" t="s">
        <v>313</v>
      </c>
      <c r="G34" s="594">
        <v>41.316540000000003</v>
      </c>
      <c r="H34" s="595">
        <v>25.557729999999999</v>
      </c>
      <c r="I34" s="596">
        <v>26.521470000000001</v>
      </c>
      <c r="J34" s="262">
        <f t="shared" si="56"/>
        <v>14.795070000000003</v>
      </c>
      <c r="K34" s="263">
        <f t="shared" si="57"/>
        <v>0.35809073073398695</v>
      </c>
      <c r="L34" s="594">
        <v>13.15246</v>
      </c>
      <c r="M34" s="595"/>
      <c r="N34" s="595"/>
      <c r="O34" s="595"/>
      <c r="P34" s="595">
        <v>0.64908500000000002</v>
      </c>
      <c r="Q34" s="595"/>
      <c r="R34" s="595">
        <v>1.0711729999999999</v>
      </c>
      <c r="S34" s="595">
        <v>0.86907199999999996</v>
      </c>
      <c r="T34" s="262">
        <f t="shared" si="74"/>
        <v>-0.96374000000000137</v>
      </c>
      <c r="U34" s="923">
        <f t="shared" si="58"/>
        <v>1.7020000000005808E-2</v>
      </c>
      <c r="V34" s="916">
        <f t="shared" si="59"/>
        <v>1.1503832019724007E-3</v>
      </c>
      <c r="W34" s="968">
        <f t="shared" si="29"/>
        <v>5.8740648067227785E-2</v>
      </c>
      <c r="X34" s="216">
        <v>2006</v>
      </c>
      <c r="Y34" s="217" t="s">
        <v>438</v>
      </c>
      <c r="Z34" s="216" t="s">
        <v>515</v>
      </c>
      <c r="AA34" s="216" t="s">
        <v>8</v>
      </c>
      <c r="AB34" s="216" t="s">
        <v>39</v>
      </c>
      <c r="AC34" s="914" t="s">
        <v>313</v>
      </c>
      <c r="AD34" s="594">
        <v>34.360619999999997</v>
      </c>
      <c r="AE34" s="595">
        <v>21.309699999999999</v>
      </c>
      <c r="AF34" s="596">
        <v>22.194700000000001</v>
      </c>
      <c r="AG34" s="262">
        <f t="shared" si="30"/>
        <v>12.165919999999996</v>
      </c>
      <c r="AH34" s="263">
        <f t="shared" si="31"/>
        <v>0.35406578810277572</v>
      </c>
      <c r="AI34" s="307">
        <v>10.789389999999999</v>
      </c>
      <c r="AJ34" s="262"/>
      <c r="AK34" s="262"/>
      <c r="AL34" s="262"/>
      <c r="AM34" s="262">
        <v>0.6588058</v>
      </c>
      <c r="AN34" s="262"/>
      <c r="AO34" s="262">
        <v>0.88128850000000003</v>
      </c>
      <c r="AP34" s="262">
        <v>0.70781989999999995</v>
      </c>
      <c r="AQ34" s="262">
        <f t="shared" si="32"/>
        <v>-0.88500000000000156</v>
      </c>
      <c r="AR34" s="923">
        <f t="shared" si="33"/>
        <v>1.3615799999998401E-2</v>
      </c>
      <c r="AS34" s="916">
        <f t="shared" si="34"/>
        <v>1.1191755329640837E-3</v>
      </c>
      <c r="AT34" s="216">
        <v>2006</v>
      </c>
      <c r="AU34" s="217" t="s">
        <v>438</v>
      </c>
      <c r="AV34" s="216" t="s">
        <v>515</v>
      </c>
      <c r="AW34" s="216" t="s">
        <v>8</v>
      </c>
      <c r="AX34" s="216" t="s">
        <v>39</v>
      </c>
      <c r="AY34" s="914" t="s">
        <v>313</v>
      </c>
      <c r="AZ34" s="594">
        <v>49.155209999999997</v>
      </c>
      <c r="BA34" s="595">
        <v>37.485590000000002</v>
      </c>
      <c r="BB34" s="596">
        <v>38.774279999999997</v>
      </c>
      <c r="BC34" s="262">
        <f t="shared" si="60"/>
        <v>10.380929999999999</v>
      </c>
      <c r="BD34" s="263">
        <f t="shared" si="61"/>
        <v>0.21118676941874523</v>
      </c>
      <c r="BE34" s="307">
        <v>8.0371170000000003</v>
      </c>
      <c r="BF34" s="262"/>
      <c r="BG34" s="262"/>
      <c r="BH34" s="262"/>
      <c r="BI34" s="262">
        <v>0.70389559999999995</v>
      </c>
      <c r="BJ34" s="262"/>
      <c r="BK34" s="262">
        <v>1.609545</v>
      </c>
      <c r="BL34" s="262">
        <v>1.294735</v>
      </c>
      <c r="BM34" s="262">
        <f t="shared" si="75"/>
        <v>-1.2886899999999955</v>
      </c>
      <c r="BN34" s="923">
        <f t="shared" si="62"/>
        <v>2.4327399999995336E-2</v>
      </c>
      <c r="BO34" s="916">
        <f t="shared" si="63"/>
        <v>2.3434701900499604E-3</v>
      </c>
      <c r="BP34" s="216">
        <v>2006</v>
      </c>
      <c r="BQ34" s="217" t="s">
        <v>438</v>
      </c>
      <c r="BR34" s="216" t="s">
        <v>515</v>
      </c>
      <c r="BS34" s="216" t="s">
        <v>8</v>
      </c>
      <c r="BT34" s="216" t="s">
        <v>39</v>
      </c>
      <c r="BU34" s="914" t="s">
        <v>313</v>
      </c>
      <c r="BV34" s="594">
        <v>66.192539999999994</v>
      </c>
      <c r="BW34" s="595">
        <v>8.3561490000000003</v>
      </c>
      <c r="BX34" s="596">
        <v>8.4062979999999996</v>
      </c>
      <c r="BY34" s="262">
        <f t="shared" si="64"/>
        <v>57.786241999999994</v>
      </c>
      <c r="BZ34" s="263">
        <f t="shared" si="65"/>
        <v>0.87300233530848037</v>
      </c>
      <c r="CA34" s="307">
        <v>56.988590000000002</v>
      </c>
      <c r="CB34" s="262"/>
      <c r="CC34" s="262"/>
      <c r="CD34" s="262"/>
      <c r="CE34" s="262">
        <v>0.2853079</v>
      </c>
      <c r="CF34" s="262"/>
      <c r="CG34" s="262">
        <v>0.33804699999999999</v>
      </c>
      <c r="CH34" s="262">
        <v>0.221139</v>
      </c>
      <c r="CI34" s="262">
        <f t="shared" si="76"/>
        <v>-5.0148999999999333E-2</v>
      </c>
      <c r="CJ34" s="923">
        <f t="shared" si="66"/>
        <v>3.3070999999864625E-3</v>
      </c>
      <c r="CK34" s="916">
        <f t="shared" si="67"/>
        <v>5.7229885272457463E-5</v>
      </c>
    </row>
    <row r="35" spans="1:89" ht="11.45" customHeight="1">
      <c r="A35" s="498">
        <v>2013</v>
      </c>
      <c r="B35" s="883" t="s">
        <v>439</v>
      </c>
      <c r="C35" s="491" t="s">
        <v>514</v>
      </c>
      <c r="D35" s="491" t="s">
        <v>20</v>
      </c>
      <c r="E35" s="491" t="s">
        <v>741</v>
      </c>
      <c r="F35" s="1000" t="s">
        <v>313</v>
      </c>
      <c r="G35" s="603">
        <v>35.14255</v>
      </c>
      <c r="H35" s="604">
        <v>18.643820000000002</v>
      </c>
      <c r="I35" s="604">
        <v>20.973960000000002</v>
      </c>
      <c r="J35" s="278">
        <f t="shared" si="56"/>
        <v>14.168589999999998</v>
      </c>
      <c r="K35" s="279">
        <f t="shared" si="57"/>
        <v>0.40317478384465549</v>
      </c>
      <c r="L35" s="603"/>
      <c r="M35" s="604"/>
      <c r="N35" s="604">
        <v>0.136569</v>
      </c>
      <c r="O35" s="604"/>
      <c r="P35" s="604">
        <v>11.199389999999999</v>
      </c>
      <c r="Q35" s="604"/>
      <c r="R35" s="604">
        <v>0.79615880000000006</v>
      </c>
      <c r="S35" s="604">
        <v>4.3973709999999997</v>
      </c>
      <c r="T35" s="925">
        <f t="shared" si="74"/>
        <v>-2.3301400000000001</v>
      </c>
      <c r="U35" s="926">
        <f t="shared" si="58"/>
        <v>-3.0758800000000974E-2</v>
      </c>
      <c r="V35" s="927">
        <f t="shared" si="59"/>
        <v>-2.1709146781719972E-3</v>
      </c>
      <c r="W35" s="1015">
        <f t="shared" si="29"/>
        <v>0.31036052281843152</v>
      </c>
      <c r="X35" s="498">
        <v>2013</v>
      </c>
      <c r="Y35" s="883" t="s">
        <v>439</v>
      </c>
      <c r="Z35" s="491" t="s">
        <v>514</v>
      </c>
      <c r="AA35" s="491" t="s">
        <v>20</v>
      </c>
      <c r="AB35" s="491" t="s">
        <v>741</v>
      </c>
      <c r="AC35" s="924" t="s">
        <v>313</v>
      </c>
      <c r="AD35" s="603">
        <v>26.48498</v>
      </c>
      <c r="AE35" s="604">
        <v>16.858139999999999</v>
      </c>
      <c r="AF35" s="605">
        <v>19.157409999999999</v>
      </c>
      <c r="AG35" s="925">
        <f t="shared" si="30"/>
        <v>7.3275700000000015</v>
      </c>
      <c r="AH35" s="1003">
        <f t="shared" si="31"/>
        <v>0.27666888931009204</v>
      </c>
      <c r="AI35" s="278">
        <v>4.7477660000000004</v>
      </c>
      <c r="AJ35" s="925"/>
      <c r="AK35" s="925">
        <v>0.1024332</v>
      </c>
      <c r="AL35" s="925"/>
      <c r="AM35" s="925"/>
      <c r="AN35" s="925"/>
      <c r="AO35" s="925">
        <v>0.93382069999999995</v>
      </c>
      <c r="AP35" s="925">
        <v>3.8914049999999998</v>
      </c>
      <c r="AQ35" s="925">
        <f t="shared" si="32"/>
        <v>-2.2992699999999999</v>
      </c>
      <c r="AR35" s="926">
        <f t="shared" si="33"/>
        <v>-4.8584899999998044E-2</v>
      </c>
      <c r="AS35" s="927">
        <f t="shared" si="34"/>
        <v>-6.6304245472916714E-3</v>
      </c>
      <c r="AT35" s="498">
        <v>2013</v>
      </c>
      <c r="AU35" s="883" t="s">
        <v>439</v>
      </c>
      <c r="AV35" s="491" t="s">
        <v>514</v>
      </c>
      <c r="AW35" s="491" t="s">
        <v>20</v>
      </c>
      <c r="AX35" s="491" t="s">
        <v>741</v>
      </c>
      <c r="AY35" s="924" t="s">
        <v>313</v>
      </c>
      <c r="AZ35" s="603">
        <v>32.285400000000003</v>
      </c>
      <c r="BA35" s="604">
        <v>23.154060000000001</v>
      </c>
      <c r="BB35" s="605">
        <v>26.614879999999999</v>
      </c>
      <c r="BC35" s="925">
        <f t="shared" si="60"/>
        <v>5.6705200000000033</v>
      </c>
      <c r="BD35" s="1003">
        <f t="shared" si="61"/>
        <v>0.17563728496472097</v>
      </c>
      <c r="BE35" s="278">
        <v>0.75706770000000001</v>
      </c>
      <c r="BF35" s="925"/>
      <c r="BG35" s="925">
        <v>0.3738089</v>
      </c>
      <c r="BH35" s="925"/>
      <c r="BI35" s="925"/>
      <c r="BJ35" s="925"/>
      <c r="BK35" s="925">
        <v>0.52568630000000005</v>
      </c>
      <c r="BL35" s="925">
        <v>7.4859640000000001</v>
      </c>
      <c r="BM35" s="925">
        <f t="shared" si="75"/>
        <v>-3.4608199999999982</v>
      </c>
      <c r="BN35" s="926">
        <f t="shared" si="62"/>
        <v>-1.1186899999998445E-2</v>
      </c>
      <c r="BO35" s="927">
        <f t="shared" si="63"/>
        <v>-1.9728173077598597E-3</v>
      </c>
      <c r="BP35" s="498">
        <v>2013</v>
      </c>
      <c r="BQ35" s="883" t="s">
        <v>439</v>
      </c>
      <c r="BR35" s="491" t="s">
        <v>514</v>
      </c>
      <c r="BS35" s="491" t="s">
        <v>20</v>
      </c>
      <c r="BT35" s="491" t="s">
        <v>741</v>
      </c>
      <c r="BU35" s="924" t="s">
        <v>313</v>
      </c>
      <c r="BV35" s="603">
        <v>76.031170000000003</v>
      </c>
      <c r="BW35" s="604">
        <v>20.82714</v>
      </c>
      <c r="BX35" s="605">
        <v>21.615010000000002</v>
      </c>
      <c r="BY35" s="925">
        <f t="shared" si="64"/>
        <v>54.416160000000005</v>
      </c>
      <c r="BZ35" s="1003">
        <f t="shared" si="65"/>
        <v>0.71570857057704096</v>
      </c>
      <c r="CA35" s="278">
        <v>52.128509999999999</v>
      </c>
      <c r="CB35" s="925"/>
      <c r="CC35" s="925">
        <v>9.8381000000000007E-3</v>
      </c>
      <c r="CD35" s="925"/>
      <c r="CE35" s="925"/>
      <c r="CF35" s="925"/>
      <c r="CG35" s="925">
        <v>0.53575609999999996</v>
      </c>
      <c r="CH35" s="925">
        <v>2.5306099999999998</v>
      </c>
      <c r="CI35" s="925">
        <f t="shared" si="76"/>
        <v>-0.78787000000000162</v>
      </c>
      <c r="CJ35" s="926">
        <f t="shared" si="66"/>
        <v>-6.8419999999491665E-4</v>
      </c>
      <c r="CK35" s="927">
        <f t="shared" si="67"/>
        <v>-1.2573470821809487E-5</v>
      </c>
    </row>
    <row r="36" spans="1:89" ht="11.45" customHeight="1">
      <c r="A36" s="499">
        <v>2010</v>
      </c>
      <c r="B36" s="206" t="s">
        <v>439</v>
      </c>
      <c r="C36" s="205" t="s">
        <v>514</v>
      </c>
      <c r="D36" s="205" t="s">
        <v>4</v>
      </c>
      <c r="E36" s="205" t="s">
        <v>40</v>
      </c>
      <c r="F36" s="1001" t="s">
        <v>313</v>
      </c>
      <c r="G36" s="267">
        <v>36.14629</v>
      </c>
      <c r="H36" s="268">
        <v>18.053419999999999</v>
      </c>
      <c r="I36" s="268">
        <v>20.190380000000001</v>
      </c>
      <c r="J36" s="280">
        <f t="shared" si="56"/>
        <v>15.955909999999999</v>
      </c>
      <c r="K36" s="281">
        <f t="shared" si="57"/>
        <v>0.44142593887228809</v>
      </c>
      <c r="L36" s="267">
        <v>11.198090000000001</v>
      </c>
      <c r="M36" s="268"/>
      <c r="N36" s="268">
        <v>0.34656619999999999</v>
      </c>
      <c r="O36" s="268"/>
      <c r="P36" s="268"/>
      <c r="Q36" s="268"/>
      <c r="R36" s="268">
        <v>0.82888600000000001</v>
      </c>
      <c r="S36" s="268">
        <v>5.6189169999999997</v>
      </c>
      <c r="T36" s="258">
        <f t="shared" si="74"/>
        <v>-2.136960000000002</v>
      </c>
      <c r="U36" s="892">
        <f t="shared" si="58"/>
        <v>0.10041080000000235</v>
      </c>
      <c r="V36" s="893">
        <f t="shared" si="59"/>
        <v>6.2930161927462836E-3</v>
      </c>
      <c r="W36" s="1015">
        <f t="shared" si="29"/>
        <v>0.35215271332064418</v>
      </c>
      <c r="X36" s="499">
        <v>2010</v>
      </c>
      <c r="Y36" s="206" t="s">
        <v>439</v>
      </c>
      <c r="Z36" s="205" t="s">
        <v>514</v>
      </c>
      <c r="AA36" s="205" t="s">
        <v>4</v>
      </c>
      <c r="AB36" s="205" t="s">
        <v>40</v>
      </c>
      <c r="AC36" s="891" t="s">
        <v>313</v>
      </c>
      <c r="AD36" s="267">
        <v>27.94941</v>
      </c>
      <c r="AE36" s="268">
        <v>16.537410000000001</v>
      </c>
      <c r="AF36" s="269">
        <v>18.698060000000002</v>
      </c>
      <c r="AG36" s="258">
        <f t="shared" si="30"/>
        <v>9.2513499999999986</v>
      </c>
      <c r="AH36" s="259">
        <f t="shared" si="31"/>
        <v>0.33100340937429445</v>
      </c>
      <c r="AI36" s="280">
        <v>5.1504810000000001</v>
      </c>
      <c r="AJ36" s="258"/>
      <c r="AK36" s="258">
        <v>0.26455590000000001</v>
      </c>
      <c r="AL36" s="258"/>
      <c r="AM36" s="258"/>
      <c r="AN36" s="258"/>
      <c r="AO36" s="258">
        <v>0.88445569999999996</v>
      </c>
      <c r="AP36" s="258">
        <v>5.019908</v>
      </c>
      <c r="AQ36" s="258">
        <f t="shared" si="32"/>
        <v>-2.1606500000000004</v>
      </c>
      <c r="AR36" s="892">
        <f t="shared" si="33"/>
        <v>9.2599399999997445E-2</v>
      </c>
      <c r="AS36" s="893">
        <f t="shared" si="34"/>
        <v>1.0009285131358932E-2</v>
      </c>
      <c r="AT36" s="499">
        <v>2010</v>
      </c>
      <c r="AU36" s="206" t="s">
        <v>439</v>
      </c>
      <c r="AV36" s="205" t="s">
        <v>514</v>
      </c>
      <c r="AW36" s="205" t="s">
        <v>4</v>
      </c>
      <c r="AX36" s="205" t="s">
        <v>40</v>
      </c>
      <c r="AY36" s="891" t="s">
        <v>313</v>
      </c>
      <c r="AZ36" s="267">
        <v>31.52516</v>
      </c>
      <c r="BA36" s="268">
        <v>19.935009999999998</v>
      </c>
      <c r="BB36" s="269">
        <v>23.58484</v>
      </c>
      <c r="BC36" s="258">
        <f t="shared" si="60"/>
        <v>7.9403199999999998</v>
      </c>
      <c r="BD36" s="259">
        <f t="shared" si="61"/>
        <v>0.25187247265358842</v>
      </c>
      <c r="BE36" s="280">
        <v>0.97926040000000003</v>
      </c>
      <c r="BF36" s="258"/>
      <c r="BG36" s="258">
        <v>0.83999250000000003</v>
      </c>
      <c r="BH36" s="258"/>
      <c r="BI36" s="258"/>
      <c r="BJ36" s="258"/>
      <c r="BK36" s="258">
        <v>0.76223949999999996</v>
      </c>
      <c r="BL36" s="258">
        <v>8.9447580000000002</v>
      </c>
      <c r="BM36" s="258">
        <f t="shared" si="75"/>
        <v>-3.6498300000000015</v>
      </c>
      <c r="BN36" s="892">
        <f t="shared" si="62"/>
        <v>6.3899600000000945E-2</v>
      </c>
      <c r="BO36" s="893">
        <f t="shared" si="63"/>
        <v>8.0474842323736261E-3</v>
      </c>
      <c r="BP36" s="499">
        <v>2010</v>
      </c>
      <c r="BQ36" s="206" t="s">
        <v>439</v>
      </c>
      <c r="BR36" s="205" t="s">
        <v>514</v>
      </c>
      <c r="BS36" s="205" t="s">
        <v>4</v>
      </c>
      <c r="BT36" s="205" t="s">
        <v>40</v>
      </c>
      <c r="BU36" s="891" t="s">
        <v>313</v>
      </c>
      <c r="BV36" s="267">
        <v>82.06711</v>
      </c>
      <c r="BW36" s="268">
        <v>22.542169999999999</v>
      </c>
      <c r="BX36" s="269">
        <v>22.352029999999999</v>
      </c>
      <c r="BY36" s="258">
        <f t="shared" si="64"/>
        <v>59.71508</v>
      </c>
      <c r="BZ36" s="259">
        <f t="shared" si="65"/>
        <v>0.72763717401526629</v>
      </c>
      <c r="CA36" s="280">
        <v>55.043120000000002</v>
      </c>
      <c r="CB36" s="258"/>
      <c r="CC36" s="258">
        <v>1.6262100000000002E-2</v>
      </c>
      <c r="CD36" s="258"/>
      <c r="CE36" s="258"/>
      <c r="CF36" s="258"/>
      <c r="CG36" s="258">
        <v>0.6609545</v>
      </c>
      <c r="CH36" s="258">
        <v>3.6134460000000002</v>
      </c>
      <c r="CI36" s="258">
        <f t="shared" si="76"/>
        <v>0.19013999999999953</v>
      </c>
      <c r="CJ36" s="892">
        <f t="shared" si="66"/>
        <v>0.19115739999999448</v>
      </c>
      <c r="CK36" s="893">
        <f t="shared" si="67"/>
        <v>3.2011578984737941E-3</v>
      </c>
    </row>
    <row r="37" spans="1:89" ht="11.45" customHeight="1">
      <c r="A37" s="499">
        <v>2007</v>
      </c>
      <c r="B37" s="206" t="s">
        <v>439</v>
      </c>
      <c r="C37" s="205" t="s">
        <v>514</v>
      </c>
      <c r="D37" s="205" t="s">
        <v>6</v>
      </c>
      <c r="E37" s="205" t="s">
        <v>41</v>
      </c>
      <c r="F37" s="1001" t="s">
        <v>313</v>
      </c>
      <c r="G37" s="267">
        <v>33.826309999999999</v>
      </c>
      <c r="H37" s="268">
        <v>17.165189999999999</v>
      </c>
      <c r="I37" s="268">
        <v>18.982289999999999</v>
      </c>
      <c r="J37" s="280">
        <f t="shared" si="56"/>
        <v>14.84402</v>
      </c>
      <c r="K37" s="281">
        <f t="shared" si="57"/>
        <v>0.43883060256942008</v>
      </c>
      <c r="L37" s="267">
        <v>9.0294690000000006</v>
      </c>
      <c r="M37" s="268"/>
      <c r="N37" s="268">
        <v>1.8296520000000001</v>
      </c>
      <c r="O37" s="268"/>
      <c r="P37" s="268"/>
      <c r="Q37" s="268"/>
      <c r="R37" s="268">
        <v>0.71759700000000004</v>
      </c>
      <c r="S37" s="268">
        <v>5.0246089999999999</v>
      </c>
      <c r="T37" s="258">
        <f t="shared" si="74"/>
        <v>-1.8170999999999999</v>
      </c>
      <c r="U37" s="892">
        <f t="shared" si="58"/>
        <v>5.979300000000265E-2</v>
      </c>
      <c r="V37" s="893">
        <f t="shared" si="59"/>
        <v>4.0280867312225835E-3</v>
      </c>
      <c r="W37" s="1015">
        <f t="shared" si="29"/>
        <v>0.33849381771245252</v>
      </c>
      <c r="X37" s="499">
        <v>2007</v>
      </c>
      <c r="Y37" s="206" t="s">
        <v>439</v>
      </c>
      <c r="Z37" s="205" t="s">
        <v>514</v>
      </c>
      <c r="AA37" s="205" t="s">
        <v>6</v>
      </c>
      <c r="AB37" s="205" t="s">
        <v>41</v>
      </c>
      <c r="AC37" s="891" t="s">
        <v>313</v>
      </c>
      <c r="AD37" s="267">
        <v>26.07816</v>
      </c>
      <c r="AE37" s="268">
        <v>15.6751</v>
      </c>
      <c r="AF37" s="269">
        <v>17.44049</v>
      </c>
      <c r="AG37" s="258">
        <f t="shared" si="30"/>
        <v>8.63767</v>
      </c>
      <c r="AH37" s="259">
        <f t="shared" si="31"/>
        <v>0.33122237151700884</v>
      </c>
      <c r="AI37" s="280">
        <v>4.7528689999999996</v>
      </c>
      <c r="AJ37" s="258"/>
      <c r="AK37" s="258">
        <v>1.3055870000000001</v>
      </c>
      <c r="AL37" s="258"/>
      <c r="AM37" s="258"/>
      <c r="AN37" s="258"/>
      <c r="AO37" s="258">
        <v>0.79299070000000005</v>
      </c>
      <c r="AP37" s="258">
        <v>3.4837560000000001</v>
      </c>
      <c r="AQ37" s="258">
        <f t="shared" si="32"/>
        <v>-1.76539</v>
      </c>
      <c r="AR37" s="892">
        <f t="shared" si="33"/>
        <v>6.7857300000000009E-2</v>
      </c>
      <c r="AS37" s="893">
        <f t="shared" si="34"/>
        <v>7.855972733387593E-3</v>
      </c>
      <c r="AT37" s="499">
        <v>2007</v>
      </c>
      <c r="AU37" s="206" t="s">
        <v>439</v>
      </c>
      <c r="AV37" s="205" t="s">
        <v>514</v>
      </c>
      <c r="AW37" s="205" t="s">
        <v>6</v>
      </c>
      <c r="AX37" s="205" t="s">
        <v>41</v>
      </c>
      <c r="AY37" s="891" t="s">
        <v>313</v>
      </c>
      <c r="AZ37" s="267">
        <v>29.292899999999999</v>
      </c>
      <c r="BA37" s="268">
        <v>19.845790000000001</v>
      </c>
      <c r="BB37" s="269">
        <v>23.150680000000001</v>
      </c>
      <c r="BC37" s="258">
        <f t="shared" si="60"/>
        <v>6.1422199999999982</v>
      </c>
      <c r="BD37" s="259">
        <f t="shared" si="61"/>
        <v>0.20968289244151309</v>
      </c>
      <c r="BE37" s="280">
        <v>0.78758050000000002</v>
      </c>
      <c r="BF37" s="258"/>
      <c r="BG37" s="258">
        <v>4.5211750000000004</v>
      </c>
      <c r="BH37" s="258"/>
      <c r="BI37" s="258"/>
      <c r="BJ37" s="258"/>
      <c r="BK37" s="258">
        <v>0.52126790000000001</v>
      </c>
      <c r="BL37" s="258">
        <v>3.4761630000000001</v>
      </c>
      <c r="BM37" s="258">
        <f t="shared" si="75"/>
        <v>-3.3048900000000003</v>
      </c>
      <c r="BN37" s="892">
        <f t="shared" si="62"/>
        <v>0.14092359999999893</v>
      </c>
      <c r="BO37" s="893">
        <f t="shared" si="63"/>
        <v>2.2943430876783796E-2</v>
      </c>
      <c r="BP37" s="499">
        <v>2007</v>
      </c>
      <c r="BQ37" s="206" t="s">
        <v>439</v>
      </c>
      <c r="BR37" s="205" t="s">
        <v>514</v>
      </c>
      <c r="BS37" s="205" t="s">
        <v>6</v>
      </c>
      <c r="BT37" s="205" t="s">
        <v>41</v>
      </c>
      <c r="BU37" s="891" t="s">
        <v>313</v>
      </c>
      <c r="BV37" s="267">
        <v>80.495339999999999</v>
      </c>
      <c r="BW37" s="268">
        <v>20.41949</v>
      </c>
      <c r="BX37" s="269">
        <v>20.103370000000002</v>
      </c>
      <c r="BY37" s="258">
        <f t="shared" si="64"/>
        <v>60.391970000000001</v>
      </c>
      <c r="BZ37" s="259">
        <f t="shared" si="65"/>
        <v>0.75025423831988292</v>
      </c>
      <c r="CA37" s="280">
        <v>44.031770000000002</v>
      </c>
      <c r="CB37" s="258"/>
      <c r="CC37" s="258">
        <v>0.15796569999999999</v>
      </c>
      <c r="CD37" s="258"/>
      <c r="CE37" s="258"/>
      <c r="CF37" s="258"/>
      <c r="CG37" s="258">
        <v>0.65069010000000005</v>
      </c>
      <c r="CH37" s="258">
        <v>15.347329999999999</v>
      </c>
      <c r="CI37" s="258">
        <f t="shared" si="76"/>
        <v>0.31611999999999796</v>
      </c>
      <c r="CJ37" s="892">
        <f t="shared" si="66"/>
        <v>-0.11190579999999528</v>
      </c>
      <c r="CK37" s="893">
        <f t="shared" si="67"/>
        <v>-1.8529913827946875E-3</v>
      </c>
    </row>
    <row r="38" spans="1:89" ht="11.45" customHeight="1">
      <c r="A38" s="499">
        <v>2004</v>
      </c>
      <c r="B38" s="206" t="s">
        <v>439</v>
      </c>
      <c r="C38" s="205" t="s">
        <v>514</v>
      </c>
      <c r="D38" s="205" t="s">
        <v>8</v>
      </c>
      <c r="E38" s="205" t="s">
        <v>42</v>
      </c>
      <c r="F38" s="1001" t="s">
        <v>313</v>
      </c>
      <c r="G38" s="267">
        <v>34.128320000000002</v>
      </c>
      <c r="H38" s="268">
        <v>17.347670000000001</v>
      </c>
      <c r="I38" s="268">
        <v>19.891110000000001</v>
      </c>
      <c r="J38" s="280">
        <f t="shared" si="56"/>
        <v>14.237210000000001</v>
      </c>
      <c r="K38" s="281">
        <f t="shared" si="57"/>
        <v>0.41716703312674047</v>
      </c>
      <c r="L38" s="267">
        <v>9.1306340000000006</v>
      </c>
      <c r="M38" s="268"/>
      <c r="N38" s="268">
        <v>1.6113109999999999</v>
      </c>
      <c r="O38" s="268"/>
      <c r="P38" s="268"/>
      <c r="Q38" s="268"/>
      <c r="R38" s="268">
        <v>0.78115650000000003</v>
      </c>
      <c r="S38" s="268">
        <v>5.2909240000000004</v>
      </c>
      <c r="T38" s="258">
        <f t="shared" si="74"/>
        <v>-2.5434400000000004</v>
      </c>
      <c r="U38" s="892">
        <f t="shared" si="58"/>
        <v>-3.3375499999998226E-2</v>
      </c>
      <c r="V38" s="893">
        <f t="shared" si="59"/>
        <v>-2.344244413055523E-3</v>
      </c>
      <c r="W38" s="1015">
        <f t="shared" si="29"/>
        <v>0.37162646333094757</v>
      </c>
      <c r="X38" s="499">
        <v>2004</v>
      </c>
      <c r="Y38" s="206" t="s">
        <v>439</v>
      </c>
      <c r="Z38" s="205" t="s">
        <v>514</v>
      </c>
      <c r="AA38" s="205" t="s">
        <v>8</v>
      </c>
      <c r="AB38" s="205" t="s">
        <v>42</v>
      </c>
      <c r="AC38" s="891" t="s">
        <v>313</v>
      </c>
      <c r="AD38" s="267">
        <v>26.671779999999998</v>
      </c>
      <c r="AE38" s="268">
        <v>16.137589999999999</v>
      </c>
      <c r="AF38" s="269">
        <v>18.49531</v>
      </c>
      <c r="AG38" s="258">
        <f t="shared" si="30"/>
        <v>8.1764699999999984</v>
      </c>
      <c r="AH38" s="259">
        <f t="shared" si="31"/>
        <v>0.30655884234198089</v>
      </c>
      <c r="AI38" s="280">
        <v>4.9335389999999997</v>
      </c>
      <c r="AJ38" s="258"/>
      <c r="AK38" s="258">
        <v>1.143057</v>
      </c>
      <c r="AL38" s="258"/>
      <c r="AM38" s="258"/>
      <c r="AN38" s="258"/>
      <c r="AO38" s="258">
        <v>0.86200140000000003</v>
      </c>
      <c r="AP38" s="258">
        <v>3.593569</v>
      </c>
      <c r="AQ38" s="258">
        <f t="shared" si="32"/>
        <v>-2.3577200000000005</v>
      </c>
      <c r="AR38" s="892">
        <f t="shared" si="33"/>
        <v>2.0235999999993481E-3</v>
      </c>
      <c r="AS38" s="893">
        <f t="shared" si="34"/>
        <v>2.4749066528701857E-4</v>
      </c>
      <c r="AT38" s="499">
        <v>2004</v>
      </c>
      <c r="AU38" s="206" t="s">
        <v>439</v>
      </c>
      <c r="AV38" s="205" t="s">
        <v>514</v>
      </c>
      <c r="AW38" s="205" t="s">
        <v>8</v>
      </c>
      <c r="AX38" s="205" t="s">
        <v>42</v>
      </c>
      <c r="AY38" s="891" t="s">
        <v>313</v>
      </c>
      <c r="AZ38" s="267">
        <v>29.63316</v>
      </c>
      <c r="BA38" s="268">
        <v>21.109850000000002</v>
      </c>
      <c r="BB38" s="269">
        <v>25.409590000000001</v>
      </c>
      <c r="BC38" s="258">
        <f t="shared" si="60"/>
        <v>4.2235699999999987</v>
      </c>
      <c r="BD38" s="259">
        <f t="shared" si="61"/>
        <v>0.14252850522860197</v>
      </c>
      <c r="BE38" s="280">
        <v>0.78832530000000001</v>
      </c>
      <c r="BF38" s="258"/>
      <c r="BG38" s="258">
        <v>3.8506800000000001</v>
      </c>
      <c r="BH38" s="258"/>
      <c r="BI38" s="258"/>
      <c r="BJ38" s="258"/>
      <c r="BK38" s="258">
        <v>0.48760599999999998</v>
      </c>
      <c r="BL38" s="258">
        <v>3.4563570000000001</v>
      </c>
      <c r="BM38" s="258">
        <f t="shared" si="75"/>
        <v>-4.2997399999999999</v>
      </c>
      <c r="BN38" s="892">
        <f t="shared" si="62"/>
        <v>-5.9658300000002384E-2</v>
      </c>
      <c r="BO38" s="893">
        <f t="shared" si="63"/>
        <v>-1.4125088491489995E-2</v>
      </c>
      <c r="BP38" s="499">
        <v>2004</v>
      </c>
      <c r="BQ38" s="206" t="s">
        <v>439</v>
      </c>
      <c r="BR38" s="205" t="s">
        <v>514</v>
      </c>
      <c r="BS38" s="205" t="s">
        <v>8</v>
      </c>
      <c r="BT38" s="205" t="s">
        <v>42</v>
      </c>
      <c r="BU38" s="891" t="s">
        <v>313</v>
      </c>
      <c r="BV38" s="267">
        <v>81.29092</v>
      </c>
      <c r="BW38" s="268">
        <v>17.135010000000001</v>
      </c>
      <c r="BX38" s="269">
        <v>17.581230000000001</v>
      </c>
      <c r="BY38" s="258">
        <f t="shared" si="64"/>
        <v>63.709689999999995</v>
      </c>
      <c r="BZ38" s="259">
        <f t="shared" si="65"/>
        <v>0.78372455373859706</v>
      </c>
      <c r="CA38" s="280">
        <v>45.856119999999997</v>
      </c>
      <c r="CB38" s="258"/>
      <c r="CC38" s="258">
        <v>0.15677930000000001</v>
      </c>
      <c r="CD38" s="258"/>
      <c r="CE38" s="258"/>
      <c r="CF38" s="258"/>
      <c r="CG38" s="258">
        <v>0.86927699999999997</v>
      </c>
      <c r="CH38" s="258">
        <v>17.447569999999999</v>
      </c>
      <c r="CI38" s="258">
        <f t="shared" si="76"/>
        <v>-0.44622000000000028</v>
      </c>
      <c r="CJ38" s="892">
        <f t="shared" si="66"/>
        <v>-0.17383629999999073</v>
      </c>
      <c r="CK38" s="893">
        <f t="shared" si="67"/>
        <v>-2.7285692333456771E-3</v>
      </c>
    </row>
    <row r="39" spans="1:89" ht="11.45" customHeight="1">
      <c r="A39" s="499">
        <v>2000</v>
      </c>
      <c r="B39" s="206" t="s">
        <v>439</v>
      </c>
      <c r="C39" s="205" t="s">
        <v>514</v>
      </c>
      <c r="D39" s="205" t="s">
        <v>10</v>
      </c>
      <c r="E39" s="205" t="s">
        <v>43</v>
      </c>
      <c r="F39" s="1001" t="s">
        <v>313</v>
      </c>
      <c r="G39" s="267">
        <v>31.828240000000001</v>
      </c>
      <c r="H39" s="268">
        <v>15.86594</v>
      </c>
      <c r="I39" s="268">
        <v>18.89217</v>
      </c>
      <c r="J39" s="280">
        <f t="shared" si="56"/>
        <v>12.936070000000001</v>
      </c>
      <c r="K39" s="281">
        <f t="shared" si="57"/>
        <v>0.40643372049475562</v>
      </c>
      <c r="L39" s="267">
        <v>8.3095020000000002</v>
      </c>
      <c r="M39" s="268"/>
      <c r="N39" s="268">
        <v>1.739392</v>
      </c>
      <c r="O39" s="268"/>
      <c r="P39" s="268"/>
      <c r="Q39" s="268"/>
      <c r="R39" s="268">
        <v>0.89480110000000002</v>
      </c>
      <c r="S39" s="268">
        <v>5.0223930000000001</v>
      </c>
      <c r="T39" s="258">
        <f t="shared" si="74"/>
        <v>-3.02623</v>
      </c>
      <c r="U39" s="892">
        <f t="shared" si="58"/>
        <v>-3.7880999999995169E-3</v>
      </c>
      <c r="V39" s="893">
        <f t="shared" si="59"/>
        <v>-2.9283236717175435E-4</v>
      </c>
      <c r="W39" s="1015">
        <f t="shared" si="29"/>
        <v>0.38824720336238128</v>
      </c>
      <c r="X39" s="499">
        <v>2000</v>
      </c>
      <c r="Y39" s="206" t="s">
        <v>439</v>
      </c>
      <c r="Z39" s="205" t="s">
        <v>514</v>
      </c>
      <c r="AA39" s="205" t="s">
        <v>10</v>
      </c>
      <c r="AB39" s="205" t="s">
        <v>43</v>
      </c>
      <c r="AC39" s="891" t="s">
        <v>313</v>
      </c>
      <c r="AD39" s="267">
        <v>24.703389999999999</v>
      </c>
      <c r="AE39" s="268">
        <v>14.89841</v>
      </c>
      <c r="AF39" s="269">
        <v>17.6021</v>
      </c>
      <c r="AG39" s="258">
        <f t="shared" si="30"/>
        <v>7.1012899999999988</v>
      </c>
      <c r="AH39" s="259">
        <f t="shared" si="31"/>
        <v>0.28746216612375869</v>
      </c>
      <c r="AI39" s="280">
        <v>4.4045490000000003</v>
      </c>
      <c r="AJ39" s="258"/>
      <c r="AK39" s="258">
        <v>1.2463709999999999</v>
      </c>
      <c r="AL39" s="258"/>
      <c r="AM39" s="258"/>
      <c r="AN39" s="258"/>
      <c r="AO39" s="258">
        <v>0.97621579999999997</v>
      </c>
      <c r="AP39" s="258">
        <v>3.1512899999999999</v>
      </c>
      <c r="AQ39" s="258">
        <f t="shared" si="32"/>
        <v>-2.7036899999999999</v>
      </c>
      <c r="AR39" s="892">
        <f t="shared" si="33"/>
        <v>2.6554199999997863E-2</v>
      </c>
      <c r="AS39" s="893">
        <f t="shared" si="34"/>
        <v>3.7393487662097827E-3</v>
      </c>
      <c r="AT39" s="499">
        <v>2000</v>
      </c>
      <c r="AU39" s="206" t="s">
        <v>439</v>
      </c>
      <c r="AV39" s="205" t="s">
        <v>514</v>
      </c>
      <c r="AW39" s="205" t="s">
        <v>10</v>
      </c>
      <c r="AX39" s="205" t="s">
        <v>43</v>
      </c>
      <c r="AY39" s="891" t="s">
        <v>313</v>
      </c>
      <c r="AZ39" s="267">
        <v>27.000699999999998</v>
      </c>
      <c r="BA39" s="268">
        <v>18.945730000000001</v>
      </c>
      <c r="BB39" s="269">
        <v>23.92304</v>
      </c>
      <c r="BC39" s="258">
        <f t="shared" si="60"/>
        <v>3.0776599999999981</v>
      </c>
      <c r="BD39" s="259">
        <f t="shared" si="61"/>
        <v>0.11398445225494147</v>
      </c>
      <c r="BE39" s="280">
        <v>0.75434880000000004</v>
      </c>
      <c r="BF39" s="258"/>
      <c r="BG39" s="258">
        <v>3.9185300000000001</v>
      </c>
      <c r="BH39" s="258"/>
      <c r="BI39" s="258"/>
      <c r="BJ39" s="258"/>
      <c r="BK39" s="258">
        <v>0.71271799999999996</v>
      </c>
      <c r="BL39" s="258">
        <v>2.7269169999999998</v>
      </c>
      <c r="BM39" s="258">
        <f t="shared" si="75"/>
        <v>-4.9773099999999992</v>
      </c>
      <c r="BN39" s="892">
        <f t="shared" si="62"/>
        <v>-5.7543800000003031E-2</v>
      </c>
      <c r="BO39" s="893">
        <f t="shared" si="63"/>
        <v>-1.8697257006947833E-2</v>
      </c>
      <c r="BP39" s="499">
        <v>2000</v>
      </c>
      <c r="BQ39" s="206" t="s">
        <v>439</v>
      </c>
      <c r="BR39" s="205" t="s">
        <v>514</v>
      </c>
      <c r="BS39" s="205" t="s">
        <v>10</v>
      </c>
      <c r="BT39" s="205" t="s">
        <v>43</v>
      </c>
      <c r="BU39" s="891" t="s">
        <v>313</v>
      </c>
      <c r="BV39" s="267">
        <v>79.530990000000003</v>
      </c>
      <c r="BW39" s="268">
        <v>15.155200000000001</v>
      </c>
      <c r="BX39" s="269">
        <v>16.165559999999999</v>
      </c>
      <c r="BY39" s="258">
        <f t="shared" si="64"/>
        <v>63.365430000000003</v>
      </c>
      <c r="BZ39" s="259">
        <f t="shared" si="65"/>
        <v>0.79673885613645701</v>
      </c>
      <c r="CA39" s="280">
        <v>43.901989999999998</v>
      </c>
      <c r="CB39" s="258"/>
      <c r="CC39" s="258">
        <v>0.20373440000000001</v>
      </c>
      <c r="CD39" s="258"/>
      <c r="CE39" s="258"/>
      <c r="CF39" s="258"/>
      <c r="CG39" s="258">
        <v>0.80628730000000004</v>
      </c>
      <c r="CH39" s="258">
        <v>19.527670000000001</v>
      </c>
      <c r="CI39" s="258">
        <f t="shared" si="76"/>
        <v>-1.0103599999999986</v>
      </c>
      <c r="CJ39" s="892">
        <f t="shared" si="66"/>
        <v>-6.3891699999992113E-2</v>
      </c>
      <c r="CK39" s="893">
        <f t="shared" si="67"/>
        <v>-1.0083053172682977E-3</v>
      </c>
    </row>
    <row r="40" spans="1:89" ht="11.45" customHeight="1">
      <c r="A40" s="499">
        <v>1998</v>
      </c>
      <c r="B40" s="206" t="s">
        <v>439</v>
      </c>
      <c r="C40" s="205" t="s">
        <v>514</v>
      </c>
      <c r="D40" s="205" t="s">
        <v>10</v>
      </c>
      <c r="E40" s="205" t="s">
        <v>44</v>
      </c>
      <c r="F40" s="1001" t="s">
        <v>313</v>
      </c>
      <c r="G40" s="267">
        <v>34.984139999999996</v>
      </c>
      <c r="H40" s="268">
        <v>18.151530000000001</v>
      </c>
      <c r="I40" s="268">
        <v>19.756340000000002</v>
      </c>
      <c r="J40" s="280">
        <f t="shared" si="56"/>
        <v>15.227799999999995</v>
      </c>
      <c r="K40" s="281">
        <f t="shared" si="57"/>
        <v>0.43527724277343954</v>
      </c>
      <c r="L40" s="267">
        <v>8.0409760000000006</v>
      </c>
      <c r="M40" s="268"/>
      <c r="N40" s="268">
        <v>1.5796079999999999</v>
      </c>
      <c r="O40" s="268"/>
      <c r="P40" s="268"/>
      <c r="Q40" s="268"/>
      <c r="R40" s="268">
        <v>1.4495830000000001</v>
      </c>
      <c r="S40" s="268">
        <v>5.8358230000000004</v>
      </c>
      <c r="T40" s="258">
        <f t="shared" si="74"/>
        <v>-1.6048100000000005</v>
      </c>
      <c r="U40" s="892">
        <f t="shared" si="58"/>
        <v>-7.3380000000007328E-2</v>
      </c>
      <c r="V40" s="893">
        <f t="shared" si="59"/>
        <v>-4.8188182140563541E-3</v>
      </c>
      <c r="W40" s="1015">
        <f t="shared" si="29"/>
        <v>0.3832348073917442</v>
      </c>
      <c r="X40" s="499">
        <v>1998</v>
      </c>
      <c r="Y40" s="206" t="s">
        <v>439</v>
      </c>
      <c r="Z40" s="205" t="s">
        <v>514</v>
      </c>
      <c r="AA40" s="205" t="s">
        <v>10</v>
      </c>
      <c r="AB40" s="205" t="s">
        <v>44</v>
      </c>
      <c r="AC40" s="891" t="s">
        <v>313</v>
      </c>
      <c r="AD40" s="267">
        <v>28.053139999999999</v>
      </c>
      <c r="AE40" s="268">
        <v>16.852139999999999</v>
      </c>
      <c r="AF40" s="269">
        <v>18.361889999999999</v>
      </c>
      <c r="AG40" s="258">
        <f t="shared" si="30"/>
        <v>9.6912500000000001</v>
      </c>
      <c r="AH40" s="259">
        <f t="shared" si="31"/>
        <v>0.34546043687088152</v>
      </c>
      <c r="AI40" s="280">
        <v>4.5670859999999998</v>
      </c>
      <c r="AJ40" s="258"/>
      <c r="AK40" s="258">
        <v>1.1177820000000001</v>
      </c>
      <c r="AL40" s="258"/>
      <c r="AM40" s="258"/>
      <c r="AN40" s="258"/>
      <c r="AO40" s="258">
        <v>1.536605</v>
      </c>
      <c r="AP40" s="258">
        <v>4.0268189999999997</v>
      </c>
      <c r="AQ40" s="258">
        <f t="shared" si="32"/>
        <v>-1.5097500000000004</v>
      </c>
      <c r="AR40" s="892">
        <f t="shared" si="33"/>
        <v>-4.7291999999998779E-2</v>
      </c>
      <c r="AS40" s="893">
        <f t="shared" si="34"/>
        <v>-4.8798658583772761E-3</v>
      </c>
      <c r="AT40" s="499">
        <v>1998</v>
      </c>
      <c r="AU40" s="206" t="s">
        <v>439</v>
      </c>
      <c r="AV40" s="205" t="s">
        <v>514</v>
      </c>
      <c r="AW40" s="205" t="s">
        <v>10</v>
      </c>
      <c r="AX40" s="205" t="s">
        <v>44</v>
      </c>
      <c r="AY40" s="891" t="s">
        <v>313</v>
      </c>
      <c r="AZ40" s="267">
        <v>30.457329999999999</v>
      </c>
      <c r="BA40" s="268">
        <v>21.186039999999998</v>
      </c>
      <c r="BB40" s="269">
        <v>23.826270000000001</v>
      </c>
      <c r="BC40" s="258">
        <f t="shared" si="60"/>
        <v>6.631059999999998</v>
      </c>
      <c r="BD40" s="259">
        <f t="shared" si="61"/>
        <v>0.21771639208033003</v>
      </c>
      <c r="BE40" s="280">
        <v>0.82028290000000004</v>
      </c>
      <c r="BF40" s="258"/>
      <c r="BG40" s="258">
        <v>3.5074879999999999</v>
      </c>
      <c r="BH40" s="258"/>
      <c r="BI40" s="258"/>
      <c r="BJ40" s="258"/>
      <c r="BK40" s="258">
        <v>1.3734820000000001</v>
      </c>
      <c r="BL40" s="258">
        <v>3.4783900000000001</v>
      </c>
      <c r="BM40" s="258">
        <f t="shared" si="75"/>
        <v>-2.6402300000000025</v>
      </c>
      <c r="BN40" s="892">
        <f t="shared" si="62"/>
        <v>9.1647099999999426E-2</v>
      </c>
      <c r="BO40" s="893">
        <f t="shared" si="63"/>
        <v>1.3820882332538004E-2</v>
      </c>
      <c r="BP40" s="499">
        <v>1998</v>
      </c>
      <c r="BQ40" s="206" t="s">
        <v>439</v>
      </c>
      <c r="BR40" s="205" t="s">
        <v>514</v>
      </c>
      <c r="BS40" s="205" t="s">
        <v>10</v>
      </c>
      <c r="BT40" s="205" t="s">
        <v>44</v>
      </c>
      <c r="BU40" s="891" t="s">
        <v>313</v>
      </c>
      <c r="BV40" s="267">
        <v>81.489099999999993</v>
      </c>
      <c r="BW40" s="268">
        <v>18.851050000000001</v>
      </c>
      <c r="BX40" s="269">
        <v>18.9009</v>
      </c>
      <c r="BY40" s="258">
        <f t="shared" si="64"/>
        <v>62.588199999999993</v>
      </c>
      <c r="BZ40" s="259">
        <f t="shared" si="65"/>
        <v>0.76805609584594747</v>
      </c>
      <c r="CA40" s="280">
        <v>41.400829999999999</v>
      </c>
      <c r="CB40" s="258"/>
      <c r="CC40" s="258">
        <v>0.25113390000000002</v>
      </c>
      <c r="CD40" s="258"/>
      <c r="CE40" s="258"/>
      <c r="CF40" s="258"/>
      <c r="CG40" s="258">
        <v>1.1334740000000001</v>
      </c>
      <c r="CH40" s="258">
        <v>20.401119999999999</v>
      </c>
      <c r="CI40" s="258">
        <f t="shared" si="76"/>
        <v>-4.9849999999999284E-2</v>
      </c>
      <c r="CJ40" s="892">
        <f t="shared" si="66"/>
        <v>-0.54850790000000416</v>
      </c>
      <c r="CK40" s="893">
        <f t="shared" si="67"/>
        <v>-8.7637589833228016E-3</v>
      </c>
    </row>
    <row r="41" spans="1:89" ht="11.45" customHeight="1">
      <c r="A41" s="499">
        <v>1997</v>
      </c>
      <c r="B41" s="206" t="s">
        <v>439</v>
      </c>
      <c r="C41" s="205" t="s">
        <v>514</v>
      </c>
      <c r="D41" s="205" t="s">
        <v>12</v>
      </c>
      <c r="E41" s="205" t="s">
        <v>45</v>
      </c>
      <c r="F41" s="1001" t="s">
        <v>313</v>
      </c>
      <c r="G41" s="267">
        <v>32.111809999999998</v>
      </c>
      <c r="H41" s="268">
        <v>16.925789999999999</v>
      </c>
      <c r="I41" s="268">
        <v>18.387170000000001</v>
      </c>
      <c r="J41" s="280">
        <f t="shared" si="56"/>
        <v>13.724639999999997</v>
      </c>
      <c r="K41" s="281">
        <f t="shared" si="57"/>
        <v>0.4274016319852415</v>
      </c>
      <c r="L41" s="267">
        <v>7.2235740000000002</v>
      </c>
      <c r="M41" s="268"/>
      <c r="N41" s="268">
        <v>1.461379</v>
      </c>
      <c r="O41" s="268"/>
      <c r="P41" s="268"/>
      <c r="Q41" s="268"/>
      <c r="R41" s="268">
        <v>0.89380170000000003</v>
      </c>
      <c r="S41" s="268">
        <v>5.6626779999999997</v>
      </c>
      <c r="T41" s="258">
        <f t="shared" si="74"/>
        <v>-1.4613800000000019</v>
      </c>
      <c r="U41" s="892">
        <f t="shared" si="58"/>
        <v>-5.5412700000001536E-2</v>
      </c>
      <c r="V41" s="893">
        <f t="shared" si="59"/>
        <v>-4.0374610918757466E-3</v>
      </c>
      <c r="W41" s="1015">
        <f t="shared" si="29"/>
        <v>0.41259209713333106</v>
      </c>
      <c r="X41" s="499">
        <v>1997</v>
      </c>
      <c r="Y41" s="206" t="s">
        <v>439</v>
      </c>
      <c r="Z41" s="205" t="s">
        <v>514</v>
      </c>
      <c r="AA41" s="205" t="s">
        <v>12</v>
      </c>
      <c r="AB41" s="205" t="s">
        <v>45</v>
      </c>
      <c r="AC41" s="891" t="s">
        <v>313</v>
      </c>
      <c r="AD41" s="267">
        <v>24.38241</v>
      </c>
      <c r="AE41" s="268">
        <v>15.527049999999999</v>
      </c>
      <c r="AF41" s="269">
        <v>16.84055</v>
      </c>
      <c r="AG41" s="258">
        <f t="shared" si="30"/>
        <v>7.5418599999999998</v>
      </c>
      <c r="AH41" s="259">
        <f t="shared" si="31"/>
        <v>0.30931560908048056</v>
      </c>
      <c r="AI41" s="280">
        <v>3.4902489999999999</v>
      </c>
      <c r="AJ41" s="258"/>
      <c r="AK41" s="258">
        <v>1.056546</v>
      </c>
      <c r="AL41" s="258"/>
      <c r="AM41" s="258"/>
      <c r="AN41" s="258"/>
      <c r="AO41" s="258">
        <v>0.88697530000000002</v>
      </c>
      <c r="AP41" s="258">
        <v>3.435718</v>
      </c>
      <c r="AQ41" s="258">
        <f t="shared" si="32"/>
        <v>-1.3135000000000012</v>
      </c>
      <c r="AR41" s="892">
        <f t="shared" si="33"/>
        <v>-1.4128299999997651E-2</v>
      </c>
      <c r="AS41" s="893">
        <f t="shared" si="34"/>
        <v>-1.8733177226834827E-3</v>
      </c>
      <c r="AT41" s="499">
        <v>1997</v>
      </c>
      <c r="AU41" s="206" t="s">
        <v>439</v>
      </c>
      <c r="AV41" s="205" t="s">
        <v>514</v>
      </c>
      <c r="AW41" s="205" t="s">
        <v>12</v>
      </c>
      <c r="AX41" s="205" t="s">
        <v>45</v>
      </c>
      <c r="AY41" s="891" t="s">
        <v>313</v>
      </c>
      <c r="AZ41" s="267">
        <v>28.730429999999998</v>
      </c>
      <c r="BA41" s="268">
        <v>20.594830000000002</v>
      </c>
      <c r="BB41" s="269">
        <v>23.109970000000001</v>
      </c>
      <c r="BC41" s="258">
        <f t="shared" si="60"/>
        <v>5.6204599999999978</v>
      </c>
      <c r="BD41" s="259">
        <f t="shared" si="61"/>
        <v>0.19562742360625993</v>
      </c>
      <c r="BE41" s="280">
        <v>0.82930179999999998</v>
      </c>
      <c r="BF41" s="258"/>
      <c r="BG41" s="258">
        <v>3.2508859999999999</v>
      </c>
      <c r="BH41" s="258"/>
      <c r="BI41" s="258"/>
      <c r="BJ41" s="258"/>
      <c r="BK41" s="258">
        <v>0.85203079999999998</v>
      </c>
      <c r="BL41" s="258">
        <v>3.3400059999999998</v>
      </c>
      <c r="BM41" s="258">
        <f t="shared" si="75"/>
        <v>-2.5151399999999988</v>
      </c>
      <c r="BN41" s="892">
        <f t="shared" si="62"/>
        <v>-0.13662460000000287</v>
      </c>
      <c r="BO41" s="893">
        <f t="shared" si="63"/>
        <v>-2.4308437387687648E-2</v>
      </c>
      <c r="BP41" s="499">
        <v>1997</v>
      </c>
      <c r="BQ41" s="206" t="s">
        <v>439</v>
      </c>
      <c r="BR41" s="205" t="s">
        <v>514</v>
      </c>
      <c r="BS41" s="205" t="s">
        <v>12</v>
      </c>
      <c r="BT41" s="205" t="s">
        <v>45</v>
      </c>
      <c r="BU41" s="891" t="s">
        <v>313</v>
      </c>
      <c r="BV41" s="267">
        <v>80.839179999999999</v>
      </c>
      <c r="BW41" s="268">
        <v>17.18796</v>
      </c>
      <c r="BX41" s="269">
        <v>17.346309999999999</v>
      </c>
      <c r="BY41" s="258">
        <f t="shared" si="64"/>
        <v>63.492869999999996</v>
      </c>
      <c r="BZ41" s="259">
        <f t="shared" si="65"/>
        <v>0.78542199463181095</v>
      </c>
      <c r="CA41" s="280">
        <v>40.27431</v>
      </c>
      <c r="CB41" s="258"/>
      <c r="CC41" s="258">
        <v>8.3120299999999994E-2</v>
      </c>
      <c r="CD41" s="258"/>
      <c r="CE41" s="258"/>
      <c r="CF41" s="258"/>
      <c r="CG41" s="258">
        <v>1.014357</v>
      </c>
      <c r="CH41" s="258">
        <v>22.396740000000001</v>
      </c>
      <c r="CI41" s="258">
        <f t="shared" si="76"/>
        <v>-0.15834999999999866</v>
      </c>
      <c r="CJ41" s="892">
        <f t="shared" si="66"/>
        <v>-0.11730730000000023</v>
      </c>
      <c r="CK41" s="893">
        <f t="shared" si="67"/>
        <v>-1.8475665062864576E-3</v>
      </c>
    </row>
    <row r="42" spans="1:89" ht="11.45" customHeight="1">
      <c r="A42" s="499">
        <v>1994</v>
      </c>
      <c r="B42" s="206" t="s">
        <v>439</v>
      </c>
      <c r="C42" s="205" t="s">
        <v>514</v>
      </c>
      <c r="D42" s="205" t="s">
        <v>12</v>
      </c>
      <c r="E42" s="205" t="s">
        <v>46</v>
      </c>
      <c r="F42" s="1001" t="s">
        <v>313</v>
      </c>
      <c r="G42" s="267">
        <v>32.395560000000003</v>
      </c>
      <c r="H42" s="268">
        <v>16.338709999999999</v>
      </c>
      <c r="I42" s="268">
        <v>17.589849999999998</v>
      </c>
      <c r="J42" s="280">
        <f t="shared" si="56"/>
        <v>14.805710000000005</v>
      </c>
      <c r="K42" s="281">
        <f t="shared" si="57"/>
        <v>0.45702898792303648</v>
      </c>
      <c r="L42" s="267">
        <v>6.6926439999999996</v>
      </c>
      <c r="M42" s="268"/>
      <c r="N42" s="268">
        <v>1.3023100000000001</v>
      </c>
      <c r="O42" s="268"/>
      <c r="P42" s="268"/>
      <c r="Q42" s="268"/>
      <c r="R42" s="268">
        <v>1.394674</v>
      </c>
      <c r="S42" s="268">
        <v>6.7201449999999996</v>
      </c>
      <c r="T42" s="258">
        <f t="shared" si="74"/>
        <v>-1.2511399999999995</v>
      </c>
      <c r="U42" s="892">
        <f t="shared" si="58"/>
        <v>-5.2922999999996279E-2</v>
      </c>
      <c r="V42" s="893">
        <f t="shared" si="59"/>
        <v>-3.5744992979057579E-3</v>
      </c>
      <c r="W42" s="1015">
        <f t="shared" si="29"/>
        <v>0.4538887361700315</v>
      </c>
      <c r="X42" s="499">
        <v>1994</v>
      </c>
      <c r="Y42" s="206" t="s">
        <v>439</v>
      </c>
      <c r="Z42" s="205" t="s">
        <v>514</v>
      </c>
      <c r="AA42" s="205" t="s">
        <v>12</v>
      </c>
      <c r="AB42" s="205" t="s">
        <v>46</v>
      </c>
      <c r="AC42" s="891" t="s">
        <v>313</v>
      </c>
      <c r="AD42" s="267">
        <v>24.95345</v>
      </c>
      <c r="AE42" s="268">
        <v>14.576269999999999</v>
      </c>
      <c r="AF42" s="269">
        <v>15.84188</v>
      </c>
      <c r="AG42" s="258">
        <f t="shared" si="30"/>
        <v>9.1115700000000004</v>
      </c>
      <c r="AH42" s="259">
        <f t="shared" si="31"/>
        <v>0.36514269569939228</v>
      </c>
      <c r="AI42" s="280">
        <v>3.420947</v>
      </c>
      <c r="AJ42" s="258"/>
      <c r="AK42" s="258">
        <v>0.95367670000000004</v>
      </c>
      <c r="AL42" s="258"/>
      <c r="AM42" s="258"/>
      <c r="AN42" s="258"/>
      <c r="AO42" s="258">
        <v>1.3975949999999999</v>
      </c>
      <c r="AP42" s="258">
        <v>4.5805699999999998</v>
      </c>
      <c r="AQ42" s="258">
        <f t="shared" si="32"/>
        <v>-1.2656100000000006</v>
      </c>
      <c r="AR42" s="892">
        <f t="shared" si="33"/>
        <v>2.4391300000001337E-2</v>
      </c>
      <c r="AS42" s="893">
        <f t="shared" si="34"/>
        <v>2.6769590751101443E-3</v>
      </c>
      <c r="AT42" s="499">
        <v>1994</v>
      </c>
      <c r="AU42" s="206" t="s">
        <v>439</v>
      </c>
      <c r="AV42" s="205" t="s">
        <v>514</v>
      </c>
      <c r="AW42" s="205" t="s">
        <v>12</v>
      </c>
      <c r="AX42" s="205" t="s">
        <v>46</v>
      </c>
      <c r="AY42" s="891" t="s">
        <v>313</v>
      </c>
      <c r="AZ42" s="267">
        <v>29.309889999999999</v>
      </c>
      <c r="BA42" s="268">
        <v>20.44753</v>
      </c>
      <c r="BB42" s="269">
        <v>22.311409999999999</v>
      </c>
      <c r="BC42" s="258">
        <f t="shared" si="60"/>
        <v>6.9984800000000007</v>
      </c>
      <c r="BD42" s="259">
        <f t="shared" si="61"/>
        <v>0.23877537582024363</v>
      </c>
      <c r="BE42" s="280">
        <v>0.72191050000000001</v>
      </c>
      <c r="BF42" s="258"/>
      <c r="BG42" s="258">
        <v>2.7911670000000002</v>
      </c>
      <c r="BH42" s="258"/>
      <c r="BI42" s="258"/>
      <c r="BJ42" s="258"/>
      <c r="BK42" s="258">
        <v>1.2247669999999999</v>
      </c>
      <c r="BL42" s="258">
        <v>4.1149760000000004</v>
      </c>
      <c r="BM42" s="258">
        <f t="shared" si="75"/>
        <v>-1.8638799999999982</v>
      </c>
      <c r="BN42" s="892">
        <f t="shared" si="62"/>
        <v>9.5394999999989238E-3</v>
      </c>
      <c r="BO42" s="893">
        <f t="shared" si="63"/>
        <v>1.3630816977399267E-3</v>
      </c>
      <c r="BP42" s="499">
        <v>1994</v>
      </c>
      <c r="BQ42" s="206" t="s">
        <v>439</v>
      </c>
      <c r="BR42" s="205" t="s">
        <v>514</v>
      </c>
      <c r="BS42" s="205" t="s">
        <v>12</v>
      </c>
      <c r="BT42" s="205" t="s">
        <v>46</v>
      </c>
      <c r="BU42" s="891" t="s">
        <v>313</v>
      </c>
      <c r="BV42" s="267">
        <v>80.936880000000002</v>
      </c>
      <c r="BW42" s="268">
        <v>17.51079</v>
      </c>
      <c r="BX42" s="269">
        <v>17.373339999999999</v>
      </c>
      <c r="BY42" s="258">
        <f t="shared" si="64"/>
        <v>63.563540000000003</v>
      </c>
      <c r="BZ42" s="259">
        <f t="shared" si="65"/>
        <v>0.78534705068937671</v>
      </c>
      <c r="CA42" s="280">
        <v>37.875140000000002</v>
      </c>
      <c r="CB42" s="258"/>
      <c r="CC42" s="258">
        <v>9.1999999999999998E-2</v>
      </c>
      <c r="CD42" s="258"/>
      <c r="CE42" s="258"/>
      <c r="CF42" s="258"/>
      <c r="CG42" s="258">
        <v>1.7406489999999999</v>
      </c>
      <c r="CH42" s="258">
        <v>24.340440000000001</v>
      </c>
      <c r="CI42" s="258">
        <f t="shared" si="76"/>
        <v>0.13745000000000118</v>
      </c>
      <c r="CJ42" s="892">
        <f t="shared" si="66"/>
        <v>-0.62213899999999001</v>
      </c>
      <c r="CK42" s="893">
        <f t="shared" si="67"/>
        <v>-9.7876707307363621E-3</v>
      </c>
    </row>
    <row r="43" spans="1:89" ht="11.45" customHeight="1">
      <c r="A43" s="499">
        <v>1991</v>
      </c>
      <c r="B43" s="206" t="s">
        <v>439</v>
      </c>
      <c r="C43" s="205" t="s">
        <v>514</v>
      </c>
      <c r="D43" s="205" t="s">
        <v>14</v>
      </c>
      <c r="E43" s="205" t="s">
        <v>47</v>
      </c>
      <c r="F43" s="1001" t="s">
        <v>313</v>
      </c>
      <c r="G43" s="267">
        <v>29.66799</v>
      </c>
      <c r="H43" s="268">
        <v>15.396409999999999</v>
      </c>
      <c r="I43" s="268">
        <v>16.63006</v>
      </c>
      <c r="J43" s="280">
        <f t="shared" si="56"/>
        <v>13.037929999999999</v>
      </c>
      <c r="K43" s="281">
        <f t="shared" si="57"/>
        <v>0.43946118358540637</v>
      </c>
      <c r="L43" s="267">
        <v>7.8564179999999997</v>
      </c>
      <c r="M43" s="268"/>
      <c r="N43" s="268">
        <v>0.4737325</v>
      </c>
      <c r="O43" s="268"/>
      <c r="P43" s="268">
        <v>2.850196</v>
      </c>
      <c r="Q43" s="268"/>
      <c r="R43" s="268"/>
      <c r="S43" s="268">
        <v>2.9758979999999999</v>
      </c>
      <c r="T43" s="258">
        <f t="shared" si="74"/>
        <v>-1.2336500000000008</v>
      </c>
      <c r="U43" s="892">
        <f t="shared" si="58"/>
        <v>0.11533550000000048</v>
      </c>
      <c r="V43" s="893">
        <f t="shared" si="59"/>
        <v>8.8461511911783908E-3</v>
      </c>
      <c r="W43" s="1015">
        <f t="shared" si="29"/>
        <v>0.22824926963099204</v>
      </c>
      <c r="X43" s="499">
        <v>1991</v>
      </c>
      <c r="Y43" s="206" t="s">
        <v>439</v>
      </c>
      <c r="Z43" s="205" t="s">
        <v>514</v>
      </c>
      <c r="AA43" s="205" t="s">
        <v>14</v>
      </c>
      <c r="AB43" s="205" t="s">
        <v>47</v>
      </c>
      <c r="AC43" s="891" t="s">
        <v>313</v>
      </c>
      <c r="AD43" s="267">
        <v>22.60868</v>
      </c>
      <c r="AE43" s="268">
        <v>13.14551</v>
      </c>
      <c r="AF43" s="269">
        <v>14.40451</v>
      </c>
      <c r="AG43" s="258">
        <f t="shared" si="30"/>
        <v>8.2041699999999995</v>
      </c>
      <c r="AH43" s="259">
        <f t="shared" si="31"/>
        <v>0.3628770012225393</v>
      </c>
      <c r="AI43" s="280">
        <v>3.385319</v>
      </c>
      <c r="AJ43" s="258"/>
      <c r="AK43" s="258">
        <v>0.33490560000000003</v>
      </c>
      <c r="AL43" s="258"/>
      <c r="AM43" s="258">
        <v>3.0450680000000001</v>
      </c>
      <c r="AN43" s="258"/>
      <c r="AO43" s="258"/>
      <c r="AP43" s="258">
        <v>2.5989170000000001</v>
      </c>
      <c r="AQ43" s="258">
        <f t="shared" si="32"/>
        <v>-1.2590000000000003</v>
      </c>
      <c r="AR43" s="892">
        <f t="shared" si="33"/>
        <v>9.8960399999999282E-2</v>
      </c>
      <c r="AS43" s="893">
        <f t="shared" si="34"/>
        <v>1.2062207389656637E-2</v>
      </c>
      <c r="AT43" s="499">
        <v>1991</v>
      </c>
      <c r="AU43" s="206" t="s">
        <v>439</v>
      </c>
      <c r="AV43" s="205" t="s">
        <v>514</v>
      </c>
      <c r="AW43" s="205" t="s">
        <v>14</v>
      </c>
      <c r="AX43" s="205" t="s">
        <v>47</v>
      </c>
      <c r="AY43" s="891" t="s">
        <v>313</v>
      </c>
      <c r="AZ43" s="267">
        <v>26.51567</v>
      </c>
      <c r="BA43" s="268">
        <v>17.8428</v>
      </c>
      <c r="BB43" s="269">
        <v>19.43149</v>
      </c>
      <c r="BC43" s="258">
        <f t="shared" si="60"/>
        <v>7.0841799999999999</v>
      </c>
      <c r="BD43" s="259">
        <f t="shared" si="61"/>
        <v>0.26716956426143484</v>
      </c>
      <c r="BE43" s="280">
        <v>1.05108</v>
      </c>
      <c r="BF43" s="258"/>
      <c r="BG43" s="258">
        <v>0.88728240000000003</v>
      </c>
      <c r="BH43" s="258"/>
      <c r="BI43" s="258">
        <v>3.4198650000000002</v>
      </c>
      <c r="BJ43" s="258"/>
      <c r="BK43" s="258"/>
      <c r="BL43" s="258">
        <v>3.1508509999999998</v>
      </c>
      <c r="BM43" s="258">
        <f t="shared" si="75"/>
        <v>-1.5886899999999997</v>
      </c>
      <c r="BN43" s="892">
        <f t="shared" si="62"/>
        <v>0.1637915999999997</v>
      </c>
      <c r="BO43" s="893">
        <f t="shared" si="63"/>
        <v>2.3120756389589155E-2</v>
      </c>
      <c r="BP43" s="499">
        <v>1991</v>
      </c>
      <c r="BQ43" s="206" t="s">
        <v>439</v>
      </c>
      <c r="BR43" s="205" t="s">
        <v>514</v>
      </c>
      <c r="BS43" s="205" t="s">
        <v>14</v>
      </c>
      <c r="BT43" s="205" t="s">
        <v>47</v>
      </c>
      <c r="BU43" s="891" t="s">
        <v>313</v>
      </c>
      <c r="BV43" s="267">
        <v>76.191509999999994</v>
      </c>
      <c r="BW43" s="268">
        <v>19.74408</v>
      </c>
      <c r="BX43" s="269">
        <v>19.410920000000001</v>
      </c>
      <c r="BY43" s="258">
        <f t="shared" si="64"/>
        <v>56.780589999999989</v>
      </c>
      <c r="BZ43" s="259">
        <f t="shared" si="65"/>
        <v>0.74523513184080481</v>
      </c>
      <c r="CA43" s="280">
        <v>51.332909999999998</v>
      </c>
      <c r="CB43" s="258"/>
      <c r="CC43" s="258">
        <v>4.3996800000000003E-2</v>
      </c>
      <c r="CD43" s="258"/>
      <c r="CE43" s="258">
        <v>0.59869380000000005</v>
      </c>
      <c r="CF43" s="258"/>
      <c r="CG43" s="258"/>
      <c r="CH43" s="258">
        <v>4.3581440000000002</v>
      </c>
      <c r="CI43" s="258">
        <f t="shared" si="76"/>
        <v>0.33315999999999946</v>
      </c>
      <c r="CJ43" s="892">
        <f t="shared" si="66"/>
        <v>0.11368539999998717</v>
      </c>
      <c r="CK43" s="893">
        <f t="shared" si="67"/>
        <v>2.002187719429953E-3</v>
      </c>
    </row>
    <row r="44" spans="1:89" ht="11.45" customHeight="1">
      <c r="A44" s="499">
        <v>1987</v>
      </c>
      <c r="B44" s="206" t="s">
        <v>439</v>
      </c>
      <c r="C44" s="205" t="s">
        <v>514</v>
      </c>
      <c r="D44" s="205" t="s">
        <v>16</v>
      </c>
      <c r="E44" s="205" t="s">
        <v>48</v>
      </c>
      <c r="F44" s="1001" t="s">
        <v>313</v>
      </c>
      <c r="G44" s="267">
        <v>27.017679999999999</v>
      </c>
      <c r="H44" s="268">
        <v>15.668950000000001</v>
      </c>
      <c r="I44" s="268">
        <v>17.467199999999998</v>
      </c>
      <c r="J44" s="280">
        <f t="shared" si="56"/>
        <v>9.5504800000000003</v>
      </c>
      <c r="K44" s="281">
        <f t="shared" si="57"/>
        <v>0.35349001098539923</v>
      </c>
      <c r="L44" s="267">
        <v>6.7046289999999997</v>
      </c>
      <c r="M44" s="268"/>
      <c r="N44" s="268">
        <v>0.54989480000000002</v>
      </c>
      <c r="O44" s="268"/>
      <c r="P44" s="268">
        <v>1.9534009999999999</v>
      </c>
      <c r="Q44" s="268"/>
      <c r="R44" s="268"/>
      <c r="S44" s="268">
        <v>2.0873089999999999</v>
      </c>
      <c r="T44" s="258">
        <f t="shared" si="74"/>
        <v>-1.7982499999999977</v>
      </c>
      <c r="U44" s="892">
        <f t="shared" si="58"/>
        <v>5.3496199999999661E-2</v>
      </c>
      <c r="V44" s="893">
        <f t="shared" si="59"/>
        <v>5.6014147979996463E-3</v>
      </c>
      <c r="W44" s="1015">
        <f t="shared" si="29"/>
        <v>0.21855540245097627</v>
      </c>
      <c r="X44" s="499">
        <v>1987</v>
      </c>
      <c r="Y44" s="206" t="s">
        <v>439</v>
      </c>
      <c r="Z44" s="205" t="s">
        <v>514</v>
      </c>
      <c r="AA44" s="205" t="s">
        <v>16</v>
      </c>
      <c r="AB44" s="205" t="s">
        <v>48</v>
      </c>
      <c r="AC44" s="891" t="s">
        <v>313</v>
      </c>
      <c r="AD44" s="267">
        <v>20.27703</v>
      </c>
      <c r="AE44" s="268">
        <v>12.929449999999999</v>
      </c>
      <c r="AF44" s="269">
        <v>14.57399</v>
      </c>
      <c r="AG44" s="258">
        <f t="shared" si="30"/>
        <v>5.7030399999999997</v>
      </c>
      <c r="AH44" s="259">
        <f t="shared" si="31"/>
        <v>0.28125618002241942</v>
      </c>
      <c r="AI44" s="280">
        <v>3.0523889999999998</v>
      </c>
      <c r="AJ44" s="258"/>
      <c r="AK44" s="258">
        <v>0.38448480000000002</v>
      </c>
      <c r="AL44" s="258"/>
      <c r="AM44" s="258">
        <v>2.1055269999999999</v>
      </c>
      <c r="AN44" s="258"/>
      <c r="AO44" s="258"/>
      <c r="AP44" s="258">
        <v>1.751393</v>
      </c>
      <c r="AQ44" s="258">
        <f t="shared" si="32"/>
        <v>-1.644540000000001</v>
      </c>
      <c r="AR44" s="892">
        <f t="shared" si="33"/>
        <v>5.3786200000001116E-2</v>
      </c>
      <c r="AS44" s="893">
        <f t="shared" si="34"/>
        <v>9.4311454943330434E-3</v>
      </c>
      <c r="AT44" s="499">
        <v>1987</v>
      </c>
      <c r="AU44" s="206" t="s">
        <v>439</v>
      </c>
      <c r="AV44" s="205" t="s">
        <v>514</v>
      </c>
      <c r="AW44" s="205" t="s">
        <v>16</v>
      </c>
      <c r="AX44" s="205" t="s">
        <v>48</v>
      </c>
      <c r="AY44" s="891" t="s">
        <v>313</v>
      </c>
      <c r="AZ44" s="267">
        <v>22.762229999999999</v>
      </c>
      <c r="BA44" s="268">
        <v>17.24596</v>
      </c>
      <c r="BB44" s="269">
        <v>20.113510000000002</v>
      </c>
      <c r="BC44" s="258">
        <f t="shared" si="60"/>
        <v>2.6487199999999973</v>
      </c>
      <c r="BD44" s="259">
        <f t="shared" si="61"/>
        <v>0.11636469713204714</v>
      </c>
      <c r="BE44" s="280">
        <v>0.60987000000000002</v>
      </c>
      <c r="BF44" s="258"/>
      <c r="BG44" s="258">
        <v>0.88930509999999996</v>
      </c>
      <c r="BH44" s="258"/>
      <c r="BI44" s="258">
        <v>2.300065</v>
      </c>
      <c r="BJ44" s="258"/>
      <c r="BK44" s="258"/>
      <c r="BL44" s="258">
        <v>1.7713490000000001</v>
      </c>
      <c r="BM44" s="258">
        <f t="shared" si="75"/>
        <v>-2.8675500000000014</v>
      </c>
      <c r="BN44" s="892">
        <f t="shared" si="62"/>
        <v>-5.4319100000001619E-2</v>
      </c>
      <c r="BO44" s="893">
        <f t="shared" si="63"/>
        <v>-2.0507679180888003E-2</v>
      </c>
      <c r="BP44" s="499">
        <v>1987</v>
      </c>
      <c r="BQ44" s="206" t="s">
        <v>439</v>
      </c>
      <c r="BR44" s="205" t="s">
        <v>514</v>
      </c>
      <c r="BS44" s="205" t="s">
        <v>16</v>
      </c>
      <c r="BT44" s="205" t="s">
        <v>48</v>
      </c>
      <c r="BU44" s="891" t="s">
        <v>313</v>
      </c>
      <c r="BV44" s="267">
        <v>76.705470000000005</v>
      </c>
      <c r="BW44" s="268">
        <v>25.173449999999999</v>
      </c>
      <c r="BX44" s="269">
        <v>24.809190000000001</v>
      </c>
      <c r="BY44" s="258">
        <f t="shared" si="64"/>
        <v>51.896280000000004</v>
      </c>
      <c r="BZ44" s="259">
        <f t="shared" si="65"/>
        <v>0.67656556957411251</v>
      </c>
      <c r="CA44" s="280">
        <v>46.46799</v>
      </c>
      <c r="CB44" s="258"/>
      <c r="CC44" s="258">
        <v>1.3176E-2</v>
      </c>
      <c r="CD44" s="258"/>
      <c r="CE44" s="258">
        <v>0.38043690000000002</v>
      </c>
      <c r="CF44" s="258"/>
      <c r="CG44" s="258"/>
      <c r="CH44" s="258">
        <v>4.539307</v>
      </c>
      <c r="CI44" s="258">
        <f t="shared" si="76"/>
        <v>0.36425999999999803</v>
      </c>
      <c r="CJ44" s="892">
        <f t="shared" si="66"/>
        <v>0.13111010000000078</v>
      </c>
      <c r="CK44" s="893">
        <f t="shared" si="67"/>
        <v>2.5263872477950399E-3</v>
      </c>
    </row>
    <row r="45" spans="1:89" ht="11.45" customHeight="1">
      <c r="A45" s="499">
        <v>1981</v>
      </c>
      <c r="B45" s="206" t="s">
        <v>439</v>
      </c>
      <c r="C45" s="205" t="s">
        <v>514</v>
      </c>
      <c r="D45" s="205" t="s">
        <v>18</v>
      </c>
      <c r="E45" s="205" t="s">
        <v>49</v>
      </c>
      <c r="F45" s="1001" t="s">
        <v>313</v>
      </c>
      <c r="G45" s="267">
        <v>25.44642</v>
      </c>
      <c r="H45" s="268">
        <v>17.493390000000002</v>
      </c>
      <c r="I45" s="268">
        <v>18.93112</v>
      </c>
      <c r="J45" s="280">
        <f t="shared" si="56"/>
        <v>6.5152999999999999</v>
      </c>
      <c r="K45" s="281">
        <f t="shared" si="57"/>
        <v>0.25603994589415718</v>
      </c>
      <c r="L45" s="267">
        <v>4.0561389999999999</v>
      </c>
      <c r="M45" s="268"/>
      <c r="N45" s="268">
        <v>0.64926910000000004</v>
      </c>
      <c r="O45" s="268"/>
      <c r="P45" s="268">
        <v>1.477228</v>
      </c>
      <c r="Q45" s="268"/>
      <c r="R45" s="268"/>
      <c r="S45" s="268">
        <v>1.659276</v>
      </c>
      <c r="T45" s="258">
        <f t="shared" si="74"/>
        <v>-1.4377299999999984</v>
      </c>
      <c r="U45" s="892">
        <f t="shared" si="58"/>
        <v>0.11111789999999822</v>
      </c>
      <c r="V45" s="893">
        <f t="shared" si="59"/>
        <v>1.7054916887940419E-2</v>
      </c>
      <c r="W45" s="1015">
        <f t="shared" si="29"/>
        <v>0.25467376790017343</v>
      </c>
      <c r="X45" s="499">
        <v>1981</v>
      </c>
      <c r="Y45" s="206" t="s">
        <v>439</v>
      </c>
      <c r="Z45" s="205" t="s">
        <v>514</v>
      </c>
      <c r="AA45" s="205" t="s">
        <v>18</v>
      </c>
      <c r="AB45" s="205" t="s">
        <v>49</v>
      </c>
      <c r="AC45" s="891" t="s">
        <v>313</v>
      </c>
      <c r="AD45" s="267">
        <v>19.332799999999999</v>
      </c>
      <c r="AE45" s="268">
        <v>14.397650000000001</v>
      </c>
      <c r="AF45" s="269">
        <v>15.94014</v>
      </c>
      <c r="AG45" s="258">
        <f t="shared" si="30"/>
        <v>3.3926599999999993</v>
      </c>
      <c r="AH45" s="259">
        <f t="shared" si="31"/>
        <v>0.17548725482082261</v>
      </c>
      <c r="AI45" s="280">
        <v>1.4577199999999999</v>
      </c>
      <c r="AJ45" s="258"/>
      <c r="AK45" s="258">
        <v>0.48863319999999999</v>
      </c>
      <c r="AL45" s="258"/>
      <c r="AM45" s="258">
        <v>1.56809</v>
      </c>
      <c r="AN45" s="258"/>
      <c r="AO45" s="258"/>
      <c r="AP45" s="258">
        <v>1.3509389999999999</v>
      </c>
      <c r="AQ45" s="258">
        <f t="shared" si="32"/>
        <v>-1.542489999999999</v>
      </c>
      <c r="AR45" s="892">
        <f t="shared" si="33"/>
        <v>6.9767799999999269E-2</v>
      </c>
      <c r="AS45" s="893">
        <f t="shared" si="34"/>
        <v>2.056433594878334E-2</v>
      </c>
      <c r="AT45" s="499">
        <v>1981</v>
      </c>
      <c r="AU45" s="206" t="s">
        <v>439</v>
      </c>
      <c r="AV45" s="205" t="s">
        <v>514</v>
      </c>
      <c r="AW45" s="205" t="s">
        <v>18</v>
      </c>
      <c r="AX45" s="205" t="s">
        <v>49</v>
      </c>
      <c r="AY45" s="891" t="s">
        <v>313</v>
      </c>
      <c r="AZ45" s="267">
        <v>24.53454</v>
      </c>
      <c r="BA45" s="268">
        <v>19.138549999999999</v>
      </c>
      <c r="BB45" s="269">
        <v>21.41245</v>
      </c>
      <c r="BC45" s="258">
        <f t="shared" si="60"/>
        <v>3.12209</v>
      </c>
      <c r="BD45" s="259">
        <f t="shared" si="61"/>
        <v>0.12725284435738352</v>
      </c>
      <c r="BE45" s="280">
        <v>0.69053940000000003</v>
      </c>
      <c r="BF45" s="258"/>
      <c r="BG45" s="258">
        <v>1.2566010000000001</v>
      </c>
      <c r="BH45" s="258"/>
      <c r="BI45" s="258">
        <v>1.4615480000000001</v>
      </c>
      <c r="BJ45" s="258"/>
      <c r="BK45" s="258"/>
      <c r="BL45" s="258">
        <v>1.8112790000000001</v>
      </c>
      <c r="BM45" s="258">
        <f t="shared" si="75"/>
        <v>-2.2739000000000011</v>
      </c>
      <c r="BN45" s="892">
        <f t="shared" si="62"/>
        <v>0.17602260000000136</v>
      </c>
      <c r="BO45" s="893">
        <f t="shared" si="63"/>
        <v>5.637973280719049E-2</v>
      </c>
      <c r="BP45" s="499">
        <v>1981</v>
      </c>
      <c r="BQ45" s="206" t="s">
        <v>439</v>
      </c>
      <c r="BR45" s="205" t="s">
        <v>514</v>
      </c>
      <c r="BS45" s="205" t="s">
        <v>18</v>
      </c>
      <c r="BT45" s="205" t="s">
        <v>49</v>
      </c>
      <c r="BU45" s="891" t="s">
        <v>313</v>
      </c>
      <c r="BV45" s="267">
        <v>74.638109999999998</v>
      </c>
      <c r="BW45" s="268">
        <v>40.245289999999997</v>
      </c>
      <c r="BX45" s="269">
        <v>39.315980000000003</v>
      </c>
      <c r="BY45" s="258">
        <f t="shared" si="64"/>
        <v>35.322129999999994</v>
      </c>
      <c r="BZ45" s="259">
        <f t="shared" si="65"/>
        <v>0.4732452362472736</v>
      </c>
      <c r="CA45" s="280">
        <v>31.368310000000001</v>
      </c>
      <c r="CB45" s="258"/>
      <c r="CC45" s="258">
        <v>7.4615000000000003E-3</v>
      </c>
      <c r="CD45" s="258"/>
      <c r="CE45" s="258">
        <v>0.40474890000000002</v>
      </c>
      <c r="CF45" s="258"/>
      <c r="CG45" s="258"/>
      <c r="CH45" s="258">
        <v>2.5725020000000001</v>
      </c>
      <c r="CI45" s="258">
        <f t="shared" si="76"/>
        <v>0.92930999999999386</v>
      </c>
      <c r="CJ45" s="892">
        <f t="shared" si="66"/>
        <v>3.9797599999999989E-2</v>
      </c>
      <c r="CK45" s="893">
        <f t="shared" si="67"/>
        <v>1.1267044201468031E-3</v>
      </c>
    </row>
    <row r="46" spans="1:89" ht="11.45" customHeight="1">
      <c r="A46" s="499">
        <v>1975</v>
      </c>
      <c r="B46" s="206" t="s">
        <v>439</v>
      </c>
      <c r="C46" s="205" t="s">
        <v>514</v>
      </c>
      <c r="D46" s="205" t="s">
        <v>50</v>
      </c>
      <c r="E46" s="205" t="s">
        <v>51</v>
      </c>
      <c r="F46" s="1001" t="s">
        <v>313</v>
      </c>
      <c r="G46" s="267">
        <v>25.92653</v>
      </c>
      <c r="H46" s="268">
        <v>18.057449999999999</v>
      </c>
      <c r="I46" s="268">
        <v>19.631419999999999</v>
      </c>
      <c r="J46" s="280">
        <f t="shared" si="56"/>
        <v>6.2951100000000011</v>
      </c>
      <c r="K46" s="281">
        <f t="shared" si="57"/>
        <v>0.24280572834081543</v>
      </c>
      <c r="L46" s="267">
        <v>3.2345090000000001</v>
      </c>
      <c r="M46" s="268"/>
      <c r="N46" s="268">
        <v>1.667494</v>
      </c>
      <c r="O46" s="268"/>
      <c r="P46" s="268">
        <v>1.907159</v>
      </c>
      <c r="Q46" s="268"/>
      <c r="R46" s="268"/>
      <c r="S46" s="268">
        <v>1.016537</v>
      </c>
      <c r="T46" s="258">
        <f t="shared" si="74"/>
        <v>-1.5739699999999992</v>
      </c>
      <c r="U46" s="892">
        <f t="shared" si="58"/>
        <v>4.3381000000000114E-2</v>
      </c>
      <c r="V46" s="893">
        <f t="shared" si="59"/>
        <v>6.8912219166940855E-3</v>
      </c>
      <c r="W46" s="1015">
        <f t="shared" si="29"/>
        <v>0.16148041892834278</v>
      </c>
      <c r="X46" s="499">
        <v>1975</v>
      </c>
      <c r="Y46" s="206" t="s">
        <v>439</v>
      </c>
      <c r="Z46" s="205" t="s">
        <v>514</v>
      </c>
      <c r="AA46" s="205" t="s">
        <v>50</v>
      </c>
      <c r="AB46" s="205" t="s">
        <v>51</v>
      </c>
      <c r="AC46" s="891" t="s">
        <v>313</v>
      </c>
      <c r="AD46" s="267">
        <v>20.011690000000002</v>
      </c>
      <c r="AE46" s="268">
        <v>14.549569999999999</v>
      </c>
      <c r="AF46" s="269">
        <v>16.010829999999999</v>
      </c>
      <c r="AG46" s="258">
        <f t="shared" si="30"/>
        <v>4.000860000000003</v>
      </c>
      <c r="AH46" s="259">
        <f t="shared" si="31"/>
        <v>0.19992614316931767</v>
      </c>
      <c r="AI46" s="280">
        <v>1.439127</v>
      </c>
      <c r="AJ46" s="258"/>
      <c r="AK46" s="258">
        <v>1.204016</v>
      </c>
      <c r="AL46" s="258"/>
      <c r="AM46" s="258">
        <v>1.974998</v>
      </c>
      <c r="AN46" s="258"/>
      <c r="AO46" s="258"/>
      <c r="AP46" s="258">
        <v>0.80825950000000002</v>
      </c>
      <c r="AQ46" s="258">
        <f t="shared" si="32"/>
        <v>-1.4612599999999993</v>
      </c>
      <c r="AR46" s="892">
        <f t="shared" si="33"/>
        <v>3.571950000000168E-2</v>
      </c>
      <c r="AS46" s="893">
        <f t="shared" si="34"/>
        <v>8.9279554895701566E-3</v>
      </c>
      <c r="AT46" s="499">
        <v>1975</v>
      </c>
      <c r="AU46" s="206" t="s">
        <v>439</v>
      </c>
      <c r="AV46" s="205" t="s">
        <v>514</v>
      </c>
      <c r="AW46" s="205" t="s">
        <v>50</v>
      </c>
      <c r="AX46" s="205" t="s">
        <v>51</v>
      </c>
      <c r="AY46" s="891" t="s">
        <v>313</v>
      </c>
      <c r="AZ46" s="267">
        <v>24.517469999999999</v>
      </c>
      <c r="BA46" s="268">
        <v>18.056629999999998</v>
      </c>
      <c r="BB46" s="269">
        <v>20.450050000000001</v>
      </c>
      <c r="BC46" s="258">
        <f t="shared" si="60"/>
        <v>4.0674199999999985</v>
      </c>
      <c r="BD46" s="259">
        <f t="shared" si="61"/>
        <v>0.16589884682228626</v>
      </c>
      <c r="BE46" s="280">
        <v>0.62194919999999998</v>
      </c>
      <c r="BF46" s="258"/>
      <c r="BG46" s="258">
        <v>2.9140320000000002</v>
      </c>
      <c r="BH46" s="258"/>
      <c r="BI46" s="258">
        <v>2.0064950000000001</v>
      </c>
      <c r="BJ46" s="258"/>
      <c r="BK46" s="258"/>
      <c r="BL46" s="258">
        <v>0.8568325</v>
      </c>
      <c r="BM46" s="258">
        <f t="shared" si="75"/>
        <v>-2.3934200000000025</v>
      </c>
      <c r="BN46" s="892">
        <f t="shared" si="62"/>
        <v>6.15313000000004E-2</v>
      </c>
      <c r="BO46" s="893">
        <f t="shared" si="63"/>
        <v>1.5127845169665395E-2</v>
      </c>
      <c r="BP46" s="499">
        <v>1975</v>
      </c>
      <c r="BQ46" s="206" t="s">
        <v>439</v>
      </c>
      <c r="BR46" s="205" t="s">
        <v>514</v>
      </c>
      <c r="BS46" s="205" t="s">
        <v>50</v>
      </c>
      <c r="BT46" s="205" t="s">
        <v>51</v>
      </c>
      <c r="BU46" s="891" t="s">
        <v>313</v>
      </c>
      <c r="BV46" s="267">
        <v>77.460210000000004</v>
      </c>
      <c r="BW46" s="268">
        <v>48.708759999999998</v>
      </c>
      <c r="BX46" s="269">
        <v>48.486750000000001</v>
      </c>
      <c r="BY46" s="258">
        <f t="shared" si="64"/>
        <v>28.973460000000003</v>
      </c>
      <c r="BZ46" s="259">
        <f t="shared" si="65"/>
        <v>0.3740431377606645</v>
      </c>
      <c r="CA46" s="280">
        <v>25.21416</v>
      </c>
      <c r="CB46" s="258"/>
      <c r="CC46" s="258">
        <v>8.9031200000000005E-2</v>
      </c>
      <c r="CD46" s="258"/>
      <c r="CE46" s="258">
        <v>1.0232889999999999</v>
      </c>
      <c r="CF46" s="258"/>
      <c r="CG46" s="258"/>
      <c r="CH46" s="258">
        <v>2.4278200000000001</v>
      </c>
      <c r="CI46" s="258">
        <f t="shared" si="76"/>
        <v>0.22200999999999738</v>
      </c>
      <c r="CJ46" s="892">
        <f t="shared" si="66"/>
        <v>-2.8501999999939187E-3</v>
      </c>
      <c r="CK46" s="893">
        <f t="shared" si="67"/>
        <v>-9.8372786681118454E-5</v>
      </c>
    </row>
    <row r="47" spans="1:89" ht="11.45" customHeight="1">
      <c r="A47" s="500">
        <v>1971</v>
      </c>
      <c r="B47" s="217" t="s">
        <v>439</v>
      </c>
      <c r="C47" s="216" t="s">
        <v>514</v>
      </c>
      <c r="D47" s="216" t="s">
        <v>50</v>
      </c>
      <c r="E47" s="216" t="s">
        <v>52</v>
      </c>
      <c r="F47" s="1002" t="s">
        <v>313</v>
      </c>
      <c r="G47" s="594">
        <v>26.226559999999999</v>
      </c>
      <c r="H47" s="595">
        <v>21.024519999999999</v>
      </c>
      <c r="I47" s="595">
        <v>22.155200000000001</v>
      </c>
      <c r="J47" s="307">
        <f t="shared" si="56"/>
        <v>4.0713599999999985</v>
      </c>
      <c r="K47" s="312">
        <f t="shared" si="57"/>
        <v>0.15523804875668021</v>
      </c>
      <c r="L47" s="594">
        <v>2.511288</v>
      </c>
      <c r="M47" s="595"/>
      <c r="N47" s="595">
        <v>0.99758530000000001</v>
      </c>
      <c r="O47" s="595"/>
      <c r="P47" s="595">
        <v>0.68524459999999998</v>
      </c>
      <c r="Q47" s="595"/>
      <c r="R47" s="595"/>
      <c r="S47" s="595">
        <v>1.0340769999999999</v>
      </c>
      <c r="T47" s="262">
        <f t="shared" si="74"/>
        <v>-1.1306800000000017</v>
      </c>
      <c r="U47" s="923">
        <f t="shared" si="58"/>
        <v>-2.615489999999987E-2</v>
      </c>
      <c r="V47" s="916">
        <f t="shared" si="59"/>
        <v>-6.4241187219994987E-3</v>
      </c>
      <c r="W47" s="1015">
        <f t="shared" si="29"/>
        <v>0.25398810225575735</v>
      </c>
      <c r="X47" s="500">
        <v>1971</v>
      </c>
      <c r="Y47" s="217" t="s">
        <v>439</v>
      </c>
      <c r="Z47" s="216" t="s">
        <v>514</v>
      </c>
      <c r="AA47" s="216" t="s">
        <v>50</v>
      </c>
      <c r="AB47" s="216" t="s">
        <v>52</v>
      </c>
      <c r="AC47" s="914" t="s">
        <v>313</v>
      </c>
      <c r="AD47" s="594">
        <v>19.485530000000001</v>
      </c>
      <c r="AE47" s="595">
        <v>16.52618</v>
      </c>
      <c r="AF47" s="596">
        <v>17.650320000000001</v>
      </c>
      <c r="AG47" s="262">
        <f t="shared" si="30"/>
        <v>1.83521</v>
      </c>
      <c r="AH47" s="263">
        <f t="shared" si="31"/>
        <v>9.418322211405078E-2</v>
      </c>
      <c r="AI47" s="307">
        <v>0.76724340000000002</v>
      </c>
      <c r="AJ47" s="262"/>
      <c r="AK47" s="262">
        <v>0.67963700000000005</v>
      </c>
      <c r="AL47" s="262"/>
      <c r="AM47" s="262">
        <v>0.71611020000000003</v>
      </c>
      <c r="AN47" s="262"/>
      <c r="AO47" s="262"/>
      <c r="AP47" s="262">
        <v>0.80979730000000005</v>
      </c>
      <c r="AQ47" s="262">
        <f t="shared" si="32"/>
        <v>-1.1241400000000006</v>
      </c>
      <c r="AR47" s="923">
        <f t="shared" si="33"/>
        <v>-1.3437899999999559E-2</v>
      </c>
      <c r="AS47" s="916">
        <f t="shared" si="34"/>
        <v>-7.322268296271031E-3</v>
      </c>
      <c r="AT47" s="500">
        <v>1971</v>
      </c>
      <c r="AU47" s="217" t="s">
        <v>439</v>
      </c>
      <c r="AV47" s="216" t="s">
        <v>514</v>
      </c>
      <c r="AW47" s="216" t="s">
        <v>50</v>
      </c>
      <c r="AX47" s="216" t="s">
        <v>52</v>
      </c>
      <c r="AY47" s="914" t="s">
        <v>313</v>
      </c>
      <c r="AZ47" s="594">
        <v>25.21161</v>
      </c>
      <c r="BA47" s="595">
        <v>21.460640000000001</v>
      </c>
      <c r="BB47" s="596">
        <v>22.984269999999999</v>
      </c>
      <c r="BC47" s="262">
        <f t="shared" si="60"/>
        <v>2.2273400000000017</v>
      </c>
      <c r="BD47" s="263">
        <f t="shared" si="61"/>
        <v>8.8345805761710638E-2</v>
      </c>
      <c r="BE47" s="307">
        <v>0.26146409999999998</v>
      </c>
      <c r="BF47" s="262"/>
      <c r="BG47" s="262">
        <v>1.7489079999999999</v>
      </c>
      <c r="BH47" s="262"/>
      <c r="BI47" s="262">
        <v>0.70566079999999998</v>
      </c>
      <c r="BJ47" s="262"/>
      <c r="BK47" s="262"/>
      <c r="BL47" s="262">
        <v>1.0744050000000001</v>
      </c>
      <c r="BM47" s="262">
        <f t="shared" si="75"/>
        <v>-1.5236299999999972</v>
      </c>
      <c r="BN47" s="923">
        <f t="shared" si="62"/>
        <v>-3.9467900000000888E-2</v>
      </c>
      <c r="BO47" s="916">
        <f t="shared" si="63"/>
        <v>-1.7719746423985949E-2</v>
      </c>
      <c r="BP47" s="500">
        <v>1971</v>
      </c>
      <c r="BQ47" s="217" t="s">
        <v>439</v>
      </c>
      <c r="BR47" s="216" t="s">
        <v>514</v>
      </c>
      <c r="BS47" s="216" t="s">
        <v>50</v>
      </c>
      <c r="BT47" s="216" t="s">
        <v>52</v>
      </c>
      <c r="BU47" s="914" t="s">
        <v>313</v>
      </c>
      <c r="BV47" s="594">
        <v>76.370159999999998</v>
      </c>
      <c r="BW47" s="595">
        <v>52.11777</v>
      </c>
      <c r="BX47" s="596">
        <v>51.805019999999999</v>
      </c>
      <c r="BY47" s="262">
        <f t="shared" si="64"/>
        <v>24.56514</v>
      </c>
      <c r="BZ47" s="263">
        <f t="shared" si="65"/>
        <v>0.32165887828439799</v>
      </c>
      <c r="CA47" s="307">
        <v>22.633330000000001</v>
      </c>
      <c r="CB47" s="262"/>
      <c r="CC47" s="262">
        <v>2.0790099999999999E-2</v>
      </c>
      <c r="CD47" s="262"/>
      <c r="CE47" s="262">
        <v>0.42987819999999999</v>
      </c>
      <c r="CF47" s="262"/>
      <c r="CG47" s="262"/>
      <c r="CH47" s="262">
        <v>1.187727</v>
      </c>
      <c r="CI47" s="262">
        <f t="shared" si="76"/>
        <v>0.31275000000000119</v>
      </c>
      <c r="CJ47" s="923">
        <f t="shared" si="66"/>
        <v>-1.933530000000161E-2</v>
      </c>
      <c r="CK47" s="916">
        <f t="shared" si="67"/>
        <v>-7.8710318768798423E-4</v>
      </c>
    </row>
    <row r="48" spans="1:89" ht="11.45" customHeight="1">
      <c r="A48" s="501">
        <v>2015</v>
      </c>
      <c r="B48" s="884" t="s">
        <v>742</v>
      </c>
      <c r="C48" s="502" t="s">
        <v>517</v>
      </c>
      <c r="D48" s="502" t="s">
        <v>622</v>
      </c>
      <c r="E48" s="502" t="s">
        <v>743</v>
      </c>
      <c r="F48" s="1004" t="s">
        <v>401</v>
      </c>
      <c r="G48" s="611">
        <v>34.043489999999998</v>
      </c>
      <c r="H48" s="612">
        <v>23.244060000000001</v>
      </c>
      <c r="I48" s="612">
        <v>23.244060000000001</v>
      </c>
      <c r="J48" s="980">
        <f t="shared" si="56"/>
        <v>10.799429999999997</v>
      </c>
      <c r="K48" s="1036">
        <f t="shared" si="57"/>
        <v>0.31722452662755779</v>
      </c>
      <c r="L48" s="853">
        <v>8.8076489999999996</v>
      </c>
      <c r="M48" s="854"/>
      <c r="N48" s="854">
        <v>1.238464</v>
      </c>
      <c r="O48" s="854">
        <v>3.9208399999999997E-2</v>
      </c>
      <c r="P48" s="854"/>
      <c r="Q48" s="854">
        <v>0.15064140000000001</v>
      </c>
      <c r="R48" s="854">
        <v>7.8732499999999997E-2</v>
      </c>
      <c r="S48" s="854">
        <v>0.46354010000000001</v>
      </c>
      <c r="T48" s="981"/>
      <c r="U48" s="982">
        <f t="shared" si="58"/>
        <v>2.1194599999999397E-2</v>
      </c>
      <c r="V48" s="983">
        <f t="shared" si="59"/>
        <v>1.9625665428637811E-3</v>
      </c>
      <c r="W48" s="991">
        <f t="shared" si="29"/>
        <v>4.2922644991448634E-2</v>
      </c>
      <c r="X48" s="501">
        <v>2015</v>
      </c>
      <c r="Y48" s="884" t="s">
        <v>742</v>
      </c>
      <c r="Z48" s="502" t="s">
        <v>517</v>
      </c>
      <c r="AA48" s="502" t="s">
        <v>622</v>
      </c>
      <c r="AB48" s="502" t="s">
        <v>743</v>
      </c>
      <c r="AC48" s="969" t="s">
        <v>401</v>
      </c>
      <c r="AD48" s="611">
        <v>27.85568</v>
      </c>
      <c r="AE48" s="612">
        <v>20.45684</v>
      </c>
      <c r="AF48" s="613">
        <v>20.45684</v>
      </c>
      <c r="AG48" s="981">
        <f t="shared" ref="AG48:AG133" si="77">AD48-AF48</f>
        <v>7.3988399999999999</v>
      </c>
      <c r="AH48" s="1030">
        <f t="shared" ref="AH48:AH133" si="78">(AD48-AF48)/AD48</f>
        <v>0.26561333272065157</v>
      </c>
      <c r="AI48" s="980">
        <v>5.7282419999999998</v>
      </c>
      <c r="AJ48" s="981"/>
      <c r="AK48" s="981">
        <v>1.0210079999999999</v>
      </c>
      <c r="AL48" s="981">
        <v>2.5086399999999998E-2</v>
      </c>
      <c r="AM48" s="981"/>
      <c r="AN48" s="981">
        <v>0.1223431</v>
      </c>
      <c r="AO48" s="981">
        <v>6.0952199999999998E-2</v>
      </c>
      <c r="AP48" s="981">
        <v>0.41333769999999997</v>
      </c>
      <c r="AQ48" s="981"/>
      <c r="AR48" s="982">
        <f t="shared" si="33"/>
        <v>2.7870599999999968E-2</v>
      </c>
      <c r="AS48" s="983">
        <f t="shared" ref="AS48:AS133" si="79">AR48/AG48</f>
        <v>3.7668877824091301E-3</v>
      </c>
      <c r="AT48" s="501">
        <v>2015</v>
      </c>
      <c r="AU48" s="884" t="s">
        <v>742</v>
      </c>
      <c r="AV48" s="502" t="s">
        <v>517</v>
      </c>
      <c r="AW48" s="502" t="s">
        <v>622</v>
      </c>
      <c r="AX48" s="502" t="s">
        <v>743</v>
      </c>
      <c r="AY48" s="969" t="s">
        <v>401</v>
      </c>
      <c r="AZ48" s="611">
        <v>34.724930000000001</v>
      </c>
      <c r="BA48" s="612">
        <v>27.752749999999999</v>
      </c>
      <c r="BB48" s="613">
        <v>27.752749999999999</v>
      </c>
      <c r="BC48" s="981">
        <f t="shared" si="60"/>
        <v>6.9721800000000016</v>
      </c>
      <c r="BD48" s="1030">
        <f t="shared" si="61"/>
        <v>0.20078312612869204</v>
      </c>
      <c r="BE48" s="980">
        <v>3.5927349999999998</v>
      </c>
      <c r="BF48" s="981"/>
      <c r="BG48" s="981">
        <v>2.219303</v>
      </c>
      <c r="BH48" s="981">
        <v>8.4534600000000001E-2</v>
      </c>
      <c r="BI48" s="981"/>
      <c r="BJ48" s="981">
        <v>0.16377349999999999</v>
      </c>
      <c r="BK48" s="981">
        <v>0.14942839999999999</v>
      </c>
      <c r="BL48" s="981">
        <v>0.74730399999999997</v>
      </c>
      <c r="BM48" s="981"/>
      <c r="BN48" s="982">
        <f t="shared" si="62"/>
        <v>1.5101500000003654E-2</v>
      </c>
      <c r="BO48" s="983">
        <f t="shared" si="63"/>
        <v>2.1659653078382442E-3</v>
      </c>
      <c r="BP48" s="501">
        <v>2015</v>
      </c>
      <c r="BQ48" s="884" t="s">
        <v>742</v>
      </c>
      <c r="BR48" s="502" t="s">
        <v>517</v>
      </c>
      <c r="BS48" s="502" t="s">
        <v>622</v>
      </c>
      <c r="BT48" s="502" t="s">
        <v>743</v>
      </c>
      <c r="BU48" s="969" t="s">
        <v>401</v>
      </c>
      <c r="BV48" s="611">
        <v>63.166969999999999</v>
      </c>
      <c r="BW48" s="612">
        <v>28.0791</v>
      </c>
      <c r="BX48" s="613">
        <v>28.0791</v>
      </c>
      <c r="BY48" s="981">
        <f t="shared" si="64"/>
        <v>35.087869999999995</v>
      </c>
      <c r="BZ48" s="1030">
        <f t="shared" si="65"/>
        <v>0.55547812408921937</v>
      </c>
      <c r="CA48" s="980">
        <v>34.290179999999999</v>
      </c>
      <c r="CB48" s="981"/>
      <c r="CC48" s="981">
        <v>0.32927420000000002</v>
      </c>
      <c r="CD48" s="981">
        <v>1.92366E-2</v>
      </c>
      <c r="CE48" s="981"/>
      <c r="CF48" s="981">
        <v>0.2348442</v>
      </c>
      <c r="CG48" s="981">
        <v>2.90937E-2</v>
      </c>
      <c r="CH48" s="981">
        <v>0.18100640000000001</v>
      </c>
      <c r="CI48" s="981"/>
      <c r="CJ48" s="982">
        <f t="shared" si="66"/>
        <v>4.2349000000001524E-3</v>
      </c>
      <c r="CK48" s="983">
        <f t="shared" si="67"/>
        <v>1.2069413161870906E-4</v>
      </c>
    </row>
    <row r="49" spans="1:89" ht="11.45" customHeight="1">
      <c r="A49" s="503">
        <v>2013</v>
      </c>
      <c r="B49" s="215" t="s">
        <v>742</v>
      </c>
      <c r="C49" s="214" t="s">
        <v>517</v>
      </c>
      <c r="D49" s="214" t="s">
        <v>20</v>
      </c>
      <c r="E49" s="214" t="s">
        <v>744</v>
      </c>
      <c r="F49" s="1005" t="s">
        <v>401</v>
      </c>
      <c r="G49" s="607">
        <v>33.152819999999998</v>
      </c>
      <c r="H49" s="608">
        <v>22.860099999999999</v>
      </c>
      <c r="I49" s="608">
        <v>22.860099999999999</v>
      </c>
      <c r="J49" s="282">
        <f t="shared" si="56"/>
        <v>10.292719999999999</v>
      </c>
      <c r="K49" s="283">
        <f t="shared" si="57"/>
        <v>0.31046288068405642</v>
      </c>
      <c r="L49" s="146">
        <v>8.5898909999999997</v>
      </c>
      <c r="M49" s="147"/>
      <c r="N49" s="147">
        <v>0.94532870000000002</v>
      </c>
      <c r="O49" s="147">
        <v>9.4657900000000003E-2</v>
      </c>
      <c r="P49" s="147">
        <v>3.3311999999999999E-3</v>
      </c>
      <c r="Q49" s="147">
        <v>0.15942190000000001</v>
      </c>
      <c r="R49" s="147">
        <v>0.13004299999999999</v>
      </c>
      <c r="S49" s="147">
        <v>0.36633399999999999</v>
      </c>
      <c r="T49" s="260"/>
      <c r="U49" s="905">
        <f t="shared" si="58"/>
        <v>3.7123000000001127E-3</v>
      </c>
      <c r="V49" s="906">
        <f t="shared" si="59"/>
        <v>3.6067239757810502E-4</v>
      </c>
      <c r="W49" s="990">
        <f t="shared" si="29"/>
        <v>3.5591563746026317E-2</v>
      </c>
      <c r="X49" s="503">
        <v>2013</v>
      </c>
      <c r="Y49" s="215" t="s">
        <v>742</v>
      </c>
      <c r="Z49" s="214" t="s">
        <v>517</v>
      </c>
      <c r="AA49" s="214" t="s">
        <v>20</v>
      </c>
      <c r="AB49" s="214" t="s">
        <v>744</v>
      </c>
      <c r="AC49" s="904" t="s">
        <v>401</v>
      </c>
      <c r="AD49" s="607">
        <v>26.78088</v>
      </c>
      <c r="AE49" s="608">
        <v>19.731439999999999</v>
      </c>
      <c r="AF49" s="609">
        <v>19.731439999999999</v>
      </c>
      <c r="AG49" s="260">
        <f t="shared" si="77"/>
        <v>7.0494400000000006</v>
      </c>
      <c r="AH49" s="261">
        <f t="shared" si="78"/>
        <v>0.2632266004701862</v>
      </c>
      <c r="AI49" s="282">
        <v>5.6207599999999998</v>
      </c>
      <c r="AJ49" s="260"/>
      <c r="AK49" s="260">
        <v>0.78084949999999997</v>
      </c>
      <c r="AL49" s="260">
        <v>7.7204700000000001E-2</v>
      </c>
      <c r="AM49" s="260">
        <v>2.6549999999999998E-3</v>
      </c>
      <c r="AN49" s="260">
        <v>0.13692760000000001</v>
      </c>
      <c r="AO49" s="260">
        <v>0.1089497</v>
      </c>
      <c r="AP49" s="260">
        <v>0.31636809999999999</v>
      </c>
      <c r="AQ49" s="260"/>
      <c r="AR49" s="905">
        <f t="shared" si="33"/>
        <v>5.7254000000011018E-3</v>
      </c>
      <c r="AS49" s="906">
        <f t="shared" si="79"/>
        <v>8.1217798860634335E-4</v>
      </c>
      <c r="AT49" s="503">
        <v>2013</v>
      </c>
      <c r="AU49" s="215" t="s">
        <v>742</v>
      </c>
      <c r="AV49" s="214" t="s">
        <v>517</v>
      </c>
      <c r="AW49" s="214" t="s">
        <v>20</v>
      </c>
      <c r="AX49" s="214" t="s">
        <v>744</v>
      </c>
      <c r="AY49" s="904" t="s">
        <v>401</v>
      </c>
      <c r="AZ49" s="607">
        <v>35.445929999999997</v>
      </c>
      <c r="BA49" s="608">
        <v>29.178899999999999</v>
      </c>
      <c r="BB49" s="609">
        <v>29.178899999999999</v>
      </c>
      <c r="BC49" s="260">
        <f t="shared" si="60"/>
        <v>6.2670299999999983</v>
      </c>
      <c r="BD49" s="261">
        <f t="shared" si="61"/>
        <v>0.17680534831502515</v>
      </c>
      <c r="BE49" s="282">
        <v>3.51085</v>
      </c>
      <c r="BF49" s="260"/>
      <c r="BG49" s="260">
        <v>1.616347</v>
      </c>
      <c r="BH49" s="260">
        <v>0.1765747</v>
      </c>
      <c r="BI49" s="260">
        <v>5.9480999999999996E-3</v>
      </c>
      <c r="BJ49" s="260">
        <v>0.17280580000000001</v>
      </c>
      <c r="BK49" s="260">
        <v>0.2216921</v>
      </c>
      <c r="BL49" s="260">
        <v>0.57274340000000001</v>
      </c>
      <c r="BM49" s="260"/>
      <c r="BN49" s="905">
        <f t="shared" si="62"/>
        <v>-9.9311000000019689E-3</v>
      </c>
      <c r="BO49" s="906">
        <f t="shared" si="63"/>
        <v>-1.5846581235452793E-3</v>
      </c>
      <c r="BP49" s="503">
        <v>2013</v>
      </c>
      <c r="BQ49" s="215" t="s">
        <v>742</v>
      </c>
      <c r="BR49" s="214" t="s">
        <v>517</v>
      </c>
      <c r="BS49" s="214" t="s">
        <v>20</v>
      </c>
      <c r="BT49" s="214" t="s">
        <v>744</v>
      </c>
      <c r="BU49" s="904" t="s">
        <v>401</v>
      </c>
      <c r="BV49" s="607">
        <v>61.429229999999997</v>
      </c>
      <c r="BW49" s="608">
        <v>25.62227</v>
      </c>
      <c r="BX49" s="609">
        <v>25.62227</v>
      </c>
      <c r="BY49" s="260">
        <f t="shared" si="64"/>
        <v>35.806959999999997</v>
      </c>
      <c r="BZ49" s="261">
        <f t="shared" si="65"/>
        <v>0.58289775079388095</v>
      </c>
      <c r="CA49" s="282">
        <v>34.98104</v>
      </c>
      <c r="CB49" s="260"/>
      <c r="CC49" s="260">
        <v>0.34660429999999998</v>
      </c>
      <c r="CD49" s="260">
        <v>1.0067E-2</v>
      </c>
      <c r="CE49" s="260">
        <v>1.2359999999999999E-3</v>
      </c>
      <c r="CF49" s="260">
        <v>0.2375565</v>
      </c>
      <c r="CG49" s="260">
        <v>4.7840100000000003E-2</v>
      </c>
      <c r="CH49" s="260">
        <v>0.16344069999999999</v>
      </c>
      <c r="CI49" s="260"/>
      <c r="CJ49" s="905">
        <f t="shared" si="66"/>
        <v>1.9175399999994625E-2</v>
      </c>
      <c r="CK49" s="906">
        <f t="shared" si="67"/>
        <v>5.3552158574742524E-4</v>
      </c>
    </row>
    <row r="50" spans="1:89" ht="11.45" customHeight="1">
      <c r="A50" s="503">
        <v>2011</v>
      </c>
      <c r="B50" s="215" t="s">
        <v>742</v>
      </c>
      <c r="C50" s="214" t="s">
        <v>517</v>
      </c>
      <c r="D50" s="214" t="s">
        <v>4</v>
      </c>
      <c r="E50" s="214" t="s">
        <v>745</v>
      </c>
      <c r="F50" s="1005" t="s">
        <v>401</v>
      </c>
      <c r="G50" s="607">
        <v>34.401949999999999</v>
      </c>
      <c r="H50" s="608">
        <v>23.823789999999999</v>
      </c>
      <c r="I50" s="608">
        <v>23.823789999999999</v>
      </c>
      <c r="J50" s="282">
        <f t="shared" si="56"/>
        <v>10.57816</v>
      </c>
      <c r="K50" s="283">
        <f t="shared" si="57"/>
        <v>0.30748722092788344</v>
      </c>
      <c r="L50" s="146">
        <v>8.8643710000000002</v>
      </c>
      <c r="M50" s="147"/>
      <c r="N50" s="147">
        <v>0.7894506</v>
      </c>
      <c r="O50" s="147"/>
      <c r="P50" s="147">
        <v>1.3045999999999999E-3</v>
      </c>
      <c r="Q50" s="147">
        <v>0.16532230000000001</v>
      </c>
      <c r="R50" s="147">
        <v>0.2366791</v>
      </c>
      <c r="S50" s="147">
        <v>0.49407960000000001</v>
      </c>
      <c r="T50" s="260"/>
      <c r="U50" s="905">
        <f t="shared" si="58"/>
        <v>2.6952800000001886E-2</v>
      </c>
      <c r="V50" s="906">
        <f t="shared" si="59"/>
        <v>2.5479667541426754E-3</v>
      </c>
      <c r="W50" s="990">
        <f t="shared" si="29"/>
        <v>4.670751813169776E-2</v>
      </c>
      <c r="X50" s="503">
        <v>2011</v>
      </c>
      <c r="Y50" s="215" t="s">
        <v>742</v>
      </c>
      <c r="Z50" s="214" t="s">
        <v>517</v>
      </c>
      <c r="AA50" s="214" t="s">
        <v>4</v>
      </c>
      <c r="AB50" s="214" t="s">
        <v>745</v>
      </c>
      <c r="AC50" s="904" t="s">
        <v>401</v>
      </c>
      <c r="AD50" s="607">
        <v>28.082370000000001</v>
      </c>
      <c r="AE50" s="608">
        <v>20.85369</v>
      </c>
      <c r="AF50" s="609">
        <v>20.85369</v>
      </c>
      <c r="AG50" s="260">
        <f t="shared" si="77"/>
        <v>7.2286800000000007</v>
      </c>
      <c r="AH50" s="261">
        <f t="shared" si="78"/>
        <v>0.25740989809620773</v>
      </c>
      <c r="AI50" s="282">
        <v>5.9465029999999999</v>
      </c>
      <c r="AJ50" s="260"/>
      <c r="AK50" s="260">
        <v>0.59999279999999999</v>
      </c>
      <c r="AL50" s="260"/>
      <c r="AM50" s="260">
        <v>9.2119999999999995E-4</v>
      </c>
      <c r="AN50" s="260">
        <v>0.12814999999999999</v>
      </c>
      <c r="AO50" s="260">
        <v>0.17177300000000001</v>
      </c>
      <c r="AP50" s="260">
        <v>0.36433409999999999</v>
      </c>
      <c r="AQ50" s="260"/>
      <c r="AR50" s="905">
        <f t="shared" si="33"/>
        <v>1.7005900000001795E-2</v>
      </c>
      <c r="AS50" s="906">
        <f t="shared" si="79"/>
        <v>2.3525595267741544E-3</v>
      </c>
      <c r="AT50" s="503">
        <v>2011</v>
      </c>
      <c r="AU50" s="215" t="s">
        <v>742</v>
      </c>
      <c r="AV50" s="214" t="s">
        <v>517</v>
      </c>
      <c r="AW50" s="214" t="s">
        <v>4</v>
      </c>
      <c r="AX50" s="214" t="s">
        <v>745</v>
      </c>
      <c r="AY50" s="904" t="s">
        <v>401</v>
      </c>
      <c r="AZ50" s="607">
        <v>38.292549999999999</v>
      </c>
      <c r="BA50" s="608">
        <v>31.496849999999998</v>
      </c>
      <c r="BB50" s="609">
        <v>31.496849999999998</v>
      </c>
      <c r="BC50" s="260">
        <f t="shared" si="60"/>
        <v>6.7957000000000001</v>
      </c>
      <c r="BD50" s="261">
        <f t="shared" si="61"/>
        <v>0.17746794089189674</v>
      </c>
      <c r="BE50" s="282">
        <v>3.892868</v>
      </c>
      <c r="BF50" s="260"/>
      <c r="BG50" s="260">
        <v>1.3984510000000001</v>
      </c>
      <c r="BH50" s="260"/>
      <c r="BI50" s="260">
        <v>3.2810000000000001E-4</v>
      </c>
      <c r="BJ50" s="260">
        <v>0.183506</v>
      </c>
      <c r="BK50" s="260">
        <v>0.45820620000000001</v>
      </c>
      <c r="BL50" s="260">
        <v>0.81167219999999995</v>
      </c>
      <c r="BM50" s="260"/>
      <c r="BN50" s="905">
        <f t="shared" si="62"/>
        <v>5.0668499999999561E-2</v>
      </c>
      <c r="BO50" s="906">
        <f t="shared" si="63"/>
        <v>7.4559648012713278E-3</v>
      </c>
      <c r="BP50" s="503">
        <v>2011</v>
      </c>
      <c r="BQ50" s="215" t="s">
        <v>742</v>
      </c>
      <c r="BR50" s="214" t="s">
        <v>517</v>
      </c>
      <c r="BS50" s="214" t="s">
        <v>4</v>
      </c>
      <c r="BT50" s="214" t="s">
        <v>745</v>
      </c>
      <c r="BU50" s="904" t="s">
        <v>401</v>
      </c>
      <c r="BV50" s="607">
        <v>60.455190000000002</v>
      </c>
      <c r="BW50" s="608">
        <v>22.95318</v>
      </c>
      <c r="BX50" s="609">
        <v>22.95318</v>
      </c>
      <c r="BY50" s="260">
        <f t="shared" si="64"/>
        <v>37.502009999999999</v>
      </c>
      <c r="BZ50" s="261">
        <f t="shared" si="65"/>
        <v>0.62032738628395667</v>
      </c>
      <c r="CA50" s="282">
        <v>36.716909999999999</v>
      </c>
      <c r="CB50" s="260"/>
      <c r="CC50" s="260">
        <v>0.26144600000000001</v>
      </c>
      <c r="CD50" s="260"/>
      <c r="CE50" s="260">
        <v>5.7048999999999997E-3</v>
      </c>
      <c r="CF50" s="260">
        <v>0.21900649999999999</v>
      </c>
      <c r="CG50" s="260">
        <v>5.6093200000000003E-2</v>
      </c>
      <c r="CH50" s="260">
        <v>0.17358299999999999</v>
      </c>
      <c r="CI50" s="260"/>
      <c r="CJ50" s="905">
        <f t="shared" si="66"/>
        <v>6.9266400000003614E-2</v>
      </c>
      <c r="CK50" s="906">
        <f t="shared" si="67"/>
        <v>1.847005000532068E-3</v>
      </c>
    </row>
    <row r="51" spans="1:89" ht="11.45" customHeight="1">
      <c r="A51" s="503">
        <v>2009</v>
      </c>
      <c r="B51" s="215" t="s">
        <v>742</v>
      </c>
      <c r="C51" s="214" t="s">
        <v>517</v>
      </c>
      <c r="D51" s="214" t="s">
        <v>4</v>
      </c>
      <c r="E51" s="214" t="s">
        <v>746</v>
      </c>
      <c r="F51" s="1005" t="s">
        <v>401</v>
      </c>
      <c r="G51" s="607">
        <v>34.692480000000003</v>
      </c>
      <c r="H51" s="608">
        <v>23.695930000000001</v>
      </c>
      <c r="I51" s="608">
        <v>23.695930000000001</v>
      </c>
      <c r="J51" s="282">
        <f t="shared" si="56"/>
        <v>10.996550000000003</v>
      </c>
      <c r="K51" s="283">
        <f t="shared" si="57"/>
        <v>0.31697215073698976</v>
      </c>
      <c r="L51" s="146">
        <v>8.7279529999999994</v>
      </c>
      <c r="M51" s="147"/>
      <c r="N51" s="147">
        <v>1.58274</v>
      </c>
      <c r="O51" s="147"/>
      <c r="P51" s="147">
        <v>1.2701E-2</v>
      </c>
      <c r="Q51" s="147">
        <v>9.0302499999999994E-2</v>
      </c>
      <c r="R51" s="147">
        <v>1.45226E-2</v>
      </c>
      <c r="S51" s="147">
        <v>0.51813600000000004</v>
      </c>
      <c r="T51" s="260"/>
      <c r="U51" s="905">
        <f t="shared" si="58"/>
        <v>5.0194900000004594E-2</v>
      </c>
      <c r="V51" s="906">
        <f t="shared" si="59"/>
        <v>4.5646043531839152E-3</v>
      </c>
      <c r="W51" s="990">
        <f t="shared" si="29"/>
        <v>4.711805066134378E-2</v>
      </c>
      <c r="X51" s="503">
        <v>2009</v>
      </c>
      <c r="Y51" s="215" t="s">
        <v>742</v>
      </c>
      <c r="Z51" s="214" t="s">
        <v>517</v>
      </c>
      <c r="AA51" s="214" t="s">
        <v>4</v>
      </c>
      <c r="AB51" s="214" t="s">
        <v>746</v>
      </c>
      <c r="AC51" s="904" t="s">
        <v>401</v>
      </c>
      <c r="AD51" s="607">
        <v>29.108709999999999</v>
      </c>
      <c r="AE51" s="608">
        <v>21.015799999999999</v>
      </c>
      <c r="AF51" s="609">
        <v>21.015799999999999</v>
      </c>
      <c r="AG51" s="260">
        <f t="shared" si="77"/>
        <v>8.0929099999999998</v>
      </c>
      <c r="AH51" s="261">
        <f t="shared" si="78"/>
        <v>0.27802365683673375</v>
      </c>
      <c r="AI51" s="282">
        <v>6.1914480000000003</v>
      </c>
      <c r="AJ51" s="260"/>
      <c r="AK51" s="260">
        <v>1.3049249999999999</v>
      </c>
      <c r="AL51" s="260"/>
      <c r="AM51" s="260">
        <v>1.25408E-2</v>
      </c>
      <c r="AN51" s="260">
        <v>8.7355600000000005E-2</v>
      </c>
      <c r="AO51" s="260">
        <v>9.8495000000000006E-3</v>
      </c>
      <c r="AP51" s="260">
        <v>0.44797520000000002</v>
      </c>
      <c r="AQ51" s="260"/>
      <c r="AR51" s="905">
        <f t="shared" si="33"/>
        <v>3.8815899999999459E-2</v>
      </c>
      <c r="AS51" s="906">
        <f t="shared" si="79"/>
        <v>4.796284649155799E-3</v>
      </c>
      <c r="AT51" s="503">
        <v>2009</v>
      </c>
      <c r="AU51" s="215" t="s">
        <v>742</v>
      </c>
      <c r="AV51" s="214" t="s">
        <v>517</v>
      </c>
      <c r="AW51" s="214" t="s">
        <v>4</v>
      </c>
      <c r="AX51" s="214" t="s">
        <v>746</v>
      </c>
      <c r="AY51" s="904" t="s">
        <v>401</v>
      </c>
      <c r="AZ51" s="607">
        <v>37.265239999999999</v>
      </c>
      <c r="BA51" s="608">
        <v>29.572610000000001</v>
      </c>
      <c r="BB51" s="609">
        <v>29.572610000000001</v>
      </c>
      <c r="BC51" s="260">
        <f t="shared" si="60"/>
        <v>7.6926299999999976</v>
      </c>
      <c r="BD51" s="261">
        <f t="shared" si="61"/>
        <v>0.20642910122140629</v>
      </c>
      <c r="BE51" s="282">
        <v>4.1065259999999997</v>
      </c>
      <c r="BF51" s="260"/>
      <c r="BG51" s="260">
        <v>2.557677</v>
      </c>
      <c r="BH51" s="260"/>
      <c r="BI51" s="260">
        <v>1.7746899999999999E-2</v>
      </c>
      <c r="BJ51" s="260">
        <v>0.1017113</v>
      </c>
      <c r="BK51" s="260">
        <v>2.2808999999999999E-2</v>
      </c>
      <c r="BL51" s="260">
        <v>0.7971821</v>
      </c>
      <c r="BM51" s="260"/>
      <c r="BN51" s="905">
        <f t="shared" si="62"/>
        <v>8.897769999999916E-2</v>
      </c>
      <c r="BO51" s="906">
        <f t="shared" si="63"/>
        <v>1.1566616358774462E-2</v>
      </c>
      <c r="BP51" s="503">
        <v>2009</v>
      </c>
      <c r="BQ51" s="215" t="s">
        <v>742</v>
      </c>
      <c r="BR51" s="214" t="s">
        <v>517</v>
      </c>
      <c r="BS51" s="214" t="s">
        <v>4</v>
      </c>
      <c r="BT51" s="214" t="s">
        <v>746</v>
      </c>
      <c r="BU51" s="904" t="s">
        <v>401</v>
      </c>
      <c r="BV51" s="607">
        <v>60.267330000000001</v>
      </c>
      <c r="BW51" s="608">
        <v>24.396450000000002</v>
      </c>
      <c r="BX51" s="609">
        <v>24.396450000000002</v>
      </c>
      <c r="BY51" s="260">
        <f t="shared" si="64"/>
        <v>35.87088</v>
      </c>
      <c r="BZ51" s="261">
        <f t="shared" si="65"/>
        <v>0.59519610375969867</v>
      </c>
      <c r="CA51" s="282">
        <v>35.028239999999997</v>
      </c>
      <c r="CB51" s="260"/>
      <c r="CC51" s="260">
        <v>0.5358887</v>
      </c>
      <c r="CD51" s="260"/>
      <c r="CE51" s="260">
        <v>7.3340000000000005E-4</v>
      </c>
      <c r="CF51" s="260">
        <v>8.1381800000000004E-2</v>
      </c>
      <c r="CG51" s="260">
        <v>2.0875999999999998E-3</v>
      </c>
      <c r="CH51" s="260">
        <v>0.1743383</v>
      </c>
      <c r="CI51" s="260"/>
      <c r="CJ51" s="905">
        <f t="shared" si="66"/>
        <v>4.8210199999992653E-2</v>
      </c>
      <c r="CK51" s="906">
        <f t="shared" si="67"/>
        <v>1.3439926759531032E-3</v>
      </c>
    </row>
    <row r="52" spans="1:89" ht="11.45" customHeight="1">
      <c r="A52" s="503">
        <v>2006</v>
      </c>
      <c r="B52" s="215" t="s">
        <v>742</v>
      </c>
      <c r="C52" s="214" t="s">
        <v>517</v>
      </c>
      <c r="D52" s="214" t="s">
        <v>6</v>
      </c>
      <c r="E52" s="214" t="s">
        <v>747</v>
      </c>
      <c r="F52" s="1005" t="s">
        <v>401</v>
      </c>
      <c r="G52" s="607">
        <v>33.39087</v>
      </c>
      <c r="H52" s="608">
        <v>25.27861</v>
      </c>
      <c r="I52" s="608">
        <v>25.27861</v>
      </c>
      <c r="J52" s="282">
        <f t="shared" si="56"/>
        <v>8.1122599999999991</v>
      </c>
      <c r="K52" s="283">
        <f t="shared" si="57"/>
        <v>0.24294844668617496</v>
      </c>
      <c r="L52" s="146">
        <v>7.2536060000000004</v>
      </c>
      <c r="M52" s="147"/>
      <c r="N52" s="147">
        <v>0.23926069999999999</v>
      </c>
      <c r="O52" s="147"/>
      <c r="P52" s="147">
        <v>7.2689E-3</v>
      </c>
      <c r="Q52" s="147">
        <v>0.10210130000000001</v>
      </c>
      <c r="R52" s="147">
        <v>3.6269200000000001E-2</v>
      </c>
      <c r="S52" s="147">
        <v>0.48319050000000002</v>
      </c>
      <c r="T52" s="260"/>
      <c r="U52" s="905">
        <f t="shared" si="58"/>
        <v>-9.4366000000007944E-3</v>
      </c>
      <c r="V52" s="906">
        <f t="shared" si="59"/>
        <v>-1.163251670927805E-3</v>
      </c>
      <c r="W52" s="990">
        <f t="shared" si="29"/>
        <v>5.9562994775808474E-2</v>
      </c>
      <c r="X52" s="503">
        <v>2006</v>
      </c>
      <c r="Y52" s="215" t="s">
        <v>742</v>
      </c>
      <c r="Z52" s="214" t="s">
        <v>517</v>
      </c>
      <c r="AA52" s="214" t="s">
        <v>6</v>
      </c>
      <c r="AB52" s="214" t="s">
        <v>747</v>
      </c>
      <c r="AC52" s="904" t="s">
        <v>401</v>
      </c>
      <c r="AD52" s="607">
        <v>27.94417</v>
      </c>
      <c r="AE52" s="608">
        <v>21.53079</v>
      </c>
      <c r="AF52" s="609">
        <v>21.53079</v>
      </c>
      <c r="AG52" s="260">
        <f t="shared" si="77"/>
        <v>6.4133800000000001</v>
      </c>
      <c r="AH52" s="261">
        <f t="shared" si="78"/>
        <v>0.22950690609168209</v>
      </c>
      <c r="AI52" s="282">
        <v>5.6909979999999996</v>
      </c>
      <c r="AJ52" s="260"/>
      <c r="AK52" s="260">
        <v>0.1929245</v>
      </c>
      <c r="AL52" s="260"/>
      <c r="AM52" s="260">
        <v>6.9417999999999997E-3</v>
      </c>
      <c r="AN52" s="260">
        <v>8.1358E-2</v>
      </c>
      <c r="AO52" s="260">
        <v>3.6908099999999999E-2</v>
      </c>
      <c r="AP52" s="260">
        <v>0.40779399999999999</v>
      </c>
      <c r="AQ52" s="260"/>
      <c r="AR52" s="905">
        <f t="shared" si="33"/>
        <v>-3.5443999999991149E-3</v>
      </c>
      <c r="AS52" s="906">
        <f t="shared" si="79"/>
        <v>-5.5265710124756601E-4</v>
      </c>
      <c r="AT52" s="503">
        <v>2006</v>
      </c>
      <c r="AU52" s="215" t="s">
        <v>742</v>
      </c>
      <c r="AV52" s="214" t="s">
        <v>517</v>
      </c>
      <c r="AW52" s="214" t="s">
        <v>6</v>
      </c>
      <c r="AX52" s="214" t="s">
        <v>747</v>
      </c>
      <c r="AY52" s="904" t="s">
        <v>401</v>
      </c>
      <c r="AZ52" s="607">
        <v>36.747839999999997</v>
      </c>
      <c r="BA52" s="608">
        <v>31.428540000000002</v>
      </c>
      <c r="BB52" s="609">
        <v>31.428540000000002</v>
      </c>
      <c r="BC52" s="260">
        <f t="shared" si="60"/>
        <v>5.3192999999999948</v>
      </c>
      <c r="BD52" s="261">
        <f t="shared" si="61"/>
        <v>0.14475136497818636</v>
      </c>
      <c r="BE52" s="282">
        <v>4.0435809999999996</v>
      </c>
      <c r="BF52" s="260"/>
      <c r="BG52" s="260">
        <v>0.3615351</v>
      </c>
      <c r="BH52" s="260"/>
      <c r="BI52" s="260">
        <v>1.02072E-2</v>
      </c>
      <c r="BJ52" s="260">
        <v>0.13418389999999999</v>
      </c>
      <c r="BK52" s="260">
        <v>3.5538699999999999E-2</v>
      </c>
      <c r="BL52" s="260">
        <v>0.74810220000000005</v>
      </c>
      <c r="BM52" s="260"/>
      <c r="BN52" s="905">
        <f t="shared" si="62"/>
        <v>-1.3848100000005026E-2</v>
      </c>
      <c r="BO52" s="906">
        <f t="shared" si="63"/>
        <v>-2.6033688643252004E-3</v>
      </c>
      <c r="BP52" s="503">
        <v>2006</v>
      </c>
      <c r="BQ52" s="215" t="s">
        <v>742</v>
      </c>
      <c r="BR52" s="214" t="s">
        <v>517</v>
      </c>
      <c r="BS52" s="214" t="s">
        <v>6</v>
      </c>
      <c r="BT52" s="214" t="s">
        <v>747</v>
      </c>
      <c r="BU52" s="904" t="s">
        <v>401</v>
      </c>
      <c r="BV52" s="607">
        <v>58.745959999999997</v>
      </c>
      <c r="BW52" s="608">
        <v>30.551310000000001</v>
      </c>
      <c r="BX52" s="609">
        <v>30.551310000000001</v>
      </c>
      <c r="BY52" s="260">
        <f t="shared" si="64"/>
        <v>28.194649999999996</v>
      </c>
      <c r="BZ52" s="261">
        <f t="shared" si="65"/>
        <v>0.4799419398372245</v>
      </c>
      <c r="CA52" s="282">
        <v>27.824829999999999</v>
      </c>
      <c r="CB52" s="260"/>
      <c r="CC52" s="260">
        <v>7.6307299999999995E-2</v>
      </c>
      <c r="CD52" s="260"/>
      <c r="CE52" s="260">
        <v>0</v>
      </c>
      <c r="CF52" s="260">
        <v>0.11879729999999999</v>
      </c>
      <c r="CG52" s="260">
        <v>1.9270900000000001E-2</v>
      </c>
      <c r="CH52" s="260">
        <v>0.1533909</v>
      </c>
      <c r="CI52" s="260"/>
      <c r="CJ52" s="905">
        <f t="shared" si="66"/>
        <v>2.0535999999964361E-3</v>
      </c>
      <c r="CK52" s="906">
        <f t="shared" si="67"/>
        <v>7.283651331002287E-5</v>
      </c>
    </row>
    <row r="53" spans="1:89" ht="11.45" customHeight="1">
      <c r="A53" s="503">
        <v>2003</v>
      </c>
      <c r="B53" s="215" t="s">
        <v>742</v>
      </c>
      <c r="C53" s="214" t="s">
        <v>517</v>
      </c>
      <c r="D53" s="214" t="s">
        <v>8</v>
      </c>
      <c r="E53" s="214" t="s">
        <v>748</v>
      </c>
      <c r="F53" s="1005" t="s">
        <v>401</v>
      </c>
      <c r="G53" s="607">
        <v>34.149050000000003</v>
      </c>
      <c r="H53" s="608">
        <v>26.118449999999999</v>
      </c>
      <c r="I53" s="608">
        <v>26.118449999999999</v>
      </c>
      <c r="J53" s="282">
        <f t="shared" si="56"/>
        <v>8.0306000000000033</v>
      </c>
      <c r="K53" s="283">
        <f t="shared" si="57"/>
        <v>0.23516320366159535</v>
      </c>
      <c r="L53" s="146">
        <v>6.8964220000000003</v>
      </c>
      <c r="M53" s="147"/>
      <c r="N53" s="147">
        <v>0.2368517</v>
      </c>
      <c r="O53" s="147"/>
      <c r="P53" s="147">
        <v>1.15318E-2</v>
      </c>
      <c r="Q53" s="147">
        <v>0.1509228</v>
      </c>
      <c r="R53" s="147">
        <v>2.1558799999999999E-2</v>
      </c>
      <c r="S53" s="147">
        <v>0.72522929999999997</v>
      </c>
      <c r="T53" s="260"/>
      <c r="U53" s="905">
        <f t="shared" si="58"/>
        <v>-1.1916399999996941E-2</v>
      </c>
      <c r="V53" s="906">
        <f t="shared" si="59"/>
        <v>-1.4838741812563117E-3</v>
      </c>
      <c r="W53" s="990">
        <f t="shared" si="29"/>
        <v>9.0308233506836311E-2</v>
      </c>
      <c r="X53" s="503">
        <v>2003</v>
      </c>
      <c r="Y53" s="215" t="s">
        <v>742</v>
      </c>
      <c r="Z53" s="214" t="s">
        <v>517</v>
      </c>
      <c r="AA53" s="214" t="s">
        <v>8</v>
      </c>
      <c r="AB53" s="214" t="s">
        <v>748</v>
      </c>
      <c r="AC53" s="904" t="s">
        <v>401</v>
      </c>
      <c r="AD53" s="607">
        <v>29.219049999999999</v>
      </c>
      <c r="AE53" s="608">
        <v>22.649789999999999</v>
      </c>
      <c r="AF53" s="609">
        <v>22.649789999999999</v>
      </c>
      <c r="AG53" s="260">
        <f t="shared" si="77"/>
        <v>6.5692599999999999</v>
      </c>
      <c r="AH53" s="261">
        <f t="shared" si="78"/>
        <v>0.22482798037581647</v>
      </c>
      <c r="AI53" s="282">
        <v>5.6168579999999997</v>
      </c>
      <c r="AJ53" s="260"/>
      <c r="AK53" s="260">
        <v>0.21530820000000001</v>
      </c>
      <c r="AL53" s="260"/>
      <c r="AM53" s="260">
        <v>1.48735E-2</v>
      </c>
      <c r="AN53" s="260">
        <v>0.1193342</v>
      </c>
      <c r="AO53" s="260">
        <v>2.05317E-2</v>
      </c>
      <c r="AP53" s="260">
        <v>0.59690279999999996</v>
      </c>
      <c r="AQ53" s="260"/>
      <c r="AR53" s="905">
        <f t="shared" si="33"/>
        <v>-1.4548399999999795E-2</v>
      </c>
      <c r="AS53" s="906">
        <f t="shared" si="79"/>
        <v>-2.2146177803892362E-3</v>
      </c>
      <c r="AT53" s="503">
        <v>2003</v>
      </c>
      <c r="AU53" s="215" t="s">
        <v>742</v>
      </c>
      <c r="AV53" s="214" t="s">
        <v>517</v>
      </c>
      <c r="AW53" s="214" t="s">
        <v>8</v>
      </c>
      <c r="AX53" s="214" t="s">
        <v>748</v>
      </c>
      <c r="AY53" s="904" t="s">
        <v>401</v>
      </c>
      <c r="AZ53" s="607">
        <v>38.01587</v>
      </c>
      <c r="BA53" s="608">
        <v>32.731850000000001</v>
      </c>
      <c r="BB53" s="609">
        <v>32.731850000000001</v>
      </c>
      <c r="BC53" s="260">
        <f t="shared" si="60"/>
        <v>5.2840199999999982</v>
      </c>
      <c r="BD53" s="261">
        <f t="shared" si="61"/>
        <v>0.13899510914783741</v>
      </c>
      <c r="BE53" s="282">
        <v>3.756456</v>
      </c>
      <c r="BF53" s="260"/>
      <c r="BG53" s="260">
        <v>0.3337078</v>
      </c>
      <c r="BH53" s="260"/>
      <c r="BI53" s="260">
        <v>1.4413799999999999E-2</v>
      </c>
      <c r="BJ53" s="260">
        <v>0.16727829999999999</v>
      </c>
      <c r="BK53" s="260">
        <v>1.96419E-2</v>
      </c>
      <c r="BL53" s="260">
        <v>1.006945</v>
      </c>
      <c r="BM53" s="260"/>
      <c r="BN53" s="905">
        <f t="shared" si="62"/>
        <v>-1.4422800000001956E-2</v>
      </c>
      <c r="BO53" s="906">
        <f t="shared" si="63"/>
        <v>-2.7295127573328565E-3</v>
      </c>
      <c r="BP53" s="503">
        <v>2003</v>
      </c>
      <c r="BQ53" s="215" t="s">
        <v>742</v>
      </c>
      <c r="BR53" s="214" t="s">
        <v>517</v>
      </c>
      <c r="BS53" s="214" t="s">
        <v>8</v>
      </c>
      <c r="BT53" s="214" t="s">
        <v>748</v>
      </c>
      <c r="BU53" s="904" t="s">
        <v>401</v>
      </c>
      <c r="BV53" s="607">
        <v>56.656350000000003</v>
      </c>
      <c r="BW53" s="608">
        <v>26.777539999999998</v>
      </c>
      <c r="BX53" s="609">
        <v>26.777539999999998</v>
      </c>
      <c r="BY53" s="260">
        <f t="shared" si="64"/>
        <v>29.878810000000005</v>
      </c>
      <c r="BZ53" s="261">
        <f t="shared" si="65"/>
        <v>0.52736912985040518</v>
      </c>
      <c r="CA53" s="282">
        <v>29.149979999999999</v>
      </c>
      <c r="CB53" s="260"/>
      <c r="CC53" s="260">
        <v>0.1083422</v>
      </c>
      <c r="CD53" s="260"/>
      <c r="CE53" s="260">
        <v>2.1963E-3</v>
      </c>
      <c r="CF53" s="260">
        <v>0.22245880000000001</v>
      </c>
      <c r="CG53" s="260">
        <v>2.56224E-2</v>
      </c>
      <c r="CH53" s="260">
        <v>0.4382877</v>
      </c>
      <c r="CI53" s="260"/>
      <c r="CJ53" s="905">
        <f t="shared" si="66"/>
        <v>-6.8077399999992849E-2</v>
      </c>
      <c r="CK53" s="906">
        <f t="shared" si="67"/>
        <v>-2.2784508486112008E-3</v>
      </c>
    </row>
    <row r="54" spans="1:89" ht="11.45" customHeight="1">
      <c r="A54" s="503">
        <v>2000</v>
      </c>
      <c r="B54" s="215" t="s">
        <v>742</v>
      </c>
      <c r="C54" s="214" t="s">
        <v>517</v>
      </c>
      <c r="D54" s="214" t="s">
        <v>10</v>
      </c>
      <c r="E54" s="214" t="s">
        <v>749</v>
      </c>
      <c r="F54" s="1005" t="s">
        <v>401</v>
      </c>
      <c r="G54" s="607">
        <v>35.23077</v>
      </c>
      <c r="H54" s="608">
        <v>26.242789999999999</v>
      </c>
      <c r="I54" s="608">
        <v>26.242789999999999</v>
      </c>
      <c r="J54" s="282">
        <f t="shared" si="56"/>
        <v>8.9879800000000003</v>
      </c>
      <c r="K54" s="283">
        <f t="shared" si="57"/>
        <v>0.2551173306742941</v>
      </c>
      <c r="L54" s="146">
        <v>8.0719569999999994</v>
      </c>
      <c r="M54" s="147"/>
      <c r="N54" s="147">
        <v>0.28916550000000002</v>
      </c>
      <c r="O54" s="147"/>
      <c r="P54" s="147">
        <v>7.4129E-3</v>
      </c>
      <c r="Q54" s="147">
        <v>4.9790399999999999E-2</v>
      </c>
      <c r="R54" s="147"/>
      <c r="S54" s="147">
        <v>0.56737519999999997</v>
      </c>
      <c r="T54" s="260"/>
      <c r="U54" s="905">
        <f t="shared" si="58"/>
        <v>2.2790000000014743E-3</v>
      </c>
      <c r="V54" s="906">
        <f t="shared" si="59"/>
        <v>2.535608668467747E-4</v>
      </c>
      <c r="W54" s="990">
        <f t="shared" si="29"/>
        <v>6.3125997165102726E-2</v>
      </c>
      <c r="X54" s="503">
        <v>2000</v>
      </c>
      <c r="Y54" s="215" t="s">
        <v>742</v>
      </c>
      <c r="Z54" s="214" t="s">
        <v>517</v>
      </c>
      <c r="AA54" s="214" t="s">
        <v>10</v>
      </c>
      <c r="AB54" s="214" t="s">
        <v>749</v>
      </c>
      <c r="AC54" s="904" t="s">
        <v>401</v>
      </c>
      <c r="AD54" s="607">
        <v>30.599460000000001</v>
      </c>
      <c r="AE54" s="608">
        <v>23.259519999999998</v>
      </c>
      <c r="AF54" s="609">
        <v>23.259519999999998</v>
      </c>
      <c r="AG54" s="260">
        <f t="shared" si="77"/>
        <v>7.3399400000000021</v>
      </c>
      <c r="AH54" s="261">
        <f t="shared" si="78"/>
        <v>0.23987155328884896</v>
      </c>
      <c r="AI54" s="282">
        <v>6.6609749999999996</v>
      </c>
      <c r="AJ54" s="260"/>
      <c r="AK54" s="260">
        <v>0.2144403</v>
      </c>
      <c r="AL54" s="260"/>
      <c r="AM54" s="260">
        <v>7.1154E-3</v>
      </c>
      <c r="AN54" s="260">
        <v>4.2953499999999999E-2</v>
      </c>
      <c r="AO54" s="260"/>
      <c r="AP54" s="260">
        <v>0.41713050000000002</v>
      </c>
      <c r="AQ54" s="260"/>
      <c r="AR54" s="905">
        <f t="shared" si="33"/>
        <v>-2.6746999999973653E-3</v>
      </c>
      <c r="AS54" s="906">
        <f t="shared" si="79"/>
        <v>-3.6440352373416738E-4</v>
      </c>
      <c r="AT54" s="503">
        <v>2000</v>
      </c>
      <c r="AU54" s="215" t="s">
        <v>742</v>
      </c>
      <c r="AV54" s="214" t="s">
        <v>517</v>
      </c>
      <c r="AW54" s="214" t="s">
        <v>10</v>
      </c>
      <c r="AX54" s="214" t="s">
        <v>749</v>
      </c>
      <c r="AY54" s="904" t="s">
        <v>401</v>
      </c>
      <c r="AZ54" s="607">
        <v>38.265090000000001</v>
      </c>
      <c r="BA54" s="608">
        <v>32.642380000000003</v>
      </c>
      <c r="BB54" s="609">
        <v>32.642380000000003</v>
      </c>
      <c r="BC54" s="260">
        <f t="shared" si="60"/>
        <v>5.6227099999999979</v>
      </c>
      <c r="BD54" s="261">
        <f t="shared" si="61"/>
        <v>0.14694098458934757</v>
      </c>
      <c r="BE54" s="282">
        <v>4.3536570000000001</v>
      </c>
      <c r="BF54" s="260"/>
      <c r="BG54" s="260">
        <v>0.41465000000000002</v>
      </c>
      <c r="BH54" s="260"/>
      <c r="BI54" s="260">
        <v>7.8239E-3</v>
      </c>
      <c r="BJ54" s="260">
        <v>5.4410899999999998E-2</v>
      </c>
      <c r="BK54" s="260"/>
      <c r="BL54" s="260">
        <v>0.78971290000000005</v>
      </c>
      <c r="BM54" s="260"/>
      <c r="BN54" s="905">
        <f t="shared" si="62"/>
        <v>2.4552999999976066E-3</v>
      </c>
      <c r="BO54" s="906">
        <f t="shared" si="63"/>
        <v>4.3667555324702992E-4</v>
      </c>
      <c r="BP54" s="503">
        <v>2000</v>
      </c>
      <c r="BQ54" s="215" t="s">
        <v>742</v>
      </c>
      <c r="BR54" s="214" t="s">
        <v>517</v>
      </c>
      <c r="BS54" s="214" t="s">
        <v>10</v>
      </c>
      <c r="BT54" s="214" t="s">
        <v>749</v>
      </c>
      <c r="BU54" s="904" t="s">
        <v>401</v>
      </c>
      <c r="BV54" s="607">
        <v>57.018619999999999</v>
      </c>
      <c r="BW54" s="608">
        <v>21.98301</v>
      </c>
      <c r="BX54" s="609">
        <v>21.98301</v>
      </c>
      <c r="BY54" s="260">
        <f t="shared" si="64"/>
        <v>35.035609999999998</v>
      </c>
      <c r="BZ54" s="261">
        <f t="shared" si="65"/>
        <v>0.61445910125499348</v>
      </c>
      <c r="CA54" s="282">
        <v>34.613779999999998</v>
      </c>
      <c r="CB54" s="260"/>
      <c r="CC54" s="260">
        <v>0.13772390000000001</v>
      </c>
      <c r="CD54" s="260"/>
      <c r="CE54" s="260">
        <v>7.5244999999999999E-3</v>
      </c>
      <c r="CF54" s="260">
        <v>7.8036300000000003E-2</v>
      </c>
      <c r="CG54" s="260"/>
      <c r="CH54" s="260">
        <v>0.20078660000000001</v>
      </c>
      <c r="CI54" s="260"/>
      <c r="CJ54" s="905">
        <f t="shared" si="66"/>
        <v>-2.2413000000014449E-3</v>
      </c>
      <c r="CK54" s="906">
        <f t="shared" si="67"/>
        <v>-6.3972055859779384E-5</v>
      </c>
    </row>
    <row r="55" spans="1:89" ht="11.45" customHeight="1">
      <c r="A55" s="503">
        <v>1998</v>
      </c>
      <c r="B55" s="215" t="s">
        <v>742</v>
      </c>
      <c r="C55" s="214" t="s">
        <v>517</v>
      </c>
      <c r="D55" s="214" t="s">
        <v>10</v>
      </c>
      <c r="E55" s="214" t="s">
        <v>750</v>
      </c>
      <c r="F55" s="1005" t="s">
        <v>401</v>
      </c>
      <c r="G55" s="607">
        <v>34.241520000000001</v>
      </c>
      <c r="H55" s="608">
        <v>26.88017</v>
      </c>
      <c r="I55" s="608">
        <v>26.88017</v>
      </c>
      <c r="J55" s="282">
        <f t="shared" si="56"/>
        <v>7.3613500000000016</v>
      </c>
      <c r="K55" s="283">
        <f t="shared" si="57"/>
        <v>0.21498315495340165</v>
      </c>
      <c r="L55" s="146">
        <v>6.3398339999999997</v>
      </c>
      <c r="M55" s="147"/>
      <c r="N55" s="147">
        <v>0.2410011</v>
      </c>
      <c r="O55" s="147"/>
      <c r="P55" s="147">
        <v>6.7987000000000004E-3</v>
      </c>
      <c r="Q55" s="147">
        <v>6.8492899999999995E-2</v>
      </c>
      <c r="R55" s="147"/>
      <c r="S55" s="147">
        <v>0.71295450000000005</v>
      </c>
      <c r="T55" s="260"/>
      <c r="U55" s="905">
        <f t="shared" si="58"/>
        <v>-7.7311999999984948E-3</v>
      </c>
      <c r="V55" s="906">
        <f t="shared" si="59"/>
        <v>-1.0502421430849632E-3</v>
      </c>
      <c r="W55" s="990">
        <f t="shared" si="29"/>
        <v>9.685105313563408E-2</v>
      </c>
      <c r="X55" s="503">
        <v>1998</v>
      </c>
      <c r="Y55" s="215" t="s">
        <v>742</v>
      </c>
      <c r="Z55" s="214" t="s">
        <v>517</v>
      </c>
      <c r="AA55" s="214" t="s">
        <v>10</v>
      </c>
      <c r="AB55" s="214" t="s">
        <v>750</v>
      </c>
      <c r="AC55" s="904" t="s">
        <v>401</v>
      </c>
      <c r="AD55" s="607">
        <v>29.287980000000001</v>
      </c>
      <c r="AE55" s="608">
        <v>23.163150000000002</v>
      </c>
      <c r="AF55" s="609">
        <v>23.163150000000002</v>
      </c>
      <c r="AG55" s="260">
        <f t="shared" si="77"/>
        <v>6.1248299999999993</v>
      </c>
      <c r="AH55" s="261">
        <f t="shared" si="78"/>
        <v>0.20912435750092698</v>
      </c>
      <c r="AI55" s="282">
        <v>5.2712209999999997</v>
      </c>
      <c r="AJ55" s="260"/>
      <c r="AK55" s="260">
        <v>0.1901264</v>
      </c>
      <c r="AL55" s="260"/>
      <c r="AM55" s="260">
        <v>7.8936000000000006E-3</v>
      </c>
      <c r="AN55" s="260">
        <v>5.5455200000000003E-2</v>
      </c>
      <c r="AO55" s="260"/>
      <c r="AP55" s="260">
        <v>0.60410980000000003</v>
      </c>
      <c r="AQ55" s="260"/>
      <c r="AR55" s="905">
        <f t="shared" si="33"/>
        <v>-3.9759999999997575E-3</v>
      </c>
      <c r="AS55" s="906">
        <f t="shared" si="79"/>
        <v>-6.4916087466913494E-4</v>
      </c>
      <c r="AT55" s="503">
        <v>1998</v>
      </c>
      <c r="AU55" s="215" t="s">
        <v>742</v>
      </c>
      <c r="AV55" s="214" t="s">
        <v>517</v>
      </c>
      <c r="AW55" s="214" t="s">
        <v>10</v>
      </c>
      <c r="AX55" s="214" t="s">
        <v>750</v>
      </c>
      <c r="AY55" s="904" t="s">
        <v>401</v>
      </c>
      <c r="AZ55" s="607">
        <v>38.087310000000002</v>
      </c>
      <c r="BA55" s="608">
        <v>33.12153</v>
      </c>
      <c r="BB55" s="609">
        <v>33.12153</v>
      </c>
      <c r="BC55" s="260">
        <f t="shared" si="60"/>
        <v>4.9657800000000023</v>
      </c>
      <c r="BD55" s="261">
        <f t="shared" si="61"/>
        <v>0.13037885847018343</v>
      </c>
      <c r="BE55" s="282">
        <v>3.5632920000000001</v>
      </c>
      <c r="BF55" s="260"/>
      <c r="BG55" s="260">
        <v>0.3635178</v>
      </c>
      <c r="BH55" s="260"/>
      <c r="BI55" s="260">
        <v>6.2655999999999996E-3</v>
      </c>
      <c r="BJ55" s="260">
        <v>7.8357700000000002E-2</v>
      </c>
      <c r="BK55" s="260"/>
      <c r="BL55" s="260">
        <v>0.96863169999999998</v>
      </c>
      <c r="BM55" s="260"/>
      <c r="BN55" s="905">
        <f t="shared" si="62"/>
        <v>-1.4284799999996878E-2</v>
      </c>
      <c r="BO55" s="906">
        <f t="shared" si="63"/>
        <v>-2.8766477773878164E-3</v>
      </c>
      <c r="BP55" s="503">
        <v>1998</v>
      </c>
      <c r="BQ55" s="215" t="s">
        <v>742</v>
      </c>
      <c r="BR55" s="214" t="s">
        <v>517</v>
      </c>
      <c r="BS55" s="214" t="s">
        <v>10</v>
      </c>
      <c r="BT55" s="214" t="s">
        <v>750</v>
      </c>
      <c r="BU55" s="904" t="s">
        <v>401</v>
      </c>
      <c r="BV55" s="607">
        <v>56.243580000000001</v>
      </c>
      <c r="BW55" s="608">
        <v>28.404810000000001</v>
      </c>
      <c r="BX55" s="609">
        <v>28.404810000000001</v>
      </c>
      <c r="BY55" s="260">
        <f t="shared" si="64"/>
        <v>27.83877</v>
      </c>
      <c r="BZ55" s="261">
        <f t="shared" si="65"/>
        <v>0.49496795900972163</v>
      </c>
      <c r="CA55" s="282">
        <v>27.371400000000001</v>
      </c>
      <c r="CB55" s="260"/>
      <c r="CC55" s="260">
        <v>9.4011300000000006E-2</v>
      </c>
      <c r="CD55" s="260"/>
      <c r="CE55" s="260">
        <v>0</v>
      </c>
      <c r="CF55" s="260">
        <v>7.4717500000000006E-2</v>
      </c>
      <c r="CG55" s="260"/>
      <c r="CH55" s="260">
        <v>0.28416160000000001</v>
      </c>
      <c r="CI55" s="260"/>
      <c r="CJ55" s="905">
        <f t="shared" si="66"/>
        <v>1.4479600000001369E-2</v>
      </c>
      <c r="CK55" s="906">
        <f t="shared" si="67"/>
        <v>5.201235543093811E-4</v>
      </c>
    </row>
    <row r="56" spans="1:89" ht="11.45" customHeight="1">
      <c r="A56" s="503">
        <v>1996</v>
      </c>
      <c r="B56" s="215" t="s">
        <v>742</v>
      </c>
      <c r="C56" s="214" t="s">
        <v>517</v>
      </c>
      <c r="D56" s="214" t="s">
        <v>12</v>
      </c>
      <c r="E56" s="214" t="s">
        <v>751</v>
      </c>
      <c r="F56" s="1005" t="s">
        <v>401</v>
      </c>
      <c r="G56" s="607">
        <v>34.297960000000003</v>
      </c>
      <c r="H56" s="608">
        <v>26.543220000000002</v>
      </c>
      <c r="I56" s="608">
        <v>26.543220000000002</v>
      </c>
      <c r="J56" s="282">
        <f t="shared" si="56"/>
        <v>7.7547400000000017</v>
      </c>
      <c r="K56" s="283">
        <f t="shared" si="57"/>
        <v>0.22609916158278803</v>
      </c>
      <c r="L56" s="146">
        <v>6.7994940000000001</v>
      </c>
      <c r="M56" s="147"/>
      <c r="N56" s="147">
        <v>0.1549788</v>
      </c>
      <c r="O56" s="147"/>
      <c r="P56" s="147">
        <v>2.7437199999999998E-2</v>
      </c>
      <c r="Q56" s="147">
        <v>7.2789199999999998E-2</v>
      </c>
      <c r="R56" s="147"/>
      <c r="S56" s="147">
        <v>0.69655699999999998</v>
      </c>
      <c r="T56" s="260"/>
      <c r="U56" s="905">
        <f t="shared" si="58"/>
        <v>3.4838000000014802E-3</v>
      </c>
      <c r="V56" s="906">
        <f t="shared" si="59"/>
        <v>4.4924781488502247E-4</v>
      </c>
      <c r="W56" s="990">
        <f t="shared" si="29"/>
        <v>8.9823385439099165E-2</v>
      </c>
      <c r="X56" s="503">
        <v>1996</v>
      </c>
      <c r="Y56" s="215" t="s">
        <v>742</v>
      </c>
      <c r="Z56" s="214" t="s">
        <v>517</v>
      </c>
      <c r="AA56" s="214" t="s">
        <v>12</v>
      </c>
      <c r="AB56" s="214" t="s">
        <v>751</v>
      </c>
      <c r="AC56" s="904" t="s">
        <v>401</v>
      </c>
      <c r="AD56" s="607">
        <v>29.700199999999999</v>
      </c>
      <c r="AE56" s="608">
        <v>22.951059999999998</v>
      </c>
      <c r="AF56" s="609">
        <v>22.951059999999998</v>
      </c>
      <c r="AG56" s="260">
        <f t="shared" si="77"/>
        <v>6.7491400000000006</v>
      </c>
      <c r="AH56" s="261">
        <f t="shared" si="78"/>
        <v>0.22724224079299132</v>
      </c>
      <c r="AI56" s="282">
        <v>5.8188589999999998</v>
      </c>
      <c r="AJ56" s="260"/>
      <c r="AK56" s="260">
        <v>0.1551332</v>
      </c>
      <c r="AL56" s="260"/>
      <c r="AM56" s="260">
        <v>2.7829199999999998E-2</v>
      </c>
      <c r="AN56" s="260">
        <v>8.4791199999999997E-2</v>
      </c>
      <c r="AO56" s="260"/>
      <c r="AP56" s="260">
        <v>0.65446660000000001</v>
      </c>
      <c r="AQ56" s="260"/>
      <c r="AR56" s="905">
        <f t="shared" si="33"/>
        <v>8.0608000000008673E-3</v>
      </c>
      <c r="AS56" s="906">
        <f t="shared" si="79"/>
        <v>1.1943447609622658E-3</v>
      </c>
      <c r="AT56" s="503">
        <v>1996</v>
      </c>
      <c r="AU56" s="215" t="s">
        <v>742</v>
      </c>
      <c r="AV56" s="214" t="s">
        <v>517</v>
      </c>
      <c r="AW56" s="214" t="s">
        <v>12</v>
      </c>
      <c r="AX56" s="214" t="s">
        <v>751</v>
      </c>
      <c r="AY56" s="904" t="s">
        <v>401</v>
      </c>
      <c r="AZ56" s="607">
        <v>38.020029999999998</v>
      </c>
      <c r="BA56" s="608">
        <v>32.92286</v>
      </c>
      <c r="BB56" s="609">
        <v>32.92286</v>
      </c>
      <c r="BC56" s="260">
        <f t="shared" si="60"/>
        <v>5.0971699999999984</v>
      </c>
      <c r="BD56" s="261">
        <f t="shared" si="61"/>
        <v>0.13406538606097887</v>
      </c>
      <c r="BE56" s="282">
        <v>3.8054070000000002</v>
      </c>
      <c r="BF56" s="260"/>
      <c r="BG56" s="260">
        <v>0.24414250000000001</v>
      </c>
      <c r="BH56" s="260"/>
      <c r="BI56" s="260">
        <v>3.6298799999999999E-2</v>
      </c>
      <c r="BJ56" s="260">
        <v>8.1853899999999993E-2</v>
      </c>
      <c r="BK56" s="260"/>
      <c r="BL56" s="260">
        <v>0.94223400000000002</v>
      </c>
      <c r="BM56" s="260"/>
      <c r="BN56" s="905">
        <f t="shared" si="62"/>
        <v>-1.2766200000001504E-2</v>
      </c>
      <c r="BO56" s="906">
        <f t="shared" si="63"/>
        <v>-2.5045662593167401E-3</v>
      </c>
      <c r="BP56" s="503">
        <v>1996</v>
      </c>
      <c r="BQ56" s="215" t="s">
        <v>742</v>
      </c>
      <c r="BR56" s="214" t="s">
        <v>517</v>
      </c>
      <c r="BS56" s="214" t="s">
        <v>12</v>
      </c>
      <c r="BT56" s="214" t="s">
        <v>751</v>
      </c>
      <c r="BU56" s="904" t="s">
        <v>401</v>
      </c>
      <c r="BV56" s="607">
        <v>55.915950000000002</v>
      </c>
      <c r="BW56" s="608">
        <v>26.837820000000001</v>
      </c>
      <c r="BX56" s="609">
        <v>26.837820000000001</v>
      </c>
      <c r="BY56" s="260">
        <f t="shared" si="64"/>
        <v>29.078130000000002</v>
      </c>
      <c r="BZ56" s="261">
        <f t="shared" si="65"/>
        <v>0.52003283499609687</v>
      </c>
      <c r="CA56" s="282">
        <v>28.589500000000001</v>
      </c>
      <c r="CB56" s="260"/>
      <c r="CC56" s="260">
        <v>6.6721900000000001E-2</v>
      </c>
      <c r="CD56" s="260"/>
      <c r="CE56" s="260">
        <v>1.4859199999999999E-2</v>
      </c>
      <c r="CF56" s="260">
        <v>9.53093E-2</v>
      </c>
      <c r="CG56" s="260"/>
      <c r="CH56" s="260">
        <v>0.29721360000000002</v>
      </c>
      <c r="CI56" s="260"/>
      <c r="CJ56" s="905">
        <f t="shared" si="66"/>
        <v>1.4526000000000039E-2</v>
      </c>
      <c r="CK56" s="906">
        <f t="shared" si="67"/>
        <v>4.9955069325297182E-4</v>
      </c>
    </row>
    <row r="57" spans="1:89" ht="11.45" customHeight="1">
      <c r="A57" s="503">
        <v>1994</v>
      </c>
      <c r="B57" s="215" t="s">
        <v>742</v>
      </c>
      <c r="C57" s="214" t="s">
        <v>517</v>
      </c>
      <c r="D57" s="214" t="s">
        <v>12</v>
      </c>
      <c r="E57" s="214" t="s">
        <v>752</v>
      </c>
      <c r="F57" s="1005" t="s">
        <v>401</v>
      </c>
      <c r="G57" s="607">
        <v>35.190989999999999</v>
      </c>
      <c r="H57" s="608">
        <v>27.023060000000001</v>
      </c>
      <c r="I57" s="608">
        <v>27.023060000000001</v>
      </c>
      <c r="J57" s="282">
        <f t="shared" si="56"/>
        <v>8.1679299999999984</v>
      </c>
      <c r="K57" s="283">
        <f t="shared" si="57"/>
        <v>0.23210287633283402</v>
      </c>
      <c r="L57" s="146">
        <v>6.9093049999999998</v>
      </c>
      <c r="M57" s="147"/>
      <c r="N57" s="147">
        <v>0.22398850000000001</v>
      </c>
      <c r="O57" s="147"/>
      <c r="P57" s="147">
        <v>4.7499699999999999E-2</v>
      </c>
      <c r="Q57" s="147">
        <v>8.2839999999999997E-2</v>
      </c>
      <c r="R57" s="147"/>
      <c r="S57" s="147">
        <v>0.89349840000000003</v>
      </c>
      <c r="T57" s="260"/>
      <c r="U57" s="905">
        <f t="shared" si="58"/>
        <v>1.0798399999998765E-2</v>
      </c>
      <c r="V57" s="906">
        <f t="shared" si="59"/>
        <v>1.3220485484080747E-3</v>
      </c>
      <c r="W57" s="990">
        <f t="shared" si="29"/>
        <v>0.10939104522198405</v>
      </c>
      <c r="X57" s="503">
        <v>1994</v>
      </c>
      <c r="Y57" s="215" t="s">
        <v>742</v>
      </c>
      <c r="Z57" s="214" t="s">
        <v>517</v>
      </c>
      <c r="AA57" s="214" t="s">
        <v>12</v>
      </c>
      <c r="AB57" s="214" t="s">
        <v>752</v>
      </c>
      <c r="AC57" s="904" t="s">
        <v>401</v>
      </c>
      <c r="AD57" s="607">
        <v>29.915959999999998</v>
      </c>
      <c r="AE57" s="608">
        <v>23.277450000000002</v>
      </c>
      <c r="AF57" s="609">
        <v>23.277450000000002</v>
      </c>
      <c r="AG57" s="260">
        <f t="shared" si="77"/>
        <v>6.6385099999999966</v>
      </c>
      <c r="AH57" s="261">
        <f t="shared" si="78"/>
        <v>0.22190529737304091</v>
      </c>
      <c r="AI57" s="282">
        <v>5.7118169999999999</v>
      </c>
      <c r="AJ57" s="260"/>
      <c r="AK57" s="260">
        <v>0.1517057</v>
      </c>
      <c r="AL57" s="260"/>
      <c r="AM57" s="260">
        <v>3.0330699999999999E-2</v>
      </c>
      <c r="AN57" s="260">
        <v>7.26604E-2</v>
      </c>
      <c r="AO57" s="260"/>
      <c r="AP57" s="260">
        <v>0.65943620000000003</v>
      </c>
      <c r="AQ57" s="260"/>
      <c r="AR57" s="905">
        <f t="shared" si="33"/>
        <v>1.255999999999613E-2</v>
      </c>
      <c r="AS57" s="906">
        <f t="shared" si="79"/>
        <v>1.8919908232413803E-3</v>
      </c>
      <c r="AT57" s="503">
        <v>1994</v>
      </c>
      <c r="AU57" s="215" t="s">
        <v>742</v>
      </c>
      <c r="AV57" s="214" t="s">
        <v>517</v>
      </c>
      <c r="AW57" s="214" t="s">
        <v>12</v>
      </c>
      <c r="AX57" s="214" t="s">
        <v>752</v>
      </c>
      <c r="AY57" s="904" t="s">
        <v>401</v>
      </c>
      <c r="AZ57" s="607">
        <v>39.182000000000002</v>
      </c>
      <c r="BA57" s="608">
        <v>33.351900000000001</v>
      </c>
      <c r="BB57" s="609">
        <v>33.351900000000001</v>
      </c>
      <c r="BC57" s="260">
        <f t="shared" si="60"/>
        <v>5.8301000000000016</v>
      </c>
      <c r="BD57" s="261">
        <f t="shared" si="61"/>
        <v>0.14879536521872291</v>
      </c>
      <c r="BE57" s="282">
        <v>4.0624659999999997</v>
      </c>
      <c r="BF57" s="260"/>
      <c r="BG57" s="260">
        <v>0.34464650000000002</v>
      </c>
      <c r="BH57" s="260"/>
      <c r="BI57" s="260">
        <v>5.38082E-2</v>
      </c>
      <c r="BJ57" s="260">
        <v>0.10807609999999999</v>
      </c>
      <c r="BK57" s="260"/>
      <c r="BL57" s="260">
        <v>1.2438830000000001</v>
      </c>
      <c r="BM57" s="260"/>
      <c r="BN57" s="905">
        <f t="shared" si="62"/>
        <v>1.722020000000235E-2</v>
      </c>
      <c r="BO57" s="906">
        <f t="shared" si="63"/>
        <v>2.9536714636116609E-3</v>
      </c>
      <c r="BP57" s="503">
        <v>1994</v>
      </c>
      <c r="BQ57" s="215" t="s">
        <v>742</v>
      </c>
      <c r="BR57" s="214" t="s">
        <v>517</v>
      </c>
      <c r="BS57" s="214" t="s">
        <v>12</v>
      </c>
      <c r="BT57" s="214" t="s">
        <v>752</v>
      </c>
      <c r="BU57" s="904" t="s">
        <v>401</v>
      </c>
      <c r="BV57" s="607">
        <v>59.96069</v>
      </c>
      <c r="BW57" s="608">
        <v>29.548310000000001</v>
      </c>
      <c r="BX57" s="609">
        <v>29.548310000000001</v>
      </c>
      <c r="BY57" s="260">
        <f t="shared" si="64"/>
        <v>30.412379999999999</v>
      </c>
      <c r="BZ57" s="261">
        <f t="shared" si="65"/>
        <v>0.50720530400834274</v>
      </c>
      <c r="CA57" s="282">
        <v>29.85765</v>
      </c>
      <c r="CB57" s="260"/>
      <c r="CC57" s="260">
        <v>0.1029949</v>
      </c>
      <c r="CD57" s="260"/>
      <c r="CE57" s="260">
        <v>4.3330199999999999E-2</v>
      </c>
      <c r="CF57" s="260">
        <v>6.1878200000000001E-2</v>
      </c>
      <c r="CG57" s="260"/>
      <c r="CH57" s="260">
        <v>0.34155750000000001</v>
      </c>
      <c r="CI57" s="260"/>
      <c r="CJ57" s="905">
        <f t="shared" si="66"/>
        <v>4.9692000000014502E-3</v>
      </c>
      <c r="CK57" s="906">
        <f t="shared" si="67"/>
        <v>1.633939862648517E-4</v>
      </c>
    </row>
    <row r="58" spans="1:89" ht="11.45" customHeight="1">
      <c r="A58" s="503">
        <v>1992</v>
      </c>
      <c r="B58" s="215" t="s">
        <v>742</v>
      </c>
      <c r="C58" s="214" t="s">
        <v>517</v>
      </c>
      <c r="D58" s="214" t="s">
        <v>14</v>
      </c>
      <c r="E58" s="214" t="s">
        <v>753</v>
      </c>
      <c r="F58" s="1005" t="s">
        <v>401</v>
      </c>
      <c r="G58" s="607">
        <v>33.007860000000001</v>
      </c>
      <c r="H58" s="608">
        <v>25.457380000000001</v>
      </c>
      <c r="I58" s="608">
        <v>25.457380000000001</v>
      </c>
      <c r="J58" s="282">
        <f t="shared" si="56"/>
        <v>7.5504800000000003</v>
      </c>
      <c r="K58" s="283">
        <f t="shared" si="57"/>
        <v>0.22874794064201678</v>
      </c>
      <c r="L58" s="146">
        <v>6.3444310000000002</v>
      </c>
      <c r="M58" s="147"/>
      <c r="N58" s="147">
        <v>0.24861620000000001</v>
      </c>
      <c r="O58" s="147"/>
      <c r="P58" s="147">
        <v>1.71766E-2</v>
      </c>
      <c r="Q58" s="147">
        <v>3.2403899999999999E-2</v>
      </c>
      <c r="R58" s="147"/>
      <c r="S58" s="147">
        <v>0.91410639999999999</v>
      </c>
      <c r="T58" s="260"/>
      <c r="U58" s="905">
        <f t="shared" si="58"/>
        <v>-6.2540999999995961E-3</v>
      </c>
      <c r="V58" s="906">
        <f t="shared" si="59"/>
        <v>-8.2830495544648764E-4</v>
      </c>
      <c r="W58" s="990">
        <f t="shared" si="29"/>
        <v>0.12106599845307847</v>
      </c>
      <c r="X58" s="503">
        <v>1992</v>
      </c>
      <c r="Y58" s="215" t="s">
        <v>742</v>
      </c>
      <c r="Z58" s="214" t="s">
        <v>517</v>
      </c>
      <c r="AA58" s="214" t="s">
        <v>14</v>
      </c>
      <c r="AB58" s="214" t="s">
        <v>753</v>
      </c>
      <c r="AC58" s="904" t="s">
        <v>401</v>
      </c>
      <c r="AD58" s="607">
        <v>28.163509999999999</v>
      </c>
      <c r="AE58" s="608">
        <v>21.595459999999999</v>
      </c>
      <c r="AF58" s="609">
        <v>21.595459999999999</v>
      </c>
      <c r="AG58" s="260">
        <f t="shared" si="77"/>
        <v>6.5680499999999995</v>
      </c>
      <c r="AH58" s="261">
        <f t="shared" si="78"/>
        <v>0.23321134333043003</v>
      </c>
      <c r="AI58" s="282">
        <v>5.6032650000000004</v>
      </c>
      <c r="AJ58" s="260"/>
      <c r="AK58" s="260">
        <v>0.16818140000000001</v>
      </c>
      <c r="AL58" s="260"/>
      <c r="AM58" s="260">
        <v>1.0967299999999999E-2</v>
      </c>
      <c r="AN58" s="260">
        <v>2.28119E-2</v>
      </c>
      <c r="AO58" s="260"/>
      <c r="AP58" s="260">
        <v>0.76106929999999995</v>
      </c>
      <c r="AQ58" s="260"/>
      <c r="AR58" s="905">
        <f t="shared" si="33"/>
        <v>1.7550999999995653E-3</v>
      </c>
      <c r="AS58" s="906">
        <f t="shared" si="79"/>
        <v>2.6721781959631328E-4</v>
      </c>
      <c r="AT58" s="503">
        <v>1992</v>
      </c>
      <c r="AU58" s="215" t="s">
        <v>742</v>
      </c>
      <c r="AV58" s="214" t="s">
        <v>517</v>
      </c>
      <c r="AW58" s="214" t="s">
        <v>14</v>
      </c>
      <c r="AX58" s="214" t="s">
        <v>753</v>
      </c>
      <c r="AY58" s="904" t="s">
        <v>401</v>
      </c>
      <c r="AZ58" s="607">
        <v>37.004170000000002</v>
      </c>
      <c r="BA58" s="608">
        <v>31.760809999999999</v>
      </c>
      <c r="BB58" s="609">
        <v>31.760809999999999</v>
      </c>
      <c r="BC58" s="260">
        <f t="shared" si="60"/>
        <v>5.2433600000000027</v>
      </c>
      <c r="BD58" s="261">
        <f t="shared" si="61"/>
        <v>0.14169646285810497</v>
      </c>
      <c r="BE58" s="282">
        <v>3.5526490000000002</v>
      </c>
      <c r="BF58" s="260"/>
      <c r="BG58" s="260">
        <v>0.39045429999999998</v>
      </c>
      <c r="BH58" s="260"/>
      <c r="BI58" s="260">
        <v>1.9123100000000001E-2</v>
      </c>
      <c r="BJ58" s="260">
        <v>4.1639299999999997E-2</v>
      </c>
      <c r="BK58" s="260"/>
      <c r="BL58" s="260">
        <v>1.249082</v>
      </c>
      <c r="BM58" s="260"/>
      <c r="BN58" s="905">
        <f t="shared" si="62"/>
        <v>-9.5876999999973123E-3</v>
      </c>
      <c r="BO58" s="906">
        <f t="shared" si="63"/>
        <v>-1.8285412407306207E-3</v>
      </c>
      <c r="BP58" s="503">
        <v>1992</v>
      </c>
      <c r="BQ58" s="215" t="s">
        <v>742</v>
      </c>
      <c r="BR58" s="214" t="s">
        <v>517</v>
      </c>
      <c r="BS58" s="214" t="s">
        <v>14</v>
      </c>
      <c r="BT58" s="214" t="s">
        <v>753</v>
      </c>
      <c r="BU58" s="904" t="s">
        <v>401</v>
      </c>
      <c r="BV58" s="607">
        <v>54.042949999999998</v>
      </c>
      <c r="BW58" s="608">
        <v>26.78106</v>
      </c>
      <c r="BX58" s="609">
        <v>26.78106</v>
      </c>
      <c r="BY58" s="260">
        <f t="shared" si="64"/>
        <v>27.261889999999998</v>
      </c>
      <c r="BZ58" s="261">
        <f t="shared" si="65"/>
        <v>0.50444859135187847</v>
      </c>
      <c r="CA58" s="282">
        <v>26.918060000000001</v>
      </c>
      <c r="CB58" s="260"/>
      <c r="CC58" s="260">
        <v>8.0896399999999993E-2</v>
      </c>
      <c r="CD58" s="260"/>
      <c r="CE58" s="260">
        <v>1.4233600000000001E-2</v>
      </c>
      <c r="CF58" s="260">
        <v>1.7679199999999999E-2</v>
      </c>
      <c r="CG58" s="260"/>
      <c r="CH58" s="260">
        <v>0.24502180000000001</v>
      </c>
      <c r="CI58" s="260"/>
      <c r="CJ58" s="905">
        <f t="shared" si="66"/>
        <v>-1.4001000000003927E-2</v>
      </c>
      <c r="CK58" s="906">
        <f t="shared" si="67"/>
        <v>-5.1357407721929513E-4</v>
      </c>
    </row>
    <row r="59" spans="1:89" ht="11.45" customHeight="1">
      <c r="A59" s="504">
        <v>1990</v>
      </c>
      <c r="B59" s="227" t="s">
        <v>742</v>
      </c>
      <c r="C59" s="226" t="s">
        <v>517</v>
      </c>
      <c r="D59" s="226" t="s">
        <v>14</v>
      </c>
      <c r="E59" s="226" t="s">
        <v>754</v>
      </c>
      <c r="F59" s="1006" t="s">
        <v>401</v>
      </c>
      <c r="G59" s="625">
        <v>35.285699999999999</v>
      </c>
      <c r="H59" s="626">
        <v>26.13766</v>
      </c>
      <c r="I59" s="626">
        <v>26.13766</v>
      </c>
      <c r="J59" s="284">
        <f t="shared" si="56"/>
        <v>9.1480399999999982</v>
      </c>
      <c r="K59" s="285">
        <f t="shared" si="57"/>
        <v>0.25925629929404825</v>
      </c>
      <c r="L59" s="175">
        <v>7.703341</v>
      </c>
      <c r="M59" s="176"/>
      <c r="N59" s="176">
        <v>0.25315189999999999</v>
      </c>
      <c r="O59" s="176"/>
      <c r="P59" s="176">
        <v>2.7269399999999999E-2</v>
      </c>
      <c r="Q59" s="176"/>
      <c r="R59" s="176"/>
      <c r="S59" s="176">
        <v>1.1637850000000001</v>
      </c>
      <c r="T59" s="276"/>
      <c r="U59" s="954">
        <f t="shared" si="58"/>
        <v>4.9269999999879133E-4</v>
      </c>
      <c r="V59" s="955">
        <f t="shared" si="59"/>
        <v>5.3858531444855013E-5</v>
      </c>
      <c r="W59" s="998">
        <f t="shared" si="29"/>
        <v>0.12721686831277523</v>
      </c>
      <c r="X59" s="504">
        <v>1990</v>
      </c>
      <c r="Y59" s="227" t="s">
        <v>742</v>
      </c>
      <c r="Z59" s="226" t="s">
        <v>517</v>
      </c>
      <c r="AA59" s="226" t="s">
        <v>14</v>
      </c>
      <c r="AB59" s="226" t="s">
        <v>754</v>
      </c>
      <c r="AC59" s="953" t="s">
        <v>401</v>
      </c>
      <c r="AD59" s="625">
        <v>30.053709999999999</v>
      </c>
      <c r="AE59" s="626">
        <v>22.467649999999999</v>
      </c>
      <c r="AF59" s="627">
        <v>22.467649999999999</v>
      </c>
      <c r="AG59" s="276">
        <f t="shared" si="77"/>
        <v>7.5860599999999998</v>
      </c>
      <c r="AH59" s="277">
        <f t="shared" si="78"/>
        <v>0.25241675653355278</v>
      </c>
      <c r="AI59" s="284">
        <v>6.4762810000000002</v>
      </c>
      <c r="AJ59" s="276"/>
      <c r="AK59" s="276">
        <v>0.18643570000000001</v>
      </c>
      <c r="AL59" s="276"/>
      <c r="AM59" s="276">
        <v>2.90546E-2</v>
      </c>
      <c r="AN59" s="276"/>
      <c r="AO59" s="276"/>
      <c r="AP59" s="276">
        <v>0.89387700000000003</v>
      </c>
      <c r="AQ59" s="276"/>
      <c r="AR59" s="954">
        <f t="shared" si="33"/>
        <v>4.1169999999990381E-4</v>
      </c>
      <c r="AS59" s="955">
        <f t="shared" si="79"/>
        <v>5.4270596330625363E-5</v>
      </c>
      <c r="AT59" s="504">
        <v>1990</v>
      </c>
      <c r="AU59" s="227" t="s">
        <v>742</v>
      </c>
      <c r="AV59" s="226" t="s">
        <v>517</v>
      </c>
      <c r="AW59" s="226" t="s">
        <v>14</v>
      </c>
      <c r="AX59" s="226" t="s">
        <v>754</v>
      </c>
      <c r="AY59" s="953" t="s">
        <v>401</v>
      </c>
      <c r="AZ59" s="625">
        <v>40.009419999999999</v>
      </c>
      <c r="BA59" s="626">
        <v>33.435589999999998</v>
      </c>
      <c r="BB59" s="627">
        <v>33.435589999999998</v>
      </c>
      <c r="BC59" s="276">
        <f t="shared" si="60"/>
        <v>6.573830000000001</v>
      </c>
      <c r="BD59" s="277">
        <f t="shared" si="61"/>
        <v>0.16430705568838541</v>
      </c>
      <c r="BE59" s="284">
        <v>4.5108699999999997</v>
      </c>
      <c r="BF59" s="276"/>
      <c r="BG59" s="276">
        <v>0.36936380000000002</v>
      </c>
      <c r="BH59" s="276"/>
      <c r="BI59" s="276">
        <v>3.0387899999999999E-2</v>
      </c>
      <c r="BJ59" s="276"/>
      <c r="BK59" s="276"/>
      <c r="BL59" s="276">
        <v>1.6627289999999999</v>
      </c>
      <c r="BM59" s="276"/>
      <c r="BN59" s="954">
        <f t="shared" si="62"/>
        <v>4.7930000000118156E-4</v>
      </c>
      <c r="BO59" s="955">
        <f t="shared" si="63"/>
        <v>7.2910312557699467E-5</v>
      </c>
      <c r="BP59" s="504">
        <v>1990</v>
      </c>
      <c r="BQ59" s="227" t="s">
        <v>742</v>
      </c>
      <c r="BR59" s="226" t="s">
        <v>517</v>
      </c>
      <c r="BS59" s="226" t="s">
        <v>14</v>
      </c>
      <c r="BT59" s="226" t="s">
        <v>754</v>
      </c>
      <c r="BU59" s="953" t="s">
        <v>401</v>
      </c>
      <c r="BV59" s="625">
        <v>55.749630000000003</v>
      </c>
      <c r="BW59" s="626">
        <v>20.792310000000001</v>
      </c>
      <c r="BX59" s="627">
        <v>20.792310000000001</v>
      </c>
      <c r="BY59" s="276">
        <f t="shared" si="64"/>
        <v>34.957320000000003</v>
      </c>
      <c r="BZ59" s="277">
        <f t="shared" si="65"/>
        <v>0.62704129157449118</v>
      </c>
      <c r="CA59" s="284">
        <v>34.4953</v>
      </c>
      <c r="CB59" s="276"/>
      <c r="CC59" s="276">
        <v>5.9513999999999997E-2</v>
      </c>
      <c r="CD59" s="276"/>
      <c r="CE59" s="276">
        <v>1.2170800000000001E-2</v>
      </c>
      <c r="CF59" s="276"/>
      <c r="CG59" s="276"/>
      <c r="CH59" s="276">
        <v>0.3891096</v>
      </c>
      <c r="CI59" s="276"/>
      <c r="CJ59" s="954">
        <f t="shared" si="66"/>
        <v>1.2256000000050449E-3</v>
      </c>
      <c r="CK59" s="955">
        <f t="shared" si="67"/>
        <v>3.5059895896053955E-5</v>
      </c>
    </row>
    <row r="60" spans="1:89" ht="11.45" customHeight="1">
      <c r="A60" s="491">
        <v>2013</v>
      </c>
      <c r="B60" s="883" t="s">
        <v>440</v>
      </c>
      <c r="C60" s="491" t="s">
        <v>515</v>
      </c>
      <c r="D60" s="491" t="s">
        <v>20</v>
      </c>
      <c r="E60" s="491" t="s">
        <v>642</v>
      </c>
      <c r="F60" s="924" t="s">
        <v>313</v>
      </c>
      <c r="G60" s="574">
        <v>35.46566</v>
      </c>
      <c r="H60" s="575"/>
      <c r="I60" s="576">
        <v>26.886189999999999</v>
      </c>
      <c r="J60" s="925">
        <f t="shared" ref="J60" si="80">G60-I60</f>
        <v>8.5794700000000006</v>
      </c>
      <c r="K60" s="1003">
        <f t="shared" ref="K60" si="81">(G60-I60)/G60</f>
        <v>0.24190921584428432</v>
      </c>
      <c r="L60" s="603"/>
      <c r="M60" s="604"/>
      <c r="N60" s="604"/>
      <c r="O60" s="604"/>
      <c r="P60" s="604"/>
      <c r="Q60" s="604"/>
      <c r="R60" s="604"/>
      <c r="S60" s="604"/>
      <c r="T60" s="925"/>
      <c r="U60" s="926"/>
      <c r="V60" s="927"/>
      <c r="W60" s="903"/>
      <c r="X60" s="491">
        <v>2013</v>
      </c>
      <c r="Y60" s="883" t="s">
        <v>440</v>
      </c>
      <c r="Z60" s="491" t="s">
        <v>515</v>
      </c>
      <c r="AA60" s="491" t="s">
        <v>20</v>
      </c>
      <c r="AB60" s="491" t="s">
        <v>642</v>
      </c>
      <c r="AC60" s="924" t="s">
        <v>313</v>
      </c>
      <c r="AD60" s="574">
        <v>32.104239999999997</v>
      </c>
      <c r="AE60" s="575"/>
      <c r="AF60" s="576">
        <v>25.282869999999999</v>
      </c>
      <c r="AG60" s="925">
        <f t="shared" ref="AG60" si="82">AD60-AF60</f>
        <v>6.8213699999999982</v>
      </c>
      <c r="AH60" s="1003">
        <f t="shared" ref="AH60" si="83">(AD60-AF60)/AD60</f>
        <v>0.21247567299521805</v>
      </c>
      <c r="AI60" s="278"/>
      <c r="AJ60" s="925"/>
      <c r="AK60" s="925"/>
      <c r="AL60" s="925"/>
      <c r="AM60" s="925"/>
      <c r="AN60" s="925"/>
      <c r="AO60" s="925"/>
      <c r="AP60" s="925"/>
      <c r="AQ60" s="925"/>
      <c r="AR60" s="926"/>
      <c r="AS60" s="927"/>
      <c r="AT60" s="491">
        <v>2013</v>
      </c>
      <c r="AU60" s="883" t="s">
        <v>440</v>
      </c>
      <c r="AV60" s="491" t="s">
        <v>515</v>
      </c>
      <c r="AW60" s="491" t="s">
        <v>20</v>
      </c>
      <c r="AX60" s="491" t="s">
        <v>642</v>
      </c>
      <c r="AY60" s="924" t="s">
        <v>313</v>
      </c>
      <c r="AZ60" s="574">
        <v>33.516019999999997</v>
      </c>
      <c r="BA60" s="575"/>
      <c r="BB60" s="576">
        <v>28.916160000000001</v>
      </c>
      <c r="BC60" s="925">
        <f t="shared" ref="BC60" si="84">AZ60-BB60</f>
        <v>4.5998599999999961</v>
      </c>
      <c r="BD60" s="1003">
        <f t="shared" ref="BD60" si="85">(AZ60-BB60)/AZ60</f>
        <v>0.13724362260196754</v>
      </c>
      <c r="BE60" s="278"/>
      <c r="BF60" s="925"/>
      <c r="BG60" s="925"/>
      <c r="BH60" s="925"/>
      <c r="BI60" s="925"/>
      <c r="BJ60" s="925"/>
      <c r="BK60" s="925"/>
      <c r="BL60" s="925"/>
      <c r="BM60" s="925"/>
      <c r="BN60" s="926"/>
      <c r="BO60" s="927"/>
      <c r="BP60" s="491">
        <v>2013</v>
      </c>
      <c r="BQ60" s="883" t="s">
        <v>440</v>
      </c>
      <c r="BR60" s="491" t="s">
        <v>515</v>
      </c>
      <c r="BS60" s="491" t="s">
        <v>20</v>
      </c>
      <c r="BT60" s="491" t="s">
        <v>642</v>
      </c>
      <c r="BU60" s="924" t="s">
        <v>313</v>
      </c>
      <c r="BV60" s="574">
        <v>66.994799999999998</v>
      </c>
      <c r="BW60" s="575"/>
      <c r="BX60" s="576">
        <v>35.583440000000003</v>
      </c>
      <c r="BY60" s="925">
        <f t="shared" ref="BY60" si="86">BV60-BX60</f>
        <v>31.411359999999995</v>
      </c>
      <c r="BZ60" s="1003">
        <f t="shared" ref="BZ60" si="87">(BV60-BX60)/BV60</f>
        <v>0.46886265799733706</v>
      </c>
      <c r="CA60" s="278"/>
      <c r="CB60" s="925"/>
      <c r="CC60" s="925"/>
      <c r="CD60" s="925"/>
      <c r="CE60" s="925"/>
      <c r="CF60" s="925"/>
      <c r="CG60" s="925"/>
      <c r="CH60" s="925"/>
      <c r="CI60" s="925"/>
      <c r="CJ60" s="926"/>
      <c r="CK60" s="927"/>
    </row>
    <row r="61" spans="1:89" s="266" customFormat="1" ht="11.45" customHeight="1">
      <c r="A61" s="216">
        <v>2002</v>
      </c>
      <c r="B61" s="217" t="s">
        <v>440</v>
      </c>
      <c r="C61" s="216" t="s">
        <v>515</v>
      </c>
      <c r="D61" s="216" t="s">
        <v>10</v>
      </c>
      <c r="E61" s="216" t="s">
        <v>54</v>
      </c>
      <c r="F61" s="914" t="s">
        <v>402</v>
      </c>
      <c r="G61" s="594">
        <v>29.514859999999999</v>
      </c>
      <c r="H61" s="595">
        <v>25.400569999999998</v>
      </c>
      <c r="I61" s="596">
        <v>25.403790000000001</v>
      </c>
      <c r="J61" s="262">
        <f t="shared" si="56"/>
        <v>4.111069999999998</v>
      </c>
      <c r="K61" s="263">
        <f t="shared" si="57"/>
        <v>0.1392881416344173</v>
      </c>
      <c r="L61" s="594">
        <v>0</v>
      </c>
      <c r="M61" s="595"/>
      <c r="N61" s="595"/>
      <c r="O61" s="595"/>
      <c r="P61" s="595">
        <v>9.3038599999999999E-2</v>
      </c>
      <c r="Q61" s="595"/>
      <c r="R61" s="595">
        <v>7.31792E-2</v>
      </c>
      <c r="S61" s="595">
        <v>3.9480719999999998</v>
      </c>
      <c r="T61" s="262">
        <f t="shared" si="74"/>
        <v>-3.2200000000024431E-3</v>
      </c>
      <c r="U61" s="923">
        <f t="shared" si="58"/>
        <v>2.0000000056086265E-7</v>
      </c>
      <c r="V61" s="916">
        <f t="shared" si="59"/>
        <v>4.8649135276427483E-8</v>
      </c>
      <c r="W61" s="1016">
        <f t="shared" si="29"/>
        <v>0.96035144135225181</v>
      </c>
      <c r="X61" s="216">
        <v>2002</v>
      </c>
      <c r="Y61" s="217" t="s">
        <v>440</v>
      </c>
      <c r="Z61" s="216" t="s">
        <v>515</v>
      </c>
      <c r="AA61" s="216" t="s">
        <v>10</v>
      </c>
      <c r="AB61" s="216" t="s">
        <v>54</v>
      </c>
      <c r="AC61" s="914" t="s">
        <v>402</v>
      </c>
      <c r="AD61" s="594">
        <v>27.19885</v>
      </c>
      <c r="AE61" s="595">
        <v>23.700340000000001</v>
      </c>
      <c r="AF61" s="596">
        <v>23.672149999999998</v>
      </c>
      <c r="AG61" s="262">
        <f t="shared" si="77"/>
        <v>3.5267000000000017</v>
      </c>
      <c r="AH61" s="263">
        <f t="shared" si="78"/>
        <v>0.12966357033477524</v>
      </c>
      <c r="AI61" s="307">
        <v>0</v>
      </c>
      <c r="AJ61" s="262"/>
      <c r="AK61" s="262"/>
      <c r="AL61" s="262"/>
      <c r="AM61" s="262">
        <v>9.4955399999999995E-2</v>
      </c>
      <c r="AN61" s="262"/>
      <c r="AO61" s="262">
        <v>8.3161399999999996E-2</v>
      </c>
      <c r="AP61" s="262">
        <v>3.320392</v>
      </c>
      <c r="AQ61" s="262">
        <f t="shared" si="32"/>
        <v>2.8190000000002158E-2</v>
      </c>
      <c r="AR61" s="923">
        <f t="shared" si="33"/>
        <v>1.199999999368373E-6</v>
      </c>
      <c r="AS61" s="916">
        <f t="shared" si="79"/>
        <v>3.402614340228464E-7</v>
      </c>
      <c r="AT61" s="216">
        <v>2002</v>
      </c>
      <c r="AU61" s="217" t="s">
        <v>440</v>
      </c>
      <c r="AV61" s="216" t="s">
        <v>515</v>
      </c>
      <c r="AW61" s="216" t="s">
        <v>10</v>
      </c>
      <c r="AX61" s="216" t="s">
        <v>54</v>
      </c>
      <c r="AY61" s="914" t="s">
        <v>402</v>
      </c>
      <c r="AZ61" s="594">
        <v>32.276490000000003</v>
      </c>
      <c r="BA61" s="595">
        <v>30.271830000000001</v>
      </c>
      <c r="BB61" s="596">
        <v>30.5457</v>
      </c>
      <c r="BC61" s="262">
        <f t="shared" si="60"/>
        <v>1.7307900000000025</v>
      </c>
      <c r="BD61" s="263">
        <f t="shared" si="61"/>
        <v>5.3623860587071345E-2</v>
      </c>
      <c r="BE61" s="307">
        <v>0</v>
      </c>
      <c r="BF61" s="262"/>
      <c r="BG61" s="262"/>
      <c r="BH61" s="262"/>
      <c r="BI61" s="262">
        <v>7.7163700000000002E-2</v>
      </c>
      <c r="BJ61" s="262"/>
      <c r="BK61" s="262">
        <v>4.5886999999999997E-2</v>
      </c>
      <c r="BL61" s="262">
        <v>1.88161</v>
      </c>
      <c r="BM61" s="262">
        <f t="shared" si="75"/>
        <v>-0.27386999999999873</v>
      </c>
      <c r="BN61" s="923">
        <f t="shared" si="62"/>
        <v>-6.9999999885439479E-7</v>
      </c>
      <c r="BO61" s="916">
        <f t="shared" si="63"/>
        <v>-4.0443959050745255E-7</v>
      </c>
      <c r="BP61" s="216">
        <v>2002</v>
      </c>
      <c r="BQ61" s="217" t="s">
        <v>440</v>
      </c>
      <c r="BR61" s="216" t="s">
        <v>515</v>
      </c>
      <c r="BS61" s="216" t="s">
        <v>10</v>
      </c>
      <c r="BT61" s="216" t="s">
        <v>54</v>
      </c>
      <c r="BU61" s="914" t="s">
        <v>402</v>
      </c>
      <c r="BV61" s="594">
        <v>48.198680000000003</v>
      </c>
      <c r="BW61" s="595">
        <v>27.275179999999999</v>
      </c>
      <c r="BX61" s="596">
        <v>26.560759999999998</v>
      </c>
      <c r="BY61" s="262">
        <f t="shared" si="64"/>
        <v>21.637920000000005</v>
      </c>
      <c r="BZ61" s="263">
        <f t="shared" si="65"/>
        <v>0.44893179647243459</v>
      </c>
      <c r="CA61" s="307">
        <v>0</v>
      </c>
      <c r="CB61" s="262"/>
      <c r="CC61" s="262"/>
      <c r="CD61" s="262"/>
      <c r="CE61" s="262">
        <v>0.1341543</v>
      </c>
      <c r="CF61" s="262"/>
      <c r="CG61" s="262">
        <v>5.6716000000000003E-2</v>
      </c>
      <c r="CH61" s="262">
        <v>20.73263</v>
      </c>
      <c r="CI61" s="262">
        <f t="shared" si="76"/>
        <v>0.7144200000000005</v>
      </c>
      <c r="CJ61" s="923">
        <f t="shared" si="66"/>
        <v>-2.9999999640040187E-7</v>
      </c>
      <c r="CK61" s="916">
        <f t="shared" si="67"/>
        <v>-1.3864548736680873E-8</v>
      </c>
    </row>
    <row r="62" spans="1:89" ht="11.45" customHeight="1">
      <c r="A62" s="205">
        <v>2013</v>
      </c>
      <c r="B62" s="206" t="s">
        <v>441</v>
      </c>
      <c r="C62" s="205" t="s">
        <v>517</v>
      </c>
      <c r="D62" s="205" t="s">
        <v>20</v>
      </c>
      <c r="E62" s="205" t="s">
        <v>55</v>
      </c>
      <c r="F62" s="891" t="s">
        <v>402</v>
      </c>
      <c r="G62" s="267">
        <v>29.392579999999999</v>
      </c>
      <c r="H62" s="268">
        <v>24.63766</v>
      </c>
      <c r="I62" s="269">
        <v>26.34309</v>
      </c>
      <c r="J62" s="238">
        <f t="shared" si="56"/>
        <v>3.0494899999999987</v>
      </c>
      <c r="K62" s="255">
        <f t="shared" si="57"/>
        <v>0.10375033426803631</v>
      </c>
      <c r="L62" s="267">
        <v>2.8106450000000001</v>
      </c>
      <c r="M62" s="268"/>
      <c r="N62" s="268"/>
      <c r="O62" s="268"/>
      <c r="P62" s="268"/>
      <c r="Q62" s="268"/>
      <c r="R62" s="268"/>
      <c r="S62" s="268">
        <v>1.9442759999999999</v>
      </c>
      <c r="T62" s="258">
        <f t="shared" si="74"/>
        <v>-1.7054299999999998</v>
      </c>
      <c r="U62" s="892">
        <f t="shared" si="58"/>
        <v>-1.0000000010279564E-6</v>
      </c>
      <c r="V62" s="893">
        <f t="shared" si="59"/>
        <v>-3.279236859369786E-7</v>
      </c>
      <c r="W62" s="1015">
        <f t="shared" si="29"/>
        <v>0.63757415174340648</v>
      </c>
      <c r="X62" s="205">
        <v>2013</v>
      </c>
      <c r="Y62" s="206" t="s">
        <v>441</v>
      </c>
      <c r="Z62" s="205" t="s">
        <v>517</v>
      </c>
      <c r="AA62" s="205" t="s">
        <v>20</v>
      </c>
      <c r="AB62" s="205" t="s">
        <v>55</v>
      </c>
      <c r="AC62" s="891" t="s">
        <v>402</v>
      </c>
      <c r="AD62" s="267">
        <v>23.978169999999999</v>
      </c>
      <c r="AE62" s="268">
        <v>20.081990000000001</v>
      </c>
      <c r="AF62" s="269">
        <v>21.585229999999999</v>
      </c>
      <c r="AG62" s="238">
        <f t="shared" si="77"/>
        <v>2.3929399999999994</v>
      </c>
      <c r="AH62" s="255">
        <f t="shared" si="78"/>
        <v>9.979660666347763E-2</v>
      </c>
      <c r="AI62" s="280">
        <v>2.384223</v>
      </c>
      <c r="AJ62" s="258"/>
      <c r="AK62" s="258"/>
      <c r="AL62" s="258"/>
      <c r="AM62" s="258"/>
      <c r="AN62" s="258"/>
      <c r="AO62" s="258"/>
      <c r="AP62" s="258">
        <v>1.511954</v>
      </c>
      <c r="AQ62" s="258">
        <f t="shared" si="32"/>
        <v>-1.5032399999999981</v>
      </c>
      <c r="AR62" s="892">
        <f t="shared" si="33"/>
        <v>2.9999999977547986E-6</v>
      </c>
      <c r="AS62" s="893">
        <f t="shared" si="79"/>
        <v>1.2536879310617063E-6</v>
      </c>
      <c r="AT62" s="205">
        <v>2013</v>
      </c>
      <c r="AU62" s="206" t="s">
        <v>441</v>
      </c>
      <c r="AV62" s="205" t="s">
        <v>517</v>
      </c>
      <c r="AW62" s="205" t="s">
        <v>20</v>
      </c>
      <c r="AX62" s="205" t="s">
        <v>55</v>
      </c>
      <c r="AY62" s="891" t="s">
        <v>402</v>
      </c>
      <c r="AZ62" s="267">
        <v>35.394280000000002</v>
      </c>
      <c r="BA62" s="268">
        <v>31.558260000000001</v>
      </c>
      <c r="BB62" s="269">
        <v>33.775620000000004</v>
      </c>
      <c r="BC62" s="238">
        <f t="shared" si="60"/>
        <v>1.6186599999999984</v>
      </c>
      <c r="BD62" s="255">
        <f t="shared" si="61"/>
        <v>4.5732248261583466E-2</v>
      </c>
      <c r="BE62" s="280">
        <v>1.1068530000000001</v>
      </c>
      <c r="BF62" s="258"/>
      <c r="BG62" s="258"/>
      <c r="BH62" s="258"/>
      <c r="BI62" s="258"/>
      <c r="BJ62" s="258"/>
      <c r="BK62" s="258"/>
      <c r="BL62" s="258">
        <v>2.7291669999999999</v>
      </c>
      <c r="BM62" s="258">
        <f t="shared" si="75"/>
        <v>-2.2173600000000029</v>
      </c>
      <c r="BN62" s="892">
        <f t="shared" si="62"/>
        <v>0</v>
      </c>
      <c r="BO62" s="893">
        <f t="shared" si="63"/>
        <v>0</v>
      </c>
      <c r="BP62" s="205">
        <v>2013</v>
      </c>
      <c r="BQ62" s="206" t="s">
        <v>441</v>
      </c>
      <c r="BR62" s="205" t="s">
        <v>517</v>
      </c>
      <c r="BS62" s="205" t="s">
        <v>20</v>
      </c>
      <c r="BT62" s="205" t="s">
        <v>55</v>
      </c>
      <c r="BU62" s="891" t="s">
        <v>402</v>
      </c>
      <c r="BV62" s="267">
        <v>44.038119999999999</v>
      </c>
      <c r="BW62" s="268">
        <v>28.26127</v>
      </c>
      <c r="BX62" s="269">
        <v>29.120470000000001</v>
      </c>
      <c r="BY62" s="238">
        <f t="shared" si="64"/>
        <v>14.917649999999998</v>
      </c>
      <c r="BZ62" s="255">
        <f t="shared" si="65"/>
        <v>0.3387440244951419</v>
      </c>
      <c r="CA62" s="280">
        <v>13.818239999999999</v>
      </c>
      <c r="CB62" s="258"/>
      <c r="CC62" s="258"/>
      <c r="CD62" s="258"/>
      <c r="CE62" s="258"/>
      <c r="CF62" s="258"/>
      <c r="CG62" s="258"/>
      <c r="CH62" s="258">
        <v>1.9586140000000001</v>
      </c>
      <c r="CI62" s="258">
        <f t="shared" si="76"/>
        <v>-0.8592000000000013</v>
      </c>
      <c r="CJ62" s="892">
        <f t="shared" si="66"/>
        <v>-4.0000000005591119E-6</v>
      </c>
      <c r="CK62" s="893">
        <f t="shared" si="67"/>
        <v>-2.6813874843283709E-7</v>
      </c>
    </row>
    <row r="63" spans="1:89" ht="11.45" customHeight="1">
      <c r="A63" s="205">
        <v>2010</v>
      </c>
      <c r="B63" s="206" t="s">
        <v>441</v>
      </c>
      <c r="C63" s="205" t="s">
        <v>517</v>
      </c>
      <c r="D63" s="205" t="s">
        <v>4</v>
      </c>
      <c r="E63" s="205" t="s">
        <v>56</v>
      </c>
      <c r="F63" s="891" t="s">
        <v>402</v>
      </c>
      <c r="G63" s="267">
        <v>27.439679999999999</v>
      </c>
      <c r="H63" s="268">
        <v>24.881160000000001</v>
      </c>
      <c r="I63" s="269">
        <v>26.493749999999999</v>
      </c>
      <c r="J63" s="238">
        <f t="shared" si="56"/>
        <v>0.9459300000000006</v>
      </c>
      <c r="K63" s="255">
        <f t="shared" si="57"/>
        <v>3.4473069656789021E-2</v>
      </c>
      <c r="L63" s="267">
        <v>2.4529380000000001</v>
      </c>
      <c r="M63" s="268"/>
      <c r="N63" s="268"/>
      <c r="O63" s="268"/>
      <c r="P63" s="268"/>
      <c r="Q63" s="268"/>
      <c r="R63" s="268"/>
      <c r="S63" s="268">
        <v>0.1055851</v>
      </c>
      <c r="T63" s="258">
        <f t="shared" si="74"/>
        <v>-1.6125899999999973</v>
      </c>
      <c r="U63" s="892">
        <f t="shared" si="58"/>
        <v>-3.1000000020320329E-6</v>
      </c>
      <c r="V63" s="893">
        <f t="shared" si="59"/>
        <v>-3.2771981034876057E-6</v>
      </c>
      <c r="W63" s="900">
        <f t="shared" si="29"/>
        <v>0.11162041588701059</v>
      </c>
      <c r="X63" s="205">
        <v>2010</v>
      </c>
      <c r="Y63" s="206" t="s">
        <v>441</v>
      </c>
      <c r="Z63" s="205" t="s">
        <v>517</v>
      </c>
      <c r="AA63" s="205" t="s">
        <v>4</v>
      </c>
      <c r="AB63" s="205" t="s">
        <v>56</v>
      </c>
      <c r="AC63" s="891" t="s">
        <v>402</v>
      </c>
      <c r="AD63" s="267">
        <v>22.590730000000001</v>
      </c>
      <c r="AE63" s="268">
        <v>20.370740000000001</v>
      </c>
      <c r="AF63" s="269">
        <v>21.73967</v>
      </c>
      <c r="AG63" s="238">
        <f t="shared" si="77"/>
        <v>0.85106000000000037</v>
      </c>
      <c r="AH63" s="255">
        <f t="shared" si="78"/>
        <v>3.7672974711308593E-2</v>
      </c>
      <c r="AI63" s="280">
        <v>2.099898</v>
      </c>
      <c r="AJ63" s="258"/>
      <c r="AK63" s="258"/>
      <c r="AL63" s="258"/>
      <c r="AM63" s="258"/>
      <c r="AN63" s="258"/>
      <c r="AO63" s="258"/>
      <c r="AP63" s="258">
        <v>0.120101</v>
      </c>
      <c r="AQ63" s="258">
        <f t="shared" si="32"/>
        <v>-1.3689299999999989</v>
      </c>
      <c r="AR63" s="892">
        <f t="shared" si="33"/>
        <v>-9.0000000008139125E-6</v>
      </c>
      <c r="AS63" s="893">
        <f t="shared" si="79"/>
        <v>-1.0575047588670492E-5</v>
      </c>
      <c r="AT63" s="205">
        <v>2010</v>
      </c>
      <c r="AU63" s="206" t="s">
        <v>441</v>
      </c>
      <c r="AV63" s="205" t="s">
        <v>517</v>
      </c>
      <c r="AW63" s="205" t="s">
        <v>4</v>
      </c>
      <c r="AX63" s="205" t="s">
        <v>56</v>
      </c>
      <c r="AY63" s="891" t="s">
        <v>402</v>
      </c>
      <c r="AZ63" s="267">
        <v>32.437609999999999</v>
      </c>
      <c r="BA63" s="268">
        <v>31.16113</v>
      </c>
      <c r="BB63" s="269">
        <v>33.392800000000001</v>
      </c>
      <c r="BC63" s="238">
        <f t="shared" si="60"/>
        <v>-0.95519000000000176</v>
      </c>
      <c r="BD63" s="255">
        <f t="shared" si="61"/>
        <v>-2.9446990699993056E-2</v>
      </c>
      <c r="BE63" s="280">
        <v>1.180177</v>
      </c>
      <c r="BF63" s="258"/>
      <c r="BG63" s="258"/>
      <c r="BH63" s="258"/>
      <c r="BI63" s="258"/>
      <c r="BJ63" s="258"/>
      <c r="BK63" s="258"/>
      <c r="BL63" s="258">
        <v>9.6301100000000001E-2</v>
      </c>
      <c r="BM63" s="258">
        <f t="shared" si="75"/>
        <v>-2.2316700000000012</v>
      </c>
      <c r="BN63" s="892">
        <f t="shared" si="62"/>
        <v>1.8999999993329908E-6</v>
      </c>
      <c r="BO63" s="893">
        <f t="shared" si="63"/>
        <v>-1.9891330513646365E-6</v>
      </c>
      <c r="BP63" s="205">
        <v>2010</v>
      </c>
      <c r="BQ63" s="206" t="s">
        <v>441</v>
      </c>
      <c r="BR63" s="205" t="s">
        <v>517</v>
      </c>
      <c r="BS63" s="205" t="s">
        <v>4</v>
      </c>
      <c r="BT63" s="205" t="s">
        <v>56</v>
      </c>
      <c r="BU63" s="891" t="s">
        <v>402</v>
      </c>
      <c r="BV63" s="267">
        <v>41.374020000000002</v>
      </c>
      <c r="BW63" s="268">
        <v>29.45731</v>
      </c>
      <c r="BX63" s="269">
        <v>29.935099999999998</v>
      </c>
      <c r="BY63" s="238">
        <f t="shared" si="64"/>
        <v>11.438920000000003</v>
      </c>
      <c r="BZ63" s="255">
        <f t="shared" si="65"/>
        <v>0.276475914112286</v>
      </c>
      <c r="CA63" s="280">
        <v>11.881360000000001</v>
      </c>
      <c r="CB63" s="258"/>
      <c r="CC63" s="258"/>
      <c r="CD63" s="258"/>
      <c r="CE63" s="258"/>
      <c r="CF63" s="258"/>
      <c r="CG63" s="258"/>
      <c r="CH63" s="258">
        <v>3.5348900000000003E-2</v>
      </c>
      <c r="CI63" s="258">
        <f t="shared" si="76"/>
        <v>-0.47778999999999883</v>
      </c>
      <c r="CJ63" s="892">
        <f t="shared" si="66"/>
        <v>1.1000000004202093E-6</v>
      </c>
      <c r="CK63" s="893">
        <f t="shared" si="67"/>
        <v>9.6162924508625723E-8</v>
      </c>
    </row>
    <row r="64" spans="1:89" ht="11.45" customHeight="1">
      <c r="A64" s="205">
        <v>2007</v>
      </c>
      <c r="B64" s="206" t="s">
        <v>441</v>
      </c>
      <c r="C64" s="205" t="s">
        <v>517</v>
      </c>
      <c r="D64" s="205" t="s">
        <v>6</v>
      </c>
      <c r="E64" s="205" t="s">
        <v>57</v>
      </c>
      <c r="F64" s="891" t="s">
        <v>402</v>
      </c>
      <c r="G64" s="267">
        <v>28.92032</v>
      </c>
      <c r="H64" s="268">
        <v>26.2758</v>
      </c>
      <c r="I64" s="269">
        <v>28.378309999999999</v>
      </c>
      <c r="J64" s="238">
        <f t="shared" si="56"/>
        <v>0.54201000000000121</v>
      </c>
      <c r="K64" s="255">
        <f t="shared" si="57"/>
        <v>1.8741493870054037E-2</v>
      </c>
      <c r="L64" s="267">
        <v>2.4117510000000002</v>
      </c>
      <c r="M64" s="268"/>
      <c r="N64" s="268"/>
      <c r="O64" s="268"/>
      <c r="P64" s="268"/>
      <c r="Q64" s="268"/>
      <c r="R64" s="268"/>
      <c r="S64" s="268">
        <v>0.2327671</v>
      </c>
      <c r="T64" s="258">
        <f t="shared" si="74"/>
        <v>-2.1025099999999988</v>
      </c>
      <c r="U64" s="892">
        <f t="shared" si="58"/>
        <v>1.8999999999991246E-6</v>
      </c>
      <c r="V64" s="893">
        <f t="shared" si="59"/>
        <v>3.5054703787736766E-6</v>
      </c>
      <c r="W64" s="1015">
        <f t="shared" si="29"/>
        <v>0.42945167063338219</v>
      </c>
      <c r="X64" s="205">
        <v>2007</v>
      </c>
      <c r="Y64" s="206" t="s">
        <v>441</v>
      </c>
      <c r="Z64" s="205" t="s">
        <v>517</v>
      </c>
      <c r="AA64" s="205" t="s">
        <v>6</v>
      </c>
      <c r="AB64" s="205" t="s">
        <v>57</v>
      </c>
      <c r="AC64" s="891" t="s">
        <v>402</v>
      </c>
      <c r="AD64" s="267">
        <v>23.457519999999999</v>
      </c>
      <c r="AE64" s="268">
        <v>21.118819999999999</v>
      </c>
      <c r="AF64" s="269">
        <v>22.874659999999999</v>
      </c>
      <c r="AG64" s="238">
        <f t="shared" si="77"/>
        <v>0.58286000000000016</v>
      </c>
      <c r="AH64" s="255">
        <f t="shared" si="78"/>
        <v>2.4847468956650156E-2</v>
      </c>
      <c r="AI64" s="280">
        <v>2.1615380000000002</v>
      </c>
      <c r="AJ64" s="258"/>
      <c r="AK64" s="258"/>
      <c r="AL64" s="258"/>
      <c r="AM64" s="258"/>
      <c r="AN64" s="258"/>
      <c r="AO64" s="258"/>
      <c r="AP64" s="258">
        <v>0.17716309999999999</v>
      </c>
      <c r="AQ64" s="258">
        <f t="shared" si="32"/>
        <v>-1.7558399999999992</v>
      </c>
      <c r="AR64" s="892">
        <f t="shared" si="33"/>
        <v>-1.1000000008642985E-6</v>
      </c>
      <c r="AS64" s="893">
        <f t="shared" si="79"/>
        <v>-1.8872456522394712E-6</v>
      </c>
      <c r="AT64" s="205">
        <v>2007</v>
      </c>
      <c r="AU64" s="206" t="s">
        <v>441</v>
      </c>
      <c r="AV64" s="205" t="s">
        <v>517</v>
      </c>
      <c r="AW64" s="205" t="s">
        <v>6</v>
      </c>
      <c r="AX64" s="205" t="s">
        <v>57</v>
      </c>
      <c r="AY64" s="891" t="s">
        <v>402</v>
      </c>
      <c r="AZ64" s="267">
        <v>35.081470000000003</v>
      </c>
      <c r="BA64" s="268">
        <v>33.552169999999997</v>
      </c>
      <c r="BB64" s="269">
        <v>36.243029999999997</v>
      </c>
      <c r="BC64" s="238">
        <f t="shared" si="60"/>
        <v>-1.1615599999999944</v>
      </c>
      <c r="BD64" s="255">
        <f t="shared" si="61"/>
        <v>-3.3110357120154719E-2</v>
      </c>
      <c r="BE64" s="280">
        <v>1.2245809999999999</v>
      </c>
      <c r="BF64" s="258"/>
      <c r="BG64" s="258"/>
      <c r="BH64" s="258"/>
      <c r="BI64" s="258"/>
      <c r="BJ64" s="258"/>
      <c r="BK64" s="258"/>
      <c r="BL64" s="258">
        <v>0.30471989999999999</v>
      </c>
      <c r="BM64" s="258">
        <f t="shared" si="75"/>
        <v>-2.6908600000000007</v>
      </c>
      <c r="BN64" s="892">
        <f t="shared" si="62"/>
        <v>-8.9999999364209771E-7</v>
      </c>
      <c r="BO64" s="893">
        <f t="shared" si="63"/>
        <v>7.7482006408803851E-7</v>
      </c>
      <c r="BP64" s="205">
        <v>2007</v>
      </c>
      <c r="BQ64" s="206" t="s">
        <v>441</v>
      </c>
      <c r="BR64" s="205" t="s">
        <v>517</v>
      </c>
      <c r="BS64" s="205" t="s">
        <v>6</v>
      </c>
      <c r="BT64" s="205" t="s">
        <v>57</v>
      </c>
      <c r="BU64" s="891" t="s">
        <v>402</v>
      </c>
      <c r="BV64" s="267">
        <v>41.737360000000002</v>
      </c>
      <c r="BW64" s="268">
        <v>29.820820000000001</v>
      </c>
      <c r="BX64" s="269">
        <v>31.667560000000002</v>
      </c>
      <c r="BY64" s="238">
        <f t="shared" si="64"/>
        <v>10.069800000000001</v>
      </c>
      <c r="BZ64" s="255">
        <f t="shared" si="65"/>
        <v>0.24126585869350625</v>
      </c>
      <c r="CA64" s="280">
        <v>11.64852</v>
      </c>
      <c r="CB64" s="258"/>
      <c r="CC64" s="258"/>
      <c r="CD64" s="258"/>
      <c r="CE64" s="258"/>
      <c r="CF64" s="258"/>
      <c r="CG64" s="258"/>
      <c r="CH64" s="258">
        <v>0.26801970000000003</v>
      </c>
      <c r="CI64" s="258">
        <f t="shared" si="76"/>
        <v>-1.8467400000000005</v>
      </c>
      <c r="CJ64" s="892">
        <f t="shared" si="66"/>
        <v>3.0000000172947239E-7</v>
      </c>
      <c r="CK64" s="893">
        <f t="shared" si="67"/>
        <v>2.9792051652413393E-8</v>
      </c>
    </row>
    <row r="65" spans="1:89" ht="11.45" customHeight="1">
      <c r="A65" s="205">
        <v>2004</v>
      </c>
      <c r="B65" s="206" t="s">
        <v>441</v>
      </c>
      <c r="C65" s="205" t="s">
        <v>517</v>
      </c>
      <c r="D65" s="205" t="s">
        <v>8</v>
      </c>
      <c r="E65" s="205" t="s">
        <v>59</v>
      </c>
      <c r="F65" s="891" t="s">
        <v>313</v>
      </c>
      <c r="G65" s="267">
        <v>27.464849999999998</v>
      </c>
      <c r="H65" s="268">
        <v>24.91356</v>
      </c>
      <c r="I65" s="269">
        <v>26.495539999999998</v>
      </c>
      <c r="J65" s="238">
        <f t="shared" si="56"/>
        <v>0.96931000000000012</v>
      </c>
      <c r="K65" s="255">
        <f t="shared" si="57"/>
        <v>3.5292746911051769E-2</v>
      </c>
      <c r="L65" s="267">
        <v>2.5512890000000001</v>
      </c>
      <c r="M65" s="268"/>
      <c r="N65" s="268"/>
      <c r="O65" s="268"/>
      <c r="P65" s="268"/>
      <c r="Q65" s="268"/>
      <c r="R65" s="268"/>
      <c r="S65" s="268">
        <v>0</v>
      </c>
      <c r="T65" s="258">
        <f t="shared" si="74"/>
        <v>-1.5819799999999979</v>
      </c>
      <c r="U65" s="892">
        <f t="shared" si="58"/>
        <v>9.9999999791933192E-7</v>
      </c>
      <c r="V65" s="893">
        <f t="shared" si="59"/>
        <v>1.0316616953496114E-6</v>
      </c>
      <c r="W65" s="900">
        <f t="shared" si="29"/>
        <v>0</v>
      </c>
      <c r="X65" s="205">
        <v>2004</v>
      </c>
      <c r="Y65" s="206" t="s">
        <v>441</v>
      </c>
      <c r="Z65" s="205" t="s">
        <v>517</v>
      </c>
      <c r="AA65" s="205" t="s">
        <v>8</v>
      </c>
      <c r="AB65" s="205" t="s">
        <v>59</v>
      </c>
      <c r="AC65" s="891" t="s">
        <v>313</v>
      </c>
      <c r="AD65" s="267">
        <v>23.02881</v>
      </c>
      <c r="AE65" s="268">
        <v>20.44286</v>
      </c>
      <c r="AF65" s="269">
        <v>21.775639999999999</v>
      </c>
      <c r="AG65" s="238">
        <f t="shared" si="77"/>
        <v>1.2531700000000008</v>
      </c>
      <c r="AH65" s="255">
        <f t="shared" si="78"/>
        <v>5.4417488354804297E-2</v>
      </c>
      <c r="AI65" s="280">
        <v>2.5859529999999999</v>
      </c>
      <c r="AJ65" s="258"/>
      <c r="AK65" s="258"/>
      <c r="AL65" s="258"/>
      <c r="AM65" s="258"/>
      <c r="AN65" s="258"/>
      <c r="AO65" s="258"/>
      <c r="AP65" s="258">
        <v>0</v>
      </c>
      <c r="AQ65" s="258">
        <f t="shared" si="32"/>
        <v>-1.3327799999999996</v>
      </c>
      <c r="AR65" s="892">
        <f t="shared" si="33"/>
        <v>-2.9999999995311555E-6</v>
      </c>
      <c r="AS65" s="893">
        <f t="shared" si="79"/>
        <v>-2.3939289956918484E-6</v>
      </c>
      <c r="AT65" s="205">
        <v>2004</v>
      </c>
      <c r="AU65" s="206" t="s">
        <v>441</v>
      </c>
      <c r="AV65" s="205" t="s">
        <v>517</v>
      </c>
      <c r="AW65" s="205" t="s">
        <v>8</v>
      </c>
      <c r="AX65" s="205" t="s">
        <v>59</v>
      </c>
      <c r="AY65" s="891" t="s">
        <v>313</v>
      </c>
      <c r="AZ65" s="267">
        <v>31.955210000000001</v>
      </c>
      <c r="BA65" s="268">
        <v>30.862259999999999</v>
      </c>
      <c r="BB65" s="269">
        <v>32.575760000000002</v>
      </c>
      <c r="BC65" s="238">
        <f t="shared" si="60"/>
        <v>-0.62055000000000149</v>
      </c>
      <c r="BD65" s="255">
        <f t="shared" si="61"/>
        <v>-1.9419368547413753E-2</v>
      </c>
      <c r="BE65" s="280">
        <v>1.0929409999999999</v>
      </c>
      <c r="BF65" s="258"/>
      <c r="BG65" s="258"/>
      <c r="BH65" s="258"/>
      <c r="BI65" s="258"/>
      <c r="BJ65" s="258"/>
      <c r="BK65" s="258"/>
      <c r="BL65" s="258">
        <v>0</v>
      </c>
      <c r="BM65" s="258">
        <f t="shared" si="75"/>
        <v>-1.7135000000000034</v>
      </c>
      <c r="BN65" s="892">
        <f t="shared" si="62"/>
        <v>9.0000000019241355E-6</v>
      </c>
      <c r="BO65" s="893">
        <f t="shared" si="63"/>
        <v>-1.450326323732836E-5</v>
      </c>
      <c r="BP65" s="205">
        <v>2004</v>
      </c>
      <c r="BQ65" s="206" t="s">
        <v>441</v>
      </c>
      <c r="BR65" s="205" t="s">
        <v>517</v>
      </c>
      <c r="BS65" s="205" t="s">
        <v>8</v>
      </c>
      <c r="BT65" s="205" t="s">
        <v>59</v>
      </c>
      <c r="BU65" s="891" t="s">
        <v>313</v>
      </c>
      <c r="BV65" s="267">
        <v>39.780810000000002</v>
      </c>
      <c r="BW65" s="268">
        <v>27.28389</v>
      </c>
      <c r="BX65" s="269">
        <v>29.061209999999999</v>
      </c>
      <c r="BY65" s="238">
        <f t="shared" si="64"/>
        <v>10.719600000000003</v>
      </c>
      <c r="BZ65" s="255">
        <f t="shared" si="65"/>
        <v>0.26946660965425295</v>
      </c>
      <c r="CA65" s="280">
        <v>12.496919999999999</v>
      </c>
      <c r="CB65" s="258"/>
      <c r="CC65" s="258"/>
      <c r="CD65" s="258"/>
      <c r="CE65" s="258"/>
      <c r="CF65" s="258"/>
      <c r="CG65" s="258"/>
      <c r="CH65" s="258">
        <v>0</v>
      </c>
      <c r="CI65" s="258">
        <f t="shared" si="76"/>
        <v>-1.7773199999999996</v>
      </c>
      <c r="CJ65" s="892">
        <f t="shared" si="66"/>
        <v>0</v>
      </c>
      <c r="CK65" s="893">
        <f t="shared" si="67"/>
        <v>0</v>
      </c>
    </row>
    <row r="66" spans="1:89" ht="11.45" customHeight="1">
      <c r="A66" s="212">
        <v>2013</v>
      </c>
      <c r="B66" s="213" t="s">
        <v>442</v>
      </c>
      <c r="C66" s="212" t="s">
        <v>518</v>
      </c>
      <c r="D66" s="212" t="s">
        <v>20</v>
      </c>
      <c r="E66" s="212" t="s">
        <v>60</v>
      </c>
      <c r="F66" s="1011" t="s">
        <v>313</v>
      </c>
      <c r="G66" s="603">
        <v>32.855379999999997</v>
      </c>
      <c r="H66" s="604">
        <v>10.37396</v>
      </c>
      <c r="I66" s="605">
        <v>11.348470000000001</v>
      </c>
      <c r="J66" s="256">
        <f t="shared" si="56"/>
        <v>21.506909999999998</v>
      </c>
      <c r="K66" s="257">
        <f t="shared" si="57"/>
        <v>0.65459325078571606</v>
      </c>
      <c r="L66" s="603">
        <v>19.552109999999999</v>
      </c>
      <c r="M66" s="604"/>
      <c r="N66" s="604">
        <v>1.4072020000000001</v>
      </c>
      <c r="O66" s="604"/>
      <c r="P66" s="604">
        <v>0.28427459999999999</v>
      </c>
      <c r="Q66" s="604">
        <v>0.29816199999999998</v>
      </c>
      <c r="R66" s="604">
        <v>0.22113369999999999</v>
      </c>
      <c r="S66" s="604">
        <v>0.8360109</v>
      </c>
      <c r="T66" s="925">
        <f t="shared" si="74"/>
        <v>-0.97451000000000043</v>
      </c>
      <c r="U66" s="926">
        <f t="shared" si="58"/>
        <v>-0.11747320000000627</v>
      </c>
      <c r="V66" s="927">
        <f t="shared" si="59"/>
        <v>-5.4621142693211753E-3</v>
      </c>
      <c r="W66" s="903">
        <f t="shared" si="29"/>
        <v>3.8871734712239002E-2</v>
      </c>
      <c r="X66" s="212">
        <v>2013</v>
      </c>
      <c r="Y66" s="213" t="s">
        <v>442</v>
      </c>
      <c r="Z66" s="212" t="s">
        <v>518</v>
      </c>
      <c r="AA66" s="212" t="s">
        <v>20</v>
      </c>
      <c r="AB66" s="212" t="s">
        <v>60</v>
      </c>
      <c r="AC66" s="1011" t="s">
        <v>313</v>
      </c>
      <c r="AD66" s="603">
        <v>21.207809999999998</v>
      </c>
      <c r="AE66" s="604">
        <v>8.4788230000000002</v>
      </c>
      <c r="AF66" s="605">
        <v>9.474513</v>
      </c>
      <c r="AG66" s="256">
        <f t="shared" si="77"/>
        <v>11.733296999999999</v>
      </c>
      <c r="AH66" s="257">
        <f t="shared" si="78"/>
        <v>0.55325358912589273</v>
      </c>
      <c r="AI66" s="1012">
        <v>10.142440000000001</v>
      </c>
      <c r="AJ66" s="256"/>
      <c r="AK66" s="256">
        <v>1.1110329999999999</v>
      </c>
      <c r="AL66" s="256"/>
      <c r="AM66" s="256">
        <v>0.31753399999999998</v>
      </c>
      <c r="AN66" s="256">
        <v>0.24762390000000001</v>
      </c>
      <c r="AO66" s="256">
        <v>0.219697</v>
      </c>
      <c r="AP66" s="256">
        <v>0.78708409999999995</v>
      </c>
      <c r="AQ66" s="256">
        <f t="shared" si="32"/>
        <v>-0.99568999999999974</v>
      </c>
      <c r="AR66" s="1013">
        <f t="shared" si="33"/>
        <v>-9.6425000000001759E-2</v>
      </c>
      <c r="AS66" s="927">
        <f t="shared" si="79"/>
        <v>-8.2180652207134771E-3</v>
      </c>
      <c r="AT66" s="212">
        <v>2013</v>
      </c>
      <c r="AU66" s="213" t="s">
        <v>442</v>
      </c>
      <c r="AV66" s="212" t="s">
        <v>518</v>
      </c>
      <c r="AW66" s="212" t="s">
        <v>20</v>
      </c>
      <c r="AX66" s="212" t="s">
        <v>60</v>
      </c>
      <c r="AY66" s="1011" t="s">
        <v>313</v>
      </c>
      <c r="AZ66" s="603">
        <v>23.202809999999999</v>
      </c>
      <c r="BA66" s="604">
        <v>14.92665</v>
      </c>
      <c r="BB66" s="605">
        <v>16.75676</v>
      </c>
      <c r="BC66" s="256">
        <f t="shared" si="60"/>
        <v>6.4460499999999996</v>
      </c>
      <c r="BD66" s="257">
        <f t="shared" si="61"/>
        <v>0.27781333381603346</v>
      </c>
      <c r="BE66" s="1012">
        <v>2.2762069999999999</v>
      </c>
      <c r="BF66" s="256"/>
      <c r="BG66" s="256">
        <v>3.69848</v>
      </c>
      <c r="BH66" s="256"/>
      <c r="BI66" s="256">
        <v>0.4367337</v>
      </c>
      <c r="BJ66" s="256">
        <v>0.52598480000000003</v>
      </c>
      <c r="BK66" s="256">
        <v>0.37700990000000001</v>
      </c>
      <c r="BL66" s="256">
        <v>1.212181</v>
      </c>
      <c r="BM66" s="256">
        <f t="shared" si="75"/>
        <v>-1.8301099999999995</v>
      </c>
      <c r="BN66" s="1013">
        <f t="shared" si="62"/>
        <v>-0.25043639999999989</v>
      </c>
      <c r="BO66" s="927">
        <f t="shared" si="63"/>
        <v>-3.8851141396669266E-2</v>
      </c>
      <c r="BP66" s="212">
        <v>2013</v>
      </c>
      <c r="BQ66" s="213" t="s">
        <v>442</v>
      </c>
      <c r="BR66" s="212" t="s">
        <v>518</v>
      </c>
      <c r="BS66" s="212" t="s">
        <v>20</v>
      </c>
      <c r="BT66" s="212" t="s">
        <v>60</v>
      </c>
      <c r="BU66" s="1011" t="s">
        <v>313</v>
      </c>
      <c r="BV66" s="603">
        <v>86.654499999999999</v>
      </c>
      <c r="BW66" s="604">
        <v>12.722049999999999</v>
      </c>
      <c r="BX66" s="605">
        <v>12.722049999999999</v>
      </c>
      <c r="BY66" s="256">
        <f t="shared" si="64"/>
        <v>73.932450000000003</v>
      </c>
      <c r="BZ66" s="257">
        <f t="shared" si="65"/>
        <v>0.85318650502859061</v>
      </c>
      <c r="CA66" s="1012">
        <v>72.929230000000004</v>
      </c>
      <c r="CB66" s="256"/>
      <c r="CC66" s="256">
        <v>0.1215601</v>
      </c>
      <c r="CD66" s="256"/>
      <c r="CE66" s="256">
        <v>0</v>
      </c>
      <c r="CF66" s="256">
        <v>0.24946879999999999</v>
      </c>
      <c r="CG66" s="256">
        <v>6.34604E-2</v>
      </c>
      <c r="CH66" s="256">
        <v>0.62608339999999996</v>
      </c>
      <c r="CI66" s="256">
        <f t="shared" si="76"/>
        <v>0</v>
      </c>
      <c r="CJ66" s="1013">
        <f t="shared" si="66"/>
        <v>-5.7352699999995593E-2</v>
      </c>
      <c r="CK66" s="927">
        <f t="shared" si="67"/>
        <v>-7.7574461552397617E-4</v>
      </c>
    </row>
    <row r="67" spans="1:89" ht="11.45" customHeight="1">
      <c r="A67" s="205">
        <v>2010</v>
      </c>
      <c r="B67" s="206" t="s">
        <v>442</v>
      </c>
      <c r="C67" s="205" t="s">
        <v>518</v>
      </c>
      <c r="D67" s="205" t="s">
        <v>4</v>
      </c>
      <c r="E67" s="205" t="s">
        <v>61</v>
      </c>
      <c r="F67" s="891" t="s">
        <v>313</v>
      </c>
      <c r="G67" s="267">
        <v>32.85613</v>
      </c>
      <c r="H67" s="268">
        <v>10.0421</v>
      </c>
      <c r="I67" s="269">
        <v>11.335800000000001</v>
      </c>
      <c r="J67" s="258">
        <f t="shared" si="56"/>
        <v>21.520330000000001</v>
      </c>
      <c r="K67" s="259">
        <f t="shared" si="57"/>
        <v>0.65498675589608391</v>
      </c>
      <c r="L67" s="267">
        <v>19.092199999999998</v>
      </c>
      <c r="M67" s="268"/>
      <c r="N67" s="268">
        <v>2.060651</v>
      </c>
      <c r="O67" s="268"/>
      <c r="P67" s="268">
        <v>0.45716909999999999</v>
      </c>
      <c r="Q67" s="268">
        <v>6.7752400000000004E-2</v>
      </c>
      <c r="R67" s="268">
        <v>4.0670900000000003E-2</v>
      </c>
      <c r="S67" s="268">
        <v>1.0229729999999999</v>
      </c>
      <c r="T67" s="258">
        <f t="shared" si="74"/>
        <v>-1.2937000000000012</v>
      </c>
      <c r="U67" s="892">
        <f t="shared" si="58"/>
        <v>7.2613600000003942E-2</v>
      </c>
      <c r="V67" s="893">
        <f t="shared" si="59"/>
        <v>3.3741861765132753E-3</v>
      </c>
      <c r="W67" s="900">
        <f t="shared" si="29"/>
        <v>4.7535191142515004E-2</v>
      </c>
      <c r="X67" s="205">
        <v>2010</v>
      </c>
      <c r="Y67" s="206" t="s">
        <v>442</v>
      </c>
      <c r="Z67" s="205" t="s">
        <v>518</v>
      </c>
      <c r="AA67" s="205" t="s">
        <v>4</v>
      </c>
      <c r="AB67" s="205" t="s">
        <v>61</v>
      </c>
      <c r="AC67" s="891" t="s">
        <v>313</v>
      </c>
      <c r="AD67" s="267">
        <v>22.947299999999998</v>
      </c>
      <c r="AE67" s="268">
        <v>8.347054</v>
      </c>
      <c r="AF67" s="269">
        <v>9.6738049999999998</v>
      </c>
      <c r="AG67" s="258">
        <f t="shared" si="77"/>
        <v>13.273494999999999</v>
      </c>
      <c r="AH67" s="259">
        <f t="shared" si="78"/>
        <v>0.57843384624770666</v>
      </c>
      <c r="AI67" s="280">
        <v>11.24405</v>
      </c>
      <c r="AJ67" s="258"/>
      <c r="AK67" s="258">
        <v>1.687891</v>
      </c>
      <c r="AL67" s="258"/>
      <c r="AM67" s="258">
        <v>0.5198431</v>
      </c>
      <c r="AN67" s="258">
        <v>6.9892899999999994E-2</v>
      </c>
      <c r="AO67" s="258">
        <v>3.8723899999999999E-2</v>
      </c>
      <c r="AP67" s="258">
        <v>0.99458460000000004</v>
      </c>
      <c r="AQ67" s="258">
        <f t="shared" si="32"/>
        <v>-1.3267509999999998</v>
      </c>
      <c r="AR67" s="892">
        <f t="shared" si="33"/>
        <v>4.5260499999999482E-2</v>
      </c>
      <c r="AS67" s="893">
        <f t="shared" si="79"/>
        <v>3.4098404376540982E-3</v>
      </c>
      <c r="AT67" s="205">
        <v>2010</v>
      </c>
      <c r="AU67" s="206" t="s">
        <v>442</v>
      </c>
      <c r="AV67" s="205" t="s">
        <v>518</v>
      </c>
      <c r="AW67" s="205" t="s">
        <v>4</v>
      </c>
      <c r="AX67" s="205" t="s">
        <v>61</v>
      </c>
      <c r="AY67" s="891" t="s">
        <v>313</v>
      </c>
      <c r="AZ67" s="267">
        <v>24.751570000000001</v>
      </c>
      <c r="BA67" s="268">
        <v>14.63101</v>
      </c>
      <c r="BB67" s="269">
        <v>16.845099999999999</v>
      </c>
      <c r="BC67" s="258">
        <f t="shared" si="60"/>
        <v>7.9064700000000023</v>
      </c>
      <c r="BD67" s="259">
        <f t="shared" si="61"/>
        <v>0.31943307030624735</v>
      </c>
      <c r="BE67" s="280">
        <v>2.9533399999999999</v>
      </c>
      <c r="BF67" s="258"/>
      <c r="BG67" s="258">
        <v>5.1297509999999997</v>
      </c>
      <c r="BH67" s="258"/>
      <c r="BI67" s="258">
        <v>0.53015140000000005</v>
      </c>
      <c r="BJ67" s="258">
        <v>9.6070799999999998E-2</v>
      </c>
      <c r="BK67" s="258">
        <v>5.11642E-2</v>
      </c>
      <c r="BL67" s="258">
        <v>1.1957040000000001</v>
      </c>
      <c r="BM67" s="258">
        <f t="shared" si="75"/>
        <v>-2.2140899999999988</v>
      </c>
      <c r="BN67" s="892">
        <f t="shared" si="62"/>
        <v>0.16437860000000271</v>
      </c>
      <c r="BO67" s="893">
        <f t="shared" si="63"/>
        <v>2.0790390654742592E-2</v>
      </c>
      <c r="BP67" s="205">
        <v>2010</v>
      </c>
      <c r="BQ67" s="206" t="s">
        <v>442</v>
      </c>
      <c r="BR67" s="205" t="s">
        <v>518</v>
      </c>
      <c r="BS67" s="205" t="s">
        <v>4</v>
      </c>
      <c r="BT67" s="205" t="s">
        <v>61</v>
      </c>
      <c r="BU67" s="891" t="s">
        <v>313</v>
      </c>
      <c r="BV67" s="267">
        <v>85.723820000000003</v>
      </c>
      <c r="BW67" s="268">
        <v>12.076560000000001</v>
      </c>
      <c r="BX67" s="269">
        <v>12.14601</v>
      </c>
      <c r="BY67" s="258">
        <f t="shared" si="64"/>
        <v>73.577809999999999</v>
      </c>
      <c r="BZ67" s="259">
        <f t="shared" si="65"/>
        <v>0.85831231039400713</v>
      </c>
      <c r="CA67" s="280">
        <v>72.366990000000001</v>
      </c>
      <c r="CB67" s="258"/>
      <c r="CC67" s="258">
        <v>9.1651399999999994E-2</v>
      </c>
      <c r="CD67" s="258"/>
      <c r="CE67" s="258">
        <v>9.7308199999999997E-2</v>
      </c>
      <c r="CF67" s="258">
        <v>2.51656E-2</v>
      </c>
      <c r="CG67" s="258">
        <v>3.6883800000000001E-2</v>
      </c>
      <c r="CH67" s="258">
        <v>0.94458149999999996</v>
      </c>
      <c r="CI67" s="258">
        <f t="shared" si="76"/>
        <v>-6.944999999999979E-2</v>
      </c>
      <c r="CJ67" s="892">
        <f t="shared" si="66"/>
        <v>8.4679500000007124E-2</v>
      </c>
      <c r="CK67" s="893">
        <f t="shared" si="67"/>
        <v>1.1508836699543942E-3</v>
      </c>
    </row>
    <row r="68" spans="1:89" ht="11.45" customHeight="1">
      <c r="A68" s="205">
        <v>2007</v>
      </c>
      <c r="B68" s="206" t="s">
        <v>442</v>
      </c>
      <c r="C68" s="205" t="s">
        <v>518</v>
      </c>
      <c r="D68" s="205" t="s">
        <v>6</v>
      </c>
      <c r="E68" s="205" t="s">
        <v>62</v>
      </c>
      <c r="F68" s="891" t="s">
        <v>313</v>
      </c>
      <c r="G68" s="267">
        <v>31.5733</v>
      </c>
      <c r="H68" s="268">
        <v>9.1332380000000004</v>
      </c>
      <c r="I68" s="269">
        <v>10.82522</v>
      </c>
      <c r="J68" s="258">
        <f t="shared" si="56"/>
        <v>20.748080000000002</v>
      </c>
      <c r="K68" s="259">
        <f t="shared" si="57"/>
        <v>0.65714005187927782</v>
      </c>
      <c r="L68" s="267">
        <v>17.781680000000001</v>
      </c>
      <c r="M68" s="268"/>
      <c r="N68" s="268">
        <v>2.9458579999999999</v>
      </c>
      <c r="O68" s="268"/>
      <c r="P68" s="268">
        <v>0.29476550000000001</v>
      </c>
      <c r="Q68" s="268">
        <v>0.13273760000000001</v>
      </c>
      <c r="R68" s="268">
        <v>0.15563440000000001</v>
      </c>
      <c r="S68" s="268">
        <v>1.129327</v>
      </c>
      <c r="T68" s="258">
        <f t="shared" si="74"/>
        <v>-1.6919819999999994</v>
      </c>
      <c r="U68" s="892">
        <f t="shared" si="58"/>
        <v>5.9499999998990916E-5</v>
      </c>
      <c r="V68" s="893">
        <f t="shared" si="59"/>
        <v>2.8677352313559089E-6</v>
      </c>
      <c r="W68" s="900">
        <f t="shared" si="29"/>
        <v>5.4430434044981504E-2</v>
      </c>
      <c r="X68" s="205">
        <v>2007</v>
      </c>
      <c r="Y68" s="206" t="s">
        <v>442</v>
      </c>
      <c r="Z68" s="205" t="s">
        <v>518</v>
      </c>
      <c r="AA68" s="205" t="s">
        <v>6</v>
      </c>
      <c r="AB68" s="205" t="s">
        <v>62</v>
      </c>
      <c r="AC68" s="891" t="s">
        <v>313</v>
      </c>
      <c r="AD68" s="267">
        <v>21.74588</v>
      </c>
      <c r="AE68" s="268">
        <v>7.043876</v>
      </c>
      <c r="AF68" s="269">
        <v>8.7986909999999998</v>
      </c>
      <c r="AG68" s="258">
        <f t="shared" si="77"/>
        <v>12.947189</v>
      </c>
      <c r="AH68" s="259">
        <f t="shared" si="78"/>
        <v>0.59538583860482996</v>
      </c>
      <c r="AI68" s="280">
        <v>10.72425</v>
      </c>
      <c r="AJ68" s="258"/>
      <c r="AK68" s="258">
        <v>2.2593160000000001</v>
      </c>
      <c r="AL68" s="258"/>
      <c r="AM68" s="258">
        <v>0.31967449999999997</v>
      </c>
      <c r="AN68" s="258">
        <v>0.1081443</v>
      </c>
      <c r="AO68" s="258">
        <v>0.1831422</v>
      </c>
      <c r="AP68" s="258">
        <v>1.1225849999999999</v>
      </c>
      <c r="AQ68" s="258">
        <f t="shared" si="32"/>
        <v>-1.7548149999999998</v>
      </c>
      <c r="AR68" s="892">
        <f t="shared" si="33"/>
        <v>-1.5107999999999677E-2</v>
      </c>
      <c r="AS68" s="893">
        <f t="shared" si="79"/>
        <v>-1.1668942192779976E-3</v>
      </c>
      <c r="AT68" s="205">
        <v>2007</v>
      </c>
      <c r="AU68" s="206" t="s">
        <v>442</v>
      </c>
      <c r="AV68" s="205" t="s">
        <v>518</v>
      </c>
      <c r="AW68" s="205" t="s">
        <v>6</v>
      </c>
      <c r="AX68" s="205" t="s">
        <v>62</v>
      </c>
      <c r="AY68" s="891" t="s">
        <v>313</v>
      </c>
      <c r="AZ68" s="267">
        <v>24.300789999999999</v>
      </c>
      <c r="BA68" s="268">
        <v>11.61077</v>
      </c>
      <c r="BB68" s="269">
        <v>14.34801</v>
      </c>
      <c r="BC68" s="258">
        <f t="shared" si="60"/>
        <v>9.9527799999999989</v>
      </c>
      <c r="BD68" s="259">
        <f t="shared" si="61"/>
        <v>0.40956610875613503</v>
      </c>
      <c r="BE68" s="280">
        <v>2.5674060000000001</v>
      </c>
      <c r="BF68" s="258"/>
      <c r="BG68" s="258">
        <v>7.6395619999999997</v>
      </c>
      <c r="BH68" s="258"/>
      <c r="BI68" s="258">
        <v>0.41687819999999998</v>
      </c>
      <c r="BJ68" s="258">
        <v>0.31237320000000002</v>
      </c>
      <c r="BK68" s="258">
        <v>0.1767387</v>
      </c>
      <c r="BL68" s="258">
        <v>1.541785</v>
      </c>
      <c r="BM68" s="258">
        <f t="shared" si="75"/>
        <v>-2.7372399999999999</v>
      </c>
      <c r="BN68" s="892">
        <f t="shared" si="62"/>
        <v>3.5276900000001277E-2</v>
      </c>
      <c r="BO68" s="893">
        <f t="shared" si="63"/>
        <v>3.5444267832707324E-3</v>
      </c>
      <c r="BP68" s="205">
        <v>2007</v>
      </c>
      <c r="BQ68" s="206" t="s">
        <v>442</v>
      </c>
      <c r="BR68" s="205" t="s">
        <v>518</v>
      </c>
      <c r="BS68" s="205" t="s">
        <v>6</v>
      </c>
      <c r="BT68" s="205" t="s">
        <v>62</v>
      </c>
      <c r="BU68" s="891" t="s">
        <v>313</v>
      </c>
      <c r="BV68" s="267">
        <v>86.835989999999995</v>
      </c>
      <c r="BW68" s="268">
        <v>15.7767</v>
      </c>
      <c r="BX68" s="269">
        <v>15.848039999999999</v>
      </c>
      <c r="BY68" s="258">
        <f t="shared" si="64"/>
        <v>70.987949999999998</v>
      </c>
      <c r="BZ68" s="259">
        <f t="shared" si="65"/>
        <v>0.81749456648101781</v>
      </c>
      <c r="CA68" s="280">
        <v>70.14622</v>
      </c>
      <c r="CB68" s="258"/>
      <c r="CC68" s="258">
        <v>0.20596929999999999</v>
      </c>
      <c r="CD68" s="258"/>
      <c r="CE68" s="258">
        <v>2.3133299999999999E-2</v>
      </c>
      <c r="CF68" s="258">
        <v>0.02</v>
      </c>
      <c r="CG68" s="258">
        <v>0</v>
      </c>
      <c r="CH68" s="258">
        <v>0.63754080000000002</v>
      </c>
      <c r="CI68" s="258">
        <f t="shared" si="76"/>
        <v>-7.1339999999999293E-2</v>
      </c>
      <c r="CJ68" s="892">
        <f t="shared" si="66"/>
        <v>2.6426599999993527E-2</v>
      </c>
      <c r="CK68" s="893">
        <f t="shared" si="67"/>
        <v>3.7226881463675918E-4</v>
      </c>
    </row>
    <row r="69" spans="1:89" ht="11.45" customHeight="1">
      <c r="A69" s="205">
        <v>2004</v>
      </c>
      <c r="B69" s="206" t="s">
        <v>442</v>
      </c>
      <c r="C69" s="205" t="s">
        <v>518</v>
      </c>
      <c r="D69" s="205" t="s">
        <v>8</v>
      </c>
      <c r="E69" s="205" t="s">
        <v>63</v>
      </c>
      <c r="F69" s="891" t="s">
        <v>313</v>
      </c>
      <c r="G69" s="267">
        <v>32.507150000000003</v>
      </c>
      <c r="H69" s="268">
        <v>9.4903960000000005</v>
      </c>
      <c r="I69" s="269">
        <v>11.515140000000001</v>
      </c>
      <c r="J69" s="258">
        <f t="shared" si="56"/>
        <v>20.992010000000001</v>
      </c>
      <c r="K69" s="259">
        <f t="shared" si="57"/>
        <v>0.645765931495071</v>
      </c>
      <c r="L69" s="267">
        <v>18.104559999999999</v>
      </c>
      <c r="M69" s="268"/>
      <c r="N69" s="268">
        <v>2.60805</v>
      </c>
      <c r="O69" s="268"/>
      <c r="P69" s="268">
        <v>0.42588999999999999</v>
      </c>
      <c r="Q69" s="268">
        <v>0.1930413</v>
      </c>
      <c r="R69" s="268">
        <v>0.47200439999999999</v>
      </c>
      <c r="S69" s="268">
        <v>1.006813</v>
      </c>
      <c r="T69" s="258">
        <f t="shared" si="74"/>
        <v>-2.0247440000000001</v>
      </c>
      <c r="U69" s="892">
        <f t="shared" si="58"/>
        <v>0.20639530000000406</v>
      </c>
      <c r="V69" s="893">
        <f t="shared" si="59"/>
        <v>9.8320884946226702E-3</v>
      </c>
      <c r="W69" s="900">
        <f t="shared" si="29"/>
        <v>4.7961724484696794E-2</v>
      </c>
      <c r="X69" s="205">
        <v>2004</v>
      </c>
      <c r="Y69" s="206" t="s">
        <v>442</v>
      </c>
      <c r="Z69" s="205" t="s">
        <v>518</v>
      </c>
      <c r="AA69" s="205" t="s">
        <v>8</v>
      </c>
      <c r="AB69" s="205" t="s">
        <v>63</v>
      </c>
      <c r="AC69" s="891" t="s">
        <v>313</v>
      </c>
      <c r="AD69" s="267">
        <v>23.449909999999999</v>
      </c>
      <c r="AE69" s="268">
        <v>8.0223960000000005</v>
      </c>
      <c r="AF69" s="269">
        <v>9.9358830000000005</v>
      </c>
      <c r="AG69" s="258">
        <f t="shared" si="77"/>
        <v>13.514026999999999</v>
      </c>
      <c r="AH69" s="259">
        <f t="shared" si="78"/>
        <v>0.57629334185077896</v>
      </c>
      <c r="AI69" s="280">
        <v>10.938330000000001</v>
      </c>
      <c r="AJ69" s="258"/>
      <c r="AK69" s="258">
        <v>1.990157</v>
      </c>
      <c r="AL69" s="258"/>
      <c r="AM69" s="258">
        <v>0.44440649999999998</v>
      </c>
      <c r="AN69" s="258">
        <v>0.17720369999999999</v>
      </c>
      <c r="AO69" s="258">
        <v>0.52301790000000004</v>
      </c>
      <c r="AP69" s="258">
        <v>1.0098750000000001</v>
      </c>
      <c r="AQ69" s="258">
        <f t="shared" si="32"/>
        <v>-1.9134869999999999</v>
      </c>
      <c r="AR69" s="892">
        <f t="shared" si="33"/>
        <v>0.34452389999999866</v>
      </c>
      <c r="AS69" s="893">
        <f t="shared" si="79"/>
        <v>2.5493799886591811E-2</v>
      </c>
      <c r="AT69" s="205">
        <v>2004</v>
      </c>
      <c r="AU69" s="206" t="s">
        <v>442</v>
      </c>
      <c r="AV69" s="205" t="s">
        <v>518</v>
      </c>
      <c r="AW69" s="205" t="s">
        <v>8</v>
      </c>
      <c r="AX69" s="205" t="s">
        <v>63</v>
      </c>
      <c r="AY69" s="891" t="s">
        <v>313</v>
      </c>
      <c r="AZ69" s="267">
        <v>26.084389999999999</v>
      </c>
      <c r="BA69" s="268">
        <v>14.04557</v>
      </c>
      <c r="BB69" s="269">
        <v>17.880960000000002</v>
      </c>
      <c r="BC69" s="258">
        <f t="shared" si="60"/>
        <v>8.2034299999999973</v>
      </c>
      <c r="BD69" s="259">
        <f t="shared" si="61"/>
        <v>0.31449575780763889</v>
      </c>
      <c r="BE69" s="280">
        <v>2.4893510000000001</v>
      </c>
      <c r="BF69" s="258"/>
      <c r="BG69" s="258">
        <v>6.71875</v>
      </c>
      <c r="BH69" s="258"/>
      <c r="BI69" s="258">
        <v>0.63336369999999997</v>
      </c>
      <c r="BJ69" s="258">
        <v>0.39231159999999998</v>
      </c>
      <c r="BK69" s="258">
        <v>0.49214360000000001</v>
      </c>
      <c r="BL69" s="258">
        <v>1.418309</v>
      </c>
      <c r="BM69" s="258">
        <f t="shared" si="75"/>
        <v>-3.8353900000000021</v>
      </c>
      <c r="BN69" s="892">
        <f t="shared" si="62"/>
        <v>-0.10540890000000047</v>
      </c>
      <c r="BO69" s="893">
        <f t="shared" si="63"/>
        <v>-1.2849369105362086E-2</v>
      </c>
      <c r="BP69" s="205">
        <v>2004</v>
      </c>
      <c r="BQ69" s="206" t="s">
        <v>442</v>
      </c>
      <c r="BR69" s="205" t="s">
        <v>518</v>
      </c>
      <c r="BS69" s="205" t="s">
        <v>8</v>
      </c>
      <c r="BT69" s="205" t="s">
        <v>63</v>
      </c>
      <c r="BU69" s="891" t="s">
        <v>313</v>
      </c>
      <c r="BV69" s="267">
        <v>84.533810000000003</v>
      </c>
      <c r="BW69" s="268">
        <v>10.372400000000001</v>
      </c>
      <c r="BX69" s="269">
        <v>10.486789999999999</v>
      </c>
      <c r="BY69" s="258">
        <f t="shared" si="64"/>
        <v>74.047020000000003</v>
      </c>
      <c r="BZ69" s="259">
        <f t="shared" si="65"/>
        <v>0.87594561276724658</v>
      </c>
      <c r="CA69" s="280">
        <v>73.480869999999996</v>
      </c>
      <c r="CB69" s="258"/>
      <c r="CC69" s="258">
        <v>1.9905099999999998E-2</v>
      </c>
      <c r="CD69" s="258"/>
      <c r="CE69" s="258">
        <v>5.7303E-2</v>
      </c>
      <c r="CF69" s="258">
        <v>0</v>
      </c>
      <c r="CG69" s="258">
        <v>0.2006097</v>
      </c>
      <c r="CH69" s="258">
        <v>0.43693729999999997</v>
      </c>
      <c r="CI69" s="258">
        <f t="shared" si="76"/>
        <v>-0.11438999999999844</v>
      </c>
      <c r="CJ69" s="892">
        <f t="shared" si="66"/>
        <v>-3.4215099999997278E-2</v>
      </c>
      <c r="CK69" s="893">
        <f t="shared" si="67"/>
        <v>-4.6207261278032898E-4</v>
      </c>
    </row>
    <row r="70" spans="1:89" ht="11.45" customHeight="1">
      <c r="A70" s="205">
        <v>2002</v>
      </c>
      <c r="B70" s="206" t="s">
        <v>442</v>
      </c>
      <c r="C70" s="205" t="s">
        <v>518</v>
      </c>
      <c r="D70" s="205" t="s">
        <v>10</v>
      </c>
      <c r="E70" s="205" t="s">
        <v>64</v>
      </c>
      <c r="F70" s="891" t="s">
        <v>313</v>
      </c>
      <c r="G70" s="267">
        <v>33.31955</v>
      </c>
      <c r="H70" s="268">
        <v>8.5769230000000007</v>
      </c>
      <c r="I70" s="269">
        <v>9.7900469999999995</v>
      </c>
      <c r="J70" s="258">
        <f t="shared" si="56"/>
        <v>23.529502999999998</v>
      </c>
      <c r="K70" s="259">
        <f t="shared" si="57"/>
        <v>0.70617709422846342</v>
      </c>
      <c r="L70" s="267">
        <v>18.466259999999998</v>
      </c>
      <c r="M70" s="268"/>
      <c r="N70" s="268">
        <v>3.4170129999999999</v>
      </c>
      <c r="O70" s="268"/>
      <c r="P70" s="268">
        <v>0.55592969999999997</v>
      </c>
      <c r="Q70" s="268">
        <v>0.17695520000000001</v>
      </c>
      <c r="R70" s="268">
        <v>1.0311399999999999</v>
      </c>
      <c r="S70" s="268">
        <v>1.064948</v>
      </c>
      <c r="T70" s="258">
        <f t="shared" si="74"/>
        <v>-1.2131239999999988</v>
      </c>
      <c r="U70" s="892">
        <f t="shared" si="58"/>
        <v>3.0381099999999606E-2</v>
      </c>
      <c r="V70" s="893">
        <f t="shared" si="59"/>
        <v>1.2911917434039982E-3</v>
      </c>
      <c r="W70" s="900">
        <f t="shared" si="29"/>
        <v>4.5260114503906011E-2</v>
      </c>
      <c r="X70" s="205">
        <v>2002</v>
      </c>
      <c r="Y70" s="206" t="s">
        <v>442</v>
      </c>
      <c r="Z70" s="205" t="s">
        <v>518</v>
      </c>
      <c r="AA70" s="205" t="s">
        <v>10</v>
      </c>
      <c r="AB70" s="205" t="s">
        <v>64</v>
      </c>
      <c r="AC70" s="891" t="s">
        <v>313</v>
      </c>
      <c r="AD70" s="267">
        <v>24.113240000000001</v>
      </c>
      <c r="AE70" s="268">
        <v>6.7946580000000001</v>
      </c>
      <c r="AF70" s="269">
        <v>7.9450440000000002</v>
      </c>
      <c r="AG70" s="258">
        <f t="shared" si="77"/>
        <v>16.168196000000002</v>
      </c>
      <c r="AH70" s="259">
        <f t="shared" si="78"/>
        <v>0.67051113827921927</v>
      </c>
      <c r="AI70" s="280">
        <v>11.7606</v>
      </c>
      <c r="AJ70" s="258"/>
      <c r="AK70" s="258">
        <v>2.5436399999999999</v>
      </c>
      <c r="AL70" s="258"/>
      <c r="AM70" s="258">
        <v>0.62932279999999996</v>
      </c>
      <c r="AN70" s="258">
        <v>0.14473179999999999</v>
      </c>
      <c r="AO70" s="258">
        <v>1.1027340000000001</v>
      </c>
      <c r="AP70" s="258">
        <v>1.053904</v>
      </c>
      <c r="AQ70" s="258">
        <f t="shared" si="32"/>
        <v>-1.1503860000000001</v>
      </c>
      <c r="AR70" s="892">
        <f t="shared" si="33"/>
        <v>8.3649400000002316E-2</v>
      </c>
      <c r="AS70" s="893">
        <f t="shared" si="79"/>
        <v>5.1737002693437355E-3</v>
      </c>
      <c r="AT70" s="205">
        <v>2002</v>
      </c>
      <c r="AU70" s="206" t="s">
        <v>442</v>
      </c>
      <c r="AV70" s="205" t="s">
        <v>518</v>
      </c>
      <c r="AW70" s="205" t="s">
        <v>10</v>
      </c>
      <c r="AX70" s="205" t="s">
        <v>64</v>
      </c>
      <c r="AY70" s="891" t="s">
        <v>313</v>
      </c>
      <c r="AZ70" s="267">
        <v>29.18477</v>
      </c>
      <c r="BA70" s="268">
        <v>13.719379999999999</v>
      </c>
      <c r="BB70" s="269">
        <v>15.843299999999999</v>
      </c>
      <c r="BC70" s="258">
        <f t="shared" si="60"/>
        <v>13.341470000000001</v>
      </c>
      <c r="BD70" s="259">
        <f t="shared" si="61"/>
        <v>0.45713808948982643</v>
      </c>
      <c r="BE70" s="280">
        <v>3.6239029999999999</v>
      </c>
      <c r="BF70" s="258"/>
      <c r="BG70" s="258">
        <v>8.2317470000000004</v>
      </c>
      <c r="BH70" s="258"/>
      <c r="BI70" s="258">
        <v>0.60137410000000002</v>
      </c>
      <c r="BJ70" s="258">
        <v>0.39091589999999998</v>
      </c>
      <c r="BK70" s="258">
        <v>1.1589179999999999</v>
      </c>
      <c r="BL70" s="258">
        <v>1.530303</v>
      </c>
      <c r="BM70" s="258">
        <f t="shared" si="75"/>
        <v>-2.12392</v>
      </c>
      <c r="BN70" s="892">
        <f t="shared" si="62"/>
        <v>-7.1770999999998253E-2</v>
      </c>
      <c r="BO70" s="893">
        <f t="shared" si="63"/>
        <v>-5.3795421344123434E-3</v>
      </c>
      <c r="BP70" s="205">
        <v>2002</v>
      </c>
      <c r="BQ70" s="206" t="s">
        <v>442</v>
      </c>
      <c r="BR70" s="205" t="s">
        <v>518</v>
      </c>
      <c r="BS70" s="205" t="s">
        <v>10</v>
      </c>
      <c r="BT70" s="205" t="s">
        <v>64</v>
      </c>
      <c r="BU70" s="891" t="s">
        <v>313</v>
      </c>
      <c r="BV70" s="267">
        <v>86.559280000000001</v>
      </c>
      <c r="BW70" s="268">
        <v>9.4318150000000003</v>
      </c>
      <c r="BX70" s="269">
        <v>9.5143590000000007</v>
      </c>
      <c r="BY70" s="258">
        <f t="shared" si="64"/>
        <v>77.044921000000002</v>
      </c>
      <c r="BZ70" s="259">
        <f t="shared" si="65"/>
        <v>0.89008273867342702</v>
      </c>
      <c r="CA70" s="280">
        <v>76.060749999999999</v>
      </c>
      <c r="CB70" s="258"/>
      <c r="CC70" s="258">
        <v>0.1862926</v>
      </c>
      <c r="CD70" s="258"/>
      <c r="CE70" s="258">
        <v>0.1116533</v>
      </c>
      <c r="CF70" s="258">
        <v>0</v>
      </c>
      <c r="CG70" s="258">
        <v>0.46502830000000001</v>
      </c>
      <c r="CH70" s="258">
        <v>0.38081169999999998</v>
      </c>
      <c r="CI70" s="258">
        <f t="shared" si="76"/>
        <v>-8.2544000000000395E-2</v>
      </c>
      <c r="CJ70" s="892">
        <f t="shared" si="66"/>
        <v>-7.707089999999539E-2</v>
      </c>
      <c r="CK70" s="893">
        <f t="shared" si="67"/>
        <v>-1.0003371928954978E-3</v>
      </c>
    </row>
    <row r="71" spans="1:89" ht="11.45" customHeight="1">
      <c r="A71" s="205">
        <v>1996</v>
      </c>
      <c r="B71" s="206" t="s">
        <v>442</v>
      </c>
      <c r="C71" s="205" t="s">
        <v>518</v>
      </c>
      <c r="D71" s="205" t="s">
        <v>12</v>
      </c>
      <c r="E71" s="205" t="s">
        <v>65</v>
      </c>
      <c r="F71" s="891" t="s">
        <v>313</v>
      </c>
      <c r="G71" s="584">
        <v>28.598980000000001</v>
      </c>
      <c r="H71" s="585">
        <v>8.4951430000000006</v>
      </c>
      <c r="I71" s="586">
        <v>10.49713</v>
      </c>
      <c r="J71" s="258">
        <f t="shared" si="56"/>
        <v>18.101849999999999</v>
      </c>
      <c r="K71" s="259">
        <f t="shared" si="57"/>
        <v>0.63295439207971749</v>
      </c>
      <c r="L71" s="267">
        <v>14.876519999999999</v>
      </c>
      <c r="M71" s="268"/>
      <c r="N71" s="268">
        <v>1.499797</v>
      </c>
      <c r="O71" s="268"/>
      <c r="P71" s="268">
        <v>0.36462640000000002</v>
      </c>
      <c r="Q71" s="268">
        <v>0.13261990000000001</v>
      </c>
      <c r="R71" s="268">
        <v>0.7461333</v>
      </c>
      <c r="S71" s="268">
        <v>2.4505300000000001</v>
      </c>
      <c r="T71" s="258">
        <f t="shared" si="74"/>
        <v>-2.0019869999999997</v>
      </c>
      <c r="U71" s="892">
        <f t="shared" si="58"/>
        <v>3.3610399999997043E-2</v>
      </c>
      <c r="V71" s="893">
        <f t="shared" si="59"/>
        <v>1.8567383996661692E-3</v>
      </c>
      <c r="W71" s="900">
        <f t="shared" si="29"/>
        <v>0.135374561163638</v>
      </c>
      <c r="X71" s="205">
        <v>1996</v>
      </c>
      <c r="Y71" s="206" t="s">
        <v>442</v>
      </c>
      <c r="Z71" s="205" t="s">
        <v>518</v>
      </c>
      <c r="AA71" s="205" t="s">
        <v>12</v>
      </c>
      <c r="AB71" s="205" t="s">
        <v>65</v>
      </c>
      <c r="AC71" s="891" t="s">
        <v>313</v>
      </c>
      <c r="AD71" s="584">
        <v>18.72823</v>
      </c>
      <c r="AE71" s="585">
        <v>5.5375579999999998</v>
      </c>
      <c r="AF71" s="586">
        <v>7.424029</v>
      </c>
      <c r="AG71" s="258">
        <f t="shared" si="77"/>
        <v>11.304200999999999</v>
      </c>
      <c r="AH71" s="259">
        <f t="shared" si="78"/>
        <v>0.60359153000577204</v>
      </c>
      <c r="AI71" s="280">
        <v>8.8494150000000005</v>
      </c>
      <c r="AJ71" s="258"/>
      <c r="AK71" s="258">
        <v>1.1432720000000001</v>
      </c>
      <c r="AL71" s="258"/>
      <c r="AM71" s="258">
        <v>0.36302519999999999</v>
      </c>
      <c r="AN71" s="258">
        <v>9.8691500000000001E-2</v>
      </c>
      <c r="AO71" s="258">
        <v>0.56275419999999998</v>
      </c>
      <c r="AP71" s="258">
        <v>2.1272319999999998</v>
      </c>
      <c r="AQ71" s="258">
        <f t="shared" si="32"/>
        <v>-1.8864710000000002</v>
      </c>
      <c r="AR71" s="892">
        <f t="shared" si="33"/>
        <v>4.6282100000000881E-2</v>
      </c>
      <c r="AS71" s="893">
        <f t="shared" si="79"/>
        <v>4.0942389470959408E-3</v>
      </c>
      <c r="AT71" s="205">
        <v>1996</v>
      </c>
      <c r="AU71" s="206" t="s">
        <v>442</v>
      </c>
      <c r="AV71" s="205" t="s">
        <v>518</v>
      </c>
      <c r="AW71" s="205" t="s">
        <v>12</v>
      </c>
      <c r="AX71" s="205" t="s">
        <v>65</v>
      </c>
      <c r="AY71" s="891" t="s">
        <v>313</v>
      </c>
      <c r="AZ71" s="584">
        <v>21.846489999999999</v>
      </c>
      <c r="BA71" s="585">
        <v>9.2126640000000002</v>
      </c>
      <c r="BB71" s="586">
        <v>12.12419</v>
      </c>
      <c r="BC71" s="258">
        <f t="shared" si="60"/>
        <v>9.7222999999999988</v>
      </c>
      <c r="BD71" s="259">
        <f t="shared" si="61"/>
        <v>0.44502801136475467</v>
      </c>
      <c r="BE71" s="280">
        <v>1.952655</v>
      </c>
      <c r="BF71" s="258"/>
      <c r="BG71" s="258">
        <v>3.4273060000000002</v>
      </c>
      <c r="BH71" s="258"/>
      <c r="BI71" s="258">
        <v>0.49871399999999999</v>
      </c>
      <c r="BJ71" s="258">
        <v>0.28642230000000002</v>
      </c>
      <c r="BK71" s="258">
        <v>1.714205</v>
      </c>
      <c r="BL71" s="258">
        <v>4.7054799999999997</v>
      </c>
      <c r="BM71" s="258">
        <f t="shared" si="75"/>
        <v>-2.9115260000000003</v>
      </c>
      <c r="BN71" s="892">
        <f t="shared" si="62"/>
        <v>4.9043700000000356E-2</v>
      </c>
      <c r="BO71" s="893">
        <f t="shared" si="63"/>
        <v>5.0444545015068823E-3</v>
      </c>
      <c r="BP71" s="205">
        <v>1996</v>
      </c>
      <c r="BQ71" s="206" t="s">
        <v>442</v>
      </c>
      <c r="BR71" s="205" t="s">
        <v>518</v>
      </c>
      <c r="BS71" s="205" t="s">
        <v>12</v>
      </c>
      <c r="BT71" s="205" t="s">
        <v>65</v>
      </c>
      <c r="BU71" s="891" t="s">
        <v>313</v>
      </c>
      <c r="BV71" s="584">
        <v>84.374129999999994</v>
      </c>
      <c r="BW71" s="585">
        <v>20.981100000000001</v>
      </c>
      <c r="BX71" s="586">
        <v>22.111560000000001</v>
      </c>
      <c r="BY71" s="258">
        <f t="shared" si="64"/>
        <v>62.262569999999997</v>
      </c>
      <c r="BZ71" s="259">
        <f t="shared" si="65"/>
        <v>0.73793436447878047</v>
      </c>
      <c r="CA71" s="280">
        <v>62.502890000000001</v>
      </c>
      <c r="CB71" s="258"/>
      <c r="CC71" s="258">
        <v>0.16627030000000001</v>
      </c>
      <c r="CD71" s="258"/>
      <c r="CE71" s="258">
        <v>0.16523270000000001</v>
      </c>
      <c r="CF71" s="258">
        <v>5.1396400000000002E-2</v>
      </c>
      <c r="CG71" s="258">
        <v>9.6224799999999999E-2</v>
      </c>
      <c r="CH71" s="258">
        <v>0.45940880000000001</v>
      </c>
      <c r="CI71" s="258">
        <f t="shared" si="76"/>
        <v>-1.1304599999999994</v>
      </c>
      <c r="CJ71" s="892">
        <f t="shared" si="66"/>
        <v>-4.8393000000004349E-2</v>
      </c>
      <c r="CK71" s="893">
        <f t="shared" si="67"/>
        <v>-7.7724064393751096E-4</v>
      </c>
    </row>
    <row r="72" spans="1:89" ht="11.45" customHeight="1">
      <c r="A72" s="216">
        <v>1992</v>
      </c>
      <c r="B72" s="217" t="s">
        <v>442</v>
      </c>
      <c r="C72" s="216" t="s">
        <v>518</v>
      </c>
      <c r="D72" s="216" t="s">
        <v>14</v>
      </c>
      <c r="E72" s="216" t="s">
        <v>66</v>
      </c>
      <c r="F72" s="914" t="s">
        <v>313</v>
      </c>
      <c r="G72" s="584">
        <v>31.2378</v>
      </c>
      <c r="H72" s="585">
        <v>6.3140669999999997</v>
      </c>
      <c r="I72" s="586">
        <v>6.8219700000000003</v>
      </c>
      <c r="J72" s="262">
        <f t="shared" si="56"/>
        <v>24.41583</v>
      </c>
      <c r="K72" s="263">
        <f t="shared" si="57"/>
        <v>0.7816117012081516</v>
      </c>
      <c r="L72" s="594">
        <v>16.81926</v>
      </c>
      <c r="M72" s="595"/>
      <c r="N72" s="595">
        <v>2.2732190000000001</v>
      </c>
      <c r="O72" s="595"/>
      <c r="P72" s="595">
        <v>0.38345220000000002</v>
      </c>
      <c r="Q72" s="595"/>
      <c r="R72" s="595"/>
      <c r="S72" s="595">
        <v>5.5908239999999996</v>
      </c>
      <c r="T72" s="262">
        <f t="shared" si="74"/>
        <v>-0.50790300000000066</v>
      </c>
      <c r="U72" s="923">
        <f t="shared" si="58"/>
        <v>-0.14302220000000432</v>
      </c>
      <c r="V72" s="916">
        <f t="shared" si="59"/>
        <v>-5.8577652285424792E-3</v>
      </c>
      <c r="W72" s="1017">
        <f t="shared" si="29"/>
        <v>0.22898357336203601</v>
      </c>
      <c r="X72" s="216">
        <v>1992</v>
      </c>
      <c r="Y72" s="217" t="s">
        <v>442</v>
      </c>
      <c r="Z72" s="216" t="s">
        <v>518</v>
      </c>
      <c r="AA72" s="216" t="s">
        <v>14</v>
      </c>
      <c r="AB72" s="216" t="s">
        <v>66</v>
      </c>
      <c r="AC72" s="914" t="s">
        <v>313</v>
      </c>
      <c r="AD72" s="584">
        <v>23.494669999999999</v>
      </c>
      <c r="AE72" s="585">
        <v>3.864404</v>
      </c>
      <c r="AF72" s="586">
        <v>4.6795999999999998</v>
      </c>
      <c r="AG72" s="262">
        <f t="shared" si="77"/>
        <v>18.815069999999999</v>
      </c>
      <c r="AH72" s="263">
        <f t="shared" si="78"/>
        <v>0.80082291004725747</v>
      </c>
      <c r="AI72" s="307">
        <v>13.122299999999999</v>
      </c>
      <c r="AJ72" s="262"/>
      <c r="AK72" s="262">
        <v>1.7052240000000001</v>
      </c>
      <c r="AL72" s="262"/>
      <c r="AM72" s="262">
        <v>0.39131250000000001</v>
      </c>
      <c r="AN72" s="262"/>
      <c r="AO72" s="262"/>
      <c r="AP72" s="262">
        <v>4.5315849999999998</v>
      </c>
      <c r="AQ72" s="262">
        <f t="shared" si="32"/>
        <v>-0.81519599999999981</v>
      </c>
      <c r="AR72" s="923">
        <f t="shared" si="33"/>
        <v>-0.12015549999999919</v>
      </c>
      <c r="AS72" s="916">
        <f t="shared" si="79"/>
        <v>-6.3861309046418218E-3</v>
      </c>
      <c r="AT72" s="216">
        <v>1992</v>
      </c>
      <c r="AU72" s="217" t="s">
        <v>442</v>
      </c>
      <c r="AV72" s="216" t="s">
        <v>518</v>
      </c>
      <c r="AW72" s="216" t="s">
        <v>14</v>
      </c>
      <c r="AX72" s="216" t="s">
        <v>66</v>
      </c>
      <c r="AY72" s="914" t="s">
        <v>313</v>
      </c>
      <c r="AZ72" s="584">
        <v>21.509730000000001</v>
      </c>
      <c r="BA72" s="585">
        <v>5.3352449999999996</v>
      </c>
      <c r="BB72" s="586">
        <v>5.501906</v>
      </c>
      <c r="BC72" s="262">
        <f t="shared" si="60"/>
        <v>16.007823999999999</v>
      </c>
      <c r="BD72" s="263">
        <f t="shared" si="61"/>
        <v>0.74421315376808539</v>
      </c>
      <c r="BE72" s="307">
        <v>2.9748809999999999</v>
      </c>
      <c r="BF72" s="262"/>
      <c r="BG72" s="262">
        <v>4.6727999999999996</v>
      </c>
      <c r="BH72" s="262"/>
      <c r="BI72" s="262">
        <v>0.51180840000000005</v>
      </c>
      <c r="BJ72" s="262"/>
      <c r="BK72" s="262"/>
      <c r="BL72" s="262">
        <v>8.2107679999999998</v>
      </c>
      <c r="BM72" s="262">
        <f t="shared" si="75"/>
        <v>-0.16666100000000039</v>
      </c>
      <c r="BN72" s="923">
        <f t="shared" si="62"/>
        <v>-0.19577239999999918</v>
      </c>
      <c r="BO72" s="916">
        <f t="shared" si="63"/>
        <v>-1.222979463042567E-2</v>
      </c>
      <c r="BP72" s="216">
        <v>1992</v>
      </c>
      <c r="BQ72" s="217" t="s">
        <v>442</v>
      </c>
      <c r="BR72" s="216" t="s">
        <v>518</v>
      </c>
      <c r="BS72" s="216" t="s">
        <v>14</v>
      </c>
      <c r="BT72" s="216" t="s">
        <v>66</v>
      </c>
      <c r="BU72" s="914" t="s">
        <v>313</v>
      </c>
      <c r="BV72" s="584">
        <v>86.863410000000002</v>
      </c>
      <c r="BW72" s="585">
        <v>19.804950000000002</v>
      </c>
      <c r="BX72" s="586">
        <v>19.528580000000002</v>
      </c>
      <c r="BY72" s="262">
        <f t="shared" si="64"/>
        <v>67.334829999999997</v>
      </c>
      <c r="BZ72" s="263">
        <f t="shared" si="65"/>
        <v>0.7751805967552966</v>
      </c>
      <c r="CA72" s="307">
        <v>61.380569999999999</v>
      </c>
      <c r="CB72" s="262"/>
      <c r="CC72" s="262">
        <v>0.26144699999999998</v>
      </c>
      <c r="CD72" s="262"/>
      <c r="CE72" s="262">
        <v>9.5135700000000004E-2</v>
      </c>
      <c r="CF72" s="262"/>
      <c r="CG72" s="262"/>
      <c r="CH72" s="262">
        <v>5.4691020000000004</v>
      </c>
      <c r="CI72" s="262">
        <f t="shared" si="76"/>
        <v>0.27637</v>
      </c>
      <c r="CJ72" s="923">
        <f t="shared" si="66"/>
        <v>-0.14779470000000572</v>
      </c>
      <c r="CK72" s="916">
        <f t="shared" si="67"/>
        <v>-2.1949220039614819E-3</v>
      </c>
    </row>
    <row r="73" spans="1:89" ht="11.45" customHeight="1">
      <c r="A73" s="205">
        <v>2013</v>
      </c>
      <c r="B73" s="206" t="s">
        <v>443</v>
      </c>
      <c r="C73" s="205" t="s">
        <v>512</v>
      </c>
      <c r="D73" s="205" t="s">
        <v>20</v>
      </c>
      <c r="E73" s="205" t="s">
        <v>67</v>
      </c>
      <c r="F73" s="891" t="s">
        <v>313</v>
      </c>
      <c r="G73" s="603">
        <v>33.380809999999997</v>
      </c>
      <c r="H73" s="604">
        <v>4.871658</v>
      </c>
      <c r="I73" s="605">
        <v>12.400930000000001</v>
      </c>
      <c r="J73" s="238">
        <f t="shared" si="56"/>
        <v>20.979879999999994</v>
      </c>
      <c r="K73" s="255">
        <f t="shared" si="57"/>
        <v>0.62850122570422939</v>
      </c>
      <c r="L73" s="267">
        <v>20.650729999999999</v>
      </c>
      <c r="M73" s="268"/>
      <c r="N73" s="268">
        <v>0.85914400000000002</v>
      </c>
      <c r="O73" s="268">
        <v>1.6386529999999999</v>
      </c>
      <c r="P73" s="268">
        <v>1.256237</v>
      </c>
      <c r="Q73" s="268">
        <v>0.57892370000000004</v>
      </c>
      <c r="R73" s="268">
        <v>2.6407620000000001</v>
      </c>
      <c r="S73" s="268">
        <v>0.72705200000000003</v>
      </c>
      <c r="T73" s="258">
        <f t="shared" si="74"/>
        <v>-7.5292720000000006</v>
      </c>
      <c r="U73" s="892">
        <f t="shared" si="58"/>
        <v>0.15765029999999314</v>
      </c>
      <c r="V73" s="893">
        <f t="shared" si="59"/>
        <v>7.514356612144263E-3</v>
      </c>
      <c r="W73" s="900">
        <f t="shared" si="29"/>
        <v>3.4654726337805565E-2</v>
      </c>
      <c r="X73" s="205">
        <v>2013</v>
      </c>
      <c r="Y73" s="206" t="s">
        <v>443</v>
      </c>
      <c r="Z73" s="205" t="s">
        <v>512</v>
      </c>
      <c r="AA73" s="205" t="s">
        <v>20</v>
      </c>
      <c r="AB73" s="205" t="s">
        <v>67</v>
      </c>
      <c r="AC73" s="891" t="s">
        <v>313</v>
      </c>
      <c r="AD73" s="603">
        <v>23.13618</v>
      </c>
      <c r="AE73" s="604">
        <v>6.3475200000000003</v>
      </c>
      <c r="AF73" s="605">
        <v>11.5123</v>
      </c>
      <c r="AG73" s="238">
        <f t="shared" si="77"/>
        <v>11.62388</v>
      </c>
      <c r="AH73" s="255">
        <f t="shared" si="78"/>
        <v>0.50241137473861286</v>
      </c>
      <c r="AI73" s="280">
        <v>7.9886280000000003</v>
      </c>
      <c r="AJ73" s="258"/>
      <c r="AK73" s="258">
        <v>0.54986290000000004</v>
      </c>
      <c r="AL73" s="258">
        <v>2.3538760000000001</v>
      </c>
      <c r="AM73" s="258">
        <v>1.5375620000000001</v>
      </c>
      <c r="AN73" s="258">
        <v>0.4271259</v>
      </c>
      <c r="AO73" s="258">
        <v>2.8961510000000001</v>
      </c>
      <c r="AP73" s="258">
        <v>0.77212860000000005</v>
      </c>
      <c r="AQ73" s="258">
        <f t="shared" si="32"/>
        <v>-5.1647799999999995</v>
      </c>
      <c r="AR73" s="892">
        <f t="shared" si="33"/>
        <v>0.26332560000000171</v>
      </c>
      <c r="AS73" s="893">
        <f t="shared" si="79"/>
        <v>2.2653847080321005E-2</v>
      </c>
      <c r="AT73" s="205">
        <v>2013</v>
      </c>
      <c r="AU73" s="206" t="s">
        <v>443</v>
      </c>
      <c r="AV73" s="205" t="s">
        <v>512</v>
      </c>
      <c r="AW73" s="205" t="s">
        <v>20</v>
      </c>
      <c r="AX73" s="205" t="s">
        <v>67</v>
      </c>
      <c r="AY73" s="891" t="s">
        <v>313</v>
      </c>
      <c r="AZ73" s="603">
        <v>17.150410000000001</v>
      </c>
      <c r="BA73" s="604">
        <v>3.6090970000000002</v>
      </c>
      <c r="BB73" s="605">
        <v>10.28815</v>
      </c>
      <c r="BC73" s="238">
        <f t="shared" si="60"/>
        <v>6.8622600000000009</v>
      </c>
      <c r="BD73" s="255">
        <f t="shared" si="61"/>
        <v>0.40012221282173432</v>
      </c>
      <c r="BE73" s="280">
        <v>2.049255</v>
      </c>
      <c r="BF73" s="258"/>
      <c r="BG73" s="258">
        <v>2.505954</v>
      </c>
      <c r="BH73" s="258">
        <v>0.96835819999999995</v>
      </c>
      <c r="BI73" s="258">
        <v>1.4316</v>
      </c>
      <c r="BJ73" s="258">
        <v>1.3753299999999999</v>
      </c>
      <c r="BK73" s="258">
        <v>4.038316</v>
      </c>
      <c r="BL73" s="258">
        <v>1.210448</v>
      </c>
      <c r="BM73" s="258">
        <f t="shared" si="75"/>
        <v>-6.6790529999999997</v>
      </c>
      <c r="BN73" s="892">
        <f t="shared" si="62"/>
        <v>-3.7948199999998877E-2</v>
      </c>
      <c r="BO73" s="893">
        <f t="shared" si="63"/>
        <v>-5.5299857481352892E-3</v>
      </c>
      <c r="BP73" s="205">
        <v>2013</v>
      </c>
      <c r="BQ73" s="206" t="s">
        <v>443</v>
      </c>
      <c r="BR73" s="205" t="s">
        <v>512</v>
      </c>
      <c r="BS73" s="205" t="s">
        <v>20</v>
      </c>
      <c r="BT73" s="205" t="s">
        <v>67</v>
      </c>
      <c r="BU73" s="891" t="s">
        <v>313</v>
      </c>
      <c r="BV73" s="603">
        <v>85.799850000000006</v>
      </c>
      <c r="BW73" s="604">
        <v>1.3995550000000001</v>
      </c>
      <c r="BX73" s="605">
        <v>17.746479999999998</v>
      </c>
      <c r="BY73" s="238">
        <f t="shared" si="64"/>
        <v>68.053370000000001</v>
      </c>
      <c r="BZ73" s="255">
        <f t="shared" si="65"/>
        <v>0.79316420716353231</v>
      </c>
      <c r="CA73" s="280">
        <v>83.786510000000007</v>
      </c>
      <c r="CB73" s="258"/>
      <c r="CC73" s="258">
        <v>2.0755599999999999E-2</v>
      </c>
      <c r="CD73" s="258">
        <v>2.22381E-2</v>
      </c>
      <c r="CE73" s="258">
        <v>0.123053</v>
      </c>
      <c r="CF73" s="258">
        <v>0.1808738</v>
      </c>
      <c r="CG73" s="258">
        <v>0.20904239999999999</v>
      </c>
      <c r="CH73" s="258">
        <v>2.9651E-2</v>
      </c>
      <c r="CI73" s="258">
        <f t="shared" si="76"/>
        <v>-16.346924999999999</v>
      </c>
      <c r="CJ73" s="892">
        <f t="shared" si="66"/>
        <v>2.8171099999994453E-2</v>
      </c>
      <c r="CK73" s="893">
        <f t="shared" si="67"/>
        <v>4.1395598777833415E-4</v>
      </c>
    </row>
    <row r="74" spans="1:89" ht="11.45" customHeight="1">
      <c r="A74" s="205">
        <v>2010</v>
      </c>
      <c r="B74" s="206" t="s">
        <v>443</v>
      </c>
      <c r="C74" s="205" t="s">
        <v>512</v>
      </c>
      <c r="D74" s="205" t="s">
        <v>4</v>
      </c>
      <c r="E74" s="205" t="s">
        <v>68</v>
      </c>
      <c r="F74" s="891" t="s">
        <v>313</v>
      </c>
      <c r="G74" s="267">
        <v>32.458150000000003</v>
      </c>
      <c r="H74" s="268">
        <v>5.3604120000000002</v>
      </c>
      <c r="I74" s="269">
        <v>13.50615</v>
      </c>
      <c r="J74" s="238">
        <f t="shared" si="56"/>
        <v>18.952000000000005</v>
      </c>
      <c r="K74" s="255">
        <f t="shared" si="57"/>
        <v>0.58389033262832302</v>
      </c>
      <c r="L74" s="267">
        <v>19.904199999999999</v>
      </c>
      <c r="M74" s="268"/>
      <c r="N74" s="268">
        <v>0.98105050000000005</v>
      </c>
      <c r="O74" s="268">
        <v>1.2259659999999999</v>
      </c>
      <c r="P74" s="268">
        <v>1.55853</v>
      </c>
      <c r="Q74" s="268">
        <v>0.69508360000000002</v>
      </c>
      <c r="R74" s="268">
        <v>1.94102</v>
      </c>
      <c r="S74" s="268">
        <v>0.7990971</v>
      </c>
      <c r="T74" s="258">
        <f t="shared" si="74"/>
        <v>-8.1457379999999997</v>
      </c>
      <c r="U74" s="892">
        <f t="shared" si="58"/>
        <v>-7.2091999999983614E-3</v>
      </c>
      <c r="V74" s="893">
        <f t="shared" si="59"/>
        <v>-3.803925707048522E-4</v>
      </c>
      <c r="W74" s="900">
        <f t="shared" si="29"/>
        <v>4.216426234698184E-2</v>
      </c>
      <c r="X74" s="205">
        <v>2010</v>
      </c>
      <c r="Y74" s="206" t="s">
        <v>443</v>
      </c>
      <c r="Z74" s="205" t="s">
        <v>512</v>
      </c>
      <c r="AA74" s="205" t="s">
        <v>4</v>
      </c>
      <c r="AB74" s="205" t="s">
        <v>68</v>
      </c>
      <c r="AC74" s="891" t="s">
        <v>313</v>
      </c>
      <c r="AD74" s="267">
        <v>22.675689999999999</v>
      </c>
      <c r="AE74" s="268">
        <v>6.424086</v>
      </c>
      <c r="AF74" s="269">
        <v>11.41567</v>
      </c>
      <c r="AG74" s="238">
        <f t="shared" si="77"/>
        <v>11.260019999999999</v>
      </c>
      <c r="AH74" s="255">
        <f t="shared" si="78"/>
        <v>0.49656791039214238</v>
      </c>
      <c r="AI74" s="280">
        <v>8.5081349999999993</v>
      </c>
      <c r="AJ74" s="258"/>
      <c r="AK74" s="258">
        <v>0.63887879999999997</v>
      </c>
      <c r="AL74" s="258">
        <v>1.754203</v>
      </c>
      <c r="AM74" s="258">
        <v>1.8745579999999999</v>
      </c>
      <c r="AN74" s="258">
        <v>0.4316506</v>
      </c>
      <c r="AO74" s="258">
        <v>2.11165</v>
      </c>
      <c r="AP74" s="258">
        <v>0.84520320000000004</v>
      </c>
      <c r="AQ74" s="258">
        <f t="shared" si="32"/>
        <v>-4.9915840000000005</v>
      </c>
      <c r="AR74" s="892">
        <f t="shared" si="33"/>
        <v>8.732539999999922E-2</v>
      </c>
      <c r="AS74" s="893">
        <f t="shared" si="79"/>
        <v>7.7553503457364397E-3</v>
      </c>
      <c r="AT74" s="205">
        <v>2010</v>
      </c>
      <c r="AU74" s="206" t="s">
        <v>443</v>
      </c>
      <c r="AV74" s="205" t="s">
        <v>512</v>
      </c>
      <c r="AW74" s="205" t="s">
        <v>4</v>
      </c>
      <c r="AX74" s="205" t="s">
        <v>68</v>
      </c>
      <c r="AY74" s="891" t="s">
        <v>313</v>
      </c>
      <c r="AZ74" s="267">
        <v>17.124359999999999</v>
      </c>
      <c r="BA74" s="268">
        <v>4.6805560000000002</v>
      </c>
      <c r="BB74" s="269">
        <v>11.123379999999999</v>
      </c>
      <c r="BC74" s="238">
        <f t="shared" si="60"/>
        <v>6.0009800000000002</v>
      </c>
      <c r="BD74" s="255">
        <f t="shared" si="61"/>
        <v>0.3504352863406282</v>
      </c>
      <c r="BE74" s="280">
        <v>2.101369</v>
      </c>
      <c r="BF74" s="258"/>
      <c r="BG74" s="258">
        <v>2.7153390000000002</v>
      </c>
      <c r="BH74" s="258">
        <v>0.65250330000000001</v>
      </c>
      <c r="BI74" s="258">
        <v>1.789247</v>
      </c>
      <c r="BJ74" s="258">
        <v>1.3640920000000001</v>
      </c>
      <c r="BK74" s="258">
        <v>2.863051</v>
      </c>
      <c r="BL74" s="258">
        <v>1.266473</v>
      </c>
      <c r="BM74" s="258">
        <f t="shared" si="75"/>
        <v>-6.442823999999999</v>
      </c>
      <c r="BN74" s="892">
        <f t="shared" si="62"/>
        <v>-0.30827030000000111</v>
      </c>
      <c r="BO74" s="893">
        <f t="shared" si="63"/>
        <v>-5.1369992901159657E-2</v>
      </c>
      <c r="BP74" s="205">
        <v>2010</v>
      </c>
      <c r="BQ74" s="206" t="s">
        <v>443</v>
      </c>
      <c r="BR74" s="205" t="s">
        <v>512</v>
      </c>
      <c r="BS74" s="205" t="s">
        <v>4</v>
      </c>
      <c r="BT74" s="205" t="s">
        <v>68</v>
      </c>
      <c r="BU74" s="891" t="s">
        <v>313</v>
      </c>
      <c r="BV74" s="267">
        <v>86.877690000000001</v>
      </c>
      <c r="BW74" s="268">
        <v>2.4065120000000002</v>
      </c>
      <c r="BX74" s="269">
        <v>24.00675</v>
      </c>
      <c r="BY74" s="238">
        <f t="shared" si="64"/>
        <v>62.870940000000004</v>
      </c>
      <c r="BZ74" s="255">
        <f t="shared" si="65"/>
        <v>0.72367186558482399</v>
      </c>
      <c r="CA74" s="280">
        <v>83.224140000000006</v>
      </c>
      <c r="CB74" s="258"/>
      <c r="CC74" s="258">
        <v>1.7835299999999998E-2</v>
      </c>
      <c r="CD74" s="258">
        <v>5.6755699999999999E-2</v>
      </c>
      <c r="CE74" s="258">
        <v>0.1345961</v>
      </c>
      <c r="CF74" s="258">
        <v>0.79460229999999998</v>
      </c>
      <c r="CG74" s="258">
        <v>0.16540460000000001</v>
      </c>
      <c r="CH74" s="258">
        <v>4.3783700000000002E-2</v>
      </c>
      <c r="CI74" s="258">
        <f t="shared" si="76"/>
        <v>-21.600238000000001</v>
      </c>
      <c r="CJ74" s="892">
        <f t="shared" si="66"/>
        <v>3.406030000000726E-2</v>
      </c>
      <c r="CK74" s="893">
        <f t="shared" si="67"/>
        <v>5.4174949507685517E-4</v>
      </c>
    </row>
    <row r="75" spans="1:89" ht="11.45" customHeight="1">
      <c r="A75" s="205">
        <v>2007</v>
      </c>
      <c r="B75" s="206" t="s">
        <v>443</v>
      </c>
      <c r="C75" s="205" t="s">
        <v>512</v>
      </c>
      <c r="D75" s="205" t="s">
        <v>6</v>
      </c>
      <c r="E75" s="205" t="s">
        <v>69</v>
      </c>
      <c r="F75" s="891" t="s">
        <v>313</v>
      </c>
      <c r="G75" s="267">
        <v>29.088239999999999</v>
      </c>
      <c r="H75" s="268">
        <v>4.7273759999999996</v>
      </c>
      <c r="I75" s="269">
        <v>13.74517</v>
      </c>
      <c r="J75" s="238">
        <f t="shared" si="56"/>
        <v>15.343069999999999</v>
      </c>
      <c r="K75" s="255">
        <f t="shared" si="57"/>
        <v>0.52746642629461249</v>
      </c>
      <c r="L75" s="267">
        <v>17.96537</v>
      </c>
      <c r="M75" s="268"/>
      <c r="N75" s="268">
        <v>0.94831779999999999</v>
      </c>
      <c r="O75" s="268">
        <v>1.032197</v>
      </c>
      <c r="P75" s="268">
        <v>0.91041830000000001</v>
      </c>
      <c r="Q75" s="268">
        <v>0.87140439999999997</v>
      </c>
      <c r="R75" s="268">
        <v>1.8690469999999999</v>
      </c>
      <c r="S75" s="268">
        <v>0.78613109999999997</v>
      </c>
      <c r="T75" s="258">
        <f t="shared" si="74"/>
        <v>-9.0177940000000003</v>
      </c>
      <c r="U75" s="892">
        <f t="shared" si="58"/>
        <v>-2.2021599999998642E-2</v>
      </c>
      <c r="V75" s="893">
        <f t="shared" si="59"/>
        <v>-1.4352799016102151E-3</v>
      </c>
      <c r="W75" s="900">
        <f t="shared" si="29"/>
        <v>5.1236884143786091E-2</v>
      </c>
      <c r="X75" s="205">
        <v>2007</v>
      </c>
      <c r="Y75" s="206" t="s">
        <v>443</v>
      </c>
      <c r="Z75" s="205" t="s">
        <v>512</v>
      </c>
      <c r="AA75" s="205" t="s">
        <v>6</v>
      </c>
      <c r="AB75" s="205" t="s">
        <v>69</v>
      </c>
      <c r="AC75" s="891" t="s">
        <v>313</v>
      </c>
      <c r="AD75" s="267">
        <v>19.42558</v>
      </c>
      <c r="AE75" s="268">
        <v>4.9928530000000002</v>
      </c>
      <c r="AF75" s="269">
        <v>10.15901</v>
      </c>
      <c r="AG75" s="238">
        <f t="shared" si="77"/>
        <v>9.2665699999999998</v>
      </c>
      <c r="AH75" s="255">
        <f t="shared" si="78"/>
        <v>0.47702925729888113</v>
      </c>
      <c r="AI75" s="280">
        <v>8.230302</v>
      </c>
      <c r="AJ75" s="258"/>
      <c r="AK75" s="258">
        <v>0.60166120000000001</v>
      </c>
      <c r="AL75" s="258">
        <v>1.4650700000000001</v>
      </c>
      <c r="AM75" s="258">
        <v>1.0268889999999999</v>
      </c>
      <c r="AN75" s="258">
        <v>0.38413449999999999</v>
      </c>
      <c r="AO75" s="258">
        <v>1.877791</v>
      </c>
      <c r="AP75" s="258">
        <v>0.80444859999999996</v>
      </c>
      <c r="AQ75" s="258">
        <f t="shared" si="32"/>
        <v>-5.1661570000000001</v>
      </c>
      <c r="AR75" s="892">
        <f t="shared" si="33"/>
        <v>4.2430699999997046E-2</v>
      </c>
      <c r="AS75" s="893">
        <f t="shared" si="79"/>
        <v>4.5789002834918475E-3</v>
      </c>
      <c r="AT75" s="205">
        <v>2007</v>
      </c>
      <c r="AU75" s="206" t="s">
        <v>443</v>
      </c>
      <c r="AV75" s="205" t="s">
        <v>512</v>
      </c>
      <c r="AW75" s="205" t="s">
        <v>6</v>
      </c>
      <c r="AX75" s="205" t="s">
        <v>69</v>
      </c>
      <c r="AY75" s="891" t="s">
        <v>313</v>
      </c>
      <c r="AZ75" s="267">
        <v>15.50634</v>
      </c>
      <c r="BA75" s="268">
        <v>4.5117120000000002</v>
      </c>
      <c r="BB75" s="269">
        <v>10.86422</v>
      </c>
      <c r="BC75" s="238">
        <f t="shared" si="60"/>
        <v>4.6421200000000002</v>
      </c>
      <c r="BD75" s="255">
        <f t="shared" si="61"/>
        <v>0.2993691612592011</v>
      </c>
      <c r="BE75" s="280">
        <v>1.6263730000000001</v>
      </c>
      <c r="BF75" s="258"/>
      <c r="BG75" s="258">
        <v>2.5668359999999999</v>
      </c>
      <c r="BH75" s="258">
        <v>0.51913520000000002</v>
      </c>
      <c r="BI75" s="258">
        <v>1.0972059999999999</v>
      </c>
      <c r="BJ75" s="258">
        <v>1.157395</v>
      </c>
      <c r="BK75" s="258">
        <v>3.0345580000000001</v>
      </c>
      <c r="BL75" s="258">
        <v>1.240156</v>
      </c>
      <c r="BM75" s="258">
        <f t="shared" si="75"/>
        <v>-6.3525079999999994</v>
      </c>
      <c r="BN75" s="892">
        <f t="shared" si="62"/>
        <v>-0.24703120000000123</v>
      </c>
      <c r="BO75" s="893">
        <f t="shared" si="63"/>
        <v>-5.3215168931436761E-2</v>
      </c>
      <c r="BP75" s="205">
        <v>2007</v>
      </c>
      <c r="BQ75" s="206" t="s">
        <v>443</v>
      </c>
      <c r="BR75" s="205" t="s">
        <v>512</v>
      </c>
      <c r="BS75" s="205" t="s">
        <v>6</v>
      </c>
      <c r="BT75" s="205" t="s">
        <v>69</v>
      </c>
      <c r="BU75" s="891" t="s">
        <v>313</v>
      </c>
      <c r="BV75" s="267">
        <v>87.880759999999995</v>
      </c>
      <c r="BW75" s="268">
        <v>3.9624760000000001</v>
      </c>
      <c r="BX75" s="269">
        <v>32.44594</v>
      </c>
      <c r="BY75" s="238">
        <f t="shared" si="64"/>
        <v>55.434819999999995</v>
      </c>
      <c r="BZ75" s="255">
        <f t="shared" si="65"/>
        <v>0.63079586476038663</v>
      </c>
      <c r="CA75" s="280">
        <v>81.033360000000002</v>
      </c>
      <c r="CB75" s="258"/>
      <c r="CC75" s="258">
        <v>1.6298199999999999E-2</v>
      </c>
      <c r="CD75" s="258">
        <v>1.81102E-2</v>
      </c>
      <c r="CE75" s="258">
        <v>0.16842109999999999</v>
      </c>
      <c r="CF75" s="258">
        <v>2.433989</v>
      </c>
      <c r="CG75" s="258">
        <v>0.1503128</v>
      </c>
      <c r="CH75" s="258">
        <v>5.6139700000000001E-2</v>
      </c>
      <c r="CI75" s="258">
        <f t="shared" si="76"/>
        <v>-28.483464000000001</v>
      </c>
      <c r="CJ75" s="892">
        <f t="shared" si="66"/>
        <v>4.1653000000003715E-2</v>
      </c>
      <c r="CK75" s="893">
        <f t="shared" si="67"/>
        <v>7.5138694416259884E-4</v>
      </c>
    </row>
    <row r="76" spans="1:89" ht="11.45" customHeight="1">
      <c r="A76" s="205">
        <v>2004</v>
      </c>
      <c r="B76" s="206" t="s">
        <v>443</v>
      </c>
      <c r="C76" s="205" t="s">
        <v>512</v>
      </c>
      <c r="D76" s="205" t="s">
        <v>8</v>
      </c>
      <c r="E76" s="205" t="s">
        <v>70</v>
      </c>
      <c r="F76" s="891" t="s">
        <v>313</v>
      </c>
      <c r="G76" s="267">
        <v>31.220479999999998</v>
      </c>
      <c r="H76" s="268">
        <v>4.253768</v>
      </c>
      <c r="I76" s="269">
        <v>13.198040000000001</v>
      </c>
      <c r="J76" s="238">
        <f t="shared" si="56"/>
        <v>18.022439999999996</v>
      </c>
      <c r="K76" s="255">
        <f t="shared" si="57"/>
        <v>0.57726338608503125</v>
      </c>
      <c r="L76" s="267">
        <v>18.217079999999999</v>
      </c>
      <c r="M76" s="268">
        <v>0.85679939999999999</v>
      </c>
      <c r="N76" s="268">
        <v>1.310764</v>
      </c>
      <c r="O76" s="268">
        <v>0.93956969999999995</v>
      </c>
      <c r="P76" s="268">
        <v>2.0314019999999999</v>
      </c>
      <c r="Q76" s="268">
        <v>0.74606280000000003</v>
      </c>
      <c r="R76" s="268">
        <v>2.3613529999999998</v>
      </c>
      <c r="S76" s="268">
        <v>0.2384241</v>
      </c>
      <c r="T76" s="258">
        <f t="shared" si="74"/>
        <v>-8.9442720000000016</v>
      </c>
      <c r="U76" s="892">
        <f t="shared" si="58"/>
        <v>0.2652569999999983</v>
      </c>
      <c r="V76" s="893">
        <f t="shared" si="59"/>
        <v>1.4718151371290367E-2</v>
      </c>
      <c r="W76" s="900">
        <f t="shared" si="29"/>
        <v>1.3229290817447585E-2</v>
      </c>
      <c r="X76" s="205">
        <v>2004</v>
      </c>
      <c r="Y76" s="206" t="s">
        <v>443</v>
      </c>
      <c r="Z76" s="205" t="s">
        <v>512</v>
      </c>
      <c r="AA76" s="205" t="s">
        <v>8</v>
      </c>
      <c r="AB76" s="205" t="s">
        <v>70</v>
      </c>
      <c r="AC76" s="891" t="s">
        <v>313</v>
      </c>
      <c r="AD76" s="267">
        <v>21.900379999999998</v>
      </c>
      <c r="AE76" s="268">
        <v>4.8629540000000002</v>
      </c>
      <c r="AF76" s="269">
        <v>9.8770319999999998</v>
      </c>
      <c r="AG76" s="238">
        <f t="shared" si="77"/>
        <v>12.023347999999999</v>
      </c>
      <c r="AH76" s="255">
        <f t="shared" si="78"/>
        <v>0.54900179814231531</v>
      </c>
      <c r="AI76" s="280">
        <v>8.3392560000000007</v>
      </c>
      <c r="AJ76" s="258">
        <v>0.92923259999999996</v>
      </c>
      <c r="AK76" s="258">
        <v>0.86581439999999998</v>
      </c>
      <c r="AL76" s="258">
        <v>1.3754090000000001</v>
      </c>
      <c r="AM76" s="258">
        <v>2.3397239999999999</v>
      </c>
      <c r="AN76" s="258">
        <v>0.39220310000000003</v>
      </c>
      <c r="AO76" s="258">
        <v>2.241673</v>
      </c>
      <c r="AP76" s="258">
        <v>0.2212887</v>
      </c>
      <c r="AQ76" s="258">
        <f t="shared" si="32"/>
        <v>-5.0140779999999996</v>
      </c>
      <c r="AR76" s="892">
        <f t="shared" si="33"/>
        <v>0.33282520000000027</v>
      </c>
      <c r="AS76" s="893">
        <f t="shared" si="79"/>
        <v>2.7681574217098291E-2</v>
      </c>
      <c r="AT76" s="205">
        <v>2004</v>
      </c>
      <c r="AU76" s="206" t="s">
        <v>443</v>
      </c>
      <c r="AV76" s="205" t="s">
        <v>512</v>
      </c>
      <c r="AW76" s="205" t="s">
        <v>8</v>
      </c>
      <c r="AX76" s="205" t="s">
        <v>70</v>
      </c>
      <c r="AY76" s="891" t="s">
        <v>313</v>
      </c>
      <c r="AZ76" s="267">
        <v>18.188289999999999</v>
      </c>
      <c r="BA76" s="268">
        <v>3.6152850000000001</v>
      </c>
      <c r="BB76" s="269">
        <v>10.48738</v>
      </c>
      <c r="BC76" s="238">
        <f t="shared" si="60"/>
        <v>7.7009099999999986</v>
      </c>
      <c r="BD76" s="255">
        <f t="shared" si="61"/>
        <v>0.42339934100456939</v>
      </c>
      <c r="BE76" s="280">
        <v>1.336028</v>
      </c>
      <c r="BF76" s="258">
        <v>1.1783999999999999</v>
      </c>
      <c r="BG76" s="258">
        <v>3.4322330000000001</v>
      </c>
      <c r="BH76" s="258">
        <v>0.32415519999999998</v>
      </c>
      <c r="BI76" s="258">
        <v>2.3326470000000001</v>
      </c>
      <c r="BJ76" s="258">
        <v>1.342384</v>
      </c>
      <c r="BK76" s="258">
        <v>4.1402890000000001</v>
      </c>
      <c r="BL76" s="258">
        <v>0.26567980000000002</v>
      </c>
      <c r="BM76" s="258">
        <f t="shared" si="75"/>
        <v>-6.8720949999999998</v>
      </c>
      <c r="BN76" s="892">
        <f t="shared" si="62"/>
        <v>0.22118899999999897</v>
      </c>
      <c r="BO76" s="893">
        <f t="shared" si="63"/>
        <v>2.8722449684517676E-2</v>
      </c>
      <c r="BP76" s="205">
        <v>2004</v>
      </c>
      <c r="BQ76" s="206" t="s">
        <v>443</v>
      </c>
      <c r="BR76" s="205" t="s">
        <v>512</v>
      </c>
      <c r="BS76" s="205" t="s">
        <v>8</v>
      </c>
      <c r="BT76" s="205" t="s">
        <v>70</v>
      </c>
      <c r="BU76" s="891" t="s">
        <v>313</v>
      </c>
      <c r="BV76" s="267">
        <v>89.670140000000004</v>
      </c>
      <c r="BW76" s="268">
        <v>2.6456819999999999</v>
      </c>
      <c r="BX76" s="269">
        <v>31.155650000000001</v>
      </c>
      <c r="BY76" s="238">
        <f t="shared" si="64"/>
        <v>58.514490000000002</v>
      </c>
      <c r="BZ76" s="255">
        <f t="shared" si="65"/>
        <v>0.65255267807098327</v>
      </c>
      <c r="CA76" s="280">
        <v>84.720339999999993</v>
      </c>
      <c r="CB76" s="258">
        <v>7.5479699999999997E-2</v>
      </c>
      <c r="CC76" s="258">
        <v>2.8305500000000001E-2</v>
      </c>
      <c r="CD76" s="258">
        <v>2.4531600000000001E-2</v>
      </c>
      <c r="CE76" s="258">
        <v>0.2906067</v>
      </c>
      <c r="CF76" s="258">
        <v>1.345483</v>
      </c>
      <c r="CG76" s="258">
        <v>0.22267219999999999</v>
      </c>
      <c r="CH76" s="258">
        <v>0.26984970000000003</v>
      </c>
      <c r="CI76" s="258">
        <f t="shared" si="76"/>
        <v>-28.509968000000001</v>
      </c>
      <c r="CJ76" s="892">
        <f t="shared" si="66"/>
        <v>4.718960000000294E-2</v>
      </c>
      <c r="CK76" s="893">
        <f t="shared" si="67"/>
        <v>8.0646007510281541E-4</v>
      </c>
    </row>
    <row r="77" spans="1:89" ht="11.45" customHeight="1">
      <c r="A77" s="205">
        <v>2000</v>
      </c>
      <c r="B77" s="206" t="s">
        <v>443</v>
      </c>
      <c r="C77" s="205" t="s">
        <v>512</v>
      </c>
      <c r="D77" s="205" t="s">
        <v>10</v>
      </c>
      <c r="E77" s="205" t="s">
        <v>71</v>
      </c>
      <c r="F77" s="891" t="s">
        <v>313</v>
      </c>
      <c r="G77" s="267">
        <v>29.759129999999999</v>
      </c>
      <c r="H77" s="268">
        <v>4.0030109999999999</v>
      </c>
      <c r="I77" s="269">
        <v>13.05711</v>
      </c>
      <c r="J77" s="238">
        <f t="shared" si="56"/>
        <v>16.702019999999997</v>
      </c>
      <c r="K77" s="255">
        <f t="shared" si="57"/>
        <v>0.56124019754609755</v>
      </c>
      <c r="L77" s="267">
        <v>17.362919999999999</v>
      </c>
      <c r="M77" s="268">
        <v>0.75897479999999995</v>
      </c>
      <c r="N77" s="268">
        <v>1.112803</v>
      </c>
      <c r="O77" s="268">
        <v>0.8402328</v>
      </c>
      <c r="P77" s="268">
        <v>1.963584</v>
      </c>
      <c r="Q77" s="268">
        <v>0.95199750000000005</v>
      </c>
      <c r="R77" s="268">
        <v>2.464817</v>
      </c>
      <c r="S77" s="268">
        <v>5.67374E-2</v>
      </c>
      <c r="T77" s="258">
        <f t="shared" si="74"/>
        <v>-9.0540990000000008</v>
      </c>
      <c r="U77" s="892">
        <f t="shared" si="58"/>
        <v>0.24405249999999867</v>
      </c>
      <c r="V77" s="893">
        <f t="shared" si="59"/>
        <v>1.461215469745568E-2</v>
      </c>
      <c r="W77" s="900">
        <f t="shared" si="29"/>
        <v>3.3970382025647204E-3</v>
      </c>
      <c r="X77" s="205">
        <v>2000</v>
      </c>
      <c r="Y77" s="206" t="s">
        <v>443</v>
      </c>
      <c r="Z77" s="205" t="s">
        <v>512</v>
      </c>
      <c r="AA77" s="205" t="s">
        <v>10</v>
      </c>
      <c r="AB77" s="205" t="s">
        <v>71</v>
      </c>
      <c r="AC77" s="891" t="s">
        <v>313</v>
      </c>
      <c r="AD77" s="267">
        <v>20.27441</v>
      </c>
      <c r="AE77" s="268">
        <v>4.1948590000000001</v>
      </c>
      <c r="AF77" s="269">
        <v>8.9329820000000009</v>
      </c>
      <c r="AG77" s="238">
        <f t="shared" si="77"/>
        <v>11.341427999999999</v>
      </c>
      <c r="AH77" s="255">
        <f t="shared" si="78"/>
        <v>0.55939620437783388</v>
      </c>
      <c r="AI77" s="280">
        <v>8.2371210000000001</v>
      </c>
      <c r="AJ77" s="258">
        <v>0.78849360000000002</v>
      </c>
      <c r="AK77" s="258">
        <v>0.70033619999999996</v>
      </c>
      <c r="AL77" s="258">
        <v>1.245838</v>
      </c>
      <c r="AM77" s="258">
        <v>2.2003539999999999</v>
      </c>
      <c r="AN77" s="258">
        <v>0.32980730000000003</v>
      </c>
      <c r="AO77" s="258">
        <v>2.3189410000000001</v>
      </c>
      <c r="AP77" s="258">
        <v>9.8449999999999996E-3</v>
      </c>
      <c r="AQ77" s="258">
        <f t="shared" si="32"/>
        <v>-4.7381230000000008</v>
      </c>
      <c r="AR77" s="892">
        <f t="shared" si="33"/>
        <v>0.24881489999999395</v>
      </c>
      <c r="AS77" s="893">
        <f t="shared" si="79"/>
        <v>2.1938586569521402E-2</v>
      </c>
      <c r="AT77" s="205">
        <v>2000</v>
      </c>
      <c r="AU77" s="206" t="s">
        <v>443</v>
      </c>
      <c r="AV77" s="205" t="s">
        <v>512</v>
      </c>
      <c r="AW77" s="205" t="s">
        <v>10</v>
      </c>
      <c r="AX77" s="205" t="s">
        <v>71</v>
      </c>
      <c r="AY77" s="891" t="s">
        <v>313</v>
      </c>
      <c r="AZ77" s="267">
        <v>16.61589</v>
      </c>
      <c r="BA77" s="268">
        <v>2.7816779999999999</v>
      </c>
      <c r="BB77" s="269">
        <v>8.9093169999999997</v>
      </c>
      <c r="BC77" s="238">
        <f t="shared" si="60"/>
        <v>7.7065730000000006</v>
      </c>
      <c r="BD77" s="255">
        <f t="shared" si="61"/>
        <v>0.46380741567258815</v>
      </c>
      <c r="BE77" s="280">
        <v>1.147111</v>
      </c>
      <c r="BF77" s="258">
        <v>1.1457870000000001</v>
      </c>
      <c r="BG77" s="258">
        <v>3.0836890000000001</v>
      </c>
      <c r="BH77" s="258">
        <v>0.1960423</v>
      </c>
      <c r="BI77" s="258">
        <v>2.396217</v>
      </c>
      <c r="BJ77" s="258">
        <v>1.092803</v>
      </c>
      <c r="BK77" s="258">
        <v>4.4308160000000001</v>
      </c>
      <c r="BL77" s="258">
        <v>2.6492E-3</v>
      </c>
      <c r="BM77" s="258">
        <f t="shared" si="75"/>
        <v>-6.1276390000000003</v>
      </c>
      <c r="BN77" s="892">
        <f t="shared" si="62"/>
        <v>0.33909749999999939</v>
      </c>
      <c r="BO77" s="893">
        <f t="shared" si="63"/>
        <v>4.400107544559681E-2</v>
      </c>
      <c r="BP77" s="205">
        <v>2000</v>
      </c>
      <c r="BQ77" s="206" t="s">
        <v>443</v>
      </c>
      <c r="BR77" s="205" t="s">
        <v>512</v>
      </c>
      <c r="BS77" s="205" t="s">
        <v>10</v>
      </c>
      <c r="BT77" s="205" t="s">
        <v>71</v>
      </c>
      <c r="BU77" s="891" t="s">
        <v>313</v>
      </c>
      <c r="BV77" s="267">
        <v>89.856700000000004</v>
      </c>
      <c r="BW77" s="268">
        <v>4.9557729999999998</v>
      </c>
      <c r="BX77" s="269">
        <v>36.903709999999997</v>
      </c>
      <c r="BY77" s="238">
        <f t="shared" si="64"/>
        <v>52.952990000000007</v>
      </c>
      <c r="BZ77" s="255">
        <f t="shared" si="65"/>
        <v>0.58930485984907088</v>
      </c>
      <c r="CA77" s="280">
        <v>80.391279999999995</v>
      </c>
      <c r="CB77" s="258">
        <v>6.7597900000000002E-2</v>
      </c>
      <c r="CC77" s="258">
        <v>1.93143E-2</v>
      </c>
      <c r="CD77" s="258">
        <v>2.8970200000000002E-2</v>
      </c>
      <c r="CE77" s="258">
        <v>0.31094169999999999</v>
      </c>
      <c r="CF77" s="258">
        <v>3.4319600000000001</v>
      </c>
      <c r="CG77" s="258">
        <v>0.2278984</v>
      </c>
      <c r="CH77" s="258">
        <v>0.33798240000000002</v>
      </c>
      <c r="CI77" s="258">
        <f t="shared" si="76"/>
        <v>-31.947936999999996</v>
      </c>
      <c r="CJ77" s="892">
        <f t="shared" si="66"/>
        <v>8.4982099999997729E-2</v>
      </c>
      <c r="CK77" s="893">
        <f t="shared" si="67"/>
        <v>1.6048593290010199E-3</v>
      </c>
    </row>
    <row r="78" spans="1:89" ht="11.45" customHeight="1">
      <c r="A78" s="205">
        <v>1995</v>
      </c>
      <c r="B78" s="206" t="s">
        <v>443</v>
      </c>
      <c r="C78" s="205" t="s">
        <v>512</v>
      </c>
      <c r="D78" s="205" t="s">
        <v>12</v>
      </c>
      <c r="E78" s="205" t="s">
        <v>72</v>
      </c>
      <c r="F78" s="891" t="s">
        <v>313</v>
      </c>
      <c r="G78" s="267">
        <v>31.381250000000001</v>
      </c>
      <c r="H78" s="268">
        <v>3.1924299999999999</v>
      </c>
      <c r="I78" s="269">
        <v>12.016959999999999</v>
      </c>
      <c r="J78" s="238">
        <f t="shared" si="56"/>
        <v>19.364290000000004</v>
      </c>
      <c r="K78" s="255">
        <f t="shared" si="57"/>
        <v>0.6170656044612628</v>
      </c>
      <c r="L78" s="267">
        <v>18.360510000000001</v>
      </c>
      <c r="M78" s="268">
        <v>0.72213819999999995</v>
      </c>
      <c r="N78" s="268">
        <v>1.1022719999999999</v>
      </c>
      <c r="O78" s="268">
        <v>0.61988370000000004</v>
      </c>
      <c r="P78" s="268">
        <v>3.889726</v>
      </c>
      <c r="Q78" s="268">
        <v>0.36337960000000002</v>
      </c>
      <c r="R78" s="268">
        <v>2.3951880000000001</v>
      </c>
      <c r="S78" s="268">
        <v>7.3369100000000007E-2</v>
      </c>
      <c r="T78" s="258">
        <f t="shared" si="74"/>
        <v>-8.8245299999999993</v>
      </c>
      <c r="U78" s="892">
        <f t="shared" si="58"/>
        <v>0.66235340000000065</v>
      </c>
      <c r="V78" s="893">
        <f t="shared" si="59"/>
        <v>3.4204889515701352E-2</v>
      </c>
      <c r="W78" s="900">
        <f t="shared" si="29"/>
        <v>3.7888866568306914E-3</v>
      </c>
      <c r="X78" s="205">
        <v>1995</v>
      </c>
      <c r="Y78" s="206" t="s">
        <v>443</v>
      </c>
      <c r="Z78" s="205" t="s">
        <v>512</v>
      </c>
      <c r="AA78" s="205" t="s">
        <v>12</v>
      </c>
      <c r="AB78" s="205" t="s">
        <v>72</v>
      </c>
      <c r="AC78" s="891" t="s">
        <v>313</v>
      </c>
      <c r="AD78" s="267">
        <v>21.759779999999999</v>
      </c>
      <c r="AE78" s="268">
        <v>3.7601249999999999</v>
      </c>
      <c r="AF78" s="269">
        <v>7.9347310000000002</v>
      </c>
      <c r="AG78" s="238">
        <f t="shared" si="77"/>
        <v>13.825049</v>
      </c>
      <c r="AH78" s="255">
        <f t="shared" si="78"/>
        <v>0.63534874893036608</v>
      </c>
      <c r="AI78" s="280">
        <v>8.1026900000000008</v>
      </c>
      <c r="AJ78" s="258">
        <v>0.72692140000000005</v>
      </c>
      <c r="AK78" s="258">
        <v>0.71518190000000004</v>
      </c>
      <c r="AL78" s="258">
        <v>0.91790740000000004</v>
      </c>
      <c r="AM78" s="258">
        <v>4.4143540000000003</v>
      </c>
      <c r="AN78" s="258">
        <v>0.27496589999999999</v>
      </c>
      <c r="AO78" s="258">
        <v>2.2444259999999998</v>
      </c>
      <c r="AP78" s="258">
        <v>5.2825799999999999E-2</v>
      </c>
      <c r="AQ78" s="258">
        <f t="shared" si="32"/>
        <v>-4.1746060000000007</v>
      </c>
      <c r="AR78" s="892">
        <f t="shared" si="33"/>
        <v>0.55038259999999894</v>
      </c>
      <c r="AS78" s="893">
        <f t="shared" si="79"/>
        <v>3.9810535210399539E-2</v>
      </c>
      <c r="AT78" s="205">
        <v>1995</v>
      </c>
      <c r="AU78" s="206" t="s">
        <v>443</v>
      </c>
      <c r="AV78" s="205" t="s">
        <v>512</v>
      </c>
      <c r="AW78" s="205" t="s">
        <v>12</v>
      </c>
      <c r="AX78" s="205" t="s">
        <v>72</v>
      </c>
      <c r="AY78" s="891" t="s">
        <v>313</v>
      </c>
      <c r="AZ78" s="267">
        <v>19.352699999999999</v>
      </c>
      <c r="BA78" s="268">
        <v>2.7012109999999998</v>
      </c>
      <c r="BB78" s="269">
        <v>7.8001269999999998</v>
      </c>
      <c r="BC78" s="238">
        <f t="shared" si="60"/>
        <v>11.552572999999999</v>
      </c>
      <c r="BD78" s="255">
        <f t="shared" si="61"/>
        <v>0.59694890118691446</v>
      </c>
      <c r="BE78" s="280">
        <v>1.1767799999999999</v>
      </c>
      <c r="BF78" s="258">
        <v>1.1947129999999999</v>
      </c>
      <c r="BG78" s="258">
        <v>3.0612810000000001</v>
      </c>
      <c r="BH78" s="258">
        <v>0.13933709999999999</v>
      </c>
      <c r="BI78" s="258">
        <v>4.4767270000000003</v>
      </c>
      <c r="BJ78" s="258">
        <v>0.76566509999999999</v>
      </c>
      <c r="BK78" s="258">
        <v>4.4160250000000003</v>
      </c>
      <c r="BL78" s="258">
        <v>1.79344E-2</v>
      </c>
      <c r="BM78" s="258">
        <f t="shared" si="75"/>
        <v>-5.098916</v>
      </c>
      <c r="BN78" s="892">
        <f t="shared" si="62"/>
        <v>1.4030263999999981</v>
      </c>
      <c r="BO78" s="1010">
        <f t="shared" si="63"/>
        <v>0.1214470923490376</v>
      </c>
      <c r="BP78" s="205">
        <v>1995</v>
      </c>
      <c r="BQ78" s="206" t="s">
        <v>443</v>
      </c>
      <c r="BR78" s="205" t="s">
        <v>512</v>
      </c>
      <c r="BS78" s="205" t="s">
        <v>12</v>
      </c>
      <c r="BT78" s="205" t="s">
        <v>72</v>
      </c>
      <c r="BU78" s="891" t="s">
        <v>313</v>
      </c>
      <c r="BV78" s="267">
        <v>88.879099999999994</v>
      </c>
      <c r="BW78" s="268">
        <v>1.466702</v>
      </c>
      <c r="BX78" s="269">
        <v>35.181710000000002</v>
      </c>
      <c r="BY78" s="238">
        <f t="shared" si="64"/>
        <v>53.697389999999992</v>
      </c>
      <c r="BZ78" s="255">
        <f t="shared" si="65"/>
        <v>0.60416217085906576</v>
      </c>
      <c r="CA78" s="280">
        <v>85.712100000000007</v>
      </c>
      <c r="CB78" s="258">
        <v>4.5955200000000002E-2</v>
      </c>
      <c r="CC78" s="258">
        <v>2.4893599999999998E-2</v>
      </c>
      <c r="CD78" s="258">
        <v>2.2978800000000001E-2</v>
      </c>
      <c r="CE78" s="258">
        <v>0.85015260000000004</v>
      </c>
      <c r="CF78" s="258">
        <v>0.17998690000000001</v>
      </c>
      <c r="CG78" s="258">
        <v>0.22977230000000001</v>
      </c>
      <c r="CH78" s="258">
        <v>0.2374317</v>
      </c>
      <c r="CI78" s="258">
        <f t="shared" si="76"/>
        <v>-33.715008000000005</v>
      </c>
      <c r="CJ78" s="892">
        <f t="shared" si="66"/>
        <v>0.10912689999999259</v>
      </c>
      <c r="CK78" s="893">
        <f t="shared" si="67"/>
        <v>2.0322570612834739E-3</v>
      </c>
    </row>
    <row r="79" spans="1:89" ht="11.45" customHeight="1">
      <c r="A79" s="205">
        <v>1992</v>
      </c>
      <c r="B79" s="206" t="s">
        <v>443</v>
      </c>
      <c r="C79" s="205" t="s">
        <v>512</v>
      </c>
      <c r="D79" s="205" t="s">
        <v>14</v>
      </c>
      <c r="E79" s="205" t="s">
        <v>73</v>
      </c>
      <c r="F79" s="891" t="s">
        <v>313</v>
      </c>
      <c r="G79" s="267">
        <v>32.061959999999999</v>
      </c>
      <c r="H79" s="268">
        <v>9.0021020000000007</v>
      </c>
      <c r="I79" s="269">
        <v>14.63766</v>
      </c>
      <c r="J79" s="238">
        <f t="shared" si="56"/>
        <v>17.424299999999999</v>
      </c>
      <c r="K79" s="255">
        <f t="shared" si="57"/>
        <v>0.54345710617816256</v>
      </c>
      <c r="L79" s="267">
        <v>1.041099</v>
      </c>
      <c r="M79" s="268">
        <v>0.69860599999999995</v>
      </c>
      <c r="N79" s="268">
        <v>0.69471360000000004</v>
      </c>
      <c r="O79" s="268"/>
      <c r="P79" s="268">
        <v>3.722658</v>
      </c>
      <c r="Q79" s="268"/>
      <c r="R79" s="268"/>
      <c r="S79" s="268">
        <v>16.714020000000001</v>
      </c>
      <c r="T79" s="258">
        <f t="shared" si="74"/>
        <v>-5.6355579999999996</v>
      </c>
      <c r="U79" s="892">
        <f t="shared" si="58"/>
        <v>0.18876139999999708</v>
      </c>
      <c r="V79" s="893">
        <f t="shared" si="59"/>
        <v>1.0833227159770958E-2</v>
      </c>
      <c r="W79" s="1015">
        <f t="shared" si="29"/>
        <v>0.95923623904547117</v>
      </c>
      <c r="X79" s="205">
        <v>1992</v>
      </c>
      <c r="Y79" s="206" t="s">
        <v>443</v>
      </c>
      <c r="Z79" s="205" t="s">
        <v>512</v>
      </c>
      <c r="AA79" s="205" t="s">
        <v>14</v>
      </c>
      <c r="AB79" s="205" t="s">
        <v>73</v>
      </c>
      <c r="AC79" s="891" t="s">
        <v>313</v>
      </c>
      <c r="AD79" s="267">
        <v>22.363130000000002</v>
      </c>
      <c r="AE79" s="268">
        <v>6.9625649999999997</v>
      </c>
      <c r="AF79" s="269">
        <v>10.67553</v>
      </c>
      <c r="AG79" s="238">
        <f t="shared" si="77"/>
        <v>11.687600000000002</v>
      </c>
      <c r="AH79" s="255">
        <f t="shared" si="78"/>
        <v>0.5226280936523644</v>
      </c>
      <c r="AI79" s="280">
        <v>0.31703500000000001</v>
      </c>
      <c r="AJ79" s="258">
        <v>0.70723130000000001</v>
      </c>
      <c r="AK79" s="258">
        <v>0.4603102</v>
      </c>
      <c r="AL79" s="258"/>
      <c r="AM79" s="258">
        <v>4.2647240000000002</v>
      </c>
      <c r="AN79" s="258"/>
      <c r="AO79" s="258"/>
      <c r="AP79" s="258">
        <v>9.4896969999999996</v>
      </c>
      <c r="AQ79" s="258">
        <f t="shared" si="32"/>
        <v>-3.7129650000000005</v>
      </c>
      <c r="AR79" s="892">
        <f t="shared" si="33"/>
        <v>0.16156750000000208</v>
      </c>
      <c r="AS79" s="893">
        <f t="shared" si="79"/>
        <v>1.382383894041566E-2</v>
      </c>
      <c r="AT79" s="205">
        <v>1992</v>
      </c>
      <c r="AU79" s="206" t="s">
        <v>443</v>
      </c>
      <c r="AV79" s="205" t="s">
        <v>512</v>
      </c>
      <c r="AW79" s="205" t="s">
        <v>14</v>
      </c>
      <c r="AX79" s="205" t="s">
        <v>73</v>
      </c>
      <c r="AY79" s="891" t="s">
        <v>313</v>
      </c>
      <c r="AZ79" s="267">
        <v>20.007560000000002</v>
      </c>
      <c r="BA79" s="268">
        <v>6.8581149999999997</v>
      </c>
      <c r="BB79" s="269">
        <v>10.995660000000001</v>
      </c>
      <c r="BC79" s="238">
        <f t="shared" si="60"/>
        <v>9.0119000000000007</v>
      </c>
      <c r="BD79" s="255">
        <f t="shared" si="61"/>
        <v>0.45042473944848849</v>
      </c>
      <c r="BE79" s="280">
        <v>6.6124699999999995E-2</v>
      </c>
      <c r="BF79" s="258">
        <v>1.1996979999999999</v>
      </c>
      <c r="BG79" s="258">
        <v>1.9365190000000001</v>
      </c>
      <c r="BH79" s="258"/>
      <c r="BI79" s="258">
        <v>4.496505</v>
      </c>
      <c r="BJ79" s="258"/>
      <c r="BK79" s="258"/>
      <c r="BL79" s="258">
        <v>5.0349510000000004</v>
      </c>
      <c r="BM79" s="258">
        <f t="shared" si="75"/>
        <v>-4.1375450000000011</v>
      </c>
      <c r="BN79" s="892">
        <f t="shared" si="62"/>
        <v>0.41564730000000161</v>
      </c>
      <c r="BO79" s="893">
        <f t="shared" si="63"/>
        <v>4.6122049734240458E-2</v>
      </c>
      <c r="BP79" s="205">
        <v>1992</v>
      </c>
      <c r="BQ79" s="206" t="s">
        <v>443</v>
      </c>
      <c r="BR79" s="205" t="s">
        <v>512</v>
      </c>
      <c r="BS79" s="205" t="s">
        <v>14</v>
      </c>
      <c r="BT79" s="205" t="s">
        <v>73</v>
      </c>
      <c r="BU79" s="891" t="s">
        <v>313</v>
      </c>
      <c r="BV79" s="267">
        <v>87.796949999999995</v>
      </c>
      <c r="BW79" s="268">
        <v>20.20505</v>
      </c>
      <c r="BX79" s="269">
        <v>35.708930000000002</v>
      </c>
      <c r="BY79" s="238">
        <f t="shared" si="64"/>
        <v>52.088019999999993</v>
      </c>
      <c r="BZ79" s="255">
        <f t="shared" si="65"/>
        <v>0.5932782403033362</v>
      </c>
      <c r="CA79" s="280">
        <v>5.3013260000000004</v>
      </c>
      <c r="CB79" s="258">
        <v>0</v>
      </c>
      <c r="CC79" s="258">
        <v>1.2504599999999999E-2</v>
      </c>
      <c r="CD79" s="258"/>
      <c r="CE79" s="258">
        <v>0.47512149999999997</v>
      </c>
      <c r="CF79" s="258"/>
      <c r="CG79" s="258"/>
      <c r="CH79" s="258">
        <v>61.802950000000003</v>
      </c>
      <c r="CI79" s="258">
        <f t="shared" si="76"/>
        <v>-15.503880000000002</v>
      </c>
      <c r="CJ79" s="892">
        <f t="shared" si="66"/>
        <v>-2.1000000032245225E-6</v>
      </c>
      <c r="CK79" s="893">
        <f t="shared" si="67"/>
        <v>-4.0316372233471782E-8</v>
      </c>
    </row>
    <row r="80" spans="1:89" ht="11.45" customHeight="1">
      <c r="A80" s="205">
        <v>1987</v>
      </c>
      <c r="B80" s="206" t="s">
        <v>443</v>
      </c>
      <c r="C80" s="205" t="s">
        <v>512</v>
      </c>
      <c r="D80" s="205" t="s">
        <v>16</v>
      </c>
      <c r="E80" s="205" t="s">
        <v>74</v>
      </c>
      <c r="F80" s="891" t="s">
        <v>313</v>
      </c>
      <c r="G80" s="594">
        <v>28.79073</v>
      </c>
      <c r="H80" s="595">
        <v>10.874840000000001</v>
      </c>
      <c r="I80" s="596">
        <v>17.34806</v>
      </c>
      <c r="J80" s="238">
        <f t="shared" si="56"/>
        <v>11.44267</v>
      </c>
      <c r="K80" s="255">
        <f t="shared" si="57"/>
        <v>0.39744285747530539</v>
      </c>
      <c r="L80" s="267">
        <v>0.80474659999999998</v>
      </c>
      <c r="M80" s="268">
        <v>0.5874066</v>
      </c>
      <c r="N80" s="268">
        <v>0.56391049999999998</v>
      </c>
      <c r="O80" s="268"/>
      <c r="P80" s="268">
        <v>2.3457080000000001</v>
      </c>
      <c r="Q80" s="268"/>
      <c r="R80" s="268"/>
      <c r="S80" s="268">
        <v>13.47118</v>
      </c>
      <c r="T80" s="258">
        <f t="shared" si="74"/>
        <v>-6.4732199999999995</v>
      </c>
      <c r="U80" s="892">
        <f t="shared" si="58"/>
        <v>0.14293829999999907</v>
      </c>
      <c r="V80" s="893">
        <f t="shared" si="59"/>
        <v>1.2491691187458791E-2</v>
      </c>
      <c r="W80" s="1015">
        <f t="shared" si="29"/>
        <v>1.1772759329771811</v>
      </c>
      <c r="X80" s="205">
        <v>1987</v>
      </c>
      <c r="Y80" s="206" t="s">
        <v>443</v>
      </c>
      <c r="Z80" s="205" t="s">
        <v>512</v>
      </c>
      <c r="AA80" s="205" t="s">
        <v>16</v>
      </c>
      <c r="AB80" s="205" t="s">
        <v>74</v>
      </c>
      <c r="AC80" s="891" t="s">
        <v>313</v>
      </c>
      <c r="AD80" s="594">
        <v>19.365120000000001</v>
      </c>
      <c r="AE80" s="595">
        <v>6.2925700000000004</v>
      </c>
      <c r="AF80" s="596">
        <v>10.910450000000001</v>
      </c>
      <c r="AG80" s="238">
        <f t="shared" si="77"/>
        <v>8.4546700000000001</v>
      </c>
      <c r="AH80" s="255">
        <f t="shared" si="78"/>
        <v>0.43659269862515698</v>
      </c>
      <c r="AI80" s="280">
        <v>0.25307819999999998</v>
      </c>
      <c r="AJ80" s="258">
        <v>0.63738110000000003</v>
      </c>
      <c r="AK80" s="258">
        <v>0.40929840000000001</v>
      </c>
      <c r="AL80" s="258"/>
      <c r="AM80" s="258">
        <v>2.6245090000000002</v>
      </c>
      <c r="AN80" s="258"/>
      <c r="AO80" s="258"/>
      <c r="AP80" s="258">
        <v>9.0701750000000008</v>
      </c>
      <c r="AQ80" s="258">
        <f t="shared" si="32"/>
        <v>-4.6178800000000004</v>
      </c>
      <c r="AR80" s="892">
        <f t="shared" si="33"/>
        <v>7.8108300000000241E-2</v>
      </c>
      <c r="AS80" s="893">
        <f t="shared" si="79"/>
        <v>9.2384800352941325E-3</v>
      </c>
      <c r="AT80" s="205">
        <v>1987</v>
      </c>
      <c r="AU80" s="206" t="s">
        <v>443</v>
      </c>
      <c r="AV80" s="205" t="s">
        <v>512</v>
      </c>
      <c r="AW80" s="205" t="s">
        <v>16</v>
      </c>
      <c r="AX80" s="205" t="s">
        <v>74</v>
      </c>
      <c r="AY80" s="891" t="s">
        <v>313</v>
      </c>
      <c r="AZ80" s="594">
        <v>15.90353</v>
      </c>
      <c r="BA80" s="595">
        <v>5.2778749999999999</v>
      </c>
      <c r="BB80" s="596">
        <v>9.4547360000000005</v>
      </c>
      <c r="BC80" s="238">
        <f t="shared" si="60"/>
        <v>6.4487939999999995</v>
      </c>
      <c r="BD80" s="255">
        <f t="shared" si="61"/>
        <v>0.4054945034215674</v>
      </c>
      <c r="BE80" s="280">
        <v>8.7382100000000004E-2</v>
      </c>
      <c r="BF80" s="258">
        <v>0.82139110000000004</v>
      </c>
      <c r="BG80" s="258">
        <v>1.3631599999999999</v>
      </c>
      <c r="BH80" s="258"/>
      <c r="BI80" s="258">
        <v>2.9185599999999998</v>
      </c>
      <c r="BJ80" s="258"/>
      <c r="BK80" s="258"/>
      <c r="BL80" s="258">
        <v>5.0157280000000002</v>
      </c>
      <c r="BM80" s="258">
        <f t="shared" si="75"/>
        <v>-4.1768610000000006</v>
      </c>
      <c r="BN80" s="892">
        <f t="shared" si="62"/>
        <v>0.41943380000000019</v>
      </c>
      <c r="BO80" s="893">
        <f t="shared" si="63"/>
        <v>6.5040657214356701E-2</v>
      </c>
      <c r="BP80" s="205">
        <v>1987</v>
      </c>
      <c r="BQ80" s="206" t="s">
        <v>443</v>
      </c>
      <c r="BR80" s="205" t="s">
        <v>512</v>
      </c>
      <c r="BS80" s="205" t="s">
        <v>16</v>
      </c>
      <c r="BT80" s="205" t="s">
        <v>74</v>
      </c>
      <c r="BU80" s="891" t="s">
        <v>313</v>
      </c>
      <c r="BV80" s="594">
        <v>87.719759999999994</v>
      </c>
      <c r="BW80" s="595">
        <v>38.520069999999997</v>
      </c>
      <c r="BX80" s="596">
        <v>56.231960000000001</v>
      </c>
      <c r="BY80" s="238">
        <f t="shared" si="64"/>
        <v>31.487799999999993</v>
      </c>
      <c r="BZ80" s="255">
        <f t="shared" si="65"/>
        <v>0.35895903043966371</v>
      </c>
      <c r="CA80" s="280">
        <v>4.1983740000000003</v>
      </c>
      <c r="CB80" s="258">
        <v>2.62394E-2</v>
      </c>
      <c r="CC80" s="258">
        <v>1.3120700000000001E-2</v>
      </c>
      <c r="CD80" s="258"/>
      <c r="CE80" s="258">
        <v>0.31487850000000001</v>
      </c>
      <c r="CF80" s="258"/>
      <c r="CG80" s="258"/>
      <c r="CH80" s="258">
        <v>44.647069999999999</v>
      </c>
      <c r="CI80" s="258">
        <f t="shared" si="76"/>
        <v>-17.711890000000004</v>
      </c>
      <c r="CJ80" s="892">
        <f t="shared" si="66"/>
        <v>7.3999999941065653E-6</v>
      </c>
      <c r="CK80" s="893">
        <f t="shared" si="67"/>
        <v>2.350116551206044E-7</v>
      </c>
    </row>
    <row r="81" spans="1:89" ht="11.45" customHeight="1">
      <c r="A81" s="220">
        <v>2007</v>
      </c>
      <c r="B81" s="221" t="s">
        <v>444</v>
      </c>
      <c r="C81" s="220" t="s">
        <v>517</v>
      </c>
      <c r="D81" s="220" t="s">
        <v>6</v>
      </c>
      <c r="E81" s="220" t="s">
        <v>423</v>
      </c>
      <c r="F81" s="932" t="s">
        <v>313</v>
      </c>
      <c r="G81" s="1018">
        <v>28.116669999999999</v>
      </c>
      <c r="H81" s="1019">
        <v>26.639209999999999</v>
      </c>
      <c r="I81" s="1020">
        <v>26.800979999999999</v>
      </c>
      <c r="J81" s="270">
        <f t="shared" si="56"/>
        <v>1.31569</v>
      </c>
      <c r="K81" s="271">
        <f t="shared" si="57"/>
        <v>4.6793948216485096E-2</v>
      </c>
      <c r="L81" s="1018">
        <v>1.0671219999999999</v>
      </c>
      <c r="M81" s="1019"/>
      <c r="N81" s="1019"/>
      <c r="O81" s="1019"/>
      <c r="P81" s="1019"/>
      <c r="Q81" s="1019"/>
      <c r="R81" s="1019"/>
      <c r="S81" s="1019">
        <v>0.41033649999999999</v>
      </c>
      <c r="T81" s="270">
        <f t="shared" si="74"/>
        <v>-0.16177000000000064</v>
      </c>
      <c r="U81" s="934">
        <f t="shared" si="58"/>
        <v>1.5000000006537562E-6</v>
      </c>
      <c r="V81" s="935">
        <f t="shared" si="59"/>
        <v>1.1400861910128953E-6</v>
      </c>
      <c r="W81" s="1021">
        <f t="shared" si="29"/>
        <v>0.31187931807644659</v>
      </c>
      <c r="X81" s="220">
        <v>2007</v>
      </c>
      <c r="Y81" s="221" t="s">
        <v>444</v>
      </c>
      <c r="Z81" s="220" t="s">
        <v>517</v>
      </c>
      <c r="AA81" s="220" t="s">
        <v>6</v>
      </c>
      <c r="AB81" s="220" t="s">
        <v>423</v>
      </c>
      <c r="AC81" s="932" t="s">
        <v>313</v>
      </c>
      <c r="AD81" s="1018">
        <v>23.166830000000001</v>
      </c>
      <c r="AE81" s="1019">
        <v>21.933789999999998</v>
      </c>
      <c r="AF81" s="1020">
        <v>22.041789999999999</v>
      </c>
      <c r="AG81" s="270">
        <f t="shared" si="77"/>
        <v>1.125040000000002</v>
      </c>
      <c r="AH81" s="271">
        <f t="shared" si="78"/>
        <v>4.8562535314499305E-2</v>
      </c>
      <c r="AI81" s="933">
        <v>0.88554949999999999</v>
      </c>
      <c r="AJ81" s="270"/>
      <c r="AK81" s="270"/>
      <c r="AL81" s="270"/>
      <c r="AM81" s="270"/>
      <c r="AN81" s="270"/>
      <c r="AO81" s="270"/>
      <c r="AP81" s="270">
        <v>0.34748649999999998</v>
      </c>
      <c r="AQ81" s="270">
        <f t="shared" si="32"/>
        <v>-0.10800000000000054</v>
      </c>
      <c r="AR81" s="934">
        <f t="shared" si="33"/>
        <v>4.0000000025575133E-6</v>
      </c>
      <c r="AS81" s="935">
        <f t="shared" si="79"/>
        <v>3.5554291425704919E-6</v>
      </c>
      <c r="AT81" s="220">
        <v>2007</v>
      </c>
      <c r="AU81" s="221" t="s">
        <v>444</v>
      </c>
      <c r="AV81" s="220" t="s">
        <v>517</v>
      </c>
      <c r="AW81" s="220" t="s">
        <v>6</v>
      </c>
      <c r="AX81" s="220" t="s">
        <v>423</v>
      </c>
      <c r="AY81" s="932" t="s">
        <v>313</v>
      </c>
      <c r="AZ81" s="1018">
        <v>32.135539999999999</v>
      </c>
      <c r="BA81" s="1019">
        <v>31.097860000000001</v>
      </c>
      <c r="BB81" s="1020">
        <v>31.37387</v>
      </c>
      <c r="BC81" s="270">
        <f t="shared" si="60"/>
        <v>0.76166999999999874</v>
      </c>
      <c r="BD81" s="271">
        <f t="shared" si="61"/>
        <v>2.3701795582087581E-2</v>
      </c>
      <c r="BE81" s="933">
        <v>0.65850260000000005</v>
      </c>
      <c r="BF81" s="270"/>
      <c r="BG81" s="270"/>
      <c r="BH81" s="270"/>
      <c r="BI81" s="270"/>
      <c r="BJ81" s="270"/>
      <c r="BK81" s="270"/>
      <c r="BL81" s="270">
        <v>0.37917329999999999</v>
      </c>
      <c r="BM81" s="270">
        <f t="shared" si="75"/>
        <v>-0.27600999999999942</v>
      </c>
      <c r="BN81" s="934">
        <f t="shared" si="62"/>
        <v>4.0999999981750079E-6</v>
      </c>
      <c r="BO81" s="935">
        <f t="shared" si="63"/>
        <v>5.3829086063190289E-6</v>
      </c>
      <c r="BP81" s="220">
        <v>2007</v>
      </c>
      <c r="BQ81" s="221" t="s">
        <v>444</v>
      </c>
      <c r="BR81" s="220" t="s">
        <v>517</v>
      </c>
      <c r="BS81" s="220" t="s">
        <v>6</v>
      </c>
      <c r="BT81" s="220" t="s">
        <v>423</v>
      </c>
      <c r="BU81" s="932" t="s">
        <v>313</v>
      </c>
      <c r="BV81" s="1018">
        <v>45.851779999999998</v>
      </c>
      <c r="BW81" s="1019">
        <v>39.403440000000003</v>
      </c>
      <c r="BX81" s="1020">
        <v>39.304900000000004</v>
      </c>
      <c r="BY81" s="270">
        <f t="shared" si="64"/>
        <v>6.5468799999999945</v>
      </c>
      <c r="BZ81" s="271">
        <f t="shared" si="65"/>
        <v>0.14278355169635715</v>
      </c>
      <c r="CA81" s="933">
        <v>5.2857859999999999</v>
      </c>
      <c r="CB81" s="270"/>
      <c r="CC81" s="270"/>
      <c r="CD81" s="270"/>
      <c r="CE81" s="270"/>
      <c r="CF81" s="270"/>
      <c r="CG81" s="270"/>
      <c r="CH81" s="270">
        <v>1.162552</v>
      </c>
      <c r="CI81" s="270">
        <f t="shared" si="76"/>
        <v>9.853999999999985E-2</v>
      </c>
      <c r="CJ81" s="934">
        <f t="shared" si="66"/>
        <v>1.9999999949504854E-6</v>
      </c>
      <c r="CK81" s="935">
        <f t="shared" si="67"/>
        <v>3.0548902606287073E-7</v>
      </c>
    </row>
    <row r="82" spans="1:89" ht="11.45" customHeight="1">
      <c r="A82" s="222">
        <v>2012</v>
      </c>
      <c r="B82" s="223" t="s">
        <v>445</v>
      </c>
      <c r="C82" s="222" t="s">
        <v>516</v>
      </c>
      <c r="D82" s="222" t="s">
        <v>20</v>
      </c>
      <c r="E82" s="222" t="s">
        <v>77</v>
      </c>
      <c r="F82" s="943" t="s">
        <v>401</v>
      </c>
      <c r="G82" s="146">
        <v>31.818339999999999</v>
      </c>
      <c r="H82" s="147">
        <v>24.943950000000001</v>
      </c>
      <c r="I82" s="148">
        <v>24.943950000000001</v>
      </c>
      <c r="J82" s="272">
        <f t="shared" si="56"/>
        <v>6.8743899999999982</v>
      </c>
      <c r="K82" s="273">
        <f t="shared" si="57"/>
        <v>0.21605118305983273</v>
      </c>
      <c r="L82" s="1022">
        <v>6.4098639999999998</v>
      </c>
      <c r="M82" s="1023"/>
      <c r="N82" s="1023"/>
      <c r="O82" s="1023"/>
      <c r="P82" s="1023"/>
      <c r="Q82" s="1023"/>
      <c r="R82" s="1023"/>
      <c r="S82" s="1023">
        <v>0.43733119999999998</v>
      </c>
      <c r="T82" s="272"/>
      <c r="U82" s="945">
        <f t="shared" si="58"/>
        <v>2.7194799999998409E-2</v>
      </c>
      <c r="V82" s="946">
        <f t="shared" si="59"/>
        <v>3.9559582741157274E-3</v>
      </c>
      <c r="W82" s="992">
        <f t="shared" si="29"/>
        <v>6.361745551241639E-2</v>
      </c>
      <c r="X82" s="222">
        <v>2012</v>
      </c>
      <c r="Y82" s="223" t="s">
        <v>445</v>
      </c>
      <c r="Z82" s="222" t="s">
        <v>516</v>
      </c>
      <c r="AA82" s="222" t="s">
        <v>20</v>
      </c>
      <c r="AB82" s="222" t="s">
        <v>77</v>
      </c>
      <c r="AC82" s="943" t="s">
        <v>401</v>
      </c>
      <c r="AD82" s="146">
        <v>28.93479</v>
      </c>
      <c r="AE82" s="147">
        <v>22.105789999999999</v>
      </c>
      <c r="AF82" s="148">
        <v>22.105789999999999</v>
      </c>
      <c r="AG82" s="272">
        <f t="shared" si="77"/>
        <v>6.8290000000000006</v>
      </c>
      <c r="AH82" s="273">
        <f t="shared" si="78"/>
        <v>0.23601346337747744</v>
      </c>
      <c r="AI82" s="944">
        <v>6.3233040000000003</v>
      </c>
      <c r="AJ82" s="272"/>
      <c r="AK82" s="272"/>
      <c r="AL82" s="272"/>
      <c r="AM82" s="272"/>
      <c r="AN82" s="272"/>
      <c r="AO82" s="272"/>
      <c r="AP82" s="272">
        <v>0.49264530000000001</v>
      </c>
      <c r="AQ82" s="272"/>
      <c r="AR82" s="945">
        <f t="shared" si="33"/>
        <v>1.3050699999999971E-2</v>
      </c>
      <c r="AS82" s="946">
        <f t="shared" si="79"/>
        <v>1.9110704349099383E-3</v>
      </c>
      <c r="AT82" s="222">
        <v>2012</v>
      </c>
      <c r="AU82" s="223" t="s">
        <v>445</v>
      </c>
      <c r="AV82" s="222" t="s">
        <v>516</v>
      </c>
      <c r="AW82" s="222" t="s">
        <v>20</v>
      </c>
      <c r="AX82" s="222" t="s">
        <v>77</v>
      </c>
      <c r="AY82" s="943" t="s">
        <v>401</v>
      </c>
      <c r="AZ82" s="146">
        <v>33.122059999999998</v>
      </c>
      <c r="BA82" s="147">
        <v>29.421849999999999</v>
      </c>
      <c r="BB82" s="148">
        <v>29.421849999999999</v>
      </c>
      <c r="BC82" s="272">
        <f t="shared" si="60"/>
        <v>3.7002099999999984</v>
      </c>
      <c r="BD82" s="273">
        <f t="shared" si="61"/>
        <v>0.11171436800730386</v>
      </c>
      <c r="BE82" s="944">
        <v>3.3621460000000001</v>
      </c>
      <c r="BF82" s="272"/>
      <c r="BG82" s="272"/>
      <c r="BH82" s="272"/>
      <c r="BI82" s="272"/>
      <c r="BJ82" s="272"/>
      <c r="BK82" s="272"/>
      <c r="BL82" s="272">
        <v>0.2970486</v>
      </c>
      <c r="BM82" s="272"/>
      <c r="BN82" s="945">
        <f t="shared" si="62"/>
        <v>4.1015399999998259E-2</v>
      </c>
      <c r="BO82" s="946">
        <f t="shared" si="63"/>
        <v>1.1084614116495625E-2</v>
      </c>
      <c r="BP82" s="222">
        <v>2012</v>
      </c>
      <c r="BQ82" s="223" t="s">
        <v>445</v>
      </c>
      <c r="BR82" s="222" t="s">
        <v>516</v>
      </c>
      <c r="BS82" s="222" t="s">
        <v>20</v>
      </c>
      <c r="BT82" s="222" t="s">
        <v>77</v>
      </c>
      <c r="BU82" s="943" t="s">
        <v>401</v>
      </c>
      <c r="BV82" s="146">
        <v>52.721049999999998</v>
      </c>
      <c r="BW82" s="147">
        <v>21.96425</v>
      </c>
      <c r="BX82" s="148">
        <v>21.96425</v>
      </c>
      <c r="BY82" s="272">
        <f t="shared" si="64"/>
        <v>30.756799999999998</v>
      </c>
      <c r="BZ82" s="273">
        <f t="shared" si="65"/>
        <v>0.58338747046957529</v>
      </c>
      <c r="CA82" s="944">
        <v>29.798940000000002</v>
      </c>
      <c r="CB82" s="272"/>
      <c r="CC82" s="272"/>
      <c r="CD82" s="272"/>
      <c r="CE82" s="272"/>
      <c r="CF82" s="272"/>
      <c r="CG82" s="272"/>
      <c r="CH82" s="272">
        <v>0.88309099999999996</v>
      </c>
      <c r="CI82" s="272"/>
      <c r="CJ82" s="945">
        <f t="shared" si="66"/>
        <v>7.4768999999996311E-2</v>
      </c>
      <c r="CK82" s="946">
        <f t="shared" si="67"/>
        <v>2.4309746137438329E-3</v>
      </c>
    </row>
    <row r="83" spans="1:89" ht="11.45" customHeight="1">
      <c r="A83" s="205">
        <v>2013</v>
      </c>
      <c r="B83" s="206" t="s">
        <v>446</v>
      </c>
      <c r="C83" s="205" t="s">
        <v>518</v>
      </c>
      <c r="D83" s="205" t="s">
        <v>20</v>
      </c>
      <c r="E83" s="205" t="s">
        <v>78</v>
      </c>
      <c r="F83" s="891" t="s">
        <v>313</v>
      </c>
      <c r="G83" s="603">
        <v>36.257510000000003</v>
      </c>
      <c r="H83" s="604">
        <v>20.598400000000002</v>
      </c>
      <c r="I83" s="605">
        <v>22.958639999999999</v>
      </c>
      <c r="J83" s="238">
        <f t="shared" si="56"/>
        <v>13.298870000000004</v>
      </c>
      <c r="K83" s="255">
        <f t="shared" si="57"/>
        <v>0.36678939066692673</v>
      </c>
      <c r="L83" s="267">
        <v>13.125450000000001</v>
      </c>
      <c r="M83" s="268">
        <v>0.23092650000000001</v>
      </c>
      <c r="N83" s="268">
        <v>1.6130009999999999</v>
      </c>
      <c r="O83" s="268">
        <v>7.3885000000000006E-2</v>
      </c>
      <c r="P83" s="268">
        <v>0.51666639999999997</v>
      </c>
      <c r="Q83" s="268"/>
      <c r="R83" s="268">
        <v>2.9933899999999999E-2</v>
      </c>
      <c r="S83" s="268">
        <v>1.5230199999999999E-2</v>
      </c>
      <c r="T83" s="258">
        <f t="shared" ref="T83:T102" si="88">H83-I83</f>
        <v>-2.3602399999999975</v>
      </c>
      <c r="U83" s="892">
        <f t="shared" si="58"/>
        <v>5.4016999999999982E-2</v>
      </c>
      <c r="V83" s="893">
        <f t="shared" si="59"/>
        <v>4.0617736694922172E-3</v>
      </c>
      <c r="W83" s="900">
        <f t="shared" si="29"/>
        <v>1.1452251206305493E-3</v>
      </c>
      <c r="X83" s="205">
        <v>2013</v>
      </c>
      <c r="Y83" s="206" t="s">
        <v>446</v>
      </c>
      <c r="Z83" s="205" t="s">
        <v>518</v>
      </c>
      <c r="AA83" s="205" t="s">
        <v>20</v>
      </c>
      <c r="AB83" s="205" t="s">
        <v>78</v>
      </c>
      <c r="AC83" s="891" t="s">
        <v>313</v>
      </c>
      <c r="AD83" s="603">
        <v>25.771909999999998</v>
      </c>
      <c r="AE83" s="604">
        <v>16.517949999999999</v>
      </c>
      <c r="AF83" s="605">
        <v>19.070070000000001</v>
      </c>
      <c r="AG83" s="238">
        <f t="shared" si="77"/>
        <v>6.7018399999999971</v>
      </c>
      <c r="AH83" s="255">
        <f t="shared" si="78"/>
        <v>0.26004436613351506</v>
      </c>
      <c r="AI83" s="280">
        <v>6.8206959999999999</v>
      </c>
      <c r="AJ83" s="258">
        <v>0.27860639999999998</v>
      </c>
      <c r="AK83" s="258">
        <v>1.381157</v>
      </c>
      <c r="AL83" s="258">
        <v>9.25121E-2</v>
      </c>
      <c r="AM83" s="258">
        <v>0.60293479999999999</v>
      </c>
      <c r="AN83" s="258"/>
      <c r="AO83" s="258">
        <v>3.70522E-2</v>
      </c>
      <c r="AP83" s="258">
        <v>-4.797E-3</v>
      </c>
      <c r="AQ83" s="258">
        <f t="shared" si="32"/>
        <v>-2.5521200000000022</v>
      </c>
      <c r="AR83" s="892">
        <f t="shared" si="33"/>
        <v>4.5798499999998299E-2</v>
      </c>
      <c r="AS83" s="893">
        <f t="shared" si="79"/>
        <v>6.8337202917405247E-3</v>
      </c>
      <c r="AT83" s="205">
        <v>2013</v>
      </c>
      <c r="AU83" s="206" t="s">
        <v>446</v>
      </c>
      <c r="AV83" s="205" t="s">
        <v>518</v>
      </c>
      <c r="AW83" s="205" t="s">
        <v>20</v>
      </c>
      <c r="AX83" s="205" t="s">
        <v>78</v>
      </c>
      <c r="AY83" s="891" t="s">
        <v>313</v>
      </c>
      <c r="AZ83" s="603">
        <v>24.803730000000002</v>
      </c>
      <c r="BA83" s="604">
        <v>16.503409999999999</v>
      </c>
      <c r="BB83" s="605">
        <v>19.540970000000002</v>
      </c>
      <c r="BC83" s="238">
        <f t="shared" si="60"/>
        <v>5.2627600000000001</v>
      </c>
      <c r="BD83" s="255">
        <f t="shared" si="61"/>
        <v>0.21217615253834804</v>
      </c>
      <c r="BE83" s="280">
        <v>3.3125930000000001</v>
      </c>
      <c r="BF83" s="258">
        <v>0.28657339999999998</v>
      </c>
      <c r="BG83" s="258">
        <v>3.8563350000000001</v>
      </c>
      <c r="BH83" s="258">
        <v>7.3253600000000002E-2</v>
      </c>
      <c r="BI83" s="258">
        <v>0.66601180000000004</v>
      </c>
      <c r="BJ83" s="258"/>
      <c r="BK83" s="258">
        <v>0</v>
      </c>
      <c r="BL83" s="258">
        <v>0</v>
      </c>
      <c r="BM83" s="258">
        <f t="shared" ref="BM83:BM102" si="89">BA83-BB83</f>
        <v>-3.0375600000000027</v>
      </c>
      <c r="BN83" s="892">
        <f t="shared" si="62"/>
        <v>0.10555320000000279</v>
      </c>
      <c r="BO83" s="893">
        <f t="shared" si="63"/>
        <v>2.0056624280796159E-2</v>
      </c>
      <c r="BP83" s="205">
        <v>2013</v>
      </c>
      <c r="BQ83" s="206" t="s">
        <v>446</v>
      </c>
      <c r="BR83" s="205" t="s">
        <v>518</v>
      </c>
      <c r="BS83" s="205" t="s">
        <v>20</v>
      </c>
      <c r="BT83" s="205" t="s">
        <v>78</v>
      </c>
      <c r="BU83" s="891" t="s">
        <v>313</v>
      </c>
      <c r="BV83" s="603">
        <v>82.85275</v>
      </c>
      <c r="BW83" s="604">
        <v>38.375720000000001</v>
      </c>
      <c r="BX83" s="605">
        <v>39.424810000000001</v>
      </c>
      <c r="BY83" s="238">
        <f t="shared" si="64"/>
        <v>43.42794</v>
      </c>
      <c r="BZ83" s="255">
        <f t="shared" si="65"/>
        <v>0.52415809976132355</v>
      </c>
      <c r="CA83" s="280">
        <v>44.010469999999998</v>
      </c>
      <c r="CB83" s="258">
        <v>1.55563E-2</v>
      </c>
      <c r="CC83" s="258">
        <v>0.19580839999999999</v>
      </c>
      <c r="CD83" s="258">
        <v>1.16825E-2</v>
      </c>
      <c r="CE83" s="258">
        <v>7.9288499999999998E-2</v>
      </c>
      <c r="CF83" s="258"/>
      <c r="CG83" s="258">
        <v>3.5278299999999999E-2</v>
      </c>
      <c r="CH83" s="258">
        <v>9.7713499999999995E-2</v>
      </c>
      <c r="CI83" s="258">
        <f t="shared" ref="CI83:CI102" si="90">BW83-BX83</f>
        <v>-1.0490899999999996</v>
      </c>
      <c r="CJ83" s="892">
        <f t="shared" si="66"/>
        <v>3.1232500000008656E-2</v>
      </c>
      <c r="CK83" s="893">
        <f t="shared" si="67"/>
        <v>7.1917986439164867E-4</v>
      </c>
    </row>
    <row r="84" spans="1:89" ht="11.45" customHeight="1">
      <c r="A84" s="205">
        <v>2010</v>
      </c>
      <c r="B84" s="206" t="s">
        <v>446</v>
      </c>
      <c r="C84" s="205" t="s">
        <v>518</v>
      </c>
      <c r="D84" s="205" t="s">
        <v>4</v>
      </c>
      <c r="E84" s="205" t="s">
        <v>79</v>
      </c>
      <c r="F84" s="891" t="s">
        <v>313</v>
      </c>
      <c r="G84" s="267">
        <v>35.880540000000003</v>
      </c>
      <c r="H84" s="268">
        <v>16.627310000000001</v>
      </c>
      <c r="I84" s="269">
        <v>19.36918</v>
      </c>
      <c r="J84" s="238">
        <f t="shared" si="56"/>
        <v>16.511360000000003</v>
      </c>
      <c r="K84" s="255">
        <f t="shared" si="57"/>
        <v>0.46017590593675572</v>
      </c>
      <c r="L84" s="267">
        <v>15.51385</v>
      </c>
      <c r="M84" s="268">
        <v>0.1788969</v>
      </c>
      <c r="N84" s="268">
        <v>2.749228</v>
      </c>
      <c r="O84" s="268">
        <v>4.7926900000000001E-2</v>
      </c>
      <c r="P84" s="268">
        <v>0.61259459999999999</v>
      </c>
      <c r="Q84" s="268"/>
      <c r="R84" s="268">
        <v>9.6629099999999996E-2</v>
      </c>
      <c r="S84" s="268">
        <v>2.2790000000000001E-2</v>
      </c>
      <c r="T84" s="258">
        <f t="shared" si="88"/>
        <v>-2.7418699999999987</v>
      </c>
      <c r="U84" s="892">
        <f t="shared" si="58"/>
        <v>3.1314500000000578E-2</v>
      </c>
      <c r="V84" s="893">
        <f t="shared" si="59"/>
        <v>1.8965427439048372E-3</v>
      </c>
      <c r="W84" s="900">
        <f t="shared" si="29"/>
        <v>1.3802618318539475E-3</v>
      </c>
      <c r="X84" s="205">
        <v>2010</v>
      </c>
      <c r="Y84" s="206" t="s">
        <v>446</v>
      </c>
      <c r="Z84" s="205" t="s">
        <v>518</v>
      </c>
      <c r="AA84" s="205" t="s">
        <v>4</v>
      </c>
      <c r="AB84" s="205" t="s">
        <v>79</v>
      </c>
      <c r="AC84" s="891" t="s">
        <v>313</v>
      </c>
      <c r="AD84" s="267">
        <v>26.030100000000001</v>
      </c>
      <c r="AE84" s="268">
        <v>15.114089999999999</v>
      </c>
      <c r="AF84" s="269">
        <v>18.30312</v>
      </c>
      <c r="AG84" s="238">
        <f t="shared" si="77"/>
        <v>7.7269800000000011</v>
      </c>
      <c r="AH84" s="255">
        <f t="shared" si="78"/>
        <v>0.29684787995436057</v>
      </c>
      <c r="AI84" s="280">
        <v>7.8053980000000003</v>
      </c>
      <c r="AJ84" s="258">
        <v>0.19771150000000001</v>
      </c>
      <c r="AK84" s="258">
        <v>1.988321</v>
      </c>
      <c r="AL84" s="258">
        <v>6.8267800000000003E-2</v>
      </c>
      <c r="AM84" s="258">
        <v>0.67671490000000001</v>
      </c>
      <c r="AN84" s="258"/>
      <c r="AO84" s="258">
        <v>0.1016645</v>
      </c>
      <c r="AP84" s="258">
        <v>2.2798499999999999E-2</v>
      </c>
      <c r="AQ84" s="258">
        <f t="shared" si="32"/>
        <v>-3.1890300000000007</v>
      </c>
      <c r="AR84" s="892">
        <f t="shared" si="33"/>
        <v>5.5133800000001898E-2</v>
      </c>
      <c r="AS84" s="893">
        <f t="shared" si="79"/>
        <v>7.1352326523430746E-3</v>
      </c>
      <c r="AT84" s="205">
        <v>2010</v>
      </c>
      <c r="AU84" s="206" t="s">
        <v>446</v>
      </c>
      <c r="AV84" s="205" t="s">
        <v>518</v>
      </c>
      <c r="AW84" s="205" t="s">
        <v>4</v>
      </c>
      <c r="AX84" s="205" t="s">
        <v>79</v>
      </c>
      <c r="AY84" s="891" t="s">
        <v>313</v>
      </c>
      <c r="AZ84" s="267">
        <v>27.15972</v>
      </c>
      <c r="BA84" s="268">
        <v>15.539389999999999</v>
      </c>
      <c r="BB84" s="269">
        <v>18.743030000000001</v>
      </c>
      <c r="BC84" s="238">
        <f t="shared" si="60"/>
        <v>8.4166899999999991</v>
      </c>
      <c r="BD84" s="255">
        <f t="shared" si="61"/>
        <v>0.30989605194751635</v>
      </c>
      <c r="BE84" s="280">
        <v>2.6784620000000001</v>
      </c>
      <c r="BF84" s="258">
        <v>0.1892972</v>
      </c>
      <c r="BG84" s="258">
        <v>7.7152960000000004</v>
      </c>
      <c r="BH84" s="258">
        <v>6.2432E-3</v>
      </c>
      <c r="BI84" s="258">
        <v>0.8268375</v>
      </c>
      <c r="BJ84" s="258"/>
      <c r="BK84" s="258">
        <v>0.1691618</v>
      </c>
      <c r="BL84" s="258">
        <v>3.5284000000000003E-2</v>
      </c>
      <c r="BM84" s="258">
        <f t="shared" si="89"/>
        <v>-3.2036400000000018</v>
      </c>
      <c r="BN84" s="892">
        <f t="shared" si="62"/>
        <v>-2.516999999997438E-4</v>
      </c>
      <c r="BO84" s="893">
        <f t="shared" si="63"/>
        <v>-2.9904867590435648E-5</v>
      </c>
      <c r="BP84" s="205">
        <v>2010</v>
      </c>
      <c r="BQ84" s="206" t="s">
        <v>446</v>
      </c>
      <c r="BR84" s="205" t="s">
        <v>518</v>
      </c>
      <c r="BS84" s="205" t="s">
        <v>4</v>
      </c>
      <c r="BT84" s="205" t="s">
        <v>79</v>
      </c>
      <c r="BU84" s="891" t="s">
        <v>313</v>
      </c>
      <c r="BV84" s="267">
        <v>82.649590000000003</v>
      </c>
      <c r="BW84" s="268">
        <v>23.54298</v>
      </c>
      <c r="BX84" s="269">
        <v>24.091380000000001</v>
      </c>
      <c r="BY84" s="238">
        <f t="shared" si="64"/>
        <v>58.558210000000003</v>
      </c>
      <c r="BZ84" s="255">
        <f t="shared" si="65"/>
        <v>0.70851180265988012</v>
      </c>
      <c r="CA84" s="280">
        <v>58.534129999999998</v>
      </c>
      <c r="CB84" s="258">
        <v>9.6263899999999999E-2</v>
      </c>
      <c r="CC84" s="258">
        <v>0.33727459999999998</v>
      </c>
      <c r="CD84" s="258">
        <v>1.5129099999999999E-2</v>
      </c>
      <c r="CE84" s="258">
        <v>0.13993259999999999</v>
      </c>
      <c r="CF84" s="258"/>
      <c r="CG84" s="258">
        <v>0</v>
      </c>
      <c r="CH84" s="258">
        <v>9.4271000000000008E-3</v>
      </c>
      <c r="CI84" s="258">
        <f t="shared" si="90"/>
        <v>-0.54840000000000089</v>
      </c>
      <c r="CJ84" s="892">
        <f t="shared" si="66"/>
        <v>-2.5547299999999495E-2</v>
      </c>
      <c r="CK84" s="893">
        <f t="shared" si="67"/>
        <v>-4.3627187374749836E-4</v>
      </c>
    </row>
    <row r="85" spans="1:89" ht="11.45" customHeight="1">
      <c r="A85" s="205">
        <v>2007</v>
      </c>
      <c r="B85" s="206" t="s">
        <v>446</v>
      </c>
      <c r="C85" s="205" t="s">
        <v>518</v>
      </c>
      <c r="D85" s="205" t="s">
        <v>6</v>
      </c>
      <c r="E85" s="205" t="s">
        <v>80</v>
      </c>
      <c r="F85" s="891" t="s">
        <v>313</v>
      </c>
      <c r="G85" s="267">
        <v>30.454470000000001</v>
      </c>
      <c r="H85" s="268">
        <v>17.68648</v>
      </c>
      <c r="I85" s="269">
        <v>20.592790000000001</v>
      </c>
      <c r="J85" s="238">
        <f t="shared" si="56"/>
        <v>9.8616799999999998</v>
      </c>
      <c r="K85" s="255">
        <f t="shared" si="57"/>
        <v>0.32381716050221854</v>
      </c>
      <c r="L85" s="267">
        <v>10.052960000000001</v>
      </c>
      <c r="M85" s="268">
        <v>0.31925769999999998</v>
      </c>
      <c r="N85" s="268">
        <v>2.3110110000000001</v>
      </c>
      <c r="O85" s="268">
        <v>3.9998100000000002E-2</v>
      </c>
      <c r="P85" s="268">
        <v>3.9561300000000001E-2</v>
      </c>
      <c r="Q85" s="268"/>
      <c r="R85" s="268">
        <v>4.8342000000000003E-3</v>
      </c>
      <c r="S85" s="268">
        <v>3.3021000000000002E-2</v>
      </c>
      <c r="T85" s="258">
        <f t="shared" si="88"/>
        <v>-2.9063100000000013</v>
      </c>
      <c r="U85" s="892">
        <f t="shared" si="58"/>
        <v>-3.2653299999999774E-2</v>
      </c>
      <c r="V85" s="893">
        <f t="shared" si="59"/>
        <v>-3.3111295438505179E-3</v>
      </c>
      <c r="W85" s="900">
        <f t="shared" si="29"/>
        <v>3.3484152801551057E-3</v>
      </c>
      <c r="X85" s="205">
        <v>2007</v>
      </c>
      <c r="Y85" s="206" t="s">
        <v>446</v>
      </c>
      <c r="Z85" s="205" t="s">
        <v>518</v>
      </c>
      <c r="AA85" s="205" t="s">
        <v>6</v>
      </c>
      <c r="AB85" s="205" t="s">
        <v>80</v>
      </c>
      <c r="AC85" s="891" t="s">
        <v>313</v>
      </c>
      <c r="AD85" s="267">
        <v>19.630929999999999</v>
      </c>
      <c r="AE85" s="268">
        <v>12.091839999999999</v>
      </c>
      <c r="AF85" s="269">
        <v>15.012879999999999</v>
      </c>
      <c r="AG85" s="238">
        <f t="shared" si="77"/>
        <v>4.6180500000000002</v>
      </c>
      <c r="AH85" s="255">
        <f t="shared" si="78"/>
        <v>0.23524356716671091</v>
      </c>
      <c r="AI85" s="280">
        <v>5.5480919999999996</v>
      </c>
      <c r="AJ85" s="258">
        <v>0.3050756</v>
      </c>
      <c r="AK85" s="258">
        <v>1.623281</v>
      </c>
      <c r="AL85" s="258">
        <v>4.2122800000000002E-2</v>
      </c>
      <c r="AM85" s="258">
        <v>3.09048E-2</v>
      </c>
      <c r="AN85" s="258"/>
      <c r="AO85" s="258">
        <v>7.5521E-3</v>
      </c>
      <c r="AP85" s="258">
        <v>1.07946E-2</v>
      </c>
      <c r="AQ85" s="258">
        <f t="shared" si="32"/>
        <v>-2.9210399999999996</v>
      </c>
      <c r="AR85" s="892">
        <f t="shared" si="33"/>
        <v>-2.8732899999998729E-2</v>
      </c>
      <c r="AS85" s="893">
        <f t="shared" si="79"/>
        <v>-6.2218685375859352E-3</v>
      </c>
      <c r="AT85" s="205">
        <v>2007</v>
      </c>
      <c r="AU85" s="206" t="s">
        <v>446</v>
      </c>
      <c r="AV85" s="205" t="s">
        <v>518</v>
      </c>
      <c r="AW85" s="205" t="s">
        <v>6</v>
      </c>
      <c r="AX85" s="205" t="s">
        <v>80</v>
      </c>
      <c r="AY85" s="891" t="s">
        <v>313</v>
      </c>
      <c r="AZ85" s="267">
        <v>22.00479</v>
      </c>
      <c r="BA85" s="268">
        <v>12.3888</v>
      </c>
      <c r="BB85" s="269">
        <v>17.49502</v>
      </c>
      <c r="BC85" s="238">
        <f t="shared" si="60"/>
        <v>4.5097699999999996</v>
      </c>
      <c r="BD85" s="255">
        <f t="shared" si="61"/>
        <v>0.20494492335532399</v>
      </c>
      <c r="BE85" s="280">
        <v>2.4794960000000001</v>
      </c>
      <c r="BF85" s="258">
        <v>0.4831743</v>
      </c>
      <c r="BG85" s="258">
        <v>6.5254899999999996</v>
      </c>
      <c r="BH85" s="258">
        <v>5.2654699999999999E-2</v>
      </c>
      <c r="BI85" s="258">
        <v>0.1059804</v>
      </c>
      <c r="BJ85" s="258"/>
      <c r="BK85" s="258">
        <v>0</v>
      </c>
      <c r="BL85" s="258">
        <v>3.0650999999999999E-3</v>
      </c>
      <c r="BM85" s="258">
        <f t="shared" si="89"/>
        <v>-5.1062200000000004</v>
      </c>
      <c r="BN85" s="892">
        <f t="shared" si="62"/>
        <v>-3.3870500000000803E-2</v>
      </c>
      <c r="BO85" s="893">
        <f t="shared" si="63"/>
        <v>-7.5104717092004262E-3</v>
      </c>
      <c r="BP85" s="205">
        <v>2007</v>
      </c>
      <c r="BQ85" s="206" t="s">
        <v>446</v>
      </c>
      <c r="BR85" s="205" t="s">
        <v>518</v>
      </c>
      <c r="BS85" s="205" t="s">
        <v>6</v>
      </c>
      <c r="BT85" s="205" t="s">
        <v>80</v>
      </c>
      <c r="BU85" s="891" t="s">
        <v>313</v>
      </c>
      <c r="BV85" s="267">
        <v>79.528760000000005</v>
      </c>
      <c r="BW85" s="268">
        <v>44.05444</v>
      </c>
      <c r="BX85" s="269">
        <v>44.537100000000002</v>
      </c>
      <c r="BY85" s="238">
        <f t="shared" si="64"/>
        <v>34.991660000000003</v>
      </c>
      <c r="BZ85" s="255">
        <f t="shared" si="65"/>
        <v>0.43998749634723339</v>
      </c>
      <c r="CA85" s="280">
        <v>34.847110000000001</v>
      </c>
      <c r="CB85" s="258">
        <v>0.19509509999999999</v>
      </c>
      <c r="CC85" s="258">
        <v>0.3120308</v>
      </c>
      <c r="CD85" s="258">
        <v>1.8522299999999998E-2</v>
      </c>
      <c r="CE85" s="258">
        <v>0</v>
      </c>
      <c r="CF85" s="258"/>
      <c r="CG85" s="258">
        <v>0</v>
      </c>
      <c r="CH85" s="258">
        <v>0.14737320000000001</v>
      </c>
      <c r="CI85" s="258">
        <f t="shared" si="90"/>
        <v>-0.48266000000000275</v>
      </c>
      <c r="CJ85" s="892">
        <f t="shared" si="66"/>
        <v>-4.5811399999998059E-2</v>
      </c>
      <c r="CK85" s="893">
        <f t="shared" si="67"/>
        <v>-1.3092091086846997E-3</v>
      </c>
    </row>
    <row r="86" spans="1:89" ht="11.45" customHeight="1">
      <c r="A86" s="205">
        <v>2004</v>
      </c>
      <c r="B86" s="206" t="s">
        <v>446</v>
      </c>
      <c r="C86" s="205" t="s">
        <v>518</v>
      </c>
      <c r="D86" s="205" t="s">
        <v>8</v>
      </c>
      <c r="E86" s="205" t="s">
        <v>81</v>
      </c>
      <c r="F86" s="891" t="s">
        <v>313</v>
      </c>
      <c r="G86" s="267">
        <v>34.697719999999997</v>
      </c>
      <c r="H86" s="268">
        <v>17.9147</v>
      </c>
      <c r="I86" s="269">
        <v>20.381239999999998</v>
      </c>
      <c r="J86" s="238">
        <f t="shared" si="56"/>
        <v>14.316479999999999</v>
      </c>
      <c r="K86" s="255">
        <f t="shared" si="57"/>
        <v>0.4126057850487006</v>
      </c>
      <c r="L86" s="267">
        <v>13.050599999999999</v>
      </c>
      <c r="M86" s="268">
        <v>0.148262</v>
      </c>
      <c r="N86" s="268">
        <v>2.977703</v>
      </c>
      <c r="O86" s="268">
        <v>0.14783099999999999</v>
      </c>
      <c r="P86" s="268">
        <v>0.13683029999999999</v>
      </c>
      <c r="Q86" s="268"/>
      <c r="R86" s="268">
        <v>0.11517910000000001</v>
      </c>
      <c r="S86" s="268">
        <v>0.15045929999999999</v>
      </c>
      <c r="T86" s="258">
        <f t="shared" si="88"/>
        <v>-2.4665399999999984</v>
      </c>
      <c r="U86" s="892">
        <f t="shared" si="58"/>
        <v>5.6155299999996799E-2</v>
      </c>
      <c r="V86" s="893">
        <f t="shared" si="59"/>
        <v>3.9224236683875367E-3</v>
      </c>
      <c r="W86" s="900">
        <f t="shared" si="29"/>
        <v>1.0509517702675518E-2</v>
      </c>
      <c r="X86" s="205">
        <v>2004</v>
      </c>
      <c r="Y86" s="206" t="s">
        <v>446</v>
      </c>
      <c r="Z86" s="205" t="s">
        <v>518</v>
      </c>
      <c r="AA86" s="205" t="s">
        <v>8</v>
      </c>
      <c r="AB86" s="205" t="s">
        <v>81</v>
      </c>
      <c r="AC86" s="891" t="s">
        <v>313</v>
      </c>
      <c r="AD86" s="267">
        <v>24.639479999999999</v>
      </c>
      <c r="AE86" s="268">
        <v>14.45289</v>
      </c>
      <c r="AF86" s="269">
        <v>17.258099999999999</v>
      </c>
      <c r="AG86" s="238">
        <f t="shared" si="77"/>
        <v>7.3813800000000001</v>
      </c>
      <c r="AH86" s="255">
        <f t="shared" si="78"/>
        <v>0.29957531571283164</v>
      </c>
      <c r="AI86" s="280">
        <v>7.019056</v>
      </c>
      <c r="AJ86" s="258">
        <v>0.1627226</v>
      </c>
      <c r="AK86" s="258">
        <v>2.377005</v>
      </c>
      <c r="AL86" s="258">
        <v>0.2258897</v>
      </c>
      <c r="AM86" s="258">
        <v>0.1757822</v>
      </c>
      <c r="AN86" s="258"/>
      <c r="AO86" s="258">
        <v>0.1052351</v>
      </c>
      <c r="AP86" s="258">
        <v>0.1064744</v>
      </c>
      <c r="AQ86" s="258">
        <f t="shared" si="32"/>
        <v>-2.8052099999999989</v>
      </c>
      <c r="AR86" s="892">
        <f t="shared" si="33"/>
        <v>1.4424999999999244E-2</v>
      </c>
      <c r="AS86" s="893">
        <f t="shared" si="79"/>
        <v>1.9542416187757904E-3</v>
      </c>
      <c r="AT86" s="205">
        <v>2004</v>
      </c>
      <c r="AU86" s="206" t="s">
        <v>446</v>
      </c>
      <c r="AV86" s="205" t="s">
        <v>518</v>
      </c>
      <c r="AW86" s="205" t="s">
        <v>8</v>
      </c>
      <c r="AX86" s="205" t="s">
        <v>81</v>
      </c>
      <c r="AY86" s="891" t="s">
        <v>313</v>
      </c>
      <c r="AZ86" s="267">
        <v>28.905719999999999</v>
      </c>
      <c r="BA86" s="268">
        <v>18.071490000000001</v>
      </c>
      <c r="BB86" s="269">
        <v>21.50609</v>
      </c>
      <c r="BC86" s="238">
        <f t="shared" si="60"/>
        <v>7.3996299999999984</v>
      </c>
      <c r="BD86" s="255">
        <f t="shared" si="61"/>
        <v>0.25599189364596348</v>
      </c>
      <c r="BE86" s="280">
        <v>3.2531300000000001</v>
      </c>
      <c r="BF86" s="258">
        <v>0.2173166</v>
      </c>
      <c r="BG86" s="258">
        <v>6.7539030000000002</v>
      </c>
      <c r="BH86" s="258">
        <v>2.71349E-2</v>
      </c>
      <c r="BI86" s="258">
        <v>0.11242099999999999</v>
      </c>
      <c r="BJ86" s="258"/>
      <c r="BK86" s="258">
        <v>0.23690800000000001</v>
      </c>
      <c r="BL86" s="258">
        <v>2.6646599999999999E-2</v>
      </c>
      <c r="BM86" s="258">
        <f t="shared" si="89"/>
        <v>-3.4345999999999997</v>
      </c>
      <c r="BN86" s="892">
        <f t="shared" si="62"/>
        <v>0.2067698999999994</v>
      </c>
      <c r="BO86" s="893">
        <f t="shared" si="63"/>
        <v>2.7943275542155411E-2</v>
      </c>
      <c r="BP86" s="205">
        <v>2004</v>
      </c>
      <c r="BQ86" s="206" t="s">
        <v>446</v>
      </c>
      <c r="BR86" s="205" t="s">
        <v>518</v>
      </c>
      <c r="BS86" s="205" t="s">
        <v>8</v>
      </c>
      <c r="BT86" s="205" t="s">
        <v>81</v>
      </c>
      <c r="BU86" s="891" t="s">
        <v>313</v>
      </c>
      <c r="BV86" s="267">
        <v>80.641840000000002</v>
      </c>
      <c r="BW86" s="268">
        <v>31.018049999999999</v>
      </c>
      <c r="BX86" s="269">
        <v>30.963550000000001</v>
      </c>
      <c r="BY86" s="238">
        <f t="shared" si="64"/>
        <v>49.678290000000004</v>
      </c>
      <c r="BZ86" s="255">
        <f t="shared" si="65"/>
        <v>0.61603616683349494</v>
      </c>
      <c r="CA86" s="280">
        <v>48.570639999999997</v>
      </c>
      <c r="CB86" s="258">
        <v>5.6953000000000004E-3</v>
      </c>
      <c r="CC86" s="258">
        <v>0.52736660000000002</v>
      </c>
      <c r="CD86" s="258">
        <v>0</v>
      </c>
      <c r="CE86" s="258">
        <v>1.7940500000000002E-2</v>
      </c>
      <c r="CF86" s="258"/>
      <c r="CG86" s="258">
        <v>0</v>
      </c>
      <c r="CH86" s="258">
        <v>0.47547909999999999</v>
      </c>
      <c r="CI86" s="258">
        <f t="shared" si="90"/>
        <v>5.4499999999997328E-2</v>
      </c>
      <c r="CJ86" s="892">
        <f t="shared" si="66"/>
        <v>2.6668500000006645E-2</v>
      </c>
      <c r="CK86" s="893">
        <f t="shared" si="67"/>
        <v>5.3682403319451298E-4</v>
      </c>
    </row>
    <row r="87" spans="1:89" ht="11.45" customHeight="1">
      <c r="A87" s="205">
        <v>2000</v>
      </c>
      <c r="B87" s="206" t="s">
        <v>446</v>
      </c>
      <c r="C87" s="205" t="s">
        <v>518</v>
      </c>
      <c r="D87" s="205" t="s">
        <v>10</v>
      </c>
      <c r="E87" s="205" t="s">
        <v>83</v>
      </c>
      <c r="F87" s="891" t="s">
        <v>402</v>
      </c>
      <c r="G87" s="594">
        <v>42.448889999999999</v>
      </c>
      <c r="H87" s="595">
        <v>21.279389999999999</v>
      </c>
      <c r="I87" s="596">
        <v>19.91985</v>
      </c>
      <c r="J87" s="238">
        <f t="shared" si="56"/>
        <v>22.529039999999998</v>
      </c>
      <c r="K87" s="255">
        <f t="shared" si="57"/>
        <v>0.53073331246117383</v>
      </c>
      <c r="L87" s="267">
        <v>0</v>
      </c>
      <c r="M87" s="268">
        <v>0.30273630000000001</v>
      </c>
      <c r="N87" s="268"/>
      <c r="O87" s="268">
        <v>0.70403769999999999</v>
      </c>
      <c r="P87" s="268">
        <v>0.22419259999999999</v>
      </c>
      <c r="Q87" s="268"/>
      <c r="R87" s="268"/>
      <c r="S87" s="268">
        <v>19.891649999999998</v>
      </c>
      <c r="T87" s="258">
        <f t="shared" si="88"/>
        <v>1.3595399999999991</v>
      </c>
      <c r="U87" s="892">
        <f t="shared" si="58"/>
        <v>4.688340000000224E-2</v>
      </c>
      <c r="V87" s="893">
        <f t="shared" si="59"/>
        <v>2.0810207625359201E-3</v>
      </c>
      <c r="W87" s="1015">
        <f t="shared" ref="W87:W173" si="91">S87/J87</f>
        <v>0.88293376016021985</v>
      </c>
      <c r="X87" s="205">
        <v>2000</v>
      </c>
      <c r="Y87" s="206" t="s">
        <v>446</v>
      </c>
      <c r="Z87" s="205" t="s">
        <v>518</v>
      </c>
      <c r="AA87" s="205" t="s">
        <v>10</v>
      </c>
      <c r="AB87" s="205" t="s">
        <v>83</v>
      </c>
      <c r="AC87" s="891" t="s">
        <v>402</v>
      </c>
      <c r="AD87" s="594">
        <v>34.48892</v>
      </c>
      <c r="AE87" s="595">
        <v>19.04393</v>
      </c>
      <c r="AF87" s="596">
        <v>17.69895</v>
      </c>
      <c r="AG87" s="238">
        <f t="shared" si="77"/>
        <v>16.78997</v>
      </c>
      <c r="AH87" s="255">
        <f t="shared" si="78"/>
        <v>0.48682214461919943</v>
      </c>
      <c r="AI87" s="280">
        <v>0</v>
      </c>
      <c r="AJ87" s="258">
        <v>0.33236120000000002</v>
      </c>
      <c r="AK87" s="258"/>
      <c r="AL87" s="258">
        <v>0.64838410000000002</v>
      </c>
      <c r="AM87" s="258">
        <v>0.26381589999999999</v>
      </c>
      <c r="AN87" s="258"/>
      <c r="AO87" s="258"/>
      <c r="AP87" s="258">
        <v>14.15475</v>
      </c>
      <c r="AQ87" s="258">
        <f t="shared" ref="AQ87:AQ173" si="92">AE87-AF87</f>
        <v>1.3449799999999996</v>
      </c>
      <c r="AR87" s="892">
        <f t="shared" ref="AR87:AR173" si="93">AG87-SUM(AI87:AQ87)</f>
        <v>4.5678800000001019E-2</v>
      </c>
      <c r="AS87" s="893">
        <f t="shared" si="79"/>
        <v>2.7206004537233251E-3</v>
      </c>
      <c r="AT87" s="205">
        <v>2000</v>
      </c>
      <c r="AU87" s="206" t="s">
        <v>446</v>
      </c>
      <c r="AV87" s="205" t="s">
        <v>518</v>
      </c>
      <c r="AW87" s="205" t="s">
        <v>10</v>
      </c>
      <c r="AX87" s="205" t="s">
        <v>83</v>
      </c>
      <c r="AY87" s="891" t="s">
        <v>402</v>
      </c>
      <c r="AZ87" s="594">
        <v>36.417340000000003</v>
      </c>
      <c r="BA87" s="595">
        <v>21.6279</v>
      </c>
      <c r="BB87" s="596">
        <v>19.983750000000001</v>
      </c>
      <c r="BC87" s="238">
        <f t="shared" si="60"/>
        <v>16.433590000000002</v>
      </c>
      <c r="BD87" s="255">
        <f t="shared" si="61"/>
        <v>0.451257285677647</v>
      </c>
      <c r="BE87" s="280">
        <v>0</v>
      </c>
      <c r="BF87" s="258">
        <v>0.33343410000000001</v>
      </c>
      <c r="BG87" s="258"/>
      <c r="BH87" s="258">
        <v>1.137014</v>
      </c>
      <c r="BI87" s="258">
        <v>0.23896120000000001</v>
      </c>
      <c r="BJ87" s="258"/>
      <c r="BK87" s="258"/>
      <c r="BL87" s="258">
        <v>12.99652</v>
      </c>
      <c r="BM87" s="258">
        <f t="shared" si="89"/>
        <v>1.6441499999999998</v>
      </c>
      <c r="BN87" s="892">
        <f t="shared" si="62"/>
        <v>8.3510700000001492E-2</v>
      </c>
      <c r="BO87" s="893">
        <f t="shared" si="63"/>
        <v>5.0817076487852915E-3</v>
      </c>
      <c r="BP87" s="205">
        <v>2000</v>
      </c>
      <c r="BQ87" s="206" t="s">
        <v>446</v>
      </c>
      <c r="BR87" s="205" t="s">
        <v>518</v>
      </c>
      <c r="BS87" s="205" t="s">
        <v>10</v>
      </c>
      <c r="BT87" s="205" t="s">
        <v>83</v>
      </c>
      <c r="BU87" s="891" t="s">
        <v>402</v>
      </c>
      <c r="BV87" s="594">
        <v>84.570319999999995</v>
      </c>
      <c r="BW87" s="595">
        <v>30.21097</v>
      </c>
      <c r="BX87" s="596">
        <v>29.19378</v>
      </c>
      <c r="BY87" s="238">
        <f t="shared" si="64"/>
        <v>55.376539999999991</v>
      </c>
      <c r="BZ87" s="255">
        <f t="shared" si="65"/>
        <v>0.65479875209175031</v>
      </c>
      <c r="CA87" s="280">
        <v>0</v>
      </c>
      <c r="CB87" s="258">
        <v>0.13426399999999999</v>
      </c>
      <c r="CC87" s="258"/>
      <c r="CD87" s="258">
        <v>0.32441330000000002</v>
      </c>
      <c r="CE87" s="258">
        <v>3.6164300000000003E-2</v>
      </c>
      <c r="CF87" s="258"/>
      <c r="CG87" s="258"/>
      <c r="CH87" s="258">
        <v>53.864510000000003</v>
      </c>
      <c r="CI87" s="258">
        <f t="shared" si="90"/>
        <v>1.0171899999999994</v>
      </c>
      <c r="CJ87" s="892">
        <f t="shared" si="66"/>
        <v>-1.6000000115923285E-6</v>
      </c>
      <c r="CK87" s="893">
        <f t="shared" si="67"/>
        <v>-2.8893101872965137E-8</v>
      </c>
    </row>
    <row r="88" spans="1:89" ht="11.45" customHeight="1">
      <c r="A88" s="212">
        <v>2013</v>
      </c>
      <c r="B88" s="213" t="s">
        <v>447</v>
      </c>
      <c r="C88" s="212" t="s">
        <v>512</v>
      </c>
      <c r="D88" s="212" t="s">
        <v>20</v>
      </c>
      <c r="E88" s="212" t="s">
        <v>84</v>
      </c>
      <c r="F88" s="1011" t="s">
        <v>313</v>
      </c>
      <c r="G88" s="267">
        <v>35.984000000000002</v>
      </c>
      <c r="H88" s="268">
        <v>9.8537929999999996</v>
      </c>
      <c r="I88" s="269">
        <v>13.992889999999999</v>
      </c>
      <c r="J88" s="256">
        <f t="shared" si="56"/>
        <v>21.991110000000003</v>
      </c>
      <c r="K88" s="257">
        <f t="shared" si="57"/>
        <v>0.61113578257003121</v>
      </c>
      <c r="L88" s="603">
        <v>17.754079999999998</v>
      </c>
      <c r="M88" s="604">
        <v>2.7997500000000002E-2</v>
      </c>
      <c r="N88" s="604">
        <v>1.9521360000000001</v>
      </c>
      <c r="O88" s="604">
        <v>0.71582979999999996</v>
      </c>
      <c r="P88" s="604">
        <v>3.0026969999999999</v>
      </c>
      <c r="Q88" s="604">
        <v>1.1596839999999999</v>
      </c>
      <c r="R88" s="604">
        <v>0.53822570000000003</v>
      </c>
      <c r="S88" s="604">
        <v>1.0079020000000001</v>
      </c>
      <c r="T88" s="925">
        <f t="shared" si="88"/>
        <v>-4.1390969999999996</v>
      </c>
      <c r="U88" s="926">
        <f t="shared" si="58"/>
        <v>-2.8345000000001619E-2</v>
      </c>
      <c r="V88" s="927">
        <f t="shared" si="59"/>
        <v>-1.2889299357786677E-3</v>
      </c>
      <c r="W88" s="903">
        <f t="shared" si="91"/>
        <v>4.5832247667352853E-2</v>
      </c>
      <c r="X88" s="212">
        <v>2013</v>
      </c>
      <c r="Y88" s="213" t="s">
        <v>447</v>
      </c>
      <c r="Z88" s="212" t="s">
        <v>512</v>
      </c>
      <c r="AA88" s="212" t="s">
        <v>20</v>
      </c>
      <c r="AB88" s="212" t="s">
        <v>84</v>
      </c>
      <c r="AC88" s="1011" t="s">
        <v>313</v>
      </c>
      <c r="AD88" s="267">
        <v>24.540990000000001</v>
      </c>
      <c r="AE88" s="268">
        <v>9.8933359999999997</v>
      </c>
      <c r="AF88" s="269">
        <v>13.26985</v>
      </c>
      <c r="AG88" s="256">
        <f t="shared" si="77"/>
        <v>11.271140000000001</v>
      </c>
      <c r="AH88" s="257">
        <f t="shared" si="78"/>
        <v>0.45927813018138225</v>
      </c>
      <c r="AI88" s="1012">
        <v>6.0145340000000003</v>
      </c>
      <c r="AJ88" s="256">
        <v>4.3813699999999997E-2</v>
      </c>
      <c r="AK88" s="256">
        <v>1.342846</v>
      </c>
      <c r="AL88" s="256">
        <v>1.1106849999999999</v>
      </c>
      <c r="AM88" s="256">
        <v>3.6025510000000001</v>
      </c>
      <c r="AN88" s="256">
        <v>1.02756</v>
      </c>
      <c r="AO88" s="256">
        <v>0.6223168</v>
      </c>
      <c r="AP88" s="256">
        <v>1.014858</v>
      </c>
      <c r="AQ88" s="256">
        <f t="shared" si="92"/>
        <v>-3.3765140000000002</v>
      </c>
      <c r="AR88" s="1013">
        <f t="shared" si="93"/>
        <v>-0.1315104999999992</v>
      </c>
      <c r="AS88" s="927">
        <f t="shared" si="79"/>
        <v>-1.1667896947424945E-2</v>
      </c>
      <c r="AT88" s="212">
        <v>2013</v>
      </c>
      <c r="AU88" s="213" t="s">
        <v>447</v>
      </c>
      <c r="AV88" s="212" t="s">
        <v>512</v>
      </c>
      <c r="AW88" s="212" t="s">
        <v>20</v>
      </c>
      <c r="AX88" s="212" t="s">
        <v>84</v>
      </c>
      <c r="AY88" s="1011" t="s">
        <v>313</v>
      </c>
      <c r="AZ88" s="267">
        <v>20.503129999999999</v>
      </c>
      <c r="BA88" s="268">
        <v>5.6561969999999997</v>
      </c>
      <c r="BB88" s="269">
        <v>9.6579309999999996</v>
      </c>
      <c r="BC88" s="256">
        <f t="shared" si="60"/>
        <v>10.845198999999999</v>
      </c>
      <c r="BD88" s="257">
        <f t="shared" si="61"/>
        <v>0.52895333541756795</v>
      </c>
      <c r="BE88" s="1012">
        <v>1.121032</v>
      </c>
      <c r="BF88" s="256">
        <v>0</v>
      </c>
      <c r="BG88" s="256">
        <v>5.6506540000000003</v>
      </c>
      <c r="BH88" s="256">
        <v>0.21296000000000001</v>
      </c>
      <c r="BI88" s="256">
        <v>3.7491509999999999</v>
      </c>
      <c r="BJ88" s="256">
        <v>1.311159</v>
      </c>
      <c r="BK88" s="256">
        <v>0.73129390000000005</v>
      </c>
      <c r="BL88" s="256">
        <v>1.7950440000000001</v>
      </c>
      <c r="BM88" s="256">
        <f t="shared" si="89"/>
        <v>-4.0017339999999999</v>
      </c>
      <c r="BN88" s="1013">
        <f t="shared" si="62"/>
        <v>0.27563909999999758</v>
      </c>
      <c r="BO88" s="927">
        <f t="shared" si="63"/>
        <v>2.5415771531716255E-2</v>
      </c>
      <c r="BP88" s="212">
        <v>2013</v>
      </c>
      <c r="BQ88" s="213" t="s">
        <v>447</v>
      </c>
      <c r="BR88" s="212" t="s">
        <v>512</v>
      </c>
      <c r="BS88" s="212" t="s">
        <v>20</v>
      </c>
      <c r="BT88" s="212" t="s">
        <v>84</v>
      </c>
      <c r="BU88" s="1011" t="s">
        <v>313</v>
      </c>
      <c r="BV88" s="267">
        <v>88.154949999999999</v>
      </c>
      <c r="BW88" s="268">
        <v>14.11862</v>
      </c>
      <c r="BX88" s="269">
        <v>20.79935</v>
      </c>
      <c r="BY88" s="256">
        <f t="shared" si="64"/>
        <v>67.355599999999995</v>
      </c>
      <c r="BZ88" s="257">
        <f t="shared" si="65"/>
        <v>0.76405919349962759</v>
      </c>
      <c r="CA88" s="1012">
        <v>72.062240000000003</v>
      </c>
      <c r="CB88" s="256">
        <v>7.5377999999999999E-3</v>
      </c>
      <c r="CC88" s="256">
        <v>7.7820000000000005E-4</v>
      </c>
      <c r="CD88" s="256">
        <v>0</v>
      </c>
      <c r="CE88" s="256">
        <v>0.3358912</v>
      </c>
      <c r="CF88" s="256">
        <v>1.416771</v>
      </c>
      <c r="CG88" s="256">
        <v>7.1915099999999996E-2</v>
      </c>
      <c r="CH88" s="256">
        <v>0.16296150000000001</v>
      </c>
      <c r="CI88" s="256">
        <f t="shared" si="90"/>
        <v>-6.6807300000000005</v>
      </c>
      <c r="CJ88" s="1013">
        <f t="shared" si="66"/>
        <v>-2.1764799999999696E-2</v>
      </c>
      <c r="CK88" s="927">
        <f t="shared" si="67"/>
        <v>-3.2313274620075685E-4</v>
      </c>
    </row>
    <row r="89" spans="1:89" ht="11.45" customHeight="1">
      <c r="A89" s="205">
        <v>2010</v>
      </c>
      <c r="B89" s="206" t="s">
        <v>447</v>
      </c>
      <c r="C89" s="205" t="s">
        <v>512</v>
      </c>
      <c r="D89" s="205" t="s">
        <v>4</v>
      </c>
      <c r="E89" s="205" t="s">
        <v>85</v>
      </c>
      <c r="F89" s="891" t="s">
        <v>313</v>
      </c>
      <c r="G89" s="267">
        <v>35.935420000000001</v>
      </c>
      <c r="H89" s="268">
        <v>10.300940000000001</v>
      </c>
      <c r="I89" s="269">
        <v>14.98502</v>
      </c>
      <c r="J89" s="258">
        <f t="shared" si="56"/>
        <v>20.950400000000002</v>
      </c>
      <c r="K89" s="259">
        <f t="shared" si="57"/>
        <v>0.58300139528075645</v>
      </c>
      <c r="L89" s="267">
        <v>16.80612</v>
      </c>
      <c r="M89" s="268">
        <v>1.9487899999999999E-2</v>
      </c>
      <c r="N89" s="268">
        <v>2.088225</v>
      </c>
      <c r="O89" s="268">
        <v>0.83503629999999995</v>
      </c>
      <c r="P89" s="268">
        <v>3.3887800000000001</v>
      </c>
      <c r="Q89" s="268">
        <v>1.009998</v>
      </c>
      <c r="R89" s="268">
        <v>0.60617350000000003</v>
      </c>
      <c r="S89" s="268">
        <v>1.238626</v>
      </c>
      <c r="T89" s="258">
        <f t="shared" si="88"/>
        <v>-4.6840799999999998</v>
      </c>
      <c r="U89" s="892">
        <f t="shared" si="58"/>
        <v>-0.35796669999999864</v>
      </c>
      <c r="V89" s="893">
        <f t="shared" si="59"/>
        <v>-1.7086389758668025E-2</v>
      </c>
      <c r="W89" s="900">
        <f t="shared" si="91"/>
        <v>5.912183060943943E-2</v>
      </c>
      <c r="X89" s="205">
        <v>2010</v>
      </c>
      <c r="Y89" s="206" t="s">
        <v>447</v>
      </c>
      <c r="Z89" s="205" t="s">
        <v>512</v>
      </c>
      <c r="AA89" s="205" t="s">
        <v>4</v>
      </c>
      <c r="AB89" s="205" t="s">
        <v>85</v>
      </c>
      <c r="AC89" s="891" t="s">
        <v>313</v>
      </c>
      <c r="AD89" s="267">
        <v>25.670739999999999</v>
      </c>
      <c r="AE89" s="268">
        <v>9.9556079999999998</v>
      </c>
      <c r="AF89" s="269">
        <v>13.63954</v>
      </c>
      <c r="AG89" s="258">
        <f t="shared" si="77"/>
        <v>12.031199999999998</v>
      </c>
      <c r="AH89" s="259">
        <f t="shared" si="78"/>
        <v>0.4686736728275071</v>
      </c>
      <c r="AI89" s="280">
        <v>6.6507350000000001</v>
      </c>
      <c r="AJ89" s="258">
        <v>2.0763899999999998E-2</v>
      </c>
      <c r="AK89" s="258">
        <v>1.3897919999999999</v>
      </c>
      <c r="AL89" s="258">
        <v>1.266154</v>
      </c>
      <c r="AM89" s="258">
        <v>3.9131819999999999</v>
      </c>
      <c r="AN89" s="258">
        <v>0.92457869999999998</v>
      </c>
      <c r="AO89" s="258">
        <v>0.68997050000000004</v>
      </c>
      <c r="AP89" s="258">
        <v>1.113734</v>
      </c>
      <c r="AQ89" s="258">
        <f t="shared" si="92"/>
        <v>-3.6839320000000004</v>
      </c>
      <c r="AR89" s="892">
        <f t="shared" si="93"/>
        <v>-0.2537780999999999</v>
      </c>
      <c r="AS89" s="893">
        <f t="shared" si="79"/>
        <v>-2.1093332335926585E-2</v>
      </c>
      <c r="AT89" s="205">
        <v>2010</v>
      </c>
      <c r="AU89" s="206" t="s">
        <v>447</v>
      </c>
      <c r="AV89" s="205" t="s">
        <v>512</v>
      </c>
      <c r="AW89" s="205" t="s">
        <v>4</v>
      </c>
      <c r="AX89" s="205" t="s">
        <v>85</v>
      </c>
      <c r="AY89" s="891" t="s">
        <v>313</v>
      </c>
      <c r="AZ89" s="267">
        <v>20.79731</v>
      </c>
      <c r="BA89" s="268">
        <v>5.7415130000000003</v>
      </c>
      <c r="BB89" s="269">
        <v>11.227779999999999</v>
      </c>
      <c r="BC89" s="258">
        <f t="shared" si="60"/>
        <v>9.5695300000000003</v>
      </c>
      <c r="BD89" s="259">
        <f t="shared" si="61"/>
        <v>0.46013306528584708</v>
      </c>
      <c r="BE89" s="280">
        <v>1.413268</v>
      </c>
      <c r="BF89" s="258">
        <v>2.0447E-3</v>
      </c>
      <c r="BG89" s="258">
        <v>5.9284730000000003</v>
      </c>
      <c r="BH89" s="258">
        <v>0.2405553</v>
      </c>
      <c r="BI89" s="258">
        <v>4.0250079999999997</v>
      </c>
      <c r="BJ89" s="258">
        <v>1.3342620000000001</v>
      </c>
      <c r="BK89" s="258">
        <v>0.75774169999999996</v>
      </c>
      <c r="BL89" s="258">
        <v>2.2321240000000002</v>
      </c>
      <c r="BM89" s="258">
        <f t="shared" si="89"/>
        <v>-5.4862669999999989</v>
      </c>
      <c r="BN89" s="892">
        <f t="shared" si="62"/>
        <v>-0.87767970000000162</v>
      </c>
      <c r="BO89" s="893">
        <f t="shared" si="63"/>
        <v>-9.1716071740200578E-2</v>
      </c>
      <c r="BP89" s="205">
        <v>2010</v>
      </c>
      <c r="BQ89" s="206" t="s">
        <v>447</v>
      </c>
      <c r="BR89" s="205" t="s">
        <v>512</v>
      </c>
      <c r="BS89" s="205" t="s">
        <v>4</v>
      </c>
      <c r="BT89" s="205" t="s">
        <v>85</v>
      </c>
      <c r="BU89" s="891" t="s">
        <v>313</v>
      </c>
      <c r="BV89" s="267">
        <v>90.708870000000005</v>
      </c>
      <c r="BW89" s="268">
        <v>16.968</v>
      </c>
      <c r="BX89" s="269">
        <v>24.276530000000001</v>
      </c>
      <c r="BY89" s="258">
        <f t="shared" si="64"/>
        <v>66.432340000000011</v>
      </c>
      <c r="BZ89" s="259">
        <f t="shared" si="65"/>
        <v>0.73236873086391674</v>
      </c>
      <c r="CA89" s="280">
        <v>71.491810000000001</v>
      </c>
      <c r="CB89" s="258">
        <v>3.5690300000000001E-2</v>
      </c>
      <c r="CC89" s="258">
        <v>1.3896E-2</v>
      </c>
      <c r="CD89" s="258">
        <v>0</v>
      </c>
      <c r="CE89" s="258">
        <v>0.75387479999999996</v>
      </c>
      <c r="CF89" s="258">
        <v>0.92950529999999998</v>
      </c>
      <c r="CG89" s="258">
        <v>0.12568090000000001</v>
      </c>
      <c r="CH89" s="258">
        <v>0.50226970000000004</v>
      </c>
      <c r="CI89" s="258">
        <f t="shared" si="90"/>
        <v>-7.3085300000000011</v>
      </c>
      <c r="CJ89" s="892">
        <f t="shared" si="66"/>
        <v>-0.11185700000000054</v>
      </c>
      <c r="CK89" s="893">
        <f t="shared" si="67"/>
        <v>-1.6837732947537376E-3</v>
      </c>
    </row>
    <row r="90" spans="1:89" ht="11.45" customHeight="1">
      <c r="A90" s="205">
        <v>2007</v>
      </c>
      <c r="B90" s="206" t="s">
        <v>447</v>
      </c>
      <c r="C90" s="205" t="s">
        <v>512</v>
      </c>
      <c r="D90" s="205" t="s">
        <v>6</v>
      </c>
      <c r="E90" s="205" t="s">
        <v>86</v>
      </c>
      <c r="F90" s="891" t="s">
        <v>313</v>
      </c>
      <c r="G90" s="267">
        <v>33.698619999999998</v>
      </c>
      <c r="H90" s="268">
        <v>10.48746</v>
      </c>
      <c r="I90" s="269">
        <v>15.43277</v>
      </c>
      <c r="J90" s="258">
        <f t="shared" si="56"/>
        <v>18.26585</v>
      </c>
      <c r="K90" s="259">
        <f t="shared" si="57"/>
        <v>0.54203554923020592</v>
      </c>
      <c r="L90" s="267">
        <v>14.29364</v>
      </c>
      <c r="M90" s="268">
        <v>1.90864E-2</v>
      </c>
      <c r="N90" s="268">
        <v>2.1749489999999998</v>
      </c>
      <c r="O90" s="268">
        <v>0.69926929999999998</v>
      </c>
      <c r="P90" s="268">
        <v>3.6937509999999998</v>
      </c>
      <c r="Q90" s="268">
        <v>0.98074249999999996</v>
      </c>
      <c r="R90" s="268">
        <v>0.54325440000000003</v>
      </c>
      <c r="S90" s="268">
        <v>1.100868</v>
      </c>
      <c r="T90" s="258">
        <f t="shared" si="88"/>
        <v>-4.9453099999999992</v>
      </c>
      <c r="U90" s="892">
        <f t="shared" si="58"/>
        <v>-0.29440059999999946</v>
      </c>
      <c r="V90" s="893">
        <f t="shared" si="59"/>
        <v>-1.6117541751410388E-2</v>
      </c>
      <c r="W90" s="900">
        <f t="shared" si="91"/>
        <v>6.0269190867109933E-2</v>
      </c>
      <c r="X90" s="205">
        <v>2007</v>
      </c>
      <c r="Y90" s="206" t="s">
        <v>447</v>
      </c>
      <c r="Z90" s="205" t="s">
        <v>512</v>
      </c>
      <c r="AA90" s="205" t="s">
        <v>6</v>
      </c>
      <c r="AB90" s="205" t="s">
        <v>86</v>
      </c>
      <c r="AC90" s="891" t="s">
        <v>313</v>
      </c>
      <c r="AD90" s="267">
        <v>23.34018</v>
      </c>
      <c r="AE90" s="268">
        <v>8.9164239999999992</v>
      </c>
      <c r="AF90" s="269">
        <v>12.49752</v>
      </c>
      <c r="AG90" s="258">
        <f t="shared" si="77"/>
        <v>10.84266</v>
      </c>
      <c r="AH90" s="259">
        <f t="shared" si="78"/>
        <v>0.4645491165877898</v>
      </c>
      <c r="AI90" s="280">
        <v>5.5173750000000004</v>
      </c>
      <c r="AJ90" s="258">
        <v>2.6497400000000001E-2</v>
      </c>
      <c r="AK90" s="258">
        <v>1.3937170000000001</v>
      </c>
      <c r="AL90" s="258">
        <v>1.040473</v>
      </c>
      <c r="AM90" s="258">
        <v>4.3175499999999998</v>
      </c>
      <c r="AN90" s="258">
        <v>0.74972720000000004</v>
      </c>
      <c r="AO90" s="258">
        <v>0.56213809999999997</v>
      </c>
      <c r="AP90" s="258">
        <v>0.96055889999999999</v>
      </c>
      <c r="AQ90" s="258">
        <f t="shared" si="92"/>
        <v>-3.5810960000000005</v>
      </c>
      <c r="AR90" s="892">
        <f t="shared" si="93"/>
        <v>-0.14428060000000009</v>
      </c>
      <c r="AS90" s="893">
        <f t="shared" si="79"/>
        <v>-1.330675313991217E-2</v>
      </c>
      <c r="AT90" s="205">
        <v>2007</v>
      </c>
      <c r="AU90" s="206" t="s">
        <v>447</v>
      </c>
      <c r="AV90" s="205" t="s">
        <v>512</v>
      </c>
      <c r="AW90" s="205" t="s">
        <v>6</v>
      </c>
      <c r="AX90" s="205" t="s">
        <v>86</v>
      </c>
      <c r="AY90" s="891" t="s">
        <v>313</v>
      </c>
      <c r="AZ90" s="267">
        <v>21.330660000000002</v>
      </c>
      <c r="BA90" s="268">
        <v>7.0287059999999997</v>
      </c>
      <c r="BB90" s="269">
        <v>11.081440000000001</v>
      </c>
      <c r="BC90" s="258">
        <f t="shared" si="60"/>
        <v>10.249220000000001</v>
      </c>
      <c r="BD90" s="259">
        <f t="shared" si="61"/>
        <v>0.48049239920377523</v>
      </c>
      <c r="BE90" s="280">
        <v>1.0090140000000001</v>
      </c>
      <c r="BF90" s="258">
        <v>1.17083E-2</v>
      </c>
      <c r="BG90" s="258">
        <v>6.1348710000000004</v>
      </c>
      <c r="BH90" s="258">
        <v>0.21203350000000001</v>
      </c>
      <c r="BI90" s="258">
        <v>3.6200019999999999</v>
      </c>
      <c r="BJ90" s="258">
        <v>1.5257240000000001</v>
      </c>
      <c r="BK90" s="258">
        <v>0.84483719999999995</v>
      </c>
      <c r="BL90" s="258">
        <v>1.7665200000000001</v>
      </c>
      <c r="BM90" s="258">
        <f t="shared" si="89"/>
        <v>-4.0527340000000009</v>
      </c>
      <c r="BN90" s="892">
        <f t="shared" si="62"/>
        <v>-0.82275600000000004</v>
      </c>
      <c r="BO90" s="893">
        <f t="shared" si="63"/>
        <v>-8.027498677948175E-2</v>
      </c>
      <c r="BP90" s="205">
        <v>2007</v>
      </c>
      <c r="BQ90" s="206" t="s">
        <v>447</v>
      </c>
      <c r="BR90" s="205" t="s">
        <v>512</v>
      </c>
      <c r="BS90" s="205" t="s">
        <v>6</v>
      </c>
      <c r="BT90" s="205" t="s">
        <v>86</v>
      </c>
      <c r="BU90" s="891" t="s">
        <v>313</v>
      </c>
      <c r="BV90" s="267">
        <v>89.579239999999999</v>
      </c>
      <c r="BW90" s="268">
        <v>21.000489999999999</v>
      </c>
      <c r="BX90" s="269">
        <v>32.357469999999999</v>
      </c>
      <c r="BY90" s="258">
        <f t="shared" si="64"/>
        <v>57.221769999999999</v>
      </c>
      <c r="BZ90" s="259">
        <f t="shared" si="65"/>
        <v>0.63878382982485671</v>
      </c>
      <c r="CA90" s="280">
        <v>65.250950000000003</v>
      </c>
      <c r="CB90" s="258">
        <v>0</v>
      </c>
      <c r="CC90" s="258">
        <v>9.0871800000000003E-2</v>
      </c>
      <c r="CD90" s="258">
        <v>1.0284400000000001E-2</v>
      </c>
      <c r="CE90" s="258">
        <v>1.3823190000000001</v>
      </c>
      <c r="CF90" s="258">
        <v>1.1703319999999999</v>
      </c>
      <c r="CG90" s="258">
        <v>8.2179100000000005E-2</v>
      </c>
      <c r="CH90" s="258">
        <v>0.78521350000000001</v>
      </c>
      <c r="CI90" s="258">
        <f t="shared" si="90"/>
        <v>-11.35698</v>
      </c>
      <c r="CJ90" s="892">
        <f t="shared" si="66"/>
        <v>-0.19339980000000878</v>
      </c>
      <c r="CK90" s="893">
        <f t="shared" si="67"/>
        <v>-3.3798290405908237E-3</v>
      </c>
    </row>
    <row r="91" spans="1:89" ht="11.45" customHeight="1">
      <c r="A91" s="205">
        <v>2004</v>
      </c>
      <c r="B91" s="206" t="s">
        <v>447</v>
      </c>
      <c r="C91" s="205" t="s">
        <v>512</v>
      </c>
      <c r="D91" s="205" t="s">
        <v>8</v>
      </c>
      <c r="E91" s="205" t="s">
        <v>87</v>
      </c>
      <c r="F91" s="891" t="s">
        <v>313</v>
      </c>
      <c r="G91" s="267">
        <v>33.247140000000002</v>
      </c>
      <c r="H91" s="268">
        <v>8.9239770000000007</v>
      </c>
      <c r="I91" s="269">
        <v>13.680999999999999</v>
      </c>
      <c r="J91" s="258">
        <f t="shared" si="56"/>
        <v>19.566140000000004</v>
      </c>
      <c r="K91" s="259">
        <f t="shared" si="57"/>
        <v>0.58850595870802735</v>
      </c>
      <c r="L91" s="267">
        <v>16.088740000000001</v>
      </c>
      <c r="M91" s="268">
        <v>6.4837500000000006E-2</v>
      </c>
      <c r="N91" s="268">
        <v>2.0820780000000001</v>
      </c>
      <c r="O91" s="268">
        <v>0.83437870000000003</v>
      </c>
      <c r="P91" s="268">
        <v>2.9676830000000001</v>
      </c>
      <c r="Q91" s="268">
        <v>1.1688989999999999</v>
      </c>
      <c r="R91" s="268">
        <v>0.56041430000000003</v>
      </c>
      <c r="S91" s="268">
        <v>1.060835</v>
      </c>
      <c r="T91" s="258">
        <f t="shared" si="88"/>
        <v>-4.7570229999999984</v>
      </c>
      <c r="U91" s="892">
        <f t="shared" si="58"/>
        <v>-0.5047025000000005</v>
      </c>
      <c r="V91" s="893">
        <f t="shared" si="59"/>
        <v>-2.5794689192656314E-2</v>
      </c>
      <c r="W91" s="900">
        <f t="shared" si="91"/>
        <v>5.4217898880412785E-2</v>
      </c>
      <c r="X91" s="205">
        <v>2004</v>
      </c>
      <c r="Y91" s="206" t="s">
        <v>447</v>
      </c>
      <c r="Z91" s="205" t="s">
        <v>512</v>
      </c>
      <c r="AA91" s="205" t="s">
        <v>8</v>
      </c>
      <c r="AB91" s="205" t="s">
        <v>87</v>
      </c>
      <c r="AC91" s="891" t="s">
        <v>313</v>
      </c>
      <c r="AD91" s="267">
        <v>23.87133</v>
      </c>
      <c r="AE91" s="268">
        <v>8.1088710000000006</v>
      </c>
      <c r="AF91" s="269">
        <v>11.85407</v>
      </c>
      <c r="AG91" s="258">
        <f t="shared" si="77"/>
        <v>12.01726</v>
      </c>
      <c r="AH91" s="259">
        <f t="shared" si="78"/>
        <v>0.50341811704668316</v>
      </c>
      <c r="AI91" s="280">
        <v>7.8727410000000004</v>
      </c>
      <c r="AJ91" s="258">
        <v>5.6314500000000003E-2</v>
      </c>
      <c r="AK91" s="258">
        <v>1.2957669999999999</v>
      </c>
      <c r="AL91" s="258">
        <v>1.237087</v>
      </c>
      <c r="AM91" s="258">
        <v>3.373659</v>
      </c>
      <c r="AN91" s="258">
        <v>0.90092090000000002</v>
      </c>
      <c r="AO91" s="258">
        <v>0.63110449999999996</v>
      </c>
      <c r="AP91" s="258">
        <v>0.82815689999999997</v>
      </c>
      <c r="AQ91" s="258">
        <f t="shared" si="92"/>
        <v>-3.7451989999999995</v>
      </c>
      <c r="AR91" s="892">
        <f t="shared" si="93"/>
        <v>-0.43329179999999923</v>
      </c>
      <c r="AS91" s="893">
        <f t="shared" si="79"/>
        <v>-3.6055789755734605E-2</v>
      </c>
      <c r="AT91" s="205">
        <v>2004</v>
      </c>
      <c r="AU91" s="206" t="s">
        <v>447</v>
      </c>
      <c r="AV91" s="205" t="s">
        <v>512</v>
      </c>
      <c r="AW91" s="205" t="s">
        <v>8</v>
      </c>
      <c r="AX91" s="205" t="s">
        <v>87</v>
      </c>
      <c r="AY91" s="891" t="s">
        <v>313</v>
      </c>
      <c r="AZ91" s="267">
        <v>20.103539999999999</v>
      </c>
      <c r="BA91" s="268">
        <v>5.7401429999999998</v>
      </c>
      <c r="BB91" s="269">
        <v>10.174620000000001</v>
      </c>
      <c r="BC91" s="258">
        <f t="shared" si="60"/>
        <v>9.928919999999998</v>
      </c>
      <c r="BD91" s="259">
        <f t="shared" si="61"/>
        <v>0.49388913594322187</v>
      </c>
      <c r="BE91" s="280">
        <v>1.796311</v>
      </c>
      <c r="BF91" s="258">
        <v>6.1153399999999997E-2</v>
      </c>
      <c r="BG91" s="258">
        <v>5.8813769999999996</v>
      </c>
      <c r="BH91" s="258">
        <v>0.24697089999999999</v>
      </c>
      <c r="BI91" s="258">
        <v>3.3543259999999999</v>
      </c>
      <c r="BJ91" s="258">
        <v>1.7906359999999999</v>
      </c>
      <c r="BK91" s="258">
        <v>0.63270689999999996</v>
      </c>
      <c r="BL91" s="258">
        <v>1.5730820000000001</v>
      </c>
      <c r="BM91" s="258">
        <f t="shared" si="89"/>
        <v>-4.4344770000000011</v>
      </c>
      <c r="BN91" s="892">
        <f t="shared" si="62"/>
        <v>-0.97316619999999965</v>
      </c>
      <c r="BO91" s="893">
        <f t="shared" si="63"/>
        <v>-9.8013298525922235E-2</v>
      </c>
      <c r="BP91" s="205">
        <v>2004</v>
      </c>
      <c r="BQ91" s="206" t="s">
        <v>447</v>
      </c>
      <c r="BR91" s="205" t="s">
        <v>512</v>
      </c>
      <c r="BS91" s="205" t="s">
        <v>8</v>
      </c>
      <c r="BT91" s="205" t="s">
        <v>87</v>
      </c>
      <c r="BU91" s="891" t="s">
        <v>313</v>
      </c>
      <c r="BV91" s="267">
        <v>89.119510000000005</v>
      </c>
      <c r="BW91" s="268">
        <v>16.59029</v>
      </c>
      <c r="BX91" s="269">
        <v>25.8689</v>
      </c>
      <c r="BY91" s="258">
        <f t="shared" si="64"/>
        <v>63.250610000000009</v>
      </c>
      <c r="BZ91" s="259">
        <f t="shared" si="65"/>
        <v>0.70972798212198429</v>
      </c>
      <c r="CA91" s="280">
        <v>68.86797</v>
      </c>
      <c r="CB91" s="258">
        <v>0.10425570000000001</v>
      </c>
      <c r="CC91" s="258">
        <v>2.25782E-2</v>
      </c>
      <c r="CD91" s="258">
        <v>1.98097E-2</v>
      </c>
      <c r="CE91" s="258">
        <v>0.79951000000000005</v>
      </c>
      <c r="CF91" s="258">
        <v>1.39327</v>
      </c>
      <c r="CG91" s="258">
        <v>0.17604449999999999</v>
      </c>
      <c r="CH91" s="258">
        <v>1.2936160000000001</v>
      </c>
      <c r="CI91" s="258">
        <f t="shared" si="90"/>
        <v>-9.2786100000000005</v>
      </c>
      <c r="CJ91" s="892">
        <f t="shared" si="66"/>
        <v>-0.14783409999998298</v>
      </c>
      <c r="CK91" s="893">
        <f t="shared" si="67"/>
        <v>-2.3372754824021926E-3</v>
      </c>
    </row>
    <row r="92" spans="1:89" ht="11.45" customHeight="1">
      <c r="A92" s="205">
        <v>2000</v>
      </c>
      <c r="B92" s="206" t="s">
        <v>447</v>
      </c>
      <c r="C92" s="205" t="s">
        <v>512</v>
      </c>
      <c r="D92" s="205" t="s">
        <v>10</v>
      </c>
      <c r="E92" s="205" t="s">
        <v>88</v>
      </c>
      <c r="F92" s="891" t="s">
        <v>313</v>
      </c>
      <c r="G92" s="267">
        <v>33.142940000000003</v>
      </c>
      <c r="H92" s="268">
        <v>7.6705449999999997</v>
      </c>
      <c r="I92" s="269">
        <v>12.689080000000001</v>
      </c>
      <c r="J92" s="258">
        <f t="shared" si="56"/>
        <v>20.453860000000002</v>
      </c>
      <c r="K92" s="259">
        <f t="shared" si="57"/>
        <v>0.61714078473424505</v>
      </c>
      <c r="L92" s="267">
        <v>15.782249999999999</v>
      </c>
      <c r="M92" s="268">
        <v>2.2032699999999999E-2</v>
      </c>
      <c r="N92" s="268">
        <v>2.402755</v>
      </c>
      <c r="O92" s="268">
        <v>0.86371180000000003</v>
      </c>
      <c r="P92" s="268">
        <v>3.3275589999999999</v>
      </c>
      <c r="Q92" s="268">
        <v>1.554119</v>
      </c>
      <c r="R92" s="268">
        <v>0.75848720000000003</v>
      </c>
      <c r="S92" s="268">
        <v>1.1160159999999999</v>
      </c>
      <c r="T92" s="258">
        <f t="shared" si="88"/>
        <v>-5.0185350000000009</v>
      </c>
      <c r="U92" s="892">
        <f t="shared" si="58"/>
        <v>-0.35453569999999957</v>
      </c>
      <c r="V92" s="893">
        <f t="shared" si="59"/>
        <v>-1.7333437307187959E-2</v>
      </c>
      <c r="W92" s="900">
        <f t="shared" si="91"/>
        <v>5.4562610675931086E-2</v>
      </c>
      <c r="X92" s="205">
        <v>2000</v>
      </c>
      <c r="Y92" s="206" t="s">
        <v>447</v>
      </c>
      <c r="Z92" s="205" t="s">
        <v>512</v>
      </c>
      <c r="AA92" s="205" t="s">
        <v>10</v>
      </c>
      <c r="AB92" s="205" t="s">
        <v>88</v>
      </c>
      <c r="AC92" s="891" t="s">
        <v>313</v>
      </c>
      <c r="AD92" s="267">
        <v>24.132660000000001</v>
      </c>
      <c r="AE92" s="268">
        <v>7.0181300000000002</v>
      </c>
      <c r="AF92" s="269">
        <v>11.085559999999999</v>
      </c>
      <c r="AG92" s="258">
        <f t="shared" si="77"/>
        <v>13.047100000000002</v>
      </c>
      <c r="AH92" s="259">
        <f t="shared" si="78"/>
        <v>0.54064077478404793</v>
      </c>
      <c r="AI92" s="280">
        <v>8.1059470000000005</v>
      </c>
      <c r="AJ92" s="258">
        <v>3.4631299999999997E-2</v>
      </c>
      <c r="AK92" s="258">
        <v>1.540646</v>
      </c>
      <c r="AL92" s="258">
        <v>1.182499</v>
      </c>
      <c r="AM92" s="258">
        <v>3.752621</v>
      </c>
      <c r="AN92" s="258">
        <v>1.279315</v>
      </c>
      <c r="AO92" s="258">
        <v>0.77905579999999996</v>
      </c>
      <c r="AP92" s="258">
        <v>0.66443300000000005</v>
      </c>
      <c r="AQ92" s="258">
        <f t="shared" si="92"/>
        <v>-4.067429999999999</v>
      </c>
      <c r="AR92" s="892">
        <f t="shared" si="93"/>
        <v>-0.22461809999999893</v>
      </c>
      <c r="AS92" s="893">
        <f t="shared" si="79"/>
        <v>-1.7215940707130235E-2</v>
      </c>
      <c r="AT92" s="205">
        <v>2000</v>
      </c>
      <c r="AU92" s="206" t="s">
        <v>447</v>
      </c>
      <c r="AV92" s="205" t="s">
        <v>512</v>
      </c>
      <c r="AW92" s="205" t="s">
        <v>10</v>
      </c>
      <c r="AX92" s="205" t="s">
        <v>88</v>
      </c>
      <c r="AY92" s="891" t="s">
        <v>313</v>
      </c>
      <c r="AZ92" s="267">
        <v>21.657419999999998</v>
      </c>
      <c r="BA92" s="268">
        <v>5.0950040000000003</v>
      </c>
      <c r="BB92" s="269">
        <v>8.5597639999999995</v>
      </c>
      <c r="BC92" s="258">
        <f t="shared" si="60"/>
        <v>13.097655999999999</v>
      </c>
      <c r="BD92" s="259">
        <f t="shared" si="61"/>
        <v>0.60476529521983691</v>
      </c>
      <c r="BE92" s="280">
        <v>1.604657</v>
      </c>
      <c r="BF92" s="258">
        <v>0</v>
      </c>
      <c r="BG92" s="258">
        <v>6.4120030000000003</v>
      </c>
      <c r="BH92" s="258">
        <v>0.52914190000000005</v>
      </c>
      <c r="BI92" s="258">
        <v>3.7883640000000001</v>
      </c>
      <c r="BJ92" s="258">
        <v>2.2423160000000002</v>
      </c>
      <c r="BK92" s="258">
        <v>1.1897819999999999</v>
      </c>
      <c r="BL92" s="258">
        <v>1.6744030000000001</v>
      </c>
      <c r="BM92" s="258">
        <f t="shared" si="89"/>
        <v>-3.4647599999999992</v>
      </c>
      <c r="BN92" s="892">
        <f t="shared" si="62"/>
        <v>-0.87825090000000294</v>
      </c>
      <c r="BO92" s="893">
        <f t="shared" si="63"/>
        <v>-6.7054051503566969E-2</v>
      </c>
      <c r="BP92" s="205">
        <v>2000</v>
      </c>
      <c r="BQ92" s="206" t="s">
        <v>447</v>
      </c>
      <c r="BR92" s="205" t="s">
        <v>512</v>
      </c>
      <c r="BS92" s="205" t="s">
        <v>10</v>
      </c>
      <c r="BT92" s="205" t="s">
        <v>88</v>
      </c>
      <c r="BU92" s="891" t="s">
        <v>313</v>
      </c>
      <c r="BV92" s="267">
        <v>89.025270000000006</v>
      </c>
      <c r="BW92" s="268">
        <v>14.344580000000001</v>
      </c>
      <c r="BX92" s="269">
        <v>25.77636</v>
      </c>
      <c r="BY92" s="258">
        <f t="shared" si="64"/>
        <v>63.248910000000009</v>
      </c>
      <c r="BZ92" s="259">
        <f t="shared" si="65"/>
        <v>0.71046018731535443</v>
      </c>
      <c r="CA92" s="280">
        <v>70.009810000000002</v>
      </c>
      <c r="CB92" s="258">
        <v>1.2894E-3</v>
      </c>
      <c r="CC92" s="258">
        <v>5.2561799999999999E-2</v>
      </c>
      <c r="CD92" s="258">
        <v>3.0211999999999999E-3</v>
      </c>
      <c r="CE92" s="258">
        <v>0.81338929999999998</v>
      </c>
      <c r="CF92" s="258">
        <v>1.6936640000000001</v>
      </c>
      <c r="CG92" s="258">
        <v>2.0541199999999999E-2</v>
      </c>
      <c r="CH92" s="258">
        <v>2.2080039999999999</v>
      </c>
      <c r="CI92" s="258">
        <f t="shared" si="90"/>
        <v>-11.43178</v>
      </c>
      <c r="CJ92" s="892">
        <f t="shared" si="66"/>
        <v>-0.12159090000000106</v>
      </c>
      <c r="CK92" s="893">
        <f t="shared" si="67"/>
        <v>-1.9224189001834347E-3</v>
      </c>
    </row>
    <row r="93" spans="1:89" ht="11.45" customHeight="1">
      <c r="A93" s="205">
        <v>1995</v>
      </c>
      <c r="B93" s="206" t="s">
        <v>447</v>
      </c>
      <c r="C93" s="205" t="s">
        <v>512</v>
      </c>
      <c r="D93" s="205" t="s">
        <v>12</v>
      </c>
      <c r="E93" s="205" t="s">
        <v>89</v>
      </c>
      <c r="F93" s="891" t="s">
        <v>313</v>
      </c>
      <c r="G93" s="267">
        <v>35.716299999999997</v>
      </c>
      <c r="H93" s="268">
        <v>5.8915610000000003</v>
      </c>
      <c r="I93" s="269">
        <v>9.1427180000000003</v>
      </c>
      <c r="J93" s="258">
        <f t="shared" si="56"/>
        <v>26.573581999999995</v>
      </c>
      <c r="K93" s="259">
        <f t="shared" si="57"/>
        <v>0.7440183333659981</v>
      </c>
      <c r="L93" s="267">
        <v>16.6313</v>
      </c>
      <c r="M93" s="268"/>
      <c r="N93" s="268">
        <v>2.8049840000000001</v>
      </c>
      <c r="O93" s="268">
        <v>0.79586009999999996</v>
      </c>
      <c r="P93" s="268">
        <v>5.7398910000000001</v>
      </c>
      <c r="Q93" s="268">
        <v>1.211619</v>
      </c>
      <c r="R93" s="268">
        <v>0.6254866</v>
      </c>
      <c r="S93" s="268">
        <v>1.4449510000000001</v>
      </c>
      <c r="T93" s="258">
        <f t="shared" si="88"/>
        <v>-3.2511570000000001</v>
      </c>
      <c r="U93" s="892">
        <f t="shared" si="58"/>
        <v>0.57064729999999741</v>
      </c>
      <c r="V93" s="893">
        <f t="shared" si="59"/>
        <v>2.1474233319392078E-2</v>
      </c>
      <c r="W93" s="900">
        <f t="shared" si="91"/>
        <v>5.4375469592319182E-2</v>
      </c>
      <c r="X93" s="205">
        <v>1995</v>
      </c>
      <c r="Y93" s="206" t="s">
        <v>447</v>
      </c>
      <c r="Z93" s="205" t="s">
        <v>512</v>
      </c>
      <c r="AA93" s="205" t="s">
        <v>12</v>
      </c>
      <c r="AB93" s="205" t="s">
        <v>89</v>
      </c>
      <c r="AC93" s="891" t="s">
        <v>313</v>
      </c>
      <c r="AD93" s="267">
        <v>28.736889999999999</v>
      </c>
      <c r="AE93" s="268">
        <v>5.729857</v>
      </c>
      <c r="AF93" s="269">
        <v>8.7918190000000003</v>
      </c>
      <c r="AG93" s="258">
        <f t="shared" si="77"/>
        <v>19.945070999999999</v>
      </c>
      <c r="AH93" s="259">
        <f t="shared" si="78"/>
        <v>0.69405809048926304</v>
      </c>
      <c r="AI93" s="280">
        <v>9.9264949999999992</v>
      </c>
      <c r="AJ93" s="258"/>
      <c r="AK93" s="258">
        <v>1.9320269999999999</v>
      </c>
      <c r="AL93" s="258">
        <v>1.0634760000000001</v>
      </c>
      <c r="AM93" s="258">
        <v>6.635478</v>
      </c>
      <c r="AN93" s="258">
        <v>1.1174900000000001</v>
      </c>
      <c r="AO93" s="258">
        <v>0.80013489999999998</v>
      </c>
      <c r="AP93" s="258">
        <v>1.06542</v>
      </c>
      <c r="AQ93" s="258">
        <f t="shared" si="92"/>
        <v>-3.0619620000000003</v>
      </c>
      <c r="AR93" s="892">
        <f t="shared" si="93"/>
        <v>0.46651210000000276</v>
      </c>
      <c r="AS93" s="893">
        <f t="shared" si="79"/>
        <v>2.3389844037155987E-2</v>
      </c>
      <c r="AT93" s="205">
        <v>1995</v>
      </c>
      <c r="AU93" s="206" t="s">
        <v>447</v>
      </c>
      <c r="AV93" s="205" t="s">
        <v>512</v>
      </c>
      <c r="AW93" s="205" t="s">
        <v>12</v>
      </c>
      <c r="AX93" s="205" t="s">
        <v>89</v>
      </c>
      <c r="AY93" s="891" t="s">
        <v>313</v>
      </c>
      <c r="AZ93" s="267">
        <v>21.965229999999998</v>
      </c>
      <c r="BA93" s="268">
        <v>2.2015929999999999</v>
      </c>
      <c r="BB93" s="269">
        <v>4.4914750000000003</v>
      </c>
      <c r="BC93" s="258">
        <f t="shared" si="60"/>
        <v>17.473754999999997</v>
      </c>
      <c r="BD93" s="259">
        <f t="shared" si="61"/>
        <v>0.7955188723268547</v>
      </c>
      <c r="BE93" s="280">
        <v>1.473633</v>
      </c>
      <c r="BF93" s="258"/>
      <c r="BG93" s="258">
        <v>6.8268139999999997</v>
      </c>
      <c r="BH93" s="258">
        <v>0.46446850000000001</v>
      </c>
      <c r="BI93" s="258">
        <v>6.3887270000000003</v>
      </c>
      <c r="BJ93" s="258">
        <v>1.5878939999999999</v>
      </c>
      <c r="BK93" s="258">
        <v>0.47180240000000001</v>
      </c>
      <c r="BL93" s="258">
        <v>1.388309</v>
      </c>
      <c r="BM93" s="258">
        <f t="shared" si="89"/>
        <v>-2.2898820000000004</v>
      </c>
      <c r="BN93" s="892">
        <f t="shared" si="62"/>
        <v>1.1619890999999996</v>
      </c>
      <c r="BO93" s="893">
        <f t="shared" si="63"/>
        <v>6.6499106803317304E-2</v>
      </c>
      <c r="BP93" s="205">
        <v>1995</v>
      </c>
      <c r="BQ93" s="206" t="s">
        <v>447</v>
      </c>
      <c r="BR93" s="205" t="s">
        <v>512</v>
      </c>
      <c r="BS93" s="205" t="s">
        <v>12</v>
      </c>
      <c r="BT93" s="205" t="s">
        <v>89</v>
      </c>
      <c r="BU93" s="891" t="s">
        <v>313</v>
      </c>
      <c r="BV93" s="267">
        <v>89.977140000000006</v>
      </c>
      <c r="BW93" s="268">
        <v>12.75184</v>
      </c>
      <c r="BX93" s="269">
        <v>18.451969999999999</v>
      </c>
      <c r="BY93" s="258">
        <f t="shared" si="64"/>
        <v>71.525170000000003</v>
      </c>
      <c r="BZ93" s="259">
        <f t="shared" si="65"/>
        <v>0.79492602232078058</v>
      </c>
      <c r="CA93" s="280">
        <v>71.994100000000003</v>
      </c>
      <c r="CB93" s="258"/>
      <c r="CC93" s="258">
        <v>4.9076099999999998E-2</v>
      </c>
      <c r="CD93" s="258">
        <v>0.14237169999999999</v>
      </c>
      <c r="CE93" s="258">
        <v>0.63146500000000005</v>
      </c>
      <c r="CF93" s="258">
        <v>1.0098400000000001</v>
      </c>
      <c r="CG93" s="258">
        <v>9.5005000000000006E-2</v>
      </c>
      <c r="CH93" s="258">
        <v>3.2469619999999999</v>
      </c>
      <c r="CI93" s="258">
        <f t="shared" si="90"/>
        <v>-5.7001299999999997</v>
      </c>
      <c r="CJ93" s="892">
        <f t="shared" si="66"/>
        <v>5.6480200000009972E-2</v>
      </c>
      <c r="CK93" s="893">
        <f t="shared" si="67"/>
        <v>7.8965488652470129E-4</v>
      </c>
    </row>
    <row r="94" spans="1:89" ht="11.45" customHeight="1">
      <c r="A94" s="205">
        <v>1991</v>
      </c>
      <c r="B94" s="206" t="s">
        <v>447</v>
      </c>
      <c r="C94" s="205" t="s">
        <v>512</v>
      </c>
      <c r="D94" s="205" t="s">
        <v>14</v>
      </c>
      <c r="E94" s="205" t="s">
        <v>90</v>
      </c>
      <c r="F94" s="891" t="s">
        <v>313</v>
      </c>
      <c r="G94" s="267">
        <v>28.98997</v>
      </c>
      <c r="H94" s="268">
        <v>7.9574309999999997</v>
      </c>
      <c r="I94" s="269">
        <v>10.69205</v>
      </c>
      <c r="J94" s="258">
        <f t="shared" si="56"/>
        <v>18.297919999999998</v>
      </c>
      <c r="K94" s="259">
        <f t="shared" si="57"/>
        <v>0.63118106020806497</v>
      </c>
      <c r="L94" s="267">
        <v>13.477790000000001</v>
      </c>
      <c r="M94" s="268">
        <v>0.35104390000000002</v>
      </c>
      <c r="N94" s="268">
        <v>2.6100639999999999</v>
      </c>
      <c r="O94" s="268"/>
      <c r="P94" s="268">
        <v>1.2616689999999999</v>
      </c>
      <c r="Q94" s="268"/>
      <c r="R94" s="268"/>
      <c r="S94" s="268">
        <v>3.111138</v>
      </c>
      <c r="T94" s="258">
        <f t="shared" si="88"/>
        <v>-2.7346190000000004</v>
      </c>
      <c r="U94" s="892">
        <f t="shared" si="58"/>
        <v>0.22083409999999759</v>
      </c>
      <c r="V94" s="893">
        <f t="shared" si="59"/>
        <v>1.2068808913799908E-2</v>
      </c>
      <c r="W94" s="900">
        <f t="shared" si="91"/>
        <v>0.17002686644165022</v>
      </c>
      <c r="X94" s="205">
        <v>1991</v>
      </c>
      <c r="Y94" s="206" t="s">
        <v>447</v>
      </c>
      <c r="Z94" s="205" t="s">
        <v>512</v>
      </c>
      <c r="AA94" s="205" t="s">
        <v>14</v>
      </c>
      <c r="AB94" s="205" t="s">
        <v>90</v>
      </c>
      <c r="AC94" s="891" t="s">
        <v>313</v>
      </c>
      <c r="AD94" s="267">
        <v>21.753710000000002</v>
      </c>
      <c r="AE94" s="268">
        <v>6.4186649999999998</v>
      </c>
      <c r="AF94" s="269">
        <v>8.9343190000000003</v>
      </c>
      <c r="AG94" s="258">
        <f t="shared" si="77"/>
        <v>12.819391000000001</v>
      </c>
      <c r="AH94" s="259">
        <f t="shared" si="78"/>
        <v>0.58929676822941923</v>
      </c>
      <c r="AI94" s="280">
        <v>9.0095209999999994</v>
      </c>
      <c r="AJ94" s="258">
        <v>0.4323418</v>
      </c>
      <c r="AK94" s="258">
        <v>1.843537</v>
      </c>
      <c r="AL94" s="258"/>
      <c r="AM94" s="258">
        <v>1.360317</v>
      </c>
      <c r="AN94" s="258"/>
      <c r="AO94" s="258"/>
      <c r="AP94" s="258">
        <v>2.5377540000000001</v>
      </c>
      <c r="AQ94" s="258">
        <f t="shared" si="92"/>
        <v>-2.5156540000000005</v>
      </c>
      <c r="AR94" s="892">
        <f t="shared" si="93"/>
        <v>0.15157420000000421</v>
      </c>
      <c r="AS94" s="893">
        <f t="shared" si="79"/>
        <v>1.1823822208091179E-2</v>
      </c>
      <c r="AT94" s="205">
        <v>1991</v>
      </c>
      <c r="AU94" s="206" t="s">
        <v>447</v>
      </c>
      <c r="AV94" s="205" t="s">
        <v>512</v>
      </c>
      <c r="AW94" s="205" t="s">
        <v>14</v>
      </c>
      <c r="AX94" s="205" t="s">
        <v>90</v>
      </c>
      <c r="AY94" s="891" t="s">
        <v>313</v>
      </c>
      <c r="AZ94" s="267">
        <v>15.817920000000001</v>
      </c>
      <c r="BA94" s="268">
        <v>3.7619769999999999</v>
      </c>
      <c r="BB94" s="269">
        <v>5.8701489999999996</v>
      </c>
      <c r="BC94" s="258">
        <f t="shared" si="60"/>
        <v>9.9477710000000013</v>
      </c>
      <c r="BD94" s="259">
        <f t="shared" si="61"/>
        <v>0.62889248396755082</v>
      </c>
      <c r="BE94" s="280">
        <v>2.2653340000000002</v>
      </c>
      <c r="BF94" s="258">
        <v>0.29481940000000001</v>
      </c>
      <c r="BG94" s="258">
        <v>4.4796810000000002</v>
      </c>
      <c r="BH94" s="258"/>
      <c r="BI94" s="258">
        <v>1.4245669999999999</v>
      </c>
      <c r="BJ94" s="258"/>
      <c r="BK94" s="258"/>
      <c r="BL94" s="258">
        <v>3.242718</v>
      </c>
      <c r="BM94" s="258">
        <f t="shared" si="89"/>
        <v>-2.1081719999999997</v>
      </c>
      <c r="BN94" s="892">
        <f t="shared" si="62"/>
        <v>0.34882360000000112</v>
      </c>
      <c r="BO94" s="893">
        <f t="shared" si="63"/>
        <v>3.5065503618851003E-2</v>
      </c>
      <c r="BP94" s="205">
        <v>1991</v>
      </c>
      <c r="BQ94" s="206" t="s">
        <v>447</v>
      </c>
      <c r="BR94" s="205" t="s">
        <v>512</v>
      </c>
      <c r="BS94" s="205" t="s">
        <v>14</v>
      </c>
      <c r="BT94" s="205" t="s">
        <v>90</v>
      </c>
      <c r="BU94" s="891" t="s">
        <v>313</v>
      </c>
      <c r="BV94" s="267">
        <v>90.094840000000005</v>
      </c>
      <c r="BW94" s="268">
        <v>24.978459999999998</v>
      </c>
      <c r="BX94" s="269">
        <v>30.576229999999999</v>
      </c>
      <c r="BY94" s="258">
        <f t="shared" si="64"/>
        <v>59.51861000000001</v>
      </c>
      <c r="BZ94" s="259">
        <f t="shared" si="65"/>
        <v>0.66062174037936028</v>
      </c>
      <c r="CA94" s="280">
        <v>59.731340000000003</v>
      </c>
      <c r="CB94" s="258">
        <v>0.1112185</v>
      </c>
      <c r="CC94" s="258">
        <v>3.8575199999999997E-2</v>
      </c>
      <c r="CD94" s="258"/>
      <c r="CE94" s="258">
        <v>0.2128458</v>
      </c>
      <c r="CF94" s="258"/>
      <c r="CG94" s="258"/>
      <c r="CH94" s="258">
        <v>4.9109040000000004</v>
      </c>
      <c r="CI94" s="258">
        <f t="shared" si="90"/>
        <v>-5.5977700000000006</v>
      </c>
      <c r="CJ94" s="892">
        <f t="shared" si="66"/>
        <v>0.11149650000001543</v>
      </c>
      <c r="CK94" s="893">
        <f t="shared" si="67"/>
        <v>1.8733048369243739E-3</v>
      </c>
    </row>
    <row r="95" spans="1:89" ht="11.45" customHeight="1">
      <c r="A95" s="216">
        <v>1987</v>
      </c>
      <c r="B95" s="217" t="s">
        <v>447</v>
      </c>
      <c r="C95" s="216" t="s">
        <v>512</v>
      </c>
      <c r="D95" s="216" t="s">
        <v>16</v>
      </c>
      <c r="E95" s="216" t="s">
        <v>91</v>
      </c>
      <c r="F95" s="914" t="s">
        <v>313</v>
      </c>
      <c r="G95" s="267">
        <v>25.92351</v>
      </c>
      <c r="H95" s="268">
        <v>7.6067989999999996</v>
      </c>
      <c r="I95" s="269">
        <v>10.707330000000001</v>
      </c>
      <c r="J95" s="262">
        <f t="shared" si="56"/>
        <v>15.21618</v>
      </c>
      <c r="K95" s="263">
        <f t="shared" si="57"/>
        <v>0.58696449670588591</v>
      </c>
      <c r="L95" s="594">
        <v>11.846069999999999</v>
      </c>
      <c r="M95" s="595">
        <v>0.3179922</v>
      </c>
      <c r="N95" s="595">
        <v>1.885443</v>
      </c>
      <c r="O95" s="595"/>
      <c r="P95" s="595">
        <v>0.56171579999999999</v>
      </c>
      <c r="Q95" s="595"/>
      <c r="R95" s="595"/>
      <c r="S95" s="595">
        <v>3.5870299999999999</v>
      </c>
      <c r="T95" s="262">
        <f t="shared" si="88"/>
        <v>-3.100531000000001</v>
      </c>
      <c r="U95" s="923">
        <f t="shared" si="58"/>
        <v>0.11846000000000068</v>
      </c>
      <c r="V95" s="916">
        <f t="shared" si="59"/>
        <v>7.7851339823793277E-3</v>
      </c>
      <c r="W95" s="1017">
        <f t="shared" si="91"/>
        <v>0.23573787902088436</v>
      </c>
      <c r="X95" s="216">
        <v>1987</v>
      </c>
      <c r="Y95" s="217" t="s">
        <v>447</v>
      </c>
      <c r="Z95" s="216" t="s">
        <v>512</v>
      </c>
      <c r="AA95" s="216" t="s">
        <v>16</v>
      </c>
      <c r="AB95" s="216" t="s">
        <v>91</v>
      </c>
      <c r="AC95" s="914" t="s">
        <v>313</v>
      </c>
      <c r="AD95" s="267">
        <v>18.932099999999998</v>
      </c>
      <c r="AE95" s="268">
        <v>5.8263569999999998</v>
      </c>
      <c r="AF95" s="269">
        <v>8.4194859999999991</v>
      </c>
      <c r="AG95" s="262">
        <f t="shared" si="77"/>
        <v>10.512613999999999</v>
      </c>
      <c r="AH95" s="263">
        <f t="shared" si="78"/>
        <v>0.55527986858298872</v>
      </c>
      <c r="AI95" s="307">
        <v>7.7996280000000002</v>
      </c>
      <c r="AJ95" s="262">
        <v>0.35717939999999998</v>
      </c>
      <c r="AK95" s="262">
        <v>1.3055559999999999</v>
      </c>
      <c r="AL95" s="262"/>
      <c r="AM95" s="262">
        <v>0.62346769999999996</v>
      </c>
      <c r="AN95" s="262"/>
      <c r="AO95" s="262"/>
      <c r="AP95" s="262">
        <v>2.9704540000000001</v>
      </c>
      <c r="AQ95" s="262">
        <f t="shared" si="92"/>
        <v>-2.5931289999999994</v>
      </c>
      <c r="AR95" s="923">
        <f t="shared" si="93"/>
        <v>4.9457899999998389E-2</v>
      </c>
      <c r="AS95" s="916">
        <f t="shared" si="79"/>
        <v>4.7046243684014648E-3</v>
      </c>
      <c r="AT95" s="216">
        <v>1987</v>
      </c>
      <c r="AU95" s="217" t="s">
        <v>447</v>
      </c>
      <c r="AV95" s="216" t="s">
        <v>512</v>
      </c>
      <c r="AW95" s="216" t="s">
        <v>16</v>
      </c>
      <c r="AX95" s="216" t="s">
        <v>91</v>
      </c>
      <c r="AY95" s="914" t="s">
        <v>313</v>
      </c>
      <c r="AZ95" s="267">
        <v>13.95736</v>
      </c>
      <c r="BA95" s="268">
        <v>4.1324069999999997</v>
      </c>
      <c r="BB95" s="269">
        <v>6.8338700000000001</v>
      </c>
      <c r="BC95" s="262">
        <f t="shared" si="60"/>
        <v>7.1234899999999994</v>
      </c>
      <c r="BD95" s="263">
        <f t="shared" si="61"/>
        <v>0.5103751712358211</v>
      </c>
      <c r="BE95" s="307">
        <v>2.1753230000000001</v>
      </c>
      <c r="BF95" s="262">
        <v>0.27247759999999999</v>
      </c>
      <c r="BG95" s="262">
        <v>2.9571070000000002</v>
      </c>
      <c r="BH95" s="262"/>
      <c r="BI95" s="262">
        <v>0.61246040000000002</v>
      </c>
      <c r="BJ95" s="262"/>
      <c r="BK95" s="262"/>
      <c r="BL95" s="262">
        <v>3.5928420000000001</v>
      </c>
      <c r="BM95" s="262">
        <f t="shared" si="89"/>
        <v>-2.7014630000000004</v>
      </c>
      <c r="BN95" s="923">
        <f t="shared" si="62"/>
        <v>0.21474300000000124</v>
      </c>
      <c r="BO95" s="916">
        <f t="shared" si="63"/>
        <v>3.0145757206088766E-2</v>
      </c>
      <c r="BP95" s="216">
        <v>1987</v>
      </c>
      <c r="BQ95" s="217" t="s">
        <v>447</v>
      </c>
      <c r="BR95" s="216" t="s">
        <v>512</v>
      </c>
      <c r="BS95" s="216" t="s">
        <v>16</v>
      </c>
      <c r="BT95" s="216" t="s">
        <v>91</v>
      </c>
      <c r="BU95" s="914" t="s">
        <v>313</v>
      </c>
      <c r="BV95" s="267">
        <v>86.002660000000006</v>
      </c>
      <c r="BW95" s="268">
        <v>25.059629999999999</v>
      </c>
      <c r="BX95" s="269">
        <v>31.922969999999999</v>
      </c>
      <c r="BY95" s="262">
        <f t="shared" si="64"/>
        <v>54.079690000000006</v>
      </c>
      <c r="BZ95" s="263">
        <f t="shared" si="65"/>
        <v>0.62881415528310403</v>
      </c>
      <c r="CA95" s="307">
        <v>54.439070000000001</v>
      </c>
      <c r="CB95" s="262">
        <v>0.10756300000000001</v>
      </c>
      <c r="CC95" s="262">
        <v>7.1319599999999997E-2</v>
      </c>
      <c r="CD95" s="262"/>
      <c r="CE95" s="262">
        <v>0.22293569999999999</v>
      </c>
      <c r="CF95" s="262"/>
      <c r="CG95" s="262"/>
      <c r="CH95" s="262">
        <v>5.9059990000000004</v>
      </c>
      <c r="CI95" s="262">
        <f t="shared" si="90"/>
        <v>-6.8633400000000009</v>
      </c>
      <c r="CJ95" s="923">
        <f t="shared" si="66"/>
        <v>0.19614270000000289</v>
      </c>
      <c r="CK95" s="916">
        <f t="shared" si="67"/>
        <v>3.6269198288674154E-3</v>
      </c>
    </row>
    <row r="96" spans="1:89" ht="11.45" customHeight="1">
      <c r="A96" s="205">
        <v>2010</v>
      </c>
      <c r="B96" s="206" t="s">
        <v>448</v>
      </c>
      <c r="C96" s="205" t="s">
        <v>512</v>
      </c>
      <c r="D96" s="205" t="s">
        <v>4</v>
      </c>
      <c r="E96" s="205" t="s">
        <v>92</v>
      </c>
      <c r="F96" s="891" t="s">
        <v>402</v>
      </c>
      <c r="G96" s="603">
        <v>44.277920000000002</v>
      </c>
      <c r="H96" s="604">
        <v>15.292389999999999</v>
      </c>
      <c r="I96" s="605">
        <v>15.474159999999999</v>
      </c>
      <c r="J96" s="238">
        <f t="shared" si="56"/>
        <v>28.803760000000004</v>
      </c>
      <c r="K96" s="255">
        <f t="shared" si="57"/>
        <v>0.65052197573869786</v>
      </c>
      <c r="L96" s="267">
        <v>20.41667</v>
      </c>
      <c r="M96" s="268"/>
      <c r="N96" s="268">
        <v>3.5566689999999999</v>
      </c>
      <c r="O96" s="268">
        <v>1.2969E-2</v>
      </c>
      <c r="P96" s="268">
        <v>2.625257</v>
      </c>
      <c r="Q96" s="268">
        <v>1.7654129999999999</v>
      </c>
      <c r="R96" s="268"/>
      <c r="S96" s="268">
        <v>0.59241390000000005</v>
      </c>
      <c r="T96" s="258">
        <f t="shared" si="88"/>
        <v>-0.18177000000000021</v>
      </c>
      <c r="U96" s="892">
        <f t="shared" si="58"/>
        <v>1.6138100000006261E-2</v>
      </c>
      <c r="V96" s="893">
        <f t="shared" si="59"/>
        <v>5.6027754709823507E-4</v>
      </c>
      <c r="W96" s="900">
        <f t="shared" si="91"/>
        <v>2.056724191563879E-2</v>
      </c>
      <c r="X96" s="205">
        <v>2010</v>
      </c>
      <c r="Y96" s="206" t="s">
        <v>448</v>
      </c>
      <c r="Z96" s="205" t="s">
        <v>512</v>
      </c>
      <c r="AA96" s="205" t="s">
        <v>4</v>
      </c>
      <c r="AB96" s="205" t="s">
        <v>92</v>
      </c>
      <c r="AC96" s="891" t="s">
        <v>402</v>
      </c>
      <c r="AD96" s="603">
        <v>34.780200000000001</v>
      </c>
      <c r="AE96" s="604">
        <v>14.779909999999999</v>
      </c>
      <c r="AF96" s="605">
        <v>15.057169999999999</v>
      </c>
      <c r="AG96" s="238">
        <f t="shared" si="77"/>
        <v>19.723030000000001</v>
      </c>
      <c r="AH96" s="255">
        <f t="shared" si="78"/>
        <v>0.56707638253949089</v>
      </c>
      <c r="AI96" s="280">
        <v>11.92816</v>
      </c>
      <c r="AJ96" s="258"/>
      <c r="AK96" s="258">
        <v>2.6429809999999998</v>
      </c>
      <c r="AL96" s="258">
        <v>1.3244199999999999E-2</v>
      </c>
      <c r="AM96" s="258">
        <v>3.0805769999999999</v>
      </c>
      <c r="AN96" s="258">
        <v>1.681449</v>
      </c>
      <c r="AO96" s="258"/>
      <c r="AP96" s="258">
        <v>0.66616299999999995</v>
      </c>
      <c r="AQ96" s="258">
        <f t="shared" si="92"/>
        <v>-0.27726000000000006</v>
      </c>
      <c r="AR96" s="892">
        <f t="shared" si="93"/>
        <v>-1.2284200000003409E-2</v>
      </c>
      <c r="AS96" s="893">
        <f t="shared" si="79"/>
        <v>-6.2283533513884069E-4</v>
      </c>
      <c r="AT96" s="205">
        <v>2010</v>
      </c>
      <c r="AU96" s="206" t="s">
        <v>448</v>
      </c>
      <c r="AV96" s="205" t="s">
        <v>512</v>
      </c>
      <c r="AW96" s="205" t="s">
        <v>4</v>
      </c>
      <c r="AX96" s="205" t="s">
        <v>92</v>
      </c>
      <c r="AY96" s="891" t="s">
        <v>402</v>
      </c>
      <c r="AZ96" s="603">
        <v>36.351410000000001</v>
      </c>
      <c r="BA96" s="604">
        <v>19.2514</v>
      </c>
      <c r="BB96" s="605">
        <v>19.343720000000001</v>
      </c>
      <c r="BC96" s="238">
        <f t="shared" si="60"/>
        <v>17.00769</v>
      </c>
      <c r="BD96" s="255">
        <f t="shared" si="61"/>
        <v>0.46786878418196159</v>
      </c>
      <c r="BE96" s="280">
        <v>1.9795769999999999</v>
      </c>
      <c r="BF96" s="258"/>
      <c r="BG96" s="258">
        <v>8.5396389999999993</v>
      </c>
      <c r="BH96" s="258">
        <v>2.0840600000000001E-2</v>
      </c>
      <c r="BI96" s="258">
        <v>2.9416869999999999</v>
      </c>
      <c r="BJ96" s="258">
        <v>2.8604280000000002</v>
      </c>
      <c r="BK96" s="258"/>
      <c r="BL96" s="258">
        <v>0.68777279999999996</v>
      </c>
      <c r="BM96" s="258">
        <f t="shared" si="89"/>
        <v>-9.2320000000000846E-2</v>
      </c>
      <c r="BN96" s="892">
        <f t="shared" si="62"/>
        <v>7.0065599999999506E-2</v>
      </c>
      <c r="BO96" s="893">
        <f t="shared" si="63"/>
        <v>4.1196423500192859E-3</v>
      </c>
      <c r="BP96" s="205">
        <v>2010</v>
      </c>
      <c r="BQ96" s="206" t="s">
        <v>448</v>
      </c>
      <c r="BR96" s="205" t="s">
        <v>512</v>
      </c>
      <c r="BS96" s="205" t="s">
        <v>4</v>
      </c>
      <c r="BT96" s="205" t="s">
        <v>92</v>
      </c>
      <c r="BU96" s="891" t="s">
        <v>402</v>
      </c>
      <c r="BV96" s="603">
        <v>91.227010000000007</v>
      </c>
      <c r="BW96" s="604">
        <v>11.716900000000001</v>
      </c>
      <c r="BX96" s="605">
        <v>11.662190000000001</v>
      </c>
      <c r="BY96" s="238">
        <f t="shared" si="64"/>
        <v>79.564820000000012</v>
      </c>
      <c r="BZ96" s="255">
        <f t="shared" si="65"/>
        <v>0.87216297015543975</v>
      </c>
      <c r="CA96" s="280">
        <v>78.186710000000005</v>
      </c>
      <c r="CB96" s="258"/>
      <c r="CC96" s="258">
        <v>7.2165499999999994E-2</v>
      </c>
      <c r="CD96" s="258">
        <v>9.7230000000000005E-4</v>
      </c>
      <c r="CE96" s="258">
        <v>0.4630494</v>
      </c>
      <c r="CF96" s="258">
        <v>0.55799100000000001</v>
      </c>
      <c r="CG96" s="258"/>
      <c r="CH96" s="258">
        <v>0.1807752</v>
      </c>
      <c r="CI96" s="258">
        <f t="shared" si="90"/>
        <v>5.4710000000000036E-2</v>
      </c>
      <c r="CJ96" s="892">
        <f t="shared" si="66"/>
        <v>4.8446600000005446E-2</v>
      </c>
      <c r="CK96" s="893">
        <f t="shared" si="67"/>
        <v>6.0889473513552148E-4</v>
      </c>
    </row>
    <row r="97" spans="1:89" ht="11.45" customHeight="1">
      <c r="A97" s="205">
        <v>2005</v>
      </c>
      <c r="B97" s="206" t="s">
        <v>448</v>
      </c>
      <c r="C97" s="205" t="s">
        <v>512</v>
      </c>
      <c r="D97" s="205" t="s">
        <v>8</v>
      </c>
      <c r="E97" s="205" t="s">
        <v>93</v>
      </c>
      <c r="F97" s="891" t="s">
        <v>402</v>
      </c>
      <c r="G97" s="267">
        <v>43.648299999999999</v>
      </c>
      <c r="H97" s="268">
        <v>14.45777</v>
      </c>
      <c r="I97" s="269">
        <v>14.855460000000001</v>
      </c>
      <c r="J97" s="238">
        <f t="shared" si="56"/>
        <v>28.792839999999998</v>
      </c>
      <c r="K97" s="255">
        <f t="shared" si="57"/>
        <v>0.65965547340904451</v>
      </c>
      <c r="L97" s="267">
        <v>19.164950000000001</v>
      </c>
      <c r="M97" s="268">
        <v>0.71162990000000004</v>
      </c>
      <c r="N97" s="268">
        <v>4.2103200000000003</v>
      </c>
      <c r="O97" s="268">
        <v>0.27057219999999998</v>
      </c>
      <c r="P97" s="268">
        <v>2.4383810000000001</v>
      </c>
      <c r="Q97" s="268">
        <v>1.9810209999999999</v>
      </c>
      <c r="R97" s="268">
        <v>0.2912188</v>
      </c>
      <c r="S97" s="268">
        <v>4.5366799999999999E-2</v>
      </c>
      <c r="T97" s="258">
        <f t="shared" si="88"/>
        <v>-0.39769000000000077</v>
      </c>
      <c r="U97" s="892">
        <f t="shared" si="58"/>
        <v>7.707030000000259E-2</v>
      </c>
      <c r="V97" s="893">
        <f t="shared" si="59"/>
        <v>2.6767175450564304E-3</v>
      </c>
      <c r="W97" s="900">
        <f t="shared" si="91"/>
        <v>1.5756278296965495E-3</v>
      </c>
      <c r="X97" s="205">
        <v>2005</v>
      </c>
      <c r="Y97" s="206" t="s">
        <v>448</v>
      </c>
      <c r="Z97" s="205" t="s">
        <v>512</v>
      </c>
      <c r="AA97" s="205" t="s">
        <v>8</v>
      </c>
      <c r="AB97" s="205" t="s">
        <v>93</v>
      </c>
      <c r="AC97" s="891" t="s">
        <v>402</v>
      </c>
      <c r="AD97" s="267">
        <v>32.779350000000001</v>
      </c>
      <c r="AE97" s="268">
        <v>13.021470000000001</v>
      </c>
      <c r="AF97" s="269">
        <v>13.44218</v>
      </c>
      <c r="AG97" s="238">
        <f t="shared" si="77"/>
        <v>19.33717</v>
      </c>
      <c r="AH97" s="255">
        <f t="shared" si="78"/>
        <v>0.5899192631946637</v>
      </c>
      <c r="AI97" s="280">
        <v>10.1899</v>
      </c>
      <c r="AJ97" s="258">
        <v>0.74980740000000001</v>
      </c>
      <c r="AK97" s="258">
        <v>3.2619769999999999</v>
      </c>
      <c r="AL97" s="258">
        <v>0.36015459999999999</v>
      </c>
      <c r="AM97" s="258">
        <v>2.8893360000000001</v>
      </c>
      <c r="AN97" s="258">
        <v>1.9182440000000001</v>
      </c>
      <c r="AO97" s="258">
        <v>0.32328560000000001</v>
      </c>
      <c r="AP97" s="258">
        <v>1.8239499999999999E-2</v>
      </c>
      <c r="AQ97" s="258">
        <f t="shared" si="92"/>
        <v>-0.4207099999999997</v>
      </c>
      <c r="AR97" s="892">
        <f t="shared" si="93"/>
        <v>4.6935900000001141E-2</v>
      </c>
      <c r="AS97" s="893">
        <f t="shared" si="79"/>
        <v>2.4272372844630903E-3</v>
      </c>
      <c r="AT97" s="205">
        <v>2005</v>
      </c>
      <c r="AU97" s="206" t="s">
        <v>448</v>
      </c>
      <c r="AV97" s="205" t="s">
        <v>512</v>
      </c>
      <c r="AW97" s="205" t="s">
        <v>8</v>
      </c>
      <c r="AX97" s="205" t="s">
        <v>93</v>
      </c>
      <c r="AY97" s="891" t="s">
        <v>402</v>
      </c>
      <c r="AZ97" s="267">
        <v>37.271929999999998</v>
      </c>
      <c r="BA97" s="268">
        <v>17.892520000000001</v>
      </c>
      <c r="BB97" s="269">
        <v>18.20316</v>
      </c>
      <c r="BC97" s="238">
        <f t="shared" si="60"/>
        <v>19.068769999999997</v>
      </c>
      <c r="BD97" s="255">
        <f t="shared" si="61"/>
        <v>0.51161208984884865</v>
      </c>
      <c r="BE97" s="280">
        <v>1.698029</v>
      </c>
      <c r="BF97" s="258">
        <v>1.128017</v>
      </c>
      <c r="BG97" s="258">
        <v>9.5987340000000003</v>
      </c>
      <c r="BH97" s="258">
        <v>0.22555919999999999</v>
      </c>
      <c r="BI97" s="258">
        <v>2.9533809999999998</v>
      </c>
      <c r="BJ97" s="258">
        <v>3.2144499999999998</v>
      </c>
      <c r="BK97" s="258">
        <v>0.36402420000000002</v>
      </c>
      <c r="BL97" s="258">
        <v>9.1801000000000001E-3</v>
      </c>
      <c r="BM97" s="258">
        <f t="shared" si="89"/>
        <v>-0.31063999999999936</v>
      </c>
      <c r="BN97" s="892">
        <f t="shared" si="62"/>
        <v>0.18803549999999802</v>
      </c>
      <c r="BO97" s="893">
        <f t="shared" si="63"/>
        <v>9.8609139446329281E-3</v>
      </c>
      <c r="BP97" s="205">
        <v>2005</v>
      </c>
      <c r="BQ97" s="206" t="s">
        <v>448</v>
      </c>
      <c r="BR97" s="205" t="s">
        <v>512</v>
      </c>
      <c r="BS97" s="205" t="s">
        <v>8</v>
      </c>
      <c r="BT97" s="205" t="s">
        <v>93</v>
      </c>
      <c r="BU97" s="891" t="s">
        <v>402</v>
      </c>
      <c r="BV97" s="267">
        <v>90.711960000000005</v>
      </c>
      <c r="BW97" s="268">
        <v>14.745979999999999</v>
      </c>
      <c r="BX97" s="269">
        <v>15.18347</v>
      </c>
      <c r="BY97" s="238">
        <f t="shared" si="64"/>
        <v>75.528490000000005</v>
      </c>
      <c r="BZ97" s="255">
        <f t="shared" si="65"/>
        <v>0.8326188740712912</v>
      </c>
      <c r="CA97" s="280">
        <v>74.946889999999996</v>
      </c>
      <c r="CB97" s="258">
        <v>0</v>
      </c>
      <c r="CC97" s="258">
        <v>7.3591699999999996E-2</v>
      </c>
      <c r="CD97" s="258">
        <v>1.7969099999999998E-2</v>
      </c>
      <c r="CE97" s="258">
        <v>0.1384425</v>
      </c>
      <c r="CF97" s="258">
        <v>0.49148320000000001</v>
      </c>
      <c r="CG97" s="258">
        <v>7.7512300000000006E-2</v>
      </c>
      <c r="CH97" s="258">
        <v>0.1909537</v>
      </c>
      <c r="CI97" s="258">
        <f t="shared" si="90"/>
        <v>-0.43749000000000038</v>
      </c>
      <c r="CJ97" s="892">
        <f t="shared" si="66"/>
        <v>2.913750000001869E-2</v>
      </c>
      <c r="CK97" s="893">
        <f t="shared" si="67"/>
        <v>3.8578157725672378E-4</v>
      </c>
    </row>
    <row r="98" spans="1:89" ht="11.45" customHeight="1">
      <c r="A98" s="205">
        <v>2000</v>
      </c>
      <c r="B98" s="206" t="s">
        <v>448</v>
      </c>
      <c r="C98" s="205" t="s">
        <v>512</v>
      </c>
      <c r="D98" s="205" t="s">
        <v>10</v>
      </c>
      <c r="E98" s="205" t="s">
        <v>94</v>
      </c>
      <c r="F98" s="891" t="s">
        <v>402</v>
      </c>
      <c r="G98" s="267">
        <v>41.913069999999998</v>
      </c>
      <c r="H98" s="268">
        <v>13.536530000000001</v>
      </c>
      <c r="I98" s="269">
        <v>13.75278</v>
      </c>
      <c r="J98" s="238">
        <f t="shared" si="56"/>
        <v>28.160289999999996</v>
      </c>
      <c r="K98" s="255">
        <f t="shared" si="57"/>
        <v>0.67187371385584493</v>
      </c>
      <c r="L98" s="267">
        <v>17.41771</v>
      </c>
      <c r="M98" s="268">
        <v>0.62785429999999998</v>
      </c>
      <c r="N98" s="268">
        <v>5.2496140000000002</v>
      </c>
      <c r="O98" s="268">
        <v>0.44544319999999998</v>
      </c>
      <c r="P98" s="268">
        <v>2.0715599999999998</v>
      </c>
      <c r="Q98" s="268">
        <v>2.2715399999999999</v>
      </c>
      <c r="R98" s="268">
        <v>0.2144461</v>
      </c>
      <c r="S98" s="268">
        <v>8.2264900000000002E-2</v>
      </c>
      <c r="T98" s="258">
        <f t="shared" si="88"/>
        <v>-0.21624999999999872</v>
      </c>
      <c r="U98" s="892">
        <f t="shared" si="58"/>
        <v>-3.8925000000062937E-3</v>
      </c>
      <c r="V98" s="893">
        <f t="shared" si="59"/>
        <v>-1.3822655945682001E-4</v>
      </c>
      <c r="W98" s="900">
        <f t="shared" si="91"/>
        <v>2.9213086939090475E-3</v>
      </c>
      <c r="X98" s="205">
        <v>2000</v>
      </c>
      <c r="Y98" s="206" t="s">
        <v>448</v>
      </c>
      <c r="Z98" s="205" t="s">
        <v>512</v>
      </c>
      <c r="AA98" s="205" t="s">
        <v>10</v>
      </c>
      <c r="AB98" s="205" t="s">
        <v>94</v>
      </c>
      <c r="AC98" s="891" t="s">
        <v>402</v>
      </c>
      <c r="AD98" s="267">
        <v>31.29467</v>
      </c>
      <c r="AE98" s="268">
        <v>11.911479999999999</v>
      </c>
      <c r="AF98" s="269">
        <v>12.229290000000001</v>
      </c>
      <c r="AG98" s="238">
        <f t="shared" si="77"/>
        <v>19.065379999999998</v>
      </c>
      <c r="AH98" s="255">
        <f t="shared" si="78"/>
        <v>0.60922131468393814</v>
      </c>
      <c r="AI98" s="280">
        <v>9.3203410000000009</v>
      </c>
      <c r="AJ98" s="258">
        <v>0.66632409999999997</v>
      </c>
      <c r="AK98" s="258">
        <v>3.911613</v>
      </c>
      <c r="AL98" s="258">
        <v>0.55156039999999995</v>
      </c>
      <c r="AM98" s="258">
        <v>2.5186199999999999</v>
      </c>
      <c r="AN98" s="258">
        <v>2.0606770000000001</v>
      </c>
      <c r="AO98" s="258">
        <v>0.2395582</v>
      </c>
      <c r="AP98" s="258">
        <v>5.8021499999999997E-2</v>
      </c>
      <c r="AQ98" s="258">
        <f t="shared" si="92"/>
        <v>-0.31781000000000148</v>
      </c>
      <c r="AR98" s="892">
        <f t="shared" si="93"/>
        <v>5.6474799999996605E-2</v>
      </c>
      <c r="AS98" s="893">
        <f t="shared" si="79"/>
        <v>2.9621649293114856E-3</v>
      </c>
      <c r="AT98" s="205">
        <v>2000</v>
      </c>
      <c r="AU98" s="206" t="s">
        <v>448</v>
      </c>
      <c r="AV98" s="205" t="s">
        <v>512</v>
      </c>
      <c r="AW98" s="205" t="s">
        <v>10</v>
      </c>
      <c r="AX98" s="205" t="s">
        <v>94</v>
      </c>
      <c r="AY98" s="891" t="s">
        <v>402</v>
      </c>
      <c r="AZ98" s="267">
        <v>36.874180000000003</v>
      </c>
      <c r="BA98" s="268">
        <v>15.63076</v>
      </c>
      <c r="BB98" s="269">
        <v>16.019359999999999</v>
      </c>
      <c r="BC98" s="238">
        <f t="shared" si="60"/>
        <v>20.854820000000004</v>
      </c>
      <c r="BD98" s="255">
        <f t="shared" si="61"/>
        <v>0.56556701735469106</v>
      </c>
      <c r="BE98" s="280">
        <v>1.820859</v>
      </c>
      <c r="BF98" s="258">
        <v>0.9266877</v>
      </c>
      <c r="BG98" s="258">
        <v>12.09981</v>
      </c>
      <c r="BH98" s="258">
        <v>0.46729330000000002</v>
      </c>
      <c r="BI98" s="258">
        <v>2.0944790000000002</v>
      </c>
      <c r="BJ98" s="258">
        <v>3.8139759999999998</v>
      </c>
      <c r="BK98" s="258">
        <v>0.1939225</v>
      </c>
      <c r="BL98" s="258">
        <v>0</v>
      </c>
      <c r="BM98" s="258">
        <f t="shared" si="89"/>
        <v>-0.3885999999999985</v>
      </c>
      <c r="BN98" s="892">
        <f t="shared" si="62"/>
        <v>-0.1736074999999957</v>
      </c>
      <c r="BO98" s="893">
        <f t="shared" si="63"/>
        <v>-8.3245743669806624E-3</v>
      </c>
      <c r="BP98" s="205">
        <v>2000</v>
      </c>
      <c r="BQ98" s="206" t="s">
        <v>448</v>
      </c>
      <c r="BR98" s="205" t="s">
        <v>512</v>
      </c>
      <c r="BS98" s="205" t="s">
        <v>10</v>
      </c>
      <c r="BT98" s="205" t="s">
        <v>94</v>
      </c>
      <c r="BU98" s="891" t="s">
        <v>402</v>
      </c>
      <c r="BV98" s="267">
        <v>90.701089999999994</v>
      </c>
      <c r="BW98" s="268">
        <v>16.69454</v>
      </c>
      <c r="BX98" s="269">
        <v>16.19341</v>
      </c>
      <c r="BY98" s="238">
        <f t="shared" si="64"/>
        <v>74.507679999999993</v>
      </c>
      <c r="BZ98" s="255">
        <f t="shared" si="65"/>
        <v>0.82146399784170177</v>
      </c>
      <c r="CA98" s="280">
        <v>72.227590000000006</v>
      </c>
      <c r="CB98" s="258">
        <v>4.02765E-2</v>
      </c>
      <c r="CC98" s="258">
        <v>3.2859800000000002E-2</v>
      </c>
      <c r="CD98" s="258">
        <v>2.2605900000000002E-2</v>
      </c>
      <c r="CE98" s="258">
        <v>0.3621702</v>
      </c>
      <c r="CF98" s="258">
        <v>0.84645840000000006</v>
      </c>
      <c r="CG98" s="258">
        <v>0.14798829999999999</v>
      </c>
      <c r="CH98" s="258">
        <v>0.29979709999999998</v>
      </c>
      <c r="CI98" s="258">
        <f t="shared" si="90"/>
        <v>0.50112999999999985</v>
      </c>
      <c r="CJ98" s="892">
        <f t="shared" si="66"/>
        <v>2.6803799999981948E-2</v>
      </c>
      <c r="CK98" s="893">
        <f t="shared" si="67"/>
        <v>3.5974546516522792E-4</v>
      </c>
    </row>
    <row r="99" spans="1:89" ht="11.45" customHeight="1">
      <c r="A99" s="205">
        <v>1994</v>
      </c>
      <c r="B99" s="206" t="s">
        <v>448</v>
      </c>
      <c r="C99" s="205" t="s">
        <v>512</v>
      </c>
      <c r="D99" s="205" t="s">
        <v>12</v>
      </c>
      <c r="E99" s="205" t="s">
        <v>95</v>
      </c>
      <c r="F99" s="891" t="s">
        <v>402</v>
      </c>
      <c r="G99" s="267">
        <v>42.705440000000003</v>
      </c>
      <c r="H99" s="268">
        <v>13.796670000000001</v>
      </c>
      <c r="I99" s="269">
        <v>14.07657</v>
      </c>
      <c r="J99" s="238">
        <f t="shared" si="56"/>
        <v>28.628870000000003</v>
      </c>
      <c r="K99" s="255">
        <f t="shared" si="57"/>
        <v>0.67037993286101261</v>
      </c>
      <c r="L99" s="267">
        <v>17.796849999999999</v>
      </c>
      <c r="M99" s="268">
        <v>0.51398560000000004</v>
      </c>
      <c r="N99" s="268">
        <v>4.5005030000000001</v>
      </c>
      <c r="O99" s="268">
        <v>0.76876259999999996</v>
      </c>
      <c r="P99" s="268">
        <v>2.6756570000000002</v>
      </c>
      <c r="Q99" s="268">
        <v>2.301822</v>
      </c>
      <c r="R99" s="268">
        <v>0.22282360000000001</v>
      </c>
      <c r="S99" s="268">
        <v>9.5312099999999997E-2</v>
      </c>
      <c r="T99" s="258">
        <f t="shared" si="88"/>
        <v>-0.27989999999999959</v>
      </c>
      <c r="U99" s="892">
        <f t="shared" si="58"/>
        <v>3.3054099999997533E-2</v>
      </c>
      <c r="V99" s="893">
        <f t="shared" si="59"/>
        <v>1.1545722901392032E-3</v>
      </c>
      <c r="W99" s="900">
        <f t="shared" si="91"/>
        <v>3.3292302490458055E-3</v>
      </c>
      <c r="X99" s="205">
        <v>1994</v>
      </c>
      <c r="Y99" s="206" t="s">
        <v>448</v>
      </c>
      <c r="Z99" s="205" t="s">
        <v>512</v>
      </c>
      <c r="AA99" s="205" t="s">
        <v>12</v>
      </c>
      <c r="AB99" s="205" t="s">
        <v>95</v>
      </c>
      <c r="AC99" s="891" t="s">
        <v>402</v>
      </c>
      <c r="AD99" s="267">
        <v>33.184719999999999</v>
      </c>
      <c r="AE99" s="268">
        <v>12.431760000000001</v>
      </c>
      <c r="AF99" s="269">
        <v>12.818949999999999</v>
      </c>
      <c r="AG99" s="238">
        <f t="shared" si="77"/>
        <v>20.365769999999998</v>
      </c>
      <c r="AH99" s="255">
        <f t="shared" si="78"/>
        <v>0.61370926137089599</v>
      </c>
      <c r="AI99" s="280">
        <v>10.801920000000001</v>
      </c>
      <c r="AJ99" s="258">
        <v>0.50691030000000004</v>
      </c>
      <c r="AK99" s="258">
        <v>3.2444350000000002</v>
      </c>
      <c r="AL99" s="258">
        <v>0.76142259999999995</v>
      </c>
      <c r="AM99" s="258">
        <v>3.1224229999999999</v>
      </c>
      <c r="AN99" s="258">
        <v>1.9207479999999999</v>
      </c>
      <c r="AO99" s="258">
        <v>0.26391550000000003</v>
      </c>
      <c r="AP99" s="258">
        <v>6.2154800000000003E-2</v>
      </c>
      <c r="AQ99" s="258">
        <f t="shared" si="92"/>
        <v>-0.38718999999999859</v>
      </c>
      <c r="AR99" s="892">
        <f t="shared" si="93"/>
        <v>6.903080000000017E-2</v>
      </c>
      <c r="AS99" s="893">
        <f t="shared" si="79"/>
        <v>3.3895502109667435E-3</v>
      </c>
      <c r="AT99" s="205">
        <v>1994</v>
      </c>
      <c r="AU99" s="206" t="s">
        <v>448</v>
      </c>
      <c r="AV99" s="205" t="s">
        <v>512</v>
      </c>
      <c r="AW99" s="205" t="s">
        <v>12</v>
      </c>
      <c r="AX99" s="205" t="s">
        <v>95</v>
      </c>
      <c r="AY99" s="891" t="s">
        <v>402</v>
      </c>
      <c r="AZ99" s="267">
        <v>35.687489999999997</v>
      </c>
      <c r="BA99" s="268">
        <v>14.140560000000001</v>
      </c>
      <c r="BB99" s="269">
        <v>14.29668</v>
      </c>
      <c r="BC99" s="238">
        <f t="shared" si="60"/>
        <v>21.390809999999995</v>
      </c>
      <c r="BD99" s="255">
        <f t="shared" si="61"/>
        <v>0.59939239212396267</v>
      </c>
      <c r="BE99" s="280">
        <v>1.650471</v>
      </c>
      <c r="BF99" s="258">
        <v>0.74959180000000003</v>
      </c>
      <c r="BG99" s="258">
        <v>10.59854</v>
      </c>
      <c r="BH99" s="258">
        <v>1.245044</v>
      </c>
      <c r="BI99" s="258">
        <v>3.0766179999999999</v>
      </c>
      <c r="BJ99" s="258">
        <v>4.0722129999999996</v>
      </c>
      <c r="BK99" s="258">
        <v>0.17093900000000001</v>
      </c>
      <c r="BL99" s="258">
        <v>3.79076E-2</v>
      </c>
      <c r="BM99" s="258">
        <f t="shared" si="89"/>
        <v>-0.15611999999999959</v>
      </c>
      <c r="BN99" s="892">
        <f t="shared" si="62"/>
        <v>-5.4394400000006726E-2</v>
      </c>
      <c r="BO99" s="893">
        <f t="shared" si="63"/>
        <v>-2.5428864077614048E-3</v>
      </c>
      <c r="BP99" s="205">
        <v>1994</v>
      </c>
      <c r="BQ99" s="206" t="s">
        <v>448</v>
      </c>
      <c r="BR99" s="205" t="s">
        <v>512</v>
      </c>
      <c r="BS99" s="205" t="s">
        <v>12</v>
      </c>
      <c r="BT99" s="205" t="s">
        <v>95</v>
      </c>
      <c r="BU99" s="891" t="s">
        <v>402</v>
      </c>
      <c r="BV99" s="267">
        <v>90.322159999999997</v>
      </c>
      <c r="BW99" s="268">
        <v>18.12659</v>
      </c>
      <c r="BX99" s="269">
        <v>18.298819999999999</v>
      </c>
      <c r="BY99" s="238">
        <f t="shared" si="64"/>
        <v>72.02333999999999</v>
      </c>
      <c r="BZ99" s="255">
        <f t="shared" si="65"/>
        <v>0.7974049779146114</v>
      </c>
      <c r="CA99" s="280">
        <v>70.027479999999997</v>
      </c>
      <c r="CB99" s="258">
        <v>0.13100049999999999</v>
      </c>
      <c r="CC99" s="258">
        <v>6.1368899999999997E-2</v>
      </c>
      <c r="CD99" s="258">
        <v>7.2437299999999996E-2</v>
      </c>
      <c r="CE99" s="258">
        <v>0.34671780000000002</v>
      </c>
      <c r="CF99" s="258">
        <v>1.0014069999999999</v>
      </c>
      <c r="CG99" s="258">
        <v>0.14781</v>
      </c>
      <c r="CH99" s="258">
        <v>0.32010080000000002</v>
      </c>
      <c r="CI99" s="258">
        <f t="shared" si="90"/>
        <v>-0.172229999999999</v>
      </c>
      <c r="CJ99" s="892">
        <f t="shared" si="66"/>
        <v>8.7247699999977613E-2</v>
      </c>
      <c r="CK99" s="893">
        <f t="shared" si="67"/>
        <v>1.2113809217953184E-3</v>
      </c>
    </row>
    <row r="100" spans="1:89" ht="11.45" customHeight="1">
      <c r="A100" s="205">
        <v>1989</v>
      </c>
      <c r="B100" s="206" t="s">
        <v>448</v>
      </c>
      <c r="C100" s="205" t="s">
        <v>512</v>
      </c>
      <c r="D100" s="205" t="s">
        <v>14</v>
      </c>
      <c r="E100" s="205" t="s">
        <v>96</v>
      </c>
      <c r="F100" s="891" t="s">
        <v>402</v>
      </c>
      <c r="G100" s="267">
        <v>41.740769999999998</v>
      </c>
      <c r="H100" s="268">
        <v>15.290570000000001</v>
      </c>
      <c r="I100" s="269">
        <v>15.48709</v>
      </c>
      <c r="J100" s="238">
        <f t="shared" si="56"/>
        <v>26.253679999999996</v>
      </c>
      <c r="K100" s="255">
        <f t="shared" si="57"/>
        <v>0.62896970995024759</v>
      </c>
      <c r="L100" s="267">
        <v>13.99001</v>
      </c>
      <c r="M100" s="268"/>
      <c r="N100" s="268">
        <v>5.5075820000000002</v>
      </c>
      <c r="O100" s="268"/>
      <c r="P100" s="268">
        <v>2.7009949999999998</v>
      </c>
      <c r="Q100" s="268"/>
      <c r="R100" s="268"/>
      <c r="S100" s="268">
        <v>4.1677309999999999</v>
      </c>
      <c r="T100" s="258">
        <f t="shared" si="88"/>
        <v>-0.19651999999999958</v>
      </c>
      <c r="U100" s="892">
        <f t="shared" si="58"/>
        <v>8.3881999999995571E-2</v>
      </c>
      <c r="V100" s="893">
        <f t="shared" si="59"/>
        <v>3.1950568453639866E-3</v>
      </c>
      <c r="W100" s="900">
        <f t="shared" si="91"/>
        <v>0.15874844974114108</v>
      </c>
      <c r="X100" s="205">
        <v>1989</v>
      </c>
      <c r="Y100" s="206" t="s">
        <v>448</v>
      </c>
      <c r="Z100" s="205" t="s">
        <v>512</v>
      </c>
      <c r="AA100" s="205" t="s">
        <v>14</v>
      </c>
      <c r="AB100" s="205" t="s">
        <v>96</v>
      </c>
      <c r="AC100" s="891" t="s">
        <v>402</v>
      </c>
      <c r="AD100" s="267">
        <v>32.54833</v>
      </c>
      <c r="AE100" s="268">
        <v>13.136939999999999</v>
      </c>
      <c r="AF100" s="269">
        <v>13.227690000000001</v>
      </c>
      <c r="AG100" s="238">
        <f t="shared" si="77"/>
        <v>19.320639999999997</v>
      </c>
      <c r="AH100" s="255">
        <f t="shared" si="78"/>
        <v>0.59359850413216275</v>
      </c>
      <c r="AI100" s="280">
        <v>8.6613450000000007</v>
      </c>
      <c r="AJ100" s="258"/>
      <c r="AK100" s="258">
        <v>4.0079370000000001</v>
      </c>
      <c r="AL100" s="258"/>
      <c r="AM100" s="258">
        <v>3.2748370000000002</v>
      </c>
      <c r="AN100" s="258"/>
      <c r="AO100" s="258"/>
      <c r="AP100" s="258">
        <v>3.3730669999999998</v>
      </c>
      <c r="AQ100" s="258">
        <f t="shared" si="92"/>
        <v>-9.0750000000001663E-2</v>
      </c>
      <c r="AR100" s="892">
        <f t="shared" si="93"/>
        <v>9.4203999999997734E-2</v>
      </c>
      <c r="AS100" s="893">
        <f t="shared" si="79"/>
        <v>4.8758219189425269E-3</v>
      </c>
      <c r="AT100" s="205">
        <v>1989</v>
      </c>
      <c r="AU100" s="206" t="s">
        <v>448</v>
      </c>
      <c r="AV100" s="205" t="s">
        <v>512</v>
      </c>
      <c r="AW100" s="205" t="s">
        <v>14</v>
      </c>
      <c r="AX100" s="205" t="s">
        <v>96</v>
      </c>
      <c r="AY100" s="891" t="s">
        <v>402</v>
      </c>
      <c r="AZ100" s="267">
        <v>38.642009999999999</v>
      </c>
      <c r="BA100" s="268">
        <v>15.36997</v>
      </c>
      <c r="BB100" s="269">
        <v>15.47458</v>
      </c>
      <c r="BC100" s="238">
        <f t="shared" si="60"/>
        <v>23.16743</v>
      </c>
      <c r="BD100" s="255">
        <f t="shared" si="61"/>
        <v>0.59953998252161311</v>
      </c>
      <c r="BE100" s="280">
        <v>1.334967</v>
      </c>
      <c r="BF100" s="258"/>
      <c r="BG100" s="258">
        <v>12.104369999999999</v>
      </c>
      <c r="BH100" s="258"/>
      <c r="BI100" s="258">
        <v>2.2749259999999998</v>
      </c>
      <c r="BJ100" s="258"/>
      <c r="BK100" s="258"/>
      <c r="BL100" s="258">
        <v>7.4515459999999996</v>
      </c>
      <c r="BM100" s="258">
        <f t="shared" si="89"/>
        <v>-0.1046099999999992</v>
      </c>
      <c r="BN100" s="892">
        <f t="shared" si="62"/>
        <v>0.10623099999999752</v>
      </c>
      <c r="BO100" s="893">
        <f t="shared" si="63"/>
        <v>4.5853597054139163E-3</v>
      </c>
      <c r="BP100" s="205">
        <v>1989</v>
      </c>
      <c r="BQ100" s="206" t="s">
        <v>448</v>
      </c>
      <c r="BR100" s="205" t="s">
        <v>512</v>
      </c>
      <c r="BS100" s="205" t="s">
        <v>14</v>
      </c>
      <c r="BT100" s="205" t="s">
        <v>96</v>
      </c>
      <c r="BU100" s="891" t="s">
        <v>402</v>
      </c>
      <c r="BV100" s="267">
        <v>88.380920000000003</v>
      </c>
      <c r="BW100" s="268">
        <v>24.780200000000001</v>
      </c>
      <c r="BX100" s="269">
        <v>25.554480000000002</v>
      </c>
      <c r="BY100" s="238">
        <f t="shared" si="64"/>
        <v>62.826440000000005</v>
      </c>
      <c r="BZ100" s="255">
        <f t="shared" si="65"/>
        <v>0.71085976475465518</v>
      </c>
      <c r="CA100" s="280">
        <v>60.858609999999999</v>
      </c>
      <c r="CB100" s="258"/>
      <c r="CC100" s="258">
        <v>0.1157808</v>
      </c>
      <c r="CD100" s="258"/>
      <c r="CE100" s="258">
        <v>0.97734069999999995</v>
      </c>
      <c r="CF100" s="258"/>
      <c r="CG100" s="258"/>
      <c r="CH100" s="258">
        <v>1.6520619999999999</v>
      </c>
      <c r="CI100" s="258">
        <f t="shared" si="90"/>
        <v>-0.77428000000000097</v>
      </c>
      <c r="CJ100" s="892">
        <f t="shared" si="66"/>
        <v>-3.0734999999992851E-3</v>
      </c>
      <c r="CK100" s="893">
        <f t="shared" si="67"/>
        <v>-4.8920486342999618E-5</v>
      </c>
    </row>
    <row r="101" spans="1:89" ht="11.45" customHeight="1">
      <c r="A101" s="205">
        <v>1984</v>
      </c>
      <c r="B101" s="206" t="s">
        <v>448</v>
      </c>
      <c r="C101" s="205" t="s">
        <v>512</v>
      </c>
      <c r="D101" s="205" t="s">
        <v>16</v>
      </c>
      <c r="E101" s="205" t="s">
        <v>97</v>
      </c>
      <c r="F101" s="891" t="s">
        <v>402</v>
      </c>
      <c r="G101" s="267">
        <v>40.157859999999999</v>
      </c>
      <c r="H101" s="268">
        <v>16.013089999999998</v>
      </c>
      <c r="I101" s="269">
        <v>17.003119999999999</v>
      </c>
      <c r="J101" s="238">
        <f t="shared" si="56"/>
        <v>23.15474</v>
      </c>
      <c r="K101" s="255">
        <f t="shared" si="57"/>
        <v>0.57659297582092273</v>
      </c>
      <c r="L101" s="267">
        <v>12.747999999999999</v>
      </c>
      <c r="M101" s="268"/>
      <c r="N101" s="268">
        <v>5.8051259999999996</v>
      </c>
      <c r="O101" s="268"/>
      <c r="P101" s="268">
        <v>2.2575620000000001</v>
      </c>
      <c r="Q101" s="268"/>
      <c r="R101" s="268"/>
      <c r="S101" s="268">
        <v>3.3518370000000002</v>
      </c>
      <c r="T101" s="258">
        <f t="shared" si="88"/>
        <v>-0.99003000000000085</v>
      </c>
      <c r="U101" s="892">
        <f t="shared" si="58"/>
        <v>-1.7754999999997523E-2</v>
      </c>
      <c r="V101" s="893">
        <f t="shared" si="59"/>
        <v>-7.6679764056938329E-4</v>
      </c>
      <c r="W101" s="900">
        <f t="shared" si="91"/>
        <v>0.14475813591515171</v>
      </c>
      <c r="X101" s="205">
        <v>1984</v>
      </c>
      <c r="Y101" s="206" t="s">
        <v>448</v>
      </c>
      <c r="Z101" s="205" t="s">
        <v>512</v>
      </c>
      <c r="AA101" s="205" t="s">
        <v>16</v>
      </c>
      <c r="AB101" s="205" t="s">
        <v>97</v>
      </c>
      <c r="AC101" s="891" t="s">
        <v>402</v>
      </c>
      <c r="AD101" s="267">
        <v>32.841070000000002</v>
      </c>
      <c r="AE101" s="268">
        <v>14.307180000000001</v>
      </c>
      <c r="AF101" s="269">
        <v>15.3719</v>
      </c>
      <c r="AG101" s="238">
        <f t="shared" si="77"/>
        <v>17.469170000000002</v>
      </c>
      <c r="AH101" s="255">
        <f t="shared" si="78"/>
        <v>0.53193059787637864</v>
      </c>
      <c r="AI101" s="280">
        <v>9.1238930000000007</v>
      </c>
      <c r="AJ101" s="258"/>
      <c r="AK101" s="258">
        <v>3.9811260000000002</v>
      </c>
      <c r="AL101" s="258"/>
      <c r="AM101" s="258">
        <v>2.7546550000000001</v>
      </c>
      <c r="AN101" s="258"/>
      <c r="AO101" s="258"/>
      <c r="AP101" s="258">
        <v>2.6509260000000001</v>
      </c>
      <c r="AQ101" s="258">
        <f t="shared" si="92"/>
        <v>-1.0647199999999994</v>
      </c>
      <c r="AR101" s="892">
        <f t="shared" si="93"/>
        <v>2.3289999999999367E-2</v>
      </c>
      <c r="AS101" s="893">
        <f t="shared" si="79"/>
        <v>1.3332058706852909E-3</v>
      </c>
      <c r="AT101" s="205">
        <v>1984</v>
      </c>
      <c r="AU101" s="206" t="s">
        <v>448</v>
      </c>
      <c r="AV101" s="205" t="s">
        <v>512</v>
      </c>
      <c r="AW101" s="205" t="s">
        <v>16</v>
      </c>
      <c r="AX101" s="205" t="s">
        <v>97</v>
      </c>
      <c r="AY101" s="891" t="s">
        <v>402</v>
      </c>
      <c r="AZ101" s="267">
        <v>29.691669999999998</v>
      </c>
      <c r="BA101" s="268">
        <v>13.706340000000001</v>
      </c>
      <c r="BB101" s="269">
        <v>14.627190000000001</v>
      </c>
      <c r="BC101" s="238">
        <f t="shared" si="60"/>
        <v>15.064479999999998</v>
      </c>
      <c r="BD101" s="255">
        <f t="shared" si="61"/>
        <v>0.50736384986092053</v>
      </c>
      <c r="BE101" s="280">
        <v>1.1133869999999999</v>
      </c>
      <c r="BF101" s="258"/>
      <c r="BG101" s="258">
        <v>8.0926270000000002</v>
      </c>
      <c r="BH101" s="258"/>
      <c r="BI101" s="258">
        <v>1.717133</v>
      </c>
      <c r="BJ101" s="258"/>
      <c r="BK101" s="258"/>
      <c r="BL101" s="258">
        <v>5.1037080000000001</v>
      </c>
      <c r="BM101" s="258">
        <f t="shared" si="89"/>
        <v>-0.92084999999999972</v>
      </c>
      <c r="BN101" s="892">
        <f t="shared" si="62"/>
        <v>-4.1525000000003587E-2</v>
      </c>
      <c r="BO101" s="893">
        <f t="shared" si="63"/>
        <v>-2.7564841269000716E-3</v>
      </c>
      <c r="BP101" s="205">
        <v>1984</v>
      </c>
      <c r="BQ101" s="206" t="s">
        <v>448</v>
      </c>
      <c r="BR101" s="205" t="s">
        <v>512</v>
      </c>
      <c r="BS101" s="205" t="s">
        <v>16</v>
      </c>
      <c r="BT101" s="205" t="s">
        <v>97</v>
      </c>
      <c r="BU101" s="891" t="s">
        <v>402</v>
      </c>
      <c r="BV101" s="267">
        <v>89.091830000000002</v>
      </c>
      <c r="BW101" s="268">
        <v>28.22092</v>
      </c>
      <c r="BX101" s="269">
        <v>29.2865</v>
      </c>
      <c r="BY101" s="238">
        <f t="shared" si="64"/>
        <v>59.805329999999998</v>
      </c>
      <c r="BZ101" s="255">
        <f t="shared" si="65"/>
        <v>0.6712773775103732</v>
      </c>
      <c r="CA101" s="280">
        <v>58.556660000000001</v>
      </c>
      <c r="CB101" s="258"/>
      <c r="CC101" s="258">
        <v>0.1934061</v>
      </c>
      <c r="CD101" s="258"/>
      <c r="CE101" s="258">
        <v>0.62192150000000002</v>
      </c>
      <c r="CF101" s="258"/>
      <c r="CG101" s="258"/>
      <c r="CH101" s="258">
        <v>1.4758560000000001</v>
      </c>
      <c r="CI101" s="258">
        <f t="shared" si="90"/>
        <v>-1.0655800000000006</v>
      </c>
      <c r="CJ101" s="892">
        <f t="shared" si="66"/>
        <v>2.3066400000004705E-2</v>
      </c>
      <c r="CK101" s="893">
        <f t="shared" si="67"/>
        <v>3.8569137566843469E-4</v>
      </c>
    </row>
    <row r="102" spans="1:89" ht="11.45" customHeight="1">
      <c r="A102" s="205">
        <v>1978</v>
      </c>
      <c r="B102" s="206" t="s">
        <v>448</v>
      </c>
      <c r="C102" s="205" t="s">
        <v>512</v>
      </c>
      <c r="D102" s="205" t="s">
        <v>18</v>
      </c>
      <c r="E102" s="205" t="s">
        <v>98</v>
      </c>
      <c r="F102" s="891" t="s">
        <v>402</v>
      </c>
      <c r="G102" s="267">
        <v>31.243880000000001</v>
      </c>
      <c r="H102" s="268">
        <v>13.04889</v>
      </c>
      <c r="I102" s="269">
        <v>16.348590000000002</v>
      </c>
      <c r="J102" s="238">
        <f t="shared" si="56"/>
        <v>14.895289999999999</v>
      </c>
      <c r="K102" s="255">
        <f t="shared" si="57"/>
        <v>0.47674264527965154</v>
      </c>
      <c r="L102" s="267">
        <v>10.003170000000001</v>
      </c>
      <c r="M102" s="268"/>
      <c r="N102" s="268">
        <v>5.8914109999999997</v>
      </c>
      <c r="O102" s="268">
        <v>0.34060760000000001</v>
      </c>
      <c r="P102" s="268">
        <v>0.85997769999999996</v>
      </c>
      <c r="Q102" s="268"/>
      <c r="R102" s="268"/>
      <c r="S102" s="268">
        <v>1.142981</v>
      </c>
      <c r="T102" s="258">
        <f t="shared" si="88"/>
        <v>-3.2997000000000014</v>
      </c>
      <c r="U102" s="892">
        <f t="shared" si="58"/>
        <v>-4.3157300000000731E-2</v>
      </c>
      <c r="V102" s="893">
        <f t="shared" si="59"/>
        <v>-2.8973789701308757E-3</v>
      </c>
      <c r="W102" s="900">
        <f t="shared" si="91"/>
        <v>7.6734390535531702E-2</v>
      </c>
      <c r="X102" s="205">
        <v>1978</v>
      </c>
      <c r="Y102" s="206" t="s">
        <v>448</v>
      </c>
      <c r="Z102" s="205" t="s">
        <v>512</v>
      </c>
      <c r="AA102" s="205" t="s">
        <v>18</v>
      </c>
      <c r="AB102" s="205" t="s">
        <v>98</v>
      </c>
      <c r="AC102" s="891" t="s">
        <v>402</v>
      </c>
      <c r="AD102" s="267">
        <v>22.15119</v>
      </c>
      <c r="AE102" s="268">
        <v>9.954561</v>
      </c>
      <c r="AF102" s="269">
        <v>13.303240000000001</v>
      </c>
      <c r="AG102" s="238">
        <f t="shared" si="77"/>
        <v>8.8479499999999991</v>
      </c>
      <c r="AH102" s="255">
        <f t="shared" si="78"/>
        <v>0.39943452247937916</v>
      </c>
      <c r="AI102" s="280">
        <v>5.9865409999999999</v>
      </c>
      <c r="AJ102" s="258"/>
      <c r="AK102" s="258">
        <v>4.091183</v>
      </c>
      <c r="AL102" s="258">
        <v>0.28868100000000002</v>
      </c>
      <c r="AM102" s="258">
        <v>1.0329649999999999</v>
      </c>
      <c r="AN102" s="258"/>
      <c r="AO102" s="258"/>
      <c r="AP102" s="258">
        <v>0.85321429999999998</v>
      </c>
      <c r="AQ102" s="258">
        <f t="shared" si="92"/>
        <v>-3.3486790000000006</v>
      </c>
      <c r="AR102" s="892">
        <f t="shared" si="93"/>
        <v>-5.5955300000000818E-2</v>
      </c>
      <c r="AS102" s="893">
        <f t="shared" si="79"/>
        <v>-6.3240976723422737E-3</v>
      </c>
      <c r="AT102" s="205">
        <v>1978</v>
      </c>
      <c r="AU102" s="206" t="s">
        <v>448</v>
      </c>
      <c r="AV102" s="205" t="s">
        <v>512</v>
      </c>
      <c r="AW102" s="205" t="s">
        <v>18</v>
      </c>
      <c r="AX102" s="205" t="s">
        <v>98</v>
      </c>
      <c r="AY102" s="891" t="s">
        <v>402</v>
      </c>
      <c r="AZ102" s="267">
        <v>28.46189</v>
      </c>
      <c r="BA102" s="268">
        <v>10.742509999999999</v>
      </c>
      <c r="BB102" s="269">
        <v>13.579190000000001</v>
      </c>
      <c r="BC102" s="238">
        <f t="shared" si="60"/>
        <v>14.8827</v>
      </c>
      <c r="BD102" s="255">
        <f t="shared" si="61"/>
        <v>0.52289921716372312</v>
      </c>
      <c r="BE102" s="280">
        <v>2.35582</v>
      </c>
      <c r="BF102" s="258"/>
      <c r="BG102" s="258">
        <v>11.86862</v>
      </c>
      <c r="BH102" s="258">
        <v>0.59316590000000002</v>
      </c>
      <c r="BI102" s="258">
        <v>0.81941459999999999</v>
      </c>
      <c r="BJ102" s="258"/>
      <c r="BK102" s="258"/>
      <c r="BL102" s="258">
        <v>2.1357569999999999</v>
      </c>
      <c r="BM102" s="258">
        <f t="shared" si="89"/>
        <v>-2.8366800000000012</v>
      </c>
      <c r="BN102" s="892">
        <f t="shared" si="62"/>
        <v>-5.3397499999999098E-2</v>
      </c>
      <c r="BO102" s="893">
        <f t="shared" si="63"/>
        <v>-3.5878906381233981E-3</v>
      </c>
      <c r="BP102" s="205">
        <v>1978</v>
      </c>
      <c r="BQ102" s="206" t="s">
        <v>448</v>
      </c>
      <c r="BR102" s="205" t="s">
        <v>512</v>
      </c>
      <c r="BS102" s="205" t="s">
        <v>18</v>
      </c>
      <c r="BT102" s="205" t="s">
        <v>98</v>
      </c>
      <c r="BU102" s="891" t="s">
        <v>402</v>
      </c>
      <c r="BV102" s="594">
        <v>75.503910000000005</v>
      </c>
      <c r="BW102" s="595">
        <v>31.23359</v>
      </c>
      <c r="BX102" s="596">
        <v>35.42286</v>
      </c>
      <c r="BY102" s="238">
        <f t="shared" si="64"/>
        <v>40.081050000000005</v>
      </c>
      <c r="BZ102" s="255">
        <f t="shared" si="65"/>
        <v>0.53084734287270685</v>
      </c>
      <c r="CA102" s="280">
        <v>43.478230000000003</v>
      </c>
      <c r="CB102" s="258"/>
      <c r="CC102" s="258">
        <v>0.33674999999999999</v>
      </c>
      <c r="CD102" s="258">
        <v>0</v>
      </c>
      <c r="CE102" s="258">
        <v>0.26638980000000001</v>
      </c>
      <c r="CF102" s="258"/>
      <c r="CG102" s="258"/>
      <c r="CH102" s="258">
        <v>0.1776991</v>
      </c>
      <c r="CI102" s="258">
        <f t="shared" si="90"/>
        <v>-4.1892700000000005</v>
      </c>
      <c r="CJ102" s="892">
        <f t="shared" si="66"/>
        <v>1.1251100000002623E-2</v>
      </c>
      <c r="CK102" s="893">
        <f t="shared" si="67"/>
        <v>2.8070871396838708E-4</v>
      </c>
    </row>
    <row r="103" spans="1:89" ht="11.45" customHeight="1">
      <c r="A103" s="501">
        <v>2016</v>
      </c>
      <c r="B103" s="884" t="s">
        <v>449</v>
      </c>
      <c r="C103" s="502" t="s">
        <v>513</v>
      </c>
      <c r="D103" s="502" t="s">
        <v>622</v>
      </c>
      <c r="E103" s="502" t="s">
        <v>755</v>
      </c>
      <c r="F103" s="1004" t="s">
        <v>401</v>
      </c>
      <c r="G103" s="853">
        <v>38.507759999999998</v>
      </c>
      <c r="H103" s="854">
        <v>22.85867</v>
      </c>
      <c r="I103" s="854">
        <v>22.85867</v>
      </c>
      <c r="J103" s="980">
        <f t="shared" ref="J103:J105" si="94">G103-I103</f>
        <v>15.649089999999998</v>
      </c>
      <c r="K103" s="1036">
        <f t="shared" ref="K103:K105" si="95">(G103-I103)/G103</f>
        <v>0.4063879592061444</v>
      </c>
      <c r="L103" s="853">
        <v>12.27637</v>
      </c>
      <c r="M103" s="854"/>
      <c r="N103" s="854">
        <v>1.3290979999999999</v>
      </c>
      <c r="O103" s="854"/>
      <c r="P103" s="854"/>
      <c r="Q103" s="854"/>
      <c r="R103" s="854"/>
      <c r="S103" s="854">
        <v>0.4289656</v>
      </c>
      <c r="T103" s="981"/>
      <c r="U103" s="982">
        <f t="shared" ref="U103:U105" si="96">J103-SUM(L103:T103)</f>
        <v>1.6146563999999977</v>
      </c>
      <c r="V103" s="983">
        <f t="shared" ref="V103:V105" si="97">U103/J103</f>
        <v>0.10317893244910713</v>
      </c>
      <c r="W103" s="991">
        <f t="shared" si="91"/>
        <v>2.7411536389655888E-2</v>
      </c>
      <c r="X103" s="501">
        <v>2016</v>
      </c>
      <c r="Y103" s="884" t="s">
        <v>449</v>
      </c>
      <c r="Z103" s="502" t="s">
        <v>513</v>
      </c>
      <c r="AA103" s="502" t="s">
        <v>622</v>
      </c>
      <c r="AB103" s="502" t="s">
        <v>755</v>
      </c>
      <c r="AC103" s="969" t="s">
        <v>401</v>
      </c>
      <c r="AD103" s="853">
        <v>34.231659999999998</v>
      </c>
      <c r="AE103" s="854">
        <v>22.377579999999998</v>
      </c>
      <c r="AF103" s="863">
        <v>22.377579999999998</v>
      </c>
      <c r="AG103" s="981">
        <f t="shared" si="77"/>
        <v>11.85408</v>
      </c>
      <c r="AH103" s="1030">
        <f t="shared" si="78"/>
        <v>0.34628995497150883</v>
      </c>
      <c r="AI103" s="980">
        <v>8.7743509999999993</v>
      </c>
      <c r="AJ103" s="981"/>
      <c r="AK103" s="981">
        <v>1.146482</v>
      </c>
      <c r="AL103" s="981"/>
      <c r="AM103" s="981"/>
      <c r="AN103" s="981"/>
      <c r="AO103" s="981"/>
      <c r="AP103" s="981">
        <v>0.47147850000000002</v>
      </c>
      <c r="AQ103" s="981"/>
      <c r="AR103" s="982">
        <f t="shared" si="93"/>
        <v>1.4617684999999998</v>
      </c>
      <c r="AS103" s="1014">
        <f t="shared" si="79"/>
        <v>0.12331353424306229</v>
      </c>
      <c r="AT103" s="501">
        <v>2016</v>
      </c>
      <c r="AU103" s="884" t="s">
        <v>449</v>
      </c>
      <c r="AV103" s="502" t="s">
        <v>513</v>
      </c>
      <c r="AW103" s="502" t="s">
        <v>622</v>
      </c>
      <c r="AX103" s="502" t="s">
        <v>755</v>
      </c>
      <c r="AY103" s="969" t="s">
        <v>401</v>
      </c>
      <c r="AZ103" s="853">
        <v>35.71508</v>
      </c>
      <c r="BA103" s="854">
        <v>25.043669999999999</v>
      </c>
      <c r="BB103" s="863">
        <v>25.043669999999999</v>
      </c>
      <c r="BC103" s="981">
        <f t="shared" ref="BC103:BC105" si="98">AZ103-BB103</f>
        <v>10.671410000000002</v>
      </c>
      <c r="BD103" s="1030">
        <f t="shared" ref="BD103:BD105" si="99">(AZ103-BB103)/AZ103</f>
        <v>0.29879283484735303</v>
      </c>
      <c r="BE103" s="980">
        <v>7.1709509999999996</v>
      </c>
      <c r="BF103" s="981"/>
      <c r="BG103" s="981">
        <v>1.3620289999999999</v>
      </c>
      <c r="BH103" s="981"/>
      <c r="BI103" s="981"/>
      <c r="BJ103" s="981"/>
      <c r="BK103" s="981"/>
      <c r="BL103" s="981">
        <v>0.38566679999999998</v>
      </c>
      <c r="BM103" s="981"/>
      <c r="BN103" s="982">
        <f t="shared" ref="BN103:BN105" si="100">BC103-SUM(BE103:BM103)</f>
        <v>1.7527632000000022</v>
      </c>
      <c r="BO103" s="1014">
        <f t="shared" ref="BO103:BO105" si="101">BN103/BC103</f>
        <v>0.16424851074038033</v>
      </c>
      <c r="BP103" s="501">
        <v>2016</v>
      </c>
      <c r="BQ103" s="884" t="s">
        <v>449</v>
      </c>
      <c r="BR103" s="502" t="s">
        <v>513</v>
      </c>
      <c r="BS103" s="502" t="s">
        <v>622</v>
      </c>
      <c r="BT103" s="502" t="s">
        <v>755</v>
      </c>
      <c r="BU103" s="969" t="s">
        <v>401</v>
      </c>
      <c r="BV103" s="853">
        <v>57.81588</v>
      </c>
      <c r="BW103" s="854">
        <v>21.707470000000001</v>
      </c>
      <c r="BX103" s="863">
        <v>21.707470000000001</v>
      </c>
      <c r="BY103" s="981">
        <f t="shared" ref="BY103:BY105" si="102">BV103-BX103</f>
        <v>36.108409999999999</v>
      </c>
      <c r="BZ103" s="1030">
        <f t="shared" ref="BZ103:BZ105" si="103">(BV103-BX103)/BV103</f>
        <v>0.62454138897479372</v>
      </c>
      <c r="CA103" s="980">
        <v>31.837070000000001</v>
      </c>
      <c r="CB103" s="981"/>
      <c r="CC103" s="981">
        <v>1.9512750000000001</v>
      </c>
      <c r="CD103" s="981"/>
      <c r="CE103" s="981"/>
      <c r="CF103" s="981"/>
      <c r="CG103" s="981"/>
      <c r="CH103" s="981">
        <v>0.33151150000000001</v>
      </c>
      <c r="CI103" s="981"/>
      <c r="CJ103" s="982">
        <f t="shared" ref="CJ103:CJ105" si="104">BY103-SUM(CA103:CI103)</f>
        <v>1.9885535000000019</v>
      </c>
      <c r="CK103" s="983">
        <f t="shared" ref="CK103:CK105" si="105">CJ103/BY103</f>
        <v>5.5071754751870879E-2</v>
      </c>
    </row>
    <row r="104" spans="1:89" ht="11.45" customHeight="1">
      <c r="A104" s="503">
        <v>2013</v>
      </c>
      <c r="B104" s="215" t="s">
        <v>449</v>
      </c>
      <c r="C104" s="214" t="s">
        <v>513</v>
      </c>
      <c r="D104" s="214" t="s">
        <v>20</v>
      </c>
      <c r="E104" s="214" t="s">
        <v>99</v>
      </c>
      <c r="F104" s="1005" t="s">
        <v>401</v>
      </c>
      <c r="G104" s="146">
        <v>41.09872</v>
      </c>
      <c r="H104" s="147">
        <v>23.6629</v>
      </c>
      <c r="I104" s="147">
        <v>23.6629</v>
      </c>
      <c r="J104" s="282">
        <f t="shared" si="94"/>
        <v>17.43582</v>
      </c>
      <c r="K104" s="283">
        <f t="shared" si="95"/>
        <v>0.42424240949596481</v>
      </c>
      <c r="L104" s="146">
        <v>13.274929999999999</v>
      </c>
      <c r="M104" s="147"/>
      <c r="N104" s="147">
        <v>1.5813029999999999</v>
      </c>
      <c r="O104" s="147">
        <v>0</v>
      </c>
      <c r="P104" s="147"/>
      <c r="Q104" s="147"/>
      <c r="R104" s="147"/>
      <c r="S104" s="147">
        <v>0.22254090000000001</v>
      </c>
      <c r="T104" s="260"/>
      <c r="U104" s="905">
        <f t="shared" si="96"/>
        <v>2.3570460999999998</v>
      </c>
      <c r="V104" s="906">
        <f t="shared" si="97"/>
        <v>0.13518412670009211</v>
      </c>
      <c r="W104" s="990">
        <f t="shared" si="91"/>
        <v>1.276343183171196E-2</v>
      </c>
      <c r="X104" s="503">
        <v>2013</v>
      </c>
      <c r="Y104" s="215" t="s">
        <v>449</v>
      </c>
      <c r="Z104" s="214" t="s">
        <v>513</v>
      </c>
      <c r="AA104" s="214" t="s">
        <v>20</v>
      </c>
      <c r="AB104" s="214" t="s">
        <v>99</v>
      </c>
      <c r="AC104" s="904" t="s">
        <v>401</v>
      </c>
      <c r="AD104" s="146">
        <v>37.134700000000002</v>
      </c>
      <c r="AE104" s="147">
        <v>23.980889999999999</v>
      </c>
      <c r="AF104" s="148">
        <v>23.980889999999999</v>
      </c>
      <c r="AG104" s="260">
        <f t="shared" si="77"/>
        <v>13.153810000000004</v>
      </c>
      <c r="AH104" s="261">
        <f t="shared" si="78"/>
        <v>0.35421883036620744</v>
      </c>
      <c r="AI104" s="282">
        <v>9.0099350000000005</v>
      </c>
      <c r="AJ104" s="260"/>
      <c r="AK104" s="260">
        <v>1.602719</v>
      </c>
      <c r="AL104" s="260">
        <v>0</v>
      </c>
      <c r="AM104" s="260"/>
      <c r="AN104" s="260"/>
      <c r="AO104" s="260"/>
      <c r="AP104" s="260">
        <v>0.2212219</v>
      </c>
      <c r="AQ104" s="260"/>
      <c r="AR104" s="905">
        <f t="shared" si="93"/>
        <v>2.3199341000000029</v>
      </c>
      <c r="AS104" s="1014">
        <f t="shared" si="79"/>
        <v>0.17636974382327267</v>
      </c>
      <c r="AT104" s="503">
        <v>2013</v>
      </c>
      <c r="AU104" s="215" t="s">
        <v>449</v>
      </c>
      <c r="AV104" s="214" t="s">
        <v>513</v>
      </c>
      <c r="AW104" s="214" t="s">
        <v>20</v>
      </c>
      <c r="AX104" s="214" t="s">
        <v>99</v>
      </c>
      <c r="AY104" s="904" t="s">
        <v>401</v>
      </c>
      <c r="AZ104" s="146">
        <v>39.487769999999998</v>
      </c>
      <c r="BA104" s="147">
        <v>27.595109999999998</v>
      </c>
      <c r="BB104" s="148">
        <v>27.595109999999998</v>
      </c>
      <c r="BC104" s="260">
        <f t="shared" si="98"/>
        <v>11.892659999999999</v>
      </c>
      <c r="BD104" s="261">
        <f t="shared" si="99"/>
        <v>0.30117324933770634</v>
      </c>
      <c r="BE104" s="282">
        <v>8.158004</v>
      </c>
      <c r="BF104" s="260"/>
      <c r="BG104" s="260">
        <v>1.1720269999999999</v>
      </c>
      <c r="BH104" s="260">
        <v>0</v>
      </c>
      <c r="BI104" s="260"/>
      <c r="BJ104" s="260"/>
      <c r="BK104" s="260"/>
      <c r="BL104" s="260">
        <v>0.2245617</v>
      </c>
      <c r="BM104" s="260"/>
      <c r="BN104" s="905">
        <f t="shared" si="100"/>
        <v>2.3380672999999987</v>
      </c>
      <c r="BO104" s="1014">
        <f t="shared" si="101"/>
        <v>0.19659750636106632</v>
      </c>
      <c r="BP104" s="503">
        <v>2013</v>
      </c>
      <c r="BQ104" s="215" t="s">
        <v>449</v>
      </c>
      <c r="BR104" s="214" t="s">
        <v>513</v>
      </c>
      <c r="BS104" s="214" t="s">
        <v>20</v>
      </c>
      <c r="BT104" s="214" t="s">
        <v>99</v>
      </c>
      <c r="BU104" s="904" t="s">
        <v>401</v>
      </c>
      <c r="BV104" s="146">
        <v>58.99662</v>
      </c>
      <c r="BW104" s="147">
        <v>16.87557</v>
      </c>
      <c r="BX104" s="148">
        <v>16.87557</v>
      </c>
      <c r="BY104" s="260">
        <f t="shared" si="102"/>
        <v>42.121049999999997</v>
      </c>
      <c r="BZ104" s="261">
        <f t="shared" si="103"/>
        <v>0.71395700296050857</v>
      </c>
      <c r="CA104" s="282">
        <v>37.293309999999998</v>
      </c>
      <c r="CB104" s="260"/>
      <c r="CC104" s="260">
        <v>2.0727899999999999</v>
      </c>
      <c r="CD104" s="260">
        <v>0</v>
      </c>
      <c r="CE104" s="260"/>
      <c r="CF104" s="260"/>
      <c r="CG104" s="260"/>
      <c r="CH104" s="260">
        <v>0.2248955</v>
      </c>
      <c r="CI104" s="260"/>
      <c r="CJ104" s="905">
        <f t="shared" si="104"/>
        <v>2.5300544999999985</v>
      </c>
      <c r="CK104" s="906">
        <f t="shared" si="105"/>
        <v>6.00662732766633E-2</v>
      </c>
    </row>
    <row r="105" spans="1:89" ht="11.45" customHeight="1">
      <c r="A105" s="504">
        <v>2010</v>
      </c>
      <c r="B105" s="227" t="s">
        <v>449</v>
      </c>
      <c r="C105" s="226" t="s">
        <v>513</v>
      </c>
      <c r="D105" s="226" t="s">
        <v>4</v>
      </c>
      <c r="E105" s="226" t="s">
        <v>100</v>
      </c>
      <c r="F105" s="1006" t="s">
        <v>772</v>
      </c>
      <c r="G105" s="175">
        <v>42.925429999999999</v>
      </c>
      <c r="H105" s="176">
        <v>26.310669999999998</v>
      </c>
      <c r="I105" s="176">
        <v>26.310669999999998</v>
      </c>
      <c r="J105" s="284">
        <f t="shared" si="94"/>
        <v>16.61476</v>
      </c>
      <c r="K105" s="285">
        <f t="shared" si="95"/>
        <v>0.38706100323281561</v>
      </c>
      <c r="L105" s="175">
        <v>13.098710000000001</v>
      </c>
      <c r="M105" s="176"/>
      <c r="N105" s="176">
        <v>1.650857</v>
      </c>
      <c r="O105" s="176">
        <v>0</v>
      </c>
      <c r="P105" s="176"/>
      <c r="Q105" s="176"/>
      <c r="R105" s="176"/>
      <c r="S105" s="176">
        <v>0.45523740000000001</v>
      </c>
      <c r="T105" s="276"/>
      <c r="U105" s="954">
        <f t="shared" si="96"/>
        <v>1.4099556</v>
      </c>
      <c r="V105" s="955">
        <f t="shared" si="97"/>
        <v>8.4861629057536789E-2</v>
      </c>
      <c r="W105" s="998">
        <f t="shared" si="91"/>
        <v>2.7399577243366741E-2</v>
      </c>
      <c r="X105" s="504">
        <v>2010</v>
      </c>
      <c r="Y105" s="227" t="s">
        <v>449</v>
      </c>
      <c r="Z105" s="226" t="s">
        <v>513</v>
      </c>
      <c r="AA105" s="226" t="s">
        <v>4</v>
      </c>
      <c r="AB105" s="226" t="s">
        <v>100</v>
      </c>
      <c r="AC105" s="953" t="s">
        <v>772</v>
      </c>
      <c r="AD105" s="175">
        <v>38.751469999999998</v>
      </c>
      <c r="AE105" s="176">
        <v>26.87088</v>
      </c>
      <c r="AF105" s="177">
        <v>26.87088</v>
      </c>
      <c r="AG105" s="276">
        <f t="shared" si="77"/>
        <v>11.880589999999998</v>
      </c>
      <c r="AH105" s="277">
        <f t="shared" si="78"/>
        <v>0.30658424054622957</v>
      </c>
      <c r="AI105" s="284">
        <v>8.6402760000000001</v>
      </c>
      <c r="AJ105" s="276"/>
      <c r="AK105" s="276">
        <v>1.4622120000000001</v>
      </c>
      <c r="AL105" s="276">
        <v>0</v>
      </c>
      <c r="AM105" s="276"/>
      <c r="AN105" s="276"/>
      <c r="AO105" s="276"/>
      <c r="AP105" s="276">
        <v>0.53779790000000005</v>
      </c>
      <c r="AQ105" s="276"/>
      <c r="AR105" s="954">
        <f t="shared" si="93"/>
        <v>1.2403040999999977</v>
      </c>
      <c r="AS105" s="1014">
        <f t="shared" si="79"/>
        <v>0.10439751729501631</v>
      </c>
      <c r="AT105" s="504">
        <v>2010</v>
      </c>
      <c r="AU105" s="227" t="s">
        <v>449</v>
      </c>
      <c r="AV105" s="226" t="s">
        <v>513</v>
      </c>
      <c r="AW105" s="226" t="s">
        <v>4</v>
      </c>
      <c r="AX105" s="226" t="s">
        <v>100</v>
      </c>
      <c r="AY105" s="953" t="s">
        <v>772</v>
      </c>
      <c r="AZ105" s="175">
        <v>41.175199999999997</v>
      </c>
      <c r="BA105" s="176">
        <v>30.378350000000001</v>
      </c>
      <c r="BB105" s="177">
        <v>30.378350000000001</v>
      </c>
      <c r="BC105" s="276">
        <f t="shared" si="98"/>
        <v>10.796849999999996</v>
      </c>
      <c r="BD105" s="277">
        <f t="shared" si="99"/>
        <v>0.26221730556257156</v>
      </c>
      <c r="BE105" s="284">
        <v>7.3448539999999998</v>
      </c>
      <c r="BF105" s="276"/>
      <c r="BG105" s="276">
        <v>1.457586</v>
      </c>
      <c r="BH105" s="276">
        <v>0</v>
      </c>
      <c r="BI105" s="276"/>
      <c r="BJ105" s="276"/>
      <c r="BK105" s="276"/>
      <c r="BL105" s="276">
        <v>0.31334299999999998</v>
      </c>
      <c r="BM105" s="276"/>
      <c r="BN105" s="954">
        <f t="shared" si="100"/>
        <v>1.6810669999999952</v>
      </c>
      <c r="BO105" s="1014">
        <f t="shared" si="101"/>
        <v>0.1556997642831007</v>
      </c>
      <c r="BP105" s="504">
        <v>2010</v>
      </c>
      <c r="BQ105" s="227" t="s">
        <v>449</v>
      </c>
      <c r="BR105" s="226" t="s">
        <v>513</v>
      </c>
      <c r="BS105" s="226" t="s">
        <v>4</v>
      </c>
      <c r="BT105" s="226" t="s">
        <v>100</v>
      </c>
      <c r="BU105" s="953" t="s">
        <v>772</v>
      </c>
      <c r="BV105" s="175">
        <v>61.22672</v>
      </c>
      <c r="BW105" s="176">
        <v>18.886900000000001</v>
      </c>
      <c r="BX105" s="177">
        <v>18.886900000000001</v>
      </c>
      <c r="BY105" s="276">
        <f t="shared" si="102"/>
        <v>42.339820000000003</v>
      </c>
      <c r="BZ105" s="277">
        <f t="shared" si="103"/>
        <v>0.69152520337525847</v>
      </c>
      <c r="CA105" s="284">
        <v>37.681539999999998</v>
      </c>
      <c r="CB105" s="276"/>
      <c r="CC105" s="276">
        <v>2.625963</v>
      </c>
      <c r="CD105" s="276">
        <v>0</v>
      </c>
      <c r="CE105" s="276"/>
      <c r="CF105" s="276"/>
      <c r="CG105" s="276"/>
      <c r="CH105" s="276">
        <v>0.32200909999999999</v>
      </c>
      <c r="CI105" s="276"/>
      <c r="CJ105" s="954">
        <f t="shared" si="104"/>
        <v>1.7103079000000037</v>
      </c>
      <c r="CK105" s="955">
        <f t="shared" si="105"/>
        <v>4.0394784389730605E-2</v>
      </c>
    </row>
    <row r="106" spans="1:89" ht="11.45" customHeight="1">
      <c r="A106" s="498">
        <v>2015</v>
      </c>
      <c r="B106" s="883" t="s">
        <v>451</v>
      </c>
      <c r="C106" s="491" t="s">
        <v>512</v>
      </c>
      <c r="D106" s="491" t="s">
        <v>622</v>
      </c>
      <c r="E106" s="491" t="s">
        <v>614</v>
      </c>
      <c r="F106" s="1000" t="s">
        <v>313</v>
      </c>
      <c r="G106" s="603">
        <v>38.389980000000001</v>
      </c>
      <c r="H106" s="604">
        <v>12.722950000000001</v>
      </c>
      <c r="I106" s="604">
        <v>16.695180000000001</v>
      </c>
      <c r="J106" s="278">
        <f t="shared" ref="J106:J185" si="106">G106-I106</f>
        <v>21.694800000000001</v>
      </c>
      <c r="K106" s="279">
        <f t="shared" ref="K106:K185" si="107">(G106-I106)/G106</f>
        <v>0.56511621001104972</v>
      </c>
      <c r="L106" s="603">
        <v>20.698049999999999</v>
      </c>
      <c r="M106" s="604"/>
      <c r="N106" s="604">
        <v>2.1679810000000002</v>
      </c>
      <c r="O106" s="604">
        <v>0.24427219999999999</v>
      </c>
      <c r="P106" s="604">
        <v>2.0936020000000002</v>
      </c>
      <c r="Q106" s="604">
        <v>0.2468233</v>
      </c>
      <c r="R106" s="604">
        <v>0.16766449999999999</v>
      </c>
      <c r="S106" s="604">
        <v>1.3189299999999999E-2</v>
      </c>
      <c r="T106" s="925">
        <f t="shared" ref="T106:T132" si="108">H106-I106</f>
        <v>-3.9722299999999997</v>
      </c>
      <c r="U106" s="926">
        <f t="shared" ref="U106:U185" si="109">J106-SUM(L106:T106)</f>
        <v>3.5447699999998861E-2</v>
      </c>
      <c r="V106" s="927">
        <f t="shared" ref="V106:V185" si="110">U106/J106</f>
        <v>1.6339261021073648E-3</v>
      </c>
      <c r="W106" s="903">
        <f t="shared" si="91"/>
        <v>6.07947526596235E-4</v>
      </c>
      <c r="X106" s="498">
        <v>2015</v>
      </c>
      <c r="Y106" s="883" t="s">
        <v>451</v>
      </c>
      <c r="Z106" s="491" t="s">
        <v>512</v>
      </c>
      <c r="AA106" s="491" t="s">
        <v>622</v>
      </c>
      <c r="AB106" s="491" t="s">
        <v>614</v>
      </c>
      <c r="AC106" s="924" t="s">
        <v>313</v>
      </c>
      <c r="AD106" s="603">
        <v>22.791360000000001</v>
      </c>
      <c r="AE106" s="604">
        <v>12.04059</v>
      </c>
      <c r="AF106" s="605">
        <v>15.529780000000001</v>
      </c>
      <c r="AG106" s="925">
        <f t="shared" si="77"/>
        <v>7.2615800000000004</v>
      </c>
      <c r="AH106" s="1003">
        <f t="shared" si="78"/>
        <v>0.31861108771043062</v>
      </c>
      <c r="AI106" s="278">
        <v>5.7416960000000001</v>
      </c>
      <c r="AJ106" s="925"/>
      <c r="AK106" s="925">
        <v>1.9124410000000001</v>
      </c>
      <c r="AL106" s="925">
        <v>0.32675650000000001</v>
      </c>
      <c r="AM106" s="925">
        <v>2.3606349999999998</v>
      </c>
      <c r="AN106" s="925">
        <v>0.22588630000000001</v>
      </c>
      <c r="AO106" s="925">
        <v>0.17125989999999999</v>
      </c>
      <c r="AP106" s="925">
        <v>0</v>
      </c>
      <c r="AQ106" s="925">
        <f t="shared" ref="AQ106:AQ132" si="111">AE106-AF106</f>
        <v>-3.4891900000000007</v>
      </c>
      <c r="AR106" s="926">
        <f t="shared" si="93"/>
        <v>1.2095299999998588E-2</v>
      </c>
      <c r="AS106" s="927">
        <f t="shared" si="79"/>
        <v>1.6656567854376853E-3</v>
      </c>
      <c r="AT106" s="498">
        <v>2015</v>
      </c>
      <c r="AU106" s="883" t="s">
        <v>451</v>
      </c>
      <c r="AV106" s="491" t="s">
        <v>512</v>
      </c>
      <c r="AW106" s="491" t="s">
        <v>622</v>
      </c>
      <c r="AX106" s="491" t="s">
        <v>614</v>
      </c>
      <c r="AY106" s="924" t="s">
        <v>313</v>
      </c>
      <c r="AZ106" s="603">
        <v>27.642620000000001</v>
      </c>
      <c r="BA106" s="604">
        <v>15.44918</v>
      </c>
      <c r="BB106" s="604">
        <v>20.27694</v>
      </c>
      <c r="BC106" s="925">
        <f t="shared" ref="BC106:BC185" si="112">AZ106-BB106</f>
        <v>7.3656800000000011</v>
      </c>
      <c r="BD106" s="1003">
        <f t="shared" ref="BD106:BD185" si="113">(AZ106-BB106)/AZ106</f>
        <v>0.26646099392894018</v>
      </c>
      <c r="BE106" s="278">
        <v>1.7136659999999999</v>
      </c>
      <c r="BF106" s="925"/>
      <c r="BG106" s="925">
        <v>6.1369550000000004</v>
      </c>
      <c r="BH106" s="925">
        <v>9.3764799999999995E-2</v>
      </c>
      <c r="BI106" s="925">
        <v>3.4386619999999999</v>
      </c>
      <c r="BJ106" s="925">
        <v>0.5416493</v>
      </c>
      <c r="BK106" s="925">
        <v>0.1660461</v>
      </c>
      <c r="BL106" s="925">
        <v>0</v>
      </c>
      <c r="BM106" s="925">
        <f t="shared" ref="BM106:BM132" si="114">BA106-BB106</f>
        <v>-4.8277599999999996</v>
      </c>
      <c r="BN106" s="926">
        <f t="shared" ref="BN106:BN185" si="115">BC106-SUM(BE106:BM106)</f>
        <v>0.10269680000000037</v>
      </c>
      <c r="BO106" s="927">
        <f t="shared" ref="BO106:BO185" si="116">BN106/BC106</f>
        <v>1.3942609507879835E-2</v>
      </c>
      <c r="BP106" s="498">
        <v>2015</v>
      </c>
      <c r="BQ106" s="883" t="s">
        <v>451</v>
      </c>
      <c r="BR106" s="491" t="s">
        <v>512</v>
      </c>
      <c r="BS106" s="491" t="s">
        <v>622</v>
      </c>
      <c r="BT106" s="491" t="s">
        <v>614</v>
      </c>
      <c r="BU106" s="924" t="s">
        <v>313</v>
      </c>
      <c r="BV106" s="603">
        <v>87.32347</v>
      </c>
      <c r="BW106" s="604">
        <v>13.27083</v>
      </c>
      <c r="BX106" s="605">
        <v>17.683070000000001</v>
      </c>
      <c r="BY106" s="925">
        <f t="shared" ref="BY106:BY185" si="117">BV106-BX106</f>
        <v>69.6404</v>
      </c>
      <c r="BZ106" s="1003">
        <f t="shared" ref="BZ106:BZ185" si="118">(BV106-BX106)/BV106</f>
        <v>0.79749922901597936</v>
      </c>
      <c r="CA106" s="278">
        <v>72.981399999999994</v>
      </c>
      <c r="CB106" s="925"/>
      <c r="CC106" s="925">
        <v>0.12893299999999999</v>
      </c>
      <c r="CD106" s="925">
        <v>1.62735E-2</v>
      </c>
      <c r="CE106" s="925">
        <v>0.64852949999999998</v>
      </c>
      <c r="CF106" s="925">
        <v>0.12066789999999999</v>
      </c>
      <c r="CG106" s="925">
        <v>8.2873799999999997E-2</v>
      </c>
      <c r="CH106" s="925">
        <v>5.7029700000000003E-2</v>
      </c>
      <c r="CI106" s="925">
        <f t="shared" ref="CI106:CI132" si="119">BW106-BX106</f>
        <v>-4.4122400000000006</v>
      </c>
      <c r="CJ106" s="926">
        <f t="shared" ref="CJ106:CJ185" si="120">BY106-SUM(CA106:CI106)</f>
        <v>1.6932600000004072E-2</v>
      </c>
      <c r="CK106" s="927">
        <f t="shared" ref="CK106:CK185" si="121">CJ106/BY106</f>
        <v>2.4314334782689462E-4</v>
      </c>
    </row>
    <row r="107" spans="1:89" ht="11.45" customHeight="1">
      <c r="A107" s="499">
        <v>2014</v>
      </c>
      <c r="B107" s="206" t="s">
        <v>451</v>
      </c>
      <c r="C107" s="205" t="s">
        <v>512</v>
      </c>
      <c r="D107" s="205" t="s">
        <v>20</v>
      </c>
      <c r="E107" s="205" t="s">
        <v>756</v>
      </c>
      <c r="F107" s="1001" t="s">
        <v>313</v>
      </c>
      <c r="G107" s="267">
        <v>37.921880000000002</v>
      </c>
      <c r="H107" s="268">
        <v>12.02139</v>
      </c>
      <c r="I107" s="268">
        <v>15.761939999999999</v>
      </c>
      <c r="J107" s="280">
        <f t="shared" si="106"/>
        <v>22.159940000000002</v>
      </c>
      <c r="K107" s="281">
        <f t="shared" si="107"/>
        <v>0.58435763205832625</v>
      </c>
      <c r="L107" s="267">
        <v>20.64171</v>
      </c>
      <c r="M107" s="268"/>
      <c r="N107" s="268">
        <v>2.323477</v>
      </c>
      <c r="O107" s="268">
        <v>0.21378520000000001</v>
      </c>
      <c r="P107" s="268">
        <v>2.4060440000000001</v>
      </c>
      <c r="Q107" s="268">
        <v>0.161469</v>
      </c>
      <c r="R107" s="268">
        <v>0.15489339999999999</v>
      </c>
      <c r="S107" s="268">
        <v>0</v>
      </c>
      <c r="T107" s="258">
        <f t="shared" si="108"/>
        <v>-3.7405499999999989</v>
      </c>
      <c r="U107" s="892">
        <f t="shared" si="109"/>
        <v>-8.8859999999968409E-4</v>
      </c>
      <c r="V107" s="893">
        <f t="shared" si="110"/>
        <v>-4.0099386550671345E-5</v>
      </c>
      <c r="W107" s="900">
        <f t="shared" si="91"/>
        <v>0</v>
      </c>
      <c r="X107" s="499">
        <v>2014</v>
      </c>
      <c r="Y107" s="206" t="s">
        <v>451</v>
      </c>
      <c r="Z107" s="205" t="s">
        <v>512</v>
      </c>
      <c r="AA107" s="205" t="s">
        <v>20</v>
      </c>
      <c r="AB107" s="205" t="s">
        <v>756</v>
      </c>
      <c r="AC107" s="891" t="s">
        <v>313</v>
      </c>
      <c r="AD107" s="267">
        <v>22.097639999999998</v>
      </c>
      <c r="AE107" s="268">
        <v>11.156370000000001</v>
      </c>
      <c r="AF107" s="269">
        <v>14.532629999999999</v>
      </c>
      <c r="AG107" s="258">
        <f t="shared" si="77"/>
        <v>7.5650099999999991</v>
      </c>
      <c r="AH107" s="259">
        <f t="shared" si="78"/>
        <v>0.34234470287324797</v>
      </c>
      <c r="AI107" s="280">
        <v>5.5931170000000003</v>
      </c>
      <c r="AJ107" s="258"/>
      <c r="AK107" s="258">
        <v>2.0014560000000001</v>
      </c>
      <c r="AL107" s="258">
        <v>0.29886249999999998</v>
      </c>
      <c r="AM107" s="258">
        <v>2.7580040000000001</v>
      </c>
      <c r="AN107" s="258">
        <v>0.15989159999999999</v>
      </c>
      <c r="AO107" s="258">
        <v>0.15727279999999999</v>
      </c>
      <c r="AP107" s="258">
        <v>0</v>
      </c>
      <c r="AQ107" s="258">
        <f t="shared" si="111"/>
        <v>-3.3762599999999985</v>
      </c>
      <c r="AR107" s="892">
        <f t="shared" si="93"/>
        <v>-2.7333900000002131E-2</v>
      </c>
      <c r="AS107" s="893">
        <f t="shared" si="79"/>
        <v>-3.6132007756767186E-3</v>
      </c>
      <c r="AT107" s="499">
        <v>2014</v>
      </c>
      <c r="AU107" s="206" t="s">
        <v>451</v>
      </c>
      <c r="AV107" s="205" t="s">
        <v>512</v>
      </c>
      <c r="AW107" s="205" t="s">
        <v>20</v>
      </c>
      <c r="AX107" s="205" t="s">
        <v>756</v>
      </c>
      <c r="AY107" s="891" t="s">
        <v>313</v>
      </c>
      <c r="AZ107" s="267">
        <v>26.897639999999999</v>
      </c>
      <c r="BA107" s="268">
        <v>13.853389999999999</v>
      </c>
      <c r="BB107" s="268">
        <v>18.338460000000001</v>
      </c>
      <c r="BC107" s="258">
        <f t="shared" si="112"/>
        <v>8.5591799999999978</v>
      </c>
      <c r="BD107" s="259">
        <f t="shared" si="113"/>
        <v>0.31821304768745501</v>
      </c>
      <c r="BE107" s="280">
        <v>1.6575150000000001</v>
      </c>
      <c r="BF107" s="258"/>
      <c r="BG107" s="258">
        <v>6.5486139999999997</v>
      </c>
      <c r="BH107" s="258">
        <v>0.11011029999999999</v>
      </c>
      <c r="BI107" s="258">
        <v>4.1211880000000001</v>
      </c>
      <c r="BJ107" s="258">
        <v>0.3801522</v>
      </c>
      <c r="BK107" s="258">
        <v>0.2011867</v>
      </c>
      <c r="BL107" s="258">
        <v>0</v>
      </c>
      <c r="BM107" s="258">
        <f t="shared" si="114"/>
        <v>-4.4850700000000021</v>
      </c>
      <c r="BN107" s="892">
        <f t="shared" si="115"/>
        <v>2.5483799999999945E-2</v>
      </c>
      <c r="BO107" s="893">
        <f t="shared" si="116"/>
        <v>2.9773646540906902E-3</v>
      </c>
      <c r="BP107" s="499">
        <v>2014</v>
      </c>
      <c r="BQ107" s="206" t="s">
        <v>451</v>
      </c>
      <c r="BR107" s="205" t="s">
        <v>512</v>
      </c>
      <c r="BS107" s="205" t="s">
        <v>20</v>
      </c>
      <c r="BT107" s="205" t="s">
        <v>756</v>
      </c>
      <c r="BU107" s="891" t="s">
        <v>313</v>
      </c>
      <c r="BV107" s="267">
        <v>87.488659999999996</v>
      </c>
      <c r="BW107" s="268">
        <v>13.552899999999999</v>
      </c>
      <c r="BX107" s="269">
        <v>17.785129999999999</v>
      </c>
      <c r="BY107" s="258">
        <f t="shared" si="117"/>
        <v>69.703530000000001</v>
      </c>
      <c r="BZ107" s="259">
        <f t="shared" si="118"/>
        <v>0.79671502569590169</v>
      </c>
      <c r="CA107" s="280">
        <v>73.188720000000004</v>
      </c>
      <c r="CB107" s="258"/>
      <c r="CC107" s="258">
        <v>7.1068300000000001E-2</v>
      </c>
      <c r="CD107" s="258">
        <v>7.7204200000000001E-2</v>
      </c>
      <c r="CE107" s="258">
        <v>0.41269640000000002</v>
      </c>
      <c r="CF107" s="258">
        <v>3.1361600000000003E-2</v>
      </c>
      <c r="CG107" s="258">
        <v>0.1052399</v>
      </c>
      <c r="CH107" s="258">
        <v>0</v>
      </c>
      <c r="CI107" s="258">
        <f t="shared" si="119"/>
        <v>-4.2322299999999995</v>
      </c>
      <c r="CJ107" s="892">
        <f t="shared" si="120"/>
        <v>4.9469600000008995E-2</v>
      </c>
      <c r="CK107" s="893">
        <f t="shared" si="121"/>
        <v>7.0971441475071626E-4</v>
      </c>
    </row>
    <row r="108" spans="1:89" ht="11.45" customHeight="1">
      <c r="A108" s="499">
        <v>2013</v>
      </c>
      <c r="B108" s="206" t="s">
        <v>451</v>
      </c>
      <c r="C108" s="205" t="s">
        <v>512</v>
      </c>
      <c r="D108" s="205" t="s">
        <v>20</v>
      </c>
      <c r="E108" s="205" t="s">
        <v>101</v>
      </c>
      <c r="F108" s="1001" t="s">
        <v>313</v>
      </c>
      <c r="G108" s="267">
        <v>37.671939999999999</v>
      </c>
      <c r="H108" s="268">
        <v>11.86239</v>
      </c>
      <c r="I108" s="268">
        <v>15.71077</v>
      </c>
      <c r="J108" s="280">
        <f t="shared" si="106"/>
        <v>21.961169999999999</v>
      </c>
      <c r="K108" s="281">
        <f t="shared" si="107"/>
        <v>0.58295829734279681</v>
      </c>
      <c r="L108" s="267">
        <v>20.549469999999999</v>
      </c>
      <c r="M108" s="268"/>
      <c r="N108" s="268">
        <v>2.2953410000000001</v>
      </c>
      <c r="O108" s="268">
        <v>0.27092549999999999</v>
      </c>
      <c r="P108" s="268">
        <v>2.253466</v>
      </c>
      <c r="Q108" s="268">
        <v>0.2152953</v>
      </c>
      <c r="R108" s="268">
        <v>0.17488339999999999</v>
      </c>
      <c r="S108" s="268">
        <v>1.1663400000000001E-2</v>
      </c>
      <c r="T108" s="258">
        <f t="shared" si="108"/>
        <v>-3.8483800000000006</v>
      </c>
      <c r="U108" s="892">
        <f t="shared" si="109"/>
        <v>3.8505400000001799E-2</v>
      </c>
      <c r="V108" s="893">
        <f t="shared" si="110"/>
        <v>1.7533400998217218E-3</v>
      </c>
      <c r="W108" s="900">
        <f t="shared" si="91"/>
        <v>5.3109192269810773E-4</v>
      </c>
      <c r="X108" s="499">
        <v>2013</v>
      </c>
      <c r="Y108" s="206" t="s">
        <v>451</v>
      </c>
      <c r="Z108" s="205" t="s">
        <v>512</v>
      </c>
      <c r="AA108" s="205" t="s">
        <v>20</v>
      </c>
      <c r="AB108" s="205" t="s">
        <v>101</v>
      </c>
      <c r="AC108" s="891" t="s">
        <v>313</v>
      </c>
      <c r="AD108" s="267">
        <v>22.3811</v>
      </c>
      <c r="AE108" s="268">
        <v>11.055429999999999</v>
      </c>
      <c r="AF108" s="269">
        <v>14.68164</v>
      </c>
      <c r="AG108" s="258">
        <f t="shared" si="77"/>
        <v>7.6994600000000002</v>
      </c>
      <c r="AH108" s="259">
        <f t="shared" si="78"/>
        <v>0.3440161564891806</v>
      </c>
      <c r="AI108" s="280">
        <v>5.8648439999999997</v>
      </c>
      <c r="AJ108" s="258"/>
      <c r="AK108" s="258">
        <v>2.0549210000000002</v>
      </c>
      <c r="AL108" s="258">
        <v>0.38418580000000002</v>
      </c>
      <c r="AM108" s="258">
        <v>2.5379689999999999</v>
      </c>
      <c r="AN108" s="258">
        <v>0.2132068</v>
      </c>
      <c r="AO108" s="258">
        <v>0.19368740000000001</v>
      </c>
      <c r="AP108" s="258">
        <v>2.0799999999999998E-3</v>
      </c>
      <c r="AQ108" s="258">
        <f t="shared" si="111"/>
        <v>-3.6262100000000004</v>
      </c>
      <c r="AR108" s="892">
        <f t="shared" si="93"/>
        <v>7.477600000000173E-2</v>
      </c>
      <c r="AS108" s="893">
        <f t="shared" si="79"/>
        <v>9.7118499219428014E-3</v>
      </c>
      <c r="AT108" s="499">
        <v>2013</v>
      </c>
      <c r="AU108" s="206" t="s">
        <v>451</v>
      </c>
      <c r="AV108" s="205" t="s">
        <v>512</v>
      </c>
      <c r="AW108" s="205" t="s">
        <v>20</v>
      </c>
      <c r="AX108" s="205" t="s">
        <v>101</v>
      </c>
      <c r="AY108" s="891" t="s">
        <v>313</v>
      </c>
      <c r="AZ108" s="267">
        <v>25.491890000000001</v>
      </c>
      <c r="BA108" s="268">
        <v>13.433109999999999</v>
      </c>
      <c r="BB108" s="268">
        <v>17.67998</v>
      </c>
      <c r="BC108" s="258">
        <f t="shared" si="112"/>
        <v>7.811910000000001</v>
      </c>
      <c r="BD108" s="259">
        <f t="shared" si="113"/>
        <v>0.3064468738881268</v>
      </c>
      <c r="BE108" s="280">
        <v>1.3421190000000001</v>
      </c>
      <c r="BF108" s="258"/>
      <c r="BG108" s="258">
        <v>6.2900520000000002</v>
      </c>
      <c r="BH108" s="258">
        <v>0.136764</v>
      </c>
      <c r="BI108" s="258">
        <v>3.6470340000000001</v>
      </c>
      <c r="BJ108" s="258">
        <v>0.48447560000000001</v>
      </c>
      <c r="BK108" s="258">
        <v>0.23188880000000001</v>
      </c>
      <c r="BL108" s="258">
        <v>1.6401300000000001E-2</v>
      </c>
      <c r="BM108" s="258">
        <f t="shared" si="114"/>
        <v>-4.2468700000000013</v>
      </c>
      <c r="BN108" s="892">
        <f t="shared" si="115"/>
        <v>-8.9954699999998056E-2</v>
      </c>
      <c r="BO108" s="893">
        <f t="shared" si="116"/>
        <v>-1.1515071218178146E-2</v>
      </c>
      <c r="BP108" s="499">
        <v>2013</v>
      </c>
      <c r="BQ108" s="206" t="s">
        <v>451</v>
      </c>
      <c r="BR108" s="205" t="s">
        <v>512</v>
      </c>
      <c r="BS108" s="205" t="s">
        <v>20</v>
      </c>
      <c r="BT108" s="205" t="s">
        <v>101</v>
      </c>
      <c r="BU108" s="891" t="s">
        <v>313</v>
      </c>
      <c r="BV108" s="267">
        <v>88.091809999999995</v>
      </c>
      <c r="BW108" s="268">
        <v>13.65316</v>
      </c>
      <c r="BX108" s="269">
        <v>17.945740000000001</v>
      </c>
      <c r="BY108" s="258">
        <f t="shared" si="117"/>
        <v>70.146069999999995</v>
      </c>
      <c r="BZ108" s="259">
        <f t="shared" si="118"/>
        <v>0.796283672681944</v>
      </c>
      <c r="CA108" s="280">
        <v>73.594639999999998</v>
      </c>
      <c r="CB108" s="258"/>
      <c r="CC108" s="258">
        <v>4.4724E-2</v>
      </c>
      <c r="CD108" s="258">
        <v>7.7349699999999993E-2</v>
      </c>
      <c r="CE108" s="258">
        <v>0.53066020000000003</v>
      </c>
      <c r="CF108" s="258">
        <v>3.2041100000000003E-2</v>
      </c>
      <c r="CG108" s="258">
        <v>9.8798800000000006E-2</v>
      </c>
      <c r="CH108" s="258">
        <v>3.4528299999999998E-2</v>
      </c>
      <c r="CI108" s="258">
        <f t="shared" si="119"/>
        <v>-4.292580000000001</v>
      </c>
      <c r="CJ108" s="892">
        <f t="shared" si="120"/>
        <v>2.5907899999992878E-2</v>
      </c>
      <c r="CK108" s="893">
        <f t="shared" si="121"/>
        <v>3.693421456111922E-4</v>
      </c>
    </row>
    <row r="109" spans="1:89" ht="11.45" customHeight="1">
      <c r="A109" s="499">
        <v>2012</v>
      </c>
      <c r="B109" s="206" t="s">
        <v>451</v>
      </c>
      <c r="C109" s="205" t="s">
        <v>512</v>
      </c>
      <c r="D109" s="205" t="s">
        <v>20</v>
      </c>
      <c r="E109" s="205" t="s">
        <v>757</v>
      </c>
      <c r="F109" s="1001" t="s">
        <v>313</v>
      </c>
      <c r="G109" s="267">
        <v>37.160080000000001</v>
      </c>
      <c r="H109" s="268">
        <v>11.83629</v>
      </c>
      <c r="I109" s="268">
        <v>15.422840000000001</v>
      </c>
      <c r="J109" s="280">
        <f t="shared" si="106"/>
        <v>21.73724</v>
      </c>
      <c r="K109" s="281">
        <f t="shared" si="107"/>
        <v>0.58496214216976927</v>
      </c>
      <c r="L109" s="267">
        <v>20.19999</v>
      </c>
      <c r="M109" s="268"/>
      <c r="N109" s="268">
        <v>2.1839200000000001</v>
      </c>
      <c r="O109" s="268">
        <v>0.29602620000000002</v>
      </c>
      <c r="P109" s="268">
        <v>2.1305000000000001</v>
      </c>
      <c r="Q109" s="268">
        <v>0.2080002</v>
      </c>
      <c r="R109" s="268">
        <v>0.17758750000000001</v>
      </c>
      <c r="S109" s="268">
        <v>5.0713099999999997E-2</v>
      </c>
      <c r="T109" s="258">
        <f t="shared" si="108"/>
        <v>-3.5865500000000008</v>
      </c>
      <c r="U109" s="892">
        <f t="shared" si="109"/>
        <v>7.7052999999999372E-2</v>
      </c>
      <c r="V109" s="893">
        <f t="shared" si="110"/>
        <v>3.5447462511339696E-3</v>
      </c>
      <c r="W109" s="900">
        <f t="shared" si="91"/>
        <v>2.3330054781563804E-3</v>
      </c>
      <c r="X109" s="499">
        <v>2012</v>
      </c>
      <c r="Y109" s="206" t="s">
        <v>451</v>
      </c>
      <c r="Z109" s="205" t="s">
        <v>512</v>
      </c>
      <c r="AA109" s="205" t="s">
        <v>20</v>
      </c>
      <c r="AB109" s="205" t="s">
        <v>757</v>
      </c>
      <c r="AC109" s="891" t="s">
        <v>313</v>
      </c>
      <c r="AD109" s="267">
        <v>22.383289999999999</v>
      </c>
      <c r="AE109" s="268">
        <v>11.056380000000001</v>
      </c>
      <c r="AF109" s="269">
        <v>14.218310000000001</v>
      </c>
      <c r="AG109" s="258">
        <f t="shared" si="77"/>
        <v>8.1649799999999981</v>
      </c>
      <c r="AH109" s="259">
        <f t="shared" si="78"/>
        <v>0.36478015519613061</v>
      </c>
      <c r="AI109" s="280">
        <v>6.1962599999999997</v>
      </c>
      <c r="AJ109" s="258"/>
      <c r="AK109" s="258">
        <v>1.8914839999999999</v>
      </c>
      <c r="AL109" s="258">
        <v>0.39394240000000003</v>
      </c>
      <c r="AM109" s="258">
        <v>2.3603350000000001</v>
      </c>
      <c r="AN109" s="258">
        <v>0.1708093</v>
      </c>
      <c r="AO109" s="258">
        <v>0.2157502</v>
      </c>
      <c r="AP109" s="258">
        <v>4.50616E-2</v>
      </c>
      <c r="AQ109" s="258">
        <f t="shared" si="111"/>
        <v>-3.1619299999999999</v>
      </c>
      <c r="AR109" s="892">
        <f t="shared" si="93"/>
        <v>5.3267499999996915E-2</v>
      </c>
      <c r="AS109" s="893">
        <f t="shared" si="79"/>
        <v>6.5238984051396243E-3</v>
      </c>
      <c r="AT109" s="499">
        <v>2012</v>
      </c>
      <c r="AU109" s="206" t="s">
        <v>451</v>
      </c>
      <c r="AV109" s="205" t="s">
        <v>512</v>
      </c>
      <c r="AW109" s="205" t="s">
        <v>20</v>
      </c>
      <c r="AX109" s="205" t="s">
        <v>757</v>
      </c>
      <c r="AY109" s="891" t="s">
        <v>313</v>
      </c>
      <c r="AZ109" s="267">
        <v>25.5029</v>
      </c>
      <c r="BA109" s="268">
        <v>13.12846</v>
      </c>
      <c r="BB109" s="268">
        <v>17.601220000000001</v>
      </c>
      <c r="BC109" s="258">
        <f t="shared" si="112"/>
        <v>7.9016799999999989</v>
      </c>
      <c r="BD109" s="259">
        <f t="shared" si="113"/>
        <v>0.30983456783346203</v>
      </c>
      <c r="BE109" s="280">
        <v>1.4645710000000001</v>
      </c>
      <c r="BF109" s="258"/>
      <c r="BG109" s="258">
        <v>6.0589199999999996</v>
      </c>
      <c r="BH109" s="258">
        <v>0.32861279999999998</v>
      </c>
      <c r="BI109" s="258">
        <v>3.591764</v>
      </c>
      <c r="BJ109" s="258">
        <v>0.51784129999999995</v>
      </c>
      <c r="BK109" s="258">
        <v>0.16376830000000001</v>
      </c>
      <c r="BL109" s="258">
        <v>9.5567200000000005E-2</v>
      </c>
      <c r="BM109" s="258">
        <f t="shared" si="114"/>
        <v>-4.472760000000001</v>
      </c>
      <c r="BN109" s="892">
        <f t="shared" si="115"/>
        <v>0.15339540000000085</v>
      </c>
      <c r="BO109" s="893">
        <f t="shared" si="116"/>
        <v>1.9413010904010396E-2</v>
      </c>
      <c r="BP109" s="499">
        <v>2012</v>
      </c>
      <c r="BQ109" s="206" t="s">
        <v>451</v>
      </c>
      <c r="BR109" s="205" t="s">
        <v>512</v>
      </c>
      <c r="BS109" s="205" t="s">
        <v>20</v>
      </c>
      <c r="BT109" s="205" t="s">
        <v>757</v>
      </c>
      <c r="BU109" s="891" t="s">
        <v>313</v>
      </c>
      <c r="BV109" s="267">
        <v>87.230770000000007</v>
      </c>
      <c r="BW109" s="268">
        <v>13.41211</v>
      </c>
      <c r="BX109" s="269">
        <v>17.607669999999999</v>
      </c>
      <c r="BY109" s="258">
        <f t="shared" si="117"/>
        <v>69.623100000000008</v>
      </c>
      <c r="BZ109" s="259">
        <f t="shared" si="118"/>
        <v>0.79814840566006695</v>
      </c>
      <c r="CA109" s="280">
        <v>72.922529999999995</v>
      </c>
      <c r="CB109" s="258"/>
      <c r="CC109" s="258">
        <v>3.8678200000000003E-2</v>
      </c>
      <c r="CD109" s="258">
        <v>1.51906E-2</v>
      </c>
      <c r="CE109" s="258">
        <v>0.55912879999999998</v>
      </c>
      <c r="CF109" s="258">
        <v>0.1006613</v>
      </c>
      <c r="CG109" s="258">
        <v>5.2774399999999999E-2</v>
      </c>
      <c r="CH109" s="258">
        <v>3.7310099999999999E-2</v>
      </c>
      <c r="CI109" s="258">
        <f t="shared" si="119"/>
        <v>-4.1955599999999986</v>
      </c>
      <c r="CJ109" s="892">
        <f t="shared" si="120"/>
        <v>9.2386600000011754E-2</v>
      </c>
      <c r="CK109" s="893">
        <f t="shared" si="121"/>
        <v>1.3269532669474894E-3</v>
      </c>
    </row>
    <row r="110" spans="1:89" ht="11.45" customHeight="1">
      <c r="A110" s="499">
        <v>2011</v>
      </c>
      <c r="B110" s="206" t="s">
        <v>451</v>
      </c>
      <c r="C110" s="205" t="s">
        <v>512</v>
      </c>
      <c r="D110" s="205" t="s">
        <v>4</v>
      </c>
      <c r="E110" s="205" t="s">
        <v>615</v>
      </c>
      <c r="F110" s="1001" t="s">
        <v>313</v>
      </c>
      <c r="G110" s="267">
        <v>36.038580000000003</v>
      </c>
      <c r="H110" s="268">
        <v>11.16192</v>
      </c>
      <c r="I110" s="268">
        <v>14.881779999999999</v>
      </c>
      <c r="J110" s="280">
        <f t="shared" si="106"/>
        <v>21.156800000000004</v>
      </c>
      <c r="K110" s="281">
        <f t="shared" si="107"/>
        <v>0.58705975651648878</v>
      </c>
      <c r="L110" s="267">
        <v>20.39922</v>
      </c>
      <c r="M110" s="268"/>
      <c r="N110" s="268">
        <v>1.9859869999999999</v>
      </c>
      <c r="O110" s="268">
        <v>0.1580696</v>
      </c>
      <c r="P110" s="268">
        <v>2.0015260000000001</v>
      </c>
      <c r="Q110" s="268">
        <v>0.19580359999999999</v>
      </c>
      <c r="R110" s="268">
        <v>0.16577529999999999</v>
      </c>
      <c r="S110" s="268">
        <v>1.7089400000000001E-2</v>
      </c>
      <c r="T110" s="258">
        <f t="shared" si="108"/>
        <v>-3.7198599999999988</v>
      </c>
      <c r="U110" s="892">
        <f t="shared" si="109"/>
        <v>-4.6810900000004096E-2</v>
      </c>
      <c r="V110" s="893">
        <f t="shared" si="110"/>
        <v>-2.2125699538684531E-3</v>
      </c>
      <c r="W110" s="900">
        <f t="shared" si="91"/>
        <v>8.077497542161384E-4</v>
      </c>
      <c r="X110" s="499">
        <v>2011</v>
      </c>
      <c r="Y110" s="206" t="s">
        <v>451</v>
      </c>
      <c r="Z110" s="205" t="s">
        <v>512</v>
      </c>
      <c r="AA110" s="205" t="s">
        <v>4</v>
      </c>
      <c r="AB110" s="205" t="s">
        <v>615</v>
      </c>
      <c r="AC110" s="891" t="s">
        <v>313</v>
      </c>
      <c r="AD110" s="267">
        <v>20.98301</v>
      </c>
      <c r="AE110" s="268">
        <v>10.348520000000001</v>
      </c>
      <c r="AF110" s="269">
        <v>13.29561</v>
      </c>
      <c r="AG110" s="258">
        <f t="shared" si="77"/>
        <v>7.6874000000000002</v>
      </c>
      <c r="AH110" s="259">
        <f t="shared" si="78"/>
        <v>0.36636307183764388</v>
      </c>
      <c r="AI110" s="280">
        <v>6.2016260000000001</v>
      </c>
      <c r="AJ110" s="258"/>
      <c r="AK110" s="258">
        <v>1.6770579999999999</v>
      </c>
      <c r="AL110" s="258">
        <v>0.2012553</v>
      </c>
      <c r="AM110" s="258">
        <v>2.2638750000000001</v>
      </c>
      <c r="AN110" s="258">
        <v>0.15050649999999999</v>
      </c>
      <c r="AO110" s="258">
        <v>0.1734309</v>
      </c>
      <c r="AP110" s="258">
        <v>8.3593999999999995E-3</v>
      </c>
      <c r="AQ110" s="258">
        <f t="shared" si="111"/>
        <v>-2.9470899999999993</v>
      </c>
      <c r="AR110" s="892">
        <f t="shared" si="93"/>
        <v>-4.1621100000000411E-2</v>
      </c>
      <c r="AS110" s="893">
        <f t="shared" si="79"/>
        <v>-5.414197257850562E-3</v>
      </c>
      <c r="AT110" s="499">
        <v>2011</v>
      </c>
      <c r="AU110" s="206" t="s">
        <v>451</v>
      </c>
      <c r="AV110" s="205" t="s">
        <v>512</v>
      </c>
      <c r="AW110" s="205" t="s">
        <v>4</v>
      </c>
      <c r="AX110" s="205" t="s">
        <v>615</v>
      </c>
      <c r="AY110" s="891" t="s">
        <v>313</v>
      </c>
      <c r="AZ110" s="267">
        <v>22.8385</v>
      </c>
      <c r="BA110" s="268">
        <v>11.5589</v>
      </c>
      <c r="BB110" s="268">
        <v>15.7957</v>
      </c>
      <c r="BC110" s="258">
        <f t="shared" si="112"/>
        <v>7.0427999999999997</v>
      </c>
      <c r="BD110" s="259">
        <f t="shared" si="113"/>
        <v>0.30837401755807081</v>
      </c>
      <c r="BE110" s="280">
        <v>1.431813</v>
      </c>
      <c r="BF110" s="258"/>
      <c r="BG110" s="258">
        <v>5.9653460000000003</v>
      </c>
      <c r="BH110" s="258">
        <v>0.13290640000000001</v>
      </c>
      <c r="BI110" s="258">
        <v>3.0968990000000001</v>
      </c>
      <c r="BJ110" s="258">
        <v>0.53288080000000004</v>
      </c>
      <c r="BK110" s="258">
        <v>0.1839066</v>
      </c>
      <c r="BL110" s="258">
        <v>4.34632E-2</v>
      </c>
      <c r="BM110" s="258">
        <f t="shared" si="114"/>
        <v>-4.2368000000000006</v>
      </c>
      <c r="BN110" s="892">
        <f t="shared" si="115"/>
        <v>-0.10761499999999913</v>
      </c>
      <c r="BO110" s="893">
        <f t="shared" si="116"/>
        <v>-1.5280144260805237E-2</v>
      </c>
      <c r="BP110" s="499">
        <v>2011</v>
      </c>
      <c r="BQ110" s="206" t="s">
        <v>451</v>
      </c>
      <c r="BR110" s="205" t="s">
        <v>512</v>
      </c>
      <c r="BS110" s="205" t="s">
        <v>4</v>
      </c>
      <c r="BT110" s="205" t="s">
        <v>615</v>
      </c>
      <c r="BU110" s="891" t="s">
        <v>313</v>
      </c>
      <c r="BV110" s="267">
        <v>88.273989999999998</v>
      </c>
      <c r="BW110" s="268">
        <v>13.471349999999999</v>
      </c>
      <c r="BX110" s="269">
        <v>18.894220000000001</v>
      </c>
      <c r="BY110" s="258">
        <f t="shared" si="117"/>
        <v>69.379769999999994</v>
      </c>
      <c r="BZ110" s="259">
        <f t="shared" si="118"/>
        <v>0.78595937489627465</v>
      </c>
      <c r="CA110" s="280">
        <v>73.979950000000002</v>
      </c>
      <c r="CB110" s="258"/>
      <c r="CC110" s="258">
        <v>2.4368299999999999E-2</v>
      </c>
      <c r="CD110" s="258">
        <v>0</v>
      </c>
      <c r="CE110" s="258">
        <v>0.56744150000000004</v>
      </c>
      <c r="CF110" s="258">
        <v>8.4632899999999997E-2</v>
      </c>
      <c r="CG110" s="258">
        <v>0.14108180000000001</v>
      </c>
      <c r="CH110" s="258">
        <v>2.2746599999999999E-2</v>
      </c>
      <c r="CI110" s="258">
        <f t="shared" si="119"/>
        <v>-5.4228700000000014</v>
      </c>
      <c r="CJ110" s="892">
        <f t="shared" si="120"/>
        <v>-1.7581100000015226E-2</v>
      </c>
      <c r="CK110" s="893">
        <f t="shared" si="121"/>
        <v>-2.5340383803542775E-4</v>
      </c>
    </row>
    <row r="111" spans="1:89" ht="11.45" customHeight="1">
      <c r="A111" s="499">
        <v>2010</v>
      </c>
      <c r="B111" s="206" t="s">
        <v>451</v>
      </c>
      <c r="C111" s="205" t="s">
        <v>512</v>
      </c>
      <c r="D111" s="205" t="s">
        <v>4</v>
      </c>
      <c r="E111" s="205" t="s">
        <v>102</v>
      </c>
      <c r="F111" s="1001" t="s">
        <v>313</v>
      </c>
      <c r="G111" s="267">
        <v>36.894930000000002</v>
      </c>
      <c r="H111" s="268">
        <v>11.7654</v>
      </c>
      <c r="I111" s="268">
        <v>15.98793</v>
      </c>
      <c r="J111" s="280">
        <f t="shared" si="106"/>
        <v>20.907000000000004</v>
      </c>
      <c r="K111" s="281">
        <f t="shared" si="107"/>
        <v>0.56666322445929573</v>
      </c>
      <c r="L111" s="267">
        <v>20.084610000000001</v>
      </c>
      <c r="M111" s="268"/>
      <c r="N111" s="268">
        <v>2.1397710000000001</v>
      </c>
      <c r="O111" s="268">
        <v>0.2004929</v>
      </c>
      <c r="P111" s="268">
        <v>2.2467459999999999</v>
      </c>
      <c r="Q111" s="268">
        <v>0.267899</v>
      </c>
      <c r="R111" s="268">
        <v>0.17600969999999999</v>
      </c>
      <c r="S111" s="268">
        <v>9.7145099999999998E-2</v>
      </c>
      <c r="T111" s="258">
        <f t="shared" si="108"/>
        <v>-4.2225300000000008</v>
      </c>
      <c r="U111" s="892">
        <f t="shared" si="109"/>
        <v>-8.314370000000082E-2</v>
      </c>
      <c r="V111" s="893">
        <f t="shared" si="110"/>
        <v>-3.9768355096379592E-3</v>
      </c>
      <c r="W111" s="900">
        <f t="shared" si="91"/>
        <v>4.646534653465346E-3</v>
      </c>
      <c r="X111" s="499">
        <v>2010</v>
      </c>
      <c r="Y111" s="206" t="s">
        <v>451</v>
      </c>
      <c r="Z111" s="205" t="s">
        <v>512</v>
      </c>
      <c r="AA111" s="205" t="s">
        <v>4</v>
      </c>
      <c r="AB111" s="205" t="s">
        <v>102</v>
      </c>
      <c r="AC111" s="891" t="s">
        <v>313</v>
      </c>
      <c r="AD111" s="267">
        <v>21.998729999999998</v>
      </c>
      <c r="AE111" s="268">
        <v>10.457319999999999</v>
      </c>
      <c r="AF111" s="269">
        <v>13.918329999999999</v>
      </c>
      <c r="AG111" s="258">
        <f t="shared" si="77"/>
        <v>8.0803999999999991</v>
      </c>
      <c r="AH111" s="259">
        <f t="shared" si="78"/>
        <v>0.36731211301743327</v>
      </c>
      <c r="AI111" s="280">
        <v>6.2488799999999998</v>
      </c>
      <c r="AJ111" s="258"/>
      <c r="AK111" s="258">
        <v>1.916458</v>
      </c>
      <c r="AL111" s="258">
        <v>0.27261540000000001</v>
      </c>
      <c r="AM111" s="258">
        <v>2.7034349999999998</v>
      </c>
      <c r="AN111" s="258">
        <v>0.2704549</v>
      </c>
      <c r="AO111" s="258">
        <v>0.19186449999999999</v>
      </c>
      <c r="AP111" s="258">
        <v>7.3590299999999997E-2</v>
      </c>
      <c r="AQ111" s="258">
        <f t="shared" si="111"/>
        <v>-3.4610099999999999</v>
      </c>
      <c r="AR111" s="892">
        <f t="shared" si="93"/>
        <v>-0.13588810000000073</v>
      </c>
      <c r="AS111" s="893">
        <f t="shared" si="79"/>
        <v>-1.6817001633582587E-2</v>
      </c>
      <c r="AT111" s="499">
        <v>2010</v>
      </c>
      <c r="AU111" s="206" t="s">
        <v>451</v>
      </c>
      <c r="AV111" s="205" t="s">
        <v>512</v>
      </c>
      <c r="AW111" s="205" t="s">
        <v>4</v>
      </c>
      <c r="AX111" s="205" t="s">
        <v>102</v>
      </c>
      <c r="AY111" s="891" t="s">
        <v>313</v>
      </c>
      <c r="AZ111" s="267">
        <v>23.871110000000002</v>
      </c>
      <c r="BA111" s="268">
        <v>12.4941</v>
      </c>
      <c r="BB111" s="268">
        <v>16.349119999999999</v>
      </c>
      <c r="BC111" s="258">
        <f t="shared" si="112"/>
        <v>7.5219900000000024</v>
      </c>
      <c r="BD111" s="259">
        <f t="shared" si="113"/>
        <v>0.31510851401547735</v>
      </c>
      <c r="BE111" s="280">
        <v>1.010913</v>
      </c>
      <c r="BF111" s="258"/>
      <c r="BG111" s="258">
        <v>5.8620989999999997</v>
      </c>
      <c r="BH111" s="258">
        <v>0.21139759999999999</v>
      </c>
      <c r="BI111" s="258">
        <v>3.229028</v>
      </c>
      <c r="BJ111" s="258">
        <v>0.60390949999999999</v>
      </c>
      <c r="BK111" s="258">
        <v>0.26150370000000001</v>
      </c>
      <c r="BL111" s="258">
        <v>0.27200750000000001</v>
      </c>
      <c r="BM111" s="258">
        <f t="shared" si="114"/>
        <v>-3.8550199999999997</v>
      </c>
      <c r="BN111" s="892">
        <f t="shared" si="115"/>
        <v>-7.384829999999809E-2</v>
      </c>
      <c r="BO111" s="893">
        <f t="shared" si="116"/>
        <v>-9.817654636605215E-3</v>
      </c>
      <c r="BP111" s="499">
        <v>2010</v>
      </c>
      <c r="BQ111" s="206" t="s">
        <v>451</v>
      </c>
      <c r="BR111" s="205" t="s">
        <v>512</v>
      </c>
      <c r="BS111" s="205" t="s">
        <v>4</v>
      </c>
      <c r="BT111" s="205" t="s">
        <v>102</v>
      </c>
      <c r="BU111" s="891" t="s">
        <v>313</v>
      </c>
      <c r="BV111" s="267">
        <v>88.609359999999995</v>
      </c>
      <c r="BW111" s="268">
        <v>15.113910000000001</v>
      </c>
      <c r="BX111" s="269">
        <v>21.877140000000001</v>
      </c>
      <c r="BY111" s="258">
        <f t="shared" si="117"/>
        <v>66.732219999999998</v>
      </c>
      <c r="BZ111" s="259">
        <f t="shared" si="118"/>
        <v>0.75310576670455587</v>
      </c>
      <c r="CA111" s="280">
        <v>72.894199999999998</v>
      </c>
      <c r="CB111" s="258"/>
      <c r="CC111" s="258">
        <v>3.7201400000000003E-2</v>
      </c>
      <c r="CD111" s="258">
        <v>4.8675999999999997E-3</v>
      </c>
      <c r="CE111" s="258">
        <v>0.36358639999999998</v>
      </c>
      <c r="CF111" s="258">
        <v>2.7974599999999999E-2</v>
      </c>
      <c r="CG111" s="258">
        <v>7.8969999999999999E-2</v>
      </c>
      <c r="CH111" s="258">
        <v>3.8470699999999997E-2</v>
      </c>
      <c r="CI111" s="258">
        <f t="shared" si="119"/>
        <v>-6.7632300000000001</v>
      </c>
      <c r="CJ111" s="892">
        <f t="shared" si="120"/>
        <v>5.0179300000010585E-2</v>
      </c>
      <c r="CK111" s="893">
        <f t="shared" si="121"/>
        <v>7.5195010745949392E-4</v>
      </c>
    </row>
    <row r="112" spans="1:89" ht="11.45" customHeight="1">
      <c r="A112" s="499">
        <v>2009</v>
      </c>
      <c r="B112" s="206" t="s">
        <v>451</v>
      </c>
      <c r="C112" s="205" t="s">
        <v>512</v>
      </c>
      <c r="D112" s="205" t="s">
        <v>4</v>
      </c>
      <c r="E112" s="205" t="s">
        <v>758</v>
      </c>
      <c r="F112" s="1001" t="s">
        <v>313</v>
      </c>
      <c r="G112" s="267">
        <v>37.101680000000002</v>
      </c>
      <c r="H112" s="268">
        <v>12.035970000000001</v>
      </c>
      <c r="I112" s="268">
        <v>16.104310000000002</v>
      </c>
      <c r="J112" s="280">
        <f t="shared" si="106"/>
        <v>20.99737</v>
      </c>
      <c r="K112" s="281">
        <f t="shared" si="107"/>
        <v>0.56594121883429538</v>
      </c>
      <c r="L112" s="267">
        <v>20.42286</v>
      </c>
      <c r="M112" s="268"/>
      <c r="N112" s="268">
        <v>2.072136</v>
      </c>
      <c r="O112" s="268">
        <v>0.126967</v>
      </c>
      <c r="P112" s="268">
        <v>1.955743</v>
      </c>
      <c r="Q112" s="268">
        <v>0.20079179999999999</v>
      </c>
      <c r="R112" s="268">
        <v>0.1452589</v>
      </c>
      <c r="S112" s="268">
        <v>9.7621399999999997E-2</v>
      </c>
      <c r="T112" s="258">
        <f t="shared" si="108"/>
        <v>-4.068340000000001</v>
      </c>
      <c r="U112" s="892">
        <f t="shared" si="109"/>
        <v>4.4331899999999536E-2</v>
      </c>
      <c r="V112" s="893">
        <f t="shared" si="110"/>
        <v>2.1113072732441983E-3</v>
      </c>
      <c r="W112" s="900">
        <f t="shared" si="91"/>
        <v>4.6492203547396646E-3</v>
      </c>
      <c r="X112" s="499">
        <v>2009</v>
      </c>
      <c r="Y112" s="206" t="s">
        <v>451</v>
      </c>
      <c r="Z112" s="205" t="s">
        <v>512</v>
      </c>
      <c r="AA112" s="205" t="s">
        <v>4</v>
      </c>
      <c r="AB112" s="205" t="s">
        <v>758</v>
      </c>
      <c r="AC112" s="891" t="s">
        <v>313</v>
      </c>
      <c r="AD112" s="267">
        <v>21.532240000000002</v>
      </c>
      <c r="AE112" s="268">
        <v>10.723369999999999</v>
      </c>
      <c r="AF112" s="269">
        <v>14.33766</v>
      </c>
      <c r="AG112" s="258">
        <f t="shared" si="77"/>
        <v>7.194580000000002</v>
      </c>
      <c r="AH112" s="259">
        <f t="shared" si="78"/>
        <v>0.33413058743539925</v>
      </c>
      <c r="AI112" s="280">
        <v>6.0043559999999996</v>
      </c>
      <c r="AJ112" s="258"/>
      <c r="AK112" s="258">
        <v>1.783355</v>
      </c>
      <c r="AL112" s="258">
        <v>0.17719650000000001</v>
      </c>
      <c r="AM112" s="258">
        <v>2.3062740000000002</v>
      </c>
      <c r="AN112" s="258">
        <v>0.17274900000000001</v>
      </c>
      <c r="AO112" s="258">
        <v>0.17755940000000001</v>
      </c>
      <c r="AP112" s="258">
        <v>6.54111E-2</v>
      </c>
      <c r="AQ112" s="258">
        <f t="shared" si="111"/>
        <v>-3.6142900000000004</v>
      </c>
      <c r="AR112" s="892">
        <f t="shared" si="93"/>
        <v>0.12196900000000177</v>
      </c>
      <c r="AS112" s="893">
        <f t="shared" si="79"/>
        <v>1.695290065577167E-2</v>
      </c>
      <c r="AT112" s="499">
        <v>2009</v>
      </c>
      <c r="AU112" s="206" t="s">
        <v>451</v>
      </c>
      <c r="AV112" s="205" t="s">
        <v>512</v>
      </c>
      <c r="AW112" s="205" t="s">
        <v>4</v>
      </c>
      <c r="AX112" s="205" t="s">
        <v>758</v>
      </c>
      <c r="AY112" s="891" t="s">
        <v>313</v>
      </c>
      <c r="AZ112" s="267">
        <v>24.535229999999999</v>
      </c>
      <c r="BA112" s="268">
        <v>13.488</v>
      </c>
      <c r="BB112" s="268">
        <v>17.786110000000001</v>
      </c>
      <c r="BC112" s="258">
        <f t="shared" si="112"/>
        <v>6.7491199999999978</v>
      </c>
      <c r="BD112" s="259">
        <f t="shared" si="113"/>
        <v>0.27507873372289554</v>
      </c>
      <c r="BE112" s="280">
        <v>0.89761349999999995</v>
      </c>
      <c r="BF112" s="258"/>
      <c r="BG112" s="258">
        <v>6.133527</v>
      </c>
      <c r="BH112" s="258">
        <v>0.12825490000000001</v>
      </c>
      <c r="BI112" s="258">
        <v>3.1694179999999998</v>
      </c>
      <c r="BJ112" s="258">
        <v>0.43807649999999998</v>
      </c>
      <c r="BK112" s="258">
        <v>0.2448111</v>
      </c>
      <c r="BL112" s="258">
        <v>0.1734009</v>
      </c>
      <c r="BM112" s="258">
        <f t="shared" si="114"/>
        <v>-4.2981100000000012</v>
      </c>
      <c r="BN112" s="892">
        <f t="shared" si="115"/>
        <v>-0.13787190000000038</v>
      </c>
      <c r="BO112" s="893">
        <f t="shared" si="116"/>
        <v>-2.04281298895264E-2</v>
      </c>
      <c r="BP112" s="499">
        <v>2009</v>
      </c>
      <c r="BQ112" s="206" t="s">
        <v>451</v>
      </c>
      <c r="BR112" s="205" t="s">
        <v>512</v>
      </c>
      <c r="BS112" s="205" t="s">
        <v>4</v>
      </c>
      <c r="BT112" s="205" t="s">
        <v>758</v>
      </c>
      <c r="BU112" s="891" t="s">
        <v>313</v>
      </c>
      <c r="BV112" s="267">
        <v>87.556190000000001</v>
      </c>
      <c r="BW112" s="268">
        <v>14.589639999999999</v>
      </c>
      <c r="BX112" s="269">
        <v>19.75742</v>
      </c>
      <c r="BY112" s="258">
        <f t="shared" si="117"/>
        <v>67.798770000000005</v>
      </c>
      <c r="BZ112" s="259">
        <f t="shared" si="118"/>
        <v>0.774345822950953</v>
      </c>
      <c r="CA112" s="280">
        <v>72.493350000000007</v>
      </c>
      <c r="CB112" s="258"/>
      <c r="CC112" s="258">
        <v>7.9178299999999993E-2</v>
      </c>
      <c r="CD112" s="258">
        <v>1.1902E-3</v>
      </c>
      <c r="CE112" s="258">
        <v>0.26875969999999999</v>
      </c>
      <c r="CF112" s="258">
        <v>9.5173400000000005E-2</v>
      </c>
      <c r="CG112" s="258">
        <v>0</v>
      </c>
      <c r="CH112" s="258">
        <v>3.3571200000000002E-2</v>
      </c>
      <c r="CI112" s="258">
        <f t="shared" si="119"/>
        <v>-5.1677800000000005</v>
      </c>
      <c r="CJ112" s="892">
        <f t="shared" si="120"/>
        <v>-4.6727999999944814E-3</v>
      </c>
      <c r="CK112" s="893">
        <f t="shared" si="121"/>
        <v>-6.8921604329908652E-5</v>
      </c>
    </row>
    <row r="113" spans="1:89" ht="11.45" customHeight="1">
      <c r="A113" s="499">
        <v>2008</v>
      </c>
      <c r="B113" s="206" t="s">
        <v>451</v>
      </c>
      <c r="C113" s="205" t="s">
        <v>512</v>
      </c>
      <c r="D113" s="205" t="s">
        <v>6</v>
      </c>
      <c r="E113" s="205" t="s">
        <v>759</v>
      </c>
      <c r="F113" s="1001" t="s">
        <v>313</v>
      </c>
      <c r="G113" s="267">
        <v>35.407649999999997</v>
      </c>
      <c r="H113" s="268">
        <v>11.309100000000001</v>
      </c>
      <c r="I113" s="268">
        <v>15.16024</v>
      </c>
      <c r="J113" s="280">
        <f t="shared" si="106"/>
        <v>20.247409999999995</v>
      </c>
      <c r="K113" s="281">
        <f t="shared" si="107"/>
        <v>0.5718371594838968</v>
      </c>
      <c r="L113" s="267">
        <v>19.745740000000001</v>
      </c>
      <c r="M113" s="268"/>
      <c r="N113" s="268">
        <v>1.565618</v>
      </c>
      <c r="O113" s="268">
        <v>0.2373133</v>
      </c>
      <c r="P113" s="268">
        <v>1.9366110000000001</v>
      </c>
      <c r="Q113" s="268">
        <v>0.24511479999999999</v>
      </c>
      <c r="R113" s="268">
        <v>0.27886250000000001</v>
      </c>
      <c r="S113" s="268">
        <v>0.1031265</v>
      </c>
      <c r="T113" s="258">
        <f t="shared" si="108"/>
        <v>-3.8511399999999991</v>
      </c>
      <c r="U113" s="892">
        <f t="shared" si="109"/>
        <v>-1.3836100000006013E-2</v>
      </c>
      <c r="V113" s="893">
        <f t="shared" si="110"/>
        <v>-6.8335159904432305E-4</v>
      </c>
      <c r="W113" s="900">
        <f t="shared" si="91"/>
        <v>5.0933181083407716E-3</v>
      </c>
      <c r="X113" s="499">
        <v>2008</v>
      </c>
      <c r="Y113" s="206" t="s">
        <v>451</v>
      </c>
      <c r="Z113" s="205" t="s">
        <v>512</v>
      </c>
      <c r="AA113" s="205" t="s">
        <v>6</v>
      </c>
      <c r="AB113" s="205" t="s">
        <v>759</v>
      </c>
      <c r="AC113" s="891" t="s">
        <v>313</v>
      </c>
      <c r="AD113" s="267">
        <v>19.840959999999999</v>
      </c>
      <c r="AE113" s="268">
        <v>9.9197950000000006</v>
      </c>
      <c r="AF113" s="269">
        <v>13.11894</v>
      </c>
      <c r="AG113" s="258">
        <f t="shared" si="77"/>
        <v>6.7220199999999988</v>
      </c>
      <c r="AH113" s="259">
        <f t="shared" si="78"/>
        <v>0.33879509862426005</v>
      </c>
      <c r="AI113" s="280">
        <v>5.2414129999999997</v>
      </c>
      <c r="AJ113" s="258"/>
      <c r="AK113" s="258">
        <v>1.4571099999999999</v>
      </c>
      <c r="AL113" s="258">
        <v>0.31186390000000003</v>
      </c>
      <c r="AM113" s="258">
        <v>2.3074499999999998</v>
      </c>
      <c r="AN113" s="258">
        <v>0.27410079999999998</v>
      </c>
      <c r="AO113" s="258">
        <v>0.31521650000000001</v>
      </c>
      <c r="AP113" s="258">
        <v>6.9533800000000007E-2</v>
      </c>
      <c r="AQ113" s="258">
        <f t="shared" si="111"/>
        <v>-3.1991449999999997</v>
      </c>
      <c r="AR113" s="892">
        <f t="shared" si="93"/>
        <v>-5.5523000000000877E-2</v>
      </c>
      <c r="AS113" s="893">
        <f t="shared" si="79"/>
        <v>-8.2598683133940226E-3</v>
      </c>
      <c r="AT113" s="499">
        <v>2008</v>
      </c>
      <c r="AU113" s="206" t="s">
        <v>451</v>
      </c>
      <c r="AV113" s="205" t="s">
        <v>512</v>
      </c>
      <c r="AW113" s="205" t="s">
        <v>6</v>
      </c>
      <c r="AX113" s="205" t="s">
        <v>759</v>
      </c>
      <c r="AY113" s="891" t="s">
        <v>313</v>
      </c>
      <c r="AZ113" s="267">
        <v>21.10736</v>
      </c>
      <c r="BA113" s="268">
        <v>11.67694</v>
      </c>
      <c r="BB113" s="268">
        <v>15.66807</v>
      </c>
      <c r="BC113" s="258">
        <f t="shared" si="112"/>
        <v>5.4392899999999997</v>
      </c>
      <c r="BD113" s="259">
        <f t="shared" si="113"/>
        <v>0.25769636752298725</v>
      </c>
      <c r="BE113" s="280">
        <v>0.83102750000000003</v>
      </c>
      <c r="BF113" s="258"/>
      <c r="BG113" s="258">
        <v>4.19015</v>
      </c>
      <c r="BH113" s="258">
        <v>0.3251076</v>
      </c>
      <c r="BI113" s="258">
        <v>2.7816320000000001</v>
      </c>
      <c r="BJ113" s="258">
        <v>0.4199271</v>
      </c>
      <c r="BK113" s="258">
        <v>0.42244009999999999</v>
      </c>
      <c r="BL113" s="258">
        <v>0.1862936</v>
      </c>
      <c r="BM113" s="258">
        <f t="shared" si="114"/>
        <v>-3.9911300000000001</v>
      </c>
      <c r="BN113" s="892">
        <f t="shared" si="115"/>
        <v>0.27384209999999776</v>
      </c>
      <c r="BO113" s="893">
        <f t="shared" si="116"/>
        <v>5.0345192111470018E-2</v>
      </c>
      <c r="BP113" s="499">
        <v>2008</v>
      </c>
      <c r="BQ113" s="206" t="s">
        <v>451</v>
      </c>
      <c r="BR113" s="205" t="s">
        <v>512</v>
      </c>
      <c r="BS113" s="205" t="s">
        <v>6</v>
      </c>
      <c r="BT113" s="205" t="s">
        <v>759</v>
      </c>
      <c r="BU113" s="891" t="s">
        <v>313</v>
      </c>
      <c r="BV113" s="267">
        <v>86.908289999999994</v>
      </c>
      <c r="BW113" s="268">
        <v>15.232290000000001</v>
      </c>
      <c r="BX113" s="269">
        <v>20.656020000000002</v>
      </c>
      <c r="BY113" s="258">
        <f t="shared" si="117"/>
        <v>66.252269999999996</v>
      </c>
      <c r="BZ113" s="259">
        <f t="shared" si="118"/>
        <v>0.7623239394078517</v>
      </c>
      <c r="CA113" s="280">
        <v>70.871409999999997</v>
      </c>
      <c r="CB113" s="258"/>
      <c r="CC113" s="258">
        <v>9.6473699999999996E-2</v>
      </c>
      <c r="CD113" s="258">
        <v>2.8495999999999999E-3</v>
      </c>
      <c r="CE113" s="258">
        <v>0.47086099999999997</v>
      </c>
      <c r="CF113" s="258">
        <v>4.6444399999999997E-2</v>
      </c>
      <c r="CG113" s="258">
        <v>8.4200399999999995E-2</v>
      </c>
      <c r="CH113" s="258">
        <v>0.14315459999999999</v>
      </c>
      <c r="CI113" s="258">
        <f t="shared" si="119"/>
        <v>-5.4237300000000008</v>
      </c>
      <c r="CJ113" s="892">
        <f t="shared" si="120"/>
        <v>-3.9393700000005083E-2</v>
      </c>
      <c r="CK113" s="893">
        <f t="shared" si="121"/>
        <v>-5.9460151327652756E-4</v>
      </c>
    </row>
    <row r="114" spans="1:89" ht="11.45" customHeight="1">
      <c r="A114" s="499">
        <v>2007</v>
      </c>
      <c r="B114" s="206" t="s">
        <v>451</v>
      </c>
      <c r="C114" s="205" t="s">
        <v>512</v>
      </c>
      <c r="D114" s="205" t="s">
        <v>6</v>
      </c>
      <c r="E114" s="205" t="s">
        <v>103</v>
      </c>
      <c r="F114" s="1001" t="s">
        <v>313</v>
      </c>
      <c r="G114" s="267">
        <v>36.476089999999999</v>
      </c>
      <c r="H114" s="268">
        <v>11.257339999999999</v>
      </c>
      <c r="I114" s="268">
        <v>14.88339</v>
      </c>
      <c r="J114" s="280">
        <f t="shared" si="106"/>
        <v>21.592700000000001</v>
      </c>
      <c r="K114" s="281">
        <f t="shared" si="107"/>
        <v>0.59196860189784595</v>
      </c>
      <c r="L114" s="267">
        <v>19.701740000000001</v>
      </c>
      <c r="M114" s="268"/>
      <c r="N114" s="268">
        <v>2.1286230000000002</v>
      </c>
      <c r="O114" s="268">
        <v>0.1122041</v>
      </c>
      <c r="P114" s="268">
        <v>2.618725</v>
      </c>
      <c r="Q114" s="268">
        <v>0.24421689999999999</v>
      </c>
      <c r="R114" s="268">
        <v>0.24502989999999999</v>
      </c>
      <c r="S114" s="268">
        <v>0.1290298</v>
      </c>
      <c r="T114" s="258">
        <f t="shared" si="108"/>
        <v>-3.6260500000000011</v>
      </c>
      <c r="U114" s="892">
        <f t="shared" si="109"/>
        <v>3.9181299999995645E-2</v>
      </c>
      <c r="V114" s="893">
        <f t="shared" si="110"/>
        <v>1.8145623289350403E-3</v>
      </c>
      <c r="W114" s="900">
        <f t="shared" si="91"/>
        <v>5.9756213905625515E-3</v>
      </c>
      <c r="X114" s="499">
        <v>2007</v>
      </c>
      <c r="Y114" s="206" t="s">
        <v>451</v>
      </c>
      <c r="Z114" s="205" t="s">
        <v>512</v>
      </c>
      <c r="AA114" s="205" t="s">
        <v>6</v>
      </c>
      <c r="AB114" s="205" t="s">
        <v>103</v>
      </c>
      <c r="AC114" s="891" t="s">
        <v>313</v>
      </c>
      <c r="AD114" s="267">
        <v>21.793810000000001</v>
      </c>
      <c r="AE114" s="268">
        <v>9.8920759999999994</v>
      </c>
      <c r="AF114" s="269">
        <v>12.988720000000001</v>
      </c>
      <c r="AG114" s="258">
        <f t="shared" si="77"/>
        <v>8.8050899999999999</v>
      </c>
      <c r="AH114" s="259">
        <f t="shared" si="78"/>
        <v>0.40401792986173596</v>
      </c>
      <c r="AI114" s="280">
        <v>6.2889080000000002</v>
      </c>
      <c r="AJ114" s="258"/>
      <c r="AK114" s="258">
        <v>1.7845850000000001</v>
      </c>
      <c r="AL114" s="258">
        <v>0.1676087</v>
      </c>
      <c r="AM114" s="258">
        <v>2.9974059999999998</v>
      </c>
      <c r="AN114" s="258">
        <v>0.25801469999999999</v>
      </c>
      <c r="AO114" s="258">
        <v>0.26080039999999999</v>
      </c>
      <c r="AP114" s="258">
        <v>8.4259500000000001E-2</v>
      </c>
      <c r="AQ114" s="258">
        <f t="shared" si="111"/>
        <v>-3.0966440000000013</v>
      </c>
      <c r="AR114" s="892">
        <f t="shared" si="93"/>
        <v>6.0151699999998698E-2</v>
      </c>
      <c r="AS114" s="893">
        <f t="shared" si="79"/>
        <v>6.8314690707305323E-3</v>
      </c>
      <c r="AT114" s="499">
        <v>2007</v>
      </c>
      <c r="AU114" s="206" t="s">
        <v>451</v>
      </c>
      <c r="AV114" s="205" t="s">
        <v>512</v>
      </c>
      <c r="AW114" s="205" t="s">
        <v>6</v>
      </c>
      <c r="AX114" s="205" t="s">
        <v>103</v>
      </c>
      <c r="AY114" s="891" t="s">
        <v>313</v>
      </c>
      <c r="AZ114" s="267">
        <v>23.783470000000001</v>
      </c>
      <c r="BA114" s="268">
        <v>11.66489</v>
      </c>
      <c r="BB114" s="268">
        <v>15.963150000000001</v>
      </c>
      <c r="BC114" s="258">
        <f t="shared" si="112"/>
        <v>7.8203200000000006</v>
      </c>
      <c r="BD114" s="259">
        <f t="shared" si="113"/>
        <v>0.3288132471838634</v>
      </c>
      <c r="BE114" s="280">
        <v>0.97452879999999997</v>
      </c>
      <c r="BF114" s="258"/>
      <c r="BG114" s="258">
        <v>5.6933980000000002</v>
      </c>
      <c r="BH114" s="258">
        <v>6.4527500000000002E-2</v>
      </c>
      <c r="BI114" s="258">
        <v>4.1495600000000001</v>
      </c>
      <c r="BJ114" s="258">
        <v>0.4046054</v>
      </c>
      <c r="BK114" s="258">
        <v>0.31389620000000001</v>
      </c>
      <c r="BL114" s="258">
        <v>0.28433320000000001</v>
      </c>
      <c r="BM114" s="258">
        <f t="shared" si="114"/>
        <v>-4.2982600000000009</v>
      </c>
      <c r="BN114" s="892">
        <f t="shared" si="115"/>
        <v>0.23373090000000118</v>
      </c>
      <c r="BO114" s="893">
        <f t="shared" si="116"/>
        <v>2.9887638868997837E-2</v>
      </c>
      <c r="BP114" s="499">
        <v>2007</v>
      </c>
      <c r="BQ114" s="206" t="s">
        <v>451</v>
      </c>
      <c r="BR114" s="205" t="s">
        <v>512</v>
      </c>
      <c r="BS114" s="205" t="s">
        <v>6</v>
      </c>
      <c r="BT114" s="205" t="s">
        <v>103</v>
      </c>
      <c r="BU114" s="891" t="s">
        <v>313</v>
      </c>
      <c r="BV114" s="267">
        <v>88.362949999999998</v>
      </c>
      <c r="BW114" s="268">
        <v>15.086959999999999</v>
      </c>
      <c r="BX114" s="269">
        <v>19.393540000000002</v>
      </c>
      <c r="BY114" s="258">
        <f t="shared" si="117"/>
        <v>68.969409999999996</v>
      </c>
      <c r="BZ114" s="259">
        <f t="shared" si="118"/>
        <v>0.78052407711603111</v>
      </c>
      <c r="CA114" s="280">
        <v>72.442710000000005</v>
      </c>
      <c r="CB114" s="258"/>
      <c r="CC114" s="258">
        <v>3.7641000000000001E-2</v>
      </c>
      <c r="CD114" s="258">
        <v>2.6015999999999999E-3</v>
      </c>
      <c r="CE114" s="258">
        <v>0.55601020000000001</v>
      </c>
      <c r="CF114" s="258">
        <v>9.7977599999999998E-2</v>
      </c>
      <c r="CG114" s="258">
        <v>0.16413549999999999</v>
      </c>
      <c r="CH114" s="258">
        <v>0.14177319999999999</v>
      </c>
      <c r="CI114" s="258">
        <f t="shared" si="119"/>
        <v>-4.3065800000000021</v>
      </c>
      <c r="CJ114" s="892">
        <f t="shared" si="120"/>
        <v>-0.16685910000001059</v>
      </c>
      <c r="CK114" s="893">
        <f t="shared" si="121"/>
        <v>-2.4193203914606577E-3</v>
      </c>
    </row>
    <row r="115" spans="1:89" ht="11.45" customHeight="1">
      <c r="A115" s="499">
        <v>2006</v>
      </c>
      <c r="B115" s="206" t="s">
        <v>451</v>
      </c>
      <c r="C115" s="205" t="s">
        <v>512</v>
      </c>
      <c r="D115" s="205" t="s">
        <v>6</v>
      </c>
      <c r="E115" s="205" t="s">
        <v>616</v>
      </c>
      <c r="F115" s="1001" t="s">
        <v>313</v>
      </c>
      <c r="G115" s="267">
        <v>36.785409999999999</v>
      </c>
      <c r="H115" s="268">
        <v>12.17581</v>
      </c>
      <c r="I115" s="268">
        <v>14.802390000000001</v>
      </c>
      <c r="J115" s="280">
        <f t="shared" si="106"/>
        <v>21.983019999999996</v>
      </c>
      <c r="K115" s="281">
        <f t="shared" si="107"/>
        <v>0.59760160346180724</v>
      </c>
      <c r="L115" s="267">
        <v>19.17061</v>
      </c>
      <c r="M115" s="268"/>
      <c r="N115" s="268">
        <v>1.600093</v>
      </c>
      <c r="O115" s="268">
        <v>0.26180170000000003</v>
      </c>
      <c r="P115" s="268">
        <v>2.8735550000000001</v>
      </c>
      <c r="Q115" s="268">
        <v>0.23325489999999999</v>
      </c>
      <c r="R115" s="268">
        <v>0.3245497</v>
      </c>
      <c r="S115" s="268">
        <v>0.12539819999999999</v>
      </c>
      <c r="T115" s="258">
        <f t="shared" si="108"/>
        <v>-2.6265800000000006</v>
      </c>
      <c r="U115" s="892">
        <f t="shared" si="109"/>
        <v>2.0337500000000119E-2</v>
      </c>
      <c r="V115" s="893">
        <f t="shared" si="110"/>
        <v>9.2514586257939641E-4</v>
      </c>
      <c r="W115" s="900">
        <f t="shared" si="91"/>
        <v>5.7043208803885916E-3</v>
      </c>
      <c r="X115" s="499">
        <v>2006</v>
      </c>
      <c r="Y115" s="206" t="s">
        <v>451</v>
      </c>
      <c r="Z115" s="205" t="s">
        <v>512</v>
      </c>
      <c r="AA115" s="205" t="s">
        <v>6</v>
      </c>
      <c r="AB115" s="205" t="s">
        <v>616</v>
      </c>
      <c r="AC115" s="891" t="s">
        <v>313</v>
      </c>
      <c r="AD115" s="267">
        <v>22.931799999999999</v>
      </c>
      <c r="AE115" s="268">
        <v>11.270820000000001</v>
      </c>
      <c r="AF115" s="269">
        <v>13.714549999999999</v>
      </c>
      <c r="AG115" s="258">
        <f t="shared" si="77"/>
        <v>9.2172499999999999</v>
      </c>
      <c r="AH115" s="259">
        <f t="shared" si="78"/>
        <v>0.40194184494893553</v>
      </c>
      <c r="AI115" s="280">
        <v>6.1340130000000004</v>
      </c>
      <c r="AJ115" s="258"/>
      <c r="AK115" s="258">
        <v>1.3651439999999999</v>
      </c>
      <c r="AL115" s="258">
        <v>0.27948709999999999</v>
      </c>
      <c r="AM115" s="258">
        <v>3.2413059999999998</v>
      </c>
      <c r="AN115" s="258">
        <v>0.233408</v>
      </c>
      <c r="AO115" s="258">
        <v>0.33090969999999997</v>
      </c>
      <c r="AP115" s="258">
        <v>6.9914799999999999E-2</v>
      </c>
      <c r="AQ115" s="258">
        <f t="shared" si="111"/>
        <v>-2.4437299999999986</v>
      </c>
      <c r="AR115" s="892">
        <f t="shared" si="93"/>
        <v>6.7973999999999535E-3</v>
      </c>
      <c r="AS115" s="893">
        <f t="shared" si="79"/>
        <v>7.3746507906370705E-4</v>
      </c>
      <c r="AT115" s="499">
        <v>2006</v>
      </c>
      <c r="AU115" s="206" t="s">
        <v>451</v>
      </c>
      <c r="AV115" s="205" t="s">
        <v>512</v>
      </c>
      <c r="AW115" s="205" t="s">
        <v>6</v>
      </c>
      <c r="AX115" s="205" t="s">
        <v>616</v>
      </c>
      <c r="AY115" s="891" t="s">
        <v>313</v>
      </c>
      <c r="AZ115" s="267">
        <v>23.979340000000001</v>
      </c>
      <c r="BA115" s="268">
        <v>13.38275</v>
      </c>
      <c r="BB115" s="268">
        <v>16.00085</v>
      </c>
      <c r="BC115" s="258">
        <f t="shared" si="112"/>
        <v>7.9784900000000007</v>
      </c>
      <c r="BD115" s="259">
        <f t="shared" si="113"/>
        <v>0.33272350281534024</v>
      </c>
      <c r="BE115" s="280">
        <v>0.67055940000000003</v>
      </c>
      <c r="BF115" s="258"/>
      <c r="BG115" s="258">
        <v>4.1433239999999998</v>
      </c>
      <c r="BH115" s="258">
        <v>0.46346189999999998</v>
      </c>
      <c r="BI115" s="258">
        <v>4.2485580000000001</v>
      </c>
      <c r="BJ115" s="258">
        <v>0.3800654</v>
      </c>
      <c r="BK115" s="258">
        <v>0.57745029999999997</v>
      </c>
      <c r="BL115" s="258">
        <v>0.24219560000000001</v>
      </c>
      <c r="BM115" s="258">
        <f t="shared" si="114"/>
        <v>-2.6181000000000001</v>
      </c>
      <c r="BN115" s="892">
        <f t="shared" si="115"/>
        <v>-0.12902459999999927</v>
      </c>
      <c r="BO115" s="893">
        <f t="shared" si="116"/>
        <v>-1.6171556271926048E-2</v>
      </c>
      <c r="BP115" s="499">
        <v>2006</v>
      </c>
      <c r="BQ115" s="206" t="s">
        <v>451</v>
      </c>
      <c r="BR115" s="205" t="s">
        <v>512</v>
      </c>
      <c r="BS115" s="205" t="s">
        <v>6</v>
      </c>
      <c r="BT115" s="205" t="s">
        <v>616</v>
      </c>
      <c r="BU115" s="891" t="s">
        <v>313</v>
      </c>
      <c r="BV115" s="267">
        <v>88.954689999999999</v>
      </c>
      <c r="BW115" s="268">
        <v>13.91437</v>
      </c>
      <c r="BX115" s="269">
        <v>16.99973</v>
      </c>
      <c r="BY115" s="258">
        <f t="shared" si="117"/>
        <v>71.95496</v>
      </c>
      <c r="BZ115" s="259">
        <f t="shared" si="118"/>
        <v>0.80889450573095134</v>
      </c>
      <c r="CA115" s="280">
        <v>74.048860000000005</v>
      </c>
      <c r="CB115" s="258"/>
      <c r="CC115" s="258">
        <v>0.1443181</v>
      </c>
      <c r="CD115" s="258">
        <v>0</v>
      </c>
      <c r="CE115" s="258">
        <v>0.52257589999999998</v>
      </c>
      <c r="CF115" s="258">
        <v>0.1236925</v>
      </c>
      <c r="CG115" s="258">
        <v>0.1197472</v>
      </c>
      <c r="CH115" s="258">
        <v>0.20023730000000001</v>
      </c>
      <c r="CI115" s="258">
        <f t="shared" si="119"/>
        <v>-3.0853599999999997</v>
      </c>
      <c r="CJ115" s="892">
        <f t="shared" si="120"/>
        <v>-0.11911100000003216</v>
      </c>
      <c r="CK115" s="893">
        <f t="shared" si="121"/>
        <v>-1.6553549609371219E-3</v>
      </c>
    </row>
    <row r="116" spans="1:89" ht="11.45" customHeight="1">
      <c r="A116" s="499">
        <v>2005</v>
      </c>
      <c r="B116" s="206" t="s">
        <v>451</v>
      </c>
      <c r="C116" s="205" t="s">
        <v>512</v>
      </c>
      <c r="D116" s="205" t="s">
        <v>8</v>
      </c>
      <c r="E116" s="205" t="s">
        <v>760</v>
      </c>
      <c r="F116" s="1001" t="s">
        <v>313</v>
      </c>
      <c r="G116" s="267">
        <v>36.798340000000003</v>
      </c>
      <c r="H116" s="268">
        <v>12.296340000000001</v>
      </c>
      <c r="I116" s="268">
        <v>15.12837</v>
      </c>
      <c r="J116" s="280">
        <f t="shared" si="106"/>
        <v>21.669970000000003</v>
      </c>
      <c r="K116" s="281">
        <f t="shared" si="107"/>
        <v>0.58888444424395237</v>
      </c>
      <c r="L116" s="267">
        <v>19.04702</v>
      </c>
      <c r="M116" s="268"/>
      <c r="N116" s="268">
        <v>1.965573</v>
      </c>
      <c r="O116" s="268">
        <v>0.20183519999999999</v>
      </c>
      <c r="P116" s="268">
        <v>2.6562329999999998</v>
      </c>
      <c r="Q116" s="268">
        <v>0.16993620000000001</v>
      </c>
      <c r="R116" s="268">
        <v>0.180613</v>
      </c>
      <c r="S116" s="268">
        <v>0.21414900000000001</v>
      </c>
      <c r="T116" s="258">
        <f t="shared" si="108"/>
        <v>-2.8320299999999996</v>
      </c>
      <c r="U116" s="892">
        <f t="shared" si="109"/>
        <v>6.6640600000003047E-2</v>
      </c>
      <c r="V116" s="893">
        <f t="shared" si="110"/>
        <v>3.075251142479802E-3</v>
      </c>
      <c r="W116" s="900">
        <f t="shared" si="91"/>
        <v>9.882293330355325E-3</v>
      </c>
      <c r="X116" s="499">
        <v>2005</v>
      </c>
      <c r="Y116" s="206" t="s">
        <v>451</v>
      </c>
      <c r="Z116" s="205" t="s">
        <v>512</v>
      </c>
      <c r="AA116" s="205" t="s">
        <v>8</v>
      </c>
      <c r="AB116" s="205" t="s">
        <v>760</v>
      </c>
      <c r="AC116" s="891" t="s">
        <v>313</v>
      </c>
      <c r="AD116" s="267">
        <v>23.79205</v>
      </c>
      <c r="AE116" s="268">
        <v>11.086320000000001</v>
      </c>
      <c r="AF116" s="269">
        <v>13.55857</v>
      </c>
      <c r="AG116" s="258">
        <f t="shared" si="77"/>
        <v>10.23348</v>
      </c>
      <c r="AH116" s="259">
        <f t="shared" si="78"/>
        <v>0.43012182640840113</v>
      </c>
      <c r="AI116" s="280">
        <v>7.1561399999999997</v>
      </c>
      <c r="AJ116" s="258"/>
      <c r="AK116" s="258">
        <v>1.6567210000000001</v>
      </c>
      <c r="AL116" s="258">
        <v>0.26726680000000003</v>
      </c>
      <c r="AM116" s="258">
        <v>3.053223</v>
      </c>
      <c r="AN116" s="258">
        <v>0.1716676</v>
      </c>
      <c r="AO116" s="258">
        <v>0.19930410000000001</v>
      </c>
      <c r="AP116" s="258">
        <v>0.15432879999999999</v>
      </c>
      <c r="AQ116" s="258">
        <f t="shared" si="111"/>
        <v>-2.4722499999999989</v>
      </c>
      <c r="AR116" s="892">
        <f t="shared" si="93"/>
        <v>4.707870000000014E-2</v>
      </c>
      <c r="AS116" s="893">
        <f t="shared" si="79"/>
        <v>4.6004584950574134E-3</v>
      </c>
      <c r="AT116" s="499">
        <v>2005</v>
      </c>
      <c r="AU116" s="206" t="s">
        <v>451</v>
      </c>
      <c r="AV116" s="205" t="s">
        <v>512</v>
      </c>
      <c r="AW116" s="205" t="s">
        <v>8</v>
      </c>
      <c r="AX116" s="205" t="s">
        <v>760</v>
      </c>
      <c r="AY116" s="891" t="s">
        <v>313</v>
      </c>
      <c r="AZ116" s="267">
        <v>25.070689999999999</v>
      </c>
      <c r="BA116" s="268">
        <v>14.382379999999999</v>
      </c>
      <c r="BB116" s="268">
        <v>17.051020000000001</v>
      </c>
      <c r="BC116" s="258">
        <f t="shared" si="112"/>
        <v>8.0196699999999979</v>
      </c>
      <c r="BD116" s="259">
        <f t="shared" si="113"/>
        <v>0.31988230080624019</v>
      </c>
      <c r="BE116" s="280">
        <v>0.98258690000000004</v>
      </c>
      <c r="BF116" s="258"/>
      <c r="BG116" s="258">
        <v>4.710629</v>
      </c>
      <c r="BH116" s="258">
        <v>0.1466122</v>
      </c>
      <c r="BI116" s="258">
        <v>3.715973</v>
      </c>
      <c r="BJ116" s="258">
        <v>0.19158790000000001</v>
      </c>
      <c r="BK116" s="258">
        <v>0.21821019999999999</v>
      </c>
      <c r="BL116" s="258">
        <v>0.51839639999999998</v>
      </c>
      <c r="BM116" s="258">
        <f t="shared" si="114"/>
        <v>-2.6686400000000017</v>
      </c>
      <c r="BN116" s="892">
        <f t="shared" si="115"/>
        <v>0.20431439999999945</v>
      </c>
      <c r="BO116" s="893">
        <f t="shared" si="116"/>
        <v>2.5476659264034494E-2</v>
      </c>
      <c r="BP116" s="499">
        <v>2005</v>
      </c>
      <c r="BQ116" s="206" t="s">
        <v>451</v>
      </c>
      <c r="BR116" s="205" t="s">
        <v>512</v>
      </c>
      <c r="BS116" s="205" t="s">
        <v>8</v>
      </c>
      <c r="BT116" s="205" t="s">
        <v>760</v>
      </c>
      <c r="BU116" s="891" t="s">
        <v>313</v>
      </c>
      <c r="BV116" s="267">
        <v>89.059119999999993</v>
      </c>
      <c r="BW116" s="268">
        <v>14.367010000000001</v>
      </c>
      <c r="BX116" s="269">
        <v>18.040369999999999</v>
      </c>
      <c r="BY116" s="258">
        <f t="shared" si="117"/>
        <v>71.018749999999997</v>
      </c>
      <c r="BZ116" s="259">
        <f t="shared" si="118"/>
        <v>0.79743377208308375</v>
      </c>
      <c r="CA116" s="280">
        <v>73.82593</v>
      </c>
      <c r="CB116" s="258"/>
      <c r="CC116" s="258">
        <v>9.5221E-2</v>
      </c>
      <c r="CD116" s="258">
        <v>0</v>
      </c>
      <c r="CE116" s="258">
        <v>0.4324732</v>
      </c>
      <c r="CF116" s="258">
        <v>0.157692</v>
      </c>
      <c r="CG116" s="258">
        <v>3.3913600000000002E-2</v>
      </c>
      <c r="CH116" s="258">
        <v>0.13964699999999999</v>
      </c>
      <c r="CI116" s="258">
        <f t="shared" si="119"/>
        <v>-3.6733599999999988</v>
      </c>
      <c r="CJ116" s="892">
        <f t="shared" si="120"/>
        <v>7.233200000001716E-3</v>
      </c>
      <c r="CK116" s="893">
        <f t="shared" si="121"/>
        <v>1.0184915955295914E-4</v>
      </c>
    </row>
    <row r="117" spans="1:89" ht="11.45" customHeight="1">
      <c r="A117" s="499">
        <v>2004</v>
      </c>
      <c r="B117" s="206" t="s">
        <v>451</v>
      </c>
      <c r="C117" s="205" t="s">
        <v>512</v>
      </c>
      <c r="D117" s="205" t="s">
        <v>8</v>
      </c>
      <c r="E117" s="205" t="s">
        <v>104</v>
      </c>
      <c r="F117" s="1001" t="s">
        <v>313</v>
      </c>
      <c r="G117" s="267">
        <v>35.556570000000001</v>
      </c>
      <c r="H117" s="268">
        <v>11.42619</v>
      </c>
      <c r="I117" s="268">
        <v>14.45551</v>
      </c>
      <c r="J117" s="280">
        <f t="shared" si="106"/>
        <v>21.10106</v>
      </c>
      <c r="K117" s="281">
        <f t="shared" si="107"/>
        <v>0.59345038061882793</v>
      </c>
      <c r="L117" s="267">
        <v>19.21697</v>
      </c>
      <c r="M117" s="268"/>
      <c r="N117" s="268">
        <v>1.6139650000000001</v>
      </c>
      <c r="O117" s="268">
        <v>0.2152395</v>
      </c>
      <c r="P117" s="268">
        <v>2.467374</v>
      </c>
      <c r="Q117" s="268">
        <v>0.44660090000000002</v>
      </c>
      <c r="R117" s="268">
        <v>0.2926011</v>
      </c>
      <c r="S117" s="268">
        <v>0.17006109999999999</v>
      </c>
      <c r="T117" s="258">
        <f t="shared" si="108"/>
        <v>-3.0293200000000002</v>
      </c>
      <c r="U117" s="892">
        <f t="shared" si="109"/>
        <v>-0.29243159999999691</v>
      </c>
      <c r="V117" s="893">
        <f t="shared" si="110"/>
        <v>-1.3858621320445366E-2</v>
      </c>
      <c r="W117" s="900">
        <f t="shared" si="91"/>
        <v>8.0593628945654864E-3</v>
      </c>
      <c r="X117" s="499">
        <v>2004</v>
      </c>
      <c r="Y117" s="206" t="s">
        <v>451</v>
      </c>
      <c r="Z117" s="205" t="s">
        <v>512</v>
      </c>
      <c r="AA117" s="205" t="s">
        <v>8</v>
      </c>
      <c r="AB117" s="205" t="s">
        <v>104</v>
      </c>
      <c r="AC117" s="891" t="s">
        <v>313</v>
      </c>
      <c r="AD117" s="267">
        <v>22.72165</v>
      </c>
      <c r="AE117" s="268">
        <v>10.119070000000001</v>
      </c>
      <c r="AF117" s="269">
        <v>13.02942</v>
      </c>
      <c r="AG117" s="258">
        <f t="shared" si="77"/>
        <v>9.6922300000000003</v>
      </c>
      <c r="AH117" s="259">
        <f t="shared" si="78"/>
        <v>0.42656365184746708</v>
      </c>
      <c r="AI117" s="280">
        <v>7.4646030000000003</v>
      </c>
      <c r="AJ117" s="258"/>
      <c r="AK117" s="258">
        <v>1.3813629999999999</v>
      </c>
      <c r="AL117" s="258">
        <v>0.27649259999999998</v>
      </c>
      <c r="AM117" s="258">
        <v>2.9738129999999998</v>
      </c>
      <c r="AN117" s="258">
        <v>0.36261369999999998</v>
      </c>
      <c r="AO117" s="258">
        <v>0.24760009999999999</v>
      </c>
      <c r="AP117" s="258">
        <v>0.13289500000000001</v>
      </c>
      <c r="AQ117" s="258">
        <f t="shared" si="111"/>
        <v>-2.9103499999999993</v>
      </c>
      <c r="AR117" s="892">
        <f t="shared" si="93"/>
        <v>-0.23680039999999991</v>
      </c>
      <c r="AS117" s="893">
        <f t="shared" si="79"/>
        <v>-2.443198314526171E-2</v>
      </c>
      <c r="AT117" s="499">
        <v>2004</v>
      </c>
      <c r="AU117" s="206" t="s">
        <v>451</v>
      </c>
      <c r="AV117" s="205" t="s">
        <v>512</v>
      </c>
      <c r="AW117" s="205" t="s">
        <v>8</v>
      </c>
      <c r="AX117" s="205" t="s">
        <v>104</v>
      </c>
      <c r="AY117" s="891" t="s">
        <v>313</v>
      </c>
      <c r="AZ117" s="267">
        <v>23.50423</v>
      </c>
      <c r="BA117" s="268">
        <v>14.187950000000001</v>
      </c>
      <c r="BB117" s="268">
        <v>17.764030000000002</v>
      </c>
      <c r="BC117" s="258">
        <f t="shared" si="112"/>
        <v>5.740199999999998</v>
      </c>
      <c r="BD117" s="259">
        <f t="shared" si="113"/>
        <v>0.24421987021059605</v>
      </c>
      <c r="BE117" s="280">
        <v>0.93441339999999995</v>
      </c>
      <c r="BF117" s="258"/>
      <c r="BG117" s="258">
        <v>3.9884599999999999</v>
      </c>
      <c r="BH117" s="258">
        <v>8.9512300000000003E-2</v>
      </c>
      <c r="BI117" s="258">
        <v>3.1428289999999999</v>
      </c>
      <c r="BJ117" s="258">
        <v>1.0453159999999999</v>
      </c>
      <c r="BK117" s="258">
        <v>0.62484499999999998</v>
      </c>
      <c r="BL117" s="258">
        <v>0.30338140000000002</v>
      </c>
      <c r="BM117" s="258">
        <f t="shared" si="114"/>
        <v>-3.576080000000001</v>
      </c>
      <c r="BN117" s="892">
        <f t="shared" si="115"/>
        <v>-0.81247710000000062</v>
      </c>
      <c r="BO117" s="1010">
        <f t="shared" si="116"/>
        <v>-0.14154160133793264</v>
      </c>
      <c r="BP117" s="499">
        <v>2004</v>
      </c>
      <c r="BQ117" s="206" t="s">
        <v>451</v>
      </c>
      <c r="BR117" s="205" t="s">
        <v>512</v>
      </c>
      <c r="BS117" s="205" t="s">
        <v>8</v>
      </c>
      <c r="BT117" s="205" t="s">
        <v>104</v>
      </c>
      <c r="BU117" s="891" t="s">
        <v>313</v>
      </c>
      <c r="BV117" s="267">
        <v>90.268919999999994</v>
      </c>
      <c r="BW117" s="268">
        <v>13.229559999999999</v>
      </c>
      <c r="BX117" s="269">
        <v>16.199090000000002</v>
      </c>
      <c r="BY117" s="258">
        <f t="shared" si="117"/>
        <v>74.069829999999996</v>
      </c>
      <c r="BZ117" s="259">
        <f t="shared" si="118"/>
        <v>0.82054631871080319</v>
      </c>
      <c r="CA117" s="280">
        <v>76.334819999999993</v>
      </c>
      <c r="CB117" s="258"/>
      <c r="CC117" s="258">
        <v>9.9496799999999996E-2</v>
      </c>
      <c r="CD117" s="258">
        <v>0</v>
      </c>
      <c r="CE117" s="258">
        <v>0.2284679</v>
      </c>
      <c r="CF117" s="258">
        <v>0.169354</v>
      </c>
      <c r="CG117" s="258">
        <v>2.22521E-2</v>
      </c>
      <c r="CH117" s="258">
        <v>0.17343430000000001</v>
      </c>
      <c r="CI117" s="258">
        <f t="shared" si="119"/>
        <v>-2.9695300000000024</v>
      </c>
      <c r="CJ117" s="892">
        <f t="shared" si="120"/>
        <v>1.1534900000015114E-2</v>
      </c>
      <c r="CK117" s="893">
        <f t="shared" si="121"/>
        <v>1.5573007255471107E-4</v>
      </c>
    </row>
    <row r="118" spans="1:89" ht="11.45" customHeight="1">
      <c r="A118" s="499">
        <v>2003</v>
      </c>
      <c r="B118" s="206" t="s">
        <v>451</v>
      </c>
      <c r="C118" s="205" t="s">
        <v>512</v>
      </c>
      <c r="D118" s="205" t="s">
        <v>8</v>
      </c>
      <c r="E118" s="205" t="s">
        <v>761</v>
      </c>
      <c r="F118" s="1001" t="s">
        <v>313</v>
      </c>
      <c r="G118" s="267">
        <v>34.912439999999997</v>
      </c>
      <c r="H118" s="268">
        <v>10.982810000000001</v>
      </c>
      <c r="I118" s="268">
        <v>14.009930000000001</v>
      </c>
      <c r="J118" s="280">
        <f t="shared" si="106"/>
        <v>20.902509999999996</v>
      </c>
      <c r="K118" s="281">
        <f t="shared" si="107"/>
        <v>0.59871237873949801</v>
      </c>
      <c r="L118" s="267">
        <v>19.141110000000001</v>
      </c>
      <c r="M118" s="268"/>
      <c r="N118" s="268">
        <v>1.7945819999999999</v>
      </c>
      <c r="O118" s="268">
        <v>0.17173099999999999</v>
      </c>
      <c r="P118" s="268">
        <v>2.2309990000000002</v>
      </c>
      <c r="Q118" s="268">
        <v>0.33111570000000001</v>
      </c>
      <c r="R118" s="268">
        <v>0.2736883</v>
      </c>
      <c r="S118" s="268">
        <v>0.202816</v>
      </c>
      <c r="T118" s="258">
        <f t="shared" si="108"/>
        <v>-3.02712</v>
      </c>
      <c r="U118" s="892">
        <f t="shared" si="109"/>
        <v>-0.21641200000000538</v>
      </c>
      <c r="V118" s="893">
        <f t="shared" si="110"/>
        <v>-1.0353397749839871E-2</v>
      </c>
      <c r="W118" s="900">
        <f t="shared" si="91"/>
        <v>9.7029495500779595E-3</v>
      </c>
      <c r="X118" s="499">
        <v>2003</v>
      </c>
      <c r="Y118" s="206" t="s">
        <v>451</v>
      </c>
      <c r="Z118" s="205" t="s">
        <v>512</v>
      </c>
      <c r="AA118" s="205" t="s">
        <v>8</v>
      </c>
      <c r="AB118" s="205" t="s">
        <v>761</v>
      </c>
      <c r="AC118" s="891" t="s">
        <v>313</v>
      </c>
      <c r="AD118" s="267">
        <v>23.186610000000002</v>
      </c>
      <c r="AE118" s="268">
        <v>9.8003250000000008</v>
      </c>
      <c r="AF118" s="269">
        <v>12.51984</v>
      </c>
      <c r="AG118" s="258">
        <f t="shared" si="77"/>
        <v>10.666770000000001</v>
      </c>
      <c r="AH118" s="259">
        <f t="shared" si="78"/>
        <v>0.46004008347921499</v>
      </c>
      <c r="AI118" s="280">
        <v>8.4998249999999995</v>
      </c>
      <c r="AJ118" s="258"/>
      <c r="AK118" s="258">
        <v>1.493495</v>
      </c>
      <c r="AL118" s="258">
        <v>0.25678109999999998</v>
      </c>
      <c r="AM118" s="258">
        <v>2.7057410000000002</v>
      </c>
      <c r="AN118" s="258">
        <v>0.28144069999999999</v>
      </c>
      <c r="AO118" s="258">
        <v>0.19961209999999999</v>
      </c>
      <c r="AP118" s="258">
        <v>0.12928249999999999</v>
      </c>
      <c r="AQ118" s="258">
        <f t="shared" si="111"/>
        <v>-2.7195149999999995</v>
      </c>
      <c r="AR118" s="892">
        <f t="shared" si="93"/>
        <v>-0.1798923999999964</v>
      </c>
      <c r="AS118" s="893">
        <f t="shared" si="79"/>
        <v>-1.6864749122742533E-2</v>
      </c>
      <c r="AT118" s="499">
        <v>2003</v>
      </c>
      <c r="AU118" s="206" t="s">
        <v>451</v>
      </c>
      <c r="AV118" s="205" t="s">
        <v>512</v>
      </c>
      <c r="AW118" s="205" t="s">
        <v>8</v>
      </c>
      <c r="AX118" s="205" t="s">
        <v>761</v>
      </c>
      <c r="AY118" s="891" t="s">
        <v>313</v>
      </c>
      <c r="AZ118" s="267">
        <v>21.184660000000001</v>
      </c>
      <c r="BA118" s="268">
        <v>12.11307</v>
      </c>
      <c r="BB118" s="268">
        <v>15.751530000000001</v>
      </c>
      <c r="BC118" s="258">
        <f t="shared" si="112"/>
        <v>5.4331300000000002</v>
      </c>
      <c r="BD118" s="259">
        <f t="shared" si="113"/>
        <v>0.25646529139481117</v>
      </c>
      <c r="BE118" s="280">
        <v>0.77582450000000003</v>
      </c>
      <c r="BF118" s="258"/>
      <c r="BG118" s="258">
        <v>4.5709479999999996</v>
      </c>
      <c r="BH118" s="258">
        <v>6.7075700000000002E-2</v>
      </c>
      <c r="BI118" s="258">
        <v>2.6712820000000002</v>
      </c>
      <c r="BJ118" s="258">
        <v>0.76836009999999999</v>
      </c>
      <c r="BK118" s="258">
        <v>0.48922680000000002</v>
      </c>
      <c r="BL118" s="258">
        <v>0.28108119999999998</v>
      </c>
      <c r="BM118" s="258">
        <f t="shared" si="114"/>
        <v>-3.6384600000000002</v>
      </c>
      <c r="BN118" s="892">
        <f t="shared" si="115"/>
        <v>-0.55220830000000021</v>
      </c>
      <c r="BO118" s="1010">
        <f t="shared" si="116"/>
        <v>-0.10163723304982583</v>
      </c>
      <c r="BP118" s="499">
        <v>2003</v>
      </c>
      <c r="BQ118" s="206" t="s">
        <v>451</v>
      </c>
      <c r="BR118" s="205" t="s">
        <v>512</v>
      </c>
      <c r="BS118" s="205" t="s">
        <v>8</v>
      </c>
      <c r="BT118" s="205" t="s">
        <v>761</v>
      </c>
      <c r="BU118" s="891" t="s">
        <v>313</v>
      </c>
      <c r="BV118" s="267">
        <v>89.883930000000007</v>
      </c>
      <c r="BW118" s="268">
        <v>13.8728</v>
      </c>
      <c r="BX118" s="269">
        <v>17.409690000000001</v>
      </c>
      <c r="BY118" s="258">
        <f t="shared" si="117"/>
        <v>72.474240000000009</v>
      </c>
      <c r="BZ118" s="259">
        <f t="shared" si="118"/>
        <v>0.80630920343603141</v>
      </c>
      <c r="CA118" s="280">
        <v>75.166589999999999</v>
      </c>
      <c r="CB118" s="258"/>
      <c r="CC118" s="258">
        <v>4.4426E-2</v>
      </c>
      <c r="CD118" s="258">
        <v>1.3604000000000001E-3</v>
      </c>
      <c r="CE118" s="258">
        <v>0.19617180000000001</v>
      </c>
      <c r="CF118" s="258">
        <v>6.5954700000000005E-2</v>
      </c>
      <c r="CG118" s="258">
        <v>0.21951960000000001</v>
      </c>
      <c r="CH118" s="258">
        <v>0.36263319999999999</v>
      </c>
      <c r="CI118" s="258">
        <f t="shared" si="119"/>
        <v>-3.5368900000000014</v>
      </c>
      <c r="CJ118" s="892">
        <f t="shared" si="120"/>
        <v>-4.5525699999998892E-2</v>
      </c>
      <c r="CK118" s="893">
        <f t="shared" si="121"/>
        <v>-6.2816388278095624E-4</v>
      </c>
    </row>
    <row r="119" spans="1:89" ht="11.45" customHeight="1">
      <c r="A119" s="499">
        <v>2002</v>
      </c>
      <c r="B119" s="206" t="s">
        <v>451</v>
      </c>
      <c r="C119" s="205" t="s">
        <v>512</v>
      </c>
      <c r="D119" s="205" t="s">
        <v>10</v>
      </c>
      <c r="E119" s="205" t="s">
        <v>762</v>
      </c>
      <c r="F119" s="1001" t="s">
        <v>313</v>
      </c>
      <c r="G119" s="267">
        <v>34.280160000000002</v>
      </c>
      <c r="H119" s="268">
        <v>10.806229999999999</v>
      </c>
      <c r="I119" s="268">
        <v>14.14546</v>
      </c>
      <c r="J119" s="280">
        <f t="shared" si="106"/>
        <v>20.134700000000002</v>
      </c>
      <c r="K119" s="281">
        <f t="shared" si="107"/>
        <v>0.58735723520543659</v>
      </c>
      <c r="L119" s="267">
        <v>18.610040000000001</v>
      </c>
      <c r="M119" s="268"/>
      <c r="N119" s="268">
        <v>1.7852980000000001</v>
      </c>
      <c r="O119" s="268">
        <v>8.6077200000000006E-2</v>
      </c>
      <c r="P119" s="268">
        <v>2.3083550000000002</v>
      </c>
      <c r="Q119" s="268">
        <v>0.29335020000000001</v>
      </c>
      <c r="R119" s="268">
        <v>0.14268259999999999</v>
      </c>
      <c r="S119" s="268">
        <v>0.25928689999999999</v>
      </c>
      <c r="T119" s="258">
        <f t="shared" si="108"/>
        <v>-3.3392300000000006</v>
      </c>
      <c r="U119" s="892">
        <f t="shared" si="109"/>
        <v>-1.1159899999995559E-2</v>
      </c>
      <c r="V119" s="893">
        <f t="shared" si="110"/>
        <v>-5.5426204512585523E-4</v>
      </c>
      <c r="W119" s="900">
        <f t="shared" si="91"/>
        <v>1.2877614267905653E-2</v>
      </c>
      <c r="X119" s="499">
        <v>2002</v>
      </c>
      <c r="Y119" s="206" t="s">
        <v>451</v>
      </c>
      <c r="Z119" s="205" t="s">
        <v>512</v>
      </c>
      <c r="AA119" s="205" t="s">
        <v>10</v>
      </c>
      <c r="AB119" s="205" t="s">
        <v>762</v>
      </c>
      <c r="AC119" s="891" t="s">
        <v>313</v>
      </c>
      <c r="AD119" s="267">
        <v>22.931560000000001</v>
      </c>
      <c r="AE119" s="268">
        <v>9.3281220000000005</v>
      </c>
      <c r="AF119" s="269">
        <v>12.333170000000001</v>
      </c>
      <c r="AG119" s="258">
        <f t="shared" si="77"/>
        <v>10.59839</v>
      </c>
      <c r="AH119" s="259">
        <f t="shared" si="78"/>
        <v>0.46217483677516924</v>
      </c>
      <c r="AI119" s="280">
        <v>8.654655</v>
      </c>
      <c r="AJ119" s="258"/>
      <c r="AK119" s="258">
        <v>1.435465</v>
      </c>
      <c r="AL119" s="258">
        <v>0.1318049</v>
      </c>
      <c r="AM119" s="258">
        <v>2.8518300000000001</v>
      </c>
      <c r="AN119" s="258">
        <v>0.27142189999999999</v>
      </c>
      <c r="AO119" s="258">
        <v>9.3725199999999995E-2</v>
      </c>
      <c r="AP119" s="258">
        <v>0.1960192</v>
      </c>
      <c r="AQ119" s="258">
        <f t="shared" si="111"/>
        <v>-3.0050480000000004</v>
      </c>
      <c r="AR119" s="892">
        <f t="shared" si="93"/>
        <v>-3.1483200000000267E-2</v>
      </c>
      <c r="AS119" s="893">
        <f t="shared" si="79"/>
        <v>-2.9705643970452367E-3</v>
      </c>
      <c r="AT119" s="499">
        <v>2002</v>
      </c>
      <c r="AU119" s="206" t="s">
        <v>451</v>
      </c>
      <c r="AV119" s="205" t="s">
        <v>512</v>
      </c>
      <c r="AW119" s="205" t="s">
        <v>10</v>
      </c>
      <c r="AX119" s="205" t="s">
        <v>762</v>
      </c>
      <c r="AY119" s="891" t="s">
        <v>313</v>
      </c>
      <c r="AZ119" s="267">
        <v>21.00149</v>
      </c>
      <c r="BA119" s="268">
        <v>11.801909999999999</v>
      </c>
      <c r="BB119" s="268">
        <v>15.47634</v>
      </c>
      <c r="BC119" s="258">
        <f t="shared" si="112"/>
        <v>5.52515</v>
      </c>
      <c r="BD119" s="259">
        <f t="shared" si="113"/>
        <v>0.2630837145364448</v>
      </c>
      <c r="BE119" s="280">
        <v>0.78971860000000005</v>
      </c>
      <c r="BF119" s="258"/>
      <c r="BG119" s="258">
        <v>4.4154039999999997</v>
      </c>
      <c r="BH119" s="258">
        <v>1.7585799999999999E-2</v>
      </c>
      <c r="BI119" s="258">
        <v>2.5227849999999998</v>
      </c>
      <c r="BJ119" s="258">
        <v>0.61452580000000001</v>
      </c>
      <c r="BK119" s="258">
        <v>0.32902379999999998</v>
      </c>
      <c r="BL119" s="258">
        <v>0.46976230000000002</v>
      </c>
      <c r="BM119" s="258">
        <f t="shared" si="114"/>
        <v>-3.674430000000001</v>
      </c>
      <c r="BN119" s="892">
        <f t="shared" si="115"/>
        <v>4.0774700000001829E-2</v>
      </c>
      <c r="BO119" s="893">
        <f t="shared" si="116"/>
        <v>7.3798358415611935E-3</v>
      </c>
      <c r="BP119" s="499">
        <v>2002</v>
      </c>
      <c r="BQ119" s="206" t="s">
        <v>451</v>
      </c>
      <c r="BR119" s="205" t="s">
        <v>512</v>
      </c>
      <c r="BS119" s="205" t="s">
        <v>10</v>
      </c>
      <c r="BT119" s="205" t="s">
        <v>762</v>
      </c>
      <c r="BU119" s="891" t="s">
        <v>313</v>
      </c>
      <c r="BV119" s="267">
        <v>89.782340000000005</v>
      </c>
      <c r="BW119" s="268">
        <v>14.951639999999999</v>
      </c>
      <c r="BX119" s="269">
        <v>19.171389999999999</v>
      </c>
      <c r="BY119" s="258">
        <f t="shared" si="117"/>
        <v>70.610950000000003</v>
      </c>
      <c r="BZ119" s="259">
        <f t="shared" si="118"/>
        <v>0.78646814061651771</v>
      </c>
      <c r="CA119" s="280">
        <v>74.064639999999997</v>
      </c>
      <c r="CB119" s="258"/>
      <c r="CC119" s="258">
        <v>8.4318599999999994E-2</v>
      </c>
      <c r="CD119" s="258">
        <v>3.7041000000000001E-3</v>
      </c>
      <c r="CE119" s="258">
        <v>0.26406289999999999</v>
      </c>
      <c r="CF119" s="258">
        <v>3.2916500000000001E-2</v>
      </c>
      <c r="CG119" s="258">
        <v>0.1185489</v>
      </c>
      <c r="CH119" s="258">
        <v>0.26521159999999999</v>
      </c>
      <c r="CI119" s="258">
        <f t="shared" si="119"/>
        <v>-4.2197499999999994</v>
      </c>
      <c r="CJ119" s="892">
        <f t="shared" si="120"/>
        <v>-2.702599999977906E-3</v>
      </c>
      <c r="CK119" s="893">
        <f t="shared" si="121"/>
        <v>-3.8274516912432224E-5</v>
      </c>
    </row>
    <row r="120" spans="1:89" ht="11.45" customHeight="1">
      <c r="A120" s="499">
        <v>2001</v>
      </c>
      <c r="B120" s="206" t="s">
        <v>451</v>
      </c>
      <c r="C120" s="205" t="s">
        <v>512</v>
      </c>
      <c r="D120" s="205" t="s">
        <v>10</v>
      </c>
      <c r="E120" s="205" t="s">
        <v>617</v>
      </c>
      <c r="F120" s="1001" t="s">
        <v>313</v>
      </c>
      <c r="G120" s="267">
        <v>32.72672</v>
      </c>
      <c r="H120" s="268">
        <v>9.8406190000000002</v>
      </c>
      <c r="I120" s="268">
        <v>12.94755</v>
      </c>
      <c r="J120" s="280">
        <f t="shared" si="106"/>
        <v>19.779170000000001</v>
      </c>
      <c r="K120" s="281">
        <f t="shared" si="107"/>
        <v>0.60437373497863522</v>
      </c>
      <c r="L120" s="267">
        <v>18.60453</v>
      </c>
      <c r="M120" s="268"/>
      <c r="N120" s="268">
        <v>1.8199190000000001</v>
      </c>
      <c r="O120" s="268">
        <v>0.1251922</v>
      </c>
      <c r="P120" s="268">
        <v>1.967174</v>
      </c>
      <c r="Q120" s="268">
        <v>0.26581339999999998</v>
      </c>
      <c r="R120" s="268">
        <v>0.30370279999999999</v>
      </c>
      <c r="S120" s="268">
        <v>0.15415619999999999</v>
      </c>
      <c r="T120" s="258">
        <f t="shared" si="108"/>
        <v>-3.1069309999999994</v>
      </c>
      <c r="U120" s="892">
        <f t="shared" si="109"/>
        <v>-0.354386599999998</v>
      </c>
      <c r="V120" s="893">
        <f t="shared" si="110"/>
        <v>-1.7917162348066069E-2</v>
      </c>
      <c r="W120" s="900">
        <f t="shared" si="91"/>
        <v>7.7938659711201223E-3</v>
      </c>
      <c r="X120" s="499">
        <v>2001</v>
      </c>
      <c r="Y120" s="206" t="s">
        <v>451</v>
      </c>
      <c r="Z120" s="205" t="s">
        <v>512</v>
      </c>
      <c r="AA120" s="205" t="s">
        <v>10</v>
      </c>
      <c r="AB120" s="205" t="s">
        <v>617</v>
      </c>
      <c r="AC120" s="891" t="s">
        <v>313</v>
      </c>
      <c r="AD120" s="267">
        <v>21.508569999999999</v>
      </c>
      <c r="AE120" s="268">
        <v>8.3420339999999999</v>
      </c>
      <c r="AF120" s="269">
        <v>11.0581</v>
      </c>
      <c r="AG120" s="258">
        <f t="shared" si="77"/>
        <v>10.450469999999999</v>
      </c>
      <c r="AH120" s="259">
        <f t="shared" si="78"/>
        <v>0.48587470017765011</v>
      </c>
      <c r="AI120" s="280">
        <v>8.8976190000000006</v>
      </c>
      <c r="AJ120" s="258"/>
      <c r="AK120" s="258">
        <v>1.423435</v>
      </c>
      <c r="AL120" s="258">
        <v>0.1630731</v>
      </c>
      <c r="AM120" s="258">
        <v>2.4184329999999998</v>
      </c>
      <c r="AN120" s="258">
        <v>0.19119169999999999</v>
      </c>
      <c r="AO120" s="258">
        <v>0.20112469999999999</v>
      </c>
      <c r="AP120" s="258">
        <v>0.1223931</v>
      </c>
      <c r="AQ120" s="258">
        <f t="shared" si="111"/>
        <v>-2.7160659999999996</v>
      </c>
      <c r="AR120" s="892">
        <f t="shared" si="93"/>
        <v>-0.25073360000000022</v>
      </c>
      <c r="AS120" s="893">
        <f t="shared" si="79"/>
        <v>-2.3992566841491363E-2</v>
      </c>
      <c r="AT120" s="499">
        <v>2001</v>
      </c>
      <c r="AU120" s="206" t="s">
        <v>451</v>
      </c>
      <c r="AV120" s="205" t="s">
        <v>512</v>
      </c>
      <c r="AW120" s="205" t="s">
        <v>10</v>
      </c>
      <c r="AX120" s="205" t="s">
        <v>617</v>
      </c>
      <c r="AY120" s="891" t="s">
        <v>313</v>
      </c>
      <c r="AZ120" s="267">
        <v>19.13288</v>
      </c>
      <c r="BA120" s="268">
        <v>10.47226</v>
      </c>
      <c r="BB120" s="268">
        <v>14.05344</v>
      </c>
      <c r="BC120" s="258">
        <f t="shared" si="112"/>
        <v>5.07944</v>
      </c>
      <c r="BD120" s="259">
        <f t="shared" si="113"/>
        <v>0.26548224835989143</v>
      </c>
      <c r="BE120" s="280">
        <v>1.1267499999999999</v>
      </c>
      <c r="BF120" s="258"/>
      <c r="BG120" s="258">
        <v>4.6348060000000002</v>
      </c>
      <c r="BH120" s="258">
        <v>4.3308300000000001E-2</v>
      </c>
      <c r="BI120" s="258">
        <v>2.0233289999999999</v>
      </c>
      <c r="BJ120" s="258">
        <v>0.65052319999999997</v>
      </c>
      <c r="BK120" s="258">
        <v>0.78924320000000003</v>
      </c>
      <c r="BL120" s="258">
        <v>0.38833279999999998</v>
      </c>
      <c r="BM120" s="258">
        <f t="shared" si="114"/>
        <v>-3.5811799999999998</v>
      </c>
      <c r="BN120" s="892">
        <f t="shared" si="115"/>
        <v>-0.99567250000000129</v>
      </c>
      <c r="BO120" s="1010">
        <f t="shared" si="116"/>
        <v>-0.1960201321405512</v>
      </c>
      <c r="BP120" s="499">
        <v>2001</v>
      </c>
      <c r="BQ120" s="206" t="s">
        <v>451</v>
      </c>
      <c r="BR120" s="205" t="s">
        <v>512</v>
      </c>
      <c r="BS120" s="205" t="s">
        <v>10</v>
      </c>
      <c r="BT120" s="205" t="s">
        <v>617</v>
      </c>
      <c r="BU120" s="891" t="s">
        <v>313</v>
      </c>
      <c r="BV120" s="267">
        <v>89.59657</v>
      </c>
      <c r="BW120" s="268">
        <v>14.55875</v>
      </c>
      <c r="BX120" s="269">
        <v>18.505790000000001</v>
      </c>
      <c r="BY120" s="258">
        <f t="shared" si="117"/>
        <v>71.090779999999995</v>
      </c>
      <c r="BZ120" s="259">
        <f t="shared" si="118"/>
        <v>0.79345425834939887</v>
      </c>
      <c r="CA120" s="280">
        <v>74.514129999999994</v>
      </c>
      <c r="CB120" s="258"/>
      <c r="CC120" s="258">
        <v>4.8772299999999998E-2</v>
      </c>
      <c r="CD120" s="258">
        <v>1.6098E-3</v>
      </c>
      <c r="CE120" s="258">
        <v>0.2309184</v>
      </c>
      <c r="CF120" s="258">
        <v>0.11174920000000001</v>
      </c>
      <c r="CG120" s="258">
        <v>0.13862179999999999</v>
      </c>
      <c r="CH120" s="258">
        <v>1.01557E-2</v>
      </c>
      <c r="CI120" s="258">
        <f t="shared" si="119"/>
        <v>-3.9470400000000012</v>
      </c>
      <c r="CJ120" s="892">
        <f t="shared" si="120"/>
        <v>-1.8137199999983977E-2</v>
      </c>
      <c r="CK120" s="893">
        <f t="shared" si="121"/>
        <v>-2.5512731749439206E-4</v>
      </c>
    </row>
    <row r="121" spans="1:89" ht="11.45" customHeight="1">
      <c r="A121" s="499">
        <v>2000</v>
      </c>
      <c r="B121" s="206" t="s">
        <v>451</v>
      </c>
      <c r="C121" s="205" t="s">
        <v>512</v>
      </c>
      <c r="D121" s="205" t="s">
        <v>10</v>
      </c>
      <c r="E121" s="205" t="s">
        <v>105</v>
      </c>
      <c r="F121" s="1001" t="s">
        <v>313</v>
      </c>
      <c r="G121" s="267">
        <v>32.02581</v>
      </c>
      <c r="H121" s="268">
        <v>9.534967</v>
      </c>
      <c r="I121" s="268">
        <v>12.36811</v>
      </c>
      <c r="J121" s="280">
        <f t="shared" si="106"/>
        <v>19.657699999999998</v>
      </c>
      <c r="K121" s="281">
        <f t="shared" si="107"/>
        <v>0.61380805044431341</v>
      </c>
      <c r="L121" s="267">
        <v>18.17155</v>
      </c>
      <c r="M121" s="268"/>
      <c r="N121" s="268">
        <v>1.818085</v>
      </c>
      <c r="O121" s="268">
        <v>0.1187911</v>
      </c>
      <c r="P121" s="268">
        <v>1.7304889999999999</v>
      </c>
      <c r="Q121" s="268">
        <v>0.2815127</v>
      </c>
      <c r="R121" s="268">
        <v>0.30629299999999998</v>
      </c>
      <c r="S121" s="268">
        <v>0.1625605</v>
      </c>
      <c r="T121" s="258">
        <f t="shared" si="108"/>
        <v>-2.8331429999999997</v>
      </c>
      <c r="U121" s="892">
        <f t="shared" si="109"/>
        <v>-9.8438300000001533E-2</v>
      </c>
      <c r="V121" s="893">
        <f t="shared" si="110"/>
        <v>-5.0076204235491202E-3</v>
      </c>
      <c r="W121" s="900">
        <f t="shared" si="91"/>
        <v>8.269558493618278E-3</v>
      </c>
      <c r="X121" s="499">
        <v>2000</v>
      </c>
      <c r="Y121" s="206" t="s">
        <v>451</v>
      </c>
      <c r="Z121" s="205" t="s">
        <v>512</v>
      </c>
      <c r="AA121" s="205" t="s">
        <v>10</v>
      </c>
      <c r="AB121" s="205" t="s">
        <v>105</v>
      </c>
      <c r="AC121" s="891" t="s">
        <v>313</v>
      </c>
      <c r="AD121" s="267">
        <v>21.092179999999999</v>
      </c>
      <c r="AE121" s="268">
        <v>8.2299810000000004</v>
      </c>
      <c r="AF121" s="269">
        <v>10.69279</v>
      </c>
      <c r="AG121" s="258">
        <f t="shared" si="77"/>
        <v>10.399389999999999</v>
      </c>
      <c r="AH121" s="259">
        <f t="shared" si="78"/>
        <v>0.49304481566153896</v>
      </c>
      <c r="AI121" s="280">
        <v>8.6315849999999994</v>
      </c>
      <c r="AJ121" s="258"/>
      <c r="AK121" s="258">
        <v>1.4428289999999999</v>
      </c>
      <c r="AL121" s="258">
        <v>0.1807723</v>
      </c>
      <c r="AM121" s="258">
        <v>2.1014390000000001</v>
      </c>
      <c r="AN121" s="258">
        <v>0.18226290000000001</v>
      </c>
      <c r="AO121" s="258">
        <v>0.24633169999999999</v>
      </c>
      <c r="AP121" s="258">
        <v>9.6694500000000003E-2</v>
      </c>
      <c r="AQ121" s="258">
        <f t="shared" si="111"/>
        <v>-2.462809</v>
      </c>
      <c r="AR121" s="892">
        <f t="shared" si="93"/>
        <v>-1.971539999999905E-2</v>
      </c>
      <c r="AS121" s="893">
        <f t="shared" si="79"/>
        <v>-1.8958227357565255E-3</v>
      </c>
      <c r="AT121" s="499">
        <v>2000</v>
      </c>
      <c r="AU121" s="206" t="s">
        <v>451</v>
      </c>
      <c r="AV121" s="205" t="s">
        <v>512</v>
      </c>
      <c r="AW121" s="205" t="s">
        <v>10</v>
      </c>
      <c r="AX121" s="205" t="s">
        <v>105</v>
      </c>
      <c r="AY121" s="891" t="s">
        <v>313</v>
      </c>
      <c r="AZ121" s="267">
        <v>18.740480000000002</v>
      </c>
      <c r="BA121" s="268">
        <v>10.069459999999999</v>
      </c>
      <c r="BB121" s="268">
        <v>13.20166</v>
      </c>
      <c r="BC121" s="258">
        <f t="shared" si="112"/>
        <v>5.5388200000000012</v>
      </c>
      <c r="BD121" s="259">
        <f t="shared" si="113"/>
        <v>0.29555379584727826</v>
      </c>
      <c r="BE121" s="280">
        <v>1.005781</v>
      </c>
      <c r="BF121" s="258"/>
      <c r="BG121" s="258">
        <v>4.5897880000000004</v>
      </c>
      <c r="BH121" s="258">
        <v>1.7292999999999999E-2</v>
      </c>
      <c r="BI121" s="258">
        <v>1.946904</v>
      </c>
      <c r="BJ121" s="258">
        <v>0.75999360000000005</v>
      </c>
      <c r="BK121" s="258">
        <v>0.4648986</v>
      </c>
      <c r="BL121" s="258">
        <v>0.28909780000000002</v>
      </c>
      <c r="BM121" s="258">
        <f t="shared" si="114"/>
        <v>-3.132200000000001</v>
      </c>
      <c r="BN121" s="892">
        <f t="shared" si="115"/>
        <v>-0.40273599999999732</v>
      </c>
      <c r="BO121" s="893">
        <f t="shared" si="116"/>
        <v>-7.2711516171313967E-2</v>
      </c>
      <c r="BP121" s="499">
        <v>2000</v>
      </c>
      <c r="BQ121" s="206" t="s">
        <v>451</v>
      </c>
      <c r="BR121" s="205" t="s">
        <v>512</v>
      </c>
      <c r="BS121" s="205" t="s">
        <v>10</v>
      </c>
      <c r="BT121" s="205" t="s">
        <v>105</v>
      </c>
      <c r="BU121" s="891" t="s">
        <v>313</v>
      </c>
      <c r="BV121" s="267">
        <v>89.466189999999997</v>
      </c>
      <c r="BW121" s="268">
        <v>13.89892</v>
      </c>
      <c r="BX121" s="269">
        <v>17.748809999999999</v>
      </c>
      <c r="BY121" s="258">
        <f t="shared" si="117"/>
        <v>71.717379999999991</v>
      </c>
      <c r="BZ121" s="259">
        <f t="shared" si="118"/>
        <v>0.80161433050854181</v>
      </c>
      <c r="CA121" s="280">
        <v>74.774749999999997</v>
      </c>
      <c r="CB121" s="258"/>
      <c r="CC121" s="258">
        <v>5.7518E-2</v>
      </c>
      <c r="CD121" s="258">
        <v>6.1225999999999997E-3</v>
      </c>
      <c r="CE121" s="258">
        <v>0.1344862</v>
      </c>
      <c r="CF121" s="258">
        <v>0.11170819999999999</v>
      </c>
      <c r="CG121" s="258">
        <v>0.25735520000000001</v>
      </c>
      <c r="CH121" s="258">
        <v>0.27205370000000001</v>
      </c>
      <c r="CI121" s="258">
        <f t="shared" si="119"/>
        <v>-3.8498899999999985</v>
      </c>
      <c r="CJ121" s="892">
        <f t="shared" si="120"/>
        <v>-4.6723900000003482E-2</v>
      </c>
      <c r="CK121" s="893">
        <f t="shared" si="121"/>
        <v>-6.5150037550177503E-4</v>
      </c>
    </row>
    <row r="122" spans="1:89" ht="11.45" customHeight="1">
      <c r="A122" s="499">
        <v>1998</v>
      </c>
      <c r="B122" s="206" t="s">
        <v>451</v>
      </c>
      <c r="C122" s="205" t="s">
        <v>512</v>
      </c>
      <c r="D122" s="205" t="s">
        <v>10</v>
      </c>
      <c r="E122" s="205" t="s">
        <v>618</v>
      </c>
      <c r="F122" s="1001" t="s">
        <v>313</v>
      </c>
      <c r="G122" s="267">
        <v>30.928879999999999</v>
      </c>
      <c r="H122" s="268">
        <v>8.526135</v>
      </c>
      <c r="I122" s="268">
        <v>11.406549999999999</v>
      </c>
      <c r="J122" s="280">
        <f t="shared" si="106"/>
        <v>19.52233</v>
      </c>
      <c r="K122" s="281">
        <f t="shared" si="107"/>
        <v>0.63120067716645412</v>
      </c>
      <c r="L122" s="267">
        <v>17.95092</v>
      </c>
      <c r="M122" s="268"/>
      <c r="N122" s="268">
        <v>1.8309489999999999</v>
      </c>
      <c r="O122" s="268">
        <v>4.0988900000000002E-2</v>
      </c>
      <c r="P122" s="268">
        <v>1.7965789999999999</v>
      </c>
      <c r="Q122" s="268">
        <v>0.3513889</v>
      </c>
      <c r="R122" s="268">
        <v>0.28385539999999998</v>
      </c>
      <c r="S122" s="268">
        <v>0.14108509999999999</v>
      </c>
      <c r="T122" s="258">
        <f t="shared" si="108"/>
        <v>-2.8804149999999993</v>
      </c>
      <c r="U122" s="892">
        <f t="shared" si="109"/>
        <v>6.9786999999976729E-3</v>
      </c>
      <c r="V122" s="893">
        <f t="shared" si="110"/>
        <v>3.5747269921150153E-4</v>
      </c>
      <c r="W122" s="900">
        <f t="shared" si="91"/>
        <v>7.2268576547983767E-3</v>
      </c>
      <c r="X122" s="499">
        <v>1998</v>
      </c>
      <c r="Y122" s="206" t="s">
        <v>451</v>
      </c>
      <c r="Z122" s="205" t="s">
        <v>512</v>
      </c>
      <c r="AA122" s="205" t="s">
        <v>10</v>
      </c>
      <c r="AB122" s="205" t="s">
        <v>618</v>
      </c>
      <c r="AC122" s="891" t="s">
        <v>313</v>
      </c>
      <c r="AD122" s="267">
        <v>19.882020000000001</v>
      </c>
      <c r="AE122" s="268">
        <v>7.2421959999999999</v>
      </c>
      <c r="AF122" s="269">
        <v>9.6532710000000002</v>
      </c>
      <c r="AG122" s="258">
        <f t="shared" si="77"/>
        <v>10.228749000000001</v>
      </c>
      <c r="AH122" s="259">
        <f t="shared" si="78"/>
        <v>0.51447232222882788</v>
      </c>
      <c r="AI122" s="280">
        <v>8.4847409999999996</v>
      </c>
      <c r="AJ122" s="258"/>
      <c r="AK122" s="258">
        <v>1.3744719999999999</v>
      </c>
      <c r="AL122" s="258">
        <v>5.2099699999999999E-2</v>
      </c>
      <c r="AM122" s="258">
        <v>2.188965</v>
      </c>
      <c r="AN122" s="258">
        <v>0.2480927</v>
      </c>
      <c r="AO122" s="258">
        <v>0.2170656</v>
      </c>
      <c r="AP122" s="258">
        <v>7.3488499999999998E-2</v>
      </c>
      <c r="AQ122" s="258">
        <f t="shared" si="111"/>
        <v>-2.4110750000000003</v>
      </c>
      <c r="AR122" s="892">
        <f t="shared" si="93"/>
        <v>8.9950000000094121E-4</v>
      </c>
      <c r="AS122" s="893">
        <f t="shared" si="79"/>
        <v>8.7938417493765969E-5</v>
      </c>
      <c r="AT122" s="499">
        <v>1998</v>
      </c>
      <c r="AU122" s="206" t="s">
        <v>451</v>
      </c>
      <c r="AV122" s="205" t="s">
        <v>512</v>
      </c>
      <c r="AW122" s="205" t="s">
        <v>10</v>
      </c>
      <c r="AX122" s="205" t="s">
        <v>618</v>
      </c>
      <c r="AY122" s="891" t="s">
        <v>313</v>
      </c>
      <c r="AZ122" s="267">
        <v>18.145209999999999</v>
      </c>
      <c r="BA122" s="268">
        <v>9.0825119999999995</v>
      </c>
      <c r="BB122" s="268">
        <v>13.06542</v>
      </c>
      <c r="BC122" s="258">
        <f t="shared" si="112"/>
        <v>5.0797899999999991</v>
      </c>
      <c r="BD122" s="259">
        <f t="shared" si="113"/>
        <v>0.27995211959519894</v>
      </c>
      <c r="BE122" s="280">
        <v>0.97525119999999998</v>
      </c>
      <c r="BF122" s="258"/>
      <c r="BG122" s="258">
        <v>4.7659690000000001</v>
      </c>
      <c r="BH122" s="258">
        <v>2.9884299999999999E-2</v>
      </c>
      <c r="BI122" s="258">
        <v>1.703017</v>
      </c>
      <c r="BJ122" s="258">
        <v>0.91013379999999999</v>
      </c>
      <c r="BK122" s="258">
        <v>0.67903610000000003</v>
      </c>
      <c r="BL122" s="258">
        <v>2.0383800000000001E-2</v>
      </c>
      <c r="BM122" s="258">
        <f t="shared" si="114"/>
        <v>-3.9829080000000001</v>
      </c>
      <c r="BN122" s="892">
        <f t="shared" si="115"/>
        <v>-2.097719999999903E-2</v>
      </c>
      <c r="BO122" s="893">
        <f t="shared" si="116"/>
        <v>-4.1295407881032547E-3</v>
      </c>
      <c r="BP122" s="499">
        <v>1998</v>
      </c>
      <c r="BQ122" s="206" t="s">
        <v>451</v>
      </c>
      <c r="BR122" s="205" t="s">
        <v>512</v>
      </c>
      <c r="BS122" s="205" t="s">
        <v>10</v>
      </c>
      <c r="BT122" s="205" t="s">
        <v>618</v>
      </c>
      <c r="BU122" s="891" t="s">
        <v>313</v>
      </c>
      <c r="BV122" s="267">
        <v>89.243709999999993</v>
      </c>
      <c r="BW122" s="268">
        <v>12.81744</v>
      </c>
      <c r="BX122" s="269">
        <v>16.324580000000001</v>
      </c>
      <c r="BY122" s="258">
        <f t="shared" si="117"/>
        <v>72.919129999999996</v>
      </c>
      <c r="BZ122" s="259">
        <f t="shared" si="118"/>
        <v>0.81707864901627247</v>
      </c>
      <c r="CA122" s="280">
        <v>75.470929999999996</v>
      </c>
      <c r="CB122" s="258"/>
      <c r="CC122" s="258">
        <v>5.9520700000000003E-2</v>
      </c>
      <c r="CD122" s="258">
        <v>1.42317E-2</v>
      </c>
      <c r="CE122" s="258">
        <v>0.1818948</v>
      </c>
      <c r="CF122" s="258">
        <v>8.7194900000000006E-2</v>
      </c>
      <c r="CG122" s="258">
        <v>7.4991699999999994E-2</v>
      </c>
      <c r="CH122" s="258">
        <v>0.55905150000000003</v>
      </c>
      <c r="CI122" s="258">
        <f t="shared" si="119"/>
        <v>-3.5071400000000015</v>
      </c>
      <c r="CJ122" s="892">
        <f t="shared" si="120"/>
        <v>-2.1545299999971235E-2</v>
      </c>
      <c r="CK122" s="893">
        <f t="shared" si="121"/>
        <v>-2.9546841823224214E-4</v>
      </c>
    </row>
    <row r="123" spans="1:89" ht="11.45" customHeight="1">
      <c r="A123" s="499">
        <v>1995</v>
      </c>
      <c r="B123" s="206" t="s">
        <v>451</v>
      </c>
      <c r="C123" s="205" t="s">
        <v>512</v>
      </c>
      <c r="D123" s="205" t="s">
        <v>12</v>
      </c>
      <c r="E123" s="205" t="s">
        <v>619</v>
      </c>
      <c r="F123" s="1001" t="s">
        <v>313</v>
      </c>
      <c r="G123" s="267">
        <v>29.842120000000001</v>
      </c>
      <c r="H123" s="268">
        <v>9.1299060000000001</v>
      </c>
      <c r="I123" s="268">
        <v>12.003959999999999</v>
      </c>
      <c r="J123" s="280">
        <f t="shared" si="106"/>
        <v>17.838160000000002</v>
      </c>
      <c r="K123" s="281">
        <f t="shared" si="107"/>
        <v>0.59775109811233251</v>
      </c>
      <c r="L123" s="267">
        <v>16.395379999999999</v>
      </c>
      <c r="M123" s="268"/>
      <c r="N123" s="268">
        <v>1.2245889999999999</v>
      </c>
      <c r="O123" s="268">
        <v>0.1150289</v>
      </c>
      <c r="P123" s="268">
        <v>2.5236580000000002</v>
      </c>
      <c r="Q123" s="268">
        <v>0.26581759999999999</v>
      </c>
      <c r="R123" s="268">
        <v>0.28469179999999999</v>
      </c>
      <c r="S123" s="268">
        <v>0.1367216</v>
      </c>
      <c r="T123" s="258">
        <f t="shared" si="108"/>
        <v>-2.8740539999999992</v>
      </c>
      <c r="U123" s="892">
        <f t="shared" si="109"/>
        <v>-0.23367289999999485</v>
      </c>
      <c r="V123" s="893">
        <f t="shared" si="110"/>
        <v>-1.3099607807082952E-2</v>
      </c>
      <c r="W123" s="900">
        <f t="shared" si="91"/>
        <v>7.6645573310251723E-3</v>
      </c>
      <c r="X123" s="499">
        <v>1995</v>
      </c>
      <c r="Y123" s="206" t="s">
        <v>451</v>
      </c>
      <c r="Z123" s="205" t="s">
        <v>512</v>
      </c>
      <c r="AA123" s="205" t="s">
        <v>12</v>
      </c>
      <c r="AB123" s="205" t="s">
        <v>619</v>
      </c>
      <c r="AC123" s="891" t="s">
        <v>313</v>
      </c>
      <c r="AD123" s="267">
        <v>18.920839999999998</v>
      </c>
      <c r="AE123" s="268">
        <v>7.6201619999999997</v>
      </c>
      <c r="AF123" s="269">
        <v>10.2372</v>
      </c>
      <c r="AG123" s="258">
        <f t="shared" si="77"/>
        <v>8.6836399999999987</v>
      </c>
      <c r="AH123" s="259">
        <f t="shared" si="78"/>
        <v>0.4589457973324651</v>
      </c>
      <c r="AI123" s="280">
        <v>6.6965560000000002</v>
      </c>
      <c r="AJ123" s="258"/>
      <c r="AK123" s="258">
        <v>0.94501520000000006</v>
      </c>
      <c r="AL123" s="258">
        <v>0.16759489999999999</v>
      </c>
      <c r="AM123" s="258">
        <v>3.1724779999999999</v>
      </c>
      <c r="AN123" s="258">
        <v>0.2145233</v>
      </c>
      <c r="AO123" s="258">
        <v>0.23231289999999999</v>
      </c>
      <c r="AP123" s="258">
        <v>2.98269E-2</v>
      </c>
      <c r="AQ123" s="258">
        <f t="shared" si="111"/>
        <v>-2.617038</v>
      </c>
      <c r="AR123" s="892">
        <f t="shared" si="93"/>
        <v>-0.15762920000000058</v>
      </c>
      <c r="AS123" s="893">
        <f t="shared" si="79"/>
        <v>-1.8152433772012727E-2</v>
      </c>
      <c r="AT123" s="499">
        <v>1995</v>
      </c>
      <c r="AU123" s="206" t="s">
        <v>451</v>
      </c>
      <c r="AV123" s="205" t="s">
        <v>512</v>
      </c>
      <c r="AW123" s="205" t="s">
        <v>12</v>
      </c>
      <c r="AX123" s="205" t="s">
        <v>619</v>
      </c>
      <c r="AY123" s="891" t="s">
        <v>313</v>
      </c>
      <c r="AZ123" s="267">
        <v>15.156090000000001</v>
      </c>
      <c r="BA123" s="268">
        <v>8.6829900000000002</v>
      </c>
      <c r="BB123" s="268">
        <v>12.460800000000001</v>
      </c>
      <c r="BC123" s="258">
        <f t="shared" si="112"/>
        <v>2.69529</v>
      </c>
      <c r="BD123" s="259">
        <f t="shared" si="113"/>
        <v>0.17783544436592813</v>
      </c>
      <c r="BE123" s="280">
        <v>0.65191129999999997</v>
      </c>
      <c r="BF123" s="258"/>
      <c r="BG123" s="258">
        <v>3.1136979999999999</v>
      </c>
      <c r="BH123" s="258">
        <v>5.0690199999999998E-2</v>
      </c>
      <c r="BI123" s="258">
        <v>2.206744</v>
      </c>
      <c r="BJ123" s="258">
        <v>0.48169329999999999</v>
      </c>
      <c r="BK123" s="258">
        <v>0.58403680000000002</v>
      </c>
      <c r="BL123" s="258">
        <v>0</v>
      </c>
      <c r="BM123" s="258">
        <f t="shared" si="114"/>
        <v>-3.7778100000000006</v>
      </c>
      <c r="BN123" s="892">
        <f t="shared" si="115"/>
        <v>-0.61567359999999915</v>
      </c>
      <c r="BO123" s="1010">
        <f t="shared" si="116"/>
        <v>-0.22842573526410856</v>
      </c>
      <c r="BP123" s="499">
        <v>1995</v>
      </c>
      <c r="BQ123" s="206" t="s">
        <v>451</v>
      </c>
      <c r="BR123" s="205" t="s">
        <v>512</v>
      </c>
      <c r="BS123" s="205" t="s">
        <v>12</v>
      </c>
      <c r="BT123" s="205" t="s">
        <v>619</v>
      </c>
      <c r="BU123" s="891" t="s">
        <v>313</v>
      </c>
      <c r="BV123" s="267">
        <v>88.137860000000003</v>
      </c>
      <c r="BW123" s="268">
        <v>14.8506</v>
      </c>
      <c r="BX123" s="269">
        <v>17.610610000000001</v>
      </c>
      <c r="BY123" s="258">
        <f t="shared" si="117"/>
        <v>70.527250000000009</v>
      </c>
      <c r="BZ123" s="259">
        <f t="shared" si="118"/>
        <v>0.80019244851191085</v>
      </c>
      <c r="CA123" s="280">
        <v>71.735640000000004</v>
      </c>
      <c r="CB123" s="258"/>
      <c r="CC123" s="258">
        <v>7.0444599999999996E-2</v>
      </c>
      <c r="CD123" s="258">
        <v>0</v>
      </c>
      <c r="CE123" s="258">
        <v>0.5063415</v>
      </c>
      <c r="CF123" s="258">
        <v>0.21052460000000001</v>
      </c>
      <c r="CG123" s="258">
        <v>0.13518810000000001</v>
      </c>
      <c r="CH123" s="258">
        <v>0.7014165</v>
      </c>
      <c r="CI123" s="258">
        <f t="shared" si="119"/>
        <v>-2.7600100000000012</v>
      </c>
      <c r="CJ123" s="892">
        <f t="shared" si="120"/>
        <v>-7.2295299999979079E-2</v>
      </c>
      <c r="CK123" s="893">
        <f t="shared" si="121"/>
        <v>-1.025069033600191E-3</v>
      </c>
    </row>
    <row r="124" spans="1:89" ht="11.45" customHeight="1">
      <c r="A124" s="499">
        <v>1994</v>
      </c>
      <c r="B124" s="206" t="s">
        <v>451</v>
      </c>
      <c r="C124" s="205" t="s">
        <v>512</v>
      </c>
      <c r="D124" s="205" t="s">
        <v>12</v>
      </c>
      <c r="E124" s="205" t="s">
        <v>106</v>
      </c>
      <c r="F124" s="1001" t="s">
        <v>313</v>
      </c>
      <c r="G124" s="267">
        <v>30.194430000000001</v>
      </c>
      <c r="H124" s="268">
        <v>9.8787299999999991</v>
      </c>
      <c r="I124" s="268">
        <v>13.236940000000001</v>
      </c>
      <c r="J124" s="280">
        <f t="shared" si="106"/>
        <v>16.95749</v>
      </c>
      <c r="K124" s="281">
        <f t="shared" si="107"/>
        <v>0.56160987307924015</v>
      </c>
      <c r="L124" s="267">
        <v>16.382850000000001</v>
      </c>
      <c r="M124" s="268"/>
      <c r="N124" s="268">
        <v>1.2205589999999999</v>
      </c>
      <c r="O124" s="268">
        <v>5.7702499999999997E-2</v>
      </c>
      <c r="P124" s="268">
        <v>2.0665789999999999</v>
      </c>
      <c r="Q124" s="268">
        <v>0.2564883</v>
      </c>
      <c r="R124" s="268">
        <v>0.34405609999999998</v>
      </c>
      <c r="S124" s="268">
        <v>8.7808600000000001E-2</v>
      </c>
      <c r="T124" s="258">
        <f t="shared" si="108"/>
        <v>-3.3582100000000015</v>
      </c>
      <c r="U124" s="892">
        <f t="shared" si="109"/>
        <v>-0.10034350000000103</v>
      </c>
      <c r="V124" s="893">
        <f t="shared" si="110"/>
        <v>-5.9173556935608416E-3</v>
      </c>
      <c r="W124" s="900">
        <f t="shared" si="91"/>
        <v>5.1781602112105033E-3</v>
      </c>
      <c r="X124" s="499">
        <v>1994</v>
      </c>
      <c r="Y124" s="206" t="s">
        <v>451</v>
      </c>
      <c r="Z124" s="205" t="s">
        <v>512</v>
      </c>
      <c r="AA124" s="205" t="s">
        <v>12</v>
      </c>
      <c r="AB124" s="205" t="s">
        <v>106</v>
      </c>
      <c r="AC124" s="891" t="s">
        <v>313</v>
      </c>
      <c r="AD124" s="267">
        <v>18.932359999999999</v>
      </c>
      <c r="AE124" s="268">
        <v>8.2329749999999997</v>
      </c>
      <c r="AF124" s="269">
        <v>11.2163</v>
      </c>
      <c r="AG124" s="258">
        <f t="shared" si="77"/>
        <v>7.7160599999999988</v>
      </c>
      <c r="AH124" s="259">
        <f t="shared" si="78"/>
        <v>0.40755933227553243</v>
      </c>
      <c r="AI124" s="280">
        <v>7.0866579999999999</v>
      </c>
      <c r="AJ124" s="258"/>
      <c r="AK124" s="258">
        <v>0.83617589999999997</v>
      </c>
      <c r="AL124" s="258">
        <v>7.8242300000000001E-2</v>
      </c>
      <c r="AM124" s="258">
        <v>2.3137949999999998</v>
      </c>
      <c r="AN124" s="258">
        <v>0.1963606</v>
      </c>
      <c r="AO124" s="258">
        <v>0.23076920000000001</v>
      </c>
      <c r="AP124" s="258">
        <v>1.50175E-2</v>
      </c>
      <c r="AQ124" s="258">
        <f t="shared" si="111"/>
        <v>-2.9833250000000007</v>
      </c>
      <c r="AR124" s="892">
        <f t="shared" si="93"/>
        <v>-5.7633499999999671E-2</v>
      </c>
      <c r="AS124" s="893">
        <f t="shared" si="79"/>
        <v>-7.4692913222550988E-3</v>
      </c>
      <c r="AT124" s="499">
        <v>1994</v>
      </c>
      <c r="AU124" s="206" t="s">
        <v>451</v>
      </c>
      <c r="AV124" s="205" t="s">
        <v>512</v>
      </c>
      <c r="AW124" s="205" t="s">
        <v>12</v>
      </c>
      <c r="AX124" s="205" t="s">
        <v>106</v>
      </c>
      <c r="AY124" s="891" t="s">
        <v>313</v>
      </c>
      <c r="AZ124" s="267">
        <v>17.885000000000002</v>
      </c>
      <c r="BA124" s="268">
        <v>10.14978</v>
      </c>
      <c r="BB124" s="268">
        <v>14.684240000000001</v>
      </c>
      <c r="BC124" s="258">
        <f t="shared" si="112"/>
        <v>3.2007600000000007</v>
      </c>
      <c r="BD124" s="259">
        <f t="shared" si="113"/>
        <v>0.17896337713167462</v>
      </c>
      <c r="BE124" s="280">
        <v>0.6266661</v>
      </c>
      <c r="BF124" s="258"/>
      <c r="BG124" s="258">
        <v>3.3742230000000002</v>
      </c>
      <c r="BH124" s="258">
        <v>4.3129000000000001E-2</v>
      </c>
      <c r="BI124" s="258">
        <v>2.8038090000000002</v>
      </c>
      <c r="BJ124" s="258">
        <v>0.48336790000000002</v>
      </c>
      <c r="BK124" s="258">
        <v>0.71181340000000004</v>
      </c>
      <c r="BL124" s="258">
        <v>0</v>
      </c>
      <c r="BM124" s="258">
        <f t="shared" si="114"/>
        <v>-4.534460000000001</v>
      </c>
      <c r="BN124" s="892">
        <f t="shared" si="115"/>
        <v>-0.30778839999999974</v>
      </c>
      <c r="BO124" s="893">
        <f t="shared" si="116"/>
        <v>-9.616103675377087E-2</v>
      </c>
      <c r="BP124" s="499">
        <v>1994</v>
      </c>
      <c r="BQ124" s="206" t="s">
        <v>451</v>
      </c>
      <c r="BR124" s="205" t="s">
        <v>512</v>
      </c>
      <c r="BS124" s="205" t="s">
        <v>12</v>
      </c>
      <c r="BT124" s="205" t="s">
        <v>106</v>
      </c>
      <c r="BU124" s="891" t="s">
        <v>313</v>
      </c>
      <c r="BV124" s="267">
        <v>87.519679999999994</v>
      </c>
      <c r="BW124" s="268">
        <v>15.5974</v>
      </c>
      <c r="BX124" s="269">
        <v>18.398140000000001</v>
      </c>
      <c r="BY124" s="258">
        <f t="shared" si="117"/>
        <v>69.121539999999996</v>
      </c>
      <c r="BZ124" s="259">
        <f t="shared" si="118"/>
        <v>0.78978282370319453</v>
      </c>
      <c r="CA124" s="280">
        <v>70.747739999999993</v>
      </c>
      <c r="CB124" s="258"/>
      <c r="CC124" s="258">
        <v>3.4485799999999997E-2</v>
      </c>
      <c r="CD124" s="258">
        <v>0</v>
      </c>
      <c r="CE124" s="258">
        <v>0.2062049</v>
      </c>
      <c r="CF124" s="258">
        <v>0.1409812</v>
      </c>
      <c r="CG124" s="258">
        <v>0.33770420000000001</v>
      </c>
      <c r="CH124" s="258">
        <v>0.46940280000000001</v>
      </c>
      <c r="CI124" s="258">
        <f t="shared" si="119"/>
        <v>-2.8007400000000011</v>
      </c>
      <c r="CJ124" s="892">
        <f t="shared" si="120"/>
        <v>-1.4238899999995169E-2</v>
      </c>
      <c r="CK124" s="893">
        <f t="shared" si="121"/>
        <v>-2.0599801451175957E-4</v>
      </c>
    </row>
    <row r="125" spans="1:89" ht="11.45" customHeight="1">
      <c r="A125" s="499">
        <v>1991</v>
      </c>
      <c r="B125" s="206" t="s">
        <v>451</v>
      </c>
      <c r="C125" s="205" t="s">
        <v>512</v>
      </c>
      <c r="D125" s="205" t="s">
        <v>14</v>
      </c>
      <c r="E125" s="205" t="s">
        <v>620</v>
      </c>
      <c r="F125" s="1001" t="s">
        <v>313</v>
      </c>
      <c r="G125" s="267">
        <v>28.574680000000001</v>
      </c>
      <c r="H125" s="268">
        <v>10.18153</v>
      </c>
      <c r="I125" s="268">
        <v>14.36866</v>
      </c>
      <c r="J125" s="280">
        <f t="shared" si="106"/>
        <v>14.206020000000001</v>
      </c>
      <c r="K125" s="281">
        <f t="shared" si="107"/>
        <v>0.49715412386070468</v>
      </c>
      <c r="L125" s="267">
        <v>14.821759999999999</v>
      </c>
      <c r="M125" s="268"/>
      <c r="N125" s="268">
        <v>1.3629260000000001</v>
      </c>
      <c r="O125" s="268">
        <v>0.16668749999999999</v>
      </c>
      <c r="P125" s="268">
        <v>1.384366</v>
      </c>
      <c r="Q125" s="268">
        <v>0.25299880000000002</v>
      </c>
      <c r="R125" s="268">
        <v>0.17206340000000001</v>
      </c>
      <c r="S125" s="268">
        <v>0.22092870000000001</v>
      </c>
      <c r="T125" s="258">
        <f t="shared" si="108"/>
        <v>-4.1871299999999998</v>
      </c>
      <c r="U125" s="892">
        <f t="shared" si="109"/>
        <v>1.1419600000001751E-2</v>
      </c>
      <c r="V125" s="893">
        <f t="shared" si="110"/>
        <v>8.0385639327565004E-4</v>
      </c>
      <c r="W125" s="900">
        <f t="shared" si="91"/>
        <v>1.5551766082266532E-2</v>
      </c>
      <c r="X125" s="499">
        <v>1991</v>
      </c>
      <c r="Y125" s="206" t="s">
        <v>451</v>
      </c>
      <c r="Z125" s="205" t="s">
        <v>512</v>
      </c>
      <c r="AA125" s="205" t="s">
        <v>14</v>
      </c>
      <c r="AB125" s="205" t="s">
        <v>620</v>
      </c>
      <c r="AC125" s="891" t="s">
        <v>313</v>
      </c>
      <c r="AD125" s="267">
        <v>16.966349999999998</v>
      </c>
      <c r="AE125" s="268">
        <v>6.8881459999999999</v>
      </c>
      <c r="AF125" s="269">
        <v>10.885619999999999</v>
      </c>
      <c r="AG125" s="258">
        <f t="shared" si="77"/>
        <v>6.0807299999999991</v>
      </c>
      <c r="AH125" s="259">
        <f t="shared" si="78"/>
        <v>0.35839942002846809</v>
      </c>
      <c r="AI125" s="280">
        <v>6.8296900000000003</v>
      </c>
      <c r="AJ125" s="258"/>
      <c r="AK125" s="258">
        <v>1.0646530000000001</v>
      </c>
      <c r="AL125" s="258">
        <v>0.2432773</v>
      </c>
      <c r="AM125" s="258">
        <v>1.550327</v>
      </c>
      <c r="AN125" s="258">
        <v>0.16977329999999999</v>
      </c>
      <c r="AO125" s="258">
        <v>0.12231400000000001</v>
      </c>
      <c r="AP125" s="258">
        <v>4.87661E-2</v>
      </c>
      <c r="AQ125" s="258">
        <f t="shared" si="111"/>
        <v>-3.9974739999999995</v>
      </c>
      <c r="AR125" s="892">
        <f t="shared" si="93"/>
        <v>4.9403300000000705E-2</v>
      </c>
      <c r="AS125" s="893">
        <f t="shared" si="79"/>
        <v>8.1245672805733381E-3</v>
      </c>
      <c r="AT125" s="499">
        <v>1991</v>
      </c>
      <c r="AU125" s="206" t="s">
        <v>451</v>
      </c>
      <c r="AV125" s="205" t="s">
        <v>512</v>
      </c>
      <c r="AW125" s="205" t="s">
        <v>14</v>
      </c>
      <c r="AX125" s="205" t="s">
        <v>620</v>
      </c>
      <c r="AY125" s="891" t="s">
        <v>313</v>
      </c>
      <c r="AZ125" s="267">
        <v>16.115659999999998</v>
      </c>
      <c r="BA125" s="268">
        <v>8.9584440000000001</v>
      </c>
      <c r="BB125" s="268">
        <v>13.94758</v>
      </c>
      <c r="BC125" s="258">
        <f t="shared" si="112"/>
        <v>2.168079999999998</v>
      </c>
      <c r="BD125" s="259">
        <f t="shared" si="113"/>
        <v>0.13453249820361055</v>
      </c>
      <c r="BE125" s="280">
        <v>0.92998890000000001</v>
      </c>
      <c r="BF125" s="258"/>
      <c r="BG125" s="258">
        <v>3.394002</v>
      </c>
      <c r="BH125" s="258">
        <v>6.0362300000000001E-2</v>
      </c>
      <c r="BI125" s="258">
        <v>1.9343189999999999</v>
      </c>
      <c r="BJ125" s="258">
        <v>0.49394890000000002</v>
      </c>
      <c r="BK125" s="258">
        <v>0.43747469999999999</v>
      </c>
      <c r="BL125" s="258">
        <v>0</v>
      </c>
      <c r="BM125" s="258">
        <f t="shared" si="114"/>
        <v>-4.9891360000000002</v>
      </c>
      <c r="BN125" s="892">
        <f t="shared" si="115"/>
        <v>-9.2879800000002177E-2</v>
      </c>
      <c r="BO125" s="893">
        <f t="shared" si="116"/>
        <v>-4.2839655363271771E-2</v>
      </c>
      <c r="BP125" s="499">
        <v>1991</v>
      </c>
      <c r="BQ125" s="206" t="s">
        <v>451</v>
      </c>
      <c r="BR125" s="205" t="s">
        <v>512</v>
      </c>
      <c r="BS125" s="205" t="s">
        <v>14</v>
      </c>
      <c r="BT125" s="205" t="s">
        <v>620</v>
      </c>
      <c r="BU125" s="891" t="s">
        <v>313</v>
      </c>
      <c r="BV125" s="267">
        <v>88.390190000000004</v>
      </c>
      <c r="BW125" s="268">
        <v>24.330310000000001</v>
      </c>
      <c r="BX125" s="269">
        <v>28.330349999999999</v>
      </c>
      <c r="BY125" s="258">
        <f t="shared" si="117"/>
        <v>60.059840000000008</v>
      </c>
      <c r="BZ125" s="259">
        <f t="shared" si="118"/>
        <v>0.67948535917843378</v>
      </c>
      <c r="CA125" s="280">
        <v>62.392749999999999</v>
      </c>
      <c r="CB125" s="258"/>
      <c r="CC125" s="258">
        <v>6.85997E-2</v>
      </c>
      <c r="CD125" s="258">
        <v>6.0616000000000003E-3</v>
      </c>
      <c r="CE125" s="258">
        <v>0.1111593</v>
      </c>
      <c r="CF125" s="258">
        <v>0.28586479999999997</v>
      </c>
      <c r="CG125" s="258">
        <v>4.4211399999999998E-2</v>
      </c>
      <c r="CH125" s="258">
        <v>1.158442</v>
      </c>
      <c r="CI125" s="258">
        <f t="shared" si="119"/>
        <v>-4.0000399999999985</v>
      </c>
      <c r="CJ125" s="892">
        <f t="shared" si="120"/>
        <v>-7.2087999999865815E-3</v>
      </c>
      <c r="CK125" s="893">
        <f t="shared" si="121"/>
        <v>-1.200269597785572E-4</v>
      </c>
    </row>
    <row r="126" spans="1:89" ht="11.45" customHeight="1">
      <c r="A126" s="499">
        <v>1989</v>
      </c>
      <c r="B126" s="206" t="s">
        <v>451</v>
      </c>
      <c r="C126" s="205" t="s">
        <v>512</v>
      </c>
      <c r="D126" s="205" t="s">
        <v>14</v>
      </c>
      <c r="E126" s="205" t="s">
        <v>107</v>
      </c>
      <c r="F126" s="1001" t="s">
        <v>313</v>
      </c>
      <c r="G126" s="267">
        <v>26.63749</v>
      </c>
      <c r="H126" s="268">
        <v>8.1945879999999995</v>
      </c>
      <c r="I126" s="268">
        <v>12.265409999999999</v>
      </c>
      <c r="J126" s="280">
        <f t="shared" si="106"/>
        <v>14.37208</v>
      </c>
      <c r="K126" s="281">
        <f t="shared" si="107"/>
        <v>0.53954332784357684</v>
      </c>
      <c r="L126" s="267">
        <v>15.61176</v>
      </c>
      <c r="M126" s="268"/>
      <c r="N126" s="268">
        <v>0.91144610000000004</v>
      </c>
      <c r="O126" s="268">
        <v>0.20927860000000001</v>
      </c>
      <c r="P126" s="268">
        <v>0.89156290000000005</v>
      </c>
      <c r="Q126" s="268">
        <v>0.35250229999999999</v>
      </c>
      <c r="R126" s="268">
        <v>0.3475046</v>
      </c>
      <c r="S126" s="268">
        <v>0.27775620000000001</v>
      </c>
      <c r="T126" s="258">
        <f t="shared" si="108"/>
        <v>-4.0708219999999997</v>
      </c>
      <c r="U126" s="892">
        <f t="shared" si="109"/>
        <v>-0.15890870000000135</v>
      </c>
      <c r="V126" s="893">
        <f t="shared" si="110"/>
        <v>-1.1056764226194215E-2</v>
      </c>
      <c r="W126" s="900">
        <f t="shared" si="91"/>
        <v>1.9326096153096838E-2</v>
      </c>
      <c r="X126" s="499">
        <v>1989</v>
      </c>
      <c r="Y126" s="206" t="s">
        <v>451</v>
      </c>
      <c r="Z126" s="205" t="s">
        <v>512</v>
      </c>
      <c r="AA126" s="205" t="s">
        <v>14</v>
      </c>
      <c r="AB126" s="205" t="s">
        <v>107</v>
      </c>
      <c r="AC126" s="891" t="s">
        <v>313</v>
      </c>
      <c r="AD126" s="267">
        <v>14.791090000000001</v>
      </c>
      <c r="AE126" s="268">
        <v>6.1302789999999998</v>
      </c>
      <c r="AF126" s="269">
        <v>9.5080500000000008</v>
      </c>
      <c r="AG126" s="258">
        <f t="shared" si="77"/>
        <v>5.2830399999999997</v>
      </c>
      <c r="AH126" s="259">
        <f t="shared" si="78"/>
        <v>0.35717719248547602</v>
      </c>
      <c r="AI126" s="280">
        <v>6.3257180000000002</v>
      </c>
      <c r="AJ126" s="258"/>
      <c r="AK126" s="258">
        <v>0.62749429999999995</v>
      </c>
      <c r="AL126" s="258">
        <v>0.28301929999999997</v>
      </c>
      <c r="AM126" s="258">
        <v>0.97210450000000004</v>
      </c>
      <c r="AN126" s="258">
        <v>0.26417489999999999</v>
      </c>
      <c r="AO126" s="258">
        <v>0.2395275</v>
      </c>
      <c r="AP126" s="258">
        <v>8.4458099999999994E-2</v>
      </c>
      <c r="AQ126" s="258">
        <f t="shared" si="111"/>
        <v>-3.377771000000001</v>
      </c>
      <c r="AR126" s="892">
        <f t="shared" si="93"/>
        <v>-0.13568560000000041</v>
      </c>
      <c r="AS126" s="893">
        <f t="shared" si="79"/>
        <v>-2.5683242981313865E-2</v>
      </c>
      <c r="AT126" s="499">
        <v>1989</v>
      </c>
      <c r="AU126" s="206" t="s">
        <v>451</v>
      </c>
      <c r="AV126" s="205" t="s">
        <v>512</v>
      </c>
      <c r="AW126" s="205" t="s">
        <v>14</v>
      </c>
      <c r="AX126" s="205" t="s">
        <v>107</v>
      </c>
      <c r="AY126" s="891" t="s">
        <v>313</v>
      </c>
      <c r="AZ126" s="267">
        <v>12.065390000000001</v>
      </c>
      <c r="BA126" s="268">
        <v>5.8002279999999997</v>
      </c>
      <c r="BB126" s="268">
        <v>12.20096</v>
      </c>
      <c r="BC126" s="258">
        <f t="shared" si="112"/>
        <v>-0.13556999999999952</v>
      </c>
      <c r="BD126" s="259">
        <f t="shared" si="113"/>
        <v>-1.1236271682887955E-2</v>
      </c>
      <c r="BE126" s="280">
        <v>1.171152</v>
      </c>
      <c r="BF126" s="258"/>
      <c r="BG126" s="258">
        <v>2.5579499999999999</v>
      </c>
      <c r="BH126" s="258">
        <v>0.1418238</v>
      </c>
      <c r="BI126" s="258">
        <v>1.2026840000000001</v>
      </c>
      <c r="BJ126" s="258">
        <v>0.77579310000000001</v>
      </c>
      <c r="BK126" s="258">
        <v>0.65268349999999997</v>
      </c>
      <c r="BL126" s="258">
        <v>0</v>
      </c>
      <c r="BM126" s="258">
        <f t="shared" si="114"/>
        <v>-6.4007320000000005</v>
      </c>
      <c r="BN126" s="892">
        <f t="shared" si="115"/>
        <v>-0.23692439999999859</v>
      </c>
      <c r="BO126" s="1010">
        <f t="shared" si="116"/>
        <v>1.7476167293648994</v>
      </c>
      <c r="BP126" s="499">
        <v>1989</v>
      </c>
      <c r="BQ126" s="206" t="s">
        <v>451</v>
      </c>
      <c r="BR126" s="205" t="s">
        <v>512</v>
      </c>
      <c r="BS126" s="205" t="s">
        <v>14</v>
      </c>
      <c r="BT126" s="205" t="s">
        <v>107</v>
      </c>
      <c r="BU126" s="891" t="s">
        <v>313</v>
      </c>
      <c r="BV126" s="267">
        <v>88.527140000000003</v>
      </c>
      <c r="BW126" s="268">
        <v>18.560700000000001</v>
      </c>
      <c r="BX126" s="269">
        <v>22.621289999999998</v>
      </c>
      <c r="BY126" s="258">
        <f t="shared" si="117"/>
        <v>65.905850000000001</v>
      </c>
      <c r="BZ126" s="259">
        <f t="shared" si="118"/>
        <v>0.7444705657496673</v>
      </c>
      <c r="CA126" s="280">
        <v>67.795439999999999</v>
      </c>
      <c r="CB126" s="258"/>
      <c r="CC126" s="258">
        <v>0.1289883</v>
      </c>
      <c r="CD126" s="258">
        <v>4.5022999999999999E-3</v>
      </c>
      <c r="CE126" s="258">
        <v>0.2330933</v>
      </c>
      <c r="CF126" s="258">
        <v>0.2108498</v>
      </c>
      <c r="CG126" s="258">
        <v>0.41587350000000001</v>
      </c>
      <c r="CH126" s="258">
        <v>1.33769</v>
      </c>
      <c r="CI126" s="258">
        <f t="shared" si="119"/>
        <v>-4.0605899999999977</v>
      </c>
      <c r="CJ126" s="892">
        <f t="shared" si="120"/>
        <v>-0.1599972000000065</v>
      </c>
      <c r="CK126" s="893">
        <f t="shared" si="121"/>
        <v>-2.4276630981924442E-3</v>
      </c>
    </row>
    <row r="127" spans="1:89" ht="11.45" customHeight="1">
      <c r="A127" s="499">
        <v>1987</v>
      </c>
      <c r="B127" s="206" t="s">
        <v>451</v>
      </c>
      <c r="C127" s="205" t="s">
        <v>512</v>
      </c>
      <c r="D127" s="205" t="s">
        <v>16</v>
      </c>
      <c r="E127" s="205" t="s">
        <v>621</v>
      </c>
      <c r="F127" s="1001" t="s">
        <v>313</v>
      </c>
      <c r="G127" s="267">
        <v>27.44276</v>
      </c>
      <c r="H127" s="268">
        <v>8.9780739999999994</v>
      </c>
      <c r="I127" s="268">
        <v>12.402979999999999</v>
      </c>
      <c r="J127" s="280">
        <f t="shared" si="106"/>
        <v>15.03978</v>
      </c>
      <c r="K127" s="281">
        <f t="shared" si="107"/>
        <v>0.54804181503609695</v>
      </c>
      <c r="L127" s="267">
        <v>15.951879999999999</v>
      </c>
      <c r="M127" s="268"/>
      <c r="N127" s="268">
        <v>0.84421919999999995</v>
      </c>
      <c r="O127" s="268">
        <v>0.15638779999999999</v>
      </c>
      <c r="P127" s="268">
        <v>0.7536659</v>
      </c>
      <c r="Q127" s="268">
        <v>0.31956620000000002</v>
      </c>
      <c r="R127" s="268">
        <v>0.2491679</v>
      </c>
      <c r="S127" s="268">
        <v>0.34930559999999999</v>
      </c>
      <c r="T127" s="258">
        <f t="shared" si="108"/>
        <v>-3.424906</v>
      </c>
      <c r="U127" s="892">
        <f t="shared" si="109"/>
        <v>-0.15950660000000383</v>
      </c>
      <c r="V127" s="893">
        <f t="shared" si="110"/>
        <v>-1.0605647157073031E-2</v>
      </c>
      <c r="W127" s="900">
        <f t="shared" si="91"/>
        <v>2.3225446116897985E-2</v>
      </c>
      <c r="X127" s="499">
        <v>1987</v>
      </c>
      <c r="Y127" s="206" t="s">
        <v>451</v>
      </c>
      <c r="Z127" s="205" t="s">
        <v>512</v>
      </c>
      <c r="AA127" s="205" t="s">
        <v>16</v>
      </c>
      <c r="AB127" s="205" t="s">
        <v>621</v>
      </c>
      <c r="AC127" s="891" t="s">
        <v>313</v>
      </c>
      <c r="AD127" s="267">
        <v>16.39152</v>
      </c>
      <c r="AE127" s="268">
        <v>6.7613269999999996</v>
      </c>
      <c r="AF127" s="269">
        <v>9.2816259999999993</v>
      </c>
      <c r="AG127" s="258">
        <f t="shared" si="77"/>
        <v>7.1098940000000006</v>
      </c>
      <c r="AH127" s="259">
        <f t="shared" si="78"/>
        <v>0.43375440471658522</v>
      </c>
      <c r="AI127" s="280">
        <v>7.5518299999999998</v>
      </c>
      <c r="AJ127" s="258"/>
      <c r="AK127" s="258">
        <v>0.5565753</v>
      </c>
      <c r="AL127" s="258">
        <v>0.1894054</v>
      </c>
      <c r="AM127" s="258">
        <v>0.93204880000000001</v>
      </c>
      <c r="AN127" s="258">
        <v>0.21454139999999999</v>
      </c>
      <c r="AO127" s="258">
        <v>0.1723421</v>
      </c>
      <c r="AP127" s="258">
        <v>0.12764880000000001</v>
      </c>
      <c r="AQ127" s="258">
        <f t="shared" si="111"/>
        <v>-2.5202989999999996</v>
      </c>
      <c r="AR127" s="892">
        <f t="shared" si="93"/>
        <v>-0.11419879999999871</v>
      </c>
      <c r="AS127" s="893">
        <f t="shared" si="79"/>
        <v>-1.6061955354045882E-2</v>
      </c>
      <c r="AT127" s="499">
        <v>1987</v>
      </c>
      <c r="AU127" s="206" t="s">
        <v>451</v>
      </c>
      <c r="AV127" s="205" t="s">
        <v>512</v>
      </c>
      <c r="AW127" s="205" t="s">
        <v>16</v>
      </c>
      <c r="AX127" s="205" t="s">
        <v>621</v>
      </c>
      <c r="AY127" s="891" t="s">
        <v>313</v>
      </c>
      <c r="AZ127" s="267">
        <v>13.37725</v>
      </c>
      <c r="BA127" s="268">
        <v>7.8424969999999998</v>
      </c>
      <c r="BB127" s="268">
        <v>12.602650000000001</v>
      </c>
      <c r="BC127" s="258">
        <f t="shared" si="112"/>
        <v>0.77459999999999951</v>
      </c>
      <c r="BD127" s="259">
        <f t="shared" si="113"/>
        <v>5.790427778504547E-2</v>
      </c>
      <c r="BE127" s="280">
        <v>1.4385110000000001</v>
      </c>
      <c r="BF127" s="258"/>
      <c r="BG127" s="258">
        <v>2.483803</v>
      </c>
      <c r="BH127" s="258">
        <v>0.1011343</v>
      </c>
      <c r="BI127" s="258">
        <v>0.79563779999999995</v>
      </c>
      <c r="BJ127" s="258">
        <v>0.4646113</v>
      </c>
      <c r="BK127" s="258">
        <v>0.38838600000000001</v>
      </c>
      <c r="BL127" s="258">
        <v>0</v>
      </c>
      <c r="BM127" s="258">
        <f t="shared" si="114"/>
        <v>-4.7601530000000007</v>
      </c>
      <c r="BN127" s="892">
        <f t="shared" si="115"/>
        <v>-0.13733039999999885</v>
      </c>
      <c r="BO127" s="1010">
        <f t="shared" si="116"/>
        <v>-0.17729202168861211</v>
      </c>
      <c r="BP127" s="499">
        <v>1987</v>
      </c>
      <c r="BQ127" s="206" t="s">
        <v>451</v>
      </c>
      <c r="BR127" s="205" t="s">
        <v>512</v>
      </c>
      <c r="BS127" s="205" t="s">
        <v>16</v>
      </c>
      <c r="BT127" s="205" t="s">
        <v>621</v>
      </c>
      <c r="BU127" s="891" t="s">
        <v>313</v>
      </c>
      <c r="BV127" s="267">
        <v>87.582880000000003</v>
      </c>
      <c r="BW127" s="268">
        <v>19.064060000000001</v>
      </c>
      <c r="BX127" s="269">
        <v>24.495069999999998</v>
      </c>
      <c r="BY127" s="258">
        <f t="shared" si="117"/>
        <v>63.087810000000005</v>
      </c>
      <c r="BZ127" s="259">
        <f t="shared" si="118"/>
        <v>0.7203212545648191</v>
      </c>
      <c r="CA127" s="280">
        <v>66.147670000000005</v>
      </c>
      <c r="CB127" s="258"/>
      <c r="CC127" s="258">
        <v>5.6950599999999997E-2</v>
      </c>
      <c r="CD127" s="258">
        <v>9.0820300000000007E-2</v>
      </c>
      <c r="CE127" s="258">
        <v>0</v>
      </c>
      <c r="CF127" s="258">
        <v>0.56417660000000003</v>
      </c>
      <c r="CG127" s="258">
        <v>0.3892584</v>
      </c>
      <c r="CH127" s="258">
        <v>1.6343639999999999</v>
      </c>
      <c r="CI127" s="258">
        <f t="shared" si="119"/>
        <v>-5.431009999999997</v>
      </c>
      <c r="CJ127" s="892">
        <f t="shared" si="120"/>
        <v>-0.36441990000000146</v>
      </c>
      <c r="CK127" s="893">
        <f t="shared" si="121"/>
        <v>-5.7763916674235709E-3</v>
      </c>
    </row>
    <row r="128" spans="1:89" ht="11.45" customHeight="1">
      <c r="A128" s="499">
        <v>1984</v>
      </c>
      <c r="B128" s="206" t="s">
        <v>451</v>
      </c>
      <c r="C128" s="205" t="s">
        <v>512</v>
      </c>
      <c r="D128" s="205" t="s">
        <v>16</v>
      </c>
      <c r="E128" s="205" t="s">
        <v>108</v>
      </c>
      <c r="F128" s="1001" t="s">
        <v>313</v>
      </c>
      <c r="G128" s="267">
        <v>27.762560000000001</v>
      </c>
      <c r="H128" s="268">
        <v>10.35135</v>
      </c>
      <c r="I128" s="268">
        <v>13.661490000000001</v>
      </c>
      <c r="J128" s="280">
        <f t="shared" si="106"/>
        <v>14.10107</v>
      </c>
      <c r="K128" s="281">
        <f t="shared" si="107"/>
        <v>0.50791677712718131</v>
      </c>
      <c r="L128" s="267">
        <v>15.3803</v>
      </c>
      <c r="M128" s="268"/>
      <c r="N128" s="268">
        <v>0.65152030000000005</v>
      </c>
      <c r="O128" s="268">
        <v>0.1177516</v>
      </c>
      <c r="P128" s="268">
        <v>0.95230479999999995</v>
      </c>
      <c r="Q128" s="268">
        <v>0.1067982</v>
      </c>
      <c r="R128" s="268">
        <v>0.173378</v>
      </c>
      <c r="S128" s="268">
        <v>0</v>
      </c>
      <c r="T128" s="258">
        <f t="shared" si="108"/>
        <v>-3.3101400000000005</v>
      </c>
      <c r="U128" s="892">
        <f t="shared" si="109"/>
        <v>2.91571000000026E-2</v>
      </c>
      <c r="V128" s="893">
        <f t="shared" si="110"/>
        <v>2.0677225203479311E-3</v>
      </c>
      <c r="W128" s="900">
        <f t="shared" si="91"/>
        <v>0</v>
      </c>
      <c r="X128" s="499">
        <v>1984</v>
      </c>
      <c r="Y128" s="206" t="s">
        <v>451</v>
      </c>
      <c r="Z128" s="205" t="s">
        <v>512</v>
      </c>
      <c r="AA128" s="205" t="s">
        <v>16</v>
      </c>
      <c r="AB128" s="205" t="s">
        <v>108</v>
      </c>
      <c r="AC128" s="891" t="s">
        <v>313</v>
      </c>
      <c r="AD128" s="267">
        <v>17.910430000000002</v>
      </c>
      <c r="AE128" s="268">
        <v>7.903206</v>
      </c>
      <c r="AF128" s="269">
        <v>11.029920000000001</v>
      </c>
      <c r="AG128" s="258">
        <f t="shared" si="77"/>
        <v>6.880510000000001</v>
      </c>
      <c r="AH128" s="259">
        <f t="shared" si="78"/>
        <v>0.38416218929417106</v>
      </c>
      <c r="AI128" s="280">
        <v>8.1192340000000005</v>
      </c>
      <c r="AJ128" s="258"/>
      <c r="AK128" s="258">
        <v>0.46248080000000003</v>
      </c>
      <c r="AL128" s="258">
        <v>0.16515560000000001</v>
      </c>
      <c r="AM128" s="258">
        <v>1.0339</v>
      </c>
      <c r="AN128" s="258">
        <v>6.6052700000000006E-2</v>
      </c>
      <c r="AO128" s="258">
        <v>0.11690349999999999</v>
      </c>
      <c r="AP128" s="258">
        <v>0</v>
      </c>
      <c r="AQ128" s="258">
        <f t="shared" si="111"/>
        <v>-3.1267140000000007</v>
      </c>
      <c r="AR128" s="892">
        <f t="shared" si="93"/>
        <v>4.3497400000000574E-2</v>
      </c>
      <c r="AS128" s="893">
        <f t="shared" si="79"/>
        <v>6.3218278877584027E-3</v>
      </c>
      <c r="AT128" s="499">
        <v>1984</v>
      </c>
      <c r="AU128" s="206" t="s">
        <v>451</v>
      </c>
      <c r="AV128" s="205" t="s">
        <v>512</v>
      </c>
      <c r="AW128" s="205" t="s">
        <v>16</v>
      </c>
      <c r="AX128" s="205" t="s">
        <v>108</v>
      </c>
      <c r="AY128" s="891" t="s">
        <v>313</v>
      </c>
      <c r="AZ128" s="267">
        <v>14.53253</v>
      </c>
      <c r="BA128" s="268">
        <v>9.1277690000000007</v>
      </c>
      <c r="BB128" s="268">
        <v>15.30705</v>
      </c>
      <c r="BC128" s="258">
        <f t="shared" si="112"/>
        <v>-0.77452000000000076</v>
      </c>
      <c r="BD128" s="259">
        <f t="shared" si="113"/>
        <v>-5.3295606477330566E-2</v>
      </c>
      <c r="BE128" s="280">
        <v>1.886549</v>
      </c>
      <c r="BF128" s="258"/>
      <c r="BG128" s="258">
        <v>1.7037169999999999</v>
      </c>
      <c r="BH128" s="258">
        <v>2.7247400000000001E-2</v>
      </c>
      <c r="BI128" s="258">
        <v>1.3486929999999999</v>
      </c>
      <c r="BJ128" s="258">
        <v>0.19434689999999999</v>
      </c>
      <c r="BK128" s="258">
        <v>0.26631159999999998</v>
      </c>
      <c r="BL128" s="258">
        <v>0</v>
      </c>
      <c r="BM128" s="258">
        <f t="shared" si="114"/>
        <v>-6.1792809999999996</v>
      </c>
      <c r="BN128" s="892">
        <f t="shared" si="115"/>
        <v>-2.2103900000000287E-2</v>
      </c>
      <c r="BO128" s="893">
        <f t="shared" si="116"/>
        <v>2.8538836957083438E-2</v>
      </c>
      <c r="BP128" s="499">
        <v>1984</v>
      </c>
      <c r="BQ128" s="206" t="s">
        <v>451</v>
      </c>
      <c r="BR128" s="205" t="s">
        <v>512</v>
      </c>
      <c r="BS128" s="205" t="s">
        <v>16</v>
      </c>
      <c r="BT128" s="205" t="s">
        <v>108</v>
      </c>
      <c r="BU128" s="891" t="s">
        <v>313</v>
      </c>
      <c r="BV128" s="267">
        <v>87.158330000000007</v>
      </c>
      <c r="BW128" s="268">
        <v>22.335789999999999</v>
      </c>
      <c r="BX128" s="269">
        <v>22.563289999999999</v>
      </c>
      <c r="BY128" s="258">
        <f t="shared" si="117"/>
        <v>64.595040000000012</v>
      </c>
      <c r="BZ128" s="259">
        <f t="shared" si="118"/>
        <v>0.74112296552721935</v>
      </c>
      <c r="CA128" s="280">
        <v>64.187560000000005</v>
      </c>
      <c r="CB128" s="258"/>
      <c r="CC128" s="258">
        <v>3.5334600000000001E-2</v>
      </c>
      <c r="CD128" s="258">
        <v>3.92237E-2</v>
      </c>
      <c r="CE128" s="258">
        <v>7.4794799999999995E-2</v>
      </c>
      <c r="CF128" s="258">
        <v>0.1611834</v>
      </c>
      <c r="CG128" s="258">
        <v>0.28695579999999998</v>
      </c>
      <c r="CH128" s="258">
        <v>0</v>
      </c>
      <c r="CI128" s="258">
        <f t="shared" si="119"/>
        <v>-0.22749999999999915</v>
      </c>
      <c r="CJ128" s="892">
        <f t="shared" si="120"/>
        <v>3.7487700000014001E-2</v>
      </c>
      <c r="CK128" s="893">
        <f t="shared" si="121"/>
        <v>5.8034951290399377E-4</v>
      </c>
    </row>
    <row r="129" spans="1:89" ht="11.45" customHeight="1">
      <c r="A129" s="499">
        <v>1983</v>
      </c>
      <c r="B129" s="206" t="s">
        <v>451</v>
      </c>
      <c r="C129" s="205" t="s">
        <v>512</v>
      </c>
      <c r="D129" s="205" t="s">
        <v>16</v>
      </c>
      <c r="E129" s="205" t="s">
        <v>109</v>
      </c>
      <c r="F129" s="1001" t="s">
        <v>313</v>
      </c>
      <c r="G129" s="267">
        <v>27.585570000000001</v>
      </c>
      <c r="H129" s="268">
        <v>8.7942289999999996</v>
      </c>
      <c r="I129" s="268">
        <v>11.687760000000001</v>
      </c>
      <c r="J129" s="280">
        <f t="shared" si="106"/>
        <v>15.89781</v>
      </c>
      <c r="K129" s="281">
        <f t="shared" si="107"/>
        <v>0.57630891803214501</v>
      </c>
      <c r="L129" s="267">
        <v>15.836180000000001</v>
      </c>
      <c r="M129" s="268"/>
      <c r="N129" s="268">
        <v>0.60584780000000005</v>
      </c>
      <c r="O129" s="268"/>
      <c r="P129" s="268">
        <v>0.69439839999999997</v>
      </c>
      <c r="Q129" s="268"/>
      <c r="R129" s="268"/>
      <c r="S129" s="268">
        <v>1.6463509999999999</v>
      </c>
      <c r="T129" s="258">
        <f t="shared" si="108"/>
        <v>-2.8935310000000012</v>
      </c>
      <c r="U129" s="892">
        <f t="shared" si="109"/>
        <v>8.5637999999992331E-3</v>
      </c>
      <c r="V129" s="893">
        <f t="shared" si="110"/>
        <v>5.3867796885226544E-4</v>
      </c>
      <c r="W129" s="900">
        <f t="shared" si="91"/>
        <v>0.10355835174781935</v>
      </c>
      <c r="X129" s="499">
        <v>1983</v>
      </c>
      <c r="Y129" s="206" t="s">
        <v>451</v>
      </c>
      <c r="Z129" s="205" t="s">
        <v>512</v>
      </c>
      <c r="AA129" s="205" t="s">
        <v>16</v>
      </c>
      <c r="AB129" s="205" t="s">
        <v>109</v>
      </c>
      <c r="AC129" s="891" t="s">
        <v>313</v>
      </c>
      <c r="AD129" s="267">
        <v>18.424469999999999</v>
      </c>
      <c r="AE129" s="268">
        <v>5.5847519999999999</v>
      </c>
      <c r="AF129" s="269">
        <v>8.3784600000000005</v>
      </c>
      <c r="AG129" s="258">
        <f t="shared" si="77"/>
        <v>10.046009999999999</v>
      </c>
      <c r="AH129" s="259">
        <f t="shared" si="78"/>
        <v>0.54525367622515053</v>
      </c>
      <c r="AI129" s="280">
        <v>9.7534449999999993</v>
      </c>
      <c r="AJ129" s="258"/>
      <c r="AK129" s="258">
        <v>0.45182679999999997</v>
      </c>
      <c r="AL129" s="258"/>
      <c r="AM129" s="258">
        <v>0.83264419999999995</v>
      </c>
      <c r="AN129" s="258"/>
      <c r="AO129" s="258"/>
      <c r="AP129" s="258">
        <v>1.787563</v>
      </c>
      <c r="AQ129" s="258">
        <f t="shared" si="111"/>
        <v>-2.7937080000000005</v>
      </c>
      <c r="AR129" s="892">
        <f t="shared" si="93"/>
        <v>1.4238999999999891E-2</v>
      </c>
      <c r="AS129" s="893">
        <f t="shared" si="79"/>
        <v>1.4173786408733309E-3</v>
      </c>
      <c r="AT129" s="499">
        <v>1983</v>
      </c>
      <c r="AU129" s="206" t="s">
        <v>451</v>
      </c>
      <c r="AV129" s="205" t="s">
        <v>512</v>
      </c>
      <c r="AW129" s="205" t="s">
        <v>16</v>
      </c>
      <c r="AX129" s="205" t="s">
        <v>109</v>
      </c>
      <c r="AY129" s="891" t="s">
        <v>313</v>
      </c>
      <c r="AZ129" s="267">
        <v>9.5772630000000003</v>
      </c>
      <c r="BA129" s="268">
        <v>4.987679</v>
      </c>
      <c r="BB129" s="268">
        <v>10.30397</v>
      </c>
      <c r="BC129" s="258">
        <f t="shared" si="112"/>
        <v>-0.72670699999999933</v>
      </c>
      <c r="BD129" s="259">
        <f t="shared" si="113"/>
        <v>-7.5878358984189875E-2</v>
      </c>
      <c r="BE129" s="280">
        <v>1.4478040000000001</v>
      </c>
      <c r="BF129" s="258"/>
      <c r="BG129" s="258">
        <v>1.050352</v>
      </c>
      <c r="BH129" s="258"/>
      <c r="BI129" s="258">
        <v>1.0195160000000001</v>
      </c>
      <c r="BJ129" s="258"/>
      <c r="BK129" s="258"/>
      <c r="BL129" s="258">
        <v>1.1163540000000001</v>
      </c>
      <c r="BM129" s="258">
        <f t="shared" si="114"/>
        <v>-5.3162909999999997</v>
      </c>
      <c r="BN129" s="892">
        <f t="shared" si="115"/>
        <v>-4.4442000000000093E-2</v>
      </c>
      <c r="BO129" s="893">
        <f t="shared" si="116"/>
        <v>6.1155321195475114E-2</v>
      </c>
      <c r="BP129" s="499">
        <v>1983</v>
      </c>
      <c r="BQ129" s="206" t="s">
        <v>451</v>
      </c>
      <c r="BR129" s="205" t="s">
        <v>512</v>
      </c>
      <c r="BS129" s="205" t="s">
        <v>16</v>
      </c>
      <c r="BT129" s="205" t="s">
        <v>109</v>
      </c>
      <c r="BU129" s="891" t="s">
        <v>313</v>
      </c>
      <c r="BV129" s="267">
        <v>88.220669999999998</v>
      </c>
      <c r="BW129" s="268">
        <v>25.62349</v>
      </c>
      <c r="BX129" s="269">
        <v>25.945489999999999</v>
      </c>
      <c r="BY129" s="258">
        <f t="shared" si="117"/>
        <v>62.275179999999999</v>
      </c>
      <c r="BZ129" s="259">
        <f t="shared" si="118"/>
        <v>0.70590236959206953</v>
      </c>
      <c r="CA129" s="280">
        <v>60.58681</v>
      </c>
      <c r="CB129" s="258"/>
      <c r="CC129" s="258">
        <v>3.32403E-2</v>
      </c>
      <c r="CD129" s="258"/>
      <c r="CE129" s="258">
        <v>6.2620200000000001E-2</v>
      </c>
      <c r="CF129" s="258"/>
      <c r="CG129" s="258"/>
      <c r="CH129" s="258">
        <v>1.9069879999999999</v>
      </c>
      <c r="CI129" s="258">
        <f t="shared" si="119"/>
        <v>-0.32199999999999918</v>
      </c>
      <c r="CJ129" s="892">
        <f t="shared" si="120"/>
        <v>7.5215000000028454E-3</v>
      </c>
      <c r="CK129" s="893">
        <f t="shared" si="121"/>
        <v>1.2077845459463699E-4</v>
      </c>
    </row>
    <row r="130" spans="1:89" ht="11.45" customHeight="1">
      <c r="A130" s="499">
        <v>1981</v>
      </c>
      <c r="B130" s="206" t="s">
        <v>451</v>
      </c>
      <c r="C130" s="205" t="s">
        <v>512</v>
      </c>
      <c r="D130" s="205" t="s">
        <v>18</v>
      </c>
      <c r="E130" s="205" t="s">
        <v>110</v>
      </c>
      <c r="F130" s="1001" t="s">
        <v>313</v>
      </c>
      <c r="G130" s="267">
        <v>23.805710000000001</v>
      </c>
      <c r="H130" s="268">
        <v>6.803471</v>
      </c>
      <c r="I130" s="268">
        <v>10.578720000000001</v>
      </c>
      <c r="J130" s="280">
        <f t="shared" si="106"/>
        <v>13.226990000000001</v>
      </c>
      <c r="K130" s="281">
        <f t="shared" si="107"/>
        <v>0.55562257962480432</v>
      </c>
      <c r="L130" s="267">
        <v>12.8788</v>
      </c>
      <c r="M130" s="268"/>
      <c r="N130" s="268">
        <v>0.92789239999999995</v>
      </c>
      <c r="O130" s="268"/>
      <c r="P130" s="268">
        <v>0.26735759999999997</v>
      </c>
      <c r="Q130" s="268"/>
      <c r="R130" s="268"/>
      <c r="S130" s="268">
        <v>2.9045320000000001</v>
      </c>
      <c r="T130" s="258">
        <f t="shared" si="108"/>
        <v>-3.7752490000000005</v>
      </c>
      <c r="U130" s="892">
        <f t="shared" si="109"/>
        <v>2.3657000000001815E-2</v>
      </c>
      <c r="V130" s="893">
        <f t="shared" si="110"/>
        <v>1.7885399474862999E-3</v>
      </c>
      <c r="W130" s="900">
        <f t="shared" si="91"/>
        <v>0.21959130535367458</v>
      </c>
      <c r="X130" s="499">
        <v>1981</v>
      </c>
      <c r="Y130" s="206" t="s">
        <v>451</v>
      </c>
      <c r="Z130" s="205" t="s">
        <v>512</v>
      </c>
      <c r="AA130" s="205" t="s">
        <v>18</v>
      </c>
      <c r="AB130" s="205" t="s">
        <v>110</v>
      </c>
      <c r="AC130" s="891" t="s">
        <v>313</v>
      </c>
      <c r="AD130" s="267">
        <v>13.141540000000001</v>
      </c>
      <c r="AE130" s="268">
        <v>4.026116</v>
      </c>
      <c r="AF130" s="269">
        <v>7.8579020000000002</v>
      </c>
      <c r="AG130" s="258">
        <f t="shared" si="77"/>
        <v>5.2836380000000007</v>
      </c>
      <c r="AH130" s="259">
        <f t="shared" si="78"/>
        <v>0.40205622780891742</v>
      </c>
      <c r="AI130" s="280">
        <v>4.8171730000000004</v>
      </c>
      <c r="AJ130" s="258"/>
      <c r="AK130" s="258">
        <v>0.69295530000000005</v>
      </c>
      <c r="AL130" s="258"/>
      <c r="AM130" s="258">
        <v>0.37862040000000002</v>
      </c>
      <c r="AN130" s="258"/>
      <c r="AO130" s="258"/>
      <c r="AP130" s="258">
        <v>3.2081569999999999</v>
      </c>
      <c r="AQ130" s="258">
        <f t="shared" si="111"/>
        <v>-3.8317860000000001</v>
      </c>
      <c r="AR130" s="892">
        <f t="shared" si="93"/>
        <v>1.851830000000021E-2</v>
      </c>
      <c r="AS130" s="893">
        <f t="shared" si="79"/>
        <v>3.5048389007725752E-3</v>
      </c>
      <c r="AT130" s="499">
        <v>1981</v>
      </c>
      <c r="AU130" s="206" t="s">
        <v>451</v>
      </c>
      <c r="AV130" s="205" t="s">
        <v>512</v>
      </c>
      <c r="AW130" s="205" t="s">
        <v>18</v>
      </c>
      <c r="AX130" s="205" t="s">
        <v>110</v>
      </c>
      <c r="AY130" s="891" t="s">
        <v>313</v>
      </c>
      <c r="AZ130" s="267">
        <v>8.1531020000000005</v>
      </c>
      <c r="BA130" s="268">
        <v>2.1417290000000002</v>
      </c>
      <c r="BB130" s="268">
        <v>8.11144</v>
      </c>
      <c r="BC130" s="258">
        <f t="shared" si="112"/>
        <v>4.1662000000000532E-2</v>
      </c>
      <c r="BD130" s="259">
        <f t="shared" si="113"/>
        <v>5.1099569219176365E-3</v>
      </c>
      <c r="BE130" s="280">
        <v>1.594489</v>
      </c>
      <c r="BF130" s="258"/>
      <c r="BG130" s="258">
        <v>2.3535590000000002</v>
      </c>
      <c r="BH130" s="258"/>
      <c r="BI130" s="258">
        <v>0.21565970000000001</v>
      </c>
      <c r="BJ130" s="258"/>
      <c r="BK130" s="258"/>
      <c r="BL130" s="258">
        <v>1.786206</v>
      </c>
      <c r="BM130" s="258">
        <f t="shared" si="114"/>
        <v>-5.9697110000000002</v>
      </c>
      <c r="BN130" s="892">
        <f t="shared" si="115"/>
        <v>6.1459300000000994E-2</v>
      </c>
      <c r="BO130" s="1010">
        <f t="shared" si="116"/>
        <v>1.4751884211031685</v>
      </c>
      <c r="BP130" s="499">
        <v>1981</v>
      </c>
      <c r="BQ130" s="206" t="s">
        <v>451</v>
      </c>
      <c r="BR130" s="205" t="s">
        <v>512</v>
      </c>
      <c r="BS130" s="205" t="s">
        <v>18</v>
      </c>
      <c r="BT130" s="205" t="s">
        <v>110</v>
      </c>
      <c r="BU130" s="891" t="s">
        <v>313</v>
      </c>
      <c r="BV130" s="267">
        <v>89.372339999999994</v>
      </c>
      <c r="BW130" s="268">
        <v>25.109349999999999</v>
      </c>
      <c r="BX130" s="269">
        <v>25.719919999999998</v>
      </c>
      <c r="BY130" s="258">
        <f t="shared" si="117"/>
        <v>63.652419999999992</v>
      </c>
      <c r="BZ130" s="259">
        <f t="shared" si="118"/>
        <v>0.71221610623600096</v>
      </c>
      <c r="CA130" s="280">
        <v>60.271610000000003</v>
      </c>
      <c r="CB130" s="258"/>
      <c r="CC130" s="258">
        <v>0</v>
      </c>
      <c r="CD130" s="258"/>
      <c r="CE130" s="258">
        <v>0</v>
      </c>
      <c r="CF130" s="258"/>
      <c r="CG130" s="258"/>
      <c r="CH130" s="258">
        <v>3.9913780000000001</v>
      </c>
      <c r="CI130" s="258">
        <f t="shared" si="119"/>
        <v>-0.61056999999999917</v>
      </c>
      <c r="CJ130" s="892">
        <f t="shared" si="120"/>
        <v>1.9999999807396307E-6</v>
      </c>
      <c r="CK130" s="893">
        <f t="shared" si="121"/>
        <v>3.1420643248750498E-8</v>
      </c>
    </row>
    <row r="131" spans="1:89" ht="11.45" customHeight="1">
      <c r="A131" s="499">
        <v>1978</v>
      </c>
      <c r="B131" s="206" t="s">
        <v>451</v>
      </c>
      <c r="C131" s="205" t="s">
        <v>512</v>
      </c>
      <c r="D131" s="205" t="s">
        <v>50</v>
      </c>
      <c r="E131" s="205" t="s">
        <v>111</v>
      </c>
      <c r="F131" s="1001" t="s">
        <v>313</v>
      </c>
      <c r="G131" s="267">
        <v>26.19726</v>
      </c>
      <c r="H131" s="268">
        <v>9.0019989999999996</v>
      </c>
      <c r="I131" s="268">
        <v>11.33858</v>
      </c>
      <c r="J131" s="280">
        <f t="shared" si="106"/>
        <v>14.85868</v>
      </c>
      <c r="K131" s="281">
        <f t="shared" si="107"/>
        <v>0.56718450708203838</v>
      </c>
      <c r="L131" s="267">
        <v>15.462870000000001</v>
      </c>
      <c r="M131" s="268"/>
      <c r="N131" s="268">
        <v>0.70463710000000002</v>
      </c>
      <c r="O131" s="268"/>
      <c r="P131" s="268">
        <v>0.2792521</v>
      </c>
      <c r="Q131" s="268"/>
      <c r="R131" s="268"/>
      <c r="S131" s="268">
        <v>0.73895310000000003</v>
      </c>
      <c r="T131" s="258">
        <f t="shared" si="108"/>
        <v>-2.3365810000000007</v>
      </c>
      <c r="U131" s="892">
        <f t="shared" si="109"/>
        <v>9.5486999999980782E-3</v>
      </c>
      <c r="V131" s="893">
        <f t="shared" si="110"/>
        <v>6.4263447358702647E-4</v>
      </c>
      <c r="W131" s="900">
        <f t="shared" si="91"/>
        <v>4.9732082526846265E-2</v>
      </c>
      <c r="X131" s="499">
        <v>1978</v>
      </c>
      <c r="Y131" s="206" t="s">
        <v>451</v>
      </c>
      <c r="Z131" s="205" t="s">
        <v>512</v>
      </c>
      <c r="AA131" s="205" t="s">
        <v>50</v>
      </c>
      <c r="AB131" s="205" t="s">
        <v>111</v>
      </c>
      <c r="AC131" s="891" t="s">
        <v>313</v>
      </c>
      <c r="AD131" s="267">
        <v>15.967969999999999</v>
      </c>
      <c r="AE131" s="268">
        <v>5.4046469999999998</v>
      </c>
      <c r="AF131" s="269">
        <v>7.7405710000000001</v>
      </c>
      <c r="AG131" s="258">
        <f t="shared" si="77"/>
        <v>8.2273989999999984</v>
      </c>
      <c r="AH131" s="259">
        <f t="shared" si="78"/>
        <v>0.51524389136502624</v>
      </c>
      <c r="AI131" s="280">
        <v>8.9896139999999995</v>
      </c>
      <c r="AJ131" s="258"/>
      <c r="AK131" s="258">
        <v>0.51692769999999999</v>
      </c>
      <c r="AL131" s="258"/>
      <c r="AM131" s="258">
        <v>0.32551720000000001</v>
      </c>
      <c r="AN131" s="258"/>
      <c r="AO131" s="258"/>
      <c r="AP131" s="258">
        <v>0.71637770000000001</v>
      </c>
      <c r="AQ131" s="258">
        <f t="shared" si="111"/>
        <v>-2.3359240000000003</v>
      </c>
      <c r="AR131" s="892">
        <f t="shared" si="93"/>
        <v>1.488639999999819E-2</v>
      </c>
      <c r="AS131" s="893">
        <f t="shared" si="79"/>
        <v>1.8093689147685912E-3</v>
      </c>
      <c r="AT131" s="499">
        <v>1978</v>
      </c>
      <c r="AU131" s="206" t="s">
        <v>451</v>
      </c>
      <c r="AV131" s="205" t="s">
        <v>512</v>
      </c>
      <c r="AW131" s="205" t="s">
        <v>50</v>
      </c>
      <c r="AX131" s="205" t="s">
        <v>111</v>
      </c>
      <c r="AY131" s="891" t="s">
        <v>313</v>
      </c>
      <c r="AZ131" s="267">
        <v>8.6098239999999997</v>
      </c>
      <c r="BA131" s="268">
        <v>3.7796189999999998</v>
      </c>
      <c r="BB131" s="268">
        <v>7.0405730000000002</v>
      </c>
      <c r="BC131" s="258">
        <f t="shared" si="112"/>
        <v>1.5692509999999995</v>
      </c>
      <c r="BD131" s="259">
        <f t="shared" si="113"/>
        <v>0.18226284300352708</v>
      </c>
      <c r="BE131" s="280">
        <v>2.9930430000000001</v>
      </c>
      <c r="BF131" s="258"/>
      <c r="BG131" s="258">
        <v>1.0384979999999999</v>
      </c>
      <c r="BH131" s="258"/>
      <c r="BI131" s="258">
        <v>0.29520980000000002</v>
      </c>
      <c r="BJ131" s="258"/>
      <c r="BK131" s="258"/>
      <c r="BL131" s="258">
        <v>0.46562759999999997</v>
      </c>
      <c r="BM131" s="258">
        <f t="shared" si="114"/>
        <v>-3.2609540000000004</v>
      </c>
      <c r="BN131" s="892">
        <f t="shared" si="115"/>
        <v>3.7826599999999377E-2</v>
      </c>
      <c r="BO131" s="893">
        <f t="shared" si="116"/>
        <v>2.4104875510673175E-2</v>
      </c>
      <c r="BP131" s="499">
        <v>1978</v>
      </c>
      <c r="BQ131" s="206" t="s">
        <v>451</v>
      </c>
      <c r="BR131" s="205" t="s">
        <v>512</v>
      </c>
      <c r="BS131" s="205" t="s">
        <v>50</v>
      </c>
      <c r="BT131" s="205" t="s">
        <v>111</v>
      </c>
      <c r="BU131" s="891" t="s">
        <v>313</v>
      </c>
      <c r="BV131" s="267">
        <v>87.275030000000001</v>
      </c>
      <c r="BW131" s="268">
        <v>29.061990000000002</v>
      </c>
      <c r="BX131" s="269">
        <v>29.400010000000002</v>
      </c>
      <c r="BY131" s="258">
        <f t="shared" si="117"/>
        <v>57.875019999999999</v>
      </c>
      <c r="BZ131" s="259">
        <f t="shared" si="118"/>
        <v>0.66313377377240657</v>
      </c>
      <c r="CA131" s="280">
        <v>56.919759999999997</v>
      </c>
      <c r="CB131" s="258"/>
      <c r="CC131" s="258">
        <v>0.1033497</v>
      </c>
      <c r="CD131" s="258"/>
      <c r="CE131" s="258">
        <v>4.6250300000000001E-2</v>
      </c>
      <c r="CF131" s="258"/>
      <c r="CG131" s="258"/>
      <c r="CH131" s="258">
        <v>1.1396869999999999</v>
      </c>
      <c r="CI131" s="258">
        <f t="shared" si="119"/>
        <v>-0.33802000000000021</v>
      </c>
      <c r="CJ131" s="892">
        <f t="shared" si="120"/>
        <v>3.9930000000012456E-3</v>
      </c>
      <c r="CK131" s="893">
        <f t="shared" si="121"/>
        <v>6.8993496676134989E-5</v>
      </c>
    </row>
    <row r="132" spans="1:89" ht="11.45" customHeight="1">
      <c r="A132" s="500">
        <v>1973</v>
      </c>
      <c r="B132" s="217" t="s">
        <v>451</v>
      </c>
      <c r="C132" s="216" t="s">
        <v>512</v>
      </c>
      <c r="D132" s="216" t="s">
        <v>50</v>
      </c>
      <c r="E132" s="216" t="s">
        <v>112</v>
      </c>
      <c r="F132" s="1002" t="s">
        <v>313</v>
      </c>
      <c r="G132" s="594">
        <v>21.265360000000001</v>
      </c>
      <c r="H132" s="595">
        <v>8.8528439999999993</v>
      </c>
      <c r="I132" s="595">
        <v>12.233969999999999</v>
      </c>
      <c r="J132" s="307">
        <f t="shared" si="106"/>
        <v>9.0313900000000018</v>
      </c>
      <c r="K132" s="312">
        <f t="shared" si="107"/>
        <v>0.4246996053676026</v>
      </c>
      <c r="L132" s="594">
        <v>3.7094969999999998</v>
      </c>
      <c r="M132" s="595"/>
      <c r="N132" s="595"/>
      <c r="O132" s="595"/>
      <c r="P132" s="595"/>
      <c r="Q132" s="595"/>
      <c r="R132" s="595"/>
      <c r="S132" s="595">
        <v>8.7030180000000001</v>
      </c>
      <c r="T132" s="262">
        <f t="shared" si="108"/>
        <v>-3.3811260000000001</v>
      </c>
      <c r="U132" s="923">
        <f t="shared" si="109"/>
        <v>1.0000000028043132E-6</v>
      </c>
      <c r="V132" s="916">
        <f t="shared" si="110"/>
        <v>1.1072492748118651E-7</v>
      </c>
      <c r="W132" s="1015">
        <f t="shared" si="91"/>
        <v>0.9636410342151096</v>
      </c>
      <c r="X132" s="500">
        <v>1973</v>
      </c>
      <c r="Y132" s="217" t="s">
        <v>451</v>
      </c>
      <c r="Z132" s="216" t="s">
        <v>512</v>
      </c>
      <c r="AA132" s="216" t="s">
        <v>50</v>
      </c>
      <c r="AB132" s="216" t="s">
        <v>112</v>
      </c>
      <c r="AC132" s="914" t="s">
        <v>313</v>
      </c>
      <c r="AD132" s="594">
        <v>14.11069</v>
      </c>
      <c r="AE132" s="595">
        <v>6.2278390000000003</v>
      </c>
      <c r="AF132" s="596">
        <v>9.2958689999999997</v>
      </c>
      <c r="AG132" s="262">
        <f t="shared" si="77"/>
        <v>4.8148210000000002</v>
      </c>
      <c r="AH132" s="263">
        <f t="shared" si="78"/>
        <v>0.34121797020556754</v>
      </c>
      <c r="AI132" s="307">
        <v>2.684237</v>
      </c>
      <c r="AJ132" s="262"/>
      <c r="AK132" s="262"/>
      <c r="AL132" s="262"/>
      <c r="AM132" s="262"/>
      <c r="AN132" s="262"/>
      <c r="AO132" s="262"/>
      <c r="AP132" s="262">
        <v>5.1986150000000002</v>
      </c>
      <c r="AQ132" s="262">
        <f t="shared" si="111"/>
        <v>-3.0680299999999994</v>
      </c>
      <c r="AR132" s="923">
        <f t="shared" si="93"/>
        <v>-1.000000000139778E-6</v>
      </c>
      <c r="AS132" s="916">
        <f t="shared" si="79"/>
        <v>-2.0769204091694746E-7</v>
      </c>
      <c r="AT132" s="500">
        <v>1973</v>
      </c>
      <c r="AU132" s="217" t="s">
        <v>451</v>
      </c>
      <c r="AV132" s="216" t="s">
        <v>512</v>
      </c>
      <c r="AW132" s="216" t="s">
        <v>50</v>
      </c>
      <c r="AX132" s="216" t="s">
        <v>112</v>
      </c>
      <c r="AY132" s="914" t="s">
        <v>313</v>
      </c>
      <c r="AZ132" s="594">
        <v>6.6975069999999999</v>
      </c>
      <c r="BA132" s="595">
        <v>3.693025</v>
      </c>
      <c r="BB132" s="595">
        <v>8.6268609999999999</v>
      </c>
      <c r="BC132" s="262">
        <f t="shared" si="112"/>
        <v>-1.929354</v>
      </c>
      <c r="BD132" s="263">
        <f t="shared" si="113"/>
        <v>-0.28807047159487853</v>
      </c>
      <c r="BE132" s="307">
        <v>1.0403439999999999</v>
      </c>
      <c r="BF132" s="262"/>
      <c r="BG132" s="262"/>
      <c r="BH132" s="262"/>
      <c r="BI132" s="262"/>
      <c r="BJ132" s="262"/>
      <c r="BK132" s="262"/>
      <c r="BL132" s="262">
        <v>1.9641379999999999</v>
      </c>
      <c r="BM132" s="262">
        <f t="shared" si="114"/>
        <v>-4.9338359999999994</v>
      </c>
      <c r="BN132" s="923">
        <f t="shared" si="115"/>
        <v>0</v>
      </c>
      <c r="BO132" s="916">
        <f t="shared" si="116"/>
        <v>0</v>
      </c>
      <c r="BP132" s="500">
        <v>1973</v>
      </c>
      <c r="BQ132" s="217" t="s">
        <v>451</v>
      </c>
      <c r="BR132" s="216" t="s">
        <v>512</v>
      </c>
      <c r="BS132" s="216" t="s">
        <v>50</v>
      </c>
      <c r="BT132" s="216" t="s">
        <v>112</v>
      </c>
      <c r="BU132" s="914" t="s">
        <v>313</v>
      </c>
      <c r="BV132" s="594">
        <v>80.521379999999994</v>
      </c>
      <c r="BW132" s="595">
        <v>29.032119999999999</v>
      </c>
      <c r="BX132" s="596">
        <v>29.37622</v>
      </c>
      <c r="BY132" s="262">
        <f t="shared" si="117"/>
        <v>51.14515999999999</v>
      </c>
      <c r="BZ132" s="263">
        <f t="shared" si="118"/>
        <v>0.63517490634164486</v>
      </c>
      <c r="CA132" s="307">
        <v>13.673030000000001</v>
      </c>
      <c r="CB132" s="262"/>
      <c r="CC132" s="262"/>
      <c r="CD132" s="262"/>
      <c r="CE132" s="262"/>
      <c r="CF132" s="262"/>
      <c r="CG132" s="262"/>
      <c r="CH132" s="262">
        <v>37.816229999999997</v>
      </c>
      <c r="CI132" s="262">
        <f t="shared" si="119"/>
        <v>-0.34410000000000096</v>
      </c>
      <c r="CJ132" s="923">
        <f t="shared" si="120"/>
        <v>0</v>
      </c>
      <c r="CK132" s="916">
        <f t="shared" si="121"/>
        <v>0</v>
      </c>
    </row>
    <row r="133" spans="1:89" ht="11.45" customHeight="1">
      <c r="A133" s="212">
        <v>2013</v>
      </c>
      <c r="B133" s="213" t="s">
        <v>450</v>
      </c>
      <c r="C133" s="212" t="s">
        <v>512</v>
      </c>
      <c r="D133" s="212" t="s">
        <v>20</v>
      </c>
      <c r="E133" s="212" t="s">
        <v>113</v>
      </c>
      <c r="F133" s="1011" t="s">
        <v>313</v>
      </c>
      <c r="G133" s="267">
        <v>42.671199999999999</v>
      </c>
      <c r="H133" s="268">
        <v>14.920249999999999</v>
      </c>
      <c r="I133" s="269">
        <v>20.125109999999999</v>
      </c>
      <c r="J133" s="256">
        <f t="shared" si="106"/>
        <v>22.54609</v>
      </c>
      <c r="K133" s="257">
        <f t="shared" si="107"/>
        <v>0.52836784529143777</v>
      </c>
      <c r="L133" s="603">
        <v>25.488849999999999</v>
      </c>
      <c r="M133" s="604">
        <v>1.4164E-2</v>
      </c>
      <c r="N133" s="604">
        <v>1.1810929999999999</v>
      </c>
      <c r="O133" s="604">
        <v>0</v>
      </c>
      <c r="P133" s="604">
        <v>0.70379020000000003</v>
      </c>
      <c r="Q133" s="604">
        <v>2.5657200000000002E-2</v>
      </c>
      <c r="R133" s="604"/>
      <c r="S133" s="604">
        <v>0.26346829999999999</v>
      </c>
      <c r="T133" s="925">
        <f t="shared" ref="T133:T135" si="122">H133-I133</f>
        <v>-5.20486</v>
      </c>
      <c r="U133" s="926">
        <f t="shared" si="109"/>
        <v>7.3927299999997587E-2</v>
      </c>
      <c r="V133" s="927">
        <f t="shared" si="110"/>
        <v>3.2789410492017725E-3</v>
      </c>
      <c r="W133" s="903">
        <f t="shared" si="91"/>
        <v>1.1685764582683738E-2</v>
      </c>
      <c r="X133" s="212">
        <v>2013</v>
      </c>
      <c r="Y133" s="213" t="s">
        <v>450</v>
      </c>
      <c r="Z133" s="212" t="s">
        <v>512</v>
      </c>
      <c r="AA133" s="212" t="s">
        <v>20</v>
      </c>
      <c r="AB133" s="212" t="s">
        <v>113</v>
      </c>
      <c r="AC133" s="1011" t="s">
        <v>313</v>
      </c>
      <c r="AD133" s="267">
        <v>33.45673</v>
      </c>
      <c r="AE133" s="268">
        <v>15.48733</v>
      </c>
      <c r="AF133" s="269">
        <v>20.87922</v>
      </c>
      <c r="AG133" s="256">
        <f t="shared" si="77"/>
        <v>12.57751</v>
      </c>
      <c r="AH133" s="257">
        <f t="shared" si="78"/>
        <v>0.37593363129032636</v>
      </c>
      <c r="AI133" s="1012">
        <v>15.9162</v>
      </c>
      <c r="AJ133" s="256">
        <v>2.4948000000000001E-3</v>
      </c>
      <c r="AK133" s="256">
        <v>1.0397540000000001</v>
      </c>
      <c r="AL133" s="256">
        <v>0</v>
      </c>
      <c r="AM133" s="256">
        <v>0.77489039999999998</v>
      </c>
      <c r="AN133" s="256">
        <v>2.09775E-2</v>
      </c>
      <c r="AO133" s="256"/>
      <c r="AP133" s="256">
        <v>0.15854499999999999</v>
      </c>
      <c r="AQ133" s="256">
        <f t="shared" si="92"/>
        <v>-5.3918900000000001</v>
      </c>
      <c r="AR133" s="1013">
        <f t="shared" si="93"/>
        <v>5.6538299999999708E-2</v>
      </c>
      <c r="AS133" s="927">
        <f t="shared" si="79"/>
        <v>4.4951902244561685E-3</v>
      </c>
      <c r="AT133" s="212">
        <v>2013</v>
      </c>
      <c r="AU133" s="213" t="s">
        <v>450</v>
      </c>
      <c r="AV133" s="212" t="s">
        <v>512</v>
      </c>
      <c r="AW133" s="212" t="s">
        <v>20</v>
      </c>
      <c r="AX133" s="212" t="s">
        <v>113</v>
      </c>
      <c r="AY133" s="1011" t="s">
        <v>313</v>
      </c>
      <c r="AZ133" s="267">
        <v>26.62979</v>
      </c>
      <c r="BA133" s="268">
        <v>18.13738</v>
      </c>
      <c r="BB133" s="269">
        <v>25.22551</v>
      </c>
      <c r="BC133" s="256">
        <f t="shared" si="112"/>
        <v>1.40428</v>
      </c>
      <c r="BD133" s="257">
        <f t="shared" si="113"/>
        <v>5.2733423733345247E-2</v>
      </c>
      <c r="BE133" s="1012">
        <v>4.1547239999999999</v>
      </c>
      <c r="BF133" s="256">
        <v>0</v>
      </c>
      <c r="BG133" s="256">
        <v>3.0564840000000002</v>
      </c>
      <c r="BH133" s="256">
        <v>0</v>
      </c>
      <c r="BI133" s="256">
        <v>1.0924659999999999</v>
      </c>
      <c r="BJ133" s="256">
        <v>0</v>
      </c>
      <c r="BK133" s="256"/>
      <c r="BL133" s="256">
        <v>5.9386300000000003E-2</v>
      </c>
      <c r="BM133" s="256">
        <f t="shared" ref="BM133:BM177" si="123">BA133-BB133</f>
        <v>-7.0881299999999996</v>
      </c>
      <c r="BN133" s="1013">
        <f t="shared" si="115"/>
        <v>0.12934969999999879</v>
      </c>
      <c r="BO133" s="927">
        <f t="shared" si="116"/>
        <v>9.2111046230095708E-2</v>
      </c>
      <c r="BP133" s="212">
        <v>2013</v>
      </c>
      <c r="BQ133" s="213" t="s">
        <v>450</v>
      </c>
      <c r="BR133" s="212" t="s">
        <v>512</v>
      </c>
      <c r="BS133" s="212" t="s">
        <v>20</v>
      </c>
      <c r="BT133" s="212" t="s">
        <v>113</v>
      </c>
      <c r="BU133" s="1011" t="s">
        <v>313</v>
      </c>
      <c r="BV133" s="267">
        <v>82.882230000000007</v>
      </c>
      <c r="BW133" s="268">
        <v>10.64786</v>
      </c>
      <c r="BX133" s="269">
        <v>13.780720000000001</v>
      </c>
      <c r="BY133" s="256">
        <f t="shared" si="117"/>
        <v>69.101510000000005</v>
      </c>
      <c r="BZ133" s="257">
        <f t="shared" si="118"/>
        <v>0.83373130766389847</v>
      </c>
      <c r="CA133" s="1012">
        <v>71.027230000000003</v>
      </c>
      <c r="CB133" s="256">
        <v>6.0129200000000001E-2</v>
      </c>
      <c r="CC133" s="256">
        <v>8.7581199999999998E-2</v>
      </c>
      <c r="CD133" s="256">
        <v>0</v>
      </c>
      <c r="CE133" s="256">
        <v>0.17995259999999999</v>
      </c>
      <c r="CF133" s="256">
        <v>6.0193499999999997E-2</v>
      </c>
      <c r="CG133" s="256"/>
      <c r="CH133" s="256">
        <v>0.73861310000000002</v>
      </c>
      <c r="CI133" s="256">
        <f t="shared" ref="CI133:CI177" si="124">BW133-BX133</f>
        <v>-3.1328600000000009</v>
      </c>
      <c r="CJ133" s="1013">
        <f t="shared" si="120"/>
        <v>8.0670400000016684E-2</v>
      </c>
      <c r="CK133" s="927">
        <f t="shared" si="121"/>
        <v>1.1674187727593315E-3</v>
      </c>
    </row>
    <row r="134" spans="1:89" ht="11.45" customHeight="1">
      <c r="A134" s="205">
        <v>2010</v>
      </c>
      <c r="B134" s="206" t="s">
        <v>450</v>
      </c>
      <c r="C134" s="205" t="s">
        <v>512</v>
      </c>
      <c r="D134" s="205" t="s">
        <v>4</v>
      </c>
      <c r="E134" s="205" t="s">
        <v>114</v>
      </c>
      <c r="F134" s="891" t="s">
        <v>313</v>
      </c>
      <c r="G134" s="267">
        <v>36.835979999999999</v>
      </c>
      <c r="H134" s="268">
        <v>13.52463</v>
      </c>
      <c r="I134" s="269">
        <v>21.055710000000001</v>
      </c>
      <c r="J134" s="258">
        <f t="shared" si="106"/>
        <v>15.780269999999998</v>
      </c>
      <c r="K134" s="259">
        <f t="shared" si="107"/>
        <v>0.4283928376549232</v>
      </c>
      <c r="L134" s="267">
        <v>21.357839999999999</v>
      </c>
      <c r="M134" s="268">
        <v>2.93999E-2</v>
      </c>
      <c r="N134" s="268">
        <v>0.72622200000000003</v>
      </c>
      <c r="O134" s="268">
        <v>6.1349999999999998E-3</v>
      </c>
      <c r="P134" s="268">
        <v>0.92973950000000005</v>
      </c>
      <c r="Q134" s="268">
        <v>0.1226225</v>
      </c>
      <c r="R134" s="268"/>
      <c r="S134" s="268">
        <v>0.1138048</v>
      </c>
      <c r="T134" s="258">
        <f t="shared" si="122"/>
        <v>-7.5310800000000011</v>
      </c>
      <c r="U134" s="892">
        <f t="shared" si="109"/>
        <v>2.558629999999873E-2</v>
      </c>
      <c r="V134" s="893">
        <f t="shared" si="110"/>
        <v>1.6214107870143372E-3</v>
      </c>
      <c r="W134" s="900">
        <f t="shared" si="91"/>
        <v>7.2118411155195706E-3</v>
      </c>
      <c r="X134" s="205">
        <v>2010</v>
      </c>
      <c r="Y134" s="206" t="s">
        <v>450</v>
      </c>
      <c r="Z134" s="205" t="s">
        <v>512</v>
      </c>
      <c r="AA134" s="205" t="s">
        <v>4</v>
      </c>
      <c r="AB134" s="205" t="s">
        <v>114</v>
      </c>
      <c r="AC134" s="891" t="s">
        <v>313</v>
      </c>
      <c r="AD134" s="267">
        <v>27.67812</v>
      </c>
      <c r="AE134" s="268">
        <v>12.86843</v>
      </c>
      <c r="AF134" s="269">
        <v>20.078240000000001</v>
      </c>
      <c r="AG134" s="258">
        <f t="shared" ref="AG134:AG202" si="125">AD134-AF134</f>
        <v>7.5998799999999989</v>
      </c>
      <c r="AH134" s="259">
        <f t="shared" ref="AH134:AH202" si="126">(AD134-AF134)/AD134</f>
        <v>0.27458078800149716</v>
      </c>
      <c r="AI134" s="280">
        <v>12.76188</v>
      </c>
      <c r="AJ134" s="258">
        <v>8.6951000000000007E-3</v>
      </c>
      <c r="AK134" s="258">
        <v>0.72867249999999995</v>
      </c>
      <c r="AL134" s="258">
        <v>9.7318000000000005E-3</v>
      </c>
      <c r="AM134" s="258">
        <v>1.031255</v>
      </c>
      <c r="AN134" s="258">
        <v>0.12857869999999999</v>
      </c>
      <c r="AO134" s="258"/>
      <c r="AP134" s="258">
        <v>0.1288543</v>
      </c>
      <c r="AQ134" s="258">
        <f t="shared" si="92"/>
        <v>-7.2098100000000009</v>
      </c>
      <c r="AR134" s="892">
        <f t="shared" si="93"/>
        <v>1.2022599999998107E-2</v>
      </c>
      <c r="AS134" s="893">
        <f t="shared" ref="AS134:AS202" si="127">AR134/AG134</f>
        <v>1.581946030726552E-3</v>
      </c>
      <c r="AT134" s="205">
        <v>2010</v>
      </c>
      <c r="AU134" s="206" t="s">
        <v>450</v>
      </c>
      <c r="AV134" s="205" t="s">
        <v>512</v>
      </c>
      <c r="AW134" s="205" t="s">
        <v>4</v>
      </c>
      <c r="AX134" s="205" t="s">
        <v>114</v>
      </c>
      <c r="AY134" s="891" t="s">
        <v>313</v>
      </c>
      <c r="AZ134" s="267">
        <v>21.506969999999999</v>
      </c>
      <c r="BA134" s="268">
        <v>16.937529999999999</v>
      </c>
      <c r="BB134" s="269">
        <v>25.890979999999999</v>
      </c>
      <c r="BC134" s="258">
        <f t="shared" si="112"/>
        <v>-4.38401</v>
      </c>
      <c r="BD134" s="259">
        <f t="shared" si="113"/>
        <v>-0.2038413593360664</v>
      </c>
      <c r="BE134" s="280">
        <v>1.9601729999999999</v>
      </c>
      <c r="BF134" s="258">
        <v>0</v>
      </c>
      <c r="BG134" s="258">
        <v>0.94053940000000003</v>
      </c>
      <c r="BH134" s="258">
        <v>0</v>
      </c>
      <c r="BI134" s="258">
        <v>1.2862370000000001</v>
      </c>
      <c r="BJ134" s="258">
        <v>0.24754709999999999</v>
      </c>
      <c r="BK134" s="258"/>
      <c r="BL134" s="258">
        <v>7.7505099999999993E-2</v>
      </c>
      <c r="BM134" s="258">
        <f t="shared" si="123"/>
        <v>-8.9534500000000001</v>
      </c>
      <c r="BN134" s="892">
        <f t="shared" si="115"/>
        <v>5.7438400000000556E-2</v>
      </c>
      <c r="BO134" s="893">
        <f t="shared" si="116"/>
        <v>-1.3101794932037234E-2</v>
      </c>
      <c r="BP134" s="205">
        <v>2010</v>
      </c>
      <c r="BQ134" s="206" t="s">
        <v>450</v>
      </c>
      <c r="BR134" s="205" t="s">
        <v>512</v>
      </c>
      <c r="BS134" s="205" t="s">
        <v>4</v>
      </c>
      <c r="BT134" s="205" t="s">
        <v>114</v>
      </c>
      <c r="BU134" s="891" t="s">
        <v>313</v>
      </c>
      <c r="BV134" s="267">
        <v>78.223100000000002</v>
      </c>
      <c r="BW134" s="268">
        <v>12.73437</v>
      </c>
      <c r="BX134" s="269">
        <v>20.085439999999998</v>
      </c>
      <c r="BY134" s="258">
        <f t="shared" si="117"/>
        <v>58.137660000000004</v>
      </c>
      <c r="BZ134" s="259">
        <f t="shared" si="118"/>
        <v>0.74322879047237966</v>
      </c>
      <c r="CA134" s="280">
        <v>64.375910000000005</v>
      </c>
      <c r="CB134" s="258">
        <v>0.1185937</v>
      </c>
      <c r="CC134" s="258">
        <v>0.54013350000000004</v>
      </c>
      <c r="CD134" s="258">
        <v>0</v>
      </c>
      <c r="CE134" s="258">
        <v>0.31563229999999998</v>
      </c>
      <c r="CF134" s="258">
        <v>0</v>
      </c>
      <c r="CG134" s="258"/>
      <c r="CH134" s="258">
        <v>9.6991999999999995E-2</v>
      </c>
      <c r="CI134" s="258">
        <f t="shared" si="124"/>
        <v>-7.3510699999999982</v>
      </c>
      <c r="CJ134" s="892">
        <f t="shared" si="120"/>
        <v>4.1468499999993469E-2</v>
      </c>
      <c r="CK134" s="893">
        <f t="shared" si="121"/>
        <v>7.1328120189208624E-4</v>
      </c>
    </row>
    <row r="135" spans="1:89" ht="11.45" customHeight="1">
      <c r="A135" s="205">
        <v>2007</v>
      </c>
      <c r="B135" s="206" t="s">
        <v>450</v>
      </c>
      <c r="C135" s="205" t="s">
        <v>512</v>
      </c>
      <c r="D135" s="205" t="s">
        <v>6</v>
      </c>
      <c r="E135" s="205" t="s">
        <v>115</v>
      </c>
      <c r="F135" s="891" t="s">
        <v>313</v>
      </c>
      <c r="G135" s="267">
        <v>32.235100000000003</v>
      </c>
      <c r="H135" s="268">
        <v>12.799799999999999</v>
      </c>
      <c r="I135" s="269">
        <v>19.206949999999999</v>
      </c>
      <c r="J135" s="258">
        <f t="shared" si="106"/>
        <v>13.028150000000004</v>
      </c>
      <c r="K135" s="259">
        <f t="shared" si="107"/>
        <v>0.40416037176866221</v>
      </c>
      <c r="L135" s="267">
        <v>18.140419999999999</v>
      </c>
      <c r="M135" s="268">
        <v>2.8973599999999999E-2</v>
      </c>
      <c r="N135" s="268">
        <v>0.34851409999999999</v>
      </c>
      <c r="O135" s="268">
        <v>2.2575399999999999E-2</v>
      </c>
      <c r="P135" s="268">
        <v>0.57555820000000002</v>
      </c>
      <c r="Q135" s="268">
        <v>0.21977279999999999</v>
      </c>
      <c r="R135" s="268"/>
      <c r="S135" s="268">
        <v>0.14196010000000001</v>
      </c>
      <c r="T135" s="258">
        <f t="shared" si="122"/>
        <v>-6.4071499999999997</v>
      </c>
      <c r="U135" s="892">
        <f t="shared" si="109"/>
        <v>-4.2474199999995577E-2</v>
      </c>
      <c r="V135" s="893">
        <f t="shared" si="110"/>
        <v>-3.2601865959476645E-3</v>
      </c>
      <c r="W135" s="900">
        <f t="shared" si="91"/>
        <v>1.089641276773755E-2</v>
      </c>
      <c r="X135" s="205">
        <v>2007</v>
      </c>
      <c r="Y135" s="206" t="s">
        <v>450</v>
      </c>
      <c r="Z135" s="205" t="s">
        <v>512</v>
      </c>
      <c r="AA135" s="205" t="s">
        <v>6</v>
      </c>
      <c r="AB135" s="205" t="s">
        <v>115</v>
      </c>
      <c r="AC135" s="891" t="s">
        <v>313</v>
      </c>
      <c r="AD135" s="267">
        <v>22.954740000000001</v>
      </c>
      <c r="AE135" s="268">
        <v>10.757540000000001</v>
      </c>
      <c r="AF135" s="269">
        <v>17.484760000000001</v>
      </c>
      <c r="AG135" s="258">
        <f t="shared" si="125"/>
        <v>5.4699799999999996</v>
      </c>
      <c r="AH135" s="259">
        <f t="shared" si="126"/>
        <v>0.23829413881403141</v>
      </c>
      <c r="AI135" s="280">
        <v>10.905799999999999</v>
      </c>
      <c r="AJ135" s="258">
        <v>3.0246700000000001E-2</v>
      </c>
      <c r="AK135" s="258">
        <v>0.26556540000000001</v>
      </c>
      <c r="AL135" s="258">
        <v>3.51577E-2</v>
      </c>
      <c r="AM135" s="258">
        <v>0.60132269999999999</v>
      </c>
      <c r="AN135" s="258">
        <v>0.2301493</v>
      </c>
      <c r="AO135" s="258"/>
      <c r="AP135" s="258">
        <v>0.17027709999999999</v>
      </c>
      <c r="AQ135" s="258">
        <f t="shared" si="92"/>
        <v>-6.7272200000000009</v>
      </c>
      <c r="AR135" s="892">
        <f t="shared" si="93"/>
        <v>-4.1318899999998493E-2</v>
      </c>
      <c r="AS135" s="893">
        <f t="shared" si="127"/>
        <v>-7.5537570521278866E-3</v>
      </c>
      <c r="AT135" s="205">
        <v>2007</v>
      </c>
      <c r="AU135" s="206" t="s">
        <v>450</v>
      </c>
      <c r="AV135" s="205" t="s">
        <v>512</v>
      </c>
      <c r="AW135" s="205" t="s">
        <v>6</v>
      </c>
      <c r="AX135" s="205" t="s">
        <v>115</v>
      </c>
      <c r="AY135" s="891" t="s">
        <v>313</v>
      </c>
      <c r="AZ135" s="267">
        <v>18.208970000000001</v>
      </c>
      <c r="BA135" s="268">
        <v>13.30026</v>
      </c>
      <c r="BB135" s="269">
        <v>23.346160000000001</v>
      </c>
      <c r="BC135" s="258">
        <f t="shared" si="112"/>
        <v>-5.1371900000000004</v>
      </c>
      <c r="BD135" s="259">
        <f t="shared" si="113"/>
        <v>-0.28212413991565694</v>
      </c>
      <c r="BE135" s="280">
        <v>3.379626</v>
      </c>
      <c r="BF135" s="258">
        <v>3.1000099999999999E-2</v>
      </c>
      <c r="BG135" s="258">
        <v>0.50431389999999998</v>
      </c>
      <c r="BH135" s="258">
        <v>0</v>
      </c>
      <c r="BI135" s="258">
        <v>0.76361889999999999</v>
      </c>
      <c r="BJ135" s="258">
        <v>0.22012619999999999</v>
      </c>
      <c r="BK135" s="258"/>
      <c r="BL135" s="258">
        <v>6.7122000000000001E-2</v>
      </c>
      <c r="BM135" s="258">
        <f t="shared" si="123"/>
        <v>-10.045900000000001</v>
      </c>
      <c r="BN135" s="892">
        <f t="shared" si="115"/>
        <v>-5.7097100000000012E-2</v>
      </c>
      <c r="BO135" s="893">
        <f t="shared" si="116"/>
        <v>1.1114461407890307E-2</v>
      </c>
      <c r="BP135" s="205">
        <v>2007</v>
      </c>
      <c r="BQ135" s="206" t="s">
        <v>450</v>
      </c>
      <c r="BR135" s="205" t="s">
        <v>512</v>
      </c>
      <c r="BS135" s="205" t="s">
        <v>6</v>
      </c>
      <c r="BT135" s="205" t="s">
        <v>115</v>
      </c>
      <c r="BU135" s="891" t="s">
        <v>313</v>
      </c>
      <c r="BV135" s="267">
        <v>77.108230000000006</v>
      </c>
      <c r="BW135" s="268">
        <v>19.37454</v>
      </c>
      <c r="BX135" s="269">
        <v>21.331399999999999</v>
      </c>
      <c r="BY135" s="258">
        <f t="shared" si="117"/>
        <v>55.776830000000004</v>
      </c>
      <c r="BZ135" s="259">
        <f t="shared" si="118"/>
        <v>0.72335767530910777</v>
      </c>
      <c r="CA135" s="280">
        <v>56.642310000000002</v>
      </c>
      <c r="CB135" s="258">
        <v>2.2725100000000002E-2</v>
      </c>
      <c r="CC135" s="258">
        <v>0.49092010000000003</v>
      </c>
      <c r="CD135" s="258">
        <v>0</v>
      </c>
      <c r="CE135" s="258">
        <v>0.3137875</v>
      </c>
      <c r="CF135" s="258">
        <v>0.18370439999999999</v>
      </c>
      <c r="CG135" s="258"/>
      <c r="CH135" s="258">
        <v>0.1132698</v>
      </c>
      <c r="CI135" s="258">
        <f t="shared" si="124"/>
        <v>-1.9568599999999989</v>
      </c>
      <c r="CJ135" s="892">
        <f t="shared" si="120"/>
        <v>-3.3026899999995862E-2</v>
      </c>
      <c r="CK135" s="893">
        <f t="shared" si="121"/>
        <v>-5.9212579847215882E-4</v>
      </c>
    </row>
    <row r="136" spans="1:89" ht="11.45" customHeight="1">
      <c r="A136" s="214">
        <v>2004</v>
      </c>
      <c r="B136" s="215" t="s">
        <v>450</v>
      </c>
      <c r="C136" s="214" t="s">
        <v>512</v>
      </c>
      <c r="D136" s="214" t="s">
        <v>8</v>
      </c>
      <c r="E136" s="214" t="s">
        <v>116</v>
      </c>
      <c r="F136" s="904" t="s">
        <v>401</v>
      </c>
      <c r="G136" s="146">
        <v>37.548290000000001</v>
      </c>
      <c r="H136" s="147">
        <v>19.552890000000001</v>
      </c>
      <c r="I136" s="148">
        <v>19.552890000000001</v>
      </c>
      <c r="J136" s="260">
        <f t="shared" si="106"/>
        <v>17.9954</v>
      </c>
      <c r="K136" s="261">
        <f t="shared" si="107"/>
        <v>0.4792601740318933</v>
      </c>
      <c r="L136" s="146">
        <v>16.980509999999999</v>
      </c>
      <c r="M136" s="147">
        <v>0.11872580000000001</v>
      </c>
      <c r="N136" s="147">
        <v>0.30586530000000001</v>
      </c>
      <c r="O136" s="147">
        <v>4.0584599999999998E-2</v>
      </c>
      <c r="P136" s="147">
        <v>0.72876359999999996</v>
      </c>
      <c r="Q136" s="147">
        <v>0.1033297</v>
      </c>
      <c r="R136" s="147">
        <v>0.42375089999999999</v>
      </c>
      <c r="S136" s="147">
        <v>0</v>
      </c>
      <c r="T136" s="260"/>
      <c r="U136" s="905">
        <f t="shared" si="109"/>
        <v>-0.70612990000000053</v>
      </c>
      <c r="V136" s="906">
        <f t="shared" si="110"/>
        <v>-3.9239466752614589E-2</v>
      </c>
      <c r="W136" s="990">
        <f t="shared" si="91"/>
        <v>0</v>
      </c>
      <c r="X136" s="214">
        <v>2004</v>
      </c>
      <c r="Y136" s="215" t="s">
        <v>450</v>
      </c>
      <c r="Z136" s="214" t="s">
        <v>512</v>
      </c>
      <c r="AA136" s="214" t="s">
        <v>8</v>
      </c>
      <c r="AB136" s="214" t="s">
        <v>116</v>
      </c>
      <c r="AC136" s="904" t="s">
        <v>401</v>
      </c>
      <c r="AD136" s="146">
        <v>28.622900000000001</v>
      </c>
      <c r="AE136" s="147">
        <v>16.139279999999999</v>
      </c>
      <c r="AF136" s="148">
        <v>16.139279999999999</v>
      </c>
      <c r="AG136" s="260">
        <f t="shared" si="125"/>
        <v>12.483620000000002</v>
      </c>
      <c r="AH136" s="261">
        <f t="shared" si="126"/>
        <v>0.43614099200290679</v>
      </c>
      <c r="AI136" s="282">
        <v>11.621549999999999</v>
      </c>
      <c r="AJ136" s="260">
        <v>0.13238910000000001</v>
      </c>
      <c r="AK136" s="260">
        <v>0.24614620000000001</v>
      </c>
      <c r="AL136" s="260">
        <v>6.3707399999999997E-2</v>
      </c>
      <c r="AM136" s="260">
        <v>0.86571690000000001</v>
      </c>
      <c r="AN136" s="260">
        <v>9.4097100000000003E-2</v>
      </c>
      <c r="AO136" s="260">
        <v>0.21926880000000001</v>
      </c>
      <c r="AP136" s="260">
        <v>0</v>
      </c>
      <c r="AQ136" s="260"/>
      <c r="AR136" s="905">
        <f t="shared" si="93"/>
        <v>-0.75925549999999831</v>
      </c>
      <c r="AS136" s="1014">
        <f t="shared" si="127"/>
        <v>-6.0820138709765131E-2</v>
      </c>
      <c r="AT136" s="214">
        <v>2004</v>
      </c>
      <c r="AU136" s="215" t="s">
        <v>450</v>
      </c>
      <c r="AV136" s="214" t="s">
        <v>512</v>
      </c>
      <c r="AW136" s="214" t="s">
        <v>8</v>
      </c>
      <c r="AX136" s="214" t="s">
        <v>116</v>
      </c>
      <c r="AY136" s="904" t="s">
        <v>401</v>
      </c>
      <c r="AZ136" s="146">
        <v>25.149329999999999</v>
      </c>
      <c r="BA136" s="147">
        <v>21.461860000000001</v>
      </c>
      <c r="BB136" s="148">
        <v>21.461860000000001</v>
      </c>
      <c r="BC136" s="260">
        <f t="shared" si="112"/>
        <v>3.6874699999999976</v>
      </c>
      <c r="BD136" s="261">
        <f t="shared" si="113"/>
        <v>0.14662299154689201</v>
      </c>
      <c r="BE136" s="282">
        <v>2.6321430000000001</v>
      </c>
      <c r="BF136" s="260">
        <v>1.77059E-2</v>
      </c>
      <c r="BG136" s="260">
        <v>0.46870230000000002</v>
      </c>
      <c r="BH136" s="260">
        <v>0</v>
      </c>
      <c r="BI136" s="260">
        <v>0.68665410000000004</v>
      </c>
      <c r="BJ136" s="260">
        <v>0.22589490000000001</v>
      </c>
      <c r="BK136" s="260">
        <v>9.8691000000000001E-2</v>
      </c>
      <c r="BL136" s="260">
        <v>0</v>
      </c>
      <c r="BM136" s="260"/>
      <c r="BN136" s="905">
        <f t="shared" si="115"/>
        <v>-0.44232120000000208</v>
      </c>
      <c r="BO136" s="1014">
        <f t="shared" si="116"/>
        <v>-0.11995248774905351</v>
      </c>
      <c r="BP136" s="214">
        <v>2004</v>
      </c>
      <c r="BQ136" s="215" t="s">
        <v>450</v>
      </c>
      <c r="BR136" s="214" t="s">
        <v>512</v>
      </c>
      <c r="BS136" s="214" t="s">
        <v>8</v>
      </c>
      <c r="BT136" s="214" t="s">
        <v>116</v>
      </c>
      <c r="BU136" s="904" t="s">
        <v>401</v>
      </c>
      <c r="BV136" s="146">
        <v>81.154139999999998</v>
      </c>
      <c r="BW136" s="147">
        <v>29.608540000000001</v>
      </c>
      <c r="BX136" s="148">
        <v>29.608540000000001</v>
      </c>
      <c r="BY136" s="260">
        <f t="shared" si="117"/>
        <v>51.545599999999993</v>
      </c>
      <c r="BZ136" s="261">
        <f t="shared" si="118"/>
        <v>0.63515675232341806</v>
      </c>
      <c r="CA136" s="282">
        <v>50.035769999999999</v>
      </c>
      <c r="CB136" s="260">
        <v>0.17145350000000001</v>
      </c>
      <c r="CC136" s="260">
        <v>0.3529119</v>
      </c>
      <c r="CD136" s="260">
        <v>0</v>
      </c>
      <c r="CE136" s="260">
        <v>0.29101280000000002</v>
      </c>
      <c r="CF136" s="260">
        <v>1.36452E-2</v>
      </c>
      <c r="CG136" s="260">
        <v>1.463584</v>
      </c>
      <c r="CH136" s="260">
        <v>0</v>
      </c>
      <c r="CI136" s="260"/>
      <c r="CJ136" s="905">
        <f t="shared" si="120"/>
        <v>-0.78277740000000051</v>
      </c>
      <c r="CK136" s="906">
        <f t="shared" si="121"/>
        <v>-1.5186114818723628E-2</v>
      </c>
    </row>
    <row r="137" spans="1:89" ht="11.45" customHeight="1">
      <c r="A137" s="214">
        <v>2000</v>
      </c>
      <c r="B137" s="215" t="s">
        <v>450</v>
      </c>
      <c r="C137" s="214" t="s">
        <v>512</v>
      </c>
      <c r="D137" s="214" t="s">
        <v>10</v>
      </c>
      <c r="E137" s="214" t="s">
        <v>117</v>
      </c>
      <c r="F137" s="904" t="s">
        <v>401</v>
      </c>
      <c r="G137" s="146">
        <v>37.652990000000003</v>
      </c>
      <c r="H137" s="147">
        <v>21.369689999999999</v>
      </c>
      <c r="I137" s="148">
        <v>21.369689999999999</v>
      </c>
      <c r="J137" s="260">
        <f t="shared" si="106"/>
        <v>16.283300000000004</v>
      </c>
      <c r="K137" s="261">
        <f t="shared" si="107"/>
        <v>0.43245702399729752</v>
      </c>
      <c r="L137" s="146">
        <v>15.68121</v>
      </c>
      <c r="M137" s="147">
        <v>0.1594439</v>
      </c>
      <c r="N137" s="147">
        <v>0.4036112</v>
      </c>
      <c r="O137" s="147">
        <v>1.16501E-2</v>
      </c>
      <c r="P137" s="147">
        <v>0.24264530000000001</v>
      </c>
      <c r="Q137" s="147">
        <v>0</v>
      </c>
      <c r="R137" s="147">
        <v>2.46468E-2</v>
      </c>
      <c r="S137" s="147">
        <v>0.1602526</v>
      </c>
      <c r="T137" s="260"/>
      <c r="U137" s="905">
        <f t="shared" si="109"/>
        <v>-0.40015989999999491</v>
      </c>
      <c r="V137" s="906">
        <f t="shared" si="110"/>
        <v>-2.4574865045782785E-2</v>
      </c>
      <c r="W137" s="990">
        <f t="shared" si="91"/>
        <v>9.841530893614928E-3</v>
      </c>
      <c r="X137" s="214">
        <v>2000</v>
      </c>
      <c r="Y137" s="215" t="s">
        <v>450</v>
      </c>
      <c r="Z137" s="214" t="s">
        <v>512</v>
      </c>
      <c r="AA137" s="214" t="s">
        <v>10</v>
      </c>
      <c r="AB137" s="214" t="s">
        <v>117</v>
      </c>
      <c r="AC137" s="904" t="s">
        <v>401</v>
      </c>
      <c r="AD137" s="146">
        <v>28.604769999999998</v>
      </c>
      <c r="AE137" s="147">
        <v>17.146270000000001</v>
      </c>
      <c r="AF137" s="148">
        <v>17.146270000000001</v>
      </c>
      <c r="AG137" s="260">
        <f t="shared" si="125"/>
        <v>11.458499999999997</v>
      </c>
      <c r="AH137" s="261">
        <f t="shared" si="126"/>
        <v>0.40058004311868256</v>
      </c>
      <c r="AI137" s="282">
        <v>10.854229999999999</v>
      </c>
      <c r="AJ137" s="260">
        <v>0.19337370000000001</v>
      </c>
      <c r="AK137" s="260">
        <v>0.33750720000000001</v>
      </c>
      <c r="AL137" s="260">
        <v>1.85308E-2</v>
      </c>
      <c r="AM137" s="260">
        <v>0.26307199999999997</v>
      </c>
      <c r="AN137" s="260">
        <v>0</v>
      </c>
      <c r="AO137" s="260">
        <v>1.08156E-2</v>
      </c>
      <c r="AP137" s="260">
        <v>0.14774799999999999</v>
      </c>
      <c r="AQ137" s="260"/>
      <c r="AR137" s="905">
        <f t="shared" si="93"/>
        <v>-0.36677730000000253</v>
      </c>
      <c r="AS137" s="906">
        <f t="shared" si="127"/>
        <v>-3.2009189684513911E-2</v>
      </c>
      <c r="AT137" s="214">
        <v>2000</v>
      </c>
      <c r="AU137" s="215" t="s">
        <v>450</v>
      </c>
      <c r="AV137" s="214" t="s">
        <v>512</v>
      </c>
      <c r="AW137" s="214" t="s">
        <v>10</v>
      </c>
      <c r="AX137" s="214" t="s">
        <v>117</v>
      </c>
      <c r="AY137" s="904" t="s">
        <v>401</v>
      </c>
      <c r="AZ137" s="146">
        <v>24.02618</v>
      </c>
      <c r="BA137" s="147">
        <v>18.705770000000001</v>
      </c>
      <c r="BB137" s="148">
        <v>18.705770000000001</v>
      </c>
      <c r="BC137" s="260">
        <f t="shared" si="112"/>
        <v>5.320409999999999</v>
      </c>
      <c r="BD137" s="261">
        <f t="shared" si="113"/>
        <v>0.22144219347395211</v>
      </c>
      <c r="BE137" s="282">
        <v>4.5451069999999998</v>
      </c>
      <c r="BF137" s="260">
        <v>0</v>
      </c>
      <c r="BG137" s="260">
        <v>0.76926419999999995</v>
      </c>
      <c r="BH137" s="260">
        <v>0</v>
      </c>
      <c r="BI137" s="260">
        <v>0.25621699999999997</v>
      </c>
      <c r="BJ137" s="260">
        <v>0</v>
      </c>
      <c r="BK137" s="260">
        <v>5.5177700000000003E-2</v>
      </c>
      <c r="BL137" s="260">
        <v>0.21048159999999999</v>
      </c>
      <c r="BM137" s="260"/>
      <c r="BN137" s="905">
        <f t="shared" si="115"/>
        <v>-0.51583750000000084</v>
      </c>
      <c r="BO137" s="906">
        <f t="shared" si="116"/>
        <v>-9.6954464035666599E-2</v>
      </c>
      <c r="BP137" s="214">
        <v>2000</v>
      </c>
      <c r="BQ137" s="215" t="s">
        <v>450</v>
      </c>
      <c r="BR137" s="214" t="s">
        <v>512</v>
      </c>
      <c r="BS137" s="214" t="s">
        <v>10</v>
      </c>
      <c r="BT137" s="214" t="s">
        <v>117</v>
      </c>
      <c r="BU137" s="904" t="s">
        <v>401</v>
      </c>
      <c r="BV137" s="146">
        <v>81.677120000000002</v>
      </c>
      <c r="BW137" s="147">
        <v>38.253390000000003</v>
      </c>
      <c r="BX137" s="148">
        <v>38.253390000000003</v>
      </c>
      <c r="BY137" s="260">
        <f t="shared" si="117"/>
        <v>43.423729999999999</v>
      </c>
      <c r="BZ137" s="261">
        <f t="shared" si="118"/>
        <v>0.53165109151742862</v>
      </c>
      <c r="CA137" s="282">
        <v>43.000770000000003</v>
      </c>
      <c r="CB137" s="260">
        <v>0.2031155</v>
      </c>
      <c r="CC137" s="260">
        <v>0.26396180000000002</v>
      </c>
      <c r="CD137" s="260">
        <v>0</v>
      </c>
      <c r="CE137" s="260">
        <v>0.1603031</v>
      </c>
      <c r="CF137" s="260">
        <v>0</v>
      </c>
      <c r="CG137" s="260">
        <v>4.1011800000000001E-2</v>
      </c>
      <c r="CH137" s="260">
        <v>0.15261839999999999</v>
      </c>
      <c r="CI137" s="260"/>
      <c r="CJ137" s="905">
        <f t="shared" si="120"/>
        <v>-0.39805060000000481</v>
      </c>
      <c r="CK137" s="906">
        <f t="shared" si="121"/>
        <v>-9.1666607175386553E-3</v>
      </c>
    </row>
    <row r="138" spans="1:89" ht="11.45" customHeight="1">
      <c r="A138" s="226">
        <v>1995</v>
      </c>
      <c r="B138" s="227" t="s">
        <v>450</v>
      </c>
      <c r="C138" s="226" t="s">
        <v>512</v>
      </c>
      <c r="D138" s="226" t="s">
        <v>12</v>
      </c>
      <c r="E138" s="226" t="s">
        <v>118</v>
      </c>
      <c r="F138" s="953" t="s">
        <v>401</v>
      </c>
      <c r="G138" s="146">
        <v>37.888509999999997</v>
      </c>
      <c r="H138" s="147">
        <v>21.46285</v>
      </c>
      <c r="I138" s="148">
        <v>21.46285</v>
      </c>
      <c r="J138" s="276">
        <f t="shared" si="106"/>
        <v>16.425659999999997</v>
      </c>
      <c r="K138" s="277">
        <f t="shared" si="107"/>
        <v>0.4335261534433526</v>
      </c>
      <c r="L138" s="175">
        <v>15.29993</v>
      </c>
      <c r="M138" s="176">
        <v>7.8253699999999995E-2</v>
      </c>
      <c r="N138" s="176">
        <v>0.50269989999999998</v>
      </c>
      <c r="O138" s="176">
        <v>6.7147999999999999E-3</v>
      </c>
      <c r="P138" s="176">
        <v>4.73318E-2</v>
      </c>
      <c r="Q138" s="176">
        <v>8.1005000000000001E-3</v>
      </c>
      <c r="R138" s="176">
        <v>0.1931486</v>
      </c>
      <c r="S138" s="176">
        <v>0.1917315</v>
      </c>
      <c r="T138" s="276"/>
      <c r="U138" s="954">
        <f t="shared" si="109"/>
        <v>9.7749199999999092E-2</v>
      </c>
      <c r="V138" s="955">
        <f t="shared" si="110"/>
        <v>5.9510059260936311E-3</v>
      </c>
      <c r="W138" s="998">
        <f t="shared" si="91"/>
        <v>1.1672681645669035E-2</v>
      </c>
      <c r="X138" s="226">
        <v>1995</v>
      </c>
      <c r="Y138" s="227" t="s">
        <v>450</v>
      </c>
      <c r="Z138" s="226" t="s">
        <v>512</v>
      </c>
      <c r="AA138" s="226" t="s">
        <v>12</v>
      </c>
      <c r="AB138" s="226" t="s">
        <v>118</v>
      </c>
      <c r="AC138" s="953" t="s">
        <v>401</v>
      </c>
      <c r="AD138" s="146">
        <v>29.779769999999999</v>
      </c>
      <c r="AE138" s="147">
        <v>17.940660000000001</v>
      </c>
      <c r="AF138" s="148">
        <v>17.940660000000001</v>
      </c>
      <c r="AG138" s="276">
        <f t="shared" si="125"/>
        <v>11.839109999999998</v>
      </c>
      <c r="AH138" s="277">
        <f t="shared" si="126"/>
        <v>0.39755545459216102</v>
      </c>
      <c r="AI138" s="284">
        <v>10.82086</v>
      </c>
      <c r="AJ138" s="276">
        <v>6.14882E-2</v>
      </c>
      <c r="AK138" s="276">
        <v>0.47494130000000001</v>
      </c>
      <c r="AL138" s="276">
        <v>1.09129E-2</v>
      </c>
      <c r="AM138" s="276">
        <v>5.2869800000000002E-2</v>
      </c>
      <c r="AN138" s="276">
        <v>1.31655E-2</v>
      </c>
      <c r="AO138" s="276">
        <v>0.2065496</v>
      </c>
      <c r="AP138" s="276">
        <v>0.10931399999999999</v>
      </c>
      <c r="AQ138" s="276"/>
      <c r="AR138" s="954">
        <f t="shared" si="93"/>
        <v>8.9008700000000829E-2</v>
      </c>
      <c r="AS138" s="955">
        <f t="shared" si="127"/>
        <v>7.518191823540861E-3</v>
      </c>
      <c r="AT138" s="226">
        <v>1995</v>
      </c>
      <c r="AU138" s="227" t="s">
        <v>450</v>
      </c>
      <c r="AV138" s="226" t="s">
        <v>512</v>
      </c>
      <c r="AW138" s="226" t="s">
        <v>12</v>
      </c>
      <c r="AX138" s="226" t="s">
        <v>118</v>
      </c>
      <c r="AY138" s="953" t="s">
        <v>401</v>
      </c>
      <c r="AZ138" s="146">
        <v>24.968810000000001</v>
      </c>
      <c r="BA138" s="147">
        <v>19.416039999999999</v>
      </c>
      <c r="BB138" s="148">
        <v>19.416039999999999</v>
      </c>
      <c r="BC138" s="276">
        <f t="shared" si="112"/>
        <v>5.5527700000000024</v>
      </c>
      <c r="BD138" s="277">
        <f t="shared" si="113"/>
        <v>0.22238825158267464</v>
      </c>
      <c r="BE138" s="284">
        <v>4.3203969999999998</v>
      </c>
      <c r="BF138" s="276">
        <v>0.1280413</v>
      </c>
      <c r="BG138" s="276">
        <v>0.61586479999999999</v>
      </c>
      <c r="BH138" s="276">
        <v>0</v>
      </c>
      <c r="BI138" s="276">
        <v>7.3081999999999994E-2</v>
      </c>
      <c r="BJ138" s="276">
        <v>0</v>
      </c>
      <c r="BK138" s="276">
        <v>8.1851999999999994E-2</v>
      </c>
      <c r="BL138" s="276">
        <v>0.18643670000000001</v>
      </c>
      <c r="BM138" s="276"/>
      <c r="BN138" s="954">
        <f t="shared" si="115"/>
        <v>0.14709620000000356</v>
      </c>
      <c r="BO138" s="955">
        <f t="shared" si="116"/>
        <v>2.6490598386031385E-2</v>
      </c>
      <c r="BP138" s="226">
        <v>1995</v>
      </c>
      <c r="BQ138" s="227" t="s">
        <v>450</v>
      </c>
      <c r="BR138" s="226" t="s">
        <v>512</v>
      </c>
      <c r="BS138" s="226" t="s">
        <v>12</v>
      </c>
      <c r="BT138" s="226" t="s">
        <v>118</v>
      </c>
      <c r="BU138" s="953" t="s">
        <v>401</v>
      </c>
      <c r="BV138" s="146">
        <v>79.641620000000003</v>
      </c>
      <c r="BW138" s="147">
        <v>35.635590000000001</v>
      </c>
      <c r="BX138" s="148">
        <v>35.635590000000001</v>
      </c>
      <c r="BY138" s="276">
        <f t="shared" si="117"/>
        <v>44.006030000000003</v>
      </c>
      <c r="BZ138" s="277">
        <f t="shared" si="118"/>
        <v>0.55255066383632079</v>
      </c>
      <c r="CA138" s="284">
        <v>42.635840000000002</v>
      </c>
      <c r="CB138" s="276">
        <v>7.9532599999999995E-2</v>
      </c>
      <c r="CC138" s="276">
        <v>0.4706554</v>
      </c>
      <c r="CD138" s="276">
        <v>0</v>
      </c>
      <c r="CE138" s="276">
        <v>0</v>
      </c>
      <c r="CF138" s="276">
        <v>0</v>
      </c>
      <c r="CG138" s="276">
        <v>0.27162170000000002</v>
      </c>
      <c r="CH138" s="276">
        <v>0.47601510000000002</v>
      </c>
      <c r="CI138" s="276"/>
      <c r="CJ138" s="954">
        <f t="shared" si="120"/>
        <v>7.2365200000007235E-2</v>
      </c>
      <c r="CK138" s="955">
        <f t="shared" si="121"/>
        <v>1.6444382735731268E-3</v>
      </c>
    </row>
    <row r="139" spans="1:89" ht="11.45" customHeight="1">
      <c r="A139" s="205">
        <v>2014</v>
      </c>
      <c r="B139" s="206" t="s">
        <v>452</v>
      </c>
      <c r="C139" s="205" t="s">
        <v>517</v>
      </c>
      <c r="D139" s="205" t="s">
        <v>20</v>
      </c>
      <c r="E139" s="205" t="s">
        <v>119</v>
      </c>
      <c r="F139" s="891" t="s">
        <v>313</v>
      </c>
      <c r="G139" s="574">
        <v>21.507300000000001</v>
      </c>
      <c r="H139" s="575">
        <v>19.62276</v>
      </c>
      <c r="I139" s="576">
        <v>22.346240000000002</v>
      </c>
      <c r="J139" s="238">
        <f t="shared" si="106"/>
        <v>-0.83894000000000091</v>
      </c>
      <c r="K139" s="255">
        <f t="shared" si="107"/>
        <v>-3.9007220804099116E-2</v>
      </c>
      <c r="L139" s="267">
        <v>0.64714340000000004</v>
      </c>
      <c r="M139" s="268"/>
      <c r="N139" s="268"/>
      <c r="O139" s="268">
        <v>4.2449000000000001E-2</v>
      </c>
      <c r="P139" s="268"/>
      <c r="Q139" s="268"/>
      <c r="R139" s="268">
        <v>0.63353349999999997</v>
      </c>
      <c r="S139" s="268">
        <v>0.56598470000000001</v>
      </c>
      <c r="T139" s="258">
        <f t="shared" ref="T139:T141" si="128">H139-I139</f>
        <v>-2.7234800000000021</v>
      </c>
      <c r="U139" s="892">
        <f t="shared" si="109"/>
        <v>-4.570599999998759E-3</v>
      </c>
      <c r="V139" s="893">
        <f t="shared" si="110"/>
        <v>5.4480654158804613E-3</v>
      </c>
      <c r="W139" s="1015">
        <f t="shared" si="91"/>
        <v>-0.67464264428922138</v>
      </c>
      <c r="X139" s="205">
        <v>2014</v>
      </c>
      <c r="Y139" s="206" t="s">
        <v>452</v>
      </c>
      <c r="Z139" s="205" t="s">
        <v>517</v>
      </c>
      <c r="AA139" s="205" t="s">
        <v>20</v>
      </c>
      <c r="AB139" s="205" t="s">
        <v>119</v>
      </c>
      <c r="AC139" s="891" t="s">
        <v>313</v>
      </c>
      <c r="AD139" s="574">
        <v>17.39367</v>
      </c>
      <c r="AE139" s="575">
        <v>16.15334</v>
      </c>
      <c r="AF139" s="576">
        <v>18.69191</v>
      </c>
      <c r="AG139" s="238">
        <f t="shared" si="125"/>
        <v>-1.2982399999999998</v>
      </c>
      <c r="AH139" s="255">
        <f t="shared" si="126"/>
        <v>-7.4638647278003997E-2</v>
      </c>
      <c r="AI139" s="280">
        <v>0.39617160000000001</v>
      </c>
      <c r="AJ139" s="258"/>
      <c r="AK139" s="258"/>
      <c r="AL139" s="258">
        <v>3.5472900000000002E-2</v>
      </c>
      <c r="AM139" s="258"/>
      <c r="AN139" s="258"/>
      <c r="AO139" s="258">
        <v>0.42245579999999999</v>
      </c>
      <c r="AP139" s="258">
        <v>0.39066410000000001</v>
      </c>
      <c r="AQ139" s="258">
        <f t="shared" si="92"/>
        <v>-2.53857</v>
      </c>
      <c r="AR139" s="892">
        <f t="shared" si="93"/>
        <v>-4.4343999999998385E-3</v>
      </c>
      <c r="AS139" s="893">
        <f t="shared" si="127"/>
        <v>3.4157012570863931E-3</v>
      </c>
      <c r="AT139" s="205">
        <v>2014</v>
      </c>
      <c r="AU139" s="206" t="s">
        <v>452</v>
      </c>
      <c r="AV139" s="205" t="s">
        <v>517</v>
      </c>
      <c r="AW139" s="205" t="s">
        <v>20</v>
      </c>
      <c r="AX139" s="205" t="s">
        <v>119</v>
      </c>
      <c r="AY139" s="891" t="s">
        <v>313</v>
      </c>
      <c r="AZ139" s="574">
        <v>24.83728</v>
      </c>
      <c r="BA139" s="575">
        <v>22.8551</v>
      </c>
      <c r="BB139" s="576">
        <v>25.997039999999998</v>
      </c>
      <c r="BC139" s="238">
        <f t="shared" si="112"/>
        <v>-1.1597599999999986</v>
      </c>
      <c r="BD139" s="255">
        <f t="shared" si="113"/>
        <v>-4.6694324016156301E-2</v>
      </c>
      <c r="BE139" s="280">
        <v>0.23945140000000001</v>
      </c>
      <c r="BF139" s="258"/>
      <c r="BG139" s="258"/>
      <c r="BH139" s="258">
        <v>5.3518299999999998E-2</v>
      </c>
      <c r="BI139" s="258"/>
      <c r="BJ139" s="258"/>
      <c r="BK139" s="258">
        <v>0.90032769999999995</v>
      </c>
      <c r="BL139" s="258">
        <v>0.79838849999999995</v>
      </c>
      <c r="BM139" s="258">
        <f t="shared" si="123"/>
        <v>-3.1419399999999982</v>
      </c>
      <c r="BN139" s="892">
        <f t="shared" si="115"/>
        <v>-9.5059000000004001E-3</v>
      </c>
      <c r="BO139" s="893">
        <f t="shared" si="116"/>
        <v>8.1964371939025425E-3</v>
      </c>
      <c r="BP139" s="205">
        <v>2014</v>
      </c>
      <c r="BQ139" s="206" t="s">
        <v>452</v>
      </c>
      <c r="BR139" s="205" t="s">
        <v>517</v>
      </c>
      <c r="BS139" s="205" t="s">
        <v>20</v>
      </c>
      <c r="BT139" s="205" t="s">
        <v>119</v>
      </c>
      <c r="BU139" s="891" t="s">
        <v>313</v>
      </c>
      <c r="BV139" s="574">
        <v>34.144120000000001</v>
      </c>
      <c r="BW139" s="575">
        <v>26.749600000000001</v>
      </c>
      <c r="BX139" s="576">
        <v>27.856919999999999</v>
      </c>
      <c r="BY139" s="238">
        <f t="shared" si="117"/>
        <v>6.2872000000000021</v>
      </c>
      <c r="BZ139" s="255">
        <f t="shared" si="118"/>
        <v>0.18413712229221318</v>
      </c>
      <c r="CA139" s="280">
        <v>6.4553279999999997</v>
      </c>
      <c r="CB139" s="258"/>
      <c r="CC139" s="258"/>
      <c r="CD139" s="258">
        <v>1.9850699999999999E-2</v>
      </c>
      <c r="CE139" s="258"/>
      <c r="CF139" s="258"/>
      <c r="CG139" s="258">
        <v>0.51574609999999999</v>
      </c>
      <c r="CH139" s="258">
        <v>0.3748341</v>
      </c>
      <c r="CI139" s="258">
        <f t="shared" si="124"/>
        <v>-1.1073199999999979</v>
      </c>
      <c r="CJ139" s="892">
        <f t="shared" si="120"/>
        <v>2.8761099999999651E-2</v>
      </c>
      <c r="CK139" s="893">
        <f t="shared" si="121"/>
        <v>4.5745482885862767E-3</v>
      </c>
    </row>
    <row r="140" spans="1:89" ht="11.45" customHeight="1">
      <c r="A140" s="205">
        <v>2011</v>
      </c>
      <c r="B140" s="206" t="s">
        <v>452</v>
      </c>
      <c r="C140" s="205" t="s">
        <v>517</v>
      </c>
      <c r="D140" s="205" t="s">
        <v>4</v>
      </c>
      <c r="E140" s="205" t="s">
        <v>120</v>
      </c>
      <c r="F140" s="891" t="s">
        <v>313</v>
      </c>
      <c r="G140" s="584">
        <v>29.392330000000001</v>
      </c>
      <c r="H140" s="585">
        <v>28.550699999999999</v>
      </c>
      <c r="I140" s="586">
        <v>29.0913</v>
      </c>
      <c r="J140" s="238">
        <f t="shared" si="106"/>
        <v>0.3010300000000008</v>
      </c>
      <c r="K140" s="255">
        <f t="shared" si="107"/>
        <v>1.0241787568389468E-2</v>
      </c>
      <c r="L140" s="267">
        <v>0.69313910000000001</v>
      </c>
      <c r="M140" s="268"/>
      <c r="N140" s="268"/>
      <c r="O140" s="268">
        <v>2.4864199999999999E-2</v>
      </c>
      <c r="P140" s="268"/>
      <c r="Q140" s="268"/>
      <c r="R140" s="268">
        <v>6.6515900000000003E-2</v>
      </c>
      <c r="S140" s="268">
        <v>5.4693199999999997E-2</v>
      </c>
      <c r="T140" s="258">
        <f t="shared" si="128"/>
        <v>-0.5406000000000013</v>
      </c>
      <c r="U140" s="892">
        <f t="shared" si="109"/>
        <v>2.4176000000021292E-3</v>
      </c>
      <c r="V140" s="893">
        <f t="shared" si="110"/>
        <v>8.0310932465273328E-3</v>
      </c>
      <c r="W140" s="900">
        <f t="shared" si="91"/>
        <v>0.18168687506228567</v>
      </c>
      <c r="X140" s="205">
        <v>2011</v>
      </c>
      <c r="Y140" s="206" t="s">
        <v>452</v>
      </c>
      <c r="Z140" s="205" t="s">
        <v>517</v>
      </c>
      <c r="AA140" s="205" t="s">
        <v>4</v>
      </c>
      <c r="AB140" s="205" t="s">
        <v>120</v>
      </c>
      <c r="AC140" s="891" t="s">
        <v>313</v>
      </c>
      <c r="AD140" s="584">
        <v>24.254280000000001</v>
      </c>
      <c r="AE140" s="585">
        <v>23.57479</v>
      </c>
      <c r="AF140" s="586">
        <v>23.966339999999999</v>
      </c>
      <c r="AG140" s="238">
        <f t="shared" si="125"/>
        <v>0.28794000000000253</v>
      </c>
      <c r="AH140" s="255">
        <f t="shared" si="126"/>
        <v>1.1871719135756761E-2</v>
      </c>
      <c r="AI140" s="280">
        <v>0.57346529999999996</v>
      </c>
      <c r="AJ140" s="258"/>
      <c r="AK140" s="258"/>
      <c r="AL140" s="258">
        <v>1.9227000000000001E-2</v>
      </c>
      <c r="AM140" s="258"/>
      <c r="AN140" s="258"/>
      <c r="AO140" s="258">
        <v>4.7527300000000001E-2</v>
      </c>
      <c r="AP140" s="258">
        <v>3.8571399999999999E-2</v>
      </c>
      <c r="AQ140" s="258">
        <f t="shared" si="92"/>
        <v>-0.39154999999999873</v>
      </c>
      <c r="AR140" s="892">
        <f t="shared" si="93"/>
        <v>6.9900000000122642E-4</v>
      </c>
      <c r="AS140" s="893">
        <f t="shared" si="127"/>
        <v>2.4275890810627919E-3</v>
      </c>
      <c r="AT140" s="205">
        <v>2011</v>
      </c>
      <c r="AU140" s="206" t="s">
        <v>452</v>
      </c>
      <c r="AV140" s="205" t="s">
        <v>517</v>
      </c>
      <c r="AW140" s="205" t="s">
        <v>4</v>
      </c>
      <c r="AX140" s="205" t="s">
        <v>120</v>
      </c>
      <c r="AY140" s="891" t="s">
        <v>313</v>
      </c>
      <c r="AZ140" s="584">
        <v>34.05198</v>
      </c>
      <c r="BA140" s="585">
        <v>33.583449999999999</v>
      </c>
      <c r="BB140" s="586">
        <v>34.354140000000001</v>
      </c>
      <c r="BC140" s="238">
        <f t="shared" si="112"/>
        <v>-0.30216000000000065</v>
      </c>
      <c r="BD140" s="255">
        <f t="shared" si="113"/>
        <v>-8.8734928189198002E-3</v>
      </c>
      <c r="BE140" s="280">
        <v>0.26090619999999998</v>
      </c>
      <c r="BF140" s="258"/>
      <c r="BG140" s="258"/>
      <c r="BH140" s="258">
        <v>3.3212699999999998E-2</v>
      </c>
      <c r="BI140" s="258"/>
      <c r="BJ140" s="258"/>
      <c r="BK140" s="258">
        <v>9.3860600000000002E-2</v>
      </c>
      <c r="BL140" s="258">
        <v>7.6017399999999999E-2</v>
      </c>
      <c r="BM140" s="258">
        <f t="shared" si="123"/>
        <v>-0.77069000000000187</v>
      </c>
      <c r="BN140" s="892">
        <f t="shared" si="115"/>
        <v>4.5331000000012334E-3</v>
      </c>
      <c r="BO140" s="893">
        <f t="shared" si="116"/>
        <v>-1.5002316653432697E-2</v>
      </c>
      <c r="BP140" s="205">
        <v>2011</v>
      </c>
      <c r="BQ140" s="206" t="s">
        <v>452</v>
      </c>
      <c r="BR140" s="205" t="s">
        <v>517</v>
      </c>
      <c r="BS140" s="205" t="s">
        <v>4</v>
      </c>
      <c r="BT140" s="205" t="s">
        <v>120</v>
      </c>
      <c r="BU140" s="891" t="s">
        <v>313</v>
      </c>
      <c r="BV140" s="584">
        <v>37.668959999999998</v>
      </c>
      <c r="BW140" s="585">
        <v>31.570740000000001</v>
      </c>
      <c r="BX140" s="586">
        <v>31.440560000000001</v>
      </c>
      <c r="BY140" s="238">
        <f t="shared" si="117"/>
        <v>6.228399999999997</v>
      </c>
      <c r="BZ140" s="255">
        <f t="shared" si="118"/>
        <v>0.16534568514766526</v>
      </c>
      <c r="CA140" s="280">
        <v>6.0789819999999999</v>
      </c>
      <c r="CB140" s="258"/>
      <c r="CC140" s="258"/>
      <c r="CD140" s="258">
        <v>2.8305000000000001E-3</v>
      </c>
      <c r="CE140" s="258"/>
      <c r="CF140" s="258"/>
      <c r="CG140" s="258">
        <v>0</v>
      </c>
      <c r="CH140" s="258">
        <v>1.64003E-2</v>
      </c>
      <c r="CI140" s="258">
        <f t="shared" si="124"/>
        <v>0.1301799999999993</v>
      </c>
      <c r="CJ140" s="892">
        <f t="shared" si="120"/>
        <v>7.1999999979865947E-6</v>
      </c>
      <c r="CK140" s="893">
        <f t="shared" si="121"/>
        <v>1.1559951188084577E-6</v>
      </c>
    </row>
    <row r="141" spans="1:89" ht="11.45" customHeight="1">
      <c r="A141" s="205">
        <v>2006</v>
      </c>
      <c r="B141" s="206" t="s">
        <v>452</v>
      </c>
      <c r="C141" s="205" t="s">
        <v>517</v>
      </c>
      <c r="D141" s="205" t="s">
        <v>8</v>
      </c>
      <c r="E141" s="205" t="s">
        <v>121</v>
      </c>
      <c r="F141" s="891" t="s">
        <v>313</v>
      </c>
      <c r="G141" s="584">
        <v>31.001380000000001</v>
      </c>
      <c r="H141" s="585">
        <v>28.948160000000001</v>
      </c>
      <c r="I141" s="586">
        <v>29.1067</v>
      </c>
      <c r="J141" s="238">
        <f t="shared" si="106"/>
        <v>1.894680000000001</v>
      </c>
      <c r="K141" s="255">
        <f t="shared" si="107"/>
        <v>6.1115989030165782E-2</v>
      </c>
      <c r="L141" s="267">
        <v>0.56824589999999997</v>
      </c>
      <c r="M141" s="268"/>
      <c r="N141" s="268"/>
      <c r="O141" s="268">
        <v>0.42034820000000001</v>
      </c>
      <c r="P141" s="268"/>
      <c r="Q141" s="268">
        <v>0.1203766</v>
      </c>
      <c r="R141" s="268">
        <v>0.90950010000000003</v>
      </c>
      <c r="S141" s="268">
        <v>4.4098900000000003E-2</v>
      </c>
      <c r="T141" s="258">
        <f t="shared" si="128"/>
        <v>-0.15853999999999857</v>
      </c>
      <c r="U141" s="892">
        <f t="shared" si="109"/>
        <v>-9.3497000000004604E-3</v>
      </c>
      <c r="V141" s="893">
        <f t="shared" si="110"/>
        <v>-4.934711930247037E-3</v>
      </c>
      <c r="W141" s="900">
        <f t="shared" si="91"/>
        <v>2.3275117697975373E-2</v>
      </c>
      <c r="X141" s="205">
        <v>2006</v>
      </c>
      <c r="Y141" s="206" t="s">
        <v>452</v>
      </c>
      <c r="Z141" s="205" t="s">
        <v>517</v>
      </c>
      <c r="AA141" s="205" t="s">
        <v>8</v>
      </c>
      <c r="AB141" s="205" t="s">
        <v>121</v>
      </c>
      <c r="AC141" s="891" t="s">
        <v>313</v>
      </c>
      <c r="AD141" s="584">
        <v>25.09375</v>
      </c>
      <c r="AE141" s="585">
        <v>23.396329999999999</v>
      </c>
      <c r="AF141" s="586">
        <v>23.593430000000001</v>
      </c>
      <c r="AG141" s="238">
        <f t="shared" si="125"/>
        <v>1.5003199999999985</v>
      </c>
      <c r="AH141" s="255">
        <f t="shared" si="126"/>
        <v>5.9788592777085869E-2</v>
      </c>
      <c r="AI141" s="280">
        <v>0.5937462</v>
      </c>
      <c r="AJ141" s="258"/>
      <c r="AK141" s="258"/>
      <c r="AL141" s="258">
        <v>0.30168630000000002</v>
      </c>
      <c r="AM141" s="258"/>
      <c r="AN141" s="258">
        <v>0.1044216</v>
      </c>
      <c r="AO141" s="258">
        <v>0.67622570000000004</v>
      </c>
      <c r="AP141" s="258">
        <v>2.7206399999999999E-2</v>
      </c>
      <c r="AQ141" s="258">
        <f t="shared" si="92"/>
        <v>-0.1971000000000025</v>
      </c>
      <c r="AR141" s="892">
        <f t="shared" si="93"/>
        <v>-5.8661999999991554E-3</v>
      </c>
      <c r="AS141" s="893">
        <f t="shared" si="127"/>
        <v>-3.9099658739463325E-3</v>
      </c>
      <c r="AT141" s="205">
        <v>2006</v>
      </c>
      <c r="AU141" s="206" t="s">
        <v>452</v>
      </c>
      <c r="AV141" s="205" t="s">
        <v>517</v>
      </c>
      <c r="AW141" s="205" t="s">
        <v>8</v>
      </c>
      <c r="AX141" s="205" t="s">
        <v>121</v>
      </c>
      <c r="AY141" s="891" t="s">
        <v>313</v>
      </c>
      <c r="AZ141" s="584">
        <v>35.894649999999999</v>
      </c>
      <c r="BA141" s="585">
        <v>33.676749999999998</v>
      </c>
      <c r="BB141" s="586">
        <v>33.803879999999999</v>
      </c>
      <c r="BC141" s="238">
        <f t="shared" si="112"/>
        <v>2.0907699999999991</v>
      </c>
      <c r="BD141" s="255">
        <f t="shared" si="113"/>
        <v>5.8247398985642684E-2</v>
      </c>
      <c r="BE141" s="280">
        <v>0.32177729999999999</v>
      </c>
      <c r="BF141" s="258"/>
      <c r="BG141" s="258"/>
      <c r="BH141" s="258">
        <v>0.54781150000000001</v>
      </c>
      <c r="BI141" s="258"/>
      <c r="BJ141" s="258">
        <v>0.13771820000000001</v>
      </c>
      <c r="BK141" s="258">
        <v>1.1629510000000001</v>
      </c>
      <c r="BL141" s="258">
        <v>6.1597800000000001E-2</v>
      </c>
      <c r="BM141" s="258">
        <f t="shared" si="123"/>
        <v>-0.12713000000000108</v>
      </c>
      <c r="BN141" s="892">
        <f t="shared" si="115"/>
        <v>-1.3955799999999741E-2</v>
      </c>
      <c r="BO141" s="893">
        <f t="shared" si="116"/>
        <v>-6.6749570732312722E-3</v>
      </c>
      <c r="BP141" s="205">
        <v>2006</v>
      </c>
      <c r="BQ141" s="206" t="s">
        <v>452</v>
      </c>
      <c r="BR141" s="205" t="s">
        <v>517</v>
      </c>
      <c r="BS141" s="205" t="s">
        <v>8</v>
      </c>
      <c r="BT141" s="205" t="s">
        <v>121</v>
      </c>
      <c r="BU141" s="891" t="s">
        <v>313</v>
      </c>
      <c r="BV141" s="591">
        <v>38.284129999999998</v>
      </c>
      <c r="BW141" s="592">
        <v>34.505859999999998</v>
      </c>
      <c r="BX141" s="593">
        <v>34.699930000000002</v>
      </c>
      <c r="BY141" s="238">
        <f t="shared" si="117"/>
        <v>3.5841999999999956</v>
      </c>
      <c r="BZ141" s="255">
        <f t="shared" si="118"/>
        <v>9.3621038273561288E-2</v>
      </c>
      <c r="CA141" s="280">
        <v>2.8906399999999999</v>
      </c>
      <c r="CB141" s="258"/>
      <c r="CC141" s="258"/>
      <c r="CD141" s="258">
        <v>0.1558418</v>
      </c>
      <c r="CE141" s="258"/>
      <c r="CF141" s="258">
        <v>9.5977800000000002E-2</v>
      </c>
      <c r="CG141" s="258">
        <v>0.60653109999999999</v>
      </c>
      <c r="CH141" s="258">
        <v>1.56975E-2</v>
      </c>
      <c r="CI141" s="258">
        <f t="shared" si="124"/>
        <v>-0.19407000000000352</v>
      </c>
      <c r="CJ141" s="892">
        <f t="shared" si="120"/>
        <v>1.3581799999998978E-2</v>
      </c>
      <c r="CK141" s="893">
        <f t="shared" si="121"/>
        <v>3.7893532726965555E-3</v>
      </c>
    </row>
    <row r="142" spans="1:89" ht="11.45" customHeight="1">
      <c r="A142" s="501">
        <v>2015</v>
      </c>
      <c r="B142" s="884" t="s">
        <v>453</v>
      </c>
      <c r="C142" s="502" t="s">
        <v>518</v>
      </c>
      <c r="D142" s="502" t="s">
        <v>622</v>
      </c>
      <c r="E142" s="502" t="s">
        <v>763</v>
      </c>
      <c r="F142" s="1004" t="s">
        <v>401</v>
      </c>
      <c r="G142" s="611">
        <v>45.562190000000001</v>
      </c>
      <c r="H142" s="612">
        <v>13.133139999999999</v>
      </c>
      <c r="I142" s="612">
        <v>13.133139999999999</v>
      </c>
      <c r="J142" s="980">
        <f t="shared" si="106"/>
        <v>32.429050000000004</v>
      </c>
      <c r="K142" s="1036">
        <f t="shared" si="107"/>
        <v>0.71175353950282028</v>
      </c>
      <c r="L142" s="853">
        <v>23.541830000000001</v>
      </c>
      <c r="M142" s="854">
        <v>0.29062559999999998</v>
      </c>
      <c r="N142" s="854">
        <v>2.69556</v>
      </c>
      <c r="O142" s="854"/>
      <c r="P142" s="854">
        <v>2.9707780000000001</v>
      </c>
      <c r="Q142" s="854">
        <v>0.15117649999999999</v>
      </c>
      <c r="R142" s="854"/>
      <c r="S142" s="854">
        <v>4.647329</v>
      </c>
      <c r="T142" s="981"/>
      <c r="U142" s="982">
        <f t="shared" si="109"/>
        <v>-1.8682490999999928</v>
      </c>
      <c r="V142" s="983">
        <f t="shared" si="110"/>
        <v>-5.7610355529995251E-2</v>
      </c>
      <c r="W142" s="991">
        <f t="shared" si="91"/>
        <v>0.14330758995406895</v>
      </c>
      <c r="X142" s="501">
        <v>2015</v>
      </c>
      <c r="Y142" s="884" t="s">
        <v>453</v>
      </c>
      <c r="Z142" s="502" t="s">
        <v>518</v>
      </c>
      <c r="AA142" s="502" t="s">
        <v>622</v>
      </c>
      <c r="AB142" s="502" t="s">
        <v>763</v>
      </c>
      <c r="AC142" s="969" t="s">
        <v>401</v>
      </c>
      <c r="AD142" s="611">
        <v>32.866419999999998</v>
      </c>
      <c r="AE142" s="612">
        <v>11.184340000000001</v>
      </c>
      <c r="AF142" s="613">
        <v>11.184340000000001</v>
      </c>
      <c r="AG142" s="981">
        <f t="shared" si="125"/>
        <v>21.682079999999999</v>
      </c>
      <c r="AH142" s="1030">
        <f t="shared" si="126"/>
        <v>0.65970312556098287</v>
      </c>
      <c r="AI142" s="980">
        <v>13.184749999999999</v>
      </c>
      <c r="AJ142" s="981">
        <v>0.3468714</v>
      </c>
      <c r="AK142" s="981">
        <v>2.3489740000000001</v>
      </c>
      <c r="AL142" s="981"/>
      <c r="AM142" s="981">
        <v>3.1791520000000002</v>
      </c>
      <c r="AN142" s="981">
        <v>0.1273956</v>
      </c>
      <c r="AO142" s="981"/>
      <c r="AP142" s="981">
        <v>4.6253529999999996</v>
      </c>
      <c r="AQ142" s="981"/>
      <c r="AR142" s="982">
        <f t="shared" si="93"/>
        <v>-2.1304160000000003</v>
      </c>
      <c r="AS142" s="1014">
        <f t="shared" si="127"/>
        <v>-9.8256993793953362E-2</v>
      </c>
      <c r="AT142" s="501">
        <v>2015</v>
      </c>
      <c r="AU142" s="884" t="s">
        <v>453</v>
      </c>
      <c r="AV142" s="502" t="s">
        <v>518</v>
      </c>
      <c r="AW142" s="502" t="s">
        <v>622</v>
      </c>
      <c r="AX142" s="502" t="s">
        <v>763</v>
      </c>
      <c r="AY142" s="969" t="s">
        <v>401</v>
      </c>
      <c r="AZ142" s="611">
        <v>43.882739999999998</v>
      </c>
      <c r="BA142" s="612">
        <v>17.593240000000002</v>
      </c>
      <c r="BB142" s="613">
        <v>17.593240000000002</v>
      </c>
      <c r="BC142" s="981">
        <f t="shared" si="112"/>
        <v>26.289499999999997</v>
      </c>
      <c r="BD142" s="1030">
        <f t="shared" si="113"/>
        <v>0.5990851984174187</v>
      </c>
      <c r="BE142" s="980">
        <v>6.7699769999999999</v>
      </c>
      <c r="BF142" s="981">
        <v>0.37019540000000001</v>
      </c>
      <c r="BG142" s="981">
        <v>7.6102939999999997</v>
      </c>
      <c r="BH142" s="981"/>
      <c r="BI142" s="981">
        <v>3.641257</v>
      </c>
      <c r="BJ142" s="981">
        <v>0.41756729999999997</v>
      </c>
      <c r="BK142" s="981"/>
      <c r="BL142" s="981">
        <v>8.5559220000000007</v>
      </c>
      <c r="BM142" s="981"/>
      <c r="BN142" s="982">
        <f t="shared" si="115"/>
        <v>-1.075712700000004</v>
      </c>
      <c r="BO142" s="983">
        <f t="shared" si="116"/>
        <v>-4.0917959641682197E-2</v>
      </c>
      <c r="BP142" s="501">
        <v>2015</v>
      </c>
      <c r="BQ142" s="884" t="s">
        <v>453</v>
      </c>
      <c r="BR142" s="502" t="s">
        <v>518</v>
      </c>
      <c r="BS142" s="502" t="s">
        <v>622</v>
      </c>
      <c r="BT142" s="502" t="s">
        <v>763</v>
      </c>
      <c r="BU142" s="969" t="s">
        <v>401</v>
      </c>
      <c r="BV142" s="611">
        <v>85.559169999999995</v>
      </c>
      <c r="BW142" s="612">
        <v>15.83211</v>
      </c>
      <c r="BX142" s="613">
        <v>15.83211</v>
      </c>
      <c r="BY142" s="981">
        <f t="shared" si="117"/>
        <v>69.727059999999994</v>
      </c>
      <c r="BZ142" s="1030">
        <f t="shared" si="118"/>
        <v>0.81495718109467397</v>
      </c>
      <c r="CA142" s="980">
        <v>67.402919999999995</v>
      </c>
      <c r="CB142" s="981">
        <v>6.0825299999999999E-2</v>
      </c>
      <c r="CC142" s="981">
        <v>0.16986889999999999</v>
      </c>
      <c r="CD142" s="981"/>
      <c r="CE142" s="981">
        <v>1.845458</v>
      </c>
      <c r="CF142" s="981">
        <v>2.95296E-2</v>
      </c>
      <c r="CG142" s="981"/>
      <c r="CH142" s="981">
        <v>1.864044</v>
      </c>
      <c r="CI142" s="981"/>
      <c r="CJ142" s="982">
        <f t="shared" si="120"/>
        <v>-1.6455858000000063</v>
      </c>
      <c r="CK142" s="983">
        <f t="shared" si="121"/>
        <v>-2.3600389862988722E-2</v>
      </c>
    </row>
    <row r="143" spans="1:89" ht="11.45" customHeight="1">
      <c r="A143" s="503">
        <v>2012</v>
      </c>
      <c r="B143" s="215" t="s">
        <v>453</v>
      </c>
      <c r="C143" s="214" t="s">
        <v>518</v>
      </c>
      <c r="D143" s="214" t="s">
        <v>20</v>
      </c>
      <c r="E143" s="214" t="s">
        <v>122</v>
      </c>
      <c r="F143" s="1005" t="s">
        <v>401</v>
      </c>
      <c r="G143" s="607">
        <v>48.282470000000004</v>
      </c>
      <c r="H143" s="608">
        <v>16.57311</v>
      </c>
      <c r="I143" s="608">
        <v>16.57311</v>
      </c>
      <c r="J143" s="282">
        <f t="shared" si="106"/>
        <v>31.709360000000004</v>
      </c>
      <c r="K143" s="283">
        <f t="shared" si="107"/>
        <v>0.65674684828675922</v>
      </c>
      <c r="L143" s="146">
        <v>25.774180000000001</v>
      </c>
      <c r="M143" s="147">
        <v>8.74529E-2</v>
      </c>
      <c r="N143" s="147">
        <v>3.711249</v>
      </c>
      <c r="O143" s="147"/>
      <c r="P143" s="147">
        <v>2.0184950000000002</v>
      </c>
      <c r="Q143" s="147">
        <v>0.25490000000000002</v>
      </c>
      <c r="R143" s="147"/>
      <c r="S143" s="147">
        <v>2.6842860000000002</v>
      </c>
      <c r="T143" s="260"/>
      <c r="U143" s="905">
        <f t="shared" si="109"/>
        <v>-2.8212028999999959</v>
      </c>
      <c r="V143" s="906">
        <f t="shared" si="110"/>
        <v>-8.8970666705351212E-2</v>
      </c>
      <c r="W143" s="990">
        <f t="shared" si="91"/>
        <v>8.4652796524433166E-2</v>
      </c>
      <c r="X143" s="503">
        <v>2012</v>
      </c>
      <c r="Y143" s="215" t="s">
        <v>453</v>
      </c>
      <c r="Z143" s="214" t="s">
        <v>518</v>
      </c>
      <c r="AA143" s="214" t="s">
        <v>20</v>
      </c>
      <c r="AB143" s="214" t="s">
        <v>122</v>
      </c>
      <c r="AC143" s="904" t="s">
        <v>401</v>
      </c>
      <c r="AD143" s="607">
        <v>37.566580000000002</v>
      </c>
      <c r="AE143" s="608">
        <v>15.71327</v>
      </c>
      <c r="AF143" s="609">
        <v>15.71327</v>
      </c>
      <c r="AG143" s="260">
        <f t="shared" si="125"/>
        <v>21.85331</v>
      </c>
      <c r="AH143" s="261">
        <f t="shared" si="126"/>
        <v>0.5817221051264182</v>
      </c>
      <c r="AI143" s="282">
        <v>16.869019999999999</v>
      </c>
      <c r="AJ143" s="260">
        <v>0.11210440000000001</v>
      </c>
      <c r="AK143" s="260">
        <v>2.8776600000000001</v>
      </c>
      <c r="AL143" s="260"/>
      <c r="AM143" s="260">
        <v>2.2182539999999999</v>
      </c>
      <c r="AN143" s="260">
        <v>0.20290849999999999</v>
      </c>
      <c r="AO143" s="260"/>
      <c r="AP143" s="260">
        <v>2.5880399999999999</v>
      </c>
      <c r="AQ143" s="260"/>
      <c r="AR143" s="905">
        <f t="shared" si="93"/>
        <v>-3.0146768999999978</v>
      </c>
      <c r="AS143" s="1014">
        <f t="shared" si="127"/>
        <v>-0.13795058506011207</v>
      </c>
      <c r="AT143" s="503">
        <v>2012</v>
      </c>
      <c r="AU143" s="215" t="s">
        <v>453</v>
      </c>
      <c r="AV143" s="214" t="s">
        <v>518</v>
      </c>
      <c r="AW143" s="214" t="s">
        <v>20</v>
      </c>
      <c r="AX143" s="214" t="s">
        <v>122</v>
      </c>
      <c r="AY143" s="904" t="s">
        <v>401</v>
      </c>
      <c r="AZ143" s="607">
        <v>45.84272</v>
      </c>
      <c r="BA143" s="608">
        <v>25.63757</v>
      </c>
      <c r="BB143" s="609">
        <v>25.63757</v>
      </c>
      <c r="BC143" s="260">
        <f t="shared" si="112"/>
        <v>20.20515</v>
      </c>
      <c r="BD143" s="261">
        <f t="shared" si="113"/>
        <v>0.44074937089247757</v>
      </c>
      <c r="BE143" s="282">
        <v>6.5631899999999996</v>
      </c>
      <c r="BF143" s="260">
        <v>8.5487400000000005E-2</v>
      </c>
      <c r="BG143" s="260">
        <v>10.30517</v>
      </c>
      <c r="BH143" s="260"/>
      <c r="BI143" s="260">
        <v>1.4316180000000001</v>
      </c>
      <c r="BJ143" s="260">
        <v>0.2661171</v>
      </c>
      <c r="BK143" s="260"/>
      <c r="BL143" s="260">
        <v>4.4950010000000002</v>
      </c>
      <c r="BM143" s="260"/>
      <c r="BN143" s="905">
        <f t="shared" si="115"/>
        <v>-2.9414334999999987</v>
      </c>
      <c r="BO143" s="1014">
        <f t="shared" si="116"/>
        <v>-0.14557840451568035</v>
      </c>
      <c r="BP143" s="503">
        <v>2012</v>
      </c>
      <c r="BQ143" s="215" t="s">
        <v>453</v>
      </c>
      <c r="BR143" s="214" t="s">
        <v>518</v>
      </c>
      <c r="BS143" s="214" t="s">
        <v>20</v>
      </c>
      <c r="BT143" s="214" t="s">
        <v>122</v>
      </c>
      <c r="BU143" s="904" t="s">
        <v>401</v>
      </c>
      <c r="BV143" s="607">
        <v>89.38982</v>
      </c>
      <c r="BW143" s="608">
        <v>11.177899999999999</v>
      </c>
      <c r="BX143" s="609">
        <v>11.177899999999999</v>
      </c>
      <c r="BY143" s="260">
        <f t="shared" si="117"/>
        <v>78.211920000000006</v>
      </c>
      <c r="BZ143" s="261">
        <f t="shared" si="118"/>
        <v>0.87495332242530532</v>
      </c>
      <c r="CA143" s="282">
        <v>76.067520000000002</v>
      </c>
      <c r="CB143" s="260">
        <v>0</v>
      </c>
      <c r="CC143" s="260">
        <v>0.54031229999999997</v>
      </c>
      <c r="CD143" s="260"/>
      <c r="CE143" s="260">
        <v>1.845858</v>
      </c>
      <c r="CF143" s="260">
        <v>0.43270110000000001</v>
      </c>
      <c r="CG143" s="260"/>
      <c r="CH143" s="260">
        <v>1.332989</v>
      </c>
      <c r="CI143" s="260"/>
      <c r="CJ143" s="905">
        <f t="shared" si="120"/>
        <v>-2.0074603999999994</v>
      </c>
      <c r="CK143" s="906">
        <f t="shared" si="121"/>
        <v>-2.5666936702231569E-2</v>
      </c>
    </row>
    <row r="144" spans="1:89" ht="11.45" customHeight="1">
      <c r="A144" s="503">
        <v>2009</v>
      </c>
      <c r="B144" s="215" t="s">
        <v>453</v>
      </c>
      <c r="C144" s="214" t="s">
        <v>518</v>
      </c>
      <c r="D144" s="214" t="s">
        <v>4</v>
      </c>
      <c r="E144" s="214" t="s">
        <v>123</v>
      </c>
      <c r="F144" s="1005" t="s">
        <v>401</v>
      </c>
      <c r="G144" s="607">
        <v>46.738370000000003</v>
      </c>
      <c r="H144" s="608">
        <v>13.753209999999999</v>
      </c>
      <c r="I144" s="608">
        <v>13.753209999999999</v>
      </c>
      <c r="J144" s="282">
        <f t="shared" si="106"/>
        <v>32.985160000000008</v>
      </c>
      <c r="K144" s="283">
        <f t="shared" si="107"/>
        <v>0.70574048688475888</v>
      </c>
      <c r="L144" s="146">
        <v>28.22354</v>
      </c>
      <c r="M144" s="147">
        <v>0.11641360000000001</v>
      </c>
      <c r="N144" s="147">
        <v>2.9828760000000001</v>
      </c>
      <c r="O144" s="147"/>
      <c r="P144" s="147">
        <v>0.8022532</v>
      </c>
      <c r="Q144" s="147">
        <v>0.23863789999999999</v>
      </c>
      <c r="R144" s="147"/>
      <c r="S144" s="147">
        <v>3.0325880000000001</v>
      </c>
      <c r="T144" s="260"/>
      <c r="U144" s="905">
        <f t="shared" si="109"/>
        <v>-2.4111486999999912</v>
      </c>
      <c r="V144" s="906">
        <f t="shared" si="110"/>
        <v>-7.3097984063135987E-2</v>
      </c>
      <c r="W144" s="990">
        <f t="shared" si="91"/>
        <v>9.1937950278246319E-2</v>
      </c>
      <c r="X144" s="503">
        <v>2009</v>
      </c>
      <c r="Y144" s="215" t="s">
        <v>453</v>
      </c>
      <c r="Z144" s="214" t="s">
        <v>518</v>
      </c>
      <c r="AA144" s="214" t="s">
        <v>4</v>
      </c>
      <c r="AB144" s="214" t="s">
        <v>123</v>
      </c>
      <c r="AC144" s="904" t="s">
        <v>401</v>
      </c>
      <c r="AD144" s="607">
        <v>36.618070000000003</v>
      </c>
      <c r="AE144" s="608">
        <v>13.82596</v>
      </c>
      <c r="AF144" s="609">
        <v>13.82596</v>
      </c>
      <c r="AG144" s="260">
        <f t="shared" si="125"/>
        <v>22.792110000000001</v>
      </c>
      <c r="AH144" s="261">
        <f t="shared" si="126"/>
        <v>0.62242794336238905</v>
      </c>
      <c r="AI144" s="282">
        <v>18.891480000000001</v>
      </c>
      <c r="AJ144" s="260">
        <v>0.1199346</v>
      </c>
      <c r="AK144" s="260">
        <v>2.295585</v>
      </c>
      <c r="AL144" s="260"/>
      <c r="AM144" s="260">
        <v>0.97972110000000001</v>
      </c>
      <c r="AN144" s="260">
        <v>0.2461729</v>
      </c>
      <c r="AO144" s="260"/>
      <c r="AP144" s="260">
        <v>2.7571500000000002</v>
      </c>
      <c r="AQ144" s="260"/>
      <c r="AR144" s="905">
        <f t="shared" si="93"/>
        <v>-2.4979335999999996</v>
      </c>
      <c r="AS144" s="1014">
        <f t="shared" si="127"/>
        <v>-0.10959641735670807</v>
      </c>
      <c r="AT144" s="503">
        <v>2009</v>
      </c>
      <c r="AU144" s="215" t="s">
        <v>453</v>
      </c>
      <c r="AV144" s="214" t="s">
        <v>518</v>
      </c>
      <c r="AW144" s="214" t="s">
        <v>4</v>
      </c>
      <c r="AX144" s="214" t="s">
        <v>123</v>
      </c>
      <c r="AY144" s="904" t="s">
        <v>401</v>
      </c>
      <c r="AZ144" s="607">
        <v>41.655119999999997</v>
      </c>
      <c r="BA144" s="608">
        <v>21.065619999999999</v>
      </c>
      <c r="BB144" s="609">
        <v>21.065619999999999</v>
      </c>
      <c r="BC144" s="260">
        <f t="shared" si="112"/>
        <v>20.589499999999997</v>
      </c>
      <c r="BD144" s="261">
        <f t="shared" si="113"/>
        <v>0.49428497625261908</v>
      </c>
      <c r="BE144" s="282">
        <v>8.8128349999999998</v>
      </c>
      <c r="BF144" s="260">
        <v>0.22285369999999999</v>
      </c>
      <c r="BG144" s="260">
        <v>8.4776769999999999</v>
      </c>
      <c r="BH144" s="260"/>
      <c r="BI144" s="260">
        <v>0.8602495</v>
      </c>
      <c r="BJ144" s="260">
        <v>0.34901910000000003</v>
      </c>
      <c r="BK144" s="260"/>
      <c r="BL144" s="260">
        <v>6.1498109999999997</v>
      </c>
      <c r="BM144" s="260"/>
      <c r="BN144" s="905">
        <f t="shared" si="115"/>
        <v>-4.2829453000000015</v>
      </c>
      <c r="BO144" s="1014">
        <f t="shared" si="116"/>
        <v>-0.20801599358896536</v>
      </c>
      <c r="BP144" s="503">
        <v>2009</v>
      </c>
      <c r="BQ144" s="215" t="s">
        <v>453</v>
      </c>
      <c r="BR144" s="214" t="s">
        <v>518</v>
      </c>
      <c r="BS144" s="214" t="s">
        <v>4</v>
      </c>
      <c r="BT144" s="214" t="s">
        <v>123</v>
      </c>
      <c r="BU144" s="904" t="s">
        <v>401</v>
      </c>
      <c r="BV144" s="607">
        <v>87.659689999999998</v>
      </c>
      <c r="BW144" s="608">
        <v>6.3565620000000003</v>
      </c>
      <c r="BX144" s="609">
        <v>6.3565620000000003</v>
      </c>
      <c r="BY144" s="260">
        <f t="shared" si="117"/>
        <v>81.303128000000001</v>
      </c>
      <c r="BZ144" s="261">
        <f t="shared" si="118"/>
        <v>0.92748591741540498</v>
      </c>
      <c r="CA144" s="282">
        <v>80.330150000000003</v>
      </c>
      <c r="CB144" s="260">
        <v>0</v>
      </c>
      <c r="CC144" s="260">
        <v>6.1094500000000003E-2</v>
      </c>
      <c r="CD144" s="260"/>
      <c r="CE144" s="260">
        <v>0.11505940000000001</v>
      </c>
      <c r="CF144" s="260">
        <v>0.1041145</v>
      </c>
      <c r="CG144" s="260"/>
      <c r="CH144" s="260">
        <v>0.96833970000000003</v>
      </c>
      <c r="CI144" s="260"/>
      <c r="CJ144" s="905">
        <f t="shared" si="120"/>
        <v>-0.27563010000000077</v>
      </c>
      <c r="CK144" s="906">
        <f t="shared" si="121"/>
        <v>-3.3901536974075678E-3</v>
      </c>
    </row>
    <row r="145" spans="1:89" ht="11.45" customHeight="1">
      <c r="A145" s="503">
        <v>2007</v>
      </c>
      <c r="B145" s="215" t="s">
        <v>453</v>
      </c>
      <c r="C145" s="214" t="s">
        <v>518</v>
      </c>
      <c r="D145" s="214" t="s">
        <v>6</v>
      </c>
      <c r="E145" s="214" t="s">
        <v>124</v>
      </c>
      <c r="F145" s="1005" t="s">
        <v>401</v>
      </c>
      <c r="G145" s="607">
        <v>44.3904</v>
      </c>
      <c r="H145" s="608">
        <v>12.081189999999999</v>
      </c>
      <c r="I145" s="608">
        <v>12.081189999999999</v>
      </c>
      <c r="J145" s="282">
        <f t="shared" si="106"/>
        <v>32.30921</v>
      </c>
      <c r="K145" s="283">
        <f t="shared" si="107"/>
        <v>0.72784228121395622</v>
      </c>
      <c r="L145" s="146">
        <v>26.041029999999999</v>
      </c>
      <c r="M145" s="147">
        <v>7.8399200000000002E-2</v>
      </c>
      <c r="N145" s="147">
        <v>3.8624160000000001</v>
      </c>
      <c r="O145" s="147"/>
      <c r="P145" s="147">
        <v>0.83175089999999996</v>
      </c>
      <c r="Q145" s="147">
        <v>0.1803951</v>
      </c>
      <c r="R145" s="147"/>
      <c r="S145" s="147">
        <v>4.410679</v>
      </c>
      <c r="T145" s="260"/>
      <c r="U145" s="905">
        <f t="shared" si="109"/>
        <v>-3.095460199999998</v>
      </c>
      <c r="V145" s="906">
        <f t="shared" si="110"/>
        <v>-9.5807362668415538E-2</v>
      </c>
      <c r="W145" s="990">
        <f t="shared" si="91"/>
        <v>0.13651460373063903</v>
      </c>
      <c r="X145" s="503">
        <v>2007</v>
      </c>
      <c r="Y145" s="215" t="s">
        <v>453</v>
      </c>
      <c r="Z145" s="214" t="s">
        <v>518</v>
      </c>
      <c r="AA145" s="214" t="s">
        <v>6</v>
      </c>
      <c r="AB145" s="214" t="s">
        <v>124</v>
      </c>
      <c r="AC145" s="904" t="s">
        <v>401</v>
      </c>
      <c r="AD145" s="607">
        <v>34.750320000000002</v>
      </c>
      <c r="AE145" s="608">
        <v>11.648260000000001</v>
      </c>
      <c r="AF145" s="609">
        <v>11.648260000000001</v>
      </c>
      <c r="AG145" s="260">
        <f t="shared" si="125"/>
        <v>23.102060000000002</v>
      </c>
      <c r="AH145" s="261">
        <f t="shared" si="126"/>
        <v>0.66480136010258328</v>
      </c>
      <c r="AI145" s="282">
        <v>18.387450000000001</v>
      </c>
      <c r="AJ145" s="260">
        <v>0.1039071</v>
      </c>
      <c r="AK145" s="260">
        <v>2.884789</v>
      </c>
      <c r="AL145" s="260"/>
      <c r="AM145" s="260">
        <v>0.92834000000000005</v>
      </c>
      <c r="AN145" s="260">
        <v>0.16328480000000001</v>
      </c>
      <c r="AO145" s="260"/>
      <c r="AP145" s="260">
        <v>3.7657069999999999</v>
      </c>
      <c r="AQ145" s="260"/>
      <c r="AR145" s="905">
        <f t="shared" si="93"/>
        <v>-3.1314178999999989</v>
      </c>
      <c r="AS145" s="1014">
        <f t="shared" si="127"/>
        <v>-0.13554712869761393</v>
      </c>
      <c r="AT145" s="503">
        <v>2007</v>
      </c>
      <c r="AU145" s="215" t="s">
        <v>453</v>
      </c>
      <c r="AV145" s="214" t="s">
        <v>518</v>
      </c>
      <c r="AW145" s="214" t="s">
        <v>6</v>
      </c>
      <c r="AX145" s="214" t="s">
        <v>124</v>
      </c>
      <c r="AY145" s="904" t="s">
        <v>401</v>
      </c>
      <c r="AZ145" s="607">
        <v>39.494860000000003</v>
      </c>
      <c r="BA145" s="608">
        <v>14.98105</v>
      </c>
      <c r="BB145" s="609">
        <v>14.98105</v>
      </c>
      <c r="BC145" s="260">
        <f t="shared" si="112"/>
        <v>24.513810000000003</v>
      </c>
      <c r="BD145" s="261">
        <f t="shared" si="113"/>
        <v>0.62068355223945604</v>
      </c>
      <c r="BE145" s="282">
        <v>7.8587439999999997</v>
      </c>
      <c r="BF145" s="260">
        <v>5.95341E-2</v>
      </c>
      <c r="BG145" s="260">
        <v>10.50952</v>
      </c>
      <c r="BH145" s="260"/>
      <c r="BI145" s="260">
        <v>1.0966579999999999</v>
      </c>
      <c r="BJ145" s="260">
        <v>0.30889610000000001</v>
      </c>
      <c r="BK145" s="260"/>
      <c r="BL145" s="260">
        <v>9.4966539999999995</v>
      </c>
      <c r="BM145" s="260"/>
      <c r="BN145" s="905">
        <f t="shared" si="115"/>
        <v>-4.8161961999999967</v>
      </c>
      <c r="BO145" s="1014">
        <f t="shared" si="116"/>
        <v>-0.19646869254514071</v>
      </c>
      <c r="BP145" s="503">
        <v>2007</v>
      </c>
      <c r="BQ145" s="215" t="s">
        <v>453</v>
      </c>
      <c r="BR145" s="214" t="s">
        <v>518</v>
      </c>
      <c r="BS145" s="214" t="s">
        <v>6</v>
      </c>
      <c r="BT145" s="214" t="s">
        <v>124</v>
      </c>
      <c r="BU145" s="904" t="s">
        <v>401</v>
      </c>
      <c r="BV145" s="607">
        <v>87.187809999999999</v>
      </c>
      <c r="BW145" s="608">
        <v>10.586320000000001</v>
      </c>
      <c r="BX145" s="609">
        <v>10.586320000000001</v>
      </c>
      <c r="BY145" s="260">
        <f t="shared" si="117"/>
        <v>76.601489999999998</v>
      </c>
      <c r="BZ145" s="261">
        <f t="shared" si="118"/>
        <v>0.87858027400848815</v>
      </c>
      <c r="CA145" s="282">
        <v>75.676540000000003</v>
      </c>
      <c r="CB145" s="260">
        <v>0</v>
      </c>
      <c r="CC145" s="260">
        <v>0.3785982</v>
      </c>
      <c r="CD145" s="260"/>
      <c r="CE145" s="260">
        <v>0.16651730000000001</v>
      </c>
      <c r="CF145" s="260">
        <v>0.10609200000000001</v>
      </c>
      <c r="CG145" s="260"/>
      <c r="CH145" s="260">
        <v>1.3448850000000001</v>
      </c>
      <c r="CI145" s="260"/>
      <c r="CJ145" s="905">
        <f t="shared" si="120"/>
        <v>-1.0711425000000077</v>
      </c>
      <c r="CK145" s="906">
        <f t="shared" si="121"/>
        <v>-1.3983311551772787E-2</v>
      </c>
    </row>
    <row r="146" spans="1:89" ht="11.45" customHeight="1">
      <c r="A146" s="503">
        <v>2005</v>
      </c>
      <c r="B146" s="215" t="s">
        <v>453</v>
      </c>
      <c r="C146" s="214" t="s">
        <v>518</v>
      </c>
      <c r="D146" s="214" t="s">
        <v>8</v>
      </c>
      <c r="E146" s="214" t="s">
        <v>125</v>
      </c>
      <c r="F146" s="1005" t="s">
        <v>401</v>
      </c>
      <c r="G146" s="607">
        <v>45.268839999999997</v>
      </c>
      <c r="H146" s="608">
        <v>11.68047</v>
      </c>
      <c r="I146" s="608">
        <v>11.68047</v>
      </c>
      <c r="J146" s="282">
        <f t="shared" si="106"/>
        <v>33.588369999999998</v>
      </c>
      <c r="K146" s="283">
        <f t="shared" si="107"/>
        <v>0.74197549572730381</v>
      </c>
      <c r="L146" s="146">
        <v>26.751909999999999</v>
      </c>
      <c r="M146" s="147">
        <v>0.32169059999999999</v>
      </c>
      <c r="N146" s="147">
        <v>4.3518540000000003</v>
      </c>
      <c r="O146" s="147"/>
      <c r="P146" s="147">
        <v>0.87360380000000004</v>
      </c>
      <c r="Q146" s="147">
        <v>8.0709000000000003E-2</v>
      </c>
      <c r="R146" s="147"/>
      <c r="S146" s="147">
        <v>3.2955009999999998</v>
      </c>
      <c r="T146" s="260"/>
      <c r="U146" s="905">
        <f t="shared" si="109"/>
        <v>-2.0868984000000026</v>
      </c>
      <c r="V146" s="906">
        <f t="shared" si="110"/>
        <v>-6.2131577090522784E-2</v>
      </c>
      <c r="W146" s="990">
        <f t="shared" si="91"/>
        <v>9.8114347317241057E-2</v>
      </c>
      <c r="X146" s="503">
        <v>2005</v>
      </c>
      <c r="Y146" s="215" t="s">
        <v>453</v>
      </c>
      <c r="Z146" s="214" t="s">
        <v>518</v>
      </c>
      <c r="AA146" s="214" t="s">
        <v>8</v>
      </c>
      <c r="AB146" s="214" t="s">
        <v>125</v>
      </c>
      <c r="AC146" s="904" t="s">
        <v>401</v>
      </c>
      <c r="AD146" s="607">
        <v>36.253149999999998</v>
      </c>
      <c r="AE146" s="608">
        <v>11.37703</v>
      </c>
      <c r="AF146" s="609">
        <v>11.37703</v>
      </c>
      <c r="AG146" s="260">
        <f t="shared" si="125"/>
        <v>24.87612</v>
      </c>
      <c r="AH146" s="261">
        <f t="shared" si="126"/>
        <v>0.68617816658690356</v>
      </c>
      <c r="AI146" s="282">
        <v>19.042280000000002</v>
      </c>
      <c r="AJ146" s="260">
        <v>0.3320804</v>
      </c>
      <c r="AK146" s="260">
        <v>3.4664990000000002</v>
      </c>
      <c r="AL146" s="260"/>
      <c r="AM146" s="260">
        <v>0.99861860000000002</v>
      </c>
      <c r="AN146" s="260">
        <v>8.4771200000000005E-2</v>
      </c>
      <c r="AO146" s="260"/>
      <c r="AP146" s="260">
        <v>3.014872</v>
      </c>
      <c r="AQ146" s="260"/>
      <c r="AR146" s="905">
        <f t="shared" si="93"/>
        <v>-2.0630011999999986</v>
      </c>
      <c r="AS146" s="1014">
        <f t="shared" si="127"/>
        <v>-8.2930987629903641E-2</v>
      </c>
      <c r="AT146" s="503">
        <v>2005</v>
      </c>
      <c r="AU146" s="215" t="s">
        <v>453</v>
      </c>
      <c r="AV146" s="214" t="s">
        <v>518</v>
      </c>
      <c r="AW146" s="214" t="s">
        <v>8</v>
      </c>
      <c r="AX146" s="214" t="s">
        <v>125</v>
      </c>
      <c r="AY146" s="904" t="s">
        <v>401</v>
      </c>
      <c r="AZ146" s="607">
        <v>35.836300000000001</v>
      </c>
      <c r="BA146" s="608">
        <v>13.45701</v>
      </c>
      <c r="BB146" s="609">
        <v>13.45701</v>
      </c>
      <c r="BC146" s="260">
        <f t="shared" si="112"/>
        <v>22.379290000000001</v>
      </c>
      <c r="BD146" s="261">
        <f t="shared" si="113"/>
        <v>0.62448662389811449</v>
      </c>
      <c r="BE146" s="282">
        <v>6.9323680000000003</v>
      </c>
      <c r="BF146" s="260">
        <v>0.53604750000000001</v>
      </c>
      <c r="BG146" s="260">
        <v>11.174200000000001</v>
      </c>
      <c r="BH146" s="260"/>
      <c r="BI146" s="260">
        <v>0.99788860000000001</v>
      </c>
      <c r="BJ146" s="260">
        <v>0.1423903</v>
      </c>
      <c r="BK146" s="260"/>
      <c r="BL146" s="260">
        <v>6.1870690000000002</v>
      </c>
      <c r="BM146" s="260"/>
      <c r="BN146" s="905">
        <f t="shared" si="115"/>
        <v>-3.5906734</v>
      </c>
      <c r="BO146" s="1014">
        <f t="shared" si="116"/>
        <v>-0.16044626080630797</v>
      </c>
      <c r="BP146" s="503">
        <v>2005</v>
      </c>
      <c r="BQ146" s="215" t="s">
        <v>453</v>
      </c>
      <c r="BR146" s="214" t="s">
        <v>518</v>
      </c>
      <c r="BS146" s="214" t="s">
        <v>8</v>
      </c>
      <c r="BT146" s="214" t="s">
        <v>125</v>
      </c>
      <c r="BU146" s="904" t="s">
        <v>401</v>
      </c>
      <c r="BV146" s="607">
        <v>87.825879999999998</v>
      </c>
      <c r="BW146" s="608">
        <v>10.869210000000001</v>
      </c>
      <c r="BX146" s="609">
        <v>10.869210000000001</v>
      </c>
      <c r="BY146" s="260">
        <f t="shared" si="117"/>
        <v>76.956670000000003</v>
      </c>
      <c r="BZ146" s="261">
        <f t="shared" si="118"/>
        <v>0.8762413766876006</v>
      </c>
      <c r="CA146" s="282">
        <v>75.736859999999993</v>
      </c>
      <c r="CB146" s="260">
        <v>5.4626500000000001E-2</v>
      </c>
      <c r="CC146" s="260">
        <v>0.22893569999999999</v>
      </c>
      <c r="CD146" s="260"/>
      <c r="CE146" s="260">
        <v>0.29046440000000001</v>
      </c>
      <c r="CF146" s="260">
        <v>0</v>
      </c>
      <c r="CG146" s="260"/>
      <c r="CH146" s="260">
        <v>1.207495</v>
      </c>
      <c r="CI146" s="260"/>
      <c r="CJ146" s="905">
        <f t="shared" si="120"/>
        <v>-0.5617115999999811</v>
      </c>
      <c r="CK146" s="906">
        <f t="shared" si="121"/>
        <v>-7.2990632260982848E-3</v>
      </c>
    </row>
    <row r="147" spans="1:89" ht="11.45" customHeight="1">
      <c r="A147" s="503">
        <v>1999</v>
      </c>
      <c r="B147" s="215" t="s">
        <v>453</v>
      </c>
      <c r="C147" s="214" t="s">
        <v>518</v>
      </c>
      <c r="D147" s="214" t="s">
        <v>10</v>
      </c>
      <c r="E147" s="214" t="s">
        <v>126</v>
      </c>
      <c r="F147" s="1005" t="s">
        <v>401</v>
      </c>
      <c r="G147" s="607">
        <v>47.20561</v>
      </c>
      <c r="H147" s="608">
        <v>13.804449999999999</v>
      </c>
      <c r="I147" s="608">
        <v>13.804449999999999</v>
      </c>
      <c r="J147" s="282">
        <f t="shared" si="106"/>
        <v>33.401160000000004</v>
      </c>
      <c r="K147" s="283">
        <f t="shared" si="107"/>
        <v>0.70756759630899813</v>
      </c>
      <c r="L147" s="146">
        <v>25.391749999999998</v>
      </c>
      <c r="M147" s="147">
        <v>0.33649489999999999</v>
      </c>
      <c r="N147" s="147">
        <v>4.8626240000000003</v>
      </c>
      <c r="O147" s="147"/>
      <c r="P147" s="147">
        <v>0.93040179999999995</v>
      </c>
      <c r="Q147" s="147"/>
      <c r="R147" s="147"/>
      <c r="S147" s="147">
        <v>2.8267980000000001</v>
      </c>
      <c r="T147" s="260"/>
      <c r="U147" s="905">
        <f t="shared" si="109"/>
        <v>-0.9469086999999945</v>
      </c>
      <c r="V147" s="906">
        <f t="shared" si="110"/>
        <v>-2.8349575284211517E-2</v>
      </c>
      <c r="W147" s="990">
        <f t="shared" si="91"/>
        <v>8.4631731353042819E-2</v>
      </c>
      <c r="X147" s="503">
        <v>1999</v>
      </c>
      <c r="Y147" s="215" t="s">
        <v>453</v>
      </c>
      <c r="Z147" s="214" t="s">
        <v>518</v>
      </c>
      <c r="AA147" s="214" t="s">
        <v>10</v>
      </c>
      <c r="AB147" s="214" t="s">
        <v>126</v>
      </c>
      <c r="AC147" s="904" t="s">
        <v>401</v>
      </c>
      <c r="AD147" s="607">
        <v>39.379420000000003</v>
      </c>
      <c r="AE147" s="608">
        <v>13.177619999999999</v>
      </c>
      <c r="AF147" s="609">
        <v>13.177619999999999</v>
      </c>
      <c r="AG147" s="260">
        <f t="shared" si="125"/>
        <v>26.201800000000006</v>
      </c>
      <c r="AH147" s="261">
        <f t="shared" si="126"/>
        <v>0.66536784950108463</v>
      </c>
      <c r="AI147" s="282">
        <v>19.343769999999999</v>
      </c>
      <c r="AJ147" s="260">
        <v>0.39335540000000002</v>
      </c>
      <c r="AK147" s="260">
        <v>3.8620930000000002</v>
      </c>
      <c r="AL147" s="260"/>
      <c r="AM147" s="260">
        <v>0.96080969999999999</v>
      </c>
      <c r="AN147" s="260"/>
      <c r="AO147" s="260"/>
      <c r="AP147" s="260">
        <v>2.7249569999999999</v>
      </c>
      <c r="AQ147" s="260"/>
      <c r="AR147" s="905">
        <f t="shared" si="93"/>
        <v>-1.0831850999999943</v>
      </c>
      <c r="AS147" s="906">
        <f t="shared" si="127"/>
        <v>-4.1340102588371563E-2</v>
      </c>
      <c r="AT147" s="503">
        <v>1999</v>
      </c>
      <c r="AU147" s="215" t="s">
        <v>453</v>
      </c>
      <c r="AV147" s="214" t="s">
        <v>518</v>
      </c>
      <c r="AW147" s="214" t="s">
        <v>10</v>
      </c>
      <c r="AX147" s="214" t="s">
        <v>126</v>
      </c>
      <c r="AY147" s="904" t="s">
        <v>401</v>
      </c>
      <c r="AZ147" s="607">
        <v>40.19896</v>
      </c>
      <c r="BA147" s="608">
        <v>16.46773</v>
      </c>
      <c r="BB147" s="609">
        <v>16.46773</v>
      </c>
      <c r="BC147" s="260">
        <f t="shared" si="112"/>
        <v>23.73123</v>
      </c>
      <c r="BD147" s="261">
        <f t="shared" si="113"/>
        <v>0.59034437706846143</v>
      </c>
      <c r="BE147" s="282">
        <v>6.254067</v>
      </c>
      <c r="BF147" s="260">
        <v>0.43528749999999999</v>
      </c>
      <c r="BG147" s="260">
        <v>12.26042</v>
      </c>
      <c r="BH147" s="260"/>
      <c r="BI147" s="260">
        <v>1.2765409999999999</v>
      </c>
      <c r="BJ147" s="260"/>
      <c r="BK147" s="260"/>
      <c r="BL147" s="260">
        <v>4.363988</v>
      </c>
      <c r="BM147" s="260"/>
      <c r="BN147" s="905">
        <f t="shared" si="115"/>
        <v>-0.85907349999999738</v>
      </c>
      <c r="BO147" s="906">
        <f t="shared" si="116"/>
        <v>-3.6200125320094971E-2</v>
      </c>
      <c r="BP147" s="503">
        <v>1999</v>
      </c>
      <c r="BQ147" s="215" t="s">
        <v>453</v>
      </c>
      <c r="BR147" s="214" t="s">
        <v>518</v>
      </c>
      <c r="BS147" s="214" t="s">
        <v>10</v>
      </c>
      <c r="BT147" s="214" t="s">
        <v>126</v>
      </c>
      <c r="BU147" s="904" t="s">
        <v>401</v>
      </c>
      <c r="BV147" s="607">
        <v>85.911410000000004</v>
      </c>
      <c r="BW147" s="608">
        <v>13.18263</v>
      </c>
      <c r="BX147" s="609">
        <v>13.18263</v>
      </c>
      <c r="BY147" s="260">
        <f t="shared" si="117"/>
        <v>72.72878</v>
      </c>
      <c r="BZ147" s="261">
        <f t="shared" si="118"/>
        <v>0.84655553901396796</v>
      </c>
      <c r="CA147" s="282">
        <v>71.143460000000005</v>
      </c>
      <c r="CB147" s="260">
        <v>0</v>
      </c>
      <c r="CC147" s="260">
        <v>0.23775579999999999</v>
      </c>
      <c r="CD147" s="260"/>
      <c r="CE147" s="260">
        <v>0.41189619999999999</v>
      </c>
      <c r="CF147" s="260"/>
      <c r="CG147" s="260"/>
      <c r="CH147" s="260">
        <v>1.450866</v>
      </c>
      <c r="CI147" s="260"/>
      <c r="CJ147" s="905">
        <f t="shared" si="120"/>
        <v>-0.51519800000001226</v>
      </c>
      <c r="CK147" s="906">
        <f t="shared" si="121"/>
        <v>-7.0838256877127906E-3</v>
      </c>
    </row>
    <row r="148" spans="1:89" ht="11.45" customHeight="1">
      <c r="A148" s="503">
        <v>1994</v>
      </c>
      <c r="B148" s="215" t="s">
        <v>453</v>
      </c>
      <c r="C148" s="214" t="s">
        <v>518</v>
      </c>
      <c r="D148" s="214" t="s">
        <v>12</v>
      </c>
      <c r="E148" s="214" t="s">
        <v>127</v>
      </c>
      <c r="F148" s="1005" t="s">
        <v>401</v>
      </c>
      <c r="G148" s="607">
        <v>48.554220000000001</v>
      </c>
      <c r="H148" s="608">
        <v>15.95435</v>
      </c>
      <c r="I148" s="608">
        <v>15.95435</v>
      </c>
      <c r="J148" s="282">
        <f t="shared" si="106"/>
        <v>32.599870000000003</v>
      </c>
      <c r="K148" s="283">
        <f t="shared" si="107"/>
        <v>0.67141167132331658</v>
      </c>
      <c r="L148" s="146">
        <v>20.386710000000001</v>
      </c>
      <c r="M148" s="147">
        <v>0.70398240000000001</v>
      </c>
      <c r="N148" s="147">
        <v>7.0305049999999998</v>
      </c>
      <c r="O148" s="147"/>
      <c r="P148" s="147">
        <v>1.89432</v>
      </c>
      <c r="Q148" s="147"/>
      <c r="R148" s="147"/>
      <c r="S148" s="147">
        <v>2.569455</v>
      </c>
      <c r="T148" s="260"/>
      <c r="U148" s="905">
        <f t="shared" si="109"/>
        <v>1.4897600000004729E-2</v>
      </c>
      <c r="V148" s="906">
        <f t="shared" si="110"/>
        <v>4.5698341741868073E-4</v>
      </c>
      <c r="W148" s="990">
        <f t="shared" si="91"/>
        <v>7.8817952341527733E-2</v>
      </c>
      <c r="X148" s="503">
        <v>1994</v>
      </c>
      <c r="Y148" s="215" t="s">
        <v>453</v>
      </c>
      <c r="Z148" s="214" t="s">
        <v>518</v>
      </c>
      <c r="AA148" s="214" t="s">
        <v>12</v>
      </c>
      <c r="AB148" s="214" t="s">
        <v>127</v>
      </c>
      <c r="AC148" s="904" t="s">
        <v>401</v>
      </c>
      <c r="AD148" s="607">
        <v>41.773269999999997</v>
      </c>
      <c r="AE148" s="608">
        <v>14.57296</v>
      </c>
      <c r="AF148" s="609">
        <v>14.57296</v>
      </c>
      <c r="AG148" s="260">
        <f t="shared" si="125"/>
        <v>27.200309999999995</v>
      </c>
      <c r="AH148" s="261">
        <f t="shared" si="126"/>
        <v>0.6511415074759529</v>
      </c>
      <c r="AI148" s="282">
        <v>15.99621</v>
      </c>
      <c r="AJ148" s="260">
        <v>0.74451400000000001</v>
      </c>
      <c r="AK148" s="260">
        <v>5.7737230000000004</v>
      </c>
      <c r="AL148" s="260"/>
      <c r="AM148" s="260">
        <v>2.1454390000000001</v>
      </c>
      <c r="AN148" s="260"/>
      <c r="AO148" s="260"/>
      <c r="AP148" s="260">
        <v>2.5882459999999998</v>
      </c>
      <c r="AQ148" s="260"/>
      <c r="AR148" s="905">
        <f t="shared" si="93"/>
        <v>-4.7822000000003584E-2</v>
      </c>
      <c r="AS148" s="906">
        <f t="shared" si="127"/>
        <v>-1.758141727061331E-3</v>
      </c>
      <c r="AT148" s="503">
        <v>1994</v>
      </c>
      <c r="AU148" s="215" t="s">
        <v>453</v>
      </c>
      <c r="AV148" s="214" t="s">
        <v>518</v>
      </c>
      <c r="AW148" s="214" t="s">
        <v>12</v>
      </c>
      <c r="AX148" s="214" t="s">
        <v>127</v>
      </c>
      <c r="AY148" s="904" t="s">
        <v>401</v>
      </c>
      <c r="AZ148" s="607">
        <v>42.453879999999998</v>
      </c>
      <c r="BA148" s="608">
        <v>16.5824</v>
      </c>
      <c r="BB148" s="609">
        <v>16.5824</v>
      </c>
      <c r="BC148" s="260">
        <f t="shared" si="112"/>
        <v>25.871479999999998</v>
      </c>
      <c r="BD148" s="261">
        <f t="shared" si="113"/>
        <v>0.60940201460973653</v>
      </c>
      <c r="BE148" s="282">
        <v>4.8128710000000003</v>
      </c>
      <c r="BF148" s="260">
        <v>0.90142630000000001</v>
      </c>
      <c r="BG148" s="260">
        <v>14.53515</v>
      </c>
      <c r="BH148" s="260"/>
      <c r="BI148" s="260">
        <v>2.2165189999999999</v>
      </c>
      <c r="BJ148" s="260"/>
      <c r="BK148" s="260"/>
      <c r="BL148" s="260">
        <v>3.3208280000000001</v>
      </c>
      <c r="BM148" s="260"/>
      <c r="BN148" s="905">
        <f t="shared" si="115"/>
        <v>8.4685700000001418E-2</v>
      </c>
      <c r="BO148" s="906">
        <f t="shared" si="116"/>
        <v>3.273322593063923E-3</v>
      </c>
      <c r="BP148" s="503">
        <v>1994</v>
      </c>
      <c r="BQ148" s="215" t="s">
        <v>453</v>
      </c>
      <c r="BR148" s="214" t="s">
        <v>518</v>
      </c>
      <c r="BS148" s="214" t="s">
        <v>12</v>
      </c>
      <c r="BT148" s="214" t="s">
        <v>127</v>
      </c>
      <c r="BU148" s="904" t="s">
        <v>401</v>
      </c>
      <c r="BV148" s="607">
        <v>87.930880000000002</v>
      </c>
      <c r="BW148" s="608">
        <v>21.040150000000001</v>
      </c>
      <c r="BX148" s="609">
        <v>21.040150000000001</v>
      </c>
      <c r="BY148" s="260">
        <f t="shared" si="117"/>
        <v>66.890730000000005</v>
      </c>
      <c r="BZ148" s="261">
        <f t="shared" si="118"/>
        <v>0.76071944236200073</v>
      </c>
      <c r="CA148" s="282">
        <v>64.123850000000004</v>
      </c>
      <c r="CB148" s="260">
        <v>0.21599960000000001</v>
      </c>
      <c r="CC148" s="260">
        <v>0.77711770000000002</v>
      </c>
      <c r="CD148" s="260"/>
      <c r="CE148" s="260">
        <v>0.28499219999999997</v>
      </c>
      <c r="CF148" s="260"/>
      <c r="CG148" s="260"/>
      <c r="CH148" s="260">
        <v>1.307736</v>
      </c>
      <c r="CI148" s="260"/>
      <c r="CJ148" s="905">
        <f t="shared" si="120"/>
        <v>0.18103449999998134</v>
      </c>
      <c r="CK148" s="906">
        <f t="shared" si="121"/>
        <v>2.7064213531528408E-3</v>
      </c>
    </row>
    <row r="149" spans="1:89" ht="11.45" customHeight="1">
      <c r="A149" s="504">
        <v>1991</v>
      </c>
      <c r="B149" s="227" t="s">
        <v>453</v>
      </c>
      <c r="C149" s="226" t="s">
        <v>518</v>
      </c>
      <c r="D149" s="226" t="s">
        <v>14</v>
      </c>
      <c r="E149" s="226" t="s">
        <v>128</v>
      </c>
      <c r="F149" s="1006" t="s">
        <v>401</v>
      </c>
      <c r="G149" s="625">
        <v>45.76943</v>
      </c>
      <c r="H149" s="626">
        <v>15.716010000000001</v>
      </c>
      <c r="I149" s="626">
        <v>15.716010000000001</v>
      </c>
      <c r="J149" s="284">
        <f t="shared" si="106"/>
        <v>30.053419999999999</v>
      </c>
      <c r="K149" s="285">
        <f t="shared" si="107"/>
        <v>0.65662648628134546</v>
      </c>
      <c r="L149" s="175">
        <v>17.154920000000001</v>
      </c>
      <c r="M149" s="176">
        <v>0.80992410000000004</v>
      </c>
      <c r="N149" s="176">
        <v>8.5473029999999994</v>
      </c>
      <c r="O149" s="176"/>
      <c r="P149" s="176">
        <v>2.0334310000000002</v>
      </c>
      <c r="Q149" s="176"/>
      <c r="R149" s="176"/>
      <c r="S149" s="176">
        <v>1.5940030000000001</v>
      </c>
      <c r="T149" s="276"/>
      <c r="U149" s="954">
        <f t="shared" si="109"/>
        <v>-8.6161100000001767E-2</v>
      </c>
      <c r="V149" s="955">
        <f t="shared" si="110"/>
        <v>-2.8669316171005418E-3</v>
      </c>
      <c r="W149" s="998">
        <f t="shared" si="91"/>
        <v>5.3038988574345289E-2</v>
      </c>
      <c r="X149" s="504">
        <v>1991</v>
      </c>
      <c r="Y149" s="227" t="s">
        <v>453</v>
      </c>
      <c r="Z149" s="226" t="s">
        <v>518</v>
      </c>
      <c r="AA149" s="226" t="s">
        <v>14</v>
      </c>
      <c r="AB149" s="226" t="s">
        <v>128</v>
      </c>
      <c r="AC149" s="953" t="s">
        <v>401</v>
      </c>
      <c r="AD149" s="625">
        <v>39.134149999999998</v>
      </c>
      <c r="AE149" s="626">
        <v>12.70293</v>
      </c>
      <c r="AF149" s="627">
        <v>12.70293</v>
      </c>
      <c r="AG149" s="276">
        <f t="shared" si="125"/>
        <v>26.431219999999996</v>
      </c>
      <c r="AH149" s="277">
        <f t="shared" si="126"/>
        <v>0.675400385596723</v>
      </c>
      <c r="AI149" s="284">
        <v>14.725149999999999</v>
      </c>
      <c r="AJ149" s="276">
        <v>1.068074</v>
      </c>
      <c r="AK149" s="276">
        <v>7.1204799999999997</v>
      </c>
      <c r="AL149" s="276"/>
      <c r="AM149" s="276">
        <v>2.22159</v>
      </c>
      <c r="AN149" s="276"/>
      <c r="AO149" s="276"/>
      <c r="AP149" s="276">
        <v>1.424096</v>
      </c>
      <c r="AQ149" s="276"/>
      <c r="AR149" s="954">
        <f t="shared" si="93"/>
        <v>-0.12817000000000078</v>
      </c>
      <c r="AS149" s="955">
        <f t="shared" si="127"/>
        <v>-4.8491897082314321E-3</v>
      </c>
      <c r="AT149" s="504">
        <v>1991</v>
      </c>
      <c r="AU149" s="227" t="s">
        <v>453</v>
      </c>
      <c r="AV149" s="226" t="s">
        <v>518</v>
      </c>
      <c r="AW149" s="226" t="s">
        <v>14</v>
      </c>
      <c r="AX149" s="226" t="s">
        <v>128</v>
      </c>
      <c r="AY149" s="953" t="s">
        <v>401</v>
      </c>
      <c r="AZ149" s="625">
        <v>40.984749999999998</v>
      </c>
      <c r="BA149" s="626">
        <v>14.42441</v>
      </c>
      <c r="BB149" s="627">
        <v>14.42441</v>
      </c>
      <c r="BC149" s="276">
        <f t="shared" si="112"/>
        <v>26.560339999999997</v>
      </c>
      <c r="BD149" s="277">
        <f t="shared" si="113"/>
        <v>0.64805421528739338</v>
      </c>
      <c r="BE149" s="284">
        <v>4.7156739999999999</v>
      </c>
      <c r="BF149" s="276">
        <v>0.52011249999999998</v>
      </c>
      <c r="BG149" s="276">
        <v>16.366160000000001</v>
      </c>
      <c r="BH149" s="276"/>
      <c r="BI149" s="276">
        <v>2.4618600000000002</v>
      </c>
      <c r="BJ149" s="276"/>
      <c r="BK149" s="276"/>
      <c r="BL149" s="276">
        <v>2.4965329999999999</v>
      </c>
      <c r="BM149" s="276"/>
      <c r="BN149" s="954">
        <f t="shared" si="115"/>
        <v>4.9999999518490768E-7</v>
      </c>
      <c r="BO149" s="955">
        <f t="shared" si="116"/>
        <v>1.8825060040078844E-8</v>
      </c>
      <c r="BP149" s="504">
        <v>1991</v>
      </c>
      <c r="BQ149" s="227" t="s">
        <v>453</v>
      </c>
      <c r="BR149" s="226" t="s">
        <v>518</v>
      </c>
      <c r="BS149" s="226" t="s">
        <v>14</v>
      </c>
      <c r="BT149" s="226" t="s">
        <v>128</v>
      </c>
      <c r="BU149" s="953" t="s">
        <v>401</v>
      </c>
      <c r="BV149" s="625">
        <v>81.294120000000007</v>
      </c>
      <c r="BW149" s="626">
        <v>30.35294</v>
      </c>
      <c r="BX149" s="627">
        <v>30.35294</v>
      </c>
      <c r="BY149" s="276">
        <f t="shared" si="117"/>
        <v>50.941180000000003</v>
      </c>
      <c r="BZ149" s="277">
        <f t="shared" si="118"/>
        <v>0.62662810053174811</v>
      </c>
      <c r="CA149" s="284">
        <v>48.294119999999999</v>
      </c>
      <c r="CB149" s="276">
        <v>0.23529530000000001</v>
      </c>
      <c r="CC149" s="276">
        <v>1.176471</v>
      </c>
      <c r="CD149" s="276"/>
      <c r="CE149" s="276">
        <v>0.52941510000000003</v>
      </c>
      <c r="CF149" s="276"/>
      <c r="CG149" s="276"/>
      <c r="CH149" s="276">
        <v>0.76470570000000004</v>
      </c>
      <c r="CI149" s="276"/>
      <c r="CJ149" s="954">
        <f t="shared" si="120"/>
        <v>-5.8827099999994914E-2</v>
      </c>
      <c r="CK149" s="955">
        <f t="shared" si="121"/>
        <v>-1.1548044234545589E-3</v>
      </c>
    </row>
    <row r="150" spans="1:89" ht="11.45" customHeight="1">
      <c r="A150" s="205">
        <v>2010</v>
      </c>
      <c r="B150" s="206" t="s">
        <v>454</v>
      </c>
      <c r="C150" s="205" t="s">
        <v>513</v>
      </c>
      <c r="D150" s="205" t="s">
        <v>4</v>
      </c>
      <c r="E150" s="205" t="s">
        <v>129</v>
      </c>
      <c r="F150" s="891" t="s">
        <v>313</v>
      </c>
      <c r="G150" s="603">
        <v>25.182960000000001</v>
      </c>
      <c r="H150" s="604">
        <v>7.0824749999999996</v>
      </c>
      <c r="I150" s="605">
        <v>11.47362</v>
      </c>
      <c r="J150" s="238">
        <f t="shared" si="106"/>
        <v>13.709340000000001</v>
      </c>
      <c r="K150" s="255">
        <f t="shared" si="107"/>
        <v>0.54438953959343939</v>
      </c>
      <c r="L150" s="267">
        <v>12.228529999999999</v>
      </c>
      <c r="M150" s="268">
        <v>9.0757599999999994E-2</v>
      </c>
      <c r="N150" s="268">
        <v>2.0561980000000002</v>
      </c>
      <c r="O150" s="268">
        <v>2.52521E-2</v>
      </c>
      <c r="P150" s="268">
        <v>2.138995</v>
      </c>
      <c r="Q150" s="268">
        <v>1.357793</v>
      </c>
      <c r="R150" s="268">
        <v>0.1460748</v>
      </c>
      <c r="S150" s="268">
        <v>0</v>
      </c>
      <c r="T150" s="258">
        <f t="shared" ref="T150:T152" si="129">H150-I150</f>
        <v>-4.3911450000000007</v>
      </c>
      <c r="U150" s="892">
        <f t="shared" si="109"/>
        <v>5.6884500000002447E-2</v>
      </c>
      <c r="V150" s="893">
        <f t="shared" si="110"/>
        <v>4.1493244751390247E-3</v>
      </c>
      <c r="W150" s="900">
        <f t="shared" si="91"/>
        <v>0</v>
      </c>
      <c r="X150" s="205">
        <v>2010</v>
      </c>
      <c r="Y150" s="206" t="s">
        <v>454</v>
      </c>
      <c r="Z150" s="205" t="s">
        <v>513</v>
      </c>
      <c r="AA150" s="205" t="s">
        <v>4</v>
      </c>
      <c r="AB150" s="205" t="s">
        <v>129</v>
      </c>
      <c r="AC150" s="891" t="s">
        <v>313</v>
      </c>
      <c r="AD150" s="603">
        <v>17.641570000000002</v>
      </c>
      <c r="AE150" s="604">
        <v>7.1050409999999999</v>
      </c>
      <c r="AF150" s="605">
        <v>10.706569999999999</v>
      </c>
      <c r="AG150" s="238">
        <f t="shared" si="125"/>
        <v>6.9350000000000023</v>
      </c>
      <c r="AH150" s="255">
        <f t="shared" si="126"/>
        <v>0.3931056022791623</v>
      </c>
      <c r="AI150" s="280">
        <v>5.1080829999999997</v>
      </c>
      <c r="AJ150" s="258">
        <v>4.83921E-2</v>
      </c>
      <c r="AK150" s="258">
        <v>1.4666669999999999</v>
      </c>
      <c r="AL150" s="258">
        <v>4.0787499999999997E-2</v>
      </c>
      <c r="AM150" s="258">
        <v>2.321234</v>
      </c>
      <c r="AN150" s="258">
        <v>1.3448359999999999</v>
      </c>
      <c r="AO150" s="258">
        <v>0.1538503</v>
      </c>
      <c r="AP150" s="258">
        <v>0</v>
      </c>
      <c r="AQ150" s="258">
        <f t="shared" si="92"/>
        <v>-3.6015289999999993</v>
      </c>
      <c r="AR150" s="892">
        <f t="shared" si="93"/>
        <v>5.2679100000000645E-2</v>
      </c>
      <c r="AS150" s="893">
        <f t="shared" si="127"/>
        <v>7.596121124729723E-3</v>
      </c>
      <c r="AT150" s="205">
        <v>2010</v>
      </c>
      <c r="AU150" s="206" t="s">
        <v>454</v>
      </c>
      <c r="AV150" s="205" t="s">
        <v>513</v>
      </c>
      <c r="AW150" s="205" t="s">
        <v>4</v>
      </c>
      <c r="AX150" s="205" t="s">
        <v>129</v>
      </c>
      <c r="AY150" s="891" t="s">
        <v>313</v>
      </c>
      <c r="AZ150" s="603">
        <v>21.505040000000001</v>
      </c>
      <c r="BA150" s="604">
        <v>8.3438009999999991</v>
      </c>
      <c r="BB150" s="605">
        <v>13.15859</v>
      </c>
      <c r="BC150" s="238">
        <f t="shared" si="112"/>
        <v>8.3464500000000008</v>
      </c>
      <c r="BD150" s="255">
        <f t="shared" si="113"/>
        <v>0.38811599513416389</v>
      </c>
      <c r="BE150" s="280">
        <v>3.7519529999999999</v>
      </c>
      <c r="BF150" s="258">
        <v>0.23806430000000001</v>
      </c>
      <c r="BG150" s="258">
        <v>4.4594829999999996</v>
      </c>
      <c r="BH150" s="258">
        <v>0</v>
      </c>
      <c r="BI150" s="258">
        <v>2.5145740000000001</v>
      </c>
      <c r="BJ150" s="258">
        <v>1.949025</v>
      </c>
      <c r="BK150" s="258">
        <v>0.1869249</v>
      </c>
      <c r="BL150" s="258">
        <v>0</v>
      </c>
      <c r="BM150" s="258">
        <f t="shared" si="123"/>
        <v>-4.8147890000000011</v>
      </c>
      <c r="BN150" s="892">
        <f t="shared" si="115"/>
        <v>6.1214800000001901E-2</v>
      </c>
      <c r="BO150" s="893">
        <f t="shared" si="116"/>
        <v>7.3342319189597851E-3</v>
      </c>
      <c r="BP150" s="205">
        <v>2010</v>
      </c>
      <c r="BQ150" s="206" t="s">
        <v>454</v>
      </c>
      <c r="BR150" s="205" t="s">
        <v>513</v>
      </c>
      <c r="BS150" s="205" t="s">
        <v>4</v>
      </c>
      <c r="BT150" s="205" t="s">
        <v>129</v>
      </c>
      <c r="BU150" s="891" t="s">
        <v>313</v>
      </c>
      <c r="BV150" s="603">
        <v>69.863849999999999</v>
      </c>
      <c r="BW150" s="604">
        <v>4.4047660000000004</v>
      </c>
      <c r="BX150" s="605">
        <v>11.82864</v>
      </c>
      <c r="BY150" s="238">
        <f t="shared" si="117"/>
        <v>58.035209999999999</v>
      </c>
      <c r="BZ150" s="255">
        <f t="shared" si="118"/>
        <v>0.83069012085649441</v>
      </c>
      <c r="CA150" s="280">
        <v>64.59693</v>
      </c>
      <c r="CB150" s="258">
        <v>0</v>
      </c>
      <c r="CC150" s="258">
        <v>7.4098600000000001E-2</v>
      </c>
      <c r="CD150" s="258">
        <v>0</v>
      </c>
      <c r="CE150" s="258">
        <v>0.47592620000000002</v>
      </c>
      <c r="CF150" s="258">
        <v>0.218724</v>
      </c>
      <c r="CG150" s="258">
        <v>2.46041E-2</v>
      </c>
      <c r="CH150" s="258">
        <v>0</v>
      </c>
      <c r="CI150" s="258">
        <f t="shared" si="124"/>
        <v>-7.4238739999999996</v>
      </c>
      <c r="CJ150" s="892">
        <f t="shared" si="120"/>
        <v>6.8801099999994619E-2</v>
      </c>
      <c r="CK150" s="893">
        <f t="shared" si="121"/>
        <v>1.1855061780597438E-3</v>
      </c>
    </row>
    <row r="151" spans="1:89" ht="11.45" customHeight="1">
      <c r="A151" s="205">
        <v>2007</v>
      </c>
      <c r="B151" s="206" t="s">
        <v>454</v>
      </c>
      <c r="C151" s="205" t="s">
        <v>513</v>
      </c>
      <c r="D151" s="205" t="s">
        <v>6</v>
      </c>
      <c r="E151" s="205" t="s">
        <v>130</v>
      </c>
      <c r="F151" s="891" t="s">
        <v>313</v>
      </c>
      <c r="G151" s="267">
        <v>18.70241</v>
      </c>
      <c r="H151" s="268">
        <v>6.9316760000000004</v>
      </c>
      <c r="I151" s="269">
        <v>11.843059999999999</v>
      </c>
      <c r="J151" s="238">
        <f t="shared" si="106"/>
        <v>6.8593500000000009</v>
      </c>
      <c r="K151" s="255">
        <f t="shared" si="107"/>
        <v>0.36676289312446902</v>
      </c>
      <c r="L151" s="267">
        <v>8.9657990000000005</v>
      </c>
      <c r="M151" s="268">
        <v>0</v>
      </c>
      <c r="N151" s="268">
        <v>1.8973359999999999</v>
      </c>
      <c r="O151" s="268">
        <v>0</v>
      </c>
      <c r="P151" s="268">
        <v>0.2473786</v>
      </c>
      <c r="Q151" s="268">
        <v>0.50054569999999998</v>
      </c>
      <c r="R151" s="268">
        <v>6.6275600000000004E-2</v>
      </c>
      <c r="S151" s="268">
        <v>0</v>
      </c>
      <c r="T151" s="258">
        <f t="shared" si="129"/>
        <v>-4.9113839999999991</v>
      </c>
      <c r="U151" s="892">
        <f t="shared" si="109"/>
        <v>9.3399100000000068E-2</v>
      </c>
      <c r="V151" s="893">
        <f t="shared" si="110"/>
        <v>1.3616319330548821E-2</v>
      </c>
      <c r="W151" s="900">
        <f t="shared" si="91"/>
        <v>0</v>
      </c>
      <c r="X151" s="205">
        <v>2007</v>
      </c>
      <c r="Y151" s="206" t="s">
        <v>454</v>
      </c>
      <c r="Z151" s="205" t="s">
        <v>513</v>
      </c>
      <c r="AA151" s="205" t="s">
        <v>6</v>
      </c>
      <c r="AB151" s="205" t="s">
        <v>130</v>
      </c>
      <c r="AC151" s="891" t="s">
        <v>313</v>
      </c>
      <c r="AD151" s="267">
        <v>11.246359999999999</v>
      </c>
      <c r="AE151" s="268">
        <v>5.9913040000000004</v>
      </c>
      <c r="AF151" s="269">
        <v>10.061070000000001</v>
      </c>
      <c r="AG151" s="238">
        <f t="shared" si="125"/>
        <v>1.1852899999999984</v>
      </c>
      <c r="AH151" s="255">
        <f t="shared" si="126"/>
        <v>0.10539321167026473</v>
      </c>
      <c r="AI151" s="280">
        <v>3.0616270000000001</v>
      </c>
      <c r="AJ151" s="258">
        <v>0</v>
      </c>
      <c r="AK151" s="258">
        <v>1.41886</v>
      </c>
      <c r="AL151" s="258">
        <v>0</v>
      </c>
      <c r="AM151" s="258">
        <v>0.22206970000000001</v>
      </c>
      <c r="AN151" s="258">
        <v>0.36982179999999998</v>
      </c>
      <c r="AO151" s="258">
        <v>8.2854300000000006E-2</v>
      </c>
      <c r="AP151" s="258">
        <v>0</v>
      </c>
      <c r="AQ151" s="258">
        <f t="shared" si="92"/>
        <v>-4.0697660000000004</v>
      </c>
      <c r="AR151" s="892">
        <f t="shared" si="93"/>
        <v>9.9823199999999446E-2</v>
      </c>
      <c r="AS151" s="1010">
        <f t="shared" si="127"/>
        <v>8.4218376937289258E-2</v>
      </c>
      <c r="AT151" s="205">
        <v>2007</v>
      </c>
      <c r="AU151" s="206" t="s">
        <v>454</v>
      </c>
      <c r="AV151" s="205" t="s">
        <v>513</v>
      </c>
      <c r="AW151" s="205" t="s">
        <v>6</v>
      </c>
      <c r="AX151" s="205" t="s">
        <v>130</v>
      </c>
      <c r="AY151" s="891" t="s">
        <v>313</v>
      </c>
      <c r="AZ151" s="267">
        <v>14.369429999999999</v>
      </c>
      <c r="BA151" s="268">
        <v>7.3989190000000002</v>
      </c>
      <c r="BB151" s="269">
        <v>12.21332</v>
      </c>
      <c r="BC151" s="238">
        <f t="shared" si="112"/>
        <v>2.15611</v>
      </c>
      <c r="BD151" s="255">
        <f t="shared" si="113"/>
        <v>0.15004840136317169</v>
      </c>
      <c r="BE151" s="280">
        <v>2.015485</v>
      </c>
      <c r="BF151" s="258">
        <v>0</v>
      </c>
      <c r="BG151" s="258">
        <v>3.8830200000000001</v>
      </c>
      <c r="BH151" s="258">
        <v>0</v>
      </c>
      <c r="BI151" s="258">
        <v>0.30420209999999998</v>
      </c>
      <c r="BJ151" s="258">
        <v>0.61284850000000002</v>
      </c>
      <c r="BK151" s="258">
        <v>3.5863899999999997E-2</v>
      </c>
      <c r="BL151" s="258">
        <v>0</v>
      </c>
      <c r="BM151" s="258">
        <f t="shared" si="123"/>
        <v>-4.8144009999999993</v>
      </c>
      <c r="BN151" s="892">
        <f t="shared" si="115"/>
        <v>0.1190914999999988</v>
      </c>
      <c r="BO151" s="893">
        <f t="shared" si="116"/>
        <v>5.5234426814957861E-2</v>
      </c>
      <c r="BP151" s="205">
        <v>2007</v>
      </c>
      <c r="BQ151" s="206" t="s">
        <v>454</v>
      </c>
      <c r="BR151" s="205" t="s">
        <v>513</v>
      </c>
      <c r="BS151" s="205" t="s">
        <v>6</v>
      </c>
      <c r="BT151" s="205" t="s">
        <v>130</v>
      </c>
      <c r="BU151" s="891" t="s">
        <v>313</v>
      </c>
      <c r="BV151" s="267">
        <v>70.091759999999994</v>
      </c>
      <c r="BW151" s="268">
        <v>11.145530000000001</v>
      </c>
      <c r="BX151" s="269">
        <v>20.980519999999999</v>
      </c>
      <c r="BY151" s="238">
        <f t="shared" si="117"/>
        <v>49.111239999999995</v>
      </c>
      <c r="BZ151" s="255">
        <f t="shared" si="118"/>
        <v>0.70067066371282449</v>
      </c>
      <c r="CA151" s="280">
        <v>57.530720000000002</v>
      </c>
      <c r="CB151" s="258">
        <v>0</v>
      </c>
      <c r="CC151" s="258">
        <v>0.13167999999999999</v>
      </c>
      <c r="CD151" s="258">
        <v>0</v>
      </c>
      <c r="CE151" s="258">
        <v>0.26181789999999999</v>
      </c>
      <c r="CF151" s="258">
        <v>0.98041730000000005</v>
      </c>
      <c r="CG151" s="258">
        <v>4.1588300000000002E-2</v>
      </c>
      <c r="CH151" s="258">
        <v>0</v>
      </c>
      <c r="CI151" s="258">
        <f t="shared" si="124"/>
        <v>-9.8349899999999977</v>
      </c>
      <c r="CJ151" s="892">
        <f t="shared" si="120"/>
        <v>6.499999990694505E-6</v>
      </c>
      <c r="CK151" s="893">
        <f t="shared" si="121"/>
        <v>1.3235259363629396E-7</v>
      </c>
    </row>
    <row r="152" spans="1:89" ht="11.45" customHeight="1">
      <c r="A152" s="205">
        <v>2004</v>
      </c>
      <c r="B152" s="206" t="s">
        <v>454</v>
      </c>
      <c r="C152" s="205" t="s">
        <v>513</v>
      </c>
      <c r="D152" s="205" t="s">
        <v>8</v>
      </c>
      <c r="E152" s="205" t="s">
        <v>131</v>
      </c>
      <c r="F152" s="891" t="s">
        <v>313</v>
      </c>
      <c r="G152" s="594">
        <v>19.681159999999998</v>
      </c>
      <c r="H152" s="595">
        <v>5.9678230000000001</v>
      </c>
      <c r="I152" s="596">
        <v>11.197979999999999</v>
      </c>
      <c r="J152" s="238">
        <f t="shared" si="106"/>
        <v>8.4831799999999991</v>
      </c>
      <c r="K152" s="255">
        <f t="shared" si="107"/>
        <v>0.43103048804033905</v>
      </c>
      <c r="L152" s="267">
        <v>10.55843</v>
      </c>
      <c r="M152" s="268">
        <v>0</v>
      </c>
      <c r="N152" s="268">
        <v>1.63008</v>
      </c>
      <c r="O152" s="268">
        <v>0.1038666</v>
      </c>
      <c r="P152" s="268">
        <v>0.65145679999999995</v>
      </c>
      <c r="Q152" s="268">
        <v>0.70746279999999995</v>
      </c>
      <c r="R152" s="268">
        <v>0.1147556</v>
      </c>
      <c r="S152" s="268">
        <v>0</v>
      </c>
      <c r="T152" s="258">
        <f t="shared" si="129"/>
        <v>-5.2301569999999993</v>
      </c>
      <c r="U152" s="892">
        <f t="shared" si="109"/>
        <v>-5.2714800000002171E-2</v>
      </c>
      <c r="V152" s="893">
        <f t="shared" si="110"/>
        <v>-6.2140376604059066E-3</v>
      </c>
      <c r="W152" s="900">
        <f t="shared" si="91"/>
        <v>0</v>
      </c>
      <c r="X152" s="205">
        <v>2004</v>
      </c>
      <c r="Y152" s="206" t="s">
        <v>454</v>
      </c>
      <c r="Z152" s="205" t="s">
        <v>513</v>
      </c>
      <c r="AA152" s="205" t="s">
        <v>8</v>
      </c>
      <c r="AB152" s="205" t="s">
        <v>131</v>
      </c>
      <c r="AC152" s="891" t="s">
        <v>313</v>
      </c>
      <c r="AD152" s="594">
        <v>12.46255</v>
      </c>
      <c r="AE152" s="595">
        <v>6.1560829999999997</v>
      </c>
      <c r="AF152" s="596">
        <v>10.376440000000001</v>
      </c>
      <c r="AG152" s="238">
        <f t="shared" si="125"/>
        <v>2.0861099999999997</v>
      </c>
      <c r="AH152" s="255">
        <f t="shared" si="126"/>
        <v>0.16739030134282307</v>
      </c>
      <c r="AI152" s="280">
        <v>3.5946600000000002</v>
      </c>
      <c r="AJ152" s="258">
        <v>0</v>
      </c>
      <c r="AK152" s="258">
        <v>1.2163409999999999</v>
      </c>
      <c r="AL152" s="258">
        <v>0.14672450000000001</v>
      </c>
      <c r="AM152" s="258">
        <v>0.71648409999999996</v>
      </c>
      <c r="AN152" s="258">
        <v>0.62652750000000001</v>
      </c>
      <c r="AO152" s="258">
        <v>0.11389779999999999</v>
      </c>
      <c r="AP152" s="258">
        <v>0</v>
      </c>
      <c r="AQ152" s="258">
        <f t="shared" si="92"/>
        <v>-4.2203570000000008</v>
      </c>
      <c r="AR152" s="892">
        <f t="shared" si="93"/>
        <v>-0.10816789999999976</v>
      </c>
      <c r="AS152" s="1010">
        <f t="shared" si="127"/>
        <v>-5.1851484341669314E-2</v>
      </c>
      <c r="AT152" s="205">
        <v>2004</v>
      </c>
      <c r="AU152" s="206" t="s">
        <v>454</v>
      </c>
      <c r="AV152" s="205" t="s">
        <v>513</v>
      </c>
      <c r="AW152" s="205" t="s">
        <v>8</v>
      </c>
      <c r="AX152" s="205" t="s">
        <v>131</v>
      </c>
      <c r="AY152" s="891" t="s">
        <v>313</v>
      </c>
      <c r="AZ152" s="594">
        <v>14.905480000000001</v>
      </c>
      <c r="BA152" s="595">
        <v>6.4026899999999998</v>
      </c>
      <c r="BB152" s="596">
        <v>11.141730000000001</v>
      </c>
      <c r="BC152" s="238">
        <f t="shared" si="112"/>
        <v>3.7637499999999999</v>
      </c>
      <c r="BD152" s="255">
        <f t="shared" si="113"/>
        <v>0.2525078024994834</v>
      </c>
      <c r="BE152" s="280">
        <v>3.3829929999999999</v>
      </c>
      <c r="BF152" s="258">
        <v>0</v>
      </c>
      <c r="BG152" s="258">
        <v>3.2203379999999999</v>
      </c>
      <c r="BH152" s="258">
        <v>4.9991099999999997E-2</v>
      </c>
      <c r="BI152" s="258">
        <v>0.63983849999999998</v>
      </c>
      <c r="BJ152" s="258">
        <v>0.9961023</v>
      </c>
      <c r="BK152" s="258">
        <v>0.16332389999999999</v>
      </c>
      <c r="BL152" s="258">
        <v>0</v>
      </c>
      <c r="BM152" s="258">
        <f t="shared" si="123"/>
        <v>-4.739040000000001</v>
      </c>
      <c r="BN152" s="892">
        <f t="shared" si="115"/>
        <v>5.0203200000002113E-2</v>
      </c>
      <c r="BO152" s="893">
        <f t="shared" si="116"/>
        <v>1.3338611756891959E-2</v>
      </c>
      <c r="BP152" s="205">
        <v>2004</v>
      </c>
      <c r="BQ152" s="206" t="s">
        <v>454</v>
      </c>
      <c r="BR152" s="205" t="s">
        <v>513</v>
      </c>
      <c r="BS152" s="205" t="s">
        <v>8</v>
      </c>
      <c r="BT152" s="205" t="s">
        <v>131</v>
      </c>
      <c r="BU152" s="891" t="s">
        <v>313</v>
      </c>
      <c r="BV152" s="594">
        <v>71.248959999999997</v>
      </c>
      <c r="BW152" s="595">
        <v>3.8595069999999998</v>
      </c>
      <c r="BX152" s="596">
        <v>15.868040000000001</v>
      </c>
      <c r="BY152" s="238">
        <f t="shared" si="117"/>
        <v>55.380919999999996</v>
      </c>
      <c r="BZ152" s="255">
        <f t="shared" si="118"/>
        <v>0.77728741584438565</v>
      </c>
      <c r="CA152" s="280">
        <v>66.624300000000005</v>
      </c>
      <c r="CB152" s="258">
        <v>0</v>
      </c>
      <c r="CC152" s="258">
        <v>0</v>
      </c>
      <c r="CD152" s="258">
        <v>0</v>
      </c>
      <c r="CE152" s="258">
        <v>0.32134580000000001</v>
      </c>
      <c r="CF152" s="258">
        <v>0.44380999999999998</v>
      </c>
      <c r="CG152" s="258">
        <v>0</v>
      </c>
      <c r="CH152" s="258">
        <v>0</v>
      </c>
      <c r="CI152" s="258">
        <f t="shared" si="124"/>
        <v>-12.008533</v>
      </c>
      <c r="CJ152" s="892">
        <f t="shared" si="120"/>
        <v>-2.8000000114047907E-6</v>
      </c>
      <c r="CK152" s="893">
        <f t="shared" si="121"/>
        <v>-5.0558929165582497E-8</v>
      </c>
    </row>
    <row r="153" spans="1:89" ht="11.45" customHeight="1">
      <c r="A153" s="224">
        <v>2011</v>
      </c>
      <c r="B153" s="225" t="s">
        <v>455</v>
      </c>
      <c r="C153" s="224" t="s">
        <v>515</v>
      </c>
      <c r="D153" s="224" t="s">
        <v>4</v>
      </c>
      <c r="E153" s="224" t="s">
        <v>132</v>
      </c>
      <c r="F153" s="1024" t="s">
        <v>401</v>
      </c>
      <c r="G153" s="146">
        <v>30.968610000000002</v>
      </c>
      <c r="H153" s="147">
        <v>26.626049999999999</v>
      </c>
      <c r="I153" s="148">
        <v>26.626049999999999</v>
      </c>
      <c r="J153" s="274">
        <f t="shared" si="106"/>
        <v>4.3425600000000024</v>
      </c>
      <c r="K153" s="275">
        <f t="shared" si="107"/>
        <v>0.14022456933004104</v>
      </c>
      <c r="L153" s="853">
        <v>2.1372499999999999</v>
      </c>
      <c r="M153" s="854"/>
      <c r="N153" s="854">
        <v>4.1420899999999997E-2</v>
      </c>
      <c r="O153" s="854"/>
      <c r="P153" s="854">
        <v>8.8824999999999998E-3</v>
      </c>
      <c r="Q153" s="854">
        <v>0.2425003</v>
      </c>
      <c r="R153" s="854">
        <v>1.8240209999999999</v>
      </c>
      <c r="S153" s="854">
        <v>5.7396900000000001E-2</v>
      </c>
      <c r="T153" s="981"/>
      <c r="U153" s="982">
        <f t="shared" si="109"/>
        <v>3.1088400000003347E-2</v>
      </c>
      <c r="V153" s="983">
        <f t="shared" si="110"/>
        <v>7.1590029844154895E-3</v>
      </c>
      <c r="W153" s="991">
        <f t="shared" si="91"/>
        <v>1.3217295788659216E-2</v>
      </c>
      <c r="X153" s="224">
        <v>2011</v>
      </c>
      <c r="Y153" s="225" t="s">
        <v>455</v>
      </c>
      <c r="Z153" s="224" t="s">
        <v>515</v>
      </c>
      <c r="AA153" s="224" t="s">
        <v>4</v>
      </c>
      <c r="AB153" s="224" t="s">
        <v>132</v>
      </c>
      <c r="AC153" s="1024" t="s">
        <v>401</v>
      </c>
      <c r="AD153" s="146">
        <v>27.487880000000001</v>
      </c>
      <c r="AE153" s="147">
        <v>23.294309999999999</v>
      </c>
      <c r="AF153" s="148">
        <v>23.294309999999999</v>
      </c>
      <c r="AG153" s="274">
        <f t="shared" si="125"/>
        <v>4.1935700000000011</v>
      </c>
      <c r="AH153" s="275">
        <f t="shared" si="126"/>
        <v>0.15256069220325472</v>
      </c>
      <c r="AI153" s="1025">
        <v>2.0619900000000002</v>
      </c>
      <c r="AJ153" s="274"/>
      <c r="AK153" s="274">
        <v>4.0337600000000001E-2</v>
      </c>
      <c r="AL153" s="274"/>
      <c r="AM153" s="274">
        <v>8.2501999999999992E-3</v>
      </c>
      <c r="AN153" s="274">
        <v>0.227437</v>
      </c>
      <c r="AO153" s="274">
        <v>1.768259</v>
      </c>
      <c r="AP153" s="274">
        <v>6.3045500000000004E-2</v>
      </c>
      <c r="AQ153" s="274"/>
      <c r="AR153" s="1026">
        <f t="shared" si="93"/>
        <v>2.4250700000000514E-2</v>
      </c>
      <c r="AS153" s="983">
        <f t="shared" si="127"/>
        <v>5.7828294269561516E-3</v>
      </c>
      <c r="AT153" s="224">
        <v>2011</v>
      </c>
      <c r="AU153" s="225" t="s">
        <v>455</v>
      </c>
      <c r="AV153" s="224" t="s">
        <v>515</v>
      </c>
      <c r="AW153" s="224" t="s">
        <v>4</v>
      </c>
      <c r="AX153" s="224" t="s">
        <v>132</v>
      </c>
      <c r="AY153" s="1024" t="s">
        <v>401</v>
      </c>
      <c r="AZ153" s="146">
        <v>35.511020000000002</v>
      </c>
      <c r="BA153" s="147">
        <v>31.75216</v>
      </c>
      <c r="BB153" s="148">
        <v>31.75216</v>
      </c>
      <c r="BC153" s="274">
        <f t="shared" si="112"/>
        <v>3.7588600000000021</v>
      </c>
      <c r="BD153" s="275">
        <f t="shared" si="113"/>
        <v>0.10585052189433032</v>
      </c>
      <c r="BE153" s="1025">
        <v>1.4976020000000001</v>
      </c>
      <c r="BF153" s="274"/>
      <c r="BG153" s="274">
        <v>5.0545699999999999E-2</v>
      </c>
      <c r="BH153" s="274"/>
      <c r="BI153" s="274">
        <v>8.4256999999999995E-3</v>
      </c>
      <c r="BJ153" s="274">
        <v>0.26050380000000001</v>
      </c>
      <c r="BK153" s="274">
        <v>1.858948</v>
      </c>
      <c r="BL153" s="274">
        <v>3.6879500000000003E-2</v>
      </c>
      <c r="BM153" s="274"/>
      <c r="BN153" s="1026">
        <f t="shared" si="115"/>
        <v>4.595530000000192E-2</v>
      </c>
      <c r="BO153" s="983">
        <f t="shared" si="116"/>
        <v>1.2225861032334775E-2</v>
      </c>
      <c r="BP153" s="224">
        <v>2011</v>
      </c>
      <c r="BQ153" s="225" t="s">
        <v>455</v>
      </c>
      <c r="BR153" s="224" t="s">
        <v>515</v>
      </c>
      <c r="BS153" s="224" t="s">
        <v>4</v>
      </c>
      <c r="BT153" s="224" t="s">
        <v>132</v>
      </c>
      <c r="BU153" s="1024" t="s">
        <v>401</v>
      </c>
      <c r="BV153" s="146">
        <v>38.112029999999997</v>
      </c>
      <c r="BW153" s="147">
        <v>29.79081</v>
      </c>
      <c r="BX153" s="148">
        <v>29.79081</v>
      </c>
      <c r="BY153" s="274">
        <f t="shared" si="117"/>
        <v>8.3212199999999967</v>
      </c>
      <c r="BZ153" s="275">
        <f t="shared" si="118"/>
        <v>0.2183357853150304</v>
      </c>
      <c r="CA153" s="1025">
        <v>5.816198</v>
      </c>
      <c r="CB153" s="274"/>
      <c r="CC153" s="274">
        <v>1.3731E-2</v>
      </c>
      <c r="CD153" s="274"/>
      <c r="CE153" s="274">
        <v>1.6189599999999998E-2</v>
      </c>
      <c r="CF153" s="274">
        <v>0.28716750000000002</v>
      </c>
      <c r="CG153" s="274">
        <v>2.0598030000000001</v>
      </c>
      <c r="CH153" s="274">
        <v>0.10780720000000001</v>
      </c>
      <c r="CI153" s="274"/>
      <c r="CJ153" s="1026">
        <f t="shared" si="120"/>
        <v>2.0323699999996947E-2</v>
      </c>
      <c r="CK153" s="983">
        <f t="shared" si="121"/>
        <v>2.4423942643022243E-3</v>
      </c>
    </row>
    <row r="154" spans="1:89" ht="11.45" customHeight="1">
      <c r="A154" s="226">
        <v>2004</v>
      </c>
      <c r="B154" s="227" t="s">
        <v>455</v>
      </c>
      <c r="C154" s="226" t="s">
        <v>515</v>
      </c>
      <c r="D154" s="226" t="s">
        <v>8</v>
      </c>
      <c r="E154" s="226" t="s">
        <v>133</v>
      </c>
      <c r="F154" s="953" t="s">
        <v>401</v>
      </c>
      <c r="G154" s="146">
        <v>29.150790000000001</v>
      </c>
      <c r="H154" s="147">
        <v>26.469049999999999</v>
      </c>
      <c r="I154" s="148">
        <v>26.469049999999999</v>
      </c>
      <c r="J154" s="276">
        <f t="shared" si="106"/>
        <v>2.6817400000000013</v>
      </c>
      <c r="K154" s="277">
        <f t="shared" si="107"/>
        <v>9.1995448493848747E-2</v>
      </c>
      <c r="L154" s="175">
        <v>1.167562</v>
      </c>
      <c r="M154" s="176"/>
      <c r="N154" s="176">
        <v>2.2315999999999998E-3</v>
      </c>
      <c r="O154" s="176"/>
      <c r="P154" s="176">
        <v>1.6995400000000001E-2</v>
      </c>
      <c r="Q154" s="176">
        <v>0.48758030000000002</v>
      </c>
      <c r="R154" s="176">
        <v>0.99958320000000001</v>
      </c>
      <c r="S154" s="176">
        <v>0</v>
      </c>
      <c r="T154" s="276"/>
      <c r="U154" s="954">
        <f t="shared" si="109"/>
        <v>7.7875000000009464E-3</v>
      </c>
      <c r="V154" s="955">
        <f t="shared" si="110"/>
        <v>2.9038982153381547E-3</v>
      </c>
      <c r="W154" s="998">
        <f t="shared" si="91"/>
        <v>0</v>
      </c>
      <c r="X154" s="226">
        <v>2004</v>
      </c>
      <c r="Y154" s="227" t="s">
        <v>455</v>
      </c>
      <c r="Z154" s="226" t="s">
        <v>515</v>
      </c>
      <c r="AA154" s="226" t="s">
        <v>8</v>
      </c>
      <c r="AB154" s="226" t="s">
        <v>133</v>
      </c>
      <c r="AC154" s="953" t="s">
        <v>401</v>
      </c>
      <c r="AD154" s="146">
        <v>25.992719999999998</v>
      </c>
      <c r="AE154" s="147">
        <v>23.26249</v>
      </c>
      <c r="AF154" s="148">
        <v>23.26249</v>
      </c>
      <c r="AG154" s="276">
        <f t="shared" si="125"/>
        <v>2.7302299999999988</v>
      </c>
      <c r="AH154" s="277">
        <f t="shared" si="126"/>
        <v>0.10503825686576854</v>
      </c>
      <c r="AI154" s="284">
        <v>1.209794</v>
      </c>
      <c r="AJ154" s="276"/>
      <c r="AK154" s="276">
        <v>5.7220000000000003E-4</v>
      </c>
      <c r="AL154" s="276"/>
      <c r="AM154" s="276">
        <v>1.45693E-2</v>
      </c>
      <c r="AN154" s="276">
        <v>0.47626020000000002</v>
      </c>
      <c r="AO154" s="276">
        <v>1.025066</v>
      </c>
      <c r="AP154" s="276">
        <v>0</v>
      </c>
      <c r="AQ154" s="276"/>
      <c r="AR154" s="954">
        <f t="shared" si="93"/>
        <v>3.9682999999985924E-3</v>
      </c>
      <c r="AS154" s="955">
        <f t="shared" si="127"/>
        <v>1.4534672903010347E-3</v>
      </c>
      <c r="AT154" s="226">
        <v>2004</v>
      </c>
      <c r="AU154" s="227" t="s">
        <v>455</v>
      </c>
      <c r="AV154" s="226" t="s">
        <v>515</v>
      </c>
      <c r="AW154" s="226" t="s">
        <v>8</v>
      </c>
      <c r="AX154" s="226" t="s">
        <v>133</v>
      </c>
      <c r="AY154" s="953" t="s">
        <v>401</v>
      </c>
      <c r="AZ154" s="146">
        <v>33.282380000000003</v>
      </c>
      <c r="BA154" s="147">
        <v>30.973549999999999</v>
      </c>
      <c r="BB154" s="148">
        <v>30.973549999999999</v>
      </c>
      <c r="BC154" s="276">
        <f t="shared" si="112"/>
        <v>2.3088300000000039</v>
      </c>
      <c r="BD154" s="277">
        <f t="shared" si="113"/>
        <v>6.9370940419525393E-2</v>
      </c>
      <c r="BE154" s="284">
        <v>0.80215449999999999</v>
      </c>
      <c r="BF154" s="276"/>
      <c r="BG154" s="276">
        <v>2.8771999999999999E-3</v>
      </c>
      <c r="BH154" s="276"/>
      <c r="BI154" s="276">
        <v>2.1243999999999999E-2</v>
      </c>
      <c r="BJ154" s="276">
        <v>0.5073204</v>
      </c>
      <c r="BK154" s="276">
        <v>0.96311950000000002</v>
      </c>
      <c r="BL154" s="276">
        <v>0</v>
      </c>
      <c r="BM154" s="276"/>
      <c r="BN154" s="954">
        <f t="shared" si="115"/>
        <v>1.2114400000003744E-2</v>
      </c>
      <c r="BO154" s="955">
        <f t="shared" si="116"/>
        <v>5.2469865689564518E-3</v>
      </c>
      <c r="BP154" s="226">
        <v>2004</v>
      </c>
      <c r="BQ154" s="227" t="s">
        <v>455</v>
      </c>
      <c r="BR154" s="226" t="s">
        <v>515</v>
      </c>
      <c r="BS154" s="226" t="s">
        <v>8</v>
      </c>
      <c r="BT154" s="226" t="s">
        <v>133</v>
      </c>
      <c r="BU154" s="953" t="s">
        <v>401</v>
      </c>
      <c r="BV154" s="146">
        <v>32.541229999999999</v>
      </c>
      <c r="BW154" s="147">
        <v>27.553920000000002</v>
      </c>
      <c r="BX154" s="148">
        <v>27.553920000000002</v>
      </c>
      <c r="BY154" s="276">
        <f t="shared" si="117"/>
        <v>4.9873099999999972</v>
      </c>
      <c r="BZ154" s="277">
        <f t="shared" si="118"/>
        <v>0.15326126271195026</v>
      </c>
      <c r="CA154" s="284">
        <v>3.402657</v>
      </c>
      <c r="CB154" s="276"/>
      <c r="CC154" s="276">
        <v>0</v>
      </c>
      <c r="CD154" s="276"/>
      <c r="CE154" s="276">
        <v>1.1367800000000001E-2</v>
      </c>
      <c r="CF154" s="276">
        <v>0.42804809999999999</v>
      </c>
      <c r="CG154" s="276">
        <v>1.1243879999999999</v>
      </c>
      <c r="CH154" s="276">
        <v>0</v>
      </c>
      <c r="CI154" s="276"/>
      <c r="CJ154" s="954">
        <f t="shared" si="120"/>
        <v>2.0849099999997733E-2</v>
      </c>
      <c r="CK154" s="955">
        <f t="shared" si="121"/>
        <v>4.1804299311648451E-3</v>
      </c>
    </row>
    <row r="155" spans="1:89" ht="11.45" customHeight="1">
      <c r="A155" s="205">
        <v>2010</v>
      </c>
      <c r="B155" s="206" t="s">
        <v>456</v>
      </c>
      <c r="C155" s="205" t="s">
        <v>512</v>
      </c>
      <c r="D155" s="205" t="s">
        <v>4</v>
      </c>
      <c r="E155" s="205" t="s">
        <v>134</v>
      </c>
      <c r="F155" s="891" t="s">
        <v>313</v>
      </c>
      <c r="G155" s="603">
        <v>46.350990000000003</v>
      </c>
      <c r="H155" s="604">
        <v>16.1158</v>
      </c>
      <c r="I155" s="605">
        <v>16.563099999999999</v>
      </c>
      <c r="J155" s="238">
        <f t="shared" si="106"/>
        <v>29.787890000000004</v>
      </c>
      <c r="K155" s="255">
        <f t="shared" si="107"/>
        <v>0.64265919670755689</v>
      </c>
      <c r="L155" s="267">
        <v>11.89625</v>
      </c>
      <c r="M155" s="268">
        <v>1.0459909999999999</v>
      </c>
      <c r="N155" s="268">
        <v>6.5074160000000001</v>
      </c>
      <c r="O155" s="268">
        <v>0.26351170000000002</v>
      </c>
      <c r="P155" s="268">
        <v>7.5157699999999998</v>
      </c>
      <c r="Q155" s="268">
        <v>1.4919579999999999</v>
      </c>
      <c r="R155" s="268">
        <v>0.39021210000000001</v>
      </c>
      <c r="S155" s="268">
        <v>0.77139190000000002</v>
      </c>
      <c r="T155" s="258">
        <f t="shared" ref="T155:T157" si="130">H155-I155</f>
        <v>-0.44729999999999848</v>
      </c>
      <c r="U155" s="892">
        <f t="shared" si="109"/>
        <v>0.35268930000000509</v>
      </c>
      <c r="V155" s="893">
        <f t="shared" si="110"/>
        <v>1.1840022908638545E-2</v>
      </c>
      <c r="W155" s="900">
        <f t="shared" si="91"/>
        <v>2.589615780103928E-2</v>
      </c>
      <c r="X155" s="205">
        <v>2010</v>
      </c>
      <c r="Y155" s="206" t="s">
        <v>456</v>
      </c>
      <c r="Z155" s="205" t="s">
        <v>512</v>
      </c>
      <c r="AA155" s="205" t="s">
        <v>4</v>
      </c>
      <c r="AB155" s="205" t="s">
        <v>134</v>
      </c>
      <c r="AC155" s="891" t="s">
        <v>313</v>
      </c>
      <c r="AD155" s="603">
        <v>38.958829999999999</v>
      </c>
      <c r="AE155" s="604">
        <v>14.663779999999999</v>
      </c>
      <c r="AF155" s="605">
        <v>15.06122</v>
      </c>
      <c r="AG155" s="238">
        <f t="shared" si="125"/>
        <v>23.89761</v>
      </c>
      <c r="AH155" s="255">
        <f t="shared" si="126"/>
        <v>0.61340676811906314</v>
      </c>
      <c r="AI155" s="280">
        <v>7.1970229999999997</v>
      </c>
      <c r="AJ155" s="258">
        <v>1.048554</v>
      </c>
      <c r="AK155" s="258">
        <v>4.80952</v>
      </c>
      <c r="AL155" s="258">
        <v>0.18645999999999999</v>
      </c>
      <c r="AM155" s="258">
        <v>8.3133470000000003</v>
      </c>
      <c r="AN155" s="258">
        <v>1.093591</v>
      </c>
      <c r="AO155" s="258">
        <v>0.4399981</v>
      </c>
      <c r="AP155" s="258">
        <v>0.65929839999999995</v>
      </c>
      <c r="AQ155" s="258">
        <f t="shared" si="92"/>
        <v>-0.39744000000000135</v>
      </c>
      <c r="AR155" s="892">
        <f t="shared" si="93"/>
        <v>0.54725849999999809</v>
      </c>
      <c r="AS155" s="893">
        <f t="shared" si="127"/>
        <v>2.290013520180462E-2</v>
      </c>
      <c r="AT155" s="205">
        <v>2010</v>
      </c>
      <c r="AU155" s="206" t="s">
        <v>456</v>
      </c>
      <c r="AV155" s="205" t="s">
        <v>512</v>
      </c>
      <c r="AW155" s="205" t="s">
        <v>4</v>
      </c>
      <c r="AX155" s="205" t="s">
        <v>134</v>
      </c>
      <c r="AY155" s="891" t="s">
        <v>313</v>
      </c>
      <c r="AZ155" s="603">
        <v>45.63552</v>
      </c>
      <c r="BA155" s="604">
        <v>17.187830000000002</v>
      </c>
      <c r="BB155" s="605">
        <v>17.81672</v>
      </c>
      <c r="BC155" s="238">
        <f t="shared" si="112"/>
        <v>27.8188</v>
      </c>
      <c r="BD155" s="255">
        <f t="shared" si="113"/>
        <v>0.60958656765607144</v>
      </c>
      <c r="BE155" s="280">
        <v>2.1038770000000002</v>
      </c>
      <c r="BF155" s="258">
        <v>1.370563</v>
      </c>
      <c r="BG155" s="258">
        <v>13.037599999999999</v>
      </c>
      <c r="BH155" s="258">
        <v>0.5535717</v>
      </c>
      <c r="BI155" s="258">
        <v>8.2762189999999993</v>
      </c>
      <c r="BJ155" s="258">
        <v>2.251919</v>
      </c>
      <c r="BK155" s="258">
        <v>0.4330387</v>
      </c>
      <c r="BL155" s="258">
        <v>0.62198730000000002</v>
      </c>
      <c r="BM155" s="258">
        <f t="shared" si="123"/>
        <v>-0.62888999999999839</v>
      </c>
      <c r="BN155" s="892">
        <f t="shared" si="115"/>
        <v>-0.20108570000000014</v>
      </c>
      <c r="BO155" s="893">
        <f t="shared" si="116"/>
        <v>-7.2284102836930476E-3</v>
      </c>
      <c r="BP155" s="205">
        <v>2010</v>
      </c>
      <c r="BQ155" s="206" t="s">
        <v>456</v>
      </c>
      <c r="BR155" s="205" t="s">
        <v>512</v>
      </c>
      <c r="BS155" s="205" t="s">
        <v>4</v>
      </c>
      <c r="BT155" s="205" t="s">
        <v>134</v>
      </c>
      <c r="BU155" s="891" t="s">
        <v>313</v>
      </c>
      <c r="BV155" s="603">
        <v>86.49991</v>
      </c>
      <c r="BW155" s="604">
        <v>21.2225</v>
      </c>
      <c r="BX155" s="605">
        <v>21.513300000000001</v>
      </c>
      <c r="BY155" s="238">
        <f t="shared" si="117"/>
        <v>64.986609999999999</v>
      </c>
      <c r="BZ155" s="255">
        <f t="shared" si="118"/>
        <v>0.75129107070747236</v>
      </c>
      <c r="CA155" s="280">
        <v>58.82385</v>
      </c>
      <c r="CB155" s="258">
        <v>0.28861330000000002</v>
      </c>
      <c r="CC155" s="258">
        <v>0.38309670000000001</v>
      </c>
      <c r="CD155" s="258">
        <v>0</v>
      </c>
      <c r="CE155" s="258">
        <v>1.6176729999999999</v>
      </c>
      <c r="CF155" s="258">
        <v>1.8251280000000001</v>
      </c>
      <c r="CG155" s="258">
        <v>3.2684299999999999E-2</v>
      </c>
      <c r="CH155" s="258">
        <v>1.6978230000000001</v>
      </c>
      <c r="CI155" s="258">
        <f t="shared" si="124"/>
        <v>-0.29080000000000084</v>
      </c>
      <c r="CJ155" s="892">
        <f t="shared" si="120"/>
        <v>0.60854169999998931</v>
      </c>
      <c r="CK155" s="893">
        <f t="shared" si="121"/>
        <v>9.3641090064551652E-3</v>
      </c>
    </row>
    <row r="156" spans="1:89" ht="11.45" customHeight="1">
      <c r="A156" s="205">
        <v>2007</v>
      </c>
      <c r="B156" s="206" t="s">
        <v>456</v>
      </c>
      <c r="C156" s="205" t="s">
        <v>512</v>
      </c>
      <c r="D156" s="205" t="s">
        <v>6</v>
      </c>
      <c r="E156" s="205" t="s">
        <v>135</v>
      </c>
      <c r="F156" s="891" t="s">
        <v>313</v>
      </c>
      <c r="G156" s="267">
        <v>38.783630000000002</v>
      </c>
      <c r="H156" s="268">
        <v>18.27102</v>
      </c>
      <c r="I156" s="269">
        <v>18.935839999999999</v>
      </c>
      <c r="J156" s="238">
        <f t="shared" si="106"/>
        <v>19.847790000000003</v>
      </c>
      <c r="K156" s="255">
        <f t="shared" si="107"/>
        <v>0.51175689330782093</v>
      </c>
      <c r="L156" s="267">
        <v>9.4973489999999998</v>
      </c>
      <c r="M156" s="268">
        <v>0.7550926</v>
      </c>
      <c r="N156" s="268">
        <v>5.0584939999999996</v>
      </c>
      <c r="O156" s="268">
        <v>4.2671199999999999E-2</v>
      </c>
      <c r="P156" s="268">
        <v>2.7828650000000001</v>
      </c>
      <c r="Q156" s="268">
        <v>0.66211319999999996</v>
      </c>
      <c r="R156" s="268">
        <v>0.16106409999999999</v>
      </c>
      <c r="S156" s="268">
        <v>1.0868040000000001</v>
      </c>
      <c r="T156" s="258">
        <f t="shared" si="130"/>
        <v>-0.66481999999999886</v>
      </c>
      <c r="U156" s="892">
        <f t="shared" si="109"/>
        <v>0.46615690000000143</v>
      </c>
      <c r="V156" s="893">
        <f t="shared" si="110"/>
        <v>2.3486589690842222E-2</v>
      </c>
      <c r="W156" s="900">
        <f t="shared" si="91"/>
        <v>5.4756927597480624E-2</v>
      </c>
      <c r="X156" s="205">
        <v>2007</v>
      </c>
      <c r="Y156" s="206" t="s">
        <v>456</v>
      </c>
      <c r="Z156" s="205" t="s">
        <v>512</v>
      </c>
      <c r="AA156" s="205" t="s">
        <v>6</v>
      </c>
      <c r="AB156" s="205" t="s">
        <v>135</v>
      </c>
      <c r="AC156" s="891" t="s">
        <v>313</v>
      </c>
      <c r="AD156" s="267">
        <v>31.413489999999999</v>
      </c>
      <c r="AE156" s="268">
        <v>14.89484</v>
      </c>
      <c r="AF156" s="269">
        <v>15.54078</v>
      </c>
      <c r="AG156" s="238">
        <f t="shared" si="125"/>
        <v>15.87271</v>
      </c>
      <c r="AH156" s="255">
        <f t="shared" si="126"/>
        <v>0.50528323978010725</v>
      </c>
      <c r="AI156" s="280">
        <v>6.2829680000000003</v>
      </c>
      <c r="AJ156" s="258">
        <v>0.86965990000000004</v>
      </c>
      <c r="AK156" s="258">
        <v>3.7101950000000001</v>
      </c>
      <c r="AL156" s="258">
        <v>2.8163400000000002E-2</v>
      </c>
      <c r="AM156" s="258">
        <v>3.2680349999999998</v>
      </c>
      <c r="AN156" s="258">
        <v>0.44240190000000001</v>
      </c>
      <c r="AO156" s="258">
        <v>0.20674609999999999</v>
      </c>
      <c r="AP156" s="258">
        <v>1.0601179999999999</v>
      </c>
      <c r="AQ156" s="258">
        <f t="shared" si="92"/>
        <v>-0.64593999999999951</v>
      </c>
      <c r="AR156" s="892">
        <f t="shared" si="93"/>
        <v>0.65036269999999874</v>
      </c>
      <c r="AS156" s="893">
        <f t="shared" si="127"/>
        <v>4.097363966203621E-2</v>
      </c>
      <c r="AT156" s="205">
        <v>2007</v>
      </c>
      <c r="AU156" s="206" t="s">
        <v>456</v>
      </c>
      <c r="AV156" s="205" t="s">
        <v>512</v>
      </c>
      <c r="AW156" s="205" t="s">
        <v>6</v>
      </c>
      <c r="AX156" s="205" t="s">
        <v>135</v>
      </c>
      <c r="AY156" s="891" t="s">
        <v>313</v>
      </c>
      <c r="AZ156" s="267">
        <v>37.57244</v>
      </c>
      <c r="BA156" s="268">
        <v>19.704090000000001</v>
      </c>
      <c r="BB156" s="269">
        <v>20.627559999999999</v>
      </c>
      <c r="BC156" s="238">
        <f t="shared" si="112"/>
        <v>16.944880000000001</v>
      </c>
      <c r="BD156" s="255">
        <f t="shared" si="113"/>
        <v>0.45099226986589108</v>
      </c>
      <c r="BE156" s="280">
        <v>2.254461</v>
      </c>
      <c r="BF156" s="258">
        <v>0.67657089999999998</v>
      </c>
      <c r="BG156" s="258">
        <v>10.328950000000001</v>
      </c>
      <c r="BH156" s="258">
        <v>9.5308299999999999E-2</v>
      </c>
      <c r="BI156" s="258">
        <v>2.3256060000000001</v>
      </c>
      <c r="BJ156" s="258">
        <v>1.034599</v>
      </c>
      <c r="BK156" s="258">
        <v>0.1183071</v>
      </c>
      <c r="BL156" s="258">
        <v>0.78376009999999996</v>
      </c>
      <c r="BM156" s="258">
        <f t="shared" si="123"/>
        <v>-0.92346999999999824</v>
      </c>
      <c r="BN156" s="892">
        <f t="shared" si="115"/>
        <v>0.25078760000000244</v>
      </c>
      <c r="BO156" s="893">
        <f t="shared" si="116"/>
        <v>1.4800199234223106E-2</v>
      </c>
      <c r="BP156" s="205">
        <v>2007</v>
      </c>
      <c r="BQ156" s="206" t="s">
        <v>456</v>
      </c>
      <c r="BR156" s="205" t="s">
        <v>512</v>
      </c>
      <c r="BS156" s="205" t="s">
        <v>6</v>
      </c>
      <c r="BT156" s="205" t="s">
        <v>135</v>
      </c>
      <c r="BU156" s="891" t="s">
        <v>313</v>
      </c>
      <c r="BV156" s="267">
        <v>84.246340000000004</v>
      </c>
      <c r="BW156" s="268">
        <v>34.322000000000003</v>
      </c>
      <c r="BX156" s="269">
        <v>34.47457</v>
      </c>
      <c r="BY156" s="238">
        <f t="shared" si="117"/>
        <v>49.771770000000004</v>
      </c>
      <c r="BZ156" s="255">
        <f t="shared" si="118"/>
        <v>0.59078851377994579</v>
      </c>
      <c r="CA156" s="280">
        <v>45.453740000000003</v>
      </c>
      <c r="CB156" s="258">
        <v>0.2822056</v>
      </c>
      <c r="CC156" s="258">
        <v>0.18364910000000001</v>
      </c>
      <c r="CD156" s="258">
        <v>0</v>
      </c>
      <c r="CE156" s="258">
        <v>1.0799369999999999</v>
      </c>
      <c r="CF156" s="258">
        <v>1.035955</v>
      </c>
      <c r="CG156" s="258">
        <v>0</v>
      </c>
      <c r="CH156" s="258">
        <v>1.9687859999999999</v>
      </c>
      <c r="CI156" s="258">
        <f t="shared" si="124"/>
        <v>-0.15256999999999721</v>
      </c>
      <c r="CJ156" s="892">
        <f t="shared" si="120"/>
        <v>-7.9932700000000523E-2</v>
      </c>
      <c r="CK156" s="893">
        <f t="shared" si="121"/>
        <v>-1.6059846776596556E-3</v>
      </c>
    </row>
    <row r="157" spans="1:89" ht="11.45" customHeight="1">
      <c r="A157" s="205">
        <v>2004</v>
      </c>
      <c r="B157" s="206" t="s">
        <v>456</v>
      </c>
      <c r="C157" s="205" t="s">
        <v>512</v>
      </c>
      <c r="D157" s="205" t="s">
        <v>8</v>
      </c>
      <c r="E157" s="205" t="s">
        <v>136</v>
      </c>
      <c r="F157" s="891" t="s">
        <v>313</v>
      </c>
      <c r="G157" s="267">
        <v>36.247410000000002</v>
      </c>
      <c r="H157" s="268">
        <v>21.500350000000001</v>
      </c>
      <c r="I157" s="269">
        <v>22.57347</v>
      </c>
      <c r="J157" s="238">
        <f t="shared" si="106"/>
        <v>13.673940000000002</v>
      </c>
      <c r="K157" s="255">
        <f t="shared" si="107"/>
        <v>0.3772390910136752</v>
      </c>
      <c r="L157" s="267">
        <v>7.2674909999999997</v>
      </c>
      <c r="M157" s="268">
        <v>0.42603489999999999</v>
      </c>
      <c r="N157" s="268">
        <v>4.2317650000000002</v>
      </c>
      <c r="O157" s="268">
        <v>4.6163599999999999E-2</v>
      </c>
      <c r="P157" s="268">
        <v>1.784011</v>
      </c>
      <c r="Q157" s="268">
        <v>0.67199419999999999</v>
      </c>
      <c r="R157" s="268">
        <v>0.18831829999999999</v>
      </c>
      <c r="S157" s="268">
        <v>0.55784319999999998</v>
      </c>
      <c r="T157" s="258">
        <f t="shared" si="130"/>
        <v>-1.0731199999999994</v>
      </c>
      <c r="U157" s="892">
        <f t="shared" si="109"/>
        <v>-0.42656120000000008</v>
      </c>
      <c r="V157" s="893">
        <f t="shared" si="110"/>
        <v>-3.1195193192305952E-2</v>
      </c>
      <c r="W157" s="900">
        <f t="shared" si="91"/>
        <v>4.0796083645240504E-2</v>
      </c>
      <c r="X157" s="205">
        <v>2004</v>
      </c>
      <c r="Y157" s="206" t="s">
        <v>456</v>
      </c>
      <c r="Z157" s="205" t="s">
        <v>512</v>
      </c>
      <c r="AA157" s="205" t="s">
        <v>8</v>
      </c>
      <c r="AB157" s="205" t="s">
        <v>136</v>
      </c>
      <c r="AC157" s="891" t="s">
        <v>313</v>
      </c>
      <c r="AD157" s="267">
        <v>26.85004</v>
      </c>
      <c r="AE157" s="268">
        <v>15.830220000000001</v>
      </c>
      <c r="AF157" s="269">
        <v>16.87764</v>
      </c>
      <c r="AG157" s="238">
        <f t="shared" si="125"/>
        <v>9.9724000000000004</v>
      </c>
      <c r="AH157" s="255">
        <f t="shared" si="126"/>
        <v>0.37141099231137087</v>
      </c>
      <c r="AI157" s="280">
        <v>4.5475289999999999</v>
      </c>
      <c r="AJ157" s="258">
        <v>0.45400289999999999</v>
      </c>
      <c r="AK157" s="258">
        <v>3.2307229999999998</v>
      </c>
      <c r="AL157" s="258">
        <v>2.3652099999999999E-2</v>
      </c>
      <c r="AM157" s="258">
        <v>1.9194</v>
      </c>
      <c r="AN157" s="258">
        <v>0.55282739999999997</v>
      </c>
      <c r="AO157" s="258">
        <v>0.18573619999999999</v>
      </c>
      <c r="AP157" s="258">
        <v>0.50071480000000002</v>
      </c>
      <c r="AQ157" s="258">
        <f t="shared" si="92"/>
        <v>-1.0474199999999989</v>
      </c>
      <c r="AR157" s="892">
        <f t="shared" si="93"/>
        <v>-0.39476539999999893</v>
      </c>
      <c r="AS157" s="893">
        <f t="shared" si="127"/>
        <v>-3.9585796799165587E-2</v>
      </c>
      <c r="AT157" s="205">
        <v>2004</v>
      </c>
      <c r="AU157" s="206" t="s">
        <v>456</v>
      </c>
      <c r="AV157" s="205" t="s">
        <v>512</v>
      </c>
      <c r="AW157" s="205" t="s">
        <v>8</v>
      </c>
      <c r="AX157" s="205" t="s">
        <v>136</v>
      </c>
      <c r="AY157" s="891" t="s">
        <v>313</v>
      </c>
      <c r="AZ157" s="267">
        <v>37.47063</v>
      </c>
      <c r="BA157" s="268">
        <v>23.436199999999999</v>
      </c>
      <c r="BB157" s="269">
        <v>24.942609999999998</v>
      </c>
      <c r="BC157" s="238">
        <f t="shared" si="112"/>
        <v>12.528020000000001</v>
      </c>
      <c r="BD157" s="255">
        <f t="shared" si="113"/>
        <v>0.33434239029341117</v>
      </c>
      <c r="BE157" s="280">
        <v>2.1625459999999999</v>
      </c>
      <c r="BF157" s="258">
        <v>0.47143550000000001</v>
      </c>
      <c r="BG157" s="258">
        <v>8.1764869999999998</v>
      </c>
      <c r="BH157" s="258">
        <v>0.1116037</v>
      </c>
      <c r="BI157" s="258">
        <v>2.0192939999999999</v>
      </c>
      <c r="BJ157" s="258">
        <v>0.99910259999999995</v>
      </c>
      <c r="BK157" s="258">
        <v>0.2721519</v>
      </c>
      <c r="BL157" s="258">
        <v>0.48622510000000002</v>
      </c>
      <c r="BM157" s="258">
        <f t="shared" si="123"/>
        <v>-1.5064099999999989</v>
      </c>
      <c r="BN157" s="892">
        <f t="shared" si="115"/>
        <v>-0.66441580000000044</v>
      </c>
      <c r="BO157" s="893">
        <f t="shared" si="116"/>
        <v>-5.3034382129019619E-2</v>
      </c>
      <c r="BP157" s="205">
        <v>2004</v>
      </c>
      <c r="BQ157" s="206" t="s">
        <v>456</v>
      </c>
      <c r="BR157" s="205" t="s">
        <v>512</v>
      </c>
      <c r="BS157" s="205" t="s">
        <v>8</v>
      </c>
      <c r="BT157" s="205" t="s">
        <v>136</v>
      </c>
      <c r="BU157" s="891" t="s">
        <v>313</v>
      </c>
      <c r="BV157" s="267">
        <v>85.735500000000002</v>
      </c>
      <c r="BW157" s="268">
        <v>48.501539999999999</v>
      </c>
      <c r="BX157" s="269">
        <v>48.683880000000002</v>
      </c>
      <c r="BY157" s="238">
        <f t="shared" si="117"/>
        <v>37.05162</v>
      </c>
      <c r="BZ157" s="255">
        <f t="shared" si="118"/>
        <v>0.43216193991986984</v>
      </c>
      <c r="CA157" s="280">
        <v>34.619689999999999</v>
      </c>
      <c r="CB157" s="258">
        <v>0.16171260000000001</v>
      </c>
      <c r="CC157" s="258">
        <v>0.39990039999999999</v>
      </c>
      <c r="CD157" s="258">
        <v>1.55239E-2</v>
      </c>
      <c r="CE157" s="258">
        <v>0.46744730000000001</v>
      </c>
      <c r="CF157" s="258">
        <v>0.55589290000000002</v>
      </c>
      <c r="CG157" s="258">
        <v>2.6321000000000001E-3</v>
      </c>
      <c r="CH157" s="258">
        <v>1.047356</v>
      </c>
      <c r="CI157" s="258">
        <f t="shared" si="124"/>
        <v>-0.1823400000000035</v>
      </c>
      <c r="CJ157" s="892">
        <f t="shared" si="120"/>
        <v>-3.6195200000001648E-2</v>
      </c>
      <c r="CK157" s="893">
        <f t="shared" si="121"/>
        <v>-9.7688576100050809E-4</v>
      </c>
    </row>
    <row r="158" spans="1:89" ht="11.45" customHeight="1">
      <c r="A158" s="214">
        <v>2000</v>
      </c>
      <c r="B158" s="215" t="s">
        <v>456</v>
      </c>
      <c r="C158" s="214" t="s">
        <v>512</v>
      </c>
      <c r="D158" s="214" t="s">
        <v>10</v>
      </c>
      <c r="E158" s="214" t="s">
        <v>137</v>
      </c>
      <c r="F158" s="904" t="s">
        <v>401</v>
      </c>
      <c r="G158" s="146">
        <v>33.613</v>
      </c>
      <c r="H158" s="147">
        <v>22.490639999999999</v>
      </c>
      <c r="I158" s="148">
        <v>22.490639999999999</v>
      </c>
      <c r="J158" s="264">
        <f t="shared" si="106"/>
        <v>11.12236</v>
      </c>
      <c r="K158" s="265">
        <f t="shared" si="107"/>
        <v>0.3308945943533752</v>
      </c>
      <c r="L158" s="146">
        <v>5.6805669999999999</v>
      </c>
      <c r="M158" s="147">
        <v>0.32306390000000001</v>
      </c>
      <c r="N158" s="147">
        <v>2.7019389999999999</v>
      </c>
      <c r="O158" s="147">
        <v>0.1207352</v>
      </c>
      <c r="P158" s="147">
        <v>1.9379850000000001</v>
      </c>
      <c r="Q158" s="147">
        <v>5.9179299999999997E-2</v>
      </c>
      <c r="R158" s="147"/>
      <c r="S158" s="147">
        <v>0.45578289999999999</v>
      </c>
      <c r="T158" s="260"/>
      <c r="U158" s="905">
        <f t="shared" si="109"/>
        <v>-0.1568922999999991</v>
      </c>
      <c r="V158" s="906">
        <f t="shared" si="110"/>
        <v>-1.4106026059217566E-2</v>
      </c>
      <c r="W158" s="990">
        <f t="shared" si="91"/>
        <v>4.0978973886836967E-2</v>
      </c>
      <c r="X158" s="214">
        <v>2000</v>
      </c>
      <c r="Y158" s="215" t="s">
        <v>456</v>
      </c>
      <c r="Z158" s="214" t="s">
        <v>512</v>
      </c>
      <c r="AA158" s="214" t="s">
        <v>10</v>
      </c>
      <c r="AB158" s="214" t="s">
        <v>137</v>
      </c>
      <c r="AC158" s="904" t="s">
        <v>401</v>
      </c>
      <c r="AD158" s="146">
        <v>24.999790000000001</v>
      </c>
      <c r="AE158" s="147">
        <v>16.545120000000001</v>
      </c>
      <c r="AF158" s="148">
        <v>16.545120000000001</v>
      </c>
      <c r="AG158" s="264">
        <f t="shared" si="125"/>
        <v>8.4546700000000001</v>
      </c>
      <c r="AH158" s="265">
        <f t="shared" si="126"/>
        <v>0.33818964079298264</v>
      </c>
      <c r="AI158" s="282">
        <v>3.9653719999999999</v>
      </c>
      <c r="AJ158" s="260">
        <v>0.3083668</v>
      </c>
      <c r="AK158" s="260">
        <v>1.896358</v>
      </c>
      <c r="AL158" s="260">
        <v>0.14472389999999999</v>
      </c>
      <c r="AM158" s="260">
        <v>1.5944830000000001</v>
      </c>
      <c r="AN158" s="260">
        <v>5.8152200000000001E-2</v>
      </c>
      <c r="AO158" s="260"/>
      <c r="AP158" s="260">
        <v>0.52242469999999996</v>
      </c>
      <c r="AQ158" s="260"/>
      <c r="AR158" s="905">
        <f t="shared" si="93"/>
        <v>-3.521060000000098E-2</v>
      </c>
      <c r="AS158" s="906">
        <f t="shared" si="127"/>
        <v>-4.1646332736819981E-3</v>
      </c>
      <c r="AT158" s="214">
        <v>2000</v>
      </c>
      <c r="AU158" s="215" t="s">
        <v>456</v>
      </c>
      <c r="AV158" s="214" t="s">
        <v>512</v>
      </c>
      <c r="AW158" s="214" t="s">
        <v>10</v>
      </c>
      <c r="AX158" s="214" t="s">
        <v>137</v>
      </c>
      <c r="AY158" s="904" t="s">
        <v>401</v>
      </c>
      <c r="AZ158" s="146">
        <v>31.742540000000002</v>
      </c>
      <c r="BA158" s="147">
        <v>21.8431</v>
      </c>
      <c r="BB158" s="148">
        <v>21.8431</v>
      </c>
      <c r="BC158" s="264">
        <f t="shared" si="112"/>
        <v>9.899440000000002</v>
      </c>
      <c r="BD158" s="265">
        <f t="shared" si="113"/>
        <v>0.31186666221417697</v>
      </c>
      <c r="BE158" s="282">
        <v>1.2059219999999999</v>
      </c>
      <c r="BF158" s="260">
        <v>0.41109659999999998</v>
      </c>
      <c r="BG158" s="260">
        <v>5.0404309999999999</v>
      </c>
      <c r="BH158" s="260">
        <v>5.9697199999999999E-2</v>
      </c>
      <c r="BI158" s="260">
        <v>3.1711170000000002</v>
      </c>
      <c r="BJ158" s="260">
        <v>8.0164899999999997E-2</v>
      </c>
      <c r="BK158" s="260"/>
      <c r="BL158" s="260">
        <v>0.4198132</v>
      </c>
      <c r="BM158" s="260"/>
      <c r="BN158" s="905">
        <f t="shared" si="115"/>
        <v>-0.48880189999999679</v>
      </c>
      <c r="BO158" s="906">
        <f t="shared" si="116"/>
        <v>-4.937672231964603E-2</v>
      </c>
      <c r="BP158" s="214">
        <v>2000</v>
      </c>
      <c r="BQ158" s="215" t="s">
        <v>456</v>
      </c>
      <c r="BR158" s="214" t="s">
        <v>512</v>
      </c>
      <c r="BS158" s="214" t="s">
        <v>10</v>
      </c>
      <c r="BT158" s="214" t="s">
        <v>137</v>
      </c>
      <c r="BU158" s="904" t="s">
        <v>401</v>
      </c>
      <c r="BV158" s="146">
        <v>83.070369999999997</v>
      </c>
      <c r="BW158" s="147">
        <v>54.898470000000003</v>
      </c>
      <c r="BX158" s="148">
        <v>54.898470000000003</v>
      </c>
      <c r="BY158" s="264">
        <f t="shared" si="117"/>
        <v>28.171899999999994</v>
      </c>
      <c r="BZ158" s="265">
        <f t="shared" si="118"/>
        <v>0.33913295438554075</v>
      </c>
      <c r="CA158" s="282">
        <v>26.56598</v>
      </c>
      <c r="CB158" s="260">
        <v>0.16201209999999999</v>
      </c>
      <c r="CC158" s="260">
        <v>0.56533809999999995</v>
      </c>
      <c r="CD158" s="260">
        <v>0.16123199999999999</v>
      </c>
      <c r="CE158" s="260">
        <v>0.39200020000000002</v>
      </c>
      <c r="CF158" s="260">
        <v>8.0090000000000005E-3</v>
      </c>
      <c r="CG158" s="260"/>
      <c r="CH158" s="260">
        <v>0.20882229999999999</v>
      </c>
      <c r="CI158" s="260"/>
      <c r="CJ158" s="905">
        <f t="shared" si="120"/>
        <v>0.10850629999999484</v>
      </c>
      <c r="CK158" s="906">
        <f t="shared" si="121"/>
        <v>3.8515790557255587E-3</v>
      </c>
    </row>
    <row r="159" spans="1:89" ht="11.45" customHeight="1">
      <c r="A159" s="214">
        <v>1996</v>
      </c>
      <c r="B159" s="215" t="s">
        <v>456</v>
      </c>
      <c r="C159" s="214" t="s">
        <v>512</v>
      </c>
      <c r="D159" s="214" t="s">
        <v>12</v>
      </c>
      <c r="E159" s="214" t="s">
        <v>138</v>
      </c>
      <c r="F159" s="904" t="s">
        <v>401</v>
      </c>
      <c r="G159" s="146">
        <v>38.934370000000001</v>
      </c>
      <c r="H159" s="147">
        <v>21.856850000000001</v>
      </c>
      <c r="I159" s="148">
        <v>21.856850000000001</v>
      </c>
      <c r="J159" s="264">
        <f t="shared" si="106"/>
        <v>17.07752</v>
      </c>
      <c r="K159" s="265">
        <f t="shared" si="107"/>
        <v>0.43862325241168665</v>
      </c>
      <c r="L159" s="146">
        <v>7.8134189999999997</v>
      </c>
      <c r="M159" s="147">
        <v>0.50028229999999996</v>
      </c>
      <c r="N159" s="147">
        <v>3.1986949999999998</v>
      </c>
      <c r="O159" s="147">
        <v>0.33738899999999999</v>
      </c>
      <c r="P159" s="147">
        <v>4.3604890000000003</v>
      </c>
      <c r="Q159" s="147">
        <v>0.40674110000000002</v>
      </c>
      <c r="R159" s="147">
        <v>0.36530590000000002</v>
      </c>
      <c r="S159" s="147">
        <v>3.4383799999999999E-2</v>
      </c>
      <c r="T159" s="260"/>
      <c r="U159" s="905">
        <f t="shared" si="109"/>
        <v>6.0814900000000449E-2</v>
      </c>
      <c r="V159" s="906">
        <f t="shared" si="110"/>
        <v>3.5611084044990401E-3</v>
      </c>
      <c r="W159" s="990">
        <f t="shared" si="91"/>
        <v>2.013395387620685E-3</v>
      </c>
      <c r="X159" s="214">
        <v>1996</v>
      </c>
      <c r="Y159" s="215" t="s">
        <v>456</v>
      </c>
      <c r="Z159" s="214" t="s">
        <v>512</v>
      </c>
      <c r="AA159" s="214" t="s">
        <v>12</v>
      </c>
      <c r="AB159" s="214" t="s">
        <v>138</v>
      </c>
      <c r="AC159" s="904" t="s">
        <v>401</v>
      </c>
      <c r="AD159" s="146">
        <v>31.911539999999999</v>
      </c>
      <c r="AE159" s="147">
        <v>17.35934</v>
      </c>
      <c r="AF159" s="148">
        <v>17.35934</v>
      </c>
      <c r="AG159" s="264">
        <f t="shared" si="125"/>
        <v>14.552199999999999</v>
      </c>
      <c r="AH159" s="265">
        <f t="shared" si="126"/>
        <v>0.45601685158409777</v>
      </c>
      <c r="AI159" s="282">
        <v>5.1228639999999999</v>
      </c>
      <c r="AJ159" s="260">
        <v>0.47590159999999998</v>
      </c>
      <c r="AK159" s="260">
        <v>2.598957</v>
      </c>
      <c r="AL159" s="260">
        <v>0.39018059999999999</v>
      </c>
      <c r="AM159" s="260">
        <v>5.0906820000000002</v>
      </c>
      <c r="AN159" s="260">
        <v>0.28864099999999998</v>
      </c>
      <c r="AO159" s="260">
        <v>0.29678339999999998</v>
      </c>
      <c r="AP159" s="260">
        <v>5.1063499999999998E-2</v>
      </c>
      <c r="AQ159" s="260"/>
      <c r="AR159" s="905">
        <f t="shared" si="93"/>
        <v>0.23712689999999803</v>
      </c>
      <c r="AS159" s="906">
        <f t="shared" si="127"/>
        <v>1.6294917606959638E-2</v>
      </c>
      <c r="AT159" s="214">
        <v>1996</v>
      </c>
      <c r="AU159" s="215" t="s">
        <v>456</v>
      </c>
      <c r="AV159" s="214" t="s">
        <v>512</v>
      </c>
      <c r="AW159" s="214" t="s">
        <v>12</v>
      </c>
      <c r="AX159" s="214" t="s">
        <v>138</v>
      </c>
      <c r="AY159" s="904" t="s">
        <v>401</v>
      </c>
      <c r="AZ159" s="146">
        <v>37.528269999999999</v>
      </c>
      <c r="BA159" s="147">
        <v>23.646750000000001</v>
      </c>
      <c r="BB159" s="148">
        <v>23.646750000000001</v>
      </c>
      <c r="BC159" s="264">
        <f t="shared" si="112"/>
        <v>13.881519999999998</v>
      </c>
      <c r="BD159" s="265">
        <f t="shared" si="113"/>
        <v>0.36989501514458295</v>
      </c>
      <c r="BE159" s="282">
        <v>2.869847</v>
      </c>
      <c r="BF159" s="260">
        <v>0.68158339999999995</v>
      </c>
      <c r="BG159" s="260">
        <v>5.4367530000000004</v>
      </c>
      <c r="BH159" s="260">
        <v>0.2984791</v>
      </c>
      <c r="BI159" s="260">
        <v>3.9019560000000002</v>
      </c>
      <c r="BJ159" s="260">
        <v>0.35095500000000002</v>
      </c>
      <c r="BK159" s="260">
        <v>0.63301090000000004</v>
      </c>
      <c r="BL159" s="260">
        <v>1.3805400000000001E-2</v>
      </c>
      <c r="BM159" s="260"/>
      <c r="BN159" s="905">
        <f t="shared" si="115"/>
        <v>-0.30486980000000408</v>
      </c>
      <c r="BO159" s="906">
        <f t="shared" si="116"/>
        <v>-2.1962277906166193E-2</v>
      </c>
      <c r="BP159" s="214">
        <v>1996</v>
      </c>
      <c r="BQ159" s="215" t="s">
        <v>456</v>
      </c>
      <c r="BR159" s="214" t="s">
        <v>512</v>
      </c>
      <c r="BS159" s="214" t="s">
        <v>12</v>
      </c>
      <c r="BT159" s="214" t="s">
        <v>138</v>
      </c>
      <c r="BU159" s="904" t="s">
        <v>401</v>
      </c>
      <c r="BV159" s="146">
        <v>81.254850000000005</v>
      </c>
      <c r="BW159" s="147">
        <v>41.519559999999998</v>
      </c>
      <c r="BX159" s="148">
        <v>41.519559999999998</v>
      </c>
      <c r="BY159" s="264">
        <f t="shared" si="117"/>
        <v>39.735290000000006</v>
      </c>
      <c r="BZ159" s="265">
        <f t="shared" si="118"/>
        <v>0.48902053231284043</v>
      </c>
      <c r="CA159" s="282">
        <v>36.208080000000002</v>
      </c>
      <c r="CB159" s="260">
        <v>0.1323414</v>
      </c>
      <c r="CC159" s="260">
        <v>0.29170230000000003</v>
      </c>
      <c r="CD159" s="260">
        <v>0.1560879</v>
      </c>
      <c r="CE159" s="260">
        <v>1.632536</v>
      </c>
      <c r="CF159" s="260">
        <v>1.207298</v>
      </c>
      <c r="CG159" s="260">
        <v>0</v>
      </c>
      <c r="CH159" s="260">
        <v>0</v>
      </c>
      <c r="CI159" s="260"/>
      <c r="CJ159" s="905">
        <f t="shared" si="120"/>
        <v>0.10724439999999902</v>
      </c>
      <c r="CK159" s="906">
        <f t="shared" si="121"/>
        <v>2.6989711161035696E-3</v>
      </c>
    </row>
    <row r="160" spans="1:89" ht="11.45" customHeight="1">
      <c r="A160" s="214">
        <v>1995</v>
      </c>
      <c r="B160" s="215" t="s">
        <v>456</v>
      </c>
      <c r="C160" s="214" t="s">
        <v>512</v>
      </c>
      <c r="D160" s="214" t="s">
        <v>12</v>
      </c>
      <c r="E160" s="214" t="s">
        <v>139</v>
      </c>
      <c r="F160" s="904" t="s">
        <v>401</v>
      </c>
      <c r="G160" s="146">
        <v>39.557139999999997</v>
      </c>
      <c r="H160" s="147">
        <v>20.8245</v>
      </c>
      <c r="I160" s="148">
        <v>20.8245</v>
      </c>
      <c r="J160" s="264">
        <f t="shared" si="106"/>
        <v>18.732639999999996</v>
      </c>
      <c r="K160" s="265">
        <f t="shared" si="107"/>
        <v>0.47355900856330863</v>
      </c>
      <c r="L160" s="146">
        <v>8.9696789999999993</v>
      </c>
      <c r="M160" s="147">
        <v>0.73685929999999999</v>
      </c>
      <c r="N160" s="147">
        <v>3.2374649999999998</v>
      </c>
      <c r="O160" s="147">
        <v>0.41427229999999998</v>
      </c>
      <c r="P160" s="147">
        <v>4.6073849999999998</v>
      </c>
      <c r="Q160" s="147">
        <v>0.4408588</v>
      </c>
      <c r="R160" s="147">
        <v>0.22692300000000001</v>
      </c>
      <c r="S160" s="147">
        <v>1.52798E-2</v>
      </c>
      <c r="T160" s="260"/>
      <c r="U160" s="905">
        <f t="shared" si="109"/>
        <v>8.3917799999998266E-2</v>
      </c>
      <c r="V160" s="906">
        <f t="shared" si="110"/>
        <v>4.4797636638508123E-3</v>
      </c>
      <c r="W160" s="990">
        <f t="shared" si="91"/>
        <v>8.1567787562244315E-4</v>
      </c>
      <c r="X160" s="214">
        <v>1995</v>
      </c>
      <c r="Y160" s="215" t="s">
        <v>456</v>
      </c>
      <c r="Z160" s="214" t="s">
        <v>512</v>
      </c>
      <c r="AA160" s="214" t="s">
        <v>12</v>
      </c>
      <c r="AB160" s="214" t="s">
        <v>139</v>
      </c>
      <c r="AC160" s="904" t="s">
        <v>401</v>
      </c>
      <c r="AD160" s="146">
        <v>32.49342</v>
      </c>
      <c r="AE160" s="147">
        <v>16.640080000000001</v>
      </c>
      <c r="AF160" s="148">
        <v>16.640080000000001</v>
      </c>
      <c r="AG160" s="264">
        <f t="shared" si="125"/>
        <v>15.853339999999999</v>
      </c>
      <c r="AH160" s="265">
        <f t="shared" si="126"/>
        <v>0.487893856663903</v>
      </c>
      <c r="AI160" s="282">
        <v>5.877237</v>
      </c>
      <c r="AJ160" s="260">
        <v>0.71136759999999999</v>
      </c>
      <c r="AK160" s="260">
        <v>3.0351859999999999</v>
      </c>
      <c r="AL160" s="260">
        <v>0.51722429999999997</v>
      </c>
      <c r="AM160" s="260">
        <v>5.1531190000000002</v>
      </c>
      <c r="AN160" s="260">
        <v>0.3087606</v>
      </c>
      <c r="AO160" s="260">
        <v>0.14201639999999999</v>
      </c>
      <c r="AP160" s="260">
        <v>9.4528000000000008E-3</v>
      </c>
      <c r="AQ160" s="260"/>
      <c r="AR160" s="905">
        <f t="shared" si="93"/>
        <v>9.897630000000035E-2</v>
      </c>
      <c r="AS160" s="906">
        <f t="shared" si="127"/>
        <v>6.2432459027561612E-3</v>
      </c>
      <c r="AT160" s="214">
        <v>1995</v>
      </c>
      <c r="AU160" s="215" t="s">
        <v>456</v>
      </c>
      <c r="AV160" s="214" t="s">
        <v>512</v>
      </c>
      <c r="AW160" s="214" t="s">
        <v>12</v>
      </c>
      <c r="AX160" s="214" t="s">
        <v>139</v>
      </c>
      <c r="AY160" s="904" t="s">
        <v>401</v>
      </c>
      <c r="AZ160" s="146">
        <v>37.465440000000001</v>
      </c>
      <c r="BA160" s="147">
        <v>23.66677</v>
      </c>
      <c r="BB160" s="148">
        <v>23.66677</v>
      </c>
      <c r="BC160" s="264">
        <f t="shared" si="112"/>
        <v>13.798670000000001</v>
      </c>
      <c r="BD160" s="265">
        <f t="shared" si="113"/>
        <v>0.36830396226495676</v>
      </c>
      <c r="BE160" s="282">
        <v>2.1243859999999999</v>
      </c>
      <c r="BF160" s="260">
        <v>0.99150660000000002</v>
      </c>
      <c r="BG160" s="260">
        <v>4.6870339999999997</v>
      </c>
      <c r="BH160" s="260">
        <v>0.33825300000000003</v>
      </c>
      <c r="BI160" s="260">
        <v>4.8949660000000002</v>
      </c>
      <c r="BJ160" s="260">
        <v>0.3528404</v>
      </c>
      <c r="BK160" s="260">
        <v>0.42303560000000001</v>
      </c>
      <c r="BL160" s="260">
        <v>2.7227399999999999E-2</v>
      </c>
      <c r="BM160" s="260"/>
      <c r="BN160" s="905">
        <f t="shared" si="115"/>
        <v>-4.0578999999997478E-2</v>
      </c>
      <c r="BO160" s="906">
        <f t="shared" si="116"/>
        <v>-2.9407906704050084E-3</v>
      </c>
      <c r="BP160" s="214">
        <v>1995</v>
      </c>
      <c r="BQ160" s="215" t="s">
        <v>456</v>
      </c>
      <c r="BR160" s="214" t="s">
        <v>512</v>
      </c>
      <c r="BS160" s="214" t="s">
        <v>12</v>
      </c>
      <c r="BT160" s="214" t="s">
        <v>139</v>
      </c>
      <c r="BU160" s="904" t="s">
        <v>401</v>
      </c>
      <c r="BV160" s="146">
        <v>82.191270000000003</v>
      </c>
      <c r="BW160" s="147">
        <v>34.513159999999999</v>
      </c>
      <c r="BX160" s="148">
        <v>34.513159999999999</v>
      </c>
      <c r="BY160" s="264">
        <f t="shared" si="117"/>
        <v>47.678110000000004</v>
      </c>
      <c r="BZ160" s="265">
        <f t="shared" si="118"/>
        <v>0.58008727690909268</v>
      </c>
      <c r="CA160" s="282">
        <v>44.439590000000003</v>
      </c>
      <c r="CB160" s="260">
        <v>0.14762500000000001</v>
      </c>
      <c r="CC160" s="260">
        <v>0.18034929999999999</v>
      </c>
      <c r="CD160" s="260">
        <v>9.4755199999999998E-2</v>
      </c>
      <c r="CE160" s="260">
        <v>0.9564838</v>
      </c>
      <c r="CF160" s="260">
        <v>1.3767469999999999</v>
      </c>
      <c r="CG160" s="260">
        <v>0.1123199</v>
      </c>
      <c r="CH160" s="260">
        <v>1.16997E-2</v>
      </c>
      <c r="CI160" s="260"/>
      <c r="CJ160" s="905">
        <f t="shared" si="120"/>
        <v>0.35854009999999192</v>
      </c>
      <c r="CK160" s="906">
        <f t="shared" si="121"/>
        <v>7.5200149502568769E-3</v>
      </c>
    </row>
    <row r="161" spans="1:89" ht="11.45" customHeight="1">
      <c r="A161" s="214">
        <v>1994</v>
      </c>
      <c r="B161" s="215" t="s">
        <v>456</v>
      </c>
      <c r="C161" s="214" t="s">
        <v>512</v>
      </c>
      <c r="D161" s="214" t="s">
        <v>12</v>
      </c>
      <c r="E161" s="214" t="s">
        <v>140</v>
      </c>
      <c r="F161" s="904" t="s">
        <v>401</v>
      </c>
      <c r="G161" s="146">
        <v>40.580530000000003</v>
      </c>
      <c r="H161" s="147">
        <v>20.400870000000001</v>
      </c>
      <c r="I161" s="148">
        <v>20.400870000000001</v>
      </c>
      <c r="J161" s="264">
        <f t="shared" si="106"/>
        <v>20.179660000000002</v>
      </c>
      <c r="K161" s="265">
        <f t="shared" si="107"/>
        <v>0.49727443185192505</v>
      </c>
      <c r="L161" s="146">
        <v>9.1851439999999993</v>
      </c>
      <c r="M161" s="147">
        <v>0.59401040000000005</v>
      </c>
      <c r="N161" s="147">
        <v>3.1150159999999998</v>
      </c>
      <c r="O161" s="147">
        <v>0.24270729999999999</v>
      </c>
      <c r="P161" s="147">
        <v>6.3237670000000001</v>
      </c>
      <c r="Q161" s="147">
        <v>0.34560970000000002</v>
      </c>
      <c r="R161" s="147">
        <v>0.43476199999999998</v>
      </c>
      <c r="S161" s="147">
        <v>1.35803E-2</v>
      </c>
      <c r="T161" s="260"/>
      <c r="U161" s="905">
        <f t="shared" si="109"/>
        <v>-7.4936699999998524E-2</v>
      </c>
      <c r="V161" s="906">
        <f t="shared" si="110"/>
        <v>-3.7134768375680521E-3</v>
      </c>
      <c r="W161" s="990">
        <f t="shared" si="91"/>
        <v>6.7296971306751447E-4</v>
      </c>
      <c r="X161" s="214">
        <v>1994</v>
      </c>
      <c r="Y161" s="215" t="s">
        <v>456</v>
      </c>
      <c r="Z161" s="214" t="s">
        <v>512</v>
      </c>
      <c r="AA161" s="214" t="s">
        <v>12</v>
      </c>
      <c r="AB161" s="214" t="s">
        <v>140</v>
      </c>
      <c r="AC161" s="904" t="s">
        <v>401</v>
      </c>
      <c r="AD161" s="146">
        <v>33.030119999999997</v>
      </c>
      <c r="AE161" s="147">
        <v>16.252939999999999</v>
      </c>
      <c r="AF161" s="148">
        <v>16.252939999999999</v>
      </c>
      <c r="AG161" s="264">
        <f t="shared" si="125"/>
        <v>16.777179999999998</v>
      </c>
      <c r="AH161" s="265">
        <f t="shared" si="126"/>
        <v>0.50793578709371934</v>
      </c>
      <c r="AI161" s="282">
        <v>6.0483729999999998</v>
      </c>
      <c r="AJ161" s="260">
        <v>0.62411689999999997</v>
      </c>
      <c r="AK161" s="260">
        <v>2.4464939999999999</v>
      </c>
      <c r="AL161" s="260">
        <v>0.27986149999999999</v>
      </c>
      <c r="AM161" s="260">
        <v>6.7966959999999998</v>
      </c>
      <c r="AN161" s="260">
        <v>0.33277129999999999</v>
      </c>
      <c r="AO161" s="260">
        <v>0.26125809999999999</v>
      </c>
      <c r="AP161" s="260">
        <v>2.0442999999999999E-2</v>
      </c>
      <c r="AQ161" s="260"/>
      <c r="AR161" s="905">
        <f t="shared" si="93"/>
        <v>-3.2833800000002356E-2</v>
      </c>
      <c r="AS161" s="906">
        <f t="shared" si="127"/>
        <v>-1.9570511850026261E-3</v>
      </c>
      <c r="AT161" s="214">
        <v>1994</v>
      </c>
      <c r="AU161" s="215" t="s">
        <v>456</v>
      </c>
      <c r="AV161" s="214" t="s">
        <v>512</v>
      </c>
      <c r="AW161" s="214" t="s">
        <v>12</v>
      </c>
      <c r="AX161" s="214" t="s">
        <v>140</v>
      </c>
      <c r="AY161" s="904" t="s">
        <v>401</v>
      </c>
      <c r="AZ161" s="146">
        <v>39.615430000000003</v>
      </c>
      <c r="BA161" s="147">
        <v>23.407350000000001</v>
      </c>
      <c r="BB161" s="148">
        <v>23.407350000000001</v>
      </c>
      <c r="BC161" s="264">
        <f t="shared" si="112"/>
        <v>16.208080000000002</v>
      </c>
      <c r="BD161" s="265">
        <f t="shared" si="113"/>
        <v>0.40913553128162439</v>
      </c>
      <c r="BE161" s="282">
        <v>2.425246</v>
      </c>
      <c r="BF161" s="260">
        <v>0.67716310000000002</v>
      </c>
      <c r="BG161" s="260">
        <v>5.3161160000000001</v>
      </c>
      <c r="BH161" s="260">
        <v>0.23914530000000001</v>
      </c>
      <c r="BI161" s="260">
        <v>6.681152</v>
      </c>
      <c r="BJ161" s="260">
        <v>0.12661649999999999</v>
      </c>
      <c r="BK161" s="260">
        <v>0.86387440000000004</v>
      </c>
      <c r="BL161" s="260">
        <v>6.0977999999999996E-3</v>
      </c>
      <c r="BM161" s="260"/>
      <c r="BN161" s="905">
        <f t="shared" si="115"/>
        <v>-0.12733109999999925</v>
      </c>
      <c r="BO161" s="906">
        <f t="shared" si="116"/>
        <v>-7.8560261301769997E-3</v>
      </c>
      <c r="BP161" s="214">
        <v>1994</v>
      </c>
      <c r="BQ161" s="215" t="s">
        <v>456</v>
      </c>
      <c r="BR161" s="214" t="s">
        <v>512</v>
      </c>
      <c r="BS161" s="214" t="s">
        <v>12</v>
      </c>
      <c r="BT161" s="214" t="s">
        <v>140</v>
      </c>
      <c r="BU161" s="904" t="s">
        <v>401</v>
      </c>
      <c r="BV161" s="146">
        <v>81.541430000000005</v>
      </c>
      <c r="BW161" s="147">
        <v>32.898769999999999</v>
      </c>
      <c r="BX161" s="148">
        <v>32.898769999999999</v>
      </c>
      <c r="BY161" s="264">
        <f t="shared" si="117"/>
        <v>48.642660000000006</v>
      </c>
      <c r="BZ161" s="265">
        <f t="shared" si="118"/>
        <v>0.59653920712452557</v>
      </c>
      <c r="CA161" s="282">
        <v>44.190359999999998</v>
      </c>
      <c r="CB161" s="260">
        <v>0.20635410000000001</v>
      </c>
      <c r="CC161" s="260">
        <v>0.27352710000000002</v>
      </c>
      <c r="CD161" s="260">
        <v>6.4659099999999997E-2</v>
      </c>
      <c r="CE161" s="260">
        <v>2.9181590000000002</v>
      </c>
      <c r="CF161" s="260">
        <v>1.0301020000000001</v>
      </c>
      <c r="CG161" s="260">
        <v>9.9405300000000002E-2</v>
      </c>
      <c r="CH161" s="260">
        <v>0</v>
      </c>
      <c r="CI161" s="260"/>
      <c r="CJ161" s="905">
        <f t="shared" si="120"/>
        <v>-0.13990659999999622</v>
      </c>
      <c r="CK161" s="906">
        <f t="shared" si="121"/>
        <v>-2.8762119505799273E-3</v>
      </c>
    </row>
    <row r="162" spans="1:89" ht="11.45" customHeight="1">
      <c r="A162" s="205">
        <v>1987</v>
      </c>
      <c r="B162" s="206" t="s">
        <v>456</v>
      </c>
      <c r="C162" s="205" t="s">
        <v>512</v>
      </c>
      <c r="D162" s="205" t="s">
        <v>16</v>
      </c>
      <c r="E162" s="205" t="s">
        <v>141</v>
      </c>
      <c r="F162" s="891" t="s">
        <v>313</v>
      </c>
      <c r="G162" s="267">
        <v>35.52149</v>
      </c>
      <c r="H162" s="268">
        <v>18.323340000000002</v>
      </c>
      <c r="I162" s="269">
        <v>19.993970000000001</v>
      </c>
      <c r="J162" s="238">
        <f t="shared" si="106"/>
        <v>15.527519999999999</v>
      </c>
      <c r="K162" s="255">
        <f t="shared" si="107"/>
        <v>0.43713031181968998</v>
      </c>
      <c r="L162" s="267">
        <v>5.6893050000000001</v>
      </c>
      <c r="M162" s="268">
        <v>0.98156069999999995</v>
      </c>
      <c r="N162" s="268">
        <v>1.5730660000000001</v>
      </c>
      <c r="O162" s="268"/>
      <c r="P162" s="268">
        <v>2.3481830000000001</v>
      </c>
      <c r="Q162" s="268"/>
      <c r="R162" s="268"/>
      <c r="S162" s="268">
        <v>6.6904880000000002</v>
      </c>
      <c r="T162" s="258">
        <f t="shared" ref="T162:T173" si="131">H162-I162</f>
        <v>-1.6706299999999992</v>
      </c>
      <c r="U162" s="892">
        <f t="shared" si="109"/>
        <v>-8.4452700000003489E-2</v>
      </c>
      <c r="V162" s="893">
        <f t="shared" si="110"/>
        <v>-5.4389046029245814E-3</v>
      </c>
      <c r="W162" s="1015">
        <f t="shared" si="91"/>
        <v>0.43087936772903856</v>
      </c>
      <c r="X162" s="205">
        <v>1987</v>
      </c>
      <c r="Y162" s="206" t="s">
        <v>456</v>
      </c>
      <c r="Z162" s="205" t="s">
        <v>512</v>
      </c>
      <c r="AA162" s="205" t="s">
        <v>16</v>
      </c>
      <c r="AB162" s="205" t="s">
        <v>141</v>
      </c>
      <c r="AC162" s="891" t="s">
        <v>313</v>
      </c>
      <c r="AD162" s="267">
        <v>32.528449999999999</v>
      </c>
      <c r="AE162" s="268">
        <v>20.282119999999999</v>
      </c>
      <c r="AF162" s="269">
        <v>21.86477</v>
      </c>
      <c r="AG162" s="238">
        <f t="shared" si="125"/>
        <v>10.663679999999999</v>
      </c>
      <c r="AH162" s="255">
        <f t="shared" si="126"/>
        <v>0.3278262567075898</v>
      </c>
      <c r="AI162" s="280">
        <v>3.117092</v>
      </c>
      <c r="AJ162" s="258">
        <v>1.160525</v>
      </c>
      <c r="AK162" s="258">
        <v>1.3031710000000001</v>
      </c>
      <c r="AL162" s="258"/>
      <c r="AM162" s="258">
        <v>2.1664020000000002</v>
      </c>
      <c r="AN162" s="258"/>
      <c r="AO162" s="258"/>
      <c r="AP162" s="258">
        <v>4.6373949999999997</v>
      </c>
      <c r="AQ162" s="258">
        <f t="shared" si="92"/>
        <v>-1.582650000000001</v>
      </c>
      <c r="AR162" s="892">
        <f t="shared" si="93"/>
        <v>-0.13825499999999913</v>
      </c>
      <c r="AS162" s="893">
        <f t="shared" si="127"/>
        <v>-1.2965036460208778E-2</v>
      </c>
      <c r="AT162" s="205">
        <v>1987</v>
      </c>
      <c r="AU162" s="206" t="s">
        <v>456</v>
      </c>
      <c r="AV162" s="205" t="s">
        <v>512</v>
      </c>
      <c r="AW162" s="205" t="s">
        <v>16</v>
      </c>
      <c r="AX162" s="205" t="s">
        <v>141</v>
      </c>
      <c r="AY162" s="891" t="s">
        <v>313</v>
      </c>
      <c r="AZ162" s="267">
        <v>35.116779999999999</v>
      </c>
      <c r="BA162" s="268">
        <v>22.49757</v>
      </c>
      <c r="BB162" s="269">
        <v>25.061779999999999</v>
      </c>
      <c r="BC162" s="238">
        <f t="shared" si="112"/>
        <v>10.055</v>
      </c>
      <c r="BD162" s="255">
        <f t="shared" si="113"/>
        <v>0.28633035261205614</v>
      </c>
      <c r="BE162" s="280">
        <v>1.850754</v>
      </c>
      <c r="BF162" s="258">
        <v>0.89777850000000003</v>
      </c>
      <c r="BG162" s="258">
        <v>2.522853</v>
      </c>
      <c r="BH162" s="258"/>
      <c r="BI162" s="258">
        <v>2.568565</v>
      </c>
      <c r="BJ162" s="258"/>
      <c r="BK162" s="258"/>
      <c r="BL162" s="258">
        <v>4.8117979999999996</v>
      </c>
      <c r="BM162" s="258">
        <f t="shared" si="123"/>
        <v>-2.5642099999999992</v>
      </c>
      <c r="BN162" s="892">
        <f t="shared" si="115"/>
        <v>-3.2538500000001136E-2</v>
      </c>
      <c r="BO162" s="893">
        <f t="shared" si="116"/>
        <v>-3.2360517155645089E-3</v>
      </c>
      <c r="BP162" s="205">
        <v>1987</v>
      </c>
      <c r="BQ162" s="206" t="s">
        <v>456</v>
      </c>
      <c r="BR162" s="205" t="s">
        <v>512</v>
      </c>
      <c r="BS162" s="205" t="s">
        <v>16</v>
      </c>
      <c r="BT162" s="205" t="s">
        <v>141</v>
      </c>
      <c r="BU162" s="891" t="s">
        <v>313</v>
      </c>
      <c r="BV162" s="267">
        <v>75.500470000000007</v>
      </c>
      <c r="BW162" s="268">
        <v>25.385290000000001</v>
      </c>
      <c r="BX162" s="269">
        <v>25.451599999999999</v>
      </c>
      <c r="BY162" s="238">
        <f t="shared" si="117"/>
        <v>50.048870000000008</v>
      </c>
      <c r="BZ162" s="255">
        <f t="shared" si="118"/>
        <v>0.66289481376738457</v>
      </c>
      <c r="CA162" s="280">
        <v>32.016669999999998</v>
      </c>
      <c r="CB162" s="258">
        <v>0.23037530000000001</v>
      </c>
      <c r="CC162" s="258">
        <v>0.1920519</v>
      </c>
      <c r="CD162" s="258"/>
      <c r="CE162" s="258">
        <v>1.724159</v>
      </c>
      <c r="CF162" s="258"/>
      <c r="CG162" s="258"/>
      <c r="CH162" s="258">
        <v>15.88453</v>
      </c>
      <c r="CI162" s="258">
        <f t="shared" si="124"/>
        <v>-6.6309999999997871E-2</v>
      </c>
      <c r="CJ162" s="892">
        <f t="shared" si="120"/>
        <v>6.7393800000004944E-2</v>
      </c>
      <c r="CK162" s="893">
        <f t="shared" si="121"/>
        <v>1.3465598723808336E-3</v>
      </c>
    </row>
    <row r="163" spans="1:89" ht="11.45" customHeight="1">
      <c r="A163" s="498">
        <v>2016</v>
      </c>
      <c r="B163" s="883" t="s">
        <v>457</v>
      </c>
      <c r="C163" s="491" t="s">
        <v>516</v>
      </c>
      <c r="D163" s="491" t="s">
        <v>622</v>
      </c>
      <c r="E163" s="491" t="s">
        <v>764</v>
      </c>
      <c r="F163" s="1000" t="s">
        <v>313</v>
      </c>
      <c r="G163" s="603">
        <v>33.367789999999999</v>
      </c>
      <c r="H163" s="604">
        <v>22.776610000000002</v>
      </c>
      <c r="I163" s="604">
        <v>24.9864</v>
      </c>
      <c r="J163" s="278">
        <f t="shared" si="106"/>
        <v>8.3813899999999997</v>
      </c>
      <c r="K163" s="279">
        <f t="shared" si="107"/>
        <v>0.25118205311169844</v>
      </c>
      <c r="L163" s="603">
        <v>8.2475109999999994</v>
      </c>
      <c r="M163" s="604"/>
      <c r="N163" s="604">
        <v>0.78256420000000004</v>
      </c>
      <c r="O163" s="604"/>
      <c r="P163" s="604">
        <v>0.2688007</v>
      </c>
      <c r="Q163" s="604"/>
      <c r="R163" s="604">
        <v>0.20076269999999999</v>
      </c>
      <c r="S163" s="604">
        <v>1.0970439999999999</v>
      </c>
      <c r="T163" s="925">
        <f t="shared" si="131"/>
        <v>-2.2097899999999981</v>
      </c>
      <c r="U163" s="926">
        <f t="shared" si="109"/>
        <v>-5.5026000000015785E-3</v>
      </c>
      <c r="V163" s="927">
        <f t="shared" si="110"/>
        <v>-6.565259461737944E-4</v>
      </c>
      <c r="W163" s="903">
        <f t="shared" si="91"/>
        <v>0.13089046089013875</v>
      </c>
      <c r="X163" s="498">
        <v>2016</v>
      </c>
      <c r="Y163" s="883" t="s">
        <v>457</v>
      </c>
      <c r="Z163" s="491" t="s">
        <v>516</v>
      </c>
      <c r="AA163" s="491" t="s">
        <v>622</v>
      </c>
      <c r="AB163" s="491" t="s">
        <v>764</v>
      </c>
      <c r="AC163" s="924" t="s">
        <v>313</v>
      </c>
      <c r="AD163" s="603">
        <v>25.684760000000001</v>
      </c>
      <c r="AE163" s="604">
        <v>18.404499999999999</v>
      </c>
      <c r="AF163" s="605">
        <v>20.436309999999999</v>
      </c>
      <c r="AG163" s="925">
        <f t="shared" si="125"/>
        <v>5.2484500000000018</v>
      </c>
      <c r="AH163" s="1003">
        <f t="shared" si="126"/>
        <v>0.20434101778642283</v>
      </c>
      <c r="AI163" s="278">
        <v>5.3741070000000004</v>
      </c>
      <c r="AJ163" s="925"/>
      <c r="AK163" s="925">
        <v>0.53860569999999997</v>
      </c>
      <c r="AL163" s="925"/>
      <c r="AM163" s="925">
        <v>0.33384989999999998</v>
      </c>
      <c r="AN163" s="925"/>
      <c r="AO163" s="925">
        <v>0.25944420000000001</v>
      </c>
      <c r="AP163" s="925">
        <v>0.76984790000000003</v>
      </c>
      <c r="AQ163" s="925">
        <f t="shared" si="92"/>
        <v>-2.0318100000000001</v>
      </c>
      <c r="AR163" s="926">
        <f t="shared" si="93"/>
        <v>4.4053000000019438E-3</v>
      </c>
      <c r="AS163" s="927">
        <f t="shared" si="127"/>
        <v>8.3935257075935603E-4</v>
      </c>
      <c r="AT163" s="498">
        <v>2016</v>
      </c>
      <c r="AU163" s="883" t="s">
        <v>457</v>
      </c>
      <c r="AV163" s="491" t="s">
        <v>516</v>
      </c>
      <c r="AW163" s="491" t="s">
        <v>622</v>
      </c>
      <c r="AX163" s="491" t="s">
        <v>764</v>
      </c>
      <c r="AY163" s="924" t="s">
        <v>313</v>
      </c>
      <c r="AZ163" s="603">
        <v>34.085079999999998</v>
      </c>
      <c r="BA163" s="604">
        <v>29.510290000000001</v>
      </c>
      <c r="BB163" s="605">
        <v>32.009619999999998</v>
      </c>
      <c r="BC163" s="925">
        <f t="shared" si="112"/>
        <v>2.0754599999999996</v>
      </c>
      <c r="BD163" s="1003">
        <f t="shared" si="113"/>
        <v>6.0890571475848074E-2</v>
      </c>
      <c r="BE163" s="278">
        <v>2.0611269999999999</v>
      </c>
      <c r="BF163" s="925"/>
      <c r="BG163" s="925">
        <v>1.3796630000000001</v>
      </c>
      <c r="BH163" s="925"/>
      <c r="BI163" s="925">
        <v>0.22446820000000001</v>
      </c>
      <c r="BJ163" s="925"/>
      <c r="BK163" s="925">
        <v>0.1011314</v>
      </c>
      <c r="BL163" s="925">
        <v>0.81967159999999994</v>
      </c>
      <c r="BM163" s="925">
        <f t="shared" si="123"/>
        <v>-2.4993299999999969</v>
      </c>
      <c r="BN163" s="926">
        <f t="shared" si="115"/>
        <v>-1.1271200000003034E-2</v>
      </c>
      <c r="BO163" s="927">
        <f t="shared" si="116"/>
        <v>-5.4306997003088645E-3</v>
      </c>
      <c r="BP163" s="498">
        <v>2016</v>
      </c>
      <c r="BQ163" s="883" t="s">
        <v>457</v>
      </c>
      <c r="BR163" s="491" t="s">
        <v>516</v>
      </c>
      <c r="BS163" s="491" t="s">
        <v>622</v>
      </c>
      <c r="BT163" s="491" t="s">
        <v>764</v>
      </c>
      <c r="BU163" s="924" t="s">
        <v>313</v>
      </c>
      <c r="BV163" s="603">
        <v>72.043719999999993</v>
      </c>
      <c r="BW163" s="604">
        <v>24.639469999999999</v>
      </c>
      <c r="BX163" s="605">
        <v>26.874389999999998</v>
      </c>
      <c r="BY163" s="925">
        <f t="shared" si="117"/>
        <v>45.169329999999995</v>
      </c>
      <c r="BZ163" s="1003">
        <f t="shared" si="118"/>
        <v>0.62697109477411772</v>
      </c>
      <c r="CA163" s="278">
        <v>42.881999999999998</v>
      </c>
      <c r="CB163" s="925"/>
      <c r="CC163" s="925">
        <v>0.1148787</v>
      </c>
      <c r="CD163" s="925"/>
      <c r="CE163" s="925">
        <v>6.0522100000000002E-2</v>
      </c>
      <c r="CF163" s="925"/>
      <c r="CG163" s="925">
        <v>0.19082640000000001</v>
      </c>
      <c r="CH163" s="925">
        <v>4.1942449999999996</v>
      </c>
      <c r="CI163" s="925">
        <f t="shared" si="124"/>
        <v>-2.2349199999999989</v>
      </c>
      <c r="CJ163" s="926">
        <f t="shared" si="120"/>
        <v>-3.8222199999999873E-2</v>
      </c>
      <c r="CK163" s="927">
        <f t="shared" si="121"/>
        <v>-8.4619807289592025E-4</v>
      </c>
    </row>
    <row r="164" spans="1:89" ht="11.45" customHeight="1">
      <c r="A164" s="499">
        <v>2014</v>
      </c>
      <c r="B164" s="206" t="s">
        <v>457</v>
      </c>
      <c r="C164" s="205" t="s">
        <v>516</v>
      </c>
      <c r="D164" s="205" t="s">
        <v>20</v>
      </c>
      <c r="E164" s="205" t="s">
        <v>765</v>
      </c>
      <c r="F164" s="1001" t="s">
        <v>313</v>
      </c>
      <c r="G164" s="267">
        <v>33.749809999999997</v>
      </c>
      <c r="H164" s="268">
        <v>23.146000000000001</v>
      </c>
      <c r="I164" s="268">
        <v>25.313639999999999</v>
      </c>
      <c r="J164" s="280">
        <f t="shared" si="106"/>
        <v>8.4361699999999971</v>
      </c>
      <c r="K164" s="281">
        <f t="shared" si="107"/>
        <v>0.24996199978607281</v>
      </c>
      <c r="L164" s="267">
        <v>8.0297780000000003</v>
      </c>
      <c r="M164" s="268"/>
      <c r="N164" s="268">
        <v>0.7986145</v>
      </c>
      <c r="O164" s="268"/>
      <c r="P164" s="268">
        <v>0.38939950000000001</v>
      </c>
      <c r="Q164" s="268"/>
      <c r="R164" s="268">
        <v>0.2172422</v>
      </c>
      <c r="S164" s="268">
        <v>1.1529659999999999</v>
      </c>
      <c r="T164" s="258">
        <f t="shared" si="131"/>
        <v>-2.1676399999999987</v>
      </c>
      <c r="U164" s="892">
        <f t="shared" si="109"/>
        <v>1.5809799999997765E-2</v>
      </c>
      <c r="V164" s="893">
        <f t="shared" si="110"/>
        <v>1.8740494797992182E-3</v>
      </c>
      <c r="W164" s="900">
        <f t="shared" si="91"/>
        <v>0.13666936536366625</v>
      </c>
      <c r="X164" s="499">
        <v>2014</v>
      </c>
      <c r="Y164" s="206" t="s">
        <v>457</v>
      </c>
      <c r="Z164" s="205" t="s">
        <v>516</v>
      </c>
      <c r="AA164" s="205" t="s">
        <v>20</v>
      </c>
      <c r="AB164" s="205" t="s">
        <v>765</v>
      </c>
      <c r="AC164" s="891" t="s">
        <v>313</v>
      </c>
      <c r="AD164" s="267">
        <v>25.95477</v>
      </c>
      <c r="AE164" s="268">
        <v>18.593139999999998</v>
      </c>
      <c r="AF164" s="269">
        <v>20.538969999999999</v>
      </c>
      <c r="AG164" s="258">
        <f t="shared" si="125"/>
        <v>5.4158000000000008</v>
      </c>
      <c r="AH164" s="259">
        <f t="shared" si="126"/>
        <v>0.20866299335343758</v>
      </c>
      <c r="AI164" s="280">
        <v>5.144692</v>
      </c>
      <c r="AJ164" s="258"/>
      <c r="AK164" s="258">
        <v>0.5388908</v>
      </c>
      <c r="AL164" s="258"/>
      <c r="AM164" s="258">
        <v>0.46266649999999998</v>
      </c>
      <c r="AN164" s="258"/>
      <c r="AO164" s="258">
        <v>0.276474</v>
      </c>
      <c r="AP164" s="258">
        <v>0.92527680000000001</v>
      </c>
      <c r="AQ164" s="258">
        <f t="shared" si="92"/>
        <v>-1.9458300000000008</v>
      </c>
      <c r="AR164" s="892">
        <f t="shared" si="93"/>
        <v>1.3629900000001527E-2</v>
      </c>
      <c r="AS164" s="893">
        <f t="shared" si="127"/>
        <v>2.5166919014737482E-3</v>
      </c>
      <c r="AT164" s="499">
        <v>2014</v>
      </c>
      <c r="AU164" s="206" t="s">
        <v>457</v>
      </c>
      <c r="AV164" s="205" t="s">
        <v>516</v>
      </c>
      <c r="AW164" s="205" t="s">
        <v>20</v>
      </c>
      <c r="AX164" s="205" t="s">
        <v>765</v>
      </c>
      <c r="AY164" s="891" t="s">
        <v>313</v>
      </c>
      <c r="AZ164" s="267">
        <v>34.827089999999998</v>
      </c>
      <c r="BA164" s="268">
        <v>29.836020000000001</v>
      </c>
      <c r="BB164" s="269">
        <v>32.285559999999997</v>
      </c>
      <c r="BC164" s="258">
        <f t="shared" si="112"/>
        <v>2.5415300000000016</v>
      </c>
      <c r="BD164" s="259">
        <f t="shared" si="113"/>
        <v>7.2975663484948119E-2</v>
      </c>
      <c r="BE164" s="280">
        <v>2.1609720000000001</v>
      </c>
      <c r="BF164" s="258"/>
      <c r="BG164" s="258">
        <v>1.478234</v>
      </c>
      <c r="BH164" s="258"/>
      <c r="BI164" s="258">
        <v>0.29410269999999999</v>
      </c>
      <c r="BJ164" s="258"/>
      <c r="BK164" s="258">
        <v>0.1220999</v>
      </c>
      <c r="BL164" s="258">
        <v>0.91960529999999996</v>
      </c>
      <c r="BM164" s="258">
        <f t="shared" si="123"/>
        <v>-2.4495399999999954</v>
      </c>
      <c r="BN164" s="892">
        <f t="shared" si="115"/>
        <v>1.6056099999997464E-2</v>
      </c>
      <c r="BO164" s="893">
        <f t="shared" si="116"/>
        <v>6.3174937931078732E-3</v>
      </c>
      <c r="BP164" s="499">
        <v>2014</v>
      </c>
      <c r="BQ164" s="206" t="s">
        <v>457</v>
      </c>
      <c r="BR164" s="205" t="s">
        <v>516</v>
      </c>
      <c r="BS164" s="205" t="s">
        <v>20</v>
      </c>
      <c r="BT164" s="205" t="s">
        <v>765</v>
      </c>
      <c r="BU164" s="891" t="s">
        <v>313</v>
      </c>
      <c r="BV164" s="267">
        <v>73.32253</v>
      </c>
      <c r="BW164" s="268">
        <v>26.677379999999999</v>
      </c>
      <c r="BX164" s="269">
        <v>29.376190000000001</v>
      </c>
      <c r="BY164" s="258">
        <f t="shared" si="117"/>
        <v>43.946339999999999</v>
      </c>
      <c r="BZ164" s="259">
        <f t="shared" si="118"/>
        <v>0.59935656884725608</v>
      </c>
      <c r="CA164" s="280">
        <v>42.697679999999998</v>
      </c>
      <c r="CB164" s="258"/>
      <c r="CC164" s="258">
        <v>0.1024752</v>
      </c>
      <c r="CD164" s="258"/>
      <c r="CE164" s="258">
        <v>0.27000429999999997</v>
      </c>
      <c r="CF164" s="258"/>
      <c r="CG164" s="258">
        <v>0.17911820000000001</v>
      </c>
      <c r="CH164" s="258">
        <v>3.370358</v>
      </c>
      <c r="CI164" s="258">
        <f t="shared" si="124"/>
        <v>-2.6988100000000017</v>
      </c>
      <c r="CJ164" s="892">
        <f t="shared" si="120"/>
        <v>2.5514300000004653E-2</v>
      </c>
      <c r="CK164" s="893">
        <f t="shared" si="121"/>
        <v>5.8057849641186625E-4</v>
      </c>
    </row>
    <row r="165" spans="1:89" ht="11.45" customHeight="1">
      <c r="A165" s="499">
        <v>2012</v>
      </c>
      <c r="B165" s="206" t="s">
        <v>457</v>
      </c>
      <c r="C165" s="205" t="s">
        <v>516</v>
      </c>
      <c r="D165" s="205" t="s">
        <v>20</v>
      </c>
      <c r="E165" s="205" t="s">
        <v>142</v>
      </c>
      <c r="F165" s="1001" t="s">
        <v>313</v>
      </c>
      <c r="G165" s="267">
        <v>36.03687</v>
      </c>
      <c r="H165" s="268">
        <v>23.78755</v>
      </c>
      <c r="I165" s="268">
        <v>26.231079999999999</v>
      </c>
      <c r="J165" s="280">
        <f t="shared" si="106"/>
        <v>9.8057900000000018</v>
      </c>
      <c r="K165" s="281">
        <f t="shared" si="107"/>
        <v>0.27210437532449411</v>
      </c>
      <c r="L165" s="267">
        <v>8.4547819999999998</v>
      </c>
      <c r="M165" s="268"/>
      <c r="N165" s="268">
        <v>1.2431460000000001</v>
      </c>
      <c r="O165" s="268"/>
      <c r="P165" s="268">
        <v>0.44056420000000002</v>
      </c>
      <c r="Q165" s="268"/>
      <c r="R165" s="268">
        <v>0.38155840000000002</v>
      </c>
      <c r="S165" s="268">
        <v>1.62296</v>
      </c>
      <c r="T165" s="258">
        <f t="shared" si="131"/>
        <v>-2.4435299999999991</v>
      </c>
      <c r="U165" s="892">
        <f t="shared" si="109"/>
        <v>0.10630940000000066</v>
      </c>
      <c r="V165" s="893">
        <f t="shared" si="110"/>
        <v>1.0841492628334958E-2</v>
      </c>
      <c r="W165" s="900">
        <f t="shared" si="91"/>
        <v>0.16551037703234514</v>
      </c>
      <c r="X165" s="499">
        <v>2012</v>
      </c>
      <c r="Y165" s="206" t="s">
        <v>457</v>
      </c>
      <c r="Z165" s="205" t="s">
        <v>516</v>
      </c>
      <c r="AA165" s="205" t="s">
        <v>20</v>
      </c>
      <c r="AB165" s="205" t="s">
        <v>142</v>
      </c>
      <c r="AC165" s="891" t="s">
        <v>313</v>
      </c>
      <c r="AD165" s="267">
        <v>28.505140000000001</v>
      </c>
      <c r="AE165" s="268">
        <v>18.981120000000001</v>
      </c>
      <c r="AF165" s="269">
        <v>21.235489999999999</v>
      </c>
      <c r="AG165" s="258">
        <f t="shared" si="125"/>
        <v>7.2696500000000022</v>
      </c>
      <c r="AH165" s="259">
        <f t="shared" si="126"/>
        <v>0.25502944381258968</v>
      </c>
      <c r="AI165" s="280">
        <v>6.249962</v>
      </c>
      <c r="AJ165" s="258"/>
      <c r="AK165" s="258">
        <v>0.89907840000000006</v>
      </c>
      <c r="AL165" s="258"/>
      <c r="AM165" s="258">
        <v>0.43942639999999999</v>
      </c>
      <c r="AN165" s="258"/>
      <c r="AO165" s="258">
        <v>0.50280190000000002</v>
      </c>
      <c r="AP165" s="258">
        <v>1.3151299999999999</v>
      </c>
      <c r="AQ165" s="258">
        <f t="shared" si="92"/>
        <v>-2.254369999999998</v>
      </c>
      <c r="AR165" s="892">
        <f t="shared" si="93"/>
        <v>0.11762129999999971</v>
      </c>
      <c r="AS165" s="893">
        <f t="shared" si="127"/>
        <v>1.6179774817219491E-2</v>
      </c>
      <c r="AT165" s="499">
        <v>2012</v>
      </c>
      <c r="AU165" s="206" t="s">
        <v>457</v>
      </c>
      <c r="AV165" s="205" t="s">
        <v>516</v>
      </c>
      <c r="AW165" s="205" t="s">
        <v>20</v>
      </c>
      <c r="AX165" s="205" t="s">
        <v>142</v>
      </c>
      <c r="AY165" s="891" t="s">
        <v>313</v>
      </c>
      <c r="AZ165" s="267">
        <v>38.483640000000001</v>
      </c>
      <c r="BA165" s="268">
        <v>31.767969999999998</v>
      </c>
      <c r="BB165" s="269">
        <v>34.515549999999998</v>
      </c>
      <c r="BC165" s="258">
        <f t="shared" si="112"/>
        <v>3.9680900000000037</v>
      </c>
      <c r="BD165" s="259">
        <f t="shared" si="113"/>
        <v>0.10311108824425141</v>
      </c>
      <c r="BE165" s="280">
        <v>2.0399470000000002</v>
      </c>
      <c r="BF165" s="258"/>
      <c r="BG165" s="258">
        <v>2.1995100000000001</v>
      </c>
      <c r="BH165" s="258"/>
      <c r="BI165" s="258">
        <v>0.54413319999999998</v>
      </c>
      <c r="BJ165" s="258"/>
      <c r="BK165" s="258">
        <v>0.2105474</v>
      </c>
      <c r="BL165" s="258">
        <v>1.6455090000000001</v>
      </c>
      <c r="BM165" s="258">
        <f t="shared" si="123"/>
        <v>-2.7475799999999992</v>
      </c>
      <c r="BN165" s="892">
        <f t="shared" si="115"/>
        <v>7.6023400000002184E-2</v>
      </c>
      <c r="BO165" s="893">
        <f t="shared" si="116"/>
        <v>1.915868843700675E-2</v>
      </c>
      <c r="BP165" s="499">
        <v>2012</v>
      </c>
      <c r="BQ165" s="206" t="s">
        <v>457</v>
      </c>
      <c r="BR165" s="205" t="s">
        <v>516</v>
      </c>
      <c r="BS165" s="205" t="s">
        <v>20</v>
      </c>
      <c r="BT165" s="205" t="s">
        <v>142</v>
      </c>
      <c r="BU165" s="891" t="s">
        <v>313</v>
      </c>
      <c r="BV165" s="267">
        <v>72.593459999999993</v>
      </c>
      <c r="BW165" s="268">
        <v>24.869859999999999</v>
      </c>
      <c r="BX165" s="269">
        <v>27.476199999999999</v>
      </c>
      <c r="BY165" s="258">
        <f t="shared" si="117"/>
        <v>45.117259999999995</v>
      </c>
      <c r="BZ165" s="259">
        <f t="shared" si="118"/>
        <v>0.62150584914949636</v>
      </c>
      <c r="CA165" s="280">
        <v>43.544049999999999</v>
      </c>
      <c r="CB165" s="258"/>
      <c r="CC165" s="258">
        <v>0.1066599</v>
      </c>
      <c r="CD165" s="258"/>
      <c r="CE165" s="258">
        <v>6.9731699999999994E-2</v>
      </c>
      <c r="CF165" s="258"/>
      <c r="CG165" s="258">
        <v>0.22722339999999999</v>
      </c>
      <c r="CH165" s="258">
        <v>3.641181</v>
      </c>
      <c r="CI165" s="258">
        <f t="shared" si="124"/>
        <v>-2.6063399999999994</v>
      </c>
      <c r="CJ165" s="892">
        <f t="shared" si="120"/>
        <v>0.13475399999999382</v>
      </c>
      <c r="CK165" s="893">
        <f t="shared" si="121"/>
        <v>2.9867505251868981E-3</v>
      </c>
    </row>
    <row r="166" spans="1:89" ht="11.45" customHeight="1">
      <c r="A166" s="499">
        <v>2010</v>
      </c>
      <c r="B166" s="206" t="s">
        <v>457</v>
      </c>
      <c r="C166" s="205" t="s">
        <v>516</v>
      </c>
      <c r="D166" s="205" t="s">
        <v>4</v>
      </c>
      <c r="E166" s="205" t="s">
        <v>143</v>
      </c>
      <c r="F166" s="1001" t="s">
        <v>313</v>
      </c>
      <c r="G166" s="267">
        <v>37.798499999999997</v>
      </c>
      <c r="H166" s="268">
        <v>24.736550000000001</v>
      </c>
      <c r="I166" s="268">
        <v>28.02149</v>
      </c>
      <c r="J166" s="280">
        <f t="shared" si="106"/>
        <v>9.7770099999999971</v>
      </c>
      <c r="K166" s="281">
        <f t="shared" si="107"/>
        <v>0.25866132253925417</v>
      </c>
      <c r="L166" s="267">
        <v>8.1715389999999992</v>
      </c>
      <c r="M166" s="268"/>
      <c r="N166" s="268">
        <v>2.3332099999999998</v>
      </c>
      <c r="O166" s="268"/>
      <c r="P166" s="268">
        <v>0.70326040000000001</v>
      </c>
      <c r="Q166" s="268"/>
      <c r="R166" s="268">
        <v>0.37947370000000002</v>
      </c>
      <c r="S166" s="268">
        <v>1.4833730000000001</v>
      </c>
      <c r="T166" s="258">
        <f t="shared" si="131"/>
        <v>-3.2849399999999989</v>
      </c>
      <c r="U166" s="892">
        <f t="shared" si="109"/>
        <v>-8.9061000000025814E-3</v>
      </c>
      <c r="V166" s="893">
        <f t="shared" si="110"/>
        <v>-9.1092266449585135E-4</v>
      </c>
      <c r="W166" s="900">
        <f t="shared" si="91"/>
        <v>0.15172051578140971</v>
      </c>
      <c r="X166" s="499">
        <v>2010</v>
      </c>
      <c r="Y166" s="206" t="s">
        <v>457</v>
      </c>
      <c r="Z166" s="205" t="s">
        <v>516</v>
      </c>
      <c r="AA166" s="205" t="s">
        <v>4</v>
      </c>
      <c r="AB166" s="205" t="s">
        <v>143</v>
      </c>
      <c r="AC166" s="891" t="s">
        <v>313</v>
      </c>
      <c r="AD166" s="267">
        <v>29.928570000000001</v>
      </c>
      <c r="AE166" s="268">
        <v>19.525690000000001</v>
      </c>
      <c r="AF166" s="269">
        <v>22.294180000000001</v>
      </c>
      <c r="AG166" s="258">
        <f t="shared" si="125"/>
        <v>7.6343899999999998</v>
      </c>
      <c r="AH166" s="259">
        <f t="shared" si="126"/>
        <v>0.25508702888243573</v>
      </c>
      <c r="AI166" s="280">
        <v>6.3395830000000002</v>
      </c>
      <c r="AJ166" s="258"/>
      <c r="AK166" s="258">
        <v>1.5584340000000001</v>
      </c>
      <c r="AL166" s="258"/>
      <c r="AM166" s="258">
        <v>0.78499129999999995</v>
      </c>
      <c r="AN166" s="258"/>
      <c r="AO166" s="258">
        <v>0.49204730000000002</v>
      </c>
      <c r="AP166" s="258">
        <v>1.24682</v>
      </c>
      <c r="AQ166" s="258">
        <f t="shared" si="92"/>
        <v>-2.7684899999999999</v>
      </c>
      <c r="AR166" s="892">
        <f t="shared" si="93"/>
        <v>-1.8995600000000223E-2</v>
      </c>
      <c r="AS166" s="893">
        <f t="shared" si="127"/>
        <v>-2.4881621190429391E-3</v>
      </c>
      <c r="AT166" s="499">
        <v>2010</v>
      </c>
      <c r="AU166" s="206" t="s">
        <v>457</v>
      </c>
      <c r="AV166" s="205" t="s">
        <v>516</v>
      </c>
      <c r="AW166" s="205" t="s">
        <v>4</v>
      </c>
      <c r="AX166" s="205" t="s">
        <v>143</v>
      </c>
      <c r="AY166" s="891" t="s">
        <v>313</v>
      </c>
      <c r="AZ166" s="267">
        <v>40.934750000000001</v>
      </c>
      <c r="BA166" s="268">
        <v>32.219320000000003</v>
      </c>
      <c r="BB166" s="269">
        <v>36.534439999999996</v>
      </c>
      <c r="BC166" s="258">
        <f t="shared" si="112"/>
        <v>4.4003100000000046</v>
      </c>
      <c r="BD166" s="259">
        <f t="shared" si="113"/>
        <v>0.10749570963545654</v>
      </c>
      <c r="BE166" s="280">
        <v>2.1632790000000002</v>
      </c>
      <c r="BF166" s="258"/>
      <c r="BG166" s="258">
        <v>4.3421609999999999</v>
      </c>
      <c r="BH166" s="258"/>
      <c r="BI166" s="258">
        <v>0.69603349999999997</v>
      </c>
      <c r="BJ166" s="258"/>
      <c r="BK166" s="258">
        <v>0.17950250000000001</v>
      </c>
      <c r="BL166" s="258">
        <v>1.3354280000000001</v>
      </c>
      <c r="BM166" s="258">
        <f t="shared" si="123"/>
        <v>-4.3151199999999932</v>
      </c>
      <c r="BN166" s="892">
        <f t="shared" si="115"/>
        <v>-9.7400000000291698E-4</v>
      </c>
      <c r="BO166" s="893">
        <f t="shared" si="116"/>
        <v>-2.2134804138865578E-4</v>
      </c>
      <c r="BP166" s="499">
        <v>2010</v>
      </c>
      <c r="BQ166" s="206" t="s">
        <v>457</v>
      </c>
      <c r="BR166" s="205" t="s">
        <v>516</v>
      </c>
      <c r="BS166" s="205" t="s">
        <v>4</v>
      </c>
      <c r="BT166" s="205" t="s">
        <v>143</v>
      </c>
      <c r="BU166" s="891" t="s">
        <v>313</v>
      </c>
      <c r="BV166" s="267">
        <v>76.130330000000001</v>
      </c>
      <c r="BW166" s="268">
        <v>30.192920000000001</v>
      </c>
      <c r="BX166" s="269">
        <v>33.08361</v>
      </c>
      <c r="BY166" s="258">
        <f t="shared" si="117"/>
        <v>43.046720000000001</v>
      </c>
      <c r="BZ166" s="259">
        <f t="shared" si="118"/>
        <v>0.56543456464723063</v>
      </c>
      <c r="CA166" s="280">
        <v>41.705469999999998</v>
      </c>
      <c r="CB166" s="258"/>
      <c r="CC166" s="258">
        <v>1.0456099999999999E-2</v>
      </c>
      <c r="CD166" s="258"/>
      <c r="CE166" s="258">
        <v>0.2221861</v>
      </c>
      <c r="CF166" s="258"/>
      <c r="CG166" s="258">
        <v>0.36707590000000001</v>
      </c>
      <c r="CH166" s="258">
        <v>3.5730499999999998</v>
      </c>
      <c r="CI166" s="258">
        <f t="shared" si="124"/>
        <v>-2.8906899999999993</v>
      </c>
      <c r="CJ166" s="892">
        <f t="shared" si="120"/>
        <v>5.9171899999995503E-2</v>
      </c>
      <c r="CK166" s="893">
        <f t="shared" si="121"/>
        <v>1.374597181852543E-3</v>
      </c>
    </row>
    <row r="167" spans="1:89" ht="11.45" customHeight="1">
      <c r="A167" s="499">
        <v>2007</v>
      </c>
      <c r="B167" s="206" t="s">
        <v>457</v>
      </c>
      <c r="C167" s="205" t="s">
        <v>516</v>
      </c>
      <c r="D167" s="205" t="s">
        <v>6</v>
      </c>
      <c r="E167" s="205" t="s">
        <v>144</v>
      </c>
      <c r="F167" s="1001" t="s">
        <v>313</v>
      </c>
      <c r="G167" s="267">
        <v>37.383600000000001</v>
      </c>
      <c r="H167" s="268">
        <v>23.131820000000001</v>
      </c>
      <c r="I167" s="268">
        <v>26.55274</v>
      </c>
      <c r="J167" s="280">
        <f t="shared" si="106"/>
        <v>10.830860000000001</v>
      </c>
      <c r="K167" s="281">
        <f t="shared" si="107"/>
        <v>0.28972223113878814</v>
      </c>
      <c r="L167" s="267">
        <v>9.250591</v>
      </c>
      <c r="M167" s="268"/>
      <c r="N167" s="268">
        <v>2.4075479999999998</v>
      </c>
      <c r="O167" s="268"/>
      <c r="P167" s="268">
        <v>0.38395689999999999</v>
      </c>
      <c r="Q167" s="268"/>
      <c r="R167" s="268">
        <v>0.49374489999999999</v>
      </c>
      <c r="S167" s="268">
        <v>1.7035439999999999</v>
      </c>
      <c r="T167" s="258">
        <f t="shared" si="131"/>
        <v>-3.4209199999999989</v>
      </c>
      <c r="U167" s="892">
        <f t="shared" si="109"/>
        <v>1.2395200000000273E-2</v>
      </c>
      <c r="V167" s="893">
        <f t="shared" si="110"/>
        <v>1.1444335906844213E-3</v>
      </c>
      <c r="W167" s="900">
        <f t="shared" si="91"/>
        <v>0.15728612501684996</v>
      </c>
      <c r="X167" s="499">
        <v>2007</v>
      </c>
      <c r="Y167" s="206" t="s">
        <v>457</v>
      </c>
      <c r="Z167" s="205" t="s">
        <v>516</v>
      </c>
      <c r="AA167" s="205" t="s">
        <v>6</v>
      </c>
      <c r="AB167" s="205" t="s">
        <v>144</v>
      </c>
      <c r="AC167" s="891" t="s">
        <v>313</v>
      </c>
      <c r="AD167" s="267">
        <v>28.802040000000002</v>
      </c>
      <c r="AE167" s="268">
        <v>17.922750000000001</v>
      </c>
      <c r="AF167" s="269">
        <v>20.62219</v>
      </c>
      <c r="AG167" s="258">
        <f t="shared" si="125"/>
        <v>8.1798500000000018</v>
      </c>
      <c r="AH167" s="259">
        <f t="shared" si="126"/>
        <v>0.28400245260405171</v>
      </c>
      <c r="AI167" s="280">
        <v>6.7977119999999998</v>
      </c>
      <c r="AJ167" s="258"/>
      <c r="AK167" s="258">
        <v>1.535579</v>
      </c>
      <c r="AL167" s="258"/>
      <c r="AM167" s="258">
        <v>0.44750309999999999</v>
      </c>
      <c r="AN167" s="258"/>
      <c r="AO167" s="258">
        <v>0.60106749999999998</v>
      </c>
      <c r="AP167" s="258">
        <v>1.464318</v>
      </c>
      <c r="AQ167" s="258">
        <f t="shared" si="92"/>
        <v>-2.6994399999999992</v>
      </c>
      <c r="AR167" s="892">
        <f t="shared" si="93"/>
        <v>3.3110400000001761E-2</v>
      </c>
      <c r="AS167" s="893">
        <f t="shared" si="127"/>
        <v>4.0478003875378827E-3</v>
      </c>
      <c r="AT167" s="499">
        <v>2007</v>
      </c>
      <c r="AU167" s="206" t="s">
        <v>457</v>
      </c>
      <c r="AV167" s="205" t="s">
        <v>516</v>
      </c>
      <c r="AW167" s="205" t="s">
        <v>6</v>
      </c>
      <c r="AX167" s="205" t="s">
        <v>144</v>
      </c>
      <c r="AY167" s="891" t="s">
        <v>313</v>
      </c>
      <c r="AZ167" s="267">
        <v>40.719209999999997</v>
      </c>
      <c r="BA167" s="268">
        <v>30.51848</v>
      </c>
      <c r="BB167" s="269">
        <v>35.379460000000002</v>
      </c>
      <c r="BC167" s="258">
        <f t="shared" si="112"/>
        <v>5.3397499999999951</v>
      </c>
      <c r="BD167" s="259">
        <f t="shared" si="113"/>
        <v>0.13113589384469873</v>
      </c>
      <c r="BE167" s="280">
        <v>3.301641</v>
      </c>
      <c r="BF167" s="258"/>
      <c r="BG167" s="258">
        <v>4.4681280000000001</v>
      </c>
      <c r="BH167" s="258"/>
      <c r="BI167" s="258">
        <v>0.33926869999999998</v>
      </c>
      <c r="BJ167" s="258"/>
      <c r="BK167" s="258">
        <v>0.30373</v>
      </c>
      <c r="BL167" s="258">
        <v>1.8035559999999999</v>
      </c>
      <c r="BM167" s="258">
        <f t="shared" si="123"/>
        <v>-4.8609800000000014</v>
      </c>
      <c r="BN167" s="892">
        <f t="shared" si="115"/>
        <v>-1.5593700000003707E-2</v>
      </c>
      <c r="BO167" s="893">
        <f t="shared" si="116"/>
        <v>-2.9203052577374826E-3</v>
      </c>
      <c r="BP167" s="499">
        <v>2007</v>
      </c>
      <c r="BQ167" s="206" t="s">
        <v>457</v>
      </c>
      <c r="BR167" s="205" t="s">
        <v>516</v>
      </c>
      <c r="BS167" s="205" t="s">
        <v>6</v>
      </c>
      <c r="BT167" s="205" t="s">
        <v>144</v>
      </c>
      <c r="BU167" s="891" t="s">
        <v>313</v>
      </c>
      <c r="BV167" s="267">
        <v>79.08287</v>
      </c>
      <c r="BW167" s="268">
        <v>29.280339999999999</v>
      </c>
      <c r="BX167" s="269">
        <v>31.66986</v>
      </c>
      <c r="BY167" s="258">
        <f t="shared" si="117"/>
        <v>47.41301</v>
      </c>
      <c r="BZ167" s="259">
        <f t="shared" si="118"/>
        <v>0.5995357781021351</v>
      </c>
      <c r="CA167" s="280">
        <v>46.134059999999998</v>
      </c>
      <c r="CB167" s="258"/>
      <c r="CC167" s="258">
        <v>0.1262693</v>
      </c>
      <c r="CD167" s="258"/>
      <c r="CE167" s="258">
        <v>0.1436644</v>
      </c>
      <c r="CF167" s="258"/>
      <c r="CG167" s="258">
        <v>0.44565009999999999</v>
      </c>
      <c r="CH167" s="258">
        <v>2.9246509999999999</v>
      </c>
      <c r="CI167" s="258">
        <f t="shared" si="124"/>
        <v>-2.389520000000001</v>
      </c>
      <c r="CJ167" s="892">
        <f t="shared" si="120"/>
        <v>2.8235200000011673E-2</v>
      </c>
      <c r="CK167" s="893">
        <f t="shared" si="121"/>
        <v>5.9551587212057771E-4</v>
      </c>
    </row>
    <row r="168" spans="1:89" ht="11.45" customHeight="1">
      <c r="A168" s="499">
        <v>2005</v>
      </c>
      <c r="B168" s="206" t="s">
        <v>457</v>
      </c>
      <c r="C168" s="205" t="s">
        <v>516</v>
      </c>
      <c r="D168" s="205" t="s">
        <v>8</v>
      </c>
      <c r="E168" s="205" t="s">
        <v>145</v>
      </c>
      <c r="F168" s="1001" t="s">
        <v>313</v>
      </c>
      <c r="G168" s="267">
        <v>37.93676</v>
      </c>
      <c r="H168" s="268">
        <v>23.59477</v>
      </c>
      <c r="I168" s="268">
        <v>26.785599999999999</v>
      </c>
      <c r="J168" s="280">
        <f t="shared" si="106"/>
        <v>11.151160000000001</v>
      </c>
      <c r="K168" s="281">
        <f t="shared" si="107"/>
        <v>0.29394075825136362</v>
      </c>
      <c r="L168" s="267">
        <v>9.4276470000000003</v>
      </c>
      <c r="M168" s="268"/>
      <c r="N168" s="268">
        <v>1.874576</v>
      </c>
      <c r="O168" s="268">
        <v>4.50382E-2</v>
      </c>
      <c r="P168" s="268">
        <v>0.4962549</v>
      </c>
      <c r="Q168" s="268"/>
      <c r="R168" s="268">
        <v>0.63589759999999995</v>
      </c>
      <c r="S168" s="268">
        <v>1.743897</v>
      </c>
      <c r="T168" s="258">
        <f t="shared" si="131"/>
        <v>-3.1908299999999983</v>
      </c>
      <c r="U168" s="892">
        <f t="shared" si="109"/>
        <v>0.11867929999999838</v>
      </c>
      <c r="V168" s="893">
        <f t="shared" si="110"/>
        <v>1.0642776177545507E-2</v>
      </c>
      <c r="W168" s="900">
        <f t="shared" si="91"/>
        <v>0.1563870485223062</v>
      </c>
      <c r="X168" s="499">
        <v>2005</v>
      </c>
      <c r="Y168" s="206" t="s">
        <v>457</v>
      </c>
      <c r="Z168" s="205" t="s">
        <v>516</v>
      </c>
      <c r="AA168" s="205" t="s">
        <v>8</v>
      </c>
      <c r="AB168" s="205" t="s">
        <v>145</v>
      </c>
      <c r="AC168" s="891" t="s">
        <v>313</v>
      </c>
      <c r="AD168" s="267">
        <v>30.031269999999999</v>
      </c>
      <c r="AE168" s="268">
        <v>18.668970000000002</v>
      </c>
      <c r="AF168" s="269">
        <v>21.427309999999999</v>
      </c>
      <c r="AG168" s="258">
        <f t="shared" si="125"/>
        <v>8.6039600000000007</v>
      </c>
      <c r="AH168" s="259">
        <f t="shared" si="126"/>
        <v>0.2865000381269257</v>
      </c>
      <c r="AI168" s="280">
        <v>7.2927759999999999</v>
      </c>
      <c r="AJ168" s="258"/>
      <c r="AK168" s="258">
        <v>1.209317</v>
      </c>
      <c r="AL168" s="258">
        <v>3.8942299999999999E-2</v>
      </c>
      <c r="AM168" s="258">
        <v>0.65517040000000004</v>
      </c>
      <c r="AN168" s="258"/>
      <c r="AO168" s="258">
        <v>0.74985120000000005</v>
      </c>
      <c r="AP168" s="258">
        <v>1.318641</v>
      </c>
      <c r="AQ168" s="258">
        <f t="shared" si="92"/>
        <v>-2.7583399999999969</v>
      </c>
      <c r="AR168" s="892">
        <f t="shared" si="93"/>
        <v>9.7602099999997805E-2</v>
      </c>
      <c r="AS168" s="893">
        <f t="shared" si="127"/>
        <v>1.1343857944481122E-2</v>
      </c>
      <c r="AT168" s="499">
        <v>2005</v>
      </c>
      <c r="AU168" s="206" t="s">
        <v>457</v>
      </c>
      <c r="AV168" s="205" t="s">
        <v>516</v>
      </c>
      <c r="AW168" s="205" t="s">
        <v>8</v>
      </c>
      <c r="AX168" s="205" t="s">
        <v>145</v>
      </c>
      <c r="AY168" s="891" t="s">
        <v>313</v>
      </c>
      <c r="AZ168" s="267">
        <v>40.188180000000003</v>
      </c>
      <c r="BA168" s="268">
        <v>30.690390000000001</v>
      </c>
      <c r="BB168" s="269">
        <v>34.705889999999997</v>
      </c>
      <c r="BC168" s="258">
        <f t="shared" si="112"/>
        <v>5.4822900000000061</v>
      </c>
      <c r="BD168" s="259">
        <f t="shared" si="113"/>
        <v>0.1364154833585399</v>
      </c>
      <c r="BE168" s="280">
        <v>3.096149</v>
      </c>
      <c r="BF168" s="258"/>
      <c r="BG168" s="258">
        <v>3.4458980000000001</v>
      </c>
      <c r="BH168" s="258">
        <v>4.8464800000000002E-2</v>
      </c>
      <c r="BI168" s="258">
        <v>0.31360529999999998</v>
      </c>
      <c r="BJ168" s="258"/>
      <c r="BK168" s="258">
        <v>0.53312780000000004</v>
      </c>
      <c r="BL168" s="258">
        <v>1.8986229999999999</v>
      </c>
      <c r="BM168" s="258">
        <f t="shared" si="123"/>
        <v>-4.0154999999999959</v>
      </c>
      <c r="BN168" s="892">
        <f t="shared" si="115"/>
        <v>0.16192210000000173</v>
      </c>
      <c r="BO168" s="893">
        <f t="shared" si="116"/>
        <v>2.9535486083370553E-2</v>
      </c>
      <c r="BP168" s="499">
        <v>2005</v>
      </c>
      <c r="BQ168" s="206" t="s">
        <v>457</v>
      </c>
      <c r="BR168" s="205" t="s">
        <v>516</v>
      </c>
      <c r="BS168" s="205" t="s">
        <v>8</v>
      </c>
      <c r="BT168" s="205" t="s">
        <v>145</v>
      </c>
      <c r="BU168" s="891" t="s">
        <v>313</v>
      </c>
      <c r="BV168" s="267">
        <v>76.676580000000001</v>
      </c>
      <c r="BW168" s="268">
        <v>28.134650000000001</v>
      </c>
      <c r="BX168" s="269">
        <v>30.800080000000001</v>
      </c>
      <c r="BY168" s="258">
        <f t="shared" si="117"/>
        <v>45.8765</v>
      </c>
      <c r="BZ168" s="259">
        <f t="shared" si="118"/>
        <v>0.59831176612206749</v>
      </c>
      <c r="CA168" s="280">
        <v>43.71707</v>
      </c>
      <c r="CB168" s="258"/>
      <c r="CC168" s="258">
        <v>0.18410019999999999</v>
      </c>
      <c r="CD168" s="258">
        <v>6.8187700000000004E-2</v>
      </c>
      <c r="CE168" s="258">
        <v>0.17109779999999999</v>
      </c>
      <c r="CF168" s="258"/>
      <c r="CG168" s="258">
        <v>0.55574040000000002</v>
      </c>
      <c r="CH168" s="258">
        <v>3.72465</v>
      </c>
      <c r="CI168" s="258">
        <f t="shared" si="124"/>
        <v>-2.6654300000000006</v>
      </c>
      <c r="CJ168" s="892">
        <f t="shared" si="120"/>
        <v>0.12108390000000213</v>
      </c>
      <c r="CK168" s="893">
        <f t="shared" si="121"/>
        <v>2.6393447625691177E-3</v>
      </c>
    </row>
    <row r="169" spans="1:89" ht="11.45" customHeight="1">
      <c r="A169" s="499">
        <v>2001</v>
      </c>
      <c r="B169" s="206" t="s">
        <v>457</v>
      </c>
      <c r="C169" s="205" t="s">
        <v>516</v>
      </c>
      <c r="D169" s="205" t="s">
        <v>10</v>
      </c>
      <c r="E169" s="205" t="s">
        <v>146</v>
      </c>
      <c r="F169" s="1001" t="s">
        <v>313</v>
      </c>
      <c r="G169" s="267">
        <v>37.370849999999997</v>
      </c>
      <c r="H169" s="268">
        <v>19.943180000000002</v>
      </c>
      <c r="I169" s="268">
        <v>23.555569999999999</v>
      </c>
      <c r="J169" s="280">
        <f t="shared" si="106"/>
        <v>13.815279999999998</v>
      </c>
      <c r="K169" s="281">
        <f t="shared" si="107"/>
        <v>0.36968064681429508</v>
      </c>
      <c r="L169" s="267">
        <v>8.7617329999999995</v>
      </c>
      <c r="M169" s="268"/>
      <c r="N169" s="268">
        <v>3.5123669999999998</v>
      </c>
      <c r="O169" s="268">
        <v>0.13030340000000001</v>
      </c>
      <c r="P169" s="268">
        <v>1.341631</v>
      </c>
      <c r="Q169" s="268"/>
      <c r="R169" s="268">
        <v>1.4375549999999999</v>
      </c>
      <c r="S169" s="268">
        <v>2.2815319999999999</v>
      </c>
      <c r="T169" s="258">
        <f t="shared" si="131"/>
        <v>-3.6123899999999978</v>
      </c>
      <c r="U169" s="892">
        <f t="shared" si="109"/>
        <v>-3.7451400000001911E-2</v>
      </c>
      <c r="V169" s="893">
        <f t="shared" si="110"/>
        <v>-2.7108679664836267E-3</v>
      </c>
      <c r="W169" s="900">
        <f t="shared" si="91"/>
        <v>0.16514554898633979</v>
      </c>
      <c r="X169" s="499">
        <v>2001</v>
      </c>
      <c r="Y169" s="206" t="s">
        <v>457</v>
      </c>
      <c r="Z169" s="205" t="s">
        <v>516</v>
      </c>
      <c r="AA169" s="205" t="s">
        <v>10</v>
      </c>
      <c r="AB169" s="205" t="s">
        <v>146</v>
      </c>
      <c r="AC169" s="891" t="s">
        <v>313</v>
      </c>
      <c r="AD169" s="267">
        <v>30.019359999999999</v>
      </c>
      <c r="AE169" s="268">
        <v>16.298670000000001</v>
      </c>
      <c r="AF169" s="269">
        <v>19.4817</v>
      </c>
      <c r="AG169" s="258">
        <f t="shared" si="125"/>
        <v>10.537659999999999</v>
      </c>
      <c r="AH169" s="259">
        <f t="shared" si="126"/>
        <v>0.35102880274596127</v>
      </c>
      <c r="AI169" s="280">
        <v>6.2080760000000001</v>
      </c>
      <c r="AJ169" s="258"/>
      <c r="AK169" s="258">
        <v>2.179478</v>
      </c>
      <c r="AL169" s="258">
        <v>0.12769320000000001</v>
      </c>
      <c r="AM169" s="258">
        <v>1.5820970000000001</v>
      </c>
      <c r="AN169" s="258"/>
      <c r="AO169" s="258">
        <v>1.5893649999999999</v>
      </c>
      <c r="AP169" s="258">
        <v>2.033023</v>
      </c>
      <c r="AQ169" s="258">
        <f t="shared" si="92"/>
        <v>-3.1830299999999987</v>
      </c>
      <c r="AR169" s="892">
        <f t="shared" si="93"/>
        <v>9.5779999999834331E-4</v>
      </c>
      <c r="AS169" s="893">
        <f t="shared" si="127"/>
        <v>9.0893044565714155E-5</v>
      </c>
      <c r="AT169" s="499">
        <v>2001</v>
      </c>
      <c r="AU169" s="206" t="s">
        <v>457</v>
      </c>
      <c r="AV169" s="205" t="s">
        <v>516</v>
      </c>
      <c r="AW169" s="205" t="s">
        <v>10</v>
      </c>
      <c r="AX169" s="205" t="s">
        <v>146</v>
      </c>
      <c r="AY169" s="891" t="s">
        <v>313</v>
      </c>
      <c r="AZ169" s="267">
        <v>38.275010000000002</v>
      </c>
      <c r="BA169" s="268">
        <v>24.109249999999999</v>
      </c>
      <c r="BB169" s="269">
        <v>28.459820000000001</v>
      </c>
      <c r="BC169" s="258">
        <f t="shared" si="112"/>
        <v>9.8151900000000012</v>
      </c>
      <c r="BD169" s="259">
        <f t="shared" si="113"/>
        <v>0.25643860053857598</v>
      </c>
      <c r="BE169" s="280">
        <v>2.5564969999999998</v>
      </c>
      <c r="BF169" s="258"/>
      <c r="BG169" s="258">
        <v>6.7431869999999998</v>
      </c>
      <c r="BH169" s="258">
        <v>0.15340329999999999</v>
      </c>
      <c r="BI169" s="258">
        <v>1.1945410000000001</v>
      </c>
      <c r="BJ169" s="258"/>
      <c r="BK169" s="258">
        <v>1.4210689999999999</v>
      </c>
      <c r="BL169" s="258">
        <v>2.204021</v>
      </c>
      <c r="BM169" s="258">
        <f t="shared" si="123"/>
        <v>-4.3505700000000012</v>
      </c>
      <c r="BN169" s="892">
        <f t="shared" si="115"/>
        <v>-0.10695829999999873</v>
      </c>
      <c r="BO169" s="893">
        <f t="shared" si="116"/>
        <v>-1.0897221551493015E-2</v>
      </c>
      <c r="BP169" s="499">
        <v>2001</v>
      </c>
      <c r="BQ169" s="206" t="s">
        <v>457</v>
      </c>
      <c r="BR169" s="205" t="s">
        <v>516</v>
      </c>
      <c r="BS169" s="205" t="s">
        <v>10</v>
      </c>
      <c r="BT169" s="205" t="s">
        <v>146</v>
      </c>
      <c r="BU169" s="891" t="s">
        <v>313</v>
      </c>
      <c r="BV169" s="267">
        <v>77.107879999999994</v>
      </c>
      <c r="BW169" s="268">
        <v>27.039059999999999</v>
      </c>
      <c r="BX169" s="269">
        <v>30.446619999999999</v>
      </c>
      <c r="BY169" s="258">
        <f t="shared" si="117"/>
        <v>46.661259999999999</v>
      </c>
      <c r="BZ169" s="259">
        <f t="shared" si="118"/>
        <v>0.60514256130501842</v>
      </c>
      <c r="CA169" s="280">
        <v>44.660780000000003</v>
      </c>
      <c r="CB169" s="258"/>
      <c r="CC169" s="258">
        <v>0.36906240000000001</v>
      </c>
      <c r="CD169" s="258">
        <v>6.5439200000000003E-2</v>
      </c>
      <c r="CE169" s="258">
        <v>0.40612219999999999</v>
      </c>
      <c r="CF169" s="258"/>
      <c r="CG169" s="258">
        <v>0.57586289999999996</v>
      </c>
      <c r="CH169" s="258">
        <v>4.0189810000000001</v>
      </c>
      <c r="CI169" s="258">
        <f t="shared" si="124"/>
        <v>-3.4075600000000001</v>
      </c>
      <c r="CJ169" s="892">
        <f t="shared" si="120"/>
        <v>-2.7427699999989841E-2</v>
      </c>
      <c r="CK169" s="893">
        <f t="shared" si="121"/>
        <v>-5.8780452992460641E-4</v>
      </c>
    </row>
    <row r="170" spans="1:89" ht="11.45" customHeight="1">
      <c r="A170" s="499">
        <v>1997</v>
      </c>
      <c r="B170" s="206" t="s">
        <v>457</v>
      </c>
      <c r="C170" s="205" t="s">
        <v>516</v>
      </c>
      <c r="D170" s="205" t="s">
        <v>12</v>
      </c>
      <c r="E170" s="205" t="s">
        <v>147</v>
      </c>
      <c r="F170" s="1001" t="s">
        <v>313</v>
      </c>
      <c r="G170" s="267">
        <v>33.73198</v>
      </c>
      <c r="H170" s="268">
        <v>18.075019999999999</v>
      </c>
      <c r="I170" s="268">
        <v>21.928170000000001</v>
      </c>
      <c r="J170" s="280">
        <f t="shared" si="106"/>
        <v>11.803809999999999</v>
      </c>
      <c r="K170" s="281">
        <f t="shared" si="107"/>
        <v>0.34992935487332788</v>
      </c>
      <c r="L170" s="267">
        <v>7.5371290000000002</v>
      </c>
      <c r="M170" s="268"/>
      <c r="N170" s="268">
        <v>3.954088</v>
      </c>
      <c r="O170" s="268"/>
      <c r="P170" s="268">
        <v>0.89154049999999996</v>
      </c>
      <c r="Q170" s="268"/>
      <c r="R170" s="268">
        <v>0.81986429999999999</v>
      </c>
      <c r="S170" s="268">
        <v>2.5137339999999999</v>
      </c>
      <c r="T170" s="258">
        <f t="shared" si="131"/>
        <v>-3.853150000000003</v>
      </c>
      <c r="U170" s="892">
        <f t="shared" si="109"/>
        <v>-5.9395799999998999E-2</v>
      </c>
      <c r="V170" s="893">
        <f t="shared" si="110"/>
        <v>-5.0319176604841157E-3</v>
      </c>
      <c r="W170" s="900">
        <f t="shared" si="91"/>
        <v>0.2129595444182853</v>
      </c>
      <c r="X170" s="499">
        <v>1997</v>
      </c>
      <c r="Y170" s="206" t="s">
        <v>457</v>
      </c>
      <c r="Z170" s="205" t="s">
        <v>516</v>
      </c>
      <c r="AA170" s="205" t="s">
        <v>12</v>
      </c>
      <c r="AB170" s="205" t="s">
        <v>147</v>
      </c>
      <c r="AC170" s="891" t="s">
        <v>313</v>
      </c>
      <c r="AD170" s="267">
        <v>26.380109999999998</v>
      </c>
      <c r="AE170" s="268">
        <v>14.904629999999999</v>
      </c>
      <c r="AF170" s="269">
        <v>18.174890000000001</v>
      </c>
      <c r="AG170" s="258">
        <f t="shared" si="125"/>
        <v>8.2052199999999971</v>
      </c>
      <c r="AH170" s="259">
        <f t="shared" si="126"/>
        <v>0.31103812683116172</v>
      </c>
      <c r="AI170" s="280">
        <v>4.9997030000000002</v>
      </c>
      <c r="AJ170" s="258"/>
      <c r="AK170" s="258">
        <v>2.3852549999999999</v>
      </c>
      <c r="AL170" s="258"/>
      <c r="AM170" s="258">
        <v>1.033652</v>
      </c>
      <c r="AN170" s="258"/>
      <c r="AO170" s="258">
        <v>0.86221930000000002</v>
      </c>
      <c r="AP170" s="258">
        <v>2.213257</v>
      </c>
      <c r="AQ170" s="258">
        <f t="shared" si="92"/>
        <v>-3.2702600000000022</v>
      </c>
      <c r="AR170" s="892">
        <f t="shared" si="93"/>
        <v>-1.8606300000001852E-2</v>
      </c>
      <c r="AS170" s="893">
        <f t="shared" si="127"/>
        <v>-2.2676174435300772E-3</v>
      </c>
      <c r="AT170" s="499">
        <v>1997</v>
      </c>
      <c r="AU170" s="206" t="s">
        <v>457</v>
      </c>
      <c r="AV170" s="205" t="s">
        <v>516</v>
      </c>
      <c r="AW170" s="205" t="s">
        <v>12</v>
      </c>
      <c r="AX170" s="205" t="s">
        <v>147</v>
      </c>
      <c r="AY170" s="891" t="s">
        <v>313</v>
      </c>
      <c r="AZ170" s="267">
        <v>33.924169999999997</v>
      </c>
      <c r="BA170" s="268">
        <v>19.491070000000001</v>
      </c>
      <c r="BB170" s="269">
        <v>24.447929999999999</v>
      </c>
      <c r="BC170" s="258">
        <f t="shared" si="112"/>
        <v>9.4762399999999971</v>
      </c>
      <c r="BD170" s="259">
        <f t="shared" si="113"/>
        <v>0.27933594248584409</v>
      </c>
      <c r="BE170" s="280">
        <v>2.7578390000000002</v>
      </c>
      <c r="BF170" s="258"/>
      <c r="BG170" s="258">
        <v>7.7079120000000003</v>
      </c>
      <c r="BH170" s="258"/>
      <c r="BI170" s="258">
        <v>0.7989655</v>
      </c>
      <c r="BJ170" s="258"/>
      <c r="BK170" s="258">
        <v>0.84182069999999998</v>
      </c>
      <c r="BL170" s="258">
        <v>2.462885</v>
      </c>
      <c r="BM170" s="258">
        <f t="shared" si="123"/>
        <v>-4.9568599999999989</v>
      </c>
      <c r="BN170" s="892">
        <f t="shared" si="115"/>
        <v>-0.13632220000000395</v>
      </c>
      <c r="BO170" s="893">
        <f t="shared" si="116"/>
        <v>-1.4385684617528047E-2</v>
      </c>
      <c r="BP170" s="499">
        <v>1997</v>
      </c>
      <c r="BQ170" s="206" t="s">
        <v>457</v>
      </c>
      <c r="BR170" s="205" t="s">
        <v>516</v>
      </c>
      <c r="BS170" s="205" t="s">
        <v>12</v>
      </c>
      <c r="BT170" s="205" t="s">
        <v>147</v>
      </c>
      <c r="BU170" s="891" t="s">
        <v>313</v>
      </c>
      <c r="BV170" s="267">
        <v>75.747780000000006</v>
      </c>
      <c r="BW170" s="268">
        <v>31.729140000000001</v>
      </c>
      <c r="BX170" s="269">
        <v>35.268500000000003</v>
      </c>
      <c r="BY170" s="258">
        <f t="shared" si="117"/>
        <v>40.479280000000003</v>
      </c>
      <c r="BZ170" s="259">
        <f t="shared" si="118"/>
        <v>0.53439559548807902</v>
      </c>
      <c r="CA170" s="280">
        <v>38.265459999999997</v>
      </c>
      <c r="CB170" s="258"/>
      <c r="CC170" s="258">
        <v>0.48651309999999998</v>
      </c>
      <c r="CD170" s="258"/>
      <c r="CE170" s="258">
        <v>0.37695309999999999</v>
      </c>
      <c r="CF170" s="258"/>
      <c r="CG170" s="258">
        <v>0.50058559999999996</v>
      </c>
      <c r="CH170" s="258">
        <v>4.4275469999999997</v>
      </c>
      <c r="CI170" s="258">
        <f t="shared" si="124"/>
        <v>-3.5393600000000021</v>
      </c>
      <c r="CJ170" s="892">
        <f t="shared" si="120"/>
        <v>-3.8418799999995201E-2</v>
      </c>
      <c r="CK170" s="893">
        <f t="shared" si="121"/>
        <v>-9.4909790885596779E-4</v>
      </c>
    </row>
    <row r="171" spans="1:89" ht="11.45" customHeight="1">
      <c r="A171" s="499">
        <v>1992</v>
      </c>
      <c r="B171" s="206" t="s">
        <v>457</v>
      </c>
      <c r="C171" s="205" t="s">
        <v>516</v>
      </c>
      <c r="D171" s="205" t="s">
        <v>14</v>
      </c>
      <c r="E171" s="205" t="s">
        <v>148</v>
      </c>
      <c r="F171" s="1001" t="s">
        <v>313</v>
      </c>
      <c r="G171" s="267">
        <v>31.726030000000002</v>
      </c>
      <c r="H171" s="268">
        <v>15.62308</v>
      </c>
      <c r="I171" s="268">
        <v>18.062560000000001</v>
      </c>
      <c r="J171" s="280">
        <f t="shared" si="106"/>
        <v>13.66347</v>
      </c>
      <c r="K171" s="281">
        <f t="shared" si="107"/>
        <v>0.43067065119713999</v>
      </c>
      <c r="L171" s="267">
        <v>8.1942409999999999</v>
      </c>
      <c r="M171" s="268">
        <v>0.88561920000000005</v>
      </c>
      <c r="N171" s="268">
        <v>2.7393960000000002</v>
      </c>
      <c r="O171" s="268"/>
      <c r="P171" s="268">
        <v>0.79931160000000001</v>
      </c>
      <c r="Q171" s="268"/>
      <c r="R171" s="268"/>
      <c r="S171" s="268">
        <v>3.402695</v>
      </c>
      <c r="T171" s="258">
        <f t="shared" si="131"/>
        <v>-2.4394800000000014</v>
      </c>
      <c r="U171" s="892">
        <f t="shared" si="109"/>
        <v>8.1687199999999294E-2</v>
      </c>
      <c r="V171" s="893">
        <f t="shared" si="110"/>
        <v>5.9785105833290737E-3</v>
      </c>
      <c r="W171" s="900">
        <f t="shared" si="91"/>
        <v>0.24903593303897179</v>
      </c>
      <c r="X171" s="499">
        <v>1992</v>
      </c>
      <c r="Y171" s="206" t="s">
        <v>457</v>
      </c>
      <c r="Z171" s="205" t="s">
        <v>516</v>
      </c>
      <c r="AA171" s="205" t="s">
        <v>14</v>
      </c>
      <c r="AB171" s="205" t="s">
        <v>148</v>
      </c>
      <c r="AC171" s="891" t="s">
        <v>313</v>
      </c>
      <c r="AD171" s="267">
        <v>24.76633</v>
      </c>
      <c r="AE171" s="268">
        <v>12.460789999999999</v>
      </c>
      <c r="AF171" s="269">
        <v>14.67018</v>
      </c>
      <c r="AG171" s="258">
        <f t="shared" si="125"/>
        <v>10.09615</v>
      </c>
      <c r="AH171" s="259">
        <f t="shared" si="126"/>
        <v>0.40765628173411239</v>
      </c>
      <c r="AI171" s="280">
        <v>5.7587799999999998</v>
      </c>
      <c r="AJ171" s="258">
        <v>0.86901709999999999</v>
      </c>
      <c r="AK171" s="258">
        <v>1.496113</v>
      </c>
      <c r="AL171" s="258"/>
      <c r="AM171" s="258">
        <v>0.94531540000000003</v>
      </c>
      <c r="AN171" s="258"/>
      <c r="AO171" s="258"/>
      <c r="AP171" s="258">
        <v>3.1979690000000001</v>
      </c>
      <c r="AQ171" s="258">
        <f t="shared" si="92"/>
        <v>-2.2093900000000009</v>
      </c>
      <c r="AR171" s="892">
        <f t="shared" si="93"/>
        <v>3.8345500000000143E-2</v>
      </c>
      <c r="AS171" s="893">
        <f t="shared" si="127"/>
        <v>3.7980319230597947E-3</v>
      </c>
      <c r="AT171" s="499">
        <v>1992</v>
      </c>
      <c r="AU171" s="206" t="s">
        <v>457</v>
      </c>
      <c r="AV171" s="205" t="s">
        <v>516</v>
      </c>
      <c r="AW171" s="205" t="s">
        <v>14</v>
      </c>
      <c r="AX171" s="205" t="s">
        <v>148</v>
      </c>
      <c r="AY171" s="891" t="s">
        <v>313</v>
      </c>
      <c r="AZ171" s="267">
        <v>30.64762</v>
      </c>
      <c r="BA171" s="268">
        <v>18.176100000000002</v>
      </c>
      <c r="BB171" s="269">
        <v>21.474769999999999</v>
      </c>
      <c r="BC171" s="258">
        <f t="shared" si="112"/>
        <v>9.1728500000000004</v>
      </c>
      <c r="BD171" s="259">
        <f t="shared" si="113"/>
        <v>0.29930056559041129</v>
      </c>
      <c r="BE171" s="280">
        <v>2.367556</v>
      </c>
      <c r="BF171" s="258">
        <v>0.68061919999999998</v>
      </c>
      <c r="BG171" s="258">
        <v>5.462961</v>
      </c>
      <c r="BH171" s="258"/>
      <c r="BI171" s="258">
        <v>0.6210909</v>
      </c>
      <c r="BJ171" s="258"/>
      <c r="BK171" s="258"/>
      <c r="BL171" s="258">
        <v>3.2335280000000002</v>
      </c>
      <c r="BM171" s="258">
        <f t="shared" si="123"/>
        <v>-3.2986699999999978</v>
      </c>
      <c r="BN171" s="892">
        <f t="shared" si="115"/>
        <v>0.10576489999999872</v>
      </c>
      <c r="BO171" s="893">
        <f t="shared" si="116"/>
        <v>1.1530211439192695E-2</v>
      </c>
      <c r="BP171" s="499">
        <v>1992</v>
      </c>
      <c r="BQ171" s="206" t="s">
        <v>457</v>
      </c>
      <c r="BR171" s="205" t="s">
        <v>516</v>
      </c>
      <c r="BS171" s="205" t="s">
        <v>14</v>
      </c>
      <c r="BT171" s="205" t="s">
        <v>148</v>
      </c>
      <c r="BU171" s="891" t="s">
        <v>313</v>
      </c>
      <c r="BV171" s="267">
        <v>76.538989999999998</v>
      </c>
      <c r="BW171" s="268">
        <v>24.84478</v>
      </c>
      <c r="BX171" s="269">
        <v>25.511620000000001</v>
      </c>
      <c r="BY171" s="258">
        <f t="shared" si="117"/>
        <v>51.027369999999998</v>
      </c>
      <c r="BZ171" s="259">
        <f t="shared" si="118"/>
        <v>0.66668465314214365</v>
      </c>
      <c r="CA171" s="280">
        <v>43.838180000000001</v>
      </c>
      <c r="CB171" s="258">
        <v>1.6102030000000001</v>
      </c>
      <c r="CC171" s="258">
        <v>5.3897899999999999E-2</v>
      </c>
      <c r="CD171" s="258"/>
      <c r="CE171" s="258">
        <v>0.54915619999999998</v>
      </c>
      <c r="CF171" s="258"/>
      <c r="CG171" s="258"/>
      <c r="CH171" s="258">
        <v>5.4142190000000001</v>
      </c>
      <c r="CI171" s="258">
        <f t="shared" si="124"/>
        <v>-0.66684000000000054</v>
      </c>
      <c r="CJ171" s="892">
        <f t="shared" si="120"/>
        <v>0.22855389999999431</v>
      </c>
      <c r="CK171" s="893">
        <f t="shared" si="121"/>
        <v>4.4790452653153462E-3</v>
      </c>
    </row>
    <row r="172" spans="1:89" ht="11.45" customHeight="1">
      <c r="A172" s="499">
        <v>1986</v>
      </c>
      <c r="B172" s="206" t="s">
        <v>457</v>
      </c>
      <c r="C172" s="205" t="s">
        <v>516</v>
      </c>
      <c r="D172" s="205" t="s">
        <v>16</v>
      </c>
      <c r="E172" s="205" t="s">
        <v>149</v>
      </c>
      <c r="F172" s="1001" t="s">
        <v>313</v>
      </c>
      <c r="G172" s="267">
        <v>31.332699999999999</v>
      </c>
      <c r="H172" s="268">
        <v>16.63252</v>
      </c>
      <c r="I172" s="268">
        <v>19.414840000000002</v>
      </c>
      <c r="J172" s="280">
        <f t="shared" si="106"/>
        <v>11.917859999999997</v>
      </c>
      <c r="K172" s="281">
        <f t="shared" si="107"/>
        <v>0.38036492226970536</v>
      </c>
      <c r="L172" s="267">
        <v>8.0562229999999992</v>
      </c>
      <c r="M172" s="268"/>
      <c r="N172" s="268">
        <v>4.4249830000000001</v>
      </c>
      <c r="O172" s="268"/>
      <c r="P172" s="268">
        <v>0.3267756</v>
      </c>
      <c r="Q172" s="268"/>
      <c r="R172" s="268"/>
      <c r="S172" s="268">
        <v>1.9670000000000001</v>
      </c>
      <c r="T172" s="258">
        <f t="shared" si="131"/>
        <v>-2.7823200000000021</v>
      </c>
      <c r="U172" s="892">
        <f t="shared" si="109"/>
        <v>-7.480160000000069E-2</v>
      </c>
      <c r="V172" s="893">
        <f t="shared" si="110"/>
        <v>-6.2764288219529941E-3</v>
      </c>
      <c r="W172" s="900">
        <f t="shared" si="91"/>
        <v>0.16504640933858936</v>
      </c>
      <c r="X172" s="499">
        <v>1986</v>
      </c>
      <c r="Y172" s="206" t="s">
        <v>457</v>
      </c>
      <c r="Z172" s="205" t="s">
        <v>516</v>
      </c>
      <c r="AA172" s="205" t="s">
        <v>16</v>
      </c>
      <c r="AB172" s="205" t="s">
        <v>149</v>
      </c>
      <c r="AC172" s="891" t="s">
        <v>313</v>
      </c>
      <c r="AD172" s="267">
        <v>24.5015</v>
      </c>
      <c r="AE172" s="268">
        <v>12.898210000000001</v>
      </c>
      <c r="AF172" s="269">
        <v>15.201549999999999</v>
      </c>
      <c r="AG172" s="258">
        <f t="shared" si="125"/>
        <v>9.2999500000000008</v>
      </c>
      <c r="AH172" s="259">
        <f t="shared" si="126"/>
        <v>0.37956655714956228</v>
      </c>
      <c r="AI172" s="280">
        <v>6.6053220000000001</v>
      </c>
      <c r="AJ172" s="258"/>
      <c r="AK172" s="258">
        <v>2.8102480000000001</v>
      </c>
      <c r="AL172" s="258"/>
      <c r="AM172" s="258">
        <v>0.32028250000000003</v>
      </c>
      <c r="AN172" s="258"/>
      <c r="AO172" s="258"/>
      <c r="AP172" s="258">
        <v>1.916604</v>
      </c>
      <c r="AQ172" s="258">
        <f t="shared" si="92"/>
        <v>-2.3033399999999986</v>
      </c>
      <c r="AR172" s="892">
        <f t="shared" si="93"/>
        <v>-4.9166500000000113E-2</v>
      </c>
      <c r="AS172" s="893">
        <f t="shared" si="127"/>
        <v>-5.2867488534884717E-3</v>
      </c>
      <c r="AT172" s="499">
        <v>1986</v>
      </c>
      <c r="AU172" s="206" t="s">
        <v>457</v>
      </c>
      <c r="AV172" s="205" t="s">
        <v>516</v>
      </c>
      <c r="AW172" s="205" t="s">
        <v>16</v>
      </c>
      <c r="AX172" s="205" t="s">
        <v>149</v>
      </c>
      <c r="AY172" s="891" t="s">
        <v>313</v>
      </c>
      <c r="AZ172" s="267">
        <v>31.152950000000001</v>
      </c>
      <c r="BA172" s="268">
        <v>18.235330000000001</v>
      </c>
      <c r="BB172" s="269">
        <v>22.182680000000001</v>
      </c>
      <c r="BC172" s="258">
        <f t="shared" si="112"/>
        <v>8.9702699999999993</v>
      </c>
      <c r="BD172" s="259">
        <f t="shared" si="113"/>
        <v>0.28794287539382302</v>
      </c>
      <c r="BE172" s="280">
        <v>2.8812120000000001</v>
      </c>
      <c r="BF172" s="258"/>
      <c r="BG172" s="258">
        <v>7.6397040000000001</v>
      </c>
      <c r="BH172" s="258"/>
      <c r="BI172" s="258">
        <v>0.37573810000000002</v>
      </c>
      <c r="BJ172" s="258"/>
      <c r="BK172" s="258"/>
      <c r="BL172" s="258">
        <v>2.140882</v>
      </c>
      <c r="BM172" s="258">
        <f t="shared" si="123"/>
        <v>-3.9473500000000001</v>
      </c>
      <c r="BN172" s="892">
        <f t="shared" si="115"/>
        <v>-0.1199160999999993</v>
      </c>
      <c r="BO172" s="893">
        <f t="shared" si="116"/>
        <v>-1.3368170634774574E-2</v>
      </c>
      <c r="BP172" s="499">
        <v>1986</v>
      </c>
      <c r="BQ172" s="206" t="s">
        <v>457</v>
      </c>
      <c r="BR172" s="205" t="s">
        <v>516</v>
      </c>
      <c r="BS172" s="205" t="s">
        <v>16</v>
      </c>
      <c r="BT172" s="205" t="s">
        <v>149</v>
      </c>
      <c r="BU172" s="891" t="s">
        <v>313</v>
      </c>
      <c r="BV172" s="267">
        <v>72.05489</v>
      </c>
      <c r="BW172" s="268">
        <v>31.282399999999999</v>
      </c>
      <c r="BX172" s="269">
        <v>31.763570000000001</v>
      </c>
      <c r="BY172" s="258">
        <f t="shared" si="117"/>
        <v>40.291319999999999</v>
      </c>
      <c r="BZ172" s="259">
        <f t="shared" si="118"/>
        <v>0.55917537310791809</v>
      </c>
      <c r="CA172" s="280">
        <v>38.768380000000001</v>
      </c>
      <c r="CB172" s="258"/>
      <c r="CC172" s="258">
        <v>0.36138530000000002</v>
      </c>
      <c r="CD172" s="258"/>
      <c r="CE172" s="258">
        <v>4.1427600000000002E-2</v>
      </c>
      <c r="CF172" s="258"/>
      <c r="CG172" s="258"/>
      <c r="CH172" s="258">
        <v>1.6387400000000001</v>
      </c>
      <c r="CI172" s="258">
        <f t="shared" si="124"/>
        <v>-0.48117000000000232</v>
      </c>
      <c r="CJ172" s="892">
        <f t="shared" si="120"/>
        <v>-3.7442900000002055E-2</v>
      </c>
      <c r="CK172" s="893">
        <f t="shared" si="121"/>
        <v>-9.2930437622798295E-4</v>
      </c>
    </row>
    <row r="173" spans="1:89" ht="11.45" customHeight="1">
      <c r="A173" s="500">
        <v>1979</v>
      </c>
      <c r="B173" s="217" t="s">
        <v>457</v>
      </c>
      <c r="C173" s="216" t="s">
        <v>516</v>
      </c>
      <c r="D173" s="216" t="s">
        <v>18</v>
      </c>
      <c r="E173" s="216" t="s">
        <v>150</v>
      </c>
      <c r="F173" s="1002" t="s">
        <v>313</v>
      </c>
      <c r="G173" s="594">
        <v>23.847359999999998</v>
      </c>
      <c r="H173" s="595">
        <v>12.200810000000001</v>
      </c>
      <c r="I173" s="595">
        <v>18.932880000000001</v>
      </c>
      <c r="J173" s="307">
        <f t="shared" si="106"/>
        <v>4.9144799999999975</v>
      </c>
      <c r="K173" s="312">
        <f t="shared" si="107"/>
        <v>0.20608067308079375</v>
      </c>
      <c r="L173" s="594">
        <v>6.1828399999999997</v>
      </c>
      <c r="M173" s="595"/>
      <c r="N173" s="595">
        <v>3.6053449999999998</v>
      </c>
      <c r="O173" s="595"/>
      <c r="P173" s="595"/>
      <c r="Q173" s="595"/>
      <c r="R173" s="595"/>
      <c r="S173" s="595">
        <v>1.9383159999999999</v>
      </c>
      <c r="T173" s="262">
        <f t="shared" si="131"/>
        <v>-6.7320700000000002</v>
      </c>
      <c r="U173" s="923">
        <f t="shared" si="109"/>
        <v>-7.9951000000001216E-2</v>
      </c>
      <c r="V173" s="916">
        <f t="shared" si="110"/>
        <v>-1.6268455665706495E-2</v>
      </c>
      <c r="W173" s="1015">
        <f t="shared" si="91"/>
        <v>0.39440917452100749</v>
      </c>
      <c r="X173" s="500">
        <v>1979</v>
      </c>
      <c r="Y173" s="217" t="s">
        <v>457</v>
      </c>
      <c r="Z173" s="216" t="s">
        <v>516</v>
      </c>
      <c r="AA173" s="216" t="s">
        <v>18</v>
      </c>
      <c r="AB173" s="216" t="s">
        <v>150</v>
      </c>
      <c r="AC173" s="914" t="s">
        <v>313</v>
      </c>
      <c r="AD173" s="594">
        <v>16.517589999999998</v>
      </c>
      <c r="AE173" s="595">
        <v>8.4846830000000004</v>
      </c>
      <c r="AF173" s="596">
        <v>14.039809999999999</v>
      </c>
      <c r="AG173" s="262">
        <f t="shared" si="125"/>
        <v>2.4777799999999992</v>
      </c>
      <c r="AH173" s="263">
        <f t="shared" si="126"/>
        <v>0.15000856662503426</v>
      </c>
      <c r="AI173" s="307">
        <v>4.0895869999999999</v>
      </c>
      <c r="AJ173" s="262"/>
      <c r="AK173" s="262">
        <v>2.2944290000000001</v>
      </c>
      <c r="AL173" s="262"/>
      <c r="AM173" s="262"/>
      <c r="AN173" s="262"/>
      <c r="AO173" s="262"/>
      <c r="AP173" s="262">
        <v>1.6976709999999999</v>
      </c>
      <c r="AQ173" s="262">
        <f t="shared" si="92"/>
        <v>-5.5551269999999988</v>
      </c>
      <c r="AR173" s="923">
        <f t="shared" si="93"/>
        <v>-4.8780000000002488E-2</v>
      </c>
      <c r="AS173" s="916">
        <f t="shared" si="127"/>
        <v>-1.9686977859213691E-2</v>
      </c>
      <c r="AT173" s="500">
        <v>1979</v>
      </c>
      <c r="AU173" s="217" t="s">
        <v>457</v>
      </c>
      <c r="AV173" s="216" t="s">
        <v>516</v>
      </c>
      <c r="AW173" s="216" t="s">
        <v>18</v>
      </c>
      <c r="AX173" s="216" t="s">
        <v>150</v>
      </c>
      <c r="AY173" s="914" t="s">
        <v>313</v>
      </c>
      <c r="AZ173" s="594">
        <v>20.463239999999999</v>
      </c>
      <c r="BA173" s="595">
        <v>10.16681</v>
      </c>
      <c r="BB173" s="596">
        <v>19.315829999999998</v>
      </c>
      <c r="BC173" s="262">
        <f t="shared" si="112"/>
        <v>1.1474100000000007</v>
      </c>
      <c r="BD173" s="263">
        <f t="shared" si="113"/>
        <v>5.607176576143371E-2</v>
      </c>
      <c r="BE173" s="307">
        <v>2.321653</v>
      </c>
      <c r="BF173" s="262"/>
      <c r="BG173" s="262">
        <v>5.7024759999999999</v>
      </c>
      <c r="BH173" s="262"/>
      <c r="BI173" s="262"/>
      <c r="BJ173" s="262"/>
      <c r="BK173" s="262"/>
      <c r="BL173" s="262">
        <v>2.3624990000000001</v>
      </c>
      <c r="BM173" s="262">
        <f t="shared" si="123"/>
        <v>-9.1490199999999984</v>
      </c>
      <c r="BN173" s="923">
        <f t="shared" si="115"/>
        <v>-9.0198000000000889E-2</v>
      </c>
      <c r="BO173" s="916">
        <f t="shared" si="116"/>
        <v>-7.8610087065652937E-2</v>
      </c>
      <c r="BP173" s="500">
        <v>1979</v>
      </c>
      <c r="BQ173" s="217" t="s">
        <v>457</v>
      </c>
      <c r="BR173" s="216" t="s">
        <v>516</v>
      </c>
      <c r="BS173" s="216" t="s">
        <v>18</v>
      </c>
      <c r="BT173" s="216" t="s">
        <v>150</v>
      </c>
      <c r="BU173" s="914" t="s">
        <v>313</v>
      </c>
      <c r="BV173" s="594">
        <v>70.512969999999996</v>
      </c>
      <c r="BW173" s="595">
        <v>39.953110000000002</v>
      </c>
      <c r="BX173" s="596">
        <v>43.030560000000001</v>
      </c>
      <c r="BY173" s="262">
        <f t="shared" si="117"/>
        <v>27.482409999999994</v>
      </c>
      <c r="BZ173" s="263">
        <f t="shared" si="118"/>
        <v>0.38974971554878479</v>
      </c>
      <c r="CA173" s="307">
        <v>28.87762</v>
      </c>
      <c r="CB173" s="262"/>
      <c r="CC173" s="262">
        <v>0.28664780000000001</v>
      </c>
      <c r="CD173" s="262"/>
      <c r="CE173" s="262"/>
      <c r="CF173" s="262"/>
      <c r="CG173" s="262"/>
      <c r="CH173" s="262">
        <v>1.3199019999999999</v>
      </c>
      <c r="CI173" s="262">
        <f t="shared" si="124"/>
        <v>-3.0774499999999989</v>
      </c>
      <c r="CJ173" s="923">
        <f t="shared" si="120"/>
        <v>7.5690199999993268E-2</v>
      </c>
      <c r="CK173" s="916">
        <f t="shared" si="121"/>
        <v>2.7541325524214682E-3</v>
      </c>
    </row>
    <row r="174" spans="1:89" ht="11.45" customHeight="1">
      <c r="A174" s="205">
        <v>2014</v>
      </c>
      <c r="B174" s="206" t="s">
        <v>458</v>
      </c>
      <c r="C174" s="205" t="s">
        <v>512</v>
      </c>
      <c r="D174" s="205" t="s">
        <v>20</v>
      </c>
      <c r="E174" s="205" t="s">
        <v>151</v>
      </c>
      <c r="F174" s="891" t="s">
        <v>402</v>
      </c>
      <c r="G174" s="574">
        <v>44.108319999999999</v>
      </c>
      <c r="H174" s="575">
        <v>19.912559999999999</v>
      </c>
      <c r="I174" s="576">
        <v>19.912559999999999</v>
      </c>
      <c r="J174" s="238">
        <f t="shared" si="106"/>
        <v>24.19576</v>
      </c>
      <c r="K174" s="255">
        <f t="shared" si="107"/>
        <v>0.54855319812679337</v>
      </c>
      <c r="L174" s="267">
        <v>23.376950000000001</v>
      </c>
      <c r="M174" s="268"/>
      <c r="N174" s="268"/>
      <c r="O174" s="268">
        <v>7.1474099999999999E-2</v>
      </c>
      <c r="P174" s="268">
        <v>0.75982190000000005</v>
      </c>
      <c r="Q174" s="268"/>
      <c r="R174" s="268"/>
      <c r="S174" s="268">
        <v>-3.4808199999999997E-2</v>
      </c>
      <c r="T174" s="258"/>
      <c r="U174" s="892">
        <f t="shared" si="109"/>
        <v>2.2322200000001402E-2</v>
      </c>
      <c r="V174" s="893">
        <f t="shared" si="110"/>
        <v>9.2256659844540542E-4</v>
      </c>
      <c r="W174" s="900">
        <f t="shared" ref="W174:W239" si="132">S174/J174</f>
        <v>-1.4386074254332164E-3</v>
      </c>
      <c r="X174" s="205">
        <v>2014</v>
      </c>
      <c r="Y174" s="206" t="s">
        <v>458</v>
      </c>
      <c r="Z174" s="205" t="s">
        <v>512</v>
      </c>
      <c r="AA174" s="205" t="s">
        <v>20</v>
      </c>
      <c r="AB174" s="205" t="s">
        <v>151</v>
      </c>
      <c r="AC174" s="891" t="s">
        <v>402</v>
      </c>
      <c r="AD174" s="574">
        <v>32.27411</v>
      </c>
      <c r="AE174" s="575">
        <v>19.313970000000001</v>
      </c>
      <c r="AF174" s="576">
        <v>19.313970000000001</v>
      </c>
      <c r="AG174" s="238">
        <f t="shared" si="125"/>
        <v>12.960139999999999</v>
      </c>
      <c r="AH174" s="255">
        <f t="shared" si="126"/>
        <v>0.40156459775343145</v>
      </c>
      <c r="AI174" s="280">
        <v>11.98705</v>
      </c>
      <c r="AJ174" s="258"/>
      <c r="AK174" s="258"/>
      <c r="AL174" s="258">
        <v>8.8219599999999995E-2</v>
      </c>
      <c r="AM174" s="258">
        <v>0.94936560000000003</v>
      </c>
      <c r="AN174" s="258"/>
      <c r="AO174" s="258"/>
      <c r="AP174" s="258">
        <v>-9.7592399999999996E-2</v>
      </c>
      <c r="AQ174" s="258"/>
      <c r="AR174" s="892">
        <f t="shared" ref="AR174:AR239" si="133">AG174-SUM(AI174:AQ174)</f>
        <v>3.3097199999998494E-2</v>
      </c>
      <c r="AS174" s="893">
        <f t="shared" si="127"/>
        <v>2.5537687092885182E-3</v>
      </c>
      <c r="AT174" s="205">
        <v>2014</v>
      </c>
      <c r="AU174" s="206" t="s">
        <v>458</v>
      </c>
      <c r="AV174" s="205" t="s">
        <v>512</v>
      </c>
      <c r="AW174" s="205" t="s">
        <v>20</v>
      </c>
      <c r="AX174" s="205" t="s">
        <v>151</v>
      </c>
      <c r="AY174" s="891" t="s">
        <v>402</v>
      </c>
      <c r="AZ174" s="584">
        <v>33.581829999999997</v>
      </c>
      <c r="BA174" s="1035">
        <v>28.890789999999999</v>
      </c>
      <c r="BB174" s="1035">
        <v>28.890789999999999</v>
      </c>
      <c r="BC174" s="278">
        <f t="shared" si="112"/>
        <v>4.6910399999999974</v>
      </c>
      <c r="BD174" s="279">
        <f t="shared" si="113"/>
        <v>0.1396898263138131</v>
      </c>
      <c r="BE174" s="280">
        <v>3.600543</v>
      </c>
      <c r="BF174" s="258"/>
      <c r="BG174" s="258"/>
      <c r="BH174" s="258">
        <v>7.0764499999999994E-2</v>
      </c>
      <c r="BI174" s="258">
        <v>0.99496079999999998</v>
      </c>
      <c r="BJ174" s="258"/>
      <c r="BK174" s="258"/>
      <c r="BL174" s="258">
        <v>6.7291299999999998E-2</v>
      </c>
      <c r="BM174" s="258">
        <f t="shared" si="123"/>
        <v>0</v>
      </c>
      <c r="BN174" s="892">
        <f t="shared" si="115"/>
        <v>-4.2519600000002988E-2</v>
      </c>
      <c r="BO174" s="893">
        <f t="shared" si="116"/>
        <v>-9.0640028650369672E-3</v>
      </c>
      <c r="BP174" s="205">
        <v>2014</v>
      </c>
      <c r="BQ174" s="206" t="s">
        <v>458</v>
      </c>
      <c r="BR174" s="205" t="s">
        <v>512</v>
      </c>
      <c r="BS174" s="205" t="s">
        <v>20</v>
      </c>
      <c r="BT174" s="205" t="s">
        <v>151</v>
      </c>
      <c r="BU174" s="891" t="s">
        <v>402</v>
      </c>
      <c r="BV174" s="574">
        <v>84.331310000000002</v>
      </c>
      <c r="BW174" s="575">
        <v>15.00543</v>
      </c>
      <c r="BX174" s="576">
        <v>15.00543</v>
      </c>
      <c r="BY174" s="238">
        <f t="shared" si="117"/>
        <v>69.325879999999998</v>
      </c>
      <c r="BZ174" s="255">
        <f t="shared" si="118"/>
        <v>0.8220657309841386</v>
      </c>
      <c r="CA174" s="280">
        <v>69.129549999999995</v>
      </c>
      <c r="CB174" s="258"/>
      <c r="CC174" s="258"/>
      <c r="CD174" s="258">
        <v>2.5947600000000001E-2</v>
      </c>
      <c r="CE174" s="258">
        <v>6.7019499999999996E-2</v>
      </c>
      <c r="CF174" s="258"/>
      <c r="CG174" s="258"/>
      <c r="CH174" s="258">
        <v>6.3308199999999995E-2</v>
      </c>
      <c r="CI174" s="258">
        <f t="shared" si="124"/>
        <v>0</v>
      </c>
      <c r="CJ174" s="892">
        <f t="shared" si="120"/>
        <v>4.0054700000013099E-2</v>
      </c>
      <c r="CK174" s="893">
        <f t="shared" si="121"/>
        <v>5.7777412994992775E-4</v>
      </c>
    </row>
    <row r="175" spans="1:89" ht="11.45" customHeight="1">
      <c r="A175" s="205">
        <v>2010</v>
      </c>
      <c r="B175" s="206" t="s">
        <v>458</v>
      </c>
      <c r="C175" s="205" t="s">
        <v>512</v>
      </c>
      <c r="D175" s="205" t="s">
        <v>4</v>
      </c>
      <c r="E175" s="205" t="s">
        <v>152</v>
      </c>
      <c r="F175" s="891" t="s">
        <v>402</v>
      </c>
      <c r="G175" s="584">
        <v>42.45111</v>
      </c>
      <c r="H175" s="585">
        <v>18.9542</v>
      </c>
      <c r="I175" s="586">
        <v>18.9542</v>
      </c>
      <c r="J175" s="238">
        <f t="shared" si="106"/>
        <v>23.49691</v>
      </c>
      <c r="K175" s="255">
        <f t="shared" si="107"/>
        <v>0.55350519691946809</v>
      </c>
      <c r="L175" s="267">
        <v>22.755389999999998</v>
      </c>
      <c r="M175" s="268"/>
      <c r="N175" s="268"/>
      <c r="O175" s="268">
        <v>3.8330099999999999E-2</v>
      </c>
      <c r="P175" s="268">
        <v>0.66120429999999997</v>
      </c>
      <c r="Q175" s="268"/>
      <c r="R175" s="268"/>
      <c r="S175" s="268">
        <v>4.4787399999999998E-2</v>
      </c>
      <c r="T175" s="258"/>
      <c r="U175" s="892">
        <f t="shared" si="109"/>
        <v>-2.8018000000002985E-3</v>
      </c>
      <c r="V175" s="893">
        <f t="shared" si="110"/>
        <v>-1.1924121086561163E-4</v>
      </c>
      <c r="W175" s="900">
        <f t="shared" si="132"/>
        <v>1.906097440046372E-3</v>
      </c>
      <c r="X175" s="205">
        <v>2010</v>
      </c>
      <c r="Y175" s="206" t="s">
        <v>458</v>
      </c>
      <c r="Z175" s="205" t="s">
        <v>512</v>
      </c>
      <c r="AA175" s="205" t="s">
        <v>4</v>
      </c>
      <c r="AB175" s="205" t="s">
        <v>152</v>
      </c>
      <c r="AC175" s="891" t="s">
        <v>402</v>
      </c>
      <c r="AD175" s="584">
        <v>31.119910000000001</v>
      </c>
      <c r="AE175" s="585">
        <v>17.190169999999998</v>
      </c>
      <c r="AF175" s="586">
        <v>17.190169999999998</v>
      </c>
      <c r="AG175" s="238">
        <f t="shared" si="125"/>
        <v>13.929740000000002</v>
      </c>
      <c r="AH175" s="255">
        <f t="shared" si="126"/>
        <v>0.44761504772989391</v>
      </c>
      <c r="AI175" s="280">
        <v>13.01174</v>
      </c>
      <c r="AJ175" s="258"/>
      <c r="AK175" s="258"/>
      <c r="AL175" s="258">
        <v>5.3029100000000003E-2</v>
      </c>
      <c r="AM175" s="258">
        <v>0.84247970000000005</v>
      </c>
      <c r="AN175" s="258"/>
      <c r="AO175" s="258"/>
      <c r="AP175" s="258">
        <v>3.2909399999999998E-2</v>
      </c>
      <c r="AQ175" s="258"/>
      <c r="AR175" s="892">
        <f t="shared" si="133"/>
        <v>-1.0418199999996602E-2</v>
      </c>
      <c r="AS175" s="893">
        <f t="shared" si="127"/>
        <v>-7.4791058555268085E-4</v>
      </c>
      <c r="AT175" s="205">
        <v>2010</v>
      </c>
      <c r="AU175" s="206" t="s">
        <v>458</v>
      </c>
      <c r="AV175" s="205" t="s">
        <v>512</v>
      </c>
      <c r="AW175" s="205" t="s">
        <v>4</v>
      </c>
      <c r="AX175" s="205" t="s">
        <v>152</v>
      </c>
      <c r="AY175" s="891" t="s">
        <v>402</v>
      </c>
      <c r="AZ175" s="584">
        <v>31.144290000000002</v>
      </c>
      <c r="BA175" s="1035">
        <v>27.597460000000002</v>
      </c>
      <c r="BB175" s="1035">
        <v>27.597460000000002</v>
      </c>
      <c r="BC175" s="280">
        <f t="shared" si="112"/>
        <v>3.5468299999999999</v>
      </c>
      <c r="BD175" s="281">
        <f t="shared" si="113"/>
        <v>0.11388379699778033</v>
      </c>
      <c r="BE175" s="280">
        <v>2.7235429999999998</v>
      </c>
      <c r="BF175" s="258"/>
      <c r="BG175" s="258"/>
      <c r="BH175" s="258">
        <v>1.92471E-2</v>
      </c>
      <c r="BI175" s="258">
        <v>0.69273090000000004</v>
      </c>
      <c r="BJ175" s="258"/>
      <c r="BK175" s="258"/>
      <c r="BL175" s="258">
        <v>9.7360600000000005E-2</v>
      </c>
      <c r="BM175" s="258">
        <f t="shared" si="123"/>
        <v>0</v>
      </c>
      <c r="BN175" s="892">
        <f t="shared" si="115"/>
        <v>1.3948400000000305E-2</v>
      </c>
      <c r="BO175" s="893">
        <f t="shared" si="116"/>
        <v>3.9326384405230317E-3</v>
      </c>
      <c r="BP175" s="205">
        <v>2010</v>
      </c>
      <c r="BQ175" s="206" t="s">
        <v>458</v>
      </c>
      <c r="BR175" s="205" t="s">
        <v>512</v>
      </c>
      <c r="BS175" s="205" t="s">
        <v>4</v>
      </c>
      <c r="BT175" s="205" t="s">
        <v>152</v>
      </c>
      <c r="BU175" s="891" t="s">
        <v>402</v>
      </c>
      <c r="BV175" s="584">
        <v>86.866489999999999</v>
      </c>
      <c r="BW175" s="585">
        <v>17.10406</v>
      </c>
      <c r="BX175" s="586">
        <v>17.10406</v>
      </c>
      <c r="BY175" s="238">
        <f t="shared" si="117"/>
        <v>69.762429999999995</v>
      </c>
      <c r="BZ175" s="255">
        <f t="shared" si="118"/>
        <v>0.80309944605796779</v>
      </c>
      <c r="CA175" s="280">
        <v>69.633179999999996</v>
      </c>
      <c r="CB175" s="258"/>
      <c r="CC175" s="258"/>
      <c r="CD175" s="258">
        <v>9.1552999999999999E-3</v>
      </c>
      <c r="CE175" s="258">
        <v>7.6484700000000003E-2</v>
      </c>
      <c r="CF175" s="258"/>
      <c r="CG175" s="258"/>
      <c r="CH175" s="258">
        <v>3.7066500000000002E-2</v>
      </c>
      <c r="CI175" s="258">
        <f t="shared" si="124"/>
        <v>0</v>
      </c>
      <c r="CJ175" s="892">
        <f t="shared" si="120"/>
        <v>6.5435000000064747E-3</v>
      </c>
      <c r="CK175" s="893">
        <f t="shared" si="121"/>
        <v>9.379690472373848E-5</v>
      </c>
    </row>
    <row r="176" spans="1:89" ht="11.45" customHeight="1">
      <c r="A176" s="205">
        <v>2008</v>
      </c>
      <c r="B176" s="206" t="s">
        <v>458</v>
      </c>
      <c r="C176" s="205" t="s">
        <v>512</v>
      </c>
      <c r="D176" s="205" t="s">
        <v>6</v>
      </c>
      <c r="E176" s="205" t="s">
        <v>153</v>
      </c>
      <c r="F176" s="891" t="s">
        <v>402</v>
      </c>
      <c r="G176" s="584">
        <v>42.204230000000003</v>
      </c>
      <c r="H176" s="585">
        <v>19.431539999999998</v>
      </c>
      <c r="I176" s="586">
        <v>19.431539999999998</v>
      </c>
      <c r="J176" s="238">
        <f t="shared" si="106"/>
        <v>22.772690000000004</v>
      </c>
      <c r="K176" s="255">
        <f t="shared" si="107"/>
        <v>0.53958311761640965</v>
      </c>
      <c r="L176" s="267">
        <v>22.20965</v>
      </c>
      <c r="M176" s="268"/>
      <c r="N176" s="268"/>
      <c r="O176" s="268">
        <v>5.9088700000000001E-2</v>
      </c>
      <c r="P176" s="268">
        <v>0.44880199999999998</v>
      </c>
      <c r="Q176" s="268"/>
      <c r="R176" s="268"/>
      <c r="S176" s="268">
        <v>5.7651500000000001E-2</v>
      </c>
      <c r="T176" s="258"/>
      <c r="U176" s="892">
        <f t="shared" si="109"/>
        <v>-2.502199999995014E-3</v>
      </c>
      <c r="V176" s="893">
        <f t="shared" si="110"/>
        <v>-1.0987722574693695E-4</v>
      </c>
      <c r="W176" s="900">
        <f t="shared" si="132"/>
        <v>2.5316069379594588E-3</v>
      </c>
      <c r="X176" s="205">
        <v>2008</v>
      </c>
      <c r="Y176" s="206" t="s">
        <v>458</v>
      </c>
      <c r="Z176" s="205" t="s">
        <v>512</v>
      </c>
      <c r="AA176" s="205" t="s">
        <v>6</v>
      </c>
      <c r="AB176" s="205" t="s">
        <v>153</v>
      </c>
      <c r="AC176" s="891" t="s">
        <v>402</v>
      </c>
      <c r="AD176" s="584">
        <v>31.04505</v>
      </c>
      <c r="AE176" s="585">
        <v>17.165279999999999</v>
      </c>
      <c r="AF176" s="586">
        <v>17.165279999999999</v>
      </c>
      <c r="AG176" s="238">
        <f t="shared" si="125"/>
        <v>13.879770000000001</v>
      </c>
      <c r="AH176" s="255">
        <f t="shared" si="126"/>
        <v>0.44708480095860698</v>
      </c>
      <c r="AI176" s="280">
        <v>13.22071</v>
      </c>
      <c r="AJ176" s="258"/>
      <c r="AK176" s="258"/>
      <c r="AL176" s="258">
        <v>6.9566699999999995E-2</v>
      </c>
      <c r="AM176" s="258">
        <v>0.56093309999999996</v>
      </c>
      <c r="AN176" s="258"/>
      <c r="AO176" s="258"/>
      <c r="AP176" s="258">
        <v>3.3959400000000001E-2</v>
      </c>
      <c r="AQ176" s="258"/>
      <c r="AR176" s="892">
        <f t="shared" si="133"/>
        <v>-5.3991999999993823E-3</v>
      </c>
      <c r="AS176" s="893">
        <f t="shared" si="127"/>
        <v>-3.8899780039578337E-4</v>
      </c>
      <c r="AT176" s="205">
        <v>2008</v>
      </c>
      <c r="AU176" s="206" t="s">
        <v>458</v>
      </c>
      <c r="AV176" s="205" t="s">
        <v>512</v>
      </c>
      <c r="AW176" s="205" t="s">
        <v>6</v>
      </c>
      <c r="AX176" s="205" t="s">
        <v>153</v>
      </c>
      <c r="AY176" s="891" t="s">
        <v>402</v>
      </c>
      <c r="AZ176" s="584">
        <v>31.882729999999999</v>
      </c>
      <c r="BA176" s="1035">
        <v>28.291540000000001</v>
      </c>
      <c r="BB176" s="1035">
        <v>28.291540000000001</v>
      </c>
      <c r="BC176" s="280">
        <f t="shared" si="112"/>
        <v>3.5911899999999974</v>
      </c>
      <c r="BD176" s="281">
        <f t="shared" si="113"/>
        <v>0.11263746862329536</v>
      </c>
      <c r="BE176" s="280">
        <v>2.942094</v>
      </c>
      <c r="BF176" s="258"/>
      <c r="BG176" s="258"/>
      <c r="BH176" s="258">
        <v>9.1402999999999998E-2</v>
      </c>
      <c r="BI176" s="258">
        <v>0.4968128</v>
      </c>
      <c r="BJ176" s="258"/>
      <c r="BK176" s="258"/>
      <c r="BL176" s="258">
        <v>5.5786099999999998E-2</v>
      </c>
      <c r="BM176" s="258">
        <f t="shared" si="123"/>
        <v>0</v>
      </c>
      <c r="BN176" s="892">
        <f t="shared" si="115"/>
        <v>5.0940999999973258E-3</v>
      </c>
      <c r="BO176" s="893">
        <f t="shared" si="116"/>
        <v>1.4184991604446798E-3</v>
      </c>
      <c r="BP176" s="205">
        <v>2008</v>
      </c>
      <c r="BQ176" s="206" t="s">
        <v>458</v>
      </c>
      <c r="BR176" s="205" t="s">
        <v>512</v>
      </c>
      <c r="BS176" s="205" t="s">
        <v>6</v>
      </c>
      <c r="BT176" s="205" t="s">
        <v>153</v>
      </c>
      <c r="BU176" s="891" t="s">
        <v>402</v>
      </c>
      <c r="BV176" s="584">
        <v>85.012730000000005</v>
      </c>
      <c r="BW176" s="585">
        <v>18.976009999999999</v>
      </c>
      <c r="BX176" s="586">
        <v>18.976009999999999</v>
      </c>
      <c r="BY176" s="238">
        <f t="shared" si="117"/>
        <v>66.036720000000003</v>
      </c>
      <c r="BZ176" s="255">
        <f t="shared" si="118"/>
        <v>0.77678625307056959</v>
      </c>
      <c r="CA176" s="280">
        <v>65.839740000000006</v>
      </c>
      <c r="CB176" s="258"/>
      <c r="CC176" s="258"/>
      <c r="CD176" s="258">
        <v>0</v>
      </c>
      <c r="CE176" s="258">
        <v>6.51703E-2</v>
      </c>
      <c r="CF176" s="258"/>
      <c r="CG176" s="258"/>
      <c r="CH176" s="258">
        <v>0.13180729999999999</v>
      </c>
      <c r="CI176" s="258">
        <f t="shared" si="124"/>
        <v>0</v>
      </c>
      <c r="CJ176" s="892">
        <f t="shared" si="120"/>
        <v>2.3999999854140697E-6</v>
      </c>
      <c r="CK176" s="893">
        <f t="shared" si="121"/>
        <v>3.6343415987560703E-8</v>
      </c>
    </row>
    <row r="177" spans="1:89" ht="11.45" customHeight="1">
      <c r="A177" s="205">
        <v>2004</v>
      </c>
      <c r="B177" s="206" t="s">
        <v>458</v>
      </c>
      <c r="C177" s="205" t="s">
        <v>512</v>
      </c>
      <c r="D177" s="205" t="s">
        <v>8</v>
      </c>
      <c r="E177" s="205" t="s">
        <v>154</v>
      </c>
      <c r="F177" s="891" t="s">
        <v>402</v>
      </c>
      <c r="G177" s="584">
        <v>41.654400000000003</v>
      </c>
      <c r="H177" s="585">
        <v>19.805730000000001</v>
      </c>
      <c r="I177" s="586">
        <v>19.805730000000001</v>
      </c>
      <c r="J177" s="238">
        <f t="shared" si="106"/>
        <v>21.848670000000002</v>
      </c>
      <c r="K177" s="255">
        <f t="shared" si="107"/>
        <v>0.52452249942383045</v>
      </c>
      <c r="L177" s="267">
        <v>21.508749999999999</v>
      </c>
      <c r="M177" s="268"/>
      <c r="N177" s="268"/>
      <c r="O177" s="268">
        <v>1.33209E-2</v>
      </c>
      <c r="P177" s="268">
        <v>0.30403419999999998</v>
      </c>
      <c r="Q177" s="268"/>
      <c r="R177" s="268"/>
      <c r="S177" s="268">
        <v>1.8674900000000001E-2</v>
      </c>
      <c r="T177" s="258"/>
      <c r="U177" s="892">
        <f t="shared" si="109"/>
        <v>3.8900000000019475E-3</v>
      </c>
      <c r="V177" s="893">
        <f t="shared" si="110"/>
        <v>1.780428740056922E-4</v>
      </c>
      <c r="W177" s="900">
        <f t="shared" si="132"/>
        <v>8.5473852641831287E-4</v>
      </c>
      <c r="X177" s="205">
        <v>2004</v>
      </c>
      <c r="Y177" s="206" t="s">
        <v>458</v>
      </c>
      <c r="Z177" s="205" t="s">
        <v>512</v>
      </c>
      <c r="AA177" s="205" t="s">
        <v>8</v>
      </c>
      <c r="AB177" s="205" t="s">
        <v>154</v>
      </c>
      <c r="AC177" s="891" t="s">
        <v>402</v>
      </c>
      <c r="AD177" s="584">
        <v>31.13007</v>
      </c>
      <c r="AE177" s="585">
        <v>17.131270000000001</v>
      </c>
      <c r="AF177" s="586">
        <v>17.131270000000001</v>
      </c>
      <c r="AG177" s="238">
        <f t="shared" si="125"/>
        <v>13.998799999999999</v>
      </c>
      <c r="AH177" s="255">
        <f t="shared" si="126"/>
        <v>0.44968739228662186</v>
      </c>
      <c r="AI177" s="280">
        <v>13.61909</v>
      </c>
      <c r="AJ177" s="258"/>
      <c r="AK177" s="258"/>
      <c r="AL177" s="258">
        <v>2.0850199999999999E-2</v>
      </c>
      <c r="AM177" s="258">
        <v>0.349246</v>
      </c>
      <c r="AN177" s="258"/>
      <c r="AO177" s="258"/>
      <c r="AP177" s="258">
        <v>5.9909999999999998E-3</v>
      </c>
      <c r="AQ177" s="258"/>
      <c r="AR177" s="892">
        <f t="shared" si="133"/>
        <v>3.6227999999987048E-3</v>
      </c>
      <c r="AS177" s="893">
        <f t="shared" si="127"/>
        <v>2.5879361088084016E-4</v>
      </c>
      <c r="AT177" s="205">
        <v>2004</v>
      </c>
      <c r="AU177" s="206" t="s">
        <v>458</v>
      </c>
      <c r="AV177" s="205" t="s">
        <v>512</v>
      </c>
      <c r="AW177" s="205" t="s">
        <v>8</v>
      </c>
      <c r="AX177" s="205" t="s">
        <v>154</v>
      </c>
      <c r="AY177" s="891" t="s">
        <v>402</v>
      </c>
      <c r="AZ177" s="584">
        <v>32.244509999999998</v>
      </c>
      <c r="BA177" s="1035">
        <v>28.613240000000001</v>
      </c>
      <c r="BB177" s="1035">
        <v>28.613240000000001</v>
      </c>
      <c r="BC177" s="280">
        <f t="shared" si="112"/>
        <v>3.6312699999999971</v>
      </c>
      <c r="BD177" s="281">
        <f t="shared" si="113"/>
        <v>0.11261669040714209</v>
      </c>
      <c r="BE177" s="280">
        <v>3.1141570000000001</v>
      </c>
      <c r="BF177" s="258"/>
      <c r="BG177" s="258"/>
      <c r="BH177" s="258">
        <v>0</v>
      </c>
      <c r="BI177" s="258">
        <v>0.45380690000000001</v>
      </c>
      <c r="BJ177" s="258"/>
      <c r="BK177" s="258"/>
      <c r="BL177" s="258">
        <v>6.3308699999999996E-2</v>
      </c>
      <c r="BM177" s="258">
        <f t="shared" si="123"/>
        <v>0</v>
      </c>
      <c r="BN177" s="892">
        <f t="shared" si="115"/>
        <v>-2.6000000028503223E-6</v>
      </c>
      <c r="BO177" s="893">
        <f t="shared" si="116"/>
        <v>-7.1600294190471227E-7</v>
      </c>
      <c r="BP177" s="205">
        <v>2004</v>
      </c>
      <c r="BQ177" s="206" t="s">
        <v>458</v>
      </c>
      <c r="BR177" s="205" t="s">
        <v>512</v>
      </c>
      <c r="BS177" s="205" t="s">
        <v>8</v>
      </c>
      <c r="BT177" s="205" t="s">
        <v>154</v>
      </c>
      <c r="BU177" s="891" t="s">
        <v>402</v>
      </c>
      <c r="BV177" s="584">
        <v>84.832790000000003</v>
      </c>
      <c r="BW177" s="585">
        <v>20.962219999999999</v>
      </c>
      <c r="BX177" s="586">
        <v>20.962219999999999</v>
      </c>
      <c r="BY177" s="238">
        <f t="shared" si="117"/>
        <v>63.870570000000001</v>
      </c>
      <c r="BZ177" s="255">
        <f t="shared" si="118"/>
        <v>0.75289955688124843</v>
      </c>
      <c r="CA177" s="280">
        <v>63.817979999999999</v>
      </c>
      <c r="CB177" s="258"/>
      <c r="CC177" s="258"/>
      <c r="CD177" s="258">
        <v>0</v>
      </c>
      <c r="CE177" s="258">
        <v>2.26898E-2</v>
      </c>
      <c r="CF177" s="258"/>
      <c r="CG177" s="258"/>
      <c r="CH177" s="258">
        <v>2.1637900000000002E-2</v>
      </c>
      <c r="CI177" s="258">
        <f t="shared" si="124"/>
        <v>0</v>
      </c>
      <c r="CJ177" s="892">
        <f t="shared" si="120"/>
        <v>8.2622999999983904E-3</v>
      </c>
      <c r="CK177" s="893">
        <f t="shared" si="121"/>
        <v>1.2936004798451604E-4</v>
      </c>
    </row>
    <row r="178" spans="1:89" ht="11.45" customHeight="1">
      <c r="A178" s="214">
        <v>2000</v>
      </c>
      <c r="B178" s="215" t="s">
        <v>458</v>
      </c>
      <c r="C178" s="214" t="s">
        <v>512</v>
      </c>
      <c r="D178" s="214" t="s">
        <v>10</v>
      </c>
      <c r="E178" s="214" t="s">
        <v>155</v>
      </c>
      <c r="F178" s="904" t="s">
        <v>401</v>
      </c>
      <c r="G178" s="607">
        <v>39.598480000000002</v>
      </c>
      <c r="H178" s="608">
        <v>19.67305</v>
      </c>
      <c r="I178" s="609">
        <v>19.67305</v>
      </c>
      <c r="J178" s="264">
        <f t="shared" si="106"/>
        <v>19.925430000000002</v>
      </c>
      <c r="K178" s="265">
        <f t="shared" si="107"/>
        <v>0.50318673848087103</v>
      </c>
      <c r="L178" s="146">
        <v>19.475149999999999</v>
      </c>
      <c r="M178" s="147"/>
      <c r="N178" s="147"/>
      <c r="O178" s="147">
        <v>2.3578600000000002E-2</v>
      </c>
      <c r="P178" s="147">
        <v>0.28305049999999998</v>
      </c>
      <c r="Q178" s="147"/>
      <c r="R178" s="147"/>
      <c r="S178" s="147">
        <v>0.14977070000000001</v>
      </c>
      <c r="T178" s="260"/>
      <c r="U178" s="905">
        <f t="shared" si="109"/>
        <v>-6.1198000000004527E-3</v>
      </c>
      <c r="V178" s="906">
        <f t="shared" si="110"/>
        <v>-3.071351534195474E-4</v>
      </c>
      <c r="W178" s="990">
        <f t="shared" si="132"/>
        <v>7.5165604958086218E-3</v>
      </c>
      <c r="X178" s="214">
        <v>2000</v>
      </c>
      <c r="Y178" s="215" t="s">
        <v>458</v>
      </c>
      <c r="Z178" s="214" t="s">
        <v>512</v>
      </c>
      <c r="AA178" s="214" t="s">
        <v>10</v>
      </c>
      <c r="AB178" s="214" t="s">
        <v>155</v>
      </c>
      <c r="AC178" s="904" t="s">
        <v>401</v>
      </c>
      <c r="AD178" s="607">
        <v>30.690580000000001</v>
      </c>
      <c r="AE178" s="608">
        <v>17.145700000000001</v>
      </c>
      <c r="AF178" s="609">
        <v>17.145700000000001</v>
      </c>
      <c r="AG178" s="264">
        <f t="shared" si="125"/>
        <v>13.544879999999999</v>
      </c>
      <c r="AH178" s="265">
        <f t="shared" si="126"/>
        <v>0.44133672286414916</v>
      </c>
      <c r="AI178" s="282">
        <v>13.08103</v>
      </c>
      <c r="AJ178" s="260"/>
      <c r="AK178" s="260"/>
      <c r="AL178" s="260">
        <v>3.6618199999999997E-2</v>
      </c>
      <c r="AM178" s="260">
        <v>0.3388968</v>
      </c>
      <c r="AN178" s="260"/>
      <c r="AO178" s="260"/>
      <c r="AP178" s="260">
        <v>9.9902199999999997E-2</v>
      </c>
      <c r="AQ178" s="260"/>
      <c r="AR178" s="905">
        <f t="shared" si="133"/>
        <v>-1.1567200000001776E-2</v>
      </c>
      <c r="AS178" s="906">
        <f t="shared" si="127"/>
        <v>-8.5399058537261139E-4</v>
      </c>
      <c r="AT178" s="214">
        <v>2000</v>
      </c>
      <c r="AU178" s="215" t="s">
        <v>458</v>
      </c>
      <c r="AV178" s="214" t="s">
        <v>512</v>
      </c>
      <c r="AW178" s="214" t="s">
        <v>10</v>
      </c>
      <c r="AX178" s="214" t="s">
        <v>155</v>
      </c>
      <c r="AY178" s="904" t="s">
        <v>401</v>
      </c>
      <c r="AZ178" s="607">
        <v>29.873709999999999</v>
      </c>
      <c r="BA178" s="652">
        <v>26.103280000000002</v>
      </c>
      <c r="BB178" s="652">
        <v>26.103280000000002</v>
      </c>
      <c r="BC178" s="282">
        <f t="shared" si="112"/>
        <v>3.7704299999999975</v>
      </c>
      <c r="BD178" s="283">
        <f t="shared" si="113"/>
        <v>0.1262123117617463</v>
      </c>
      <c r="BE178" s="282">
        <v>3.0205920000000002</v>
      </c>
      <c r="BF178" s="260"/>
      <c r="BG178" s="260"/>
      <c r="BH178" s="260">
        <v>0</v>
      </c>
      <c r="BI178" s="260">
        <v>0.35358050000000002</v>
      </c>
      <c r="BJ178" s="260"/>
      <c r="BK178" s="260"/>
      <c r="BL178" s="260">
        <v>0.39247130000000002</v>
      </c>
      <c r="BM178" s="260"/>
      <c r="BN178" s="905">
        <f t="shared" si="115"/>
        <v>3.7861999999972973E-3</v>
      </c>
      <c r="BO178" s="906">
        <f t="shared" si="116"/>
        <v>1.0041825468175513E-3</v>
      </c>
      <c r="BP178" s="214">
        <v>2000</v>
      </c>
      <c r="BQ178" s="215" t="s">
        <v>458</v>
      </c>
      <c r="BR178" s="214" t="s">
        <v>512</v>
      </c>
      <c r="BS178" s="214" t="s">
        <v>10</v>
      </c>
      <c r="BT178" s="214" t="s">
        <v>155</v>
      </c>
      <c r="BU178" s="904" t="s">
        <v>401</v>
      </c>
      <c r="BV178" s="607">
        <v>80.260720000000006</v>
      </c>
      <c r="BW178" s="608">
        <v>22.474070000000001</v>
      </c>
      <c r="BX178" s="609">
        <v>22.474070000000001</v>
      </c>
      <c r="BY178" s="264">
        <f t="shared" si="117"/>
        <v>57.786650000000009</v>
      </c>
      <c r="BZ178" s="265">
        <f t="shared" si="118"/>
        <v>0.7199866883825613</v>
      </c>
      <c r="CA178" s="282">
        <v>57.669069999999998</v>
      </c>
      <c r="CB178" s="260"/>
      <c r="CC178" s="260"/>
      <c r="CD178" s="260">
        <v>0</v>
      </c>
      <c r="CE178" s="260">
        <v>1.9039199999999999E-2</v>
      </c>
      <c r="CF178" s="260"/>
      <c r="CG178" s="260"/>
      <c r="CH178" s="260">
        <v>9.49411E-2</v>
      </c>
      <c r="CI178" s="260"/>
      <c r="CJ178" s="905">
        <f t="shared" si="120"/>
        <v>3.5997000000094204E-3</v>
      </c>
      <c r="CK178" s="906">
        <f t="shared" si="121"/>
        <v>6.2292934440903215E-5</v>
      </c>
    </row>
    <row r="179" spans="1:89" ht="11.45" customHeight="1">
      <c r="A179" s="214">
        <v>1998</v>
      </c>
      <c r="B179" s="215" t="s">
        <v>458</v>
      </c>
      <c r="C179" s="214" t="s">
        <v>512</v>
      </c>
      <c r="D179" s="214" t="s">
        <v>10</v>
      </c>
      <c r="E179" s="214" t="s">
        <v>156</v>
      </c>
      <c r="F179" s="904" t="s">
        <v>401</v>
      </c>
      <c r="G179" s="607">
        <v>40.337969999999999</v>
      </c>
      <c r="H179" s="608">
        <v>20.936019999999999</v>
      </c>
      <c r="I179" s="609">
        <v>20.936019999999999</v>
      </c>
      <c r="J179" s="264">
        <f t="shared" si="106"/>
        <v>19.401949999999999</v>
      </c>
      <c r="K179" s="265">
        <f t="shared" si="107"/>
        <v>0.48098478926926663</v>
      </c>
      <c r="L179" s="146">
        <v>19.071020000000001</v>
      </c>
      <c r="M179" s="147"/>
      <c r="N179" s="147"/>
      <c r="O179" s="147">
        <v>3.3697100000000001E-2</v>
      </c>
      <c r="P179" s="147">
        <v>0.30185699999999999</v>
      </c>
      <c r="Q179" s="147"/>
      <c r="R179" s="147"/>
      <c r="S179" s="147">
        <v>-8.1249999999999996E-4</v>
      </c>
      <c r="T179" s="260"/>
      <c r="U179" s="905">
        <f t="shared" si="109"/>
        <v>-3.8116000000023575E-3</v>
      </c>
      <c r="V179" s="906">
        <f t="shared" si="110"/>
        <v>-1.9645448009104021E-4</v>
      </c>
      <c r="W179" s="990">
        <f t="shared" si="132"/>
        <v>-4.1877233989367045E-5</v>
      </c>
      <c r="X179" s="214">
        <v>1998</v>
      </c>
      <c r="Y179" s="215" t="s">
        <v>458</v>
      </c>
      <c r="Z179" s="214" t="s">
        <v>512</v>
      </c>
      <c r="AA179" s="214" t="s">
        <v>10</v>
      </c>
      <c r="AB179" s="214" t="s">
        <v>156</v>
      </c>
      <c r="AC179" s="904" t="s">
        <v>401</v>
      </c>
      <c r="AD179" s="607">
        <v>32.053400000000003</v>
      </c>
      <c r="AE179" s="608">
        <v>18.335070000000002</v>
      </c>
      <c r="AF179" s="609">
        <v>18.335070000000002</v>
      </c>
      <c r="AG179" s="264">
        <f t="shared" si="125"/>
        <v>13.718330000000002</v>
      </c>
      <c r="AH179" s="265">
        <f t="shared" si="126"/>
        <v>0.42798361484273117</v>
      </c>
      <c r="AI179" s="282">
        <v>13.36942</v>
      </c>
      <c r="AJ179" s="260"/>
      <c r="AK179" s="260"/>
      <c r="AL179" s="260">
        <v>5.10397E-2</v>
      </c>
      <c r="AM179" s="260">
        <v>0.32116600000000001</v>
      </c>
      <c r="AN179" s="260"/>
      <c r="AO179" s="260"/>
      <c r="AP179" s="260">
        <v>-3.5428999999999999E-3</v>
      </c>
      <c r="AQ179" s="260"/>
      <c r="AR179" s="905">
        <f t="shared" si="133"/>
        <v>-1.9752799999999127E-2</v>
      </c>
      <c r="AS179" s="906">
        <f t="shared" si="127"/>
        <v>-1.4398837176244576E-3</v>
      </c>
      <c r="AT179" s="214">
        <v>1998</v>
      </c>
      <c r="AU179" s="215" t="s">
        <v>458</v>
      </c>
      <c r="AV179" s="214" t="s">
        <v>512</v>
      </c>
      <c r="AW179" s="214" t="s">
        <v>10</v>
      </c>
      <c r="AX179" s="214" t="s">
        <v>156</v>
      </c>
      <c r="AY179" s="904" t="s">
        <v>401</v>
      </c>
      <c r="AZ179" s="607">
        <v>30.73123</v>
      </c>
      <c r="BA179" s="652">
        <v>27.212219999999999</v>
      </c>
      <c r="BB179" s="652">
        <v>27.212219999999999</v>
      </c>
      <c r="BC179" s="282">
        <f t="shared" si="112"/>
        <v>3.5190100000000015</v>
      </c>
      <c r="BD179" s="283">
        <f t="shared" si="113"/>
        <v>0.11450924678250761</v>
      </c>
      <c r="BE179" s="282">
        <v>3.0024419999999998</v>
      </c>
      <c r="BF179" s="260"/>
      <c r="BG179" s="260"/>
      <c r="BH179" s="260">
        <v>4.5433000000000001E-3</v>
      </c>
      <c r="BI179" s="260">
        <v>0.45961859999999999</v>
      </c>
      <c r="BJ179" s="260"/>
      <c r="BK179" s="260"/>
      <c r="BL179" s="260">
        <v>5.6946799999999999E-2</v>
      </c>
      <c r="BM179" s="260"/>
      <c r="BN179" s="905">
        <f t="shared" si="115"/>
        <v>-4.5406999999983988E-3</v>
      </c>
      <c r="BO179" s="906">
        <f t="shared" si="116"/>
        <v>-1.2903344974860534E-3</v>
      </c>
      <c r="BP179" s="214">
        <v>1998</v>
      </c>
      <c r="BQ179" s="215" t="s">
        <v>458</v>
      </c>
      <c r="BR179" s="214" t="s">
        <v>512</v>
      </c>
      <c r="BS179" s="214" t="s">
        <v>10</v>
      </c>
      <c r="BT179" s="214" t="s">
        <v>156</v>
      </c>
      <c r="BU179" s="904" t="s">
        <v>401</v>
      </c>
      <c r="BV179" s="607">
        <v>80.016720000000007</v>
      </c>
      <c r="BW179" s="608">
        <v>24.080290000000002</v>
      </c>
      <c r="BX179" s="609">
        <v>24.080290000000002</v>
      </c>
      <c r="BY179" s="264">
        <f t="shared" si="117"/>
        <v>55.936430000000001</v>
      </c>
      <c r="BZ179" s="265">
        <f t="shared" si="118"/>
        <v>0.69905927161223302</v>
      </c>
      <c r="CA179" s="282">
        <v>55.856760000000001</v>
      </c>
      <c r="CB179" s="260"/>
      <c r="CC179" s="260"/>
      <c r="CD179" s="260">
        <v>0</v>
      </c>
      <c r="CE179" s="260">
        <v>7.37009E-2</v>
      </c>
      <c r="CF179" s="260"/>
      <c r="CG179" s="260"/>
      <c r="CH179" s="260">
        <v>-4.8796699999999998E-2</v>
      </c>
      <c r="CI179" s="260"/>
      <c r="CJ179" s="905">
        <f t="shared" si="120"/>
        <v>5.4765799999998421E-2</v>
      </c>
      <c r="CK179" s="906">
        <f t="shared" si="121"/>
        <v>9.7907213599434956E-4</v>
      </c>
    </row>
    <row r="180" spans="1:89" ht="11.45" customHeight="1">
      <c r="A180" s="214">
        <v>1995</v>
      </c>
      <c r="B180" s="215" t="s">
        <v>458</v>
      </c>
      <c r="C180" s="214" t="s">
        <v>512</v>
      </c>
      <c r="D180" s="214" t="s">
        <v>12</v>
      </c>
      <c r="E180" s="214" t="s">
        <v>157</v>
      </c>
      <c r="F180" s="904" t="s">
        <v>401</v>
      </c>
      <c r="G180" s="607">
        <v>40.986530000000002</v>
      </c>
      <c r="H180" s="608">
        <v>21.176960000000001</v>
      </c>
      <c r="I180" s="609">
        <v>21.176960000000001</v>
      </c>
      <c r="J180" s="264">
        <f t="shared" si="106"/>
        <v>19.809570000000001</v>
      </c>
      <c r="K180" s="265">
        <f t="shared" si="107"/>
        <v>0.48331903188681746</v>
      </c>
      <c r="L180" s="146">
        <v>19.231069999999999</v>
      </c>
      <c r="M180" s="147"/>
      <c r="N180" s="147"/>
      <c r="O180" s="147">
        <v>1.0242000000000001E-3</v>
      </c>
      <c r="P180" s="147">
        <v>0.43773459999999997</v>
      </c>
      <c r="Q180" s="147"/>
      <c r="R180" s="147"/>
      <c r="S180" s="147">
        <v>0.1232405</v>
      </c>
      <c r="T180" s="260"/>
      <c r="U180" s="905">
        <f t="shared" si="109"/>
        <v>1.65007000000017E-2</v>
      </c>
      <c r="V180" s="906">
        <f t="shared" si="110"/>
        <v>8.329660865935858E-4</v>
      </c>
      <c r="W180" s="990">
        <f t="shared" si="132"/>
        <v>6.2212607340795386E-3</v>
      </c>
      <c r="X180" s="214">
        <v>1995</v>
      </c>
      <c r="Y180" s="215" t="s">
        <v>458</v>
      </c>
      <c r="Z180" s="214" t="s">
        <v>512</v>
      </c>
      <c r="AA180" s="214" t="s">
        <v>12</v>
      </c>
      <c r="AB180" s="214" t="s">
        <v>157</v>
      </c>
      <c r="AC180" s="904" t="s">
        <v>401</v>
      </c>
      <c r="AD180" s="607">
        <v>33.536099999999998</v>
      </c>
      <c r="AE180" s="608">
        <v>18.76003</v>
      </c>
      <c r="AF180" s="609">
        <v>18.76003</v>
      </c>
      <c r="AG180" s="264">
        <f t="shared" si="125"/>
        <v>14.776069999999997</v>
      </c>
      <c r="AH180" s="265">
        <f t="shared" si="126"/>
        <v>0.44060191852958447</v>
      </c>
      <c r="AI180" s="282">
        <v>14.196759999999999</v>
      </c>
      <c r="AJ180" s="260"/>
      <c r="AK180" s="260"/>
      <c r="AL180" s="260">
        <v>1.0509E-3</v>
      </c>
      <c r="AM180" s="260">
        <v>0.43825049999999999</v>
      </c>
      <c r="AN180" s="260"/>
      <c r="AO180" s="260"/>
      <c r="AP180" s="260">
        <v>0.1177349</v>
      </c>
      <c r="AQ180" s="260"/>
      <c r="AR180" s="905">
        <f t="shared" si="133"/>
        <v>2.2273699999997731E-2</v>
      </c>
      <c r="AS180" s="906">
        <f t="shared" si="127"/>
        <v>1.5074170601518358E-3</v>
      </c>
      <c r="AT180" s="214">
        <v>1995</v>
      </c>
      <c r="AU180" s="215" t="s">
        <v>458</v>
      </c>
      <c r="AV180" s="214" t="s">
        <v>512</v>
      </c>
      <c r="AW180" s="214" t="s">
        <v>12</v>
      </c>
      <c r="AX180" s="214" t="s">
        <v>157</v>
      </c>
      <c r="AY180" s="904" t="s">
        <v>401</v>
      </c>
      <c r="AZ180" s="607">
        <v>32.498130000000003</v>
      </c>
      <c r="BA180" s="652">
        <v>28.063379999999999</v>
      </c>
      <c r="BB180" s="652">
        <v>28.063379999999999</v>
      </c>
      <c r="BC180" s="282">
        <f t="shared" si="112"/>
        <v>4.4347500000000046</v>
      </c>
      <c r="BD180" s="283">
        <f t="shared" si="113"/>
        <v>0.13646169795000526</v>
      </c>
      <c r="BE180" s="282">
        <v>3.626039</v>
      </c>
      <c r="BF180" s="260"/>
      <c r="BG180" s="260"/>
      <c r="BH180" s="260">
        <v>1.8615999999999999E-3</v>
      </c>
      <c r="BI180" s="260">
        <v>0.77639480000000005</v>
      </c>
      <c r="BJ180" s="260"/>
      <c r="BK180" s="260"/>
      <c r="BL180" s="260">
        <v>3.0456500000000001E-2</v>
      </c>
      <c r="BM180" s="260"/>
      <c r="BN180" s="905">
        <f t="shared" si="115"/>
        <v>-1.8999999946700541E-6</v>
      </c>
      <c r="BO180" s="906">
        <f t="shared" si="116"/>
        <v>-4.2843452160100394E-7</v>
      </c>
      <c r="BP180" s="214">
        <v>1995</v>
      </c>
      <c r="BQ180" s="215" t="s">
        <v>458</v>
      </c>
      <c r="BR180" s="214" t="s">
        <v>512</v>
      </c>
      <c r="BS180" s="214" t="s">
        <v>12</v>
      </c>
      <c r="BT180" s="214" t="s">
        <v>157</v>
      </c>
      <c r="BU180" s="904" t="s">
        <v>401</v>
      </c>
      <c r="BV180" s="607">
        <v>79.389110000000002</v>
      </c>
      <c r="BW180" s="608">
        <v>23.024709999999999</v>
      </c>
      <c r="BX180" s="609">
        <v>23.024709999999999</v>
      </c>
      <c r="BY180" s="264">
        <f t="shared" si="117"/>
        <v>56.364400000000003</v>
      </c>
      <c r="BZ180" s="265">
        <f t="shared" si="118"/>
        <v>0.7099764690648378</v>
      </c>
      <c r="CA180" s="282">
        <v>56.042450000000002</v>
      </c>
      <c r="CB180" s="260"/>
      <c r="CC180" s="260"/>
      <c r="CD180" s="260">
        <v>0</v>
      </c>
      <c r="CE180" s="260">
        <v>6.29797E-2</v>
      </c>
      <c r="CF180" s="260"/>
      <c r="CG180" s="260"/>
      <c r="CH180" s="260">
        <v>0.24682899999999999</v>
      </c>
      <c r="CI180" s="260"/>
      <c r="CJ180" s="905">
        <f t="shared" si="120"/>
        <v>1.2141300000003241E-2</v>
      </c>
      <c r="CK180" s="906">
        <f t="shared" si="121"/>
        <v>2.1540724286967024E-4</v>
      </c>
    </row>
    <row r="181" spans="1:89" ht="11.45" customHeight="1">
      <c r="A181" s="214">
        <v>1993</v>
      </c>
      <c r="B181" s="215" t="s">
        <v>458</v>
      </c>
      <c r="C181" s="214" t="s">
        <v>512</v>
      </c>
      <c r="D181" s="214" t="s">
        <v>12</v>
      </c>
      <c r="E181" s="214" t="s">
        <v>158</v>
      </c>
      <c r="F181" s="904" t="s">
        <v>401</v>
      </c>
      <c r="G181" s="146">
        <v>40.288670000000003</v>
      </c>
      <c r="H181" s="147">
        <v>21.890999999999998</v>
      </c>
      <c r="I181" s="148">
        <v>21.890999999999998</v>
      </c>
      <c r="J181" s="264">
        <f t="shared" si="106"/>
        <v>18.397670000000005</v>
      </c>
      <c r="K181" s="265">
        <f t="shared" si="107"/>
        <v>0.45664624818838656</v>
      </c>
      <c r="L181" s="146">
        <v>18.021750000000001</v>
      </c>
      <c r="M181" s="147"/>
      <c r="N181" s="147"/>
      <c r="O181" s="147">
        <v>1.39589E-2</v>
      </c>
      <c r="P181" s="147"/>
      <c r="Q181" s="147"/>
      <c r="R181" s="147">
        <v>0.18815609999999999</v>
      </c>
      <c r="S181" s="147">
        <v>0.17380519999999999</v>
      </c>
      <c r="T181" s="260"/>
      <c r="U181" s="905">
        <f t="shared" si="109"/>
        <v>-1.9999999523179213E-7</v>
      </c>
      <c r="V181" s="906">
        <f t="shared" si="110"/>
        <v>-1.087094155030458E-8</v>
      </c>
      <c r="W181" s="990">
        <f t="shared" si="132"/>
        <v>9.4471310769244123E-3</v>
      </c>
      <c r="X181" s="214">
        <v>1993</v>
      </c>
      <c r="Y181" s="215" t="s">
        <v>458</v>
      </c>
      <c r="Z181" s="214" t="s">
        <v>512</v>
      </c>
      <c r="AA181" s="214" t="s">
        <v>12</v>
      </c>
      <c r="AB181" s="214" t="s">
        <v>158</v>
      </c>
      <c r="AC181" s="904" t="s">
        <v>401</v>
      </c>
      <c r="AD181" s="146">
        <v>31.943429999999999</v>
      </c>
      <c r="AE181" s="147">
        <v>19.10379</v>
      </c>
      <c r="AF181" s="148">
        <v>19.10379</v>
      </c>
      <c r="AG181" s="264">
        <f t="shared" si="125"/>
        <v>12.839639999999999</v>
      </c>
      <c r="AH181" s="265">
        <f t="shared" si="126"/>
        <v>0.40194932103409059</v>
      </c>
      <c r="AI181" s="282">
        <v>12.484170000000001</v>
      </c>
      <c r="AJ181" s="260"/>
      <c r="AK181" s="260"/>
      <c r="AL181" s="260">
        <v>2.0063399999999999E-2</v>
      </c>
      <c r="AM181" s="260"/>
      <c r="AN181" s="260"/>
      <c r="AO181" s="260">
        <v>0.1879711</v>
      </c>
      <c r="AP181" s="260">
        <v>0.14743609999999999</v>
      </c>
      <c r="AQ181" s="260"/>
      <c r="AR181" s="905">
        <f t="shared" si="133"/>
        <v>-6.0000000168258794E-7</v>
      </c>
      <c r="AS181" s="906">
        <f t="shared" si="127"/>
        <v>-4.6730282288490018E-8</v>
      </c>
      <c r="AT181" s="214">
        <v>1993</v>
      </c>
      <c r="AU181" s="215" t="s">
        <v>458</v>
      </c>
      <c r="AV181" s="214" t="s">
        <v>512</v>
      </c>
      <c r="AW181" s="214" t="s">
        <v>12</v>
      </c>
      <c r="AX181" s="214" t="s">
        <v>158</v>
      </c>
      <c r="AY181" s="904" t="s">
        <v>401</v>
      </c>
      <c r="AZ181" s="146">
        <v>33.939489999999999</v>
      </c>
      <c r="BA181" s="147">
        <v>28.81973</v>
      </c>
      <c r="BB181" s="147">
        <v>28.81973</v>
      </c>
      <c r="BC181" s="282">
        <f t="shared" si="112"/>
        <v>5.1197599999999994</v>
      </c>
      <c r="BD181" s="283">
        <f t="shared" si="113"/>
        <v>0.15084964447020269</v>
      </c>
      <c r="BE181" s="282">
        <v>4.7988030000000004</v>
      </c>
      <c r="BF181" s="260"/>
      <c r="BG181" s="260"/>
      <c r="BH181" s="260">
        <v>6.0673000000000003E-3</v>
      </c>
      <c r="BI181" s="260"/>
      <c r="BJ181" s="260"/>
      <c r="BK181" s="260">
        <v>0.14303109999999999</v>
      </c>
      <c r="BL181" s="260">
        <v>0.17185690000000001</v>
      </c>
      <c r="BM181" s="260"/>
      <c r="BN181" s="905">
        <f t="shared" si="115"/>
        <v>1.699999999438262E-6</v>
      </c>
      <c r="BO181" s="906">
        <f t="shared" si="116"/>
        <v>3.3204681458471923E-7</v>
      </c>
      <c r="BP181" s="214">
        <v>1993</v>
      </c>
      <c r="BQ181" s="215" t="s">
        <v>458</v>
      </c>
      <c r="BR181" s="214" t="s">
        <v>512</v>
      </c>
      <c r="BS181" s="214" t="s">
        <v>12</v>
      </c>
      <c r="BT181" s="214" t="s">
        <v>158</v>
      </c>
      <c r="BU181" s="904" t="s">
        <v>401</v>
      </c>
      <c r="BV181" s="146">
        <v>79.435299999999998</v>
      </c>
      <c r="BW181" s="147">
        <v>24.376670000000001</v>
      </c>
      <c r="BX181" s="148">
        <v>24.376670000000001</v>
      </c>
      <c r="BY181" s="264">
        <f t="shared" si="117"/>
        <v>55.058629999999994</v>
      </c>
      <c r="BZ181" s="265">
        <f t="shared" si="118"/>
        <v>0.69312547444272254</v>
      </c>
      <c r="CA181" s="282">
        <v>54.540649999999999</v>
      </c>
      <c r="CB181" s="260"/>
      <c r="CC181" s="260"/>
      <c r="CD181" s="260">
        <v>0</v>
      </c>
      <c r="CE181" s="260"/>
      <c r="CF181" s="260"/>
      <c r="CG181" s="260">
        <v>0.24167159999999999</v>
      </c>
      <c r="CH181" s="260">
        <v>0.27631090000000003</v>
      </c>
      <c r="CI181" s="260"/>
      <c r="CJ181" s="905">
        <f t="shared" si="120"/>
        <v>-2.5000000007935341E-6</v>
      </c>
      <c r="CK181" s="906">
        <f t="shared" si="121"/>
        <v>-4.540614252104592E-8</v>
      </c>
    </row>
    <row r="182" spans="1:89" ht="11.45" customHeight="1">
      <c r="A182" s="214">
        <v>1991</v>
      </c>
      <c r="B182" s="215" t="s">
        <v>458</v>
      </c>
      <c r="C182" s="214" t="s">
        <v>512</v>
      </c>
      <c r="D182" s="214" t="s">
        <v>14</v>
      </c>
      <c r="E182" s="214" t="s">
        <v>159</v>
      </c>
      <c r="F182" s="904" t="s">
        <v>401</v>
      </c>
      <c r="G182" s="146">
        <v>35.856070000000003</v>
      </c>
      <c r="H182" s="147">
        <v>19.06439</v>
      </c>
      <c r="I182" s="148">
        <v>19.06439</v>
      </c>
      <c r="J182" s="264">
        <f t="shared" si="106"/>
        <v>16.791680000000003</v>
      </c>
      <c r="K182" s="265">
        <f t="shared" si="107"/>
        <v>0.46830787646275795</v>
      </c>
      <c r="L182" s="146">
        <v>16.465890000000002</v>
      </c>
      <c r="M182" s="147"/>
      <c r="N182" s="147"/>
      <c r="O182" s="147">
        <v>3.6650700000000001E-2</v>
      </c>
      <c r="P182" s="147"/>
      <c r="Q182" s="147"/>
      <c r="R182" s="147">
        <v>0.20211509999999999</v>
      </c>
      <c r="S182" s="147">
        <v>8.7019899999999997E-2</v>
      </c>
      <c r="T182" s="260"/>
      <c r="U182" s="905">
        <f t="shared" si="109"/>
        <v>4.3000000005122274E-6</v>
      </c>
      <c r="V182" s="906">
        <f t="shared" si="110"/>
        <v>2.5607920115868253E-7</v>
      </c>
      <c r="W182" s="990">
        <f t="shared" si="132"/>
        <v>5.1823224358730022E-3</v>
      </c>
      <c r="X182" s="214">
        <v>1991</v>
      </c>
      <c r="Y182" s="215" t="s">
        <v>458</v>
      </c>
      <c r="Z182" s="214" t="s">
        <v>512</v>
      </c>
      <c r="AA182" s="214" t="s">
        <v>14</v>
      </c>
      <c r="AB182" s="214" t="s">
        <v>159</v>
      </c>
      <c r="AC182" s="904" t="s">
        <v>401</v>
      </c>
      <c r="AD182" s="146">
        <v>27.393509999999999</v>
      </c>
      <c r="AE182" s="147">
        <v>15.118220000000001</v>
      </c>
      <c r="AF182" s="148">
        <v>15.118220000000001</v>
      </c>
      <c r="AG182" s="264">
        <f t="shared" si="125"/>
        <v>12.275289999999998</v>
      </c>
      <c r="AH182" s="265">
        <f t="shared" si="126"/>
        <v>0.44810942445856694</v>
      </c>
      <c r="AI182" s="282">
        <v>12.00454</v>
      </c>
      <c r="AJ182" s="260"/>
      <c r="AK182" s="260"/>
      <c r="AL182" s="260">
        <v>4.8160599999999998E-2</v>
      </c>
      <c r="AM182" s="260"/>
      <c r="AN182" s="260"/>
      <c r="AO182" s="260">
        <v>0.16967960000000001</v>
      </c>
      <c r="AP182" s="260">
        <v>5.2904100000000003E-2</v>
      </c>
      <c r="AQ182" s="260"/>
      <c r="AR182" s="905">
        <f t="shared" si="133"/>
        <v>5.6999999991091954E-6</v>
      </c>
      <c r="AS182" s="906">
        <f t="shared" si="127"/>
        <v>4.643474817384515E-7</v>
      </c>
      <c r="AT182" s="214">
        <v>1991</v>
      </c>
      <c r="AU182" s="215" t="s">
        <v>458</v>
      </c>
      <c r="AV182" s="214" t="s">
        <v>512</v>
      </c>
      <c r="AW182" s="214" t="s">
        <v>14</v>
      </c>
      <c r="AX182" s="214" t="s">
        <v>159</v>
      </c>
      <c r="AY182" s="904" t="s">
        <v>401</v>
      </c>
      <c r="AZ182" s="146">
        <v>29.61429</v>
      </c>
      <c r="BA182" s="147">
        <v>25.503240000000002</v>
      </c>
      <c r="BB182" s="147">
        <v>25.503240000000002</v>
      </c>
      <c r="BC182" s="282">
        <f t="shared" si="112"/>
        <v>4.1110499999999988</v>
      </c>
      <c r="BD182" s="283">
        <f t="shared" si="113"/>
        <v>0.13881980624894261</v>
      </c>
      <c r="BE182" s="282">
        <v>3.5518070000000002</v>
      </c>
      <c r="BF182" s="260"/>
      <c r="BG182" s="260"/>
      <c r="BH182" s="260">
        <v>1.15423E-2</v>
      </c>
      <c r="BI182" s="260"/>
      <c r="BJ182" s="260"/>
      <c r="BK182" s="260">
        <v>0.47423650000000001</v>
      </c>
      <c r="BL182" s="260">
        <v>7.3466299999999998E-2</v>
      </c>
      <c r="BM182" s="260"/>
      <c r="BN182" s="905">
        <f t="shared" si="115"/>
        <v>-2.1000000014481657E-6</v>
      </c>
      <c r="BO182" s="906">
        <f t="shared" si="116"/>
        <v>-5.1081840440961952E-7</v>
      </c>
      <c r="BP182" s="214">
        <v>1991</v>
      </c>
      <c r="BQ182" s="215" t="s">
        <v>458</v>
      </c>
      <c r="BR182" s="214" t="s">
        <v>512</v>
      </c>
      <c r="BS182" s="214" t="s">
        <v>14</v>
      </c>
      <c r="BT182" s="214" t="s">
        <v>159</v>
      </c>
      <c r="BU182" s="904" t="s">
        <v>401</v>
      </c>
      <c r="BV182" s="146">
        <v>77.857060000000004</v>
      </c>
      <c r="BW182" s="147">
        <v>27.44586</v>
      </c>
      <c r="BX182" s="148">
        <v>27.44586</v>
      </c>
      <c r="BY182" s="264">
        <f t="shared" si="117"/>
        <v>50.411200000000008</v>
      </c>
      <c r="BZ182" s="265">
        <f t="shared" si="118"/>
        <v>0.64748399181782623</v>
      </c>
      <c r="CA182" s="282">
        <v>50.140639999999998</v>
      </c>
      <c r="CB182" s="260"/>
      <c r="CC182" s="260"/>
      <c r="CD182" s="260">
        <v>1.97973E-2</v>
      </c>
      <c r="CE182" s="260"/>
      <c r="CF182" s="260"/>
      <c r="CG182" s="260">
        <v>8.3265000000000006E-3</v>
      </c>
      <c r="CH182" s="260">
        <v>0.2424355</v>
      </c>
      <c r="CI182" s="260"/>
      <c r="CJ182" s="905">
        <f t="shared" si="120"/>
        <v>7.000000081802682E-7</v>
      </c>
      <c r="CK182" s="906">
        <f t="shared" si="121"/>
        <v>1.3885803317125323E-8</v>
      </c>
    </row>
    <row r="183" spans="1:89" ht="11.45" customHeight="1">
      <c r="A183" s="214">
        <v>1989</v>
      </c>
      <c r="B183" s="215" t="s">
        <v>458</v>
      </c>
      <c r="C183" s="214" t="s">
        <v>512</v>
      </c>
      <c r="D183" s="214" t="s">
        <v>14</v>
      </c>
      <c r="E183" s="214" t="s">
        <v>160</v>
      </c>
      <c r="F183" s="904" t="s">
        <v>401</v>
      </c>
      <c r="G183" s="146">
        <v>34.08907</v>
      </c>
      <c r="H183" s="147">
        <v>17.465489999999999</v>
      </c>
      <c r="I183" s="148">
        <v>17.465489999999999</v>
      </c>
      <c r="J183" s="264">
        <f t="shared" si="106"/>
        <v>16.62358</v>
      </c>
      <c r="K183" s="265">
        <f t="shared" si="107"/>
        <v>0.48765132049656973</v>
      </c>
      <c r="L183" s="146">
        <v>16.373290000000001</v>
      </c>
      <c r="M183" s="147"/>
      <c r="N183" s="147"/>
      <c r="O183" s="147">
        <v>2.3375000000000002E-3</v>
      </c>
      <c r="P183" s="147"/>
      <c r="Q183" s="147"/>
      <c r="R183" s="147">
        <v>0.16536429999999999</v>
      </c>
      <c r="S183" s="147">
        <v>8.2582500000000003E-2</v>
      </c>
      <c r="T183" s="260"/>
      <c r="U183" s="905">
        <f t="shared" si="109"/>
        <v>5.6999999991091954E-6</v>
      </c>
      <c r="V183" s="906">
        <f t="shared" si="110"/>
        <v>3.4288642994524619E-7</v>
      </c>
      <c r="W183" s="990">
        <f t="shared" si="132"/>
        <v>4.9677927377857235E-3</v>
      </c>
      <c r="X183" s="214">
        <v>1989</v>
      </c>
      <c r="Y183" s="215" t="s">
        <v>458</v>
      </c>
      <c r="Z183" s="214" t="s">
        <v>512</v>
      </c>
      <c r="AA183" s="214" t="s">
        <v>14</v>
      </c>
      <c r="AB183" s="214" t="s">
        <v>160</v>
      </c>
      <c r="AC183" s="904" t="s">
        <v>401</v>
      </c>
      <c r="AD183" s="146">
        <v>26.381029999999999</v>
      </c>
      <c r="AE183" s="147">
        <v>14.470190000000001</v>
      </c>
      <c r="AF183" s="148">
        <v>14.470190000000001</v>
      </c>
      <c r="AG183" s="264">
        <f t="shared" si="125"/>
        <v>11.910839999999999</v>
      </c>
      <c r="AH183" s="265">
        <f t="shared" si="126"/>
        <v>0.45149260661922597</v>
      </c>
      <c r="AI183" s="282">
        <v>11.692819999999999</v>
      </c>
      <c r="AJ183" s="260"/>
      <c r="AK183" s="260"/>
      <c r="AL183" s="260">
        <v>3.5977000000000001E-3</v>
      </c>
      <c r="AM183" s="260"/>
      <c r="AN183" s="260"/>
      <c r="AO183" s="260">
        <v>0.16978499999999999</v>
      </c>
      <c r="AP183" s="260">
        <v>4.4633399999999997E-2</v>
      </c>
      <c r="AQ183" s="260"/>
      <c r="AR183" s="905">
        <f t="shared" si="133"/>
        <v>3.8999999993905021E-6</v>
      </c>
      <c r="AS183" s="906">
        <f t="shared" si="127"/>
        <v>3.2743282584523866E-7</v>
      </c>
      <c r="AT183" s="214">
        <v>1989</v>
      </c>
      <c r="AU183" s="215" t="s">
        <v>458</v>
      </c>
      <c r="AV183" s="214" t="s">
        <v>512</v>
      </c>
      <c r="AW183" s="214" t="s">
        <v>14</v>
      </c>
      <c r="AX183" s="214" t="s">
        <v>160</v>
      </c>
      <c r="AY183" s="904" t="s">
        <v>401</v>
      </c>
      <c r="AZ183" s="146">
        <v>25.804649999999999</v>
      </c>
      <c r="BA183" s="147">
        <v>21.181090000000001</v>
      </c>
      <c r="BB183" s="147">
        <v>21.181090000000001</v>
      </c>
      <c r="BC183" s="282">
        <f t="shared" si="112"/>
        <v>4.6235599999999977</v>
      </c>
      <c r="BD183" s="283">
        <f t="shared" si="113"/>
        <v>0.17917545868670948</v>
      </c>
      <c r="BE183" s="282">
        <v>4.3787219999999998</v>
      </c>
      <c r="BF183" s="260"/>
      <c r="BG183" s="260"/>
      <c r="BH183" s="260">
        <v>0</v>
      </c>
      <c r="BI183" s="260"/>
      <c r="BJ183" s="260"/>
      <c r="BK183" s="260">
        <v>0.15676209999999999</v>
      </c>
      <c r="BL183" s="260">
        <v>8.8075600000000004E-2</v>
      </c>
      <c r="BM183" s="260"/>
      <c r="BN183" s="905">
        <f t="shared" si="115"/>
        <v>2.9999999817675871E-7</v>
      </c>
      <c r="BO183" s="906">
        <f t="shared" si="116"/>
        <v>6.4885066523795264E-8</v>
      </c>
      <c r="BP183" s="214">
        <v>1989</v>
      </c>
      <c r="BQ183" s="215" t="s">
        <v>458</v>
      </c>
      <c r="BR183" s="214" t="s">
        <v>512</v>
      </c>
      <c r="BS183" s="214" t="s">
        <v>14</v>
      </c>
      <c r="BT183" s="214" t="s">
        <v>160</v>
      </c>
      <c r="BU183" s="904" t="s">
        <v>401</v>
      </c>
      <c r="BV183" s="146">
        <v>78.373009999999994</v>
      </c>
      <c r="BW183" s="147">
        <v>25.45298</v>
      </c>
      <c r="BX183" s="148">
        <v>25.45298</v>
      </c>
      <c r="BY183" s="264">
        <f t="shared" si="117"/>
        <v>52.920029999999997</v>
      </c>
      <c r="BZ183" s="265">
        <f t="shared" si="118"/>
        <v>0.67523283844782789</v>
      </c>
      <c r="CA183" s="282">
        <v>52.523249999999997</v>
      </c>
      <c r="CB183" s="260"/>
      <c r="CC183" s="260"/>
      <c r="CD183" s="260">
        <v>0</v>
      </c>
      <c r="CE183" s="260"/>
      <c r="CF183" s="260"/>
      <c r="CG183" s="260">
        <v>0.15771479999999999</v>
      </c>
      <c r="CH183" s="260">
        <v>0.23906330000000001</v>
      </c>
      <c r="CI183" s="260"/>
      <c r="CJ183" s="905">
        <f t="shared" si="120"/>
        <v>1.900000000887303E-6</v>
      </c>
      <c r="CK183" s="906">
        <f t="shared" si="121"/>
        <v>3.5903229852426447E-8</v>
      </c>
    </row>
    <row r="184" spans="1:89" ht="11.45" customHeight="1">
      <c r="A184" s="214">
        <v>1987</v>
      </c>
      <c r="B184" s="215" t="s">
        <v>458</v>
      </c>
      <c r="C184" s="214" t="s">
        <v>512</v>
      </c>
      <c r="D184" s="214" t="s">
        <v>16</v>
      </c>
      <c r="E184" s="214" t="s">
        <v>161</v>
      </c>
      <c r="F184" s="904" t="s">
        <v>401</v>
      </c>
      <c r="G184" s="146">
        <v>34.630130000000001</v>
      </c>
      <c r="H184" s="147">
        <v>19.252220000000001</v>
      </c>
      <c r="I184" s="148">
        <v>19.252220000000001</v>
      </c>
      <c r="J184" s="264">
        <f t="shared" si="106"/>
        <v>15.37791</v>
      </c>
      <c r="K184" s="265">
        <f t="shared" si="107"/>
        <v>0.44406157297128251</v>
      </c>
      <c r="L184" s="146">
        <v>15.025840000000001</v>
      </c>
      <c r="M184" s="147"/>
      <c r="N184" s="147"/>
      <c r="O184" s="147">
        <v>3.3235999999999999E-3</v>
      </c>
      <c r="P184" s="147"/>
      <c r="Q184" s="147"/>
      <c r="R184" s="147">
        <v>0.22616</v>
      </c>
      <c r="S184" s="147">
        <v>0.1225929</v>
      </c>
      <c r="T184" s="260"/>
      <c r="U184" s="905">
        <f t="shared" si="109"/>
        <v>-6.500000001352646E-6</v>
      </c>
      <c r="V184" s="906">
        <f t="shared" si="110"/>
        <v>-4.2268422700826355E-7</v>
      </c>
      <c r="W184" s="990">
        <f t="shared" si="132"/>
        <v>7.9720131019104679E-3</v>
      </c>
      <c r="X184" s="214">
        <v>1987</v>
      </c>
      <c r="Y184" s="215" t="s">
        <v>458</v>
      </c>
      <c r="Z184" s="214" t="s">
        <v>512</v>
      </c>
      <c r="AA184" s="214" t="s">
        <v>16</v>
      </c>
      <c r="AB184" s="214" t="s">
        <v>161</v>
      </c>
      <c r="AC184" s="904" t="s">
        <v>401</v>
      </c>
      <c r="AD184" s="146">
        <v>27.442710000000002</v>
      </c>
      <c r="AE184" s="147">
        <v>17.304279999999999</v>
      </c>
      <c r="AF184" s="148">
        <v>17.304279999999999</v>
      </c>
      <c r="AG184" s="264">
        <f t="shared" si="125"/>
        <v>10.138430000000003</v>
      </c>
      <c r="AH184" s="265">
        <f t="shared" si="126"/>
        <v>0.36943982573149675</v>
      </c>
      <c r="AI184" s="282">
        <v>9.8313229999999994</v>
      </c>
      <c r="AJ184" s="260"/>
      <c r="AK184" s="260"/>
      <c r="AL184" s="260">
        <v>5.1850999999999998E-3</v>
      </c>
      <c r="AM184" s="260"/>
      <c r="AN184" s="260"/>
      <c r="AO184" s="260">
        <v>0.20825669999999999</v>
      </c>
      <c r="AP184" s="260">
        <v>9.3667E-2</v>
      </c>
      <c r="AQ184" s="260"/>
      <c r="AR184" s="905">
        <f t="shared" si="133"/>
        <v>-1.7999999961659796E-6</v>
      </c>
      <c r="AS184" s="906">
        <f t="shared" si="127"/>
        <v>-1.7754228180950886E-7</v>
      </c>
      <c r="AT184" s="214">
        <v>1987</v>
      </c>
      <c r="AU184" s="215" t="s">
        <v>458</v>
      </c>
      <c r="AV184" s="214" t="s">
        <v>512</v>
      </c>
      <c r="AW184" s="214" t="s">
        <v>16</v>
      </c>
      <c r="AX184" s="214" t="s">
        <v>161</v>
      </c>
      <c r="AY184" s="904" t="s">
        <v>401</v>
      </c>
      <c r="AZ184" s="146">
        <v>26.848549999999999</v>
      </c>
      <c r="BA184" s="147">
        <v>22.70326</v>
      </c>
      <c r="BB184" s="147">
        <v>22.70326</v>
      </c>
      <c r="BC184" s="282">
        <f t="shared" si="112"/>
        <v>4.1452899999999993</v>
      </c>
      <c r="BD184" s="283">
        <f t="shared" si="113"/>
        <v>0.1543953025396157</v>
      </c>
      <c r="BE184" s="282">
        <v>3.735938</v>
      </c>
      <c r="BF184" s="260"/>
      <c r="BG184" s="260"/>
      <c r="BH184" s="260">
        <v>0</v>
      </c>
      <c r="BI184" s="260"/>
      <c r="BJ184" s="260"/>
      <c r="BK184" s="260">
        <v>0.40100190000000002</v>
      </c>
      <c r="BL184" s="260">
        <v>8.3475000000000008E-3</v>
      </c>
      <c r="BM184" s="260"/>
      <c r="BN184" s="905">
        <f t="shared" si="115"/>
        <v>2.5999999992976086E-6</v>
      </c>
      <c r="BO184" s="906">
        <f t="shared" si="116"/>
        <v>6.2721787843494883E-7</v>
      </c>
      <c r="BP184" s="214">
        <v>1987</v>
      </c>
      <c r="BQ184" s="215" t="s">
        <v>458</v>
      </c>
      <c r="BR184" s="214" t="s">
        <v>512</v>
      </c>
      <c r="BS184" s="214" t="s">
        <v>16</v>
      </c>
      <c r="BT184" s="214" t="s">
        <v>161</v>
      </c>
      <c r="BU184" s="904" t="s">
        <v>401</v>
      </c>
      <c r="BV184" s="146">
        <v>76.573459999999997</v>
      </c>
      <c r="BW184" s="147">
        <v>22.76698</v>
      </c>
      <c r="BX184" s="148">
        <v>22.76698</v>
      </c>
      <c r="BY184" s="264">
        <f t="shared" si="117"/>
        <v>53.806479999999993</v>
      </c>
      <c r="BZ184" s="265">
        <f t="shared" si="118"/>
        <v>0.70267792522370021</v>
      </c>
      <c r="CA184" s="282">
        <v>53.341630000000002</v>
      </c>
      <c r="CB184" s="260"/>
      <c r="CC184" s="260"/>
      <c r="CD184" s="260">
        <v>0</v>
      </c>
      <c r="CE184" s="260"/>
      <c r="CF184" s="260"/>
      <c r="CG184" s="260">
        <v>5.6325899999999998E-2</v>
      </c>
      <c r="CH184" s="260">
        <v>0.40852169999999999</v>
      </c>
      <c r="CI184" s="260"/>
      <c r="CJ184" s="905">
        <f t="shared" si="120"/>
        <v>2.399999992519497E-6</v>
      </c>
      <c r="CK184" s="906">
        <f t="shared" si="121"/>
        <v>4.4604292875495617E-8</v>
      </c>
    </row>
    <row r="185" spans="1:89" ht="11.45" customHeight="1">
      <c r="A185" s="214">
        <v>1986</v>
      </c>
      <c r="B185" s="215" t="s">
        <v>458</v>
      </c>
      <c r="C185" s="214" t="s">
        <v>512</v>
      </c>
      <c r="D185" s="214" t="s">
        <v>16</v>
      </c>
      <c r="E185" s="214" t="s">
        <v>162</v>
      </c>
      <c r="F185" s="904" t="s">
        <v>401</v>
      </c>
      <c r="G185" s="607">
        <v>33.373089999999998</v>
      </c>
      <c r="H185" s="608">
        <v>17.385929999999998</v>
      </c>
      <c r="I185" s="609">
        <v>17.385929999999998</v>
      </c>
      <c r="J185" s="264">
        <f t="shared" si="106"/>
        <v>15.987159999999999</v>
      </c>
      <c r="K185" s="265">
        <f t="shared" si="107"/>
        <v>0.47904344488328771</v>
      </c>
      <c r="L185" s="146">
        <v>14.66056</v>
      </c>
      <c r="M185" s="147"/>
      <c r="N185" s="147"/>
      <c r="O185" s="147"/>
      <c r="P185" s="147"/>
      <c r="Q185" s="147"/>
      <c r="R185" s="147"/>
      <c r="S185" s="147">
        <v>1.326608</v>
      </c>
      <c r="T185" s="260"/>
      <c r="U185" s="905">
        <f t="shared" si="109"/>
        <v>-8.0000000011182237E-6</v>
      </c>
      <c r="V185" s="906">
        <f t="shared" si="110"/>
        <v>-5.0040157233168518E-7</v>
      </c>
      <c r="W185" s="990">
        <f t="shared" si="132"/>
        <v>8.2979591121875307E-2</v>
      </c>
      <c r="X185" s="214">
        <v>1986</v>
      </c>
      <c r="Y185" s="215" t="s">
        <v>458</v>
      </c>
      <c r="Z185" s="214" t="s">
        <v>512</v>
      </c>
      <c r="AA185" s="214" t="s">
        <v>16</v>
      </c>
      <c r="AB185" s="214" t="s">
        <v>162</v>
      </c>
      <c r="AC185" s="904" t="s">
        <v>401</v>
      </c>
      <c r="AD185" s="625">
        <v>28.165970000000002</v>
      </c>
      <c r="AE185" s="626">
        <v>15.984859999999999</v>
      </c>
      <c r="AF185" s="627">
        <v>15.984859999999999</v>
      </c>
      <c r="AG185" s="264">
        <f t="shared" si="125"/>
        <v>12.181110000000002</v>
      </c>
      <c r="AH185" s="265">
        <f t="shared" si="126"/>
        <v>0.43247614053412686</v>
      </c>
      <c r="AI185" s="282">
        <v>10.724909999999999</v>
      </c>
      <c r="AJ185" s="260"/>
      <c r="AK185" s="260"/>
      <c r="AL185" s="260"/>
      <c r="AM185" s="260"/>
      <c r="AN185" s="260"/>
      <c r="AO185" s="260"/>
      <c r="AP185" s="260">
        <v>1.456188</v>
      </c>
      <c r="AQ185" s="260"/>
      <c r="AR185" s="905">
        <f t="shared" si="133"/>
        <v>1.2000000003453692E-5</v>
      </c>
      <c r="AS185" s="906">
        <f t="shared" si="127"/>
        <v>9.8513189713036756E-7</v>
      </c>
      <c r="AT185" s="214">
        <v>1986</v>
      </c>
      <c r="AU185" s="215" t="s">
        <v>458</v>
      </c>
      <c r="AV185" s="214" t="s">
        <v>512</v>
      </c>
      <c r="AW185" s="214" t="s">
        <v>16</v>
      </c>
      <c r="AX185" s="214" t="s">
        <v>162</v>
      </c>
      <c r="AY185" s="904" t="s">
        <v>401</v>
      </c>
      <c r="AZ185" s="607">
        <v>23.22626</v>
      </c>
      <c r="BA185" s="608">
        <v>18.49699</v>
      </c>
      <c r="BB185" s="608">
        <v>18.49699</v>
      </c>
      <c r="BC185" s="284">
        <f t="shared" si="112"/>
        <v>4.7292699999999996</v>
      </c>
      <c r="BD185" s="285">
        <f t="shared" si="113"/>
        <v>0.20361737102744909</v>
      </c>
      <c r="BE185" s="282">
        <v>3.4637120000000001</v>
      </c>
      <c r="BF185" s="260"/>
      <c r="BG185" s="260"/>
      <c r="BH185" s="260"/>
      <c r="BI185" s="260"/>
      <c r="BJ185" s="260"/>
      <c r="BK185" s="260"/>
      <c r="BL185" s="260">
        <v>1.2655609999999999</v>
      </c>
      <c r="BM185" s="260"/>
      <c r="BN185" s="905">
        <f t="shared" si="115"/>
        <v>-3.0000000004193339E-6</v>
      </c>
      <c r="BO185" s="906">
        <f t="shared" si="116"/>
        <v>-6.3434737293902317E-7</v>
      </c>
      <c r="BP185" s="214">
        <v>1986</v>
      </c>
      <c r="BQ185" s="215" t="s">
        <v>458</v>
      </c>
      <c r="BR185" s="214" t="s">
        <v>512</v>
      </c>
      <c r="BS185" s="214" t="s">
        <v>16</v>
      </c>
      <c r="BT185" s="214" t="s">
        <v>162</v>
      </c>
      <c r="BU185" s="904" t="s">
        <v>401</v>
      </c>
      <c r="BV185" s="607">
        <v>78.199969999999993</v>
      </c>
      <c r="BW185" s="608">
        <v>22.129239999999999</v>
      </c>
      <c r="BX185" s="609">
        <v>22.129239999999999</v>
      </c>
      <c r="BY185" s="264">
        <f t="shared" si="117"/>
        <v>56.070729999999998</v>
      </c>
      <c r="BZ185" s="265">
        <f t="shared" si="118"/>
        <v>0.71701728274320309</v>
      </c>
      <c r="CA185" s="282">
        <v>55.336260000000003</v>
      </c>
      <c r="CB185" s="260"/>
      <c r="CC185" s="260"/>
      <c r="CD185" s="260"/>
      <c r="CE185" s="260"/>
      <c r="CF185" s="260"/>
      <c r="CG185" s="260"/>
      <c r="CH185" s="260">
        <v>0.73447510000000005</v>
      </c>
      <c r="CI185" s="260"/>
      <c r="CJ185" s="905">
        <f t="shared" si="120"/>
        <v>-5.100000002755678E-6</v>
      </c>
      <c r="CK185" s="906">
        <f t="shared" si="121"/>
        <v>-9.0956547253008447E-8</v>
      </c>
    </row>
    <row r="186" spans="1:89" ht="11.45" customHeight="1">
      <c r="A186" s="220">
        <v>2008</v>
      </c>
      <c r="B186" s="221" t="s">
        <v>459</v>
      </c>
      <c r="C186" s="220" t="s">
        <v>519</v>
      </c>
      <c r="D186" s="220" t="s">
        <v>6</v>
      </c>
      <c r="E186" s="220" t="s">
        <v>164</v>
      </c>
      <c r="F186" s="932" t="s">
        <v>313</v>
      </c>
      <c r="G186" s="1018">
        <v>24.898099999999999</v>
      </c>
      <c r="H186" s="1019">
        <v>13.78227</v>
      </c>
      <c r="I186" s="1020">
        <v>17.561140000000002</v>
      </c>
      <c r="J186" s="270">
        <f t="shared" ref="J186:J256" si="134">G186-I186</f>
        <v>7.3369599999999977</v>
      </c>
      <c r="K186" s="271">
        <f t="shared" ref="K186:K256" si="135">(G186-I186)/G186</f>
        <v>0.2946795136978323</v>
      </c>
      <c r="L186" s="1018">
        <v>1.188858</v>
      </c>
      <c r="M186" s="1019"/>
      <c r="N186" s="1019">
        <v>0.40760849999999998</v>
      </c>
      <c r="O186" s="1019"/>
      <c r="P186" s="1019"/>
      <c r="Q186" s="1019"/>
      <c r="R186" s="1019">
        <v>2.5475500000000002E-2</v>
      </c>
      <c r="S186" s="1019">
        <v>9.4599189999999993</v>
      </c>
      <c r="T186" s="270">
        <f t="shared" ref="T186:T192" si="136">H186-I186</f>
        <v>-3.7788700000000013</v>
      </c>
      <c r="U186" s="934">
        <f t="shared" ref="U186:U256" si="137">J186-SUM(L186:T186)</f>
        <v>3.3968999999999028E-2</v>
      </c>
      <c r="V186" s="935">
        <f t="shared" ref="V186:V256" si="138">U186/J186</f>
        <v>4.6298466939984732E-3</v>
      </c>
      <c r="W186" s="1021">
        <f t="shared" si="132"/>
        <v>1.289351311714934</v>
      </c>
      <c r="X186" s="220">
        <v>2008</v>
      </c>
      <c r="Y186" s="221" t="s">
        <v>459</v>
      </c>
      <c r="Z186" s="220" t="s">
        <v>519</v>
      </c>
      <c r="AA186" s="220" t="s">
        <v>6</v>
      </c>
      <c r="AB186" s="220" t="s">
        <v>164</v>
      </c>
      <c r="AC186" s="932" t="s">
        <v>313</v>
      </c>
      <c r="AD186" s="1018">
        <v>18.992920000000002</v>
      </c>
      <c r="AE186" s="1019">
        <v>12.26125</v>
      </c>
      <c r="AF186" s="1020">
        <v>15.41338</v>
      </c>
      <c r="AG186" s="270">
        <f t="shared" si="125"/>
        <v>3.5795400000000015</v>
      </c>
      <c r="AH186" s="271">
        <f t="shared" si="126"/>
        <v>0.18846707088746761</v>
      </c>
      <c r="AI186" s="933">
        <v>1.0084150000000001</v>
      </c>
      <c r="AJ186" s="270"/>
      <c r="AK186" s="270">
        <v>0.29384329999999997</v>
      </c>
      <c r="AL186" s="270"/>
      <c r="AM186" s="270"/>
      <c r="AN186" s="270"/>
      <c r="AO186" s="270">
        <v>1.3356700000000001E-2</v>
      </c>
      <c r="AP186" s="270">
        <v>5.4026990000000001</v>
      </c>
      <c r="AQ186" s="270">
        <f t="shared" ref="AQ186:AQ239" si="139">AE186-AF186</f>
        <v>-3.1521299999999997</v>
      </c>
      <c r="AR186" s="934">
        <f t="shared" si="133"/>
        <v>1.3356000000000812E-2</v>
      </c>
      <c r="AS186" s="935">
        <f t="shared" si="127"/>
        <v>3.7312056856469841E-3</v>
      </c>
      <c r="AT186" s="220">
        <v>2008</v>
      </c>
      <c r="AU186" s="221" t="s">
        <v>459</v>
      </c>
      <c r="AV186" s="220" t="s">
        <v>519</v>
      </c>
      <c r="AW186" s="220" t="s">
        <v>6</v>
      </c>
      <c r="AX186" s="220" t="s">
        <v>164</v>
      </c>
      <c r="AY186" s="932" t="s">
        <v>313</v>
      </c>
      <c r="AZ186" s="1018">
        <v>18.330919999999999</v>
      </c>
      <c r="BA186" s="1019">
        <v>14.471780000000001</v>
      </c>
      <c r="BB186" s="1020">
        <v>19.44042</v>
      </c>
      <c r="BC186" s="270">
        <f t="shared" ref="BC186:BC256" si="140">AZ186-BB186</f>
        <v>-1.1095000000000006</v>
      </c>
      <c r="BD186" s="271">
        <f t="shared" ref="BD186:BD256" si="141">(AZ186-BB186)/AZ186</f>
        <v>-6.0526149260375403E-2</v>
      </c>
      <c r="BE186" s="933">
        <v>0.38591429999999999</v>
      </c>
      <c r="BF186" s="270"/>
      <c r="BG186" s="270">
        <v>1.0130239999999999</v>
      </c>
      <c r="BH186" s="270"/>
      <c r="BI186" s="270"/>
      <c r="BJ186" s="270"/>
      <c r="BK186" s="270">
        <v>9.6478499999999995E-2</v>
      </c>
      <c r="BL186" s="270">
        <v>2.2672460000000001</v>
      </c>
      <c r="BM186" s="270">
        <f t="shared" ref="BM186:BM247" si="142">BA186-BB186</f>
        <v>-4.9686399999999988</v>
      </c>
      <c r="BN186" s="934">
        <f t="shared" ref="BN186:BN252" si="143">BC186-SUM(BE186:BM186)</f>
        <v>9.6477199999998042E-2</v>
      </c>
      <c r="BO186" s="935">
        <f t="shared" ref="BO186:BO252" si="144">BN186/BC186</f>
        <v>-8.6955565570074805E-2</v>
      </c>
      <c r="BP186" s="220">
        <v>2008</v>
      </c>
      <c r="BQ186" s="221" t="s">
        <v>459</v>
      </c>
      <c r="BR186" s="220" t="s">
        <v>519</v>
      </c>
      <c r="BS186" s="220" t="s">
        <v>6</v>
      </c>
      <c r="BT186" s="220" t="s">
        <v>164</v>
      </c>
      <c r="BU186" s="932" t="s">
        <v>313</v>
      </c>
      <c r="BV186" s="1018">
        <v>50.83643</v>
      </c>
      <c r="BW186" s="1019">
        <v>17.23978</v>
      </c>
      <c r="BX186" s="1020">
        <v>22.118960000000001</v>
      </c>
      <c r="BY186" s="270">
        <f t="shared" ref="BY186:BY256" si="145">BV186-BX186</f>
        <v>28.717469999999999</v>
      </c>
      <c r="BZ186" s="271">
        <f t="shared" ref="BZ186:BZ256" si="146">(BV186-BX186)/BV186</f>
        <v>0.56489942350397149</v>
      </c>
      <c r="CA186" s="933">
        <v>2.625464</v>
      </c>
      <c r="CB186" s="270"/>
      <c r="CC186" s="270">
        <v>0.23234079999999999</v>
      </c>
      <c r="CD186" s="270"/>
      <c r="CE186" s="270"/>
      <c r="CF186" s="270"/>
      <c r="CG186" s="270">
        <v>0</v>
      </c>
      <c r="CH186" s="270">
        <v>30.69238</v>
      </c>
      <c r="CI186" s="270">
        <f t="shared" ref="CI186:CI247" si="147">BW186-BX186</f>
        <v>-4.8791800000000016</v>
      </c>
      <c r="CJ186" s="934">
        <f t="shared" ref="CJ186:CJ252" si="148">BY186-SUM(CA186:CI186)</f>
        <v>4.6465200000003648E-2</v>
      </c>
      <c r="CK186" s="935">
        <f t="shared" ref="CK186:CK252" si="149">CJ186/BY186</f>
        <v>1.6180116145330229E-3</v>
      </c>
    </row>
    <row r="187" spans="1:89" ht="11.45" customHeight="1">
      <c r="A187" s="498">
        <v>2013</v>
      </c>
      <c r="B187" s="883" t="s">
        <v>766</v>
      </c>
      <c r="C187" s="491" t="s">
        <v>518</v>
      </c>
      <c r="D187" s="491" t="s">
        <v>20</v>
      </c>
      <c r="E187" s="491" t="s">
        <v>767</v>
      </c>
      <c r="F187" s="1000" t="s">
        <v>313</v>
      </c>
      <c r="G187" s="603">
        <v>37.261290000000002</v>
      </c>
      <c r="H187" s="604">
        <v>17.135339999999999</v>
      </c>
      <c r="I187" s="604">
        <v>20.095050000000001</v>
      </c>
      <c r="J187" s="278">
        <f t="shared" si="134"/>
        <v>17.166240000000002</v>
      </c>
      <c r="K187" s="279">
        <f t="shared" si="135"/>
        <v>0.46069902571811122</v>
      </c>
      <c r="L187" s="603">
        <v>16.021409999999999</v>
      </c>
      <c r="M187" s="604">
        <v>0.31702520000000001</v>
      </c>
      <c r="N187" s="604">
        <v>1.757242</v>
      </c>
      <c r="O187" s="604">
        <v>7.2613700000000003E-2</v>
      </c>
      <c r="P187" s="604">
        <v>0.80983260000000001</v>
      </c>
      <c r="Q187" s="604">
        <v>3.4052800000000001E-2</v>
      </c>
      <c r="R187" s="604"/>
      <c r="S187" s="604">
        <v>1.231501</v>
      </c>
      <c r="T187" s="925">
        <f t="shared" si="136"/>
        <v>-2.9597100000000012</v>
      </c>
      <c r="U187" s="926">
        <f t="shared" si="137"/>
        <v>-0.11772730000000209</v>
      </c>
      <c r="V187" s="927">
        <f t="shared" si="138"/>
        <v>-6.8580714239112398E-3</v>
      </c>
      <c r="W187" s="903">
        <f t="shared" si="132"/>
        <v>7.1739705375201551E-2</v>
      </c>
      <c r="X187" s="498">
        <v>2013</v>
      </c>
      <c r="Y187" s="883" t="s">
        <v>766</v>
      </c>
      <c r="Z187" s="491" t="s">
        <v>518</v>
      </c>
      <c r="AA187" s="491" t="s">
        <v>20</v>
      </c>
      <c r="AB187" s="491" t="s">
        <v>767</v>
      </c>
      <c r="AC187" s="924" t="s">
        <v>313</v>
      </c>
      <c r="AD187" s="603">
        <v>25.133389999999999</v>
      </c>
      <c r="AE187" s="604">
        <v>13.61412</v>
      </c>
      <c r="AF187" s="605">
        <v>16.814509999999999</v>
      </c>
      <c r="AG187" s="925">
        <f t="shared" si="125"/>
        <v>8.3188800000000001</v>
      </c>
      <c r="AH187" s="1003">
        <f t="shared" si="126"/>
        <v>0.33098917416233942</v>
      </c>
      <c r="AI187" s="278">
        <v>7.9057279999999999</v>
      </c>
      <c r="AJ187" s="925">
        <v>0.36099389999999998</v>
      </c>
      <c r="AK187" s="925">
        <v>1.3290789999999999</v>
      </c>
      <c r="AL187" s="925">
        <v>8.0563099999999999E-2</v>
      </c>
      <c r="AM187" s="925">
        <v>0.87730839999999999</v>
      </c>
      <c r="AN187" s="925">
        <v>4.6504999999999998E-2</v>
      </c>
      <c r="AO187" s="925"/>
      <c r="AP187" s="925">
        <v>1.101272</v>
      </c>
      <c r="AQ187" s="925">
        <f t="shared" si="139"/>
        <v>-3.2003899999999987</v>
      </c>
      <c r="AR187" s="926">
        <f t="shared" si="133"/>
        <v>-0.18217940000000077</v>
      </c>
      <c r="AS187" s="927">
        <f t="shared" si="127"/>
        <v>-2.1899510511030423E-2</v>
      </c>
      <c r="AT187" s="498">
        <v>2013</v>
      </c>
      <c r="AU187" s="883" t="s">
        <v>766</v>
      </c>
      <c r="AV187" s="491" t="s">
        <v>518</v>
      </c>
      <c r="AW187" s="491" t="s">
        <v>20</v>
      </c>
      <c r="AX187" s="491" t="s">
        <v>767</v>
      </c>
      <c r="AY187" s="924" t="s">
        <v>313</v>
      </c>
      <c r="AZ187" s="603">
        <v>31.156300000000002</v>
      </c>
      <c r="BA187" s="604">
        <v>17.751750000000001</v>
      </c>
      <c r="BB187" s="605">
        <v>22.548380000000002</v>
      </c>
      <c r="BC187" s="925">
        <f t="shared" si="140"/>
        <v>8.60792</v>
      </c>
      <c r="BD187" s="1003">
        <f t="shared" si="141"/>
        <v>0.27628184347948886</v>
      </c>
      <c r="BE187" s="278">
        <v>3.8453590000000002</v>
      </c>
      <c r="BF187" s="925">
        <v>0.1726007</v>
      </c>
      <c r="BG187" s="925">
        <v>5.1768689999999999</v>
      </c>
      <c r="BH187" s="925">
        <v>0.1026039</v>
      </c>
      <c r="BI187" s="925">
        <v>1.222672</v>
      </c>
      <c r="BJ187" s="925">
        <v>2.7090099999999999E-2</v>
      </c>
      <c r="BK187" s="925"/>
      <c r="BL187" s="925">
        <v>2.859747</v>
      </c>
      <c r="BM187" s="925">
        <f t="shared" si="142"/>
        <v>-4.7966300000000004</v>
      </c>
      <c r="BN187" s="926">
        <f t="shared" si="143"/>
        <v>-2.3917000000004407E-3</v>
      </c>
      <c r="BO187" s="927">
        <f t="shared" si="144"/>
        <v>-2.7784877182878564E-4</v>
      </c>
      <c r="BP187" s="498">
        <v>2013</v>
      </c>
      <c r="BQ187" s="883" t="s">
        <v>766</v>
      </c>
      <c r="BR187" s="491" t="s">
        <v>518</v>
      </c>
      <c r="BS187" s="491" t="s">
        <v>20</v>
      </c>
      <c r="BT187" s="491" t="s">
        <v>767</v>
      </c>
      <c r="BU187" s="924" t="s">
        <v>313</v>
      </c>
      <c r="BV187" s="603">
        <v>81.245930000000001</v>
      </c>
      <c r="BW187" s="604">
        <v>27.899889999999999</v>
      </c>
      <c r="BX187" s="605">
        <v>28.54599</v>
      </c>
      <c r="BY187" s="925">
        <f t="shared" si="145"/>
        <v>52.699939999999998</v>
      </c>
      <c r="BZ187" s="1003">
        <f t="shared" si="146"/>
        <v>0.64864713838588584</v>
      </c>
      <c r="CA187" s="278">
        <v>52.248570000000001</v>
      </c>
      <c r="CB187" s="925">
        <v>0.2974253</v>
      </c>
      <c r="CC187" s="925">
        <v>0.2576447</v>
      </c>
      <c r="CD187" s="925">
        <v>2.1957399999999998E-2</v>
      </c>
      <c r="CE187" s="925">
        <v>0.2469797</v>
      </c>
      <c r="CF187" s="925">
        <v>0</v>
      </c>
      <c r="CG187" s="925"/>
      <c r="CH187" s="925">
        <v>0.28153040000000001</v>
      </c>
      <c r="CI187" s="925">
        <f t="shared" si="147"/>
        <v>-0.64610000000000056</v>
      </c>
      <c r="CJ187" s="926">
        <f t="shared" si="148"/>
        <v>-8.0674999999956754E-3</v>
      </c>
      <c r="CK187" s="927">
        <f t="shared" si="149"/>
        <v>-1.5308366574982204E-4</v>
      </c>
    </row>
    <row r="188" spans="1:89" ht="11.45" customHeight="1">
      <c r="A188" s="500">
        <v>2010</v>
      </c>
      <c r="B188" s="217" t="s">
        <v>766</v>
      </c>
      <c r="C188" s="216" t="s">
        <v>518</v>
      </c>
      <c r="D188" s="216" t="s">
        <v>4</v>
      </c>
      <c r="E188" s="216" t="s">
        <v>768</v>
      </c>
      <c r="F188" s="1002" t="s">
        <v>313</v>
      </c>
      <c r="G188" s="594">
        <v>42.021210000000004</v>
      </c>
      <c r="H188" s="595">
        <v>17.36957</v>
      </c>
      <c r="I188" s="595">
        <v>19.29946</v>
      </c>
      <c r="J188" s="307">
        <f t="shared" si="134"/>
        <v>22.721750000000004</v>
      </c>
      <c r="K188" s="312">
        <f t="shared" si="135"/>
        <v>0.54072098352236886</v>
      </c>
      <c r="L188" s="594">
        <v>19.834610000000001</v>
      </c>
      <c r="M188" s="595">
        <v>0.58133319999999999</v>
      </c>
      <c r="N188" s="595">
        <v>1.411011</v>
      </c>
      <c r="O188" s="595">
        <v>0.19764899999999999</v>
      </c>
      <c r="P188" s="595">
        <v>0.69312479999999999</v>
      </c>
      <c r="Q188" s="595">
        <v>2.1528200000000001E-2</v>
      </c>
      <c r="R188" s="595"/>
      <c r="S188" s="595">
        <v>1.8863920000000001</v>
      </c>
      <c r="T188" s="262">
        <f t="shared" si="136"/>
        <v>-1.9298900000000003</v>
      </c>
      <c r="U188" s="923">
        <f t="shared" si="137"/>
        <v>2.5991800000007004E-2</v>
      </c>
      <c r="V188" s="916">
        <f t="shared" si="138"/>
        <v>1.1439171718730732E-3</v>
      </c>
      <c r="W188" s="968">
        <f t="shared" si="132"/>
        <v>8.3021422205595954E-2</v>
      </c>
      <c r="X188" s="500">
        <v>2010</v>
      </c>
      <c r="Y188" s="217" t="s">
        <v>766</v>
      </c>
      <c r="Z188" s="216" t="s">
        <v>518</v>
      </c>
      <c r="AA188" s="216" t="s">
        <v>4</v>
      </c>
      <c r="AB188" s="216" t="s">
        <v>768</v>
      </c>
      <c r="AC188" s="914" t="s">
        <v>313</v>
      </c>
      <c r="AD188" s="594">
        <v>31.789169999999999</v>
      </c>
      <c r="AE188" s="595">
        <v>16.800170000000001</v>
      </c>
      <c r="AF188" s="596">
        <v>18.935669999999998</v>
      </c>
      <c r="AG188" s="262">
        <f t="shared" si="125"/>
        <v>12.8535</v>
      </c>
      <c r="AH188" s="263">
        <f t="shared" si="126"/>
        <v>0.40433581625440368</v>
      </c>
      <c r="AI188" s="307">
        <v>10.20764</v>
      </c>
      <c r="AJ188" s="262">
        <v>0.65345189999999997</v>
      </c>
      <c r="AK188" s="262">
        <v>1.1108199999999999</v>
      </c>
      <c r="AL188" s="262">
        <v>0.24930189999999999</v>
      </c>
      <c r="AM188" s="262">
        <v>0.9564066</v>
      </c>
      <c r="AN188" s="262">
        <v>1.5591600000000001E-2</v>
      </c>
      <c r="AO188" s="262"/>
      <c r="AP188" s="262">
        <v>1.711497</v>
      </c>
      <c r="AQ188" s="262">
        <f t="shared" si="139"/>
        <v>-2.1354999999999968</v>
      </c>
      <c r="AR188" s="923">
        <f t="shared" si="133"/>
        <v>8.4290999999996785E-2</v>
      </c>
      <c r="AS188" s="916">
        <f t="shared" si="127"/>
        <v>6.5578247170029009E-3</v>
      </c>
      <c r="AT188" s="500">
        <v>2010</v>
      </c>
      <c r="AU188" s="217" t="s">
        <v>766</v>
      </c>
      <c r="AV188" s="216" t="s">
        <v>518</v>
      </c>
      <c r="AW188" s="216" t="s">
        <v>4</v>
      </c>
      <c r="AX188" s="216" t="s">
        <v>768</v>
      </c>
      <c r="AY188" s="914" t="s">
        <v>313</v>
      </c>
      <c r="AZ188" s="594">
        <v>34.364460000000001</v>
      </c>
      <c r="BA188" s="595">
        <v>20.534680000000002</v>
      </c>
      <c r="BB188" s="596">
        <v>23.86354</v>
      </c>
      <c r="BC188" s="262">
        <f t="shared" si="140"/>
        <v>10.500920000000001</v>
      </c>
      <c r="BD188" s="263">
        <f t="shared" si="141"/>
        <v>0.30557500394302722</v>
      </c>
      <c r="BE188" s="307">
        <v>5.0630259999999998</v>
      </c>
      <c r="BF188" s="262">
        <v>0.83001420000000004</v>
      </c>
      <c r="BG188" s="262">
        <v>3.595278</v>
      </c>
      <c r="BH188" s="262">
        <v>0.1906786</v>
      </c>
      <c r="BI188" s="262">
        <v>0.30614570000000002</v>
      </c>
      <c r="BJ188" s="262">
        <v>1.34907E-2</v>
      </c>
      <c r="BK188" s="262"/>
      <c r="BL188" s="262">
        <v>4.0206520000000001</v>
      </c>
      <c r="BM188" s="262">
        <f t="shared" si="142"/>
        <v>-3.3288599999999988</v>
      </c>
      <c r="BN188" s="923">
        <f t="shared" si="143"/>
        <v>-0.18950520000000104</v>
      </c>
      <c r="BO188" s="916">
        <f t="shared" si="144"/>
        <v>-1.8046533065674344E-2</v>
      </c>
      <c r="BP188" s="500">
        <v>2010</v>
      </c>
      <c r="BQ188" s="217" t="s">
        <v>766</v>
      </c>
      <c r="BR188" s="216" t="s">
        <v>518</v>
      </c>
      <c r="BS188" s="216" t="s">
        <v>4</v>
      </c>
      <c r="BT188" s="216" t="s">
        <v>768</v>
      </c>
      <c r="BU188" s="914" t="s">
        <v>313</v>
      </c>
      <c r="BV188" s="594">
        <v>84.322689999999994</v>
      </c>
      <c r="BW188" s="595">
        <v>16.222349999999999</v>
      </c>
      <c r="BX188" s="596">
        <v>16.088249999999999</v>
      </c>
      <c r="BY188" s="262">
        <f t="shared" si="145"/>
        <v>68.234439999999992</v>
      </c>
      <c r="BZ188" s="263">
        <f t="shared" si="146"/>
        <v>0.80920615791550288</v>
      </c>
      <c r="CA188" s="307">
        <v>67.012600000000006</v>
      </c>
      <c r="CB188" s="262">
        <v>9.3345600000000001E-2</v>
      </c>
      <c r="CC188" s="262">
        <v>0.3035021</v>
      </c>
      <c r="CD188" s="262">
        <v>2.8583500000000001E-2</v>
      </c>
      <c r="CE188" s="262">
        <v>0.174036</v>
      </c>
      <c r="CF188" s="262">
        <v>4.9575800000000003E-2</v>
      </c>
      <c r="CG188" s="262"/>
      <c r="CH188" s="262">
        <v>0.40104679999999998</v>
      </c>
      <c r="CI188" s="262">
        <f t="shared" si="147"/>
        <v>0.13410000000000011</v>
      </c>
      <c r="CJ188" s="923">
        <f t="shared" si="148"/>
        <v>3.7650199999973211E-2</v>
      </c>
      <c r="CK188" s="916">
        <f t="shared" si="149"/>
        <v>5.5177707914028779E-4</v>
      </c>
    </row>
    <row r="189" spans="1:89" ht="11.45" customHeight="1">
      <c r="A189" s="205">
        <v>2013</v>
      </c>
      <c r="B189" s="206" t="s">
        <v>460</v>
      </c>
      <c r="C189" s="205" t="s">
        <v>512</v>
      </c>
      <c r="D189" s="205" t="s">
        <v>20</v>
      </c>
      <c r="E189" s="205" t="s">
        <v>165</v>
      </c>
      <c r="F189" s="891" t="s">
        <v>313</v>
      </c>
      <c r="G189" s="267">
        <v>37.559379999999997</v>
      </c>
      <c r="H189" s="268">
        <v>10.71866</v>
      </c>
      <c r="I189" s="269">
        <v>16.438590000000001</v>
      </c>
      <c r="J189" s="238">
        <f t="shared" si="134"/>
        <v>21.120789999999996</v>
      </c>
      <c r="K189" s="255">
        <f t="shared" si="135"/>
        <v>0.56233063485073498</v>
      </c>
      <c r="L189" s="267">
        <v>17.775590000000001</v>
      </c>
      <c r="M189" s="268">
        <v>0.1072507</v>
      </c>
      <c r="N189" s="268">
        <v>5.7532079999999999</v>
      </c>
      <c r="O189" s="268">
        <v>0.17061609999999999</v>
      </c>
      <c r="P189" s="268">
        <v>1.539066</v>
      </c>
      <c r="Q189" s="268">
        <v>0.2497511</v>
      </c>
      <c r="R189" s="268">
        <v>0.56295629999999997</v>
      </c>
      <c r="S189" s="268">
        <v>0.42101100000000002</v>
      </c>
      <c r="T189" s="258">
        <f t="shared" si="136"/>
        <v>-5.7199300000000015</v>
      </c>
      <c r="U189" s="892">
        <f t="shared" si="137"/>
        <v>0.26127079999999125</v>
      </c>
      <c r="V189" s="893">
        <f t="shared" si="138"/>
        <v>1.2370313799814842E-2</v>
      </c>
      <c r="W189" s="900">
        <f t="shared" si="132"/>
        <v>1.993348733641119E-2</v>
      </c>
      <c r="X189" s="205">
        <v>2013</v>
      </c>
      <c r="Y189" s="206" t="s">
        <v>460</v>
      </c>
      <c r="Z189" s="205" t="s">
        <v>512</v>
      </c>
      <c r="AA189" s="205" t="s">
        <v>20</v>
      </c>
      <c r="AB189" s="205" t="s">
        <v>165</v>
      </c>
      <c r="AC189" s="891" t="s">
        <v>313</v>
      </c>
      <c r="AD189" s="267">
        <v>27.45861</v>
      </c>
      <c r="AE189" s="268">
        <v>10.1333</v>
      </c>
      <c r="AF189" s="269">
        <v>15.73779</v>
      </c>
      <c r="AG189" s="238">
        <f t="shared" si="125"/>
        <v>11.72082</v>
      </c>
      <c r="AH189" s="255">
        <f t="shared" si="126"/>
        <v>0.42685409057486884</v>
      </c>
      <c r="AI189" s="280">
        <v>9.6469640000000005</v>
      </c>
      <c r="AJ189" s="258">
        <v>0.12729309999999999</v>
      </c>
      <c r="AK189" s="258">
        <v>4.38063</v>
      </c>
      <c r="AL189" s="258">
        <v>0.1132808</v>
      </c>
      <c r="AM189" s="258">
        <v>1.737357</v>
      </c>
      <c r="AN189" s="258">
        <v>0.2649474</v>
      </c>
      <c r="AO189" s="258">
        <v>0.52304320000000004</v>
      </c>
      <c r="AP189" s="258">
        <v>0.3551588</v>
      </c>
      <c r="AQ189" s="258">
        <f t="shared" si="139"/>
        <v>-5.6044900000000002</v>
      </c>
      <c r="AR189" s="892">
        <f t="shared" si="133"/>
        <v>0.17663569999999673</v>
      </c>
      <c r="AS189" s="893">
        <f t="shared" si="127"/>
        <v>1.5070251057519588E-2</v>
      </c>
      <c r="AT189" s="205">
        <v>2013</v>
      </c>
      <c r="AU189" s="206" t="s">
        <v>460</v>
      </c>
      <c r="AV189" s="205" t="s">
        <v>512</v>
      </c>
      <c r="AW189" s="205" t="s">
        <v>20</v>
      </c>
      <c r="AX189" s="205" t="s">
        <v>165</v>
      </c>
      <c r="AY189" s="891" t="s">
        <v>313</v>
      </c>
      <c r="AZ189" s="267">
        <v>36.629300000000001</v>
      </c>
      <c r="BA189" s="268">
        <v>16.72503</v>
      </c>
      <c r="BB189" s="269">
        <v>24.297619999999998</v>
      </c>
      <c r="BC189" s="238">
        <f t="shared" si="140"/>
        <v>12.331680000000002</v>
      </c>
      <c r="BD189" s="255">
        <f t="shared" si="141"/>
        <v>0.33666163426546514</v>
      </c>
      <c r="BE189" s="280">
        <v>2.0681479999999999</v>
      </c>
      <c r="BF189" s="258">
        <v>5.3206400000000001E-2</v>
      </c>
      <c r="BG189" s="258">
        <v>13.12308</v>
      </c>
      <c r="BH189" s="258">
        <v>0.47123809999999999</v>
      </c>
      <c r="BI189" s="258">
        <v>1.904717</v>
      </c>
      <c r="BJ189" s="258">
        <v>0.31680009999999997</v>
      </c>
      <c r="BK189" s="258">
        <v>0.57857890000000001</v>
      </c>
      <c r="BL189" s="258">
        <v>0.84775540000000005</v>
      </c>
      <c r="BM189" s="258">
        <f t="shared" si="142"/>
        <v>-7.5725899999999982</v>
      </c>
      <c r="BN189" s="892">
        <f t="shared" si="143"/>
        <v>0.54074609999999979</v>
      </c>
      <c r="BO189" s="893">
        <f t="shared" si="144"/>
        <v>4.3850156669650822E-2</v>
      </c>
      <c r="BP189" s="205">
        <v>2013</v>
      </c>
      <c r="BQ189" s="206" t="s">
        <v>460</v>
      </c>
      <c r="BR189" s="205" t="s">
        <v>512</v>
      </c>
      <c r="BS189" s="205" t="s">
        <v>20</v>
      </c>
      <c r="BT189" s="205" t="s">
        <v>165</v>
      </c>
      <c r="BU189" s="891" t="s">
        <v>313</v>
      </c>
      <c r="BV189" s="603">
        <v>84.150980000000004</v>
      </c>
      <c r="BW189" s="604">
        <v>4.7992739999999996</v>
      </c>
      <c r="BX189" s="605">
        <v>8.4014959999999999</v>
      </c>
      <c r="BY189" s="238">
        <f t="shared" si="145"/>
        <v>75.74948400000001</v>
      </c>
      <c r="BZ189" s="255">
        <f t="shared" si="146"/>
        <v>0.90016163804628302</v>
      </c>
      <c r="CA189" s="280">
        <v>76.546390000000002</v>
      </c>
      <c r="CB189" s="258">
        <v>9.4290700000000005E-2</v>
      </c>
      <c r="CC189" s="258">
        <v>1.4225829999999999</v>
      </c>
      <c r="CD189" s="258">
        <v>0</v>
      </c>
      <c r="CE189" s="258">
        <v>0.13031129999999999</v>
      </c>
      <c r="CF189" s="258">
        <v>8.6269100000000001E-2</v>
      </c>
      <c r="CG189" s="258">
        <v>0.71960809999999997</v>
      </c>
      <c r="CH189" s="258">
        <v>0.1091869</v>
      </c>
      <c r="CI189" s="258">
        <f t="shared" si="147"/>
        <v>-3.6022220000000003</v>
      </c>
      <c r="CJ189" s="892">
        <f t="shared" si="148"/>
        <v>0.24306690000000231</v>
      </c>
      <c r="CK189" s="893">
        <f t="shared" si="149"/>
        <v>3.2088258185362989E-3</v>
      </c>
    </row>
    <row r="190" spans="1:89" ht="11.45" customHeight="1">
      <c r="A190" s="205">
        <v>2010</v>
      </c>
      <c r="B190" s="206" t="s">
        <v>460</v>
      </c>
      <c r="C190" s="205" t="s">
        <v>512</v>
      </c>
      <c r="D190" s="205" t="s">
        <v>4</v>
      </c>
      <c r="E190" s="205" t="s">
        <v>166</v>
      </c>
      <c r="F190" s="891" t="s">
        <v>313</v>
      </c>
      <c r="G190" s="267">
        <v>35.668509999999998</v>
      </c>
      <c r="H190" s="268">
        <v>8.8212399999999995</v>
      </c>
      <c r="I190" s="269">
        <v>13.542199999999999</v>
      </c>
      <c r="J190" s="238">
        <f t="shared" si="134"/>
        <v>22.126309999999997</v>
      </c>
      <c r="K190" s="255">
        <f t="shared" si="135"/>
        <v>0.6203317716383443</v>
      </c>
      <c r="L190" s="267">
        <v>18.72833</v>
      </c>
      <c r="M190" s="268">
        <v>0.21383479999999999</v>
      </c>
      <c r="N190" s="268">
        <v>5.0581310000000004</v>
      </c>
      <c r="O190" s="268">
        <v>0.1364446</v>
      </c>
      <c r="P190" s="268">
        <v>1.281684</v>
      </c>
      <c r="Q190" s="268">
        <v>0.21079020000000001</v>
      </c>
      <c r="R190" s="268">
        <v>0.93871400000000005</v>
      </c>
      <c r="S190" s="268">
        <v>0.38307049999999998</v>
      </c>
      <c r="T190" s="258">
        <f t="shared" si="136"/>
        <v>-4.7209599999999998</v>
      </c>
      <c r="U190" s="892">
        <f t="shared" si="137"/>
        <v>-0.10372910000000246</v>
      </c>
      <c r="V190" s="893">
        <f t="shared" si="138"/>
        <v>-4.6880433294120205E-3</v>
      </c>
      <c r="W190" s="900">
        <f t="shared" si="132"/>
        <v>1.731289582402127E-2</v>
      </c>
      <c r="X190" s="205">
        <v>2010</v>
      </c>
      <c r="Y190" s="206" t="s">
        <v>460</v>
      </c>
      <c r="Z190" s="205" t="s">
        <v>512</v>
      </c>
      <c r="AA190" s="205" t="s">
        <v>4</v>
      </c>
      <c r="AB190" s="205" t="s">
        <v>166</v>
      </c>
      <c r="AC190" s="891" t="s">
        <v>313</v>
      </c>
      <c r="AD190" s="267">
        <v>26.911919999999999</v>
      </c>
      <c r="AE190" s="268">
        <v>8.2059250000000006</v>
      </c>
      <c r="AF190" s="269">
        <v>12.982100000000001</v>
      </c>
      <c r="AG190" s="238">
        <f t="shared" si="125"/>
        <v>13.929819999999998</v>
      </c>
      <c r="AH190" s="255">
        <f t="shared" si="126"/>
        <v>0.51760781096257713</v>
      </c>
      <c r="AI190" s="280">
        <v>11.43135</v>
      </c>
      <c r="AJ190" s="258">
        <v>0.24677850000000001</v>
      </c>
      <c r="AK190" s="258">
        <v>3.889303</v>
      </c>
      <c r="AL190" s="258">
        <v>0.11852070000000001</v>
      </c>
      <c r="AM190" s="258">
        <v>1.571769</v>
      </c>
      <c r="AN190" s="258">
        <v>0.2197752</v>
      </c>
      <c r="AO190" s="258">
        <v>0.95670409999999995</v>
      </c>
      <c r="AP190" s="258">
        <v>0.33013340000000002</v>
      </c>
      <c r="AQ190" s="258">
        <f t="shared" si="139"/>
        <v>-4.7761750000000003</v>
      </c>
      <c r="AR190" s="892">
        <f t="shared" si="133"/>
        <v>-5.8338900000002525E-2</v>
      </c>
      <c r="AS190" s="893">
        <f t="shared" si="127"/>
        <v>-4.1880584243014296E-3</v>
      </c>
      <c r="AT190" s="205">
        <v>2010</v>
      </c>
      <c r="AU190" s="206" t="s">
        <v>460</v>
      </c>
      <c r="AV190" s="205" t="s">
        <v>512</v>
      </c>
      <c r="AW190" s="205" t="s">
        <v>4</v>
      </c>
      <c r="AX190" s="205" t="s">
        <v>166</v>
      </c>
      <c r="AY190" s="891" t="s">
        <v>313</v>
      </c>
      <c r="AZ190" s="267">
        <v>31.662050000000001</v>
      </c>
      <c r="BA190" s="268">
        <v>14.012829999999999</v>
      </c>
      <c r="BB190" s="269">
        <v>19.64339</v>
      </c>
      <c r="BC190" s="238">
        <f t="shared" si="140"/>
        <v>12.018660000000001</v>
      </c>
      <c r="BD190" s="255">
        <f t="shared" si="141"/>
        <v>0.37959197209277351</v>
      </c>
      <c r="BE190" s="280">
        <v>3.00515</v>
      </c>
      <c r="BF190" s="258">
        <v>0.25058409999999998</v>
      </c>
      <c r="BG190" s="258">
        <v>11.228300000000001</v>
      </c>
      <c r="BH190" s="258">
        <v>0.2746248</v>
      </c>
      <c r="BI190" s="258">
        <v>1.071493</v>
      </c>
      <c r="BJ190" s="258">
        <v>0.2596521</v>
      </c>
      <c r="BK190" s="258">
        <v>1.0633809999999999</v>
      </c>
      <c r="BL190" s="258">
        <v>0.54054020000000003</v>
      </c>
      <c r="BM190" s="258">
        <f t="shared" si="142"/>
        <v>-5.6305600000000009</v>
      </c>
      <c r="BN190" s="892">
        <f t="shared" si="143"/>
        <v>-4.4505199999997913E-2</v>
      </c>
      <c r="BO190" s="893">
        <f t="shared" si="144"/>
        <v>-3.7030084884669264E-3</v>
      </c>
      <c r="BP190" s="205">
        <v>2010</v>
      </c>
      <c r="BQ190" s="206" t="s">
        <v>460</v>
      </c>
      <c r="BR190" s="205" t="s">
        <v>512</v>
      </c>
      <c r="BS190" s="205" t="s">
        <v>4</v>
      </c>
      <c r="BT190" s="205" t="s">
        <v>166</v>
      </c>
      <c r="BU190" s="891" t="s">
        <v>313</v>
      </c>
      <c r="BV190" s="267">
        <v>83.479140000000001</v>
      </c>
      <c r="BW190" s="268">
        <v>3.6053670000000002</v>
      </c>
      <c r="BX190" s="269">
        <v>6.6392309999999997</v>
      </c>
      <c r="BY190" s="238">
        <f t="shared" si="145"/>
        <v>76.839909000000006</v>
      </c>
      <c r="BZ190" s="255">
        <f t="shared" si="146"/>
        <v>0.92046838287984289</v>
      </c>
      <c r="CA190" s="280">
        <v>77.974140000000006</v>
      </c>
      <c r="CB190" s="258">
        <v>0</v>
      </c>
      <c r="CC190" s="258">
        <v>0.93431770000000003</v>
      </c>
      <c r="CD190" s="258">
        <v>4.9543E-3</v>
      </c>
      <c r="CE190" s="258">
        <v>0.23512530000000001</v>
      </c>
      <c r="CF190" s="258">
        <v>9.1607999999999995E-2</v>
      </c>
      <c r="CG190" s="258">
        <v>0.65805570000000002</v>
      </c>
      <c r="CH190" s="258">
        <v>0.38742529999999997</v>
      </c>
      <c r="CI190" s="258">
        <f t="shared" si="147"/>
        <v>-3.0338639999999995</v>
      </c>
      <c r="CJ190" s="892">
        <f t="shared" si="148"/>
        <v>-0.4118533000000042</v>
      </c>
      <c r="CK190" s="893">
        <f t="shared" si="149"/>
        <v>-5.3598879197007399E-3</v>
      </c>
    </row>
    <row r="191" spans="1:89" ht="11.45" customHeight="1">
      <c r="A191" s="205">
        <v>2007</v>
      </c>
      <c r="B191" s="206" t="s">
        <v>460</v>
      </c>
      <c r="C191" s="205" t="s">
        <v>512</v>
      </c>
      <c r="D191" s="205" t="s">
        <v>4</v>
      </c>
      <c r="E191" s="205" t="s">
        <v>167</v>
      </c>
      <c r="F191" s="891" t="s">
        <v>313</v>
      </c>
      <c r="G191" s="267">
        <v>32.29768</v>
      </c>
      <c r="H191" s="268">
        <v>8.9531720000000004</v>
      </c>
      <c r="I191" s="269">
        <v>14.445209999999999</v>
      </c>
      <c r="J191" s="238">
        <f t="shared" si="134"/>
        <v>17.85247</v>
      </c>
      <c r="K191" s="255">
        <f t="shared" si="135"/>
        <v>0.55274775154128719</v>
      </c>
      <c r="L191" s="267">
        <v>17.345610000000001</v>
      </c>
      <c r="M191" s="268">
        <v>0.30975629999999998</v>
      </c>
      <c r="N191" s="268">
        <v>4.0003799999999998</v>
      </c>
      <c r="O191" s="268">
        <v>0.10138750000000001</v>
      </c>
      <c r="P191" s="268">
        <v>0.84994409999999998</v>
      </c>
      <c r="Q191" s="268">
        <v>4.3831799999999997E-2</v>
      </c>
      <c r="R191" s="268">
        <v>0.18573519999999999</v>
      </c>
      <c r="S191" s="268">
        <v>0.63507409999999997</v>
      </c>
      <c r="T191" s="258">
        <f t="shared" si="136"/>
        <v>-5.4920379999999991</v>
      </c>
      <c r="U191" s="892">
        <f t="shared" si="137"/>
        <v>-0.12721099999999907</v>
      </c>
      <c r="V191" s="893">
        <f t="shared" si="138"/>
        <v>-7.1256806481119457E-3</v>
      </c>
      <c r="W191" s="900">
        <f t="shared" si="132"/>
        <v>3.5573458462610494E-2</v>
      </c>
      <c r="X191" s="205">
        <v>2007</v>
      </c>
      <c r="Y191" s="206" t="s">
        <v>460</v>
      </c>
      <c r="Z191" s="205" t="s">
        <v>512</v>
      </c>
      <c r="AA191" s="205" t="s">
        <v>4</v>
      </c>
      <c r="AB191" s="205" t="s">
        <v>167</v>
      </c>
      <c r="AC191" s="891" t="s">
        <v>313</v>
      </c>
      <c r="AD191" s="267">
        <v>22.464950000000002</v>
      </c>
      <c r="AE191" s="268">
        <v>7.8648879999999997</v>
      </c>
      <c r="AF191" s="269">
        <v>13.601229999999999</v>
      </c>
      <c r="AG191" s="238">
        <f t="shared" si="125"/>
        <v>8.8637200000000025</v>
      </c>
      <c r="AH191" s="255">
        <f t="shared" si="126"/>
        <v>0.39455774439738356</v>
      </c>
      <c r="AI191" s="280">
        <v>8.7428609999999995</v>
      </c>
      <c r="AJ191" s="258">
        <v>0.43609120000000001</v>
      </c>
      <c r="AK191" s="258">
        <v>3.7181920000000002</v>
      </c>
      <c r="AL191" s="258">
        <v>7.5839500000000004E-2</v>
      </c>
      <c r="AM191" s="258">
        <v>0.82660940000000005</v>
      </c>
      <c r="AN191" s="258">
        <v>3.7222400000000003E-2</v>
      </c>
      <c r="AO191" s="258">
        <v>0.2266243</v>
      </c>
      <c r="AP191" s="258">
        <v>0.62695190000000001</v>
      </c>
      <c r="AQ191" s="258">
        <f t="shared" si="139"/>
        <v>-5.7363419999999996</v>
      </c>
      <c r="AR191" s="892">
        <f t="shared" si="133"/>
        <v>-9.0329699999996294E-2</v>
      </c>
      <c r="AS191" s="893">
        <f t="shared" si="127"/>
        <v>-1.0190946916192781E-2</v>
      </c>
      <c r="AT191" s="205">
        <v>2007</v>
      </c>
      <c r="AU191" s="206" t="s">
        <v>460</v>
      </c>
      <c r="AV191" s="205" t="s">
        <v>512</v>
      </c>
      <c r="AW191" s="205" t="s">
        <v>4</v>
      </c>
      <c r="AX191" s="205" t="s">
        <v>167</v>
      </c>
      <c r="AY191" s="891" t="s">
        <v>313</v>
      </c>
      <c r="AZ191" s="267">
        <v>26.471830000000001</v>
      </c>
      <c r="BA191" s="268">
        <v>13.310919999999999</v>
      </c>
      <c r="BB191" s="269">
        <v>20.95298</v>
      </c>
      <c r="BC191" s="238">
        <f t="shared" si="140"/>
        <v>5.5188500000000005</v>
      </c>
      <c r="BD191" s="255">
        <f t="shared" si="141"/>
        <v>0.20848010885533794</v>
      </c>
      <c r="BE191" s="280">
        <v>3.3409249999999999</v>
      </c>
      <c r="BF191" s="258">
        <v>0.12792680000000001</v>
      </c>
      <c r="BG191" s="258">
        <v>7.3705780000000001</v>
      </c>
      <c r="BH191" s="258">
        <v>0.2440329</v>
      </c>
      <c r="BI191" s="258">
        <v>1.2073739999999999</v>
      </c>
      <c r="BJ191" s="258">
        <v>7.9999000000000001E-2</v>
      </c>
      <c r="BK191" s="258">
        <v>7.8399200000000002E-2</v>
      </c>
      <c r="BL191" s="258">
        <v>1.066168</v>
      </c>
      <c r="BM191" s="258">
        <f t="shared" si="142"/>
        <v>-7.6420600000000007</v>
      </c>
      <c r="BN191" s="892">
        <f t="shared" si="143"/>
        <v>-0.35449289999999856</v>
      </c>
      <c r="BO191" s="893">
        <f t="shared" si="144"/>
        <v>-6.4233110158819051E-2</v>
      </c>
      <c r="BP191" s="205">
        <v>2007</v>
      </c>
      <c r="BQ191" s="206" t="s">
        <v>460</v>
      </c>
      <c r="BR191" s="205" t="s">
        <v>512</v>
      </c>
      <c r="BS191" s="205" t="s">
        <v>4</v>
      </c>
      <c r="BT191" s="205" t="s">
        <v>167</v>
      </c>
      <c r="BU191" s="891" t="s">
        <v>313</v>
      </c>
      <c r="BV191" s="267">
        <v>87.358410000000006</v>
      </c>
      <c r="BW191" s="268">
        <v>7.2967409999999999</v>
      </c>
      <c r="BX191" s="269">
        <v>8.3139289999999999</v>
      </c>
      <c r="BY191" s="238">
        <f t="shared" si="145"/>
        <v>79.044481000000005</v>
      </c>
      <c r="BZ191" s="255">
        <f t="shared" si="146"/>
        <v>0.90482966665716558</v>
      </c>
      <c r="CA191" s="280">
        <v>79.319460000000007</v>
      </c>
      <c r="CB191" s="258">
        <v>0</v>
      </c>
      <c r="CC191" s="258">
        <v>0.1000211</v>
      </c>
      <c r="CD191" s="258">
        <v>0</v>
      </c>
      <c r="CE191" s="258">
        <v>0.40541909999999998</v>
      </c>
      <c r="CF191" s="258">
        <v>1.87399E-2</v>
      </c>
      <c r="CG191" s="258">
        <v>0.16060160000000001</v>
      </c>
      <c r="CH191" s="258">
        <v>5.2040000000000003E-3</v>
      </c>
      <c r="CI191" s="258">
        <f t="shared" si="147"/>
        <v>-1.017188</v>
      </c>
      <c r="CJ191" s="892">
        <f t="shared" si="148"/>
        <v>5.22232999999801E-2</v>
      </c>
      <c r="CK191" s="893">
        <f t="shared" si="149"/>
        <v>6.6068243271759982E-4</v>
      </c>
    </row>
    <row r="192" spans="1:89" ht="11.45" customHeight="1">
      <c r="A192" s="205">
        <v>2004</v>
      </c>
      <c r="B192" s="206" t="s">
        <v>460</v>
      </c>
      <c r="C192" s="205" t="s">
        <v>512</v>
      </c>
      <c r="D192" s="205" t="s">
        <v>8</v>
      </c>
      <c r="E192" s="205" t="s">
        <v>168</v>
      </c>
      <c r="F192" s="891" t="s">
        <v>313</v>
      </c>
      <c r="G192" s="267">
        <v>33.512129999999999</v>
      </c>
      <c r="H192" s="268">
        <v>10.59473</v>
      </c>
      <c r="I192" s="269">
        <v>13.77215</v>
      </c>
      <c r="J192" s="238">
        <f t="shared" si="134"/>
        <v>19.739979999999999</v>
      </c>
      <c r="K192" s="255">
        <f t="shared" si="135"/>
        <v>0.58903984915312757</v>
      </c>
      <c r="L192" s="267">
        <v>17.224879999999999</v>
      </c>
      <c r="M192" s="268">
        <v>7.97157E-2</v>
      </c>
      <c r="N192" s="268">
        <v>3.6244670000000001</v>
      </c>
      <c r="O192" s="268">
        <v>2.4677299999999999E-2</v>
      </c>
      <c r="P192" s="268">
        <v>1.164669</v>
      </c>
      <c r="Q192" s="268">
        <v>0.14284179999999999</v>
      </c>
      <c r="R192" s="268"/>
      <c r="S192" s="268">
        <v>0.52385280000000001</v>
      </c>
      <c r="T192" s="258">
        <f t="shared" si="136"/>
        <v>-3.1774199999999997</v>
      </c>
      <c r="U192" s="892">
        <f t="shared" si="137"/>
        <v>0.13229639999999776</v>
      </c>
      <c r="V192" s="893">
        <f t="shared" si="138"/>
        <v>6.7019520789786905E-3</v>
      </c>
      <c r="W192" s="900">
        <f t="shared" si="132"/>
        <v>2.6537656066520837E-2</v>
      </c>
      <c r="X192" s="205">
        <v>2004</v>
      </c>
      <c r="Y192" s="206" t="s">
        <v>460</v>
      </c>
      <c r="Z192" s="205" t="s">
        <v>512</v>
      </c>
      <c r="AA192" s="205" t="s">
        <v>8</v>
      </c>
      <c r="AB192" s="205" t="s">
        <v>168</v>
      </c>
      <c r="AC192" s="891" t="s">
        <v>313</v>
      </c>
      <c r="AD192" s="267">
        <v>24.64659</v>
      </c>
      <c r="AE192" s="268">
        <v>9.4609579999999998</v>
      </c>
      <c r="AF192" s="269">
        <v>12.53862</v>
      </c>
      <c r="AG192" s="238">
        <f t="shared" si="125"/>
        <v>12.10797</v>
      </c>
      <c r="AH192" s="255">
        <f t="shared" si="126"/>
        <v>0.49126349730327806</v>
      </c>
      <c r="AI192" s="280">
        <v>10.21651</v>
      </c>
      <c r="AJ192" s="258">
        <v>9.2070100000000002E-2</v>
      </c>
      <c r="AK192" s="258">
        <v>2.780491</v>
      </c>
      <c r="AL192" s="258">
        <v>3.82867E-2</v>
      </c>
      <c r="AM192" s="258">
        <v>1.4633130000000001</v>
      </c>
      <c r="AN192" s="258">
        <v>0.12717290000000001</v>
      </c>
      <c r="AO192" s="258"/>
      <c r="AP192" s="258">
        <v>0.3357348</v>
      </c>
      <c r="AQ192" s="258">
        <f t="shared" si="139"/>
        <v>-3.0776620000000001</v>
      </c>
      <c r="AR192" s="892">
        <f t="shared" si="133"/>
        <v>0.1320534999999996</v>
      </c>
      <c r="AS192" s="893">
        <f t="shared" si="127"/>
        <v>1.0906328641382461E-2</v>
      </c>
      <c r="AT192" s="205">
        <v>2004</v>
      </c>
      <c r="AU192" s="206" t="s">
        <v>460</v>
      </c>
      <c r="AV192" s="205" t="s">
        <v>512</v>
      </c>
      <c r="AW192" s="205" t="s">
        <v>8</v>
      </c>
      <c r="AX192" s="205" t="s">
        <v>168</v>
      </c>
      <c r="AY192" s="891" t="s">
        <v>313</v>
      </c>
      <c r="AZ192" s="267">
        <v>29.676100000000002</v>
      </c>
      <c r="BA192" s="268">
        <v>15.711959999999999</v>
      </c>
      <c r="BB192" s="269">
        <v>19.605699999999999</v>
      </c>
      <c r="BC192" s="238">
        <f t="shared" si="140"/>
        <v>10.070400000000003</v>
      </c>
      <c r="BD192" s="255">
        <f t="shared" si="141"/>
        <v>0.33934378169638202</v>
      </c>
      <c r="BE192" s="280">
        <v>3.1634009999999999</v>
      </c>
      <c r="BF192" s="258">
        <v>9.1641399999999998E-2</v>
      </c>
      <c r="BG192" s="258">
        <v>8.3426629999999999</v>
      </c>
      <c r="BH192" s="258">
        <v>0</v>
      </c>
      <c r="BI192" s="258">
        <v>0.76532650000000002</v>
      </c>
      <c r="BJ192" s="258">
        <v>0.25103809999999999</v>
      </c>
      <c r="BK192" s="258"/>
      <c r="BL192" s="258">
        <v>1.0839749999999999</v>
      </c>
      <c r="BM192" s="258">
        <f t="shared" si="142"/>
        <v>-3.8937399999999993</v>
      </c>
      <c r="BN192" s="892">
        <f t="shared" si="143"/>
        <v>0.26609500000000175</v>
      </c>
      <c r="BO192" s="893">
        <f t="shared" si="144"/>
        <v>2.6423478709882594E-2</v>
      </c>
      <c r="BP192" s="205">
        <v>2004</v>
      </c>
      <c r="BQ192" s="206" t="s">
        <v>460</v>
      </c>
      <c r="BR192" s="205" t="s">
        <v>512</v>
      </c>
      <c r="BS192" s="205" t="s">
        <v>8</v>
      </c>
      <c r="BT192" s="205" t="s">
        <v>168</v>
      </c>
      <c r="BU192" s="891" t="s">
        <v>313</v>
      </c>
      <c r="BV192" s="267">
        <v>81.772030000000001</v>
      </c>
      <c r="BW192" s="268">
        <v>7.7020949999999999</v>
      </c>
      <c r="BX192" s="269">
        <v>10.194889999999999</v>
      </c>
      <c r="BY192" s="238">
        <f t="shared" si="145"/>
        <v>71.57714</v>
      </c>
      <c r="BZ192" s="255">
        <f t="shared" si="146"/>
        <v>0.87532546275297307</v>
      </c>
      <c r="CA192" s="280">
        <v>73.202370000000002</v>
      </c>
      <c r="CB192" s="258">
        <v>1.8234E-3</v>
      </c>
      <c r="CC192" s="258">
        <v>1.9631000000000002E-3</v>
      </c>
      <c r="CD192" s="258">
        <v>0</v>
      </c>
      <c r="CE192" s="258">
        <v>0.39335249999999999</v>
      </c>
      <c r="CF192" s="258">
        <v>4.2293299999999999E-2</v>
      </c>
      <c r="CG192" s="258"/>
      <c r="CH192" s="258">
        <v>0.51094059999999997</v>
      </c>
      <c r="CI192" s="258">
        <f t="shared" si="147"/>
        <v>-2.4927949999999992</v>
      </c>
      <c r="CJ192" s="892">
        <f t="shared" si="148"/>
        <v>-8.280790000000593E-2</v>
      </c>
      <c r="CK192" s="893">
        <f t="shared" si="149"/>
        <v>-1.1569042853627001E-3</v>
      </c>
    </row>
    <row r="193" spans="1:89" ht="11.45" customHeight="1">
      <c r="A193" s="214">
        <v>2000</v>
      </c>
      <c r="B193" s="215" t="s">
        <v>460</v>
      </c>
      <c r="C193" s="214" t="s">
        <v>512</v>
      </c>
      <c r="D193" s="214" t="s">
        <v>10</v>
      </c>
      <c r="E193" s="214" t="s">
        <v>169</v>
      </c>
      <c r="F193" s="904" t="s">
        <v>401</v>
      </c>
      <c r="G193" s="146">
        <v>39.67698</v>
      </c>
      <c r="H193" s="147">
        <v>12.336320000000001</v>
      </c>
      <c r="I193" s="148">
        <v>12.336320000000001</v>
      </c>
      <c r="J193" s="264">
        <f t="shared" si="134"/>
        <v>27.34066</v>
      </c>
      <c r="K193" s="265">
        <f t="shared" si="135"/>
        <v>0.68908117502894628</v>
      </c>
      <c r="L193" s="146">
        <v>19.809840000000001</v>
      </c>
      <c r="M193" s="147">
        <v>0.19273419999999999</v>
      </c>
      <c r="N193" s="147">
        <v>6.4156649999999997</v>
      </c>
      <c r="O193" s="147">
        <v>0.1244965</v>
      </c>
      <c r="P193" s="147">
        <v>0.45323180000000002</v>
      </c>
      <c r="Q193" s="147"/>
      <c r="R193" s="147">
        <v>0.18247459999999999</v>
      </c>
      <c r="S193" s="147">
        <v>0.16627500000000001</v>
      </c>
      <c r="T193" s="260"/>
      <c r="U193" s="905">
        <f t="shared" si="137"/>
        <v>-4.0571000000007018E-3</v>
      </c>
      <c r="V193" s="906">
        <f t="shared" si="138"/>
        <v>-1.4839071185555511E-4</v>
      </c>
      <c r="W193" s="990">
        <f t="shared" si="132"/>
        <v>6.0816015414404774E-3</v>
      </c>
      <c r="X193" s="214">
        <v>2000</v>
      </c>
      <c r="Y193" s="215" t="s">
        <v>460</v>
      </c>
      <c r="Z193" s="214" t="s">
        <v>512</v>
      </c>
      <c r="AA193" s="214" t="s">
        <v>10</v>
      </c>
      <c r="AB193" s="214" t="s">
        <v>169</v>
      </c>
      <c r="AC193" s="904" t="s">
        <v>401</v>
      </c>
      <c r="AD193" s="146">
        <v>30.245809999999999</v>
      </c>
      <c r="AE193" s="147">
        <v>10.676539999999999</v>
      </c>
      <c r="AF193" s="148">
        <v>10.676539999999999</v>
      </c>
      <c r="AG193" s="264">
        <f t="shared" si="125"/>
        <v>19.569269999999999</v>
      </c>
      <c r="AH193" s="265">
        <f t="shared" si="126"/>
        <v>0.64700763510714376</v>
      </c>
      <c r="AI193" s="282">
        <v>13.11971</v>
      </c>
      <c r="AJ193" s="260">
        <v>0.22968769999999999</v>
      </c>
      <c r="AK193" s="260">
        <v>5.0886180000000003</v>
      </c>
      <c r="AL193" s="260">
        <v>0.1949005</v>
      </c>
      <c r="AM193" s="260">
        <v>0.54608060000000003</v>
      </c>
      <c r="AN193" s="260"/>
      <c r="AO193" s="260">
        <v>0.19804479999999999</v>
      </c>
      <c r="AP193" s="260">
        <v>0.180284</v>
      </c>
      <c r="AQ193" s="260"/>
      <c r="AR193" s="905">
        <f t="shared" si="133"/>
        <v>1.1944399999997302E-2</v>
      </c>
      <c r="AS193" s="906">
        <f t="shared" si="127"/>
        <v>6.1036512859178205E-4</v>
      </c>
      <c r="AT193" s="214">
        <v>2000</v>
      </c>
      <c r="AU193" s="215" t="s">
        <v>460</v>
      </c>
      <c r="AV193" s="214" t="s">
        <v>512</v>
      </c>
      <c r="AW193" s="214" t="s">
        <v>10</v>
      </c>
      <c r="AX193" s="214" t="s">
        <v>169</v>
      </c>
      <c r="AY193" s="904" t="s">
        <v>401</v>
      </c>
      <c r="AZ193" s="146">
        <v>36.70946</v>
      </c>
      <c r="BA193" s="147">
        <v>18.259879999999999</v>
      </c>
      <c r="BB193" s="148">
        <v>18.259879999999999</v>
      </c>
      <c r="BC193" s="264">
        <f t="shared" si="140"/>
        <v>18.449580000000001</v>
      </c>
      <c r="BD193" s="265">
        <f t="shared" si="141"/>
        <v>0.50258380264923541</v>
      </c>
      <c r="BE193" s="282">
        <v>3.5500289999999999</v>
      </c>
      <c r="BF193" s="260">
        <v>0.1188345</v>
      </c>
      <c r="BG193" s="260">
        <v>14.000920000000001</v>
      </c>
      <c r="BH193" s="260">
        <v>0</v>
      </c>
      <c r="BI193" s="260">
        <v>0.47014240000000002</v>
      </c>
      <c r="BJ193" s="260"/>
      <c r="BK193" s="260">
        <v>0.15613079999999999</v>
      </c>
      <c r="BL193" s="260">
        <v>0.14929490000000001</v>
      </c>
      <c r="BM193" s="260"/>
      <c r="BN193" s="905">
        <f t="shared" si="143"/>
        <v>4.2283999999987998E-3</v>
      </c>
      <c r="BO193" s="906">
        <f t="shared" si="144"/>
        <v>2.2918678907589223E-4</v>
      </c>
      <c r="BP193" s="214">
        <v>2000</v>
      </c>
      <c r="BQ193" s="215" t="s">
        <v>460</v>
      </c>
      <c r="BR193" s="214" t="s">
        <v>512</v>
      </c>
      <c r="BS193" s="214" t="s">
        <v>10</v>
      </c>
      <c r="BT193" s="214" t="s">
        <v>169</v>
      </c>
      <c r="BU193" s="904" t="s">
        <v>401</v>
      </c>
      <c r="BV193" s="146">
        <v>87.70899</v>
      </c>
      <c r="BW193" s="147">
        <v>10.50137</v>
      </c>
      <c r="BX193" s="148">
        <v>10.50137</v>
      </c>
      <c r="BY193" s="264">
        <f t="shared" si="145"/>
        <v>77.207620000000006</v>
      </c>
      <c r="BZ193" s="265">
        <f t="shared" si="146"/>
        <v>0.88027031208545448</v>
      </c>
      <c r="CA193" s="282">
        <v>76.474260000000001</v>
      </c>
      <c r="CB193" s="260">
        <v>0.14104220000000001</v>
      </c>
      <c r="CC193" s="260">
        <v>0.40101290000000001</v>
      </c>
      <c r="CD193" s="260">
        <v>0</v>
      </c>
      <c r="CE193" s="260">
        <v>0</v>
      </c>
      <c r="CF193" s="260"/>
      <c r="CG193" s="260">
        <v>0.15304139999999999</v>
      </c>
      <c r="CH193" s="260">
        <v>0.1290646</v>
      </c>
      <c r="CI193" s="260"/>
      <c r="CJ193" s="905">
        <f t="shared" si="148"/>
        <v>-9.0801100000007295E-2</v>
      </c>
      <c r="CK193" s="906">
        <f t="shared" si="149"/>
        <v>-1.1760639688156078E-3</v>
      </c>
    </row>
    <row r="194" spans="1:89" ht="11.45" customHeight="1">
      <c r="A194" s="214">
        <v>1997</v>
      </c>
      <c r="B194" s="215" t="s">
        <v>460</v>
      </c>
      <c r="C194" s="214" t="s">
        <v>512</v>
      </c>
      <c r="D194" s="214" t="s">
        <v>12</v>
      </c>
      <c r="E194" s="214" t="s">
        <v>170</v>
      </c>
      <c r="F194" s="904" t="s">
        <v>401</v>
      </c>
      <c r="G194" s="146">
        <v>39.99109</v>
      </c>
      <c r="H194" s="147">
        <v>13.157109999999999</v>
      </c>
      <c r="I194" s="148">
        <v>13.157109999999999</v>
      </c>
      <c r="J194" s="264">
        <f t="shared" si="134"/>
        <v>26.83398</v>
      </c>
      <c r="K194" s="265">
        <f t="shared" si="135"/>
        <v>0.6709989650194581</v>
      </c>
      <c r="L194" s="146">
        <v>19.162980000000001</v>
      </c>
      <c r="M194" s="147">
        <v>0.44995590000000002</v>
      </c>
      <c r="N194" s="147">
        <v>5.4270670000000001</v>
      </c>
      <c r="O194" s="147">
        <v>1.6747000000000001E-2</v>
      </c>
      <c r="P194" s="147">
        <v>0.62944699999999998</v>
      </c>
      <c r="Q194" s="147"/>
      <c r="R194" s="147">
        <v>0.3000236</v>
      </c>
      <c r="S194" s="147">
        <v>0.3802643</v>
      </c>
      <c r="T194" s="260"/>
      <c r="U194" s="905">
        <f t="shared" si="137"/>
        <v>0.46749520000000189</v>
      </c>
      <c r="V194" s="906">
        <f t="shared" si="138"/>
        <v>1.7421761512828208E-2</v>
      </c>
      <c r="W194" s="990">
        <f t="shared" si="132"/>
        <v>1.4170998860400134E-2</v>
      </c>
      <c r="X194" s="214">
        <v>1997</v>
      </c>
      <c r="Y194" s="215" t="s">
        <v>460</v>
      </c>
      <c r="Z194" s="214" t="s">
        <v>512</v>
      </c>
      <c r="AA194" s="214" t="s">
        <v>12</v>
      </c>
      <c r="AB194" s="214" t="s">
        <v>170</v>
      </c>
      <c r="AC194" s="904" t="s">
        <v>401</v>
      </c>
      <c r="AD194" s="146">
        <v>30.593769999999999</v>
      </c>
      <c r="AE194" s="147">
        <v>10.810739999999999</v>
      </c>
      <c r="AF194" s="148">
        <v>10.810739999999999</v>
      </c>
      <c r="AG194" s="264">
        <f t="shared" si="125"/>
        <v>19.78303</v>
      </c>
      <c r="AH194" s="265">
        <f t="shared" si="126"/>
        <v>0.64663590005416138</v>
      </c>
      <c r="AI194" s="282">
        <v>13.26695</v>
      </c>
      <c r="AJ194" s="260">
        <v>0.43409969999999998</v>
      </c>
      <c r="AK194" s="260">
        <v>4.1104240000000001</v>
      </c>
      <c r="AL194" s="260">
        <v>2.3905800000000001E-2</v>
      </c>
      <c r="AM194" s="260">
        <v>0.74667740000000005</v>
      </c>
      <c r="AN194" s="260"/>
      <c r="AO194" s="260">
        <v>0.28640939999999998</v>
      </c>
      <c r="AP194" s="260">
        <v>0.38247350000000002</v>
      </c>
      <c r="AQ194" s="260"/>
      <c r="AR194" s="905">
        <f t="shared" si="133"/>
        <v>0.53209019999999896</v>
      </c>
      <c r="AS194" s="906">
        <f t="shared" si="127"/>
        <v>2.6896294450344509E-2</v>
      </c>
      <c r="AT194" s="214">
        <v>1997</v>
      </c>
      <c r="AU194" s="215" t="s">
        <v>460</v>
      </c>
      <c r="AV194" s="214" t="s">
        <v>512</v>
      </c>
      <c r="AW194" s="214" t="s">
        <v>12</v>
      </c>
      <c r="AX194" s="214" t="s">
        <v>170</v>
      </c>
      <c r="AY194" s="904" t="s">
        <v>401</v>
      </c>
      <c r="AZ194" s="146">
        <v>37.159559999999999</v>
      </c>
      <c r="BA194" s="147">
        <v>20.50975</v>
      </c>
      <c r="BB194" s="148">
        <v>20.50975</v>
      </c>
      <c r="BC194" s="264">
        <f t="shared" si="140"/>
        <v>16.649809999999999</v>
      </c>
      <c r="BD194" s="265">
        <f t="shared" si="141"/>
        <v>0.44806262506875749</v>
      </c>
      <c r="BE194" s="282">
        <v>2.106741</v>
      </c>
      <c r="BF194" s="260">
        <v>0.64801500000000001</v>
      </c>
      <c r="BG194" s="260">
        <v>12.225070000000001</v>
      </c>
      <c r="BH194" s="260">
        <v>7.4158000000000002E-3</v>
      </c>
      <c r="BI194" s="260">
        <v>0.68236830000000004</v>
      </c>
      <c r="BJ194" s="260"/>
      <c r="BK194" s="260">
        <v>0.33351140000000001</v>
      </c>
      <c r="BL194" s="260">
        <v>0.1204691</v>
      </c>
      <c r="BM194" s="260"/>
      <c r="BN194" s="905">
        <f t="shared" si="143"/>
        <v>0.52621939999999512</v>
      </c>
      <c r="BO194" s="906">
        <f t="shared" si="144"/>
        <v>3.1605129427903091E-2</v>
      </c>
      <c r="BP194" s="214">
        <v>1997</v>
      </c>
      <c r="BQ194" s="215" t="s">
        <v>460</v>
      </c>
      <c r="BR194" s="214" t="s">
        <v>512</v>
      </c>
      <c r="BS194" s="214" t="s">
        <v>12</v>
      </c>
      <c r="BT194" s="214" t="s">
        <v>170</v>
      </c>
      <c r="BU194" s="904" t="s">
        <v>401</v>
      </c>
      <c r="BV194" s="146">
        <v>86.088890000000006</v>
      </c>
      <c r="BW194" s="147">
        <v>11.77134</v>
      </c>
      <c r="BX194" s="148">
        <v>11.77134</v>
      </c>
      <c r="BY194" s="264">
        <f t="shared" si="145"/>
        <v>74.317550000000011</v>
      </c>
      <c r="BZ194" s="265">
        <f t="shared" si="146"/>
        <v>0.86326528312770678</v>
      </c>
      <c r="CA194" s="282">
        <v>72.533559999999994</v>
      </c>
      <c r="CB194" s="260">
        <v>0.20318169999999999</v>
      </c>
      <c r="CC194" s="260">
        <v>0.37394480000000002</v>
      </c>
      <c r="CD194" s="260">
        <v>0</v>
      </c>
      <c r="CE194" s="260">
        <v>2.6218399999999999E-2</v>
      </c>
      <c r="CF194" s="260"/>
      <c r="CG194" s="260">
        <v>0.30665019999999998</v>
      </c>
      <c r="CH194" s="260">
        <v>0.78615950000000001</v>
      </c>
      <c r="CI194" s="260"/>
      <c r="CJ194" s="905">
        <f t="shared" si="148"/>
        <v>8.7835400000017216E-2</v>
      </c>
      <c r="CK194" s="906">
        <f t="shared" si="149"/>
        <v>1.1818931060027841E-3</v>
      </c>
    </row>
    <row r="195" spans="1:89" ht="11.45" customHeight="1">
      <c r="A195" s="214">
        <v>1994</v>
      </c>
      <c r="B195" s="215" t="s">
        <v>460</v>
      </c>
      <c r="C195" s="214" t="s">
        <v>512</v>
      </c>
      <c r="D195" s="214" t="s">
        <v>12</v>
      </c>
      <c r="E195" s="214" t="s">
        <v>171</v>
      </c>
      <c r="F195" s="904" t="s">
        <v>401</v>
      </c>
      <c r="G195" s="146">
        <v>38.013449999999999</v>
      </c>
      <c r="H195" s="147">
        <v>10.419420000000001</v>
      </c>
      <c r="I195" s="148">
        <v>10.419420000000001</v>
      </c>
      <c r="J195" s="264">
        <f t="shared" si="134"/>
        <v>27.594029999999997</v>
      </c>
      <c r="K195" s="265">
        <f t="shared" si="135"/>
        <v>0.72590175319525052</v>
      </c>
      <c r="L195" s="146">
        <v>18.565100000000001</v>
      </c>
      <c r="M195" s="147">
        <v>0.45886749999999998</v>
      </c>
      <c r="N195" s="147">
        <v>6.1401000000000003</v>
      </c>
      <c r="O195" s="147">
        <v>4.4032099999999998E-2</v>
      </c>
      <c r="P195" s="147">
        <v>0.14348130000000001</v>
      </c>
      <c r="Q195" s="147"/>
      <c r="R195" s="147">
        <v>0.25149769999999999</v>
      </c>
      <c r="S195" s="147">
        <v>1.464242</v>
      </c>
      <c r="T195" s="260"/>
      <c r="U195" s="905">
        <f t="shared" si="137"/>
        <v>0.52670939999999433</v>
      </c>
      <c r="V195" s="906">
        <f t="shared" si="138"/>
        <v>1.9087802687755083E-2</v>
      </c>
      <c r="W195" s="990">
        <f t="shared" si="132"/>
        <v>5.3063724291087612E-2</v>
      </c>
      <c r="X195" s="214">
        <v>1994</v>
      </c>
      <c r="Y195" s="215" t="s">
        <v>460</v>
      </c>
      <c r="Z195" s="214" t="s">
        <v>512</v>
      </c>
      <c r="AA195" s="214" t="s">
        <v>12</v>
      </c>
      <c r="AB195" s="214" t="s">
        <v>171</v>
      </c>
      <c r="AC195" s="904" t="s">
        <v>401</v>
      </c>
      <c r="AD195" s="146">
        <v>29.952220000000001</v>
      </c>
      <c r="AE195" s="147">
        <v>8.4709199999999996</v>
      </c>
      <c r="AF195" s="148">
        <v>8.4709199999999996</v>
      </c>
      <c r="AG195" s="264">
        <f t="shared" si="125"/>
        <v>21.481300000000001</v>
      </c>
      <c r="AH195" s="265">
        <f t="shared" si="126"/>
        <v>0.71718557088589763</v>
      </c>
      <c r="AI195" s="282">
        <v>14.112080000000001</v>
      </c>
      <c r="AJ195" s="260">
        <v>0.56641339999999996</v>
      </c>
      <c r="AK195" s="260">
        <v>4.863194</v>
      </c>
      <c r="AL195" s="260">
        <v>6.91967E-2</v>
      </c>
      <c r="AM195" s="260">
        <v>0.1273041</v>
      </c>
      <c r="AN195" s="260"/>
      <c r="AO195" s="260">
        <v>0.25571680000000002</v>
      </c>
      <c r="AP195" s="260">
        <v>1.0857190000000001</v>
      </c>
      <c r="AQ195" s="260"/>
      <c r="AR195" s="905">
        <f t="shared" si="133"/>
        <v>0.40167600000000192</v>
      </c>
      <c r="AS195" s="906">
        <f t="shared" si="127"/>
        <v>1.8698868318025533E-2</v>
      </c>
      <c r="AT195" s="214">
        <v>1994</v>
      </c>
      <c r="AU195" s="215" t="s">
        <v>460</v>
      </c>
      <c r="AV195" s="214" t="s">
        <v>512</v>
      </c>
      <c r="AW195" s="214" t="s">
        <v>12</v>
      </c>
      <c r="AX195" s="214" t="s">
        <v>171</v>
      </c>
      <c r="AY195" s="904" t="s">
        <v>401</v>
      </c>
      <c r="AZ195" s="146">
        <v>35.083480000000002</v>
      </c>
      <c r="BA195" s="147">
        <v>14.054589999999999</v>
      </c>
      <c r="BB195" s="148">
        <v>14.054589999999999</v>
      </c>
      <c r="BC195" s="264">
        <f t="shared" si="140"/>
        <v>21.028890000000004</v>
      </c>
      <c r="BD195" s="265">
        <f t="shared" si="141"/>
        <v>0.59939578399862281</v>
      </c>
      <c r="BE195" s="282">
        <v>3.2502230000000001</v>
      </c>
      <c r="BF195" s="260">
        <v>0.41159489999999999</v>
      </c>
      <c r="BG195" s="260">
        <v>12.876099999999999</v>
      </c>
      <c r="BH195" s="260">
        <v>0</v>
      </c>
      <c r="BI195" s="260">
        <v>0.2310963</v>
      </c>
      <c r="BJ195" s="260"/>
      <c r="BK195" s="260">
        <v>0.2014232</v>
      </c>
      <c r="BL195" s="260">
        <v>2.9488669999999999</v>
      </c>
      <c r="BM195" s="260"/>
      <c r="BN195" s="905">
        <f t="shared" si="143"/>
        <v>1.1095856000000026</v>
      </c>
      <c r="BO195" s="906">
        <f t="shared" si="144"/>
        <v>5.2764820206867902E-2</v>
      </c>
      <c r="BP195" s="214">
        <v>1994</v>
      </c>
      <c r="BQ195" s="215" t="s">
        <v>460</v>
      </c>
      <c r="BR195" s="214" t="s">
        <v>512</v>
      </c>
      <c r="BS195" s="214" t="s">
        <v>12</v>
      </c>
      <c r="BT195" s="214" t="s">
        <v>171</v>
      </c>
      <c r="BU195" s="904" t="s">
        <v>401</v>
      </c>
      <c r="BV195" s="146">
        <v>82.001779999999997</v>
      </c>
      <c r="BW195" s="147">
        <v>13.43252</v>
      </c>
      <c r="BX195" s="148">
        <v>13.43252</v>
      </c>
      <c r="BY195" s="264">
        <f t="shared" si="145"/>
        <v>68.56926</v>
      </c>
      <c r="BZ195" s="265">
        <f t="shared" si="146"/>
        <v>0.83619233631269962</v>
      </c>
      <c r="CA195" s="282">
        <v>66.891229999999993</v>
      </c>
      <c r="CB195" s="260">
        <v>2.35176E-2</v>
      </c>
      <c r="CC195" s="260">
        <v>0.47699740000000002</v>
      </c>
      <c r="CD195" s="260">
        <v>0</v>
      </c>
      <c r="CE195" s="260">
        <v>6.7737599999999995E-2</v>
      </c>
      <c r="CF195" s="260"/>
      <c r="CG195" s="260">
        <v>0.31900640000000002</v>
      </c>
      <c r="CH195" s="260">
        <v>0.68398429999999999</v>
      </c>
      <c r="CI195" s="260"/>
      <c r="CJ195" s="905">
        <f t="shared" si="148"/>
        <v>0.10678669999998647</v>
      </c>
      <c r="CK195" s="906">
        <f t="shared" si="149"/>
        <v>1.5573552930276114E-3</v>
      </c>
    </row>
    <row r="196" spans="1:89" ht="11.45" customHeight="1">
      <c r="A196" s="214">
        <v>1991</v>
      </c>
      <c r="B196" s="215" t="s">
        <v>460</v>
      </c>
      <c r="C196" s="214" t="s">
        <v>512</v>
      </c>
      <c r="D196" s="214" t="s">
        <v>14</v>
      </c>
      <c r="E196" s="214" t="s">
        <v>172</v>
      </c>
      <c r="F196" s="904" t="s">
        <v>401</v>
      </c>
      <c r="G196" s="146">
        <v>34.267969999999998</v>
      </c>
      <c r="H196" s="147">
        <v>12.1922</v>
      </c>
      <c r="I196" s="148">
        <v>12.1922</v>
      </c>
      <c r="J196" s="264">
        <f t="shared" si="134"/>
        <v>22.075769999999999</v>
      </c>
      <c r="K196" s="265">
        <f t="shared" si="135"/>
        <v>0.64421003053288539</v>
      </c>
      <c r="L196" s="146">
        <v>16.02017</v>
      </c>
      <c r="M196" s="147">
        <v>0.50340370000000001</v>
      </c>
      <c r="N196" s="147">
        <v>4.0627300000000002</v>
      </c>
      <c r="O196" s="147"/>
      <c r="P196" s="147">
        <v>6.3448400000000002E-2</v>
      </c>
      <c r="Q196" s="147"/>
      <c r="R196" s="147"/>
      <c r="S196" s="147">
        <v>1.2829999999999999</v>
      </c>
      <c r="T196" s="260"/>
      <c r="U196" s="905">
        <f t="shared" si="137"/>
        <v>0.1430178999999967</v>
      </c>
      <c r="V196" s="906">
        <f t="shared" si="138"/>
        <v>6.4785010896560666E-3</v>
      </c>
      <c r="W196" s="990">
        <f t="shared" si="132"/>
        <v>5.8118018080456538E-2</v>
      </c>
      <c r="X196" s="214">
        <v>1991</v>
      </c>
      <c r="Y196" s="215" t="s">
        <v>460</v>
      </c>
      <c r="Z196" s="214" t="s">
        <v>512</v>
      </c>
      <c r="AA196" s="214" t="s">
        <v>14</v>
      </c>
      <c r="AB196" s="214" t="s">
        <v>172</v>
      </c>
      <c r="AC196" s="904" t="s">
        <v>401</v>
      </c>
      <c r="AD196" s="146">
        <v>27.094460000000002</v>
      </c>
      <c r="AE196" s="147">
        <v>8.9058379999999993</v>
      </c>
      <c r="AF196" s="148">
        <v>8.9058379999999993</v>
      </c>
      <c r="AG196" s="264">
        <f t="shared" si="125"/>
        <v>18.188622000000002</v>
      </c>
      <c r="AH196" s="265">
        <f t="shared" si="126"/>
        <v>0.67130409685227166</v>
      </c>
      <c r="AI196" s="282">
        <v>12.91337</v>
      </c>
      <c r="AJ196" s="260">
        <v>0.64503809999999995</v>
      </c>
      <c r="AK196" s="260">
        <v>3.1579969999999999</v>
      </c>
      <c r="AL196" s="260"/>
      <c r="AM196" s="260">
        <v>9.6595299999999995E-2</v>
      </c>
      <c r="AN196" s="260"/>
      <c r="AO196" s="260"/>
      <c r="AP196" s="260">
        <v>1.269417</v>
      </c>
      <c r="AQ196" s="260"/>
      <c r="AR196" s="905">
        <f t="shared" si="133"/>
        <v>0.10620459999999809</v>
      </c>
      <c r="AS196" s="906">
        <f t="shared" si="127"/>
        <v>5.839067962377693E-3</v>
      </c>
      <c r="AT196" s="214">
        <v>1991</v>
      </c>
      <c r="AU196" s="215" t="s">
        <v>460</v>
      </c>
      <c r="AV196" s="214" t="s">
        <v>512</v>
      </c>
      <c r="AW196" s="214" t="s">
        <v>14</v>
      </c>
      <c r="AX196" s="214" t="s">
        <v>172</v>
      </c>
      <c r="AY196" s="904" t="s">
        <v>401</v>
      </c>
      <c r="AZ196" s="146">
        <v>30.031980000000001</v>
      </c>
      <c r="BA196" s="147">
        <v>15.91526</v>
      </c>
      <c r="BB196" s="148">
        <v>15.91526</v>
      </c>
      <c r="BC196" s="264">
        <f t="shared" si="140"/>
        <v>14.116720000000001</v>
      </c>
      <c r="BD196" s="265">
        <f t="shared" si="141"/>
        <v>0.47005625336724388</v>
      </c>
      <c r="BE196" s="282">
        <v>3.0806990000000001</v>
      </c>
      <c r="BF196" s="260">
        <v>0.33552739999999998</v>
      </c>
      <c r="BG196" s="260">
        <v>8.8863520000000005</v>
      </c>
      <c r="BH196" s="260"/>
      <c r="BI196" s="260">
        <v>0</v>
      </c>
      <c r="BJ196" s="260"/>
      <c r="BK196" s="260"/>
      <c r="BL196" s="260">
        <v>1.490056</v>
      </c>
      <c r="BM196" s="260"/>
      <c r="BN196" s="905">
        <f t="shared" si="143"/>
        <v>0.32408560000000008</v>
      </c>
      <c r="BO196" s="906">
        <f t="shared" si="144"/>
        <v>2.2957570880487825E-2</v>
      </c>
      <c r="BP196" s="214">
        <v>1991</v>
      </c>
      <c r="BQ196" s="215" t="s">
        <v>460</v>
      </c>
      <c r="BR196" s="214" t="s">
        <v>512</v>
      </c>
      <c r="BS196" s="214" t="s">
        <v>14</v>
      </c>
      <c r="BT196" s="214" t="s">
        <v>172</v>
      </c>
      <c r="BU196" s="904" t="s">
        <v>401</v>
      </c>
      <c r="BV196" s="146">
        <v>80.051559999999995</v>
      </c>
      <c r="BW196" s="147">
        <v>23.063269999999999</v>
      </c>
      <c r="BX196" s="148">
        <v>23.063269999999999</v>
      </c>
      <c r="BY196" s="264">
        <f t="shared" si="145"/>
        <v>56.988289999999992</v>
      </c>
      <c r="BZ196" s="265">
        <f t="shared" si="146"/>
        <v>0.71189480879573108</v>
      </c>
      <c r="CA196" s="282">
        <v>55.65896</v>
      </c>
      <c r="CB196" s="260">
        <v>4.8118599999999997E-2</v>
      </c>
      <c r="CC196" s="260">
        <v>0.27904509999999999</v>
      </c>
      <c r="CD196" s="260"/>
      <c r="CE196" s="260">
        <v>0</v>
      </c>
      <c r="CF196" s="260"/>
      <c r="CG196" s="260"/>
      <c r="CH196" s="260">
        <v>0.98600100000000002</v>
      </c>
      <c r="CI196" s="260"/>
      <c r="CJ196" s="905">
        <f t="shared" si="148"/>
        <v>1.6165299999990168E-2</v>
      </c>
      <c r="CK196" s="906">
        <f t="shared" si="149"/>
        <v>2.8366002910405226E-4</v>
      </c>
    </row>
    <row r="197" spans="1:89" ht="11.45" customHeight="1">
      <c r="A197" s="214">
        <v>1985</v>
      </c>
      <c r="B197" s="215" t="s">
        <v>460</v>
      </c>
      <c r="C197" s="214" t="s">
        <v>512</v>
      </c>
      <c r="D197" s="214" t="s">
        <v>16</v>
      </c>
      <c r="E197" s="214" t="s">
        <v>173</v>
      </c>
      <c r="F197" s="904" t="s">
        <v>401</v>
      </c>
      <c r="G197" s="175">
        <v>32.206330000000001</v>
      </c>
      <c r="H197" s="176">
        <v>10.86063</v>
      </c>
      <c r="I197" s="177">
        <v>10.86063</v>
      </c>
      <c r="J197" s="264">
        <f t="shared" si="134"/>
        <v>21.345700000000001</v>
      </c>
      <c r="K197" s="265">
        <f t="shared" si="135"/>
        <v>0.66277964611304674</v>
      </c>
      <c r="L197" s="146">
        <v>15.572469999999999</v>
      </c>
      <c r="M197" s="147">
        <v>0.17961930000000001</v>
      </c>
      <c r="N197" s="147">
        <v>4.4505720000000002</v>
      </c>
      <c r="O197" s="147">
        <v>7.0758799999999997E-2</v>
      </c>
      <c r="P197" s="147">
        <v>0.16691880000000001</v>
      </c>
      <c r="Q197" s="147"/>
      <c r="R197" s="147"/>
      <c r="S197" s="147">
        <v>0.47626400000000002</v>
      </c>
      <c r="T197" s="260"/>
      <c r="U197" s="905">
        <f t="shared" si="137"/>
        <v>0.4290970999999999</v>
      </c>
      <c r="V197" s="906">
        <f t="shared" si="138"/>
        <v>2.0102273525815499E-2</v>
      </c>
      <c r="W197" s="990">
        <f t="shared" si="132"/>
        <v>2.2311941046674506E-2</v>
      </c>
      <c r="X197" s="214">
        <v>1985</v>
      </c>
      <c r="Y197" s="215" t="s">
        <v>460</v>
      </c>
      <c r="Z197" s="214" t="s">
        <v>512</v>
      </c>
      <c r="AA197" s="214" t="s">
        <v>16</v>
      </c>
      <c r="AB197" s="214" t="s">
        <v>173</v>
      </c>
      <c r="AC197" s="904" t="s">
        <v>401</v>
      </c>
      <c r="AD197" s="175">
        <v>24.818529999999999</v>
      </c>
      <c r="AE197" s="176">
        <v>8.0321169999999995</v>
      </c>
      <c r="AF197" s="177">
        <v>8.0321169999999995</v>
      </c>
      <c r="AG197" s="264">
        <f t="shared" si="125"/>
        <v>16.786413</v>
      </c>
      <c r="AH197" s="265">
        <f t="shared" si="126"/>
        <v>0.67636612643859251</v>
      </c>
      <c r="AI197" s="282">
        <v>12.190340000000001</v>
      </c>
      <c r="AJ197" s="260">
        <v>0.16206409999999999</v>
      </c>
      <c r="AK197" s="260">
        <v>3.4090289999999999</v>
      </c>
      <c r="AL197" s="260">
        <v>7.3924100000000006E-2</v>
      </c>
      <c r="AM197" s="260">
        <v>0.2430959</v>
      </c>
      <c r="AN197" s="260"/>
      <c r="AO197" s="260"/>
      <c r="AP197" s="260">
        <v>0.25446940000000001</v>
      </c>
      <c r="AQ197" s="260"/>
      <c r="AR197" s="905">
        <f t="shared" si="133"/>
        <v>0.45349049999999735</v>
      </c>
      <c r="AS197" s="906">
        <f t="shared" si="127"/>
        <v>2.701533079163472E-2</v>
      </c>
      <c r="AT197" s="214">
        <v>1985</v>
      </c>
      <c r="AU197" s="215" t="s">
        <v>460</v>
      </c>
      <c r="AV197" s="214" t="s">
        <v>512</v>
      </c>
      <c r="AW197" s="214" t="s">
        <v>16</v>
      </c>
      <c r="AX197" s="214" t="s">
        <v>173</v>
      </c>
      <c r="AY197" s="904" t="s">
        <v>401</v>
      </c>
      <c r="AZ197" s="175">
        <v>25.43422</v>
      </c>
      <c r="BA197" s="176">
        <v>12.35928</v>
      </c>
      <c r="BB197" s="177">
        <v>12.35928</v>
      </c>
      <c r="BC197" s="264">
        <f t="shared" si="140"/>
        <v>13.07494</v>
      </c>
      <c r="BD197" s="265">
        <f t="shared" si="141"/>
        <v>0.51406884111248541</v>
      </c>
      <c r="BE197" s="282">
        <v>3.4255390000000001</v>
      </c>
      <c r="BF197" s="260">
        <v>0.31360529999999998</v>
      </c>
      <c r="BG197" s="260">
        <v>8.0813769999999998</v>
      </c>
      <c r="BH197" s="260">
        <v>0.10453510000000001</v>
      </c>
      <c r="BI197" s="260">
        <v>5.2267599999999997E-2</v>
      </c>
      <c r="BJ197" s="260"/>
      <c r="BK197" s="260"/>
      <c r="BL197" s="260">
        <v>0.66339680000000001</v>
      </c>
      <c r="BM197" s="260"/>
      <c r="BN197" s="905">
        <f t="shared" si="143"/>
        <v>0.43421920000000114</v>
      </c>
      <c r="BO197" s="906">
        <f t="shared" si="144"/>
        <v>3.3210033851015848E-2</v>
      </c>
      <c r="BP197" s="214">
        <v>1985</v>
      </c>
      <c r="BQ197" s="215" t="s">
        <v>460</v>
      </c>
      <c r="BR197" s="214" t="s">
        <v>512</v>
      </c>
      <c r="BS197" s="214" t="s">
        <v>16</v>
      </c>
      <c r="BT197" s="214" t="s">
        <v>173</v>
      </c>
      <c r="BU197" s="904" t="s">
        <v>401</v>
      </c>
      <c r="BV197" s="175">
        <v>84.287739999999999</v>
      </c>
      <c r="BW197" s="176">
        <v>22.621860000000002</v>
      </c>
      <c r="BX197" s="177">
        <v>22.621860000000002</v>
      </c>
      <c r="BY197" s="264">
        <f t="shared" si="145"/>
        <v>61.665880000000001</v>
      </c>
      <c r="BZ197" s="265">
        <f t="shared" si="146"/>
        <v>0.73161150126934238</v>
      </c>
      <c r="CA197" s="282">
        <v>59.843820000000001</v>
      </c>
      <c r="CB197" s="260">
        <v>4.7325100000000002E-2</v>
      </c>
      <c r="CC197" s="260">
        <v>0.2681828</v>
      </c>
      <c r="CD197" s="260">
        <v>0</v>
      </c>
      <c r="CE197" s="260">
        <v>0</v>
      </c>
      <c r="CF197" s="260"/>
      <c r="CG197" s="260"/>
      <c r="CH197" s="260">
        <v>1.4276709999999999</v>
      </c>
      <c r="CI197" s="260"/>
      <c r="CJ197" s="905">
        <f t="shared" si="148"/>
        <v>7.8881100000003812E-2</v>
      </c>
      <c r="CK197" s="906">
        <f t="shared" si="149"/>
        <v>1.279169291024531E-3</v>
      </c>
    </row>
    <row r="198" spans="1:89" ht="11.45" customHeight="1">
      <c r="A198" s="224">
        <v>2012</v>
      </c>
      <c r="B198" s="225" t="s">
        <v>461</v>
      </c>
      <c r="C198" s="224" t="s">
        <v>517</v>
      </c>
      <c r="D198" s="224" t="s">
        <v>20</v>
      </c>
      <c r="E198" s="224" t="s">
        <v>174</v>
      </c>
      <c r="F198" s="1024" t="s">
        <v>401</v>
      </c>
      <c r="G198" s="146">
        <v>33.729259999999996</v>
      </c>
      <c r="H198" s="147">
        <v>25.965979999999998</v>
      </c>
      <c r="I198" s="148">
        <v>25.965979999999998</v>
      </c>
      <c r="J198" s="274">
        <f t="shared" si="134"/>
        <v>7.7632799999999982</v>
      </c>
      <c r="K198" s="275">
        <f t="shared" si="135"/>
        <v>0.23016455149030837</v>
      </c>
      <c r="L198" s="853">
        <v>3.1497959999999998</v>
      </c>
      <c r="M198" s="854">
        <v>1.3107300000000001E-2</v>
      </c>
      <c r="N198" s="854"/>
      <c r="O198" s="854">
        <v>0.15654180000000001</v>
      </c>
      <c r="P198" s="854">
        <v>8.2963899999999993E-2</v>
      </c>
      <c r="Q198" s="854"/>
      <c r="R198" s="854">
        <v>7.7268600000000007E-2</v>
      </c>
      <c r="S198" s="854">
        <v>3.3766029999999998</v>
      </c>
      <c r="T198" s="981"/>
      <c r="U198" s="982">
        <f t="shared" si="137"/>
        <v>0.90699939999999835</v>
      </c>
      <c r="V198" s="983">
        <f t="shared" si="138"/>
        <v>0.11683198338846448</v>
      </c>
      <c r="W198" s="1027">
        <f t="shared" si="132"/>
        <v>0.43494540967220047</v>
      </c>
      <c r="X198" s="224">
        <v>2012</v>
      </c>
      <c r="Y198" s="225" t="s">
        <v>461</v>
      </c>
      <c r="Z198" s="224" t="s">
        <v>517</v>
      </c>
      <c r="AA198" s="224" t="s">
        <v>20</v>
      </c>
      <c r="AB198" s="224" t="s">
        <v>174</v>
      </c>
      <c r="AC198" s="1024" t="s">
        <v>401</v>
      </c>
      <c r="AD198" s="146">
        <v>28.5564</v>
      </c>
      <c r="AE198" s="147">
        <v>22.087679999999999</v>
      </c>
      <c r="AF198" s="148">
        <v>22.087679999999999</v>
      </c>
      <c r="AG198" s="274">
        <f t="shared" si="125"/>
        <v>6.4687200000000011</v>
      </c>
      <c r="AH198" s="275">
        <f t="shared" si="126"/>
        <v>0.22652435180905159</v>
      </c>
      <c r="AI198" s="1025">
        <v>2.600139</v>
      </c>
      <c r="AJ198" s="274">
        <v>1.48325E-2</v>
      </c>
      <c r="AK198" s="274"/>
      <c r="AL198" s="274">
        <v>0.14825820000000001</v>
      </c>
      <c r="AM198" s="274">
        <v>7.4312199999999995E-2</v>
      </c>
      <c r="AN198" s="274"/>
      <c r="AO198" s="274">
        <v>6.2563900000000006E-2</v>
      </c>
      <c r="AP198" s="274">
        <v>2.768621</v>
      </c>
      <c r="AQ198" s="274"/>
      <c r="AR198" s="1026">
        <f t="shared" si="133"/>
        <v>0.79999320000000118</v>
      </c>
      <c r="AS198" s="1028">
        <f t="shared" si="127"/>
        <v>0.12367101992357082</v>
      </c>
      <c r="AT198" s="224">
        <v>2012</v>
      </c>
      <c r="AU198" s="225" t="s">
        <v>461</v>
      </c>
      <c r="AV198" s="224" t="s">
        <v>517</v>
      </c>
      <c r="AW198" s="224" t="s">
        <v>20</v>
      </c>
      <c r="AX198" s="224" t="s">
        <v>174</v>
      </c>
      <c r="AY198" s="1024" t="s">
        <v>401</v>
      </c>
      <c r="AZ198" s="146">
        <v>38.678150000000002</v>
      </c>
      <c r="BA198" s="147">
        <v>31.52684</v>
      </c>
      <c r="BB198" s="148">
        <v>31.52684</v>
      </c>
      <c r="BC198" s="274">
        <f t="shared" si="140"/>
        <v>7.1513100000000023</v>
      </c>
      <c r="BD198" s="275">
        <f t="shared" si="141"/>
        <v>0.18489276245115141</v>
      </c>
      <c r="BE198" s="1025">
        <v>1.5081290000000001</v>
      </c>
      <c r="BF198" s="274">
        <v>1.2862200000000001E-2</v>
      </c>
      <c r="BG198" s="274"/>
      <c r="BH198" s="274">
        <v>0.19989009999999999</v>
      </c>
      <c r="BI198" s="274">
        <v>7.8123100000000001E-2</v>
      </c>
      <c r="BJ198" s="274"/>
      <c r="BK198" s="274">
        <v>9.9001900000000004E-2</v>
      </c>
      <c r="BL198" s="274">
        <v>4.2670440000000003</v>
      </c>
      <c r="BM198" s="274"/>
      <c r="BN198" s="1026">
        <f t="shared" si="143"/>
        <v>0.98625970000000152</v>
      </c>
      <c r="BO198" s="1028">
        <f t="shared" si="144"/>
        <v>0.13791315157642461</v>
      </c>
      <c r="BP198" s="224">
        <v>2012</v>
      </c>
      <c r="BQ198" s="225" t="s">
        <v>461</v>
      </c>
      <c r="BR198" s="224" t="s">
        <v>517</v>
      </c>
      <c r="BS198" s="224" t="s">
        <v>20</v>
      </c>
      <c r="BT198" s="224" t="s">
        <v>174</v>
      </c>
      <c r="BU198" s="1024" t="s">
        <v>401</v>
      </c>
      <c r="BV198" s="146">
        <v>52.971400000000003</v>
      </c>
      <c r="BW198" s="147">
        <v>31.848559999999999</v>
      </c>
      <c r="BX198" s="148">
        <v>31.848559999999999</v>
      </c>
      <c r="BY198" s="274">
        <f t="shared" si="145"/>
        <v>21.122840000000004</v>
      </c>
      <c r="BZ198" s="275">
        <f t="shared" si="146"/>
        <v>0.3987593305066508</v>
      </c>
      <c r="CA198" s="1025">
        <v>15.318949999999999</v>
      </c>
      <c r="CB198" s="274">
        <v>0</v>
      </c>
      <c r="CC198" s="274"/>
      <c r="CD198" s="274">
        <v>1.8077900000000001E-2</v>
      </c>
      <c r="CE198" s="274">
        <v>0.1665354</v>
      </c>
      <c r="CF198" s="274"/>
      <c r="CG198" s="274">
        <v>9.3609800000000007E-2</v>
      </c>
      <c r="CH198" s="274">
        <v>4.1291339999999996</v>
      </c>
      <c r="CI198" s="274"/>
      <c r="CJ198" s="1026">
        <f t="shared" si="148"/>
        <v>1.396532900000004</v>
      </c>
      <c r="CK198" s="983">
        <f t="shared" si="149"/>
        <v>6.6114826415387504E-2</v>
      </c>
    </row>
    <row r="199" spans="1:89" ht="11.45" customHeight="1">
      <c r="A199" s="214">
        <v>2010</v>
      </c>
      <c r="B199" s="215" t="s">
        <v>461</v>
      </c>
      <c r="C199" s="214" t="s">
        <v>517</v>
      </c>
      <c r="D199" s="214" t="s">
        <v>4</v>
      </c>
      <c r="E199" s="214" t="s">
        <v>175</v>
      </c>
      <c r="F199" s="904" t="s">
        <v>401</v>
      </c>
      <c r="G199" s="146">
        <v>33.683540000000001</v>
      </c>
      <c r="H199" s="147">
        <v>26.4053</v>
      </c>
      <c r="I199" s="148">
        <v>26.4053</v>
      </c>
      <c r="J199" s="260">
        <f t="shared" si="134"/>
        <v>7.2782400000000003</v>
      </c>
      <c r="K199" s="261">
        <f t="shared" si="135"/>
        <v>0.21607705128380211</v>
      </c>
      <c r="L199" s="146">
        <v>3.089893</v>
      </c>
      <c r="M199" s="147">
        <v>6.5947000000000002E-3</v>
      </c>
      <c r="N199" s="147"/>
      <c r="O199" s="147">
        <v>0.16711809999999999</v>
      </c>
      <c r="P199" s="147">
        <v>9.5536200000000002E-2</v>
      </c>
      <c r="Q199" s="147"/>
      <c r="R199" s="147">
        <v>5.4734199999999997E-2</v>
      </c>
      <c r="S199" s="147">
        <v>2.7722099999999998</v>
      </c>
      <c r="T199" s="260"/>
      <c r="U199" s="905">
        <f t="shared" si="137"/>
        <v>1.0921538000000002</v>
      </c>
      <c r="V199" s="906">
        <f t="shared" si="138"/>
        <v>0.15005740398777728</v>
      </c>
      <c r="W199" s="1029">
        <f t="shared" si="132"/>
        <v>0.38089016025852401</v>
      </c>
      <c r="X199" s="214">
        <v>2010</v>
      </c>
      <c r="Y199" s="215" t="s">
        <v>461</v>
      </c>
      <c r="Z199" s="214" t="s">
        <v>517</v>
      </c>
      <c r="AA199" s="214" t="s">
        <v>4</v>
      </c>
      <c r="AB199" s="214" t="s">
        <v>175</v>
      </c>
      <c r="AC199" s="904" t="s">
        <v>401</v>
      </c>
      <c r="AD199" s="146">
        <v>28.643249999999998</v>
      </c>
      <c r="AE199" s="147">
        <v>22.585319999999999</v>
      </c>
      <c r="AF199" s="148">
        <v>22.585319999999999</v>
      </c>
      <c r="AG199" s="260">
        <f t="shared" si="125"/>
        <v>6.0579299999999989</v>
      </c>
      <c r="AH199" s="261">
        <f t="shared" si="126"/>
        <v>0.2114959021759053</v>
      </c>
      <c r="AI199" s="282">
        <v>2.6234709999999999</v>
      </c>
      <c r="AJ199" s="260">
        <v>8.0376000000000006E-3</v>
      </c>
      <c r="AK199" s="260"/>
      <c r="AL199" s="260">
        <v>0.16539100000000001</v>
      </c>
      <c r="AM199" s="260">
        <v>0.1104069</v>
      </c>
      <c r="AN199" s="260"/>
      <c r="AO199" s="260">
        <v>5.1440199999999998E-2</v>
      </c>
      <c r="AP199" s="260">
        <v>2.199862</v>
      </c>
      <c r="AQ199" s="260"/>
      <c r="AR199" s="905">
        <f t="shared" si="133"/>
        <v>0.89932129999999866</v>
      </c>
      <c r="AS199" s="1014">
        <f t="shared" si="127"/>
        <v>0.14845356417125963</v>
      </c>
      <c r="AT199" s="214">
        <v>2010</v>
      </c>
      <c r="AU199" s="215" t="s">
        <v>461</v>
      </c>
      <c r="AV199" s="214" t="s">
        <v>517</v>
      </c>
      <c r="AW199" s="214" t="s">
        <v>4</v>
      </c>
      <c r="AX199" s="214" t="s">
        <v>175</v>
      </c>
      <c r="AY199" s="904" t="s">
        <v>401</v>
      </c>
      <c r="AZ199" s="146">
        <v>38.705779999999997</v>
      </c>
      <c r="BA199" s="147">
        <v>31.984300000000001</v>
      </c>
      <c r="BB199" s="148">
        <v>31.984300000000001</v>
      </c>
      <c r="BC199" s="260">
        <f t="shared" si="140"/>
        <v>6.7214799999999961</v>
      </c>
      <c r="BD199" s="261">
        <f t="shared" si="141"/>
        <v>0.17365571756983056</v>
      </c>
      <c r="BE199" s="282">
        <v>1.61422</v>
      </c>
      <c r="BF199" s="260">
        <v>5.5170000000000002E-3</v>
      </c>
      <c r="BG199" s="260"/>
      <c r="BH199" s="260">
        <v>0.18266299999999999</v>
      </c>
      <c r="BI199" s="260">
        <v>7.7838900000000003E-2</v>
      </c>
      <c r="BJ199" s="260"/>
      <c r="BK199" s="260">
        <v>5.6394600000000003E-2</v>
      </c>
      <c r="BL199" s="260">
        <v>3.440817</v>
      </c>
      <c r="BM199" s="260"/>
      <c r="BN199" s="905">
        <f t="shared" si="143"/>
        <v>1.344029499999996</v>
      </c>
      <c r="BO199" s="1014">
        <f t="shared" si="144"/>
        <v>0.19996035099412582</v>
      </c>
      <c r="BP199" s="214">
        <v>2010</v>
      </c>
      <c r="BQ199" s="215" t="s">
        <v>461</v>
      </c>
      <c r="BR199" s="214" t="s">
        <v>517</v>
      </c>
      <c r="BS199" s="214" t="s">
        <v>4</v>
      </c>
      <c r="BT199" s="214" t="s">
        <v>175</v>
      </c>
      <c r="BU199" s="904" t="s">
        <v>401</v>
      </c>
      <c r="BV199" s="146">
        <v>49.740879999999997</v>
      </c>
      <c r="BW199" s="147">
        <v>29.720770000000002</v>
      </c>
      <c r="BX199" s="148">
        <v>29.720770000000002</v>
      </c>
      <c r="BY199" s="260">
        <f t="shared" si="145"/>
        <v>20.020109999999995</v>
      </c>
      <c r="BZ199" s="261">
        <f t="shared" si="146"/>
        <v>0.40248805409152383</v>
      </c>
      <c r="CA199" s="282">
        <v>14.303900000000001</v>
      </c>
      <c r="CB199" s="260">
        <v>0</v>
      </c>
      <c r="CC199" s="260"/>
      <c r="CD199" s="260">
        <v>0.1013641</v>
      </c>
      <c r="CE199" s="260">
        <v>3.9816900000000002E-2</v>
      </c>
      <c r="CF199" s="260"/>
      <c r="CG199" s="260">
        <v>7.1509400000000001E-2</v>
      </c>
      <c r="CH199" s="260">
        <v>4.0956979999999996</v>
      </c>
      <c r="CI199" s="260"/>
      <c r="CJ199" s="905">
        <f t="shared" si="148"/>
        <v>1.4078215999999948</v>
      </c>
      <c r="CK199" s="906">
        <f t="shared" si="149"/>
        <v>7.0320372865083913E-2</v>
      </c>
    </row>
    <row r="200" spans="1:89" ht="11.45" customHeight="1">
      <c r="A200" s="214">
        <v>2008</v>
      </c>
      <c r="B200" s="215" t="s">
        <v>461</v>
      </c>
      <c r="C200" s="214" t="s">
        <v>517</v>
      </c>
      <c r="D200" s="214" t="s">
        <v>6</v>
      </c>
      <c r="E200" s="214" t="s">
        <v>176</v>
      </c>
      <c r="F200" s="904" t="s">
        <v>401</v>
      </c>
      <c r="G200" s="146">
        <v>33.854410000000001</v>
      </c>
      <c r="H200" s="147">
        <v>27.295529999999999</v>
      </c>
      <c r="I200" s="148">
        <v>27.295529999999999</v>
      </c>
      <c r="J200" s="260">
        <f t="shared" si="134"/>
        <v>6.558880000000002</v>
      </c>
      <c r="K200" s="261">
        <f t="shared" si="135"/>
        <v>0.19373783208745926</v>
      </c>
      <c r="L200" s="146">
        <v>2.4623919999999999</v>
      </c>
      <c r="M200" s="147">
        <v>1.73063E-2</v>
      </c>
      <c r="N200" s="147"/>
      <c r="O200" s="147">
        <v>0.1251717</v>
      </c>
      <c r="P200" s="147">
        <v>0.1071863</v>
      </c>
      <c r="Q200" s="147"/>
      <c r="R200" s="147"/>
      <c r="S200" s="147">
        <v>2.56182</v>
      </c>
      <c r="T200" s="260"/>
      <c r="U200" s="905">
        <f t="shared" si="137"/>
        <v>1.2850037000000025</v>
      </c>
      <c r="V200" s="906">
        <f t="shared" si="138"/>
        <v>0.19591815980777239</v>
      </c>
      <c r="W200" s="1029">
        <f t="shared" si="132"/>
        <v>0.39058802722416008</v>
      </c>
      <c r="X200" s="214">
        <v>2008</v>
      </c>
      <c r="Y200" s="215" t="s">
        <v>461</v>
      </c>
      <c r="Z200" s="214" t="s">
        <v>517</v>
      </c>
      <c r="AA200" s="214" t="s">
        <v>6</v>
      </c>
      <c r="AB200" s="214" t="s">
        <v>176</v>
      </c>
      <c r="AC200" s="904" t="s">
        <v>401</v>
      </c>
      <c r="AD200" s="146">
        <v>28.44276</v>
      </c>
      <c r="AE200" s="147">
        <v>23.065460000000002</v>
      </c>
      <c r="AF200" s="148">
        <v>23.065460000000002</v>
      </c>
      <c r="AG200" s="260">
        <f t="shared" si="125"/>
        <v>5.3772999999999982</v>
      </c>
      <c r="AH200" s="261">
        <f t="shared" si="126"/>
        <v>0.18905689883822802</v>
      </c>
      <c r="AI200" s="282">
        <v>2.0287419999999998</v>
      </c>
      <c r="AJ200" s="260">
        <v>1.9627599999999999E-2</v>
      </c>
      <c r="AK200" s="260"/>
      <c r="AL200" s="260">
        <v>0.1491642</v>
      </c>
      <c r="AM200" s="260">
        <v>9.1021500000000005E-2</v>
      </c>
      <c r="AN200" s="260"/>
      <c r="AO200" s="260"/>
      <c r="AP200" s="260">
        <v>2.056635</v>
      </c>
      <c r="AQ200" s="260"/>
      <c r="AR200" s="905">
        <f t="shared" si="133"/>
        <v>1.0321096999999977</v>
      </c>
      <c r="AS200" s="1014">
        <f t="shared" si="127"/>
        <v>0.19193827757424695</v>
      </c>
      <c r="AT200" s="214">
        <v>2008</v>
      </c>
      <c r="AU200" s="215" t="s">
        <v>461</v>
      </c>
      <c r="AV200" s="214" t="s">
        <v>517</v>
      </c>
      <c r="AW200" s="214" t="s">
        <v>6</v>
      </c>
      <c r="AX200" s="214" t="s">
        <v>176</v>
      </c>
      <c r="AY200" s="904" t="s">
        <v>401</v>
      </c>
      <c r="AZ200" s="146">
        <v>39.388170000000002</v>
      </c>
      <c r="BA200" s="147">
        <v>33.225700000000003</v>
      </c>
      <c r="BB200" s="148">
        <v>33.225700000000003</v>
      </c>
      <c r="BC200" s="260">
        <f t="shared" si="140"/>
        <v>6.162469999999999</v>
      </c>
      <c r="BD200" s="261">
        <f t="shared" si="141"/>
        <v>0.15645484418291072</v>
      </c>
      <c r="BE200" s="282">
        <v>1.165918</v>
      </c>
      <c r="BF200" s="260">
        <v>1.2470200000000001E-2</v>
      </c>
      <c r="BG200" s="260"/>
      <c r="BH200" s="260">
        <v>9.9048600000000001E-2</v>
      </c>
      <c r="BI200" s="260">
        <v>0.1134853</v>
      </c>
      <c r="BJ200" s="260"/>
      <c r="BK200" s="260"/>
      <c r="BL200" s="260">
        <v>3.1917970000000002</v>
      </c>
      <c r="BM200" s="260"/>
      <c r="BN200" s="905">
        <f t="shared" si="143"/>
        <v>1.5797508999999987</v>
      </c>
      <c r="BO200" s="1014">
        <f t="shared" si="144"/>
        <v>0.256350278378637</v>
      </c>
      <c r="BP200" s="214">
        <v>2008</v>
      </c>
      <c r="BQ200" s="215" t="s">
        <v>461</v>
      </c>
      <c r="BR200" s="214" t="s">
        <v>517</v>
      </c>
      <c r="BS200" s="214" t="s">
        <v>6</v>
      </c>
      <c r="BT200" s="214" t="s">
        <v>176</v>
      </c>
      <c r="BU200" s="904" t="s">
        <v>401</v>
      </c>
      <c r="BV200" s="146">
        <v>49.527090000000001</v>
      </c>
      <c r="BW200" s="147">
        <v>30.78783</v>
      </c>
      <c r="BX200" s="148">
        <v>30.78783</v>
      </c>
      <c r="BY200" s="260">
        <f t="shared" si="145"/>
        <v>18.739260000000002</v>
      </c>
      <c r="BZ200" s="261">
        <f t="shared" si="146"/>
        <v>0.37836384087980945</v>
      </c>
      <c r="CA200" s="282">
        <v>13.18303</v>
      </c>
      <c r="CB200" s="260">
        <v>2.3403199999999999E-2</v>
      </c>
      <c r="CC200" s="260"/>
      <c r="CD200" s="260">
        <v>6.0534499999999998E-2</v>
      </c>
      <c r="CE200" s="260">
        <v>0.20844750000000001</v>
      </c>
      <c r="CF200" s="260"/>
      <c r="CG200" s="260"/>
      <c r="CH200" s="260">
        <v>3.4437959999999999</v>
      </c>
      <c r="CI200" s="260"/>
      <c r="CJ200" s="905">
        <f t="shared" si="148"/>
        <v>1.8200488000000021</v>
      </c>
      <c r="CK200" s="906">
        <f t="shared" si="149"/>
        <v>9.7124902477472533E-2</v>
      </c>
    </row>
    <row r="201" spans="1:89" ht="11.45" customHeight="1">
      <c r="A201" s="214">
        <v>2004</v>
      </c>
      <c r="B201" s="215" t="s">
        <v>461</v>
      </c>
      <c r="C201" s="214" t="s">
        <v>517</v>
      </c>
      <c r="D201" s="214" t="s">
        <v>8</v>
      </c>
      <c r="E201" s="214" t="s">
        <v>177</v>
      </c>
      <c r="F201" s="904" t="s">
        <v>401</v>
      </c>
      <c r="G201" s="146">
        <v>29.424130000000002</v>
      </c>
      <c r="H201" s="147">
        <v>25.490790000000001</v>
      </c>
      <c r="I201" s="148">
        <v>25.490790000000001</v>
      </c>
      <c r="J201" s="260">
        <f t="shared" si="134"/>
        <v>3.9333400000000012</v>
      </c>
      <c r="K201" s="261">
        <f t="shared" si="135"/>
        <v>0.13367735936457598</v>
      </c>
      <c r="L201" s="146">
        <v>2.3410389999999999</v>
      </c>
      <c r="M201" s="147"/>
      <c r="N201" s="147"/>
      <c r="O201" s="147">
        <v>0.1201429</v>
      </c>
      <c r="P201" s="147"/>
      <c r="Q201" s="147"/>
      <c r="R201" s="147"/>
      <c r="S201" s="147">
        <v>1.413589</v>
      </c>
      <c r="T201" s="260"/>
      <c r="U201" s="905">
        <f t="shared" si="137"/>
        <v>5.8569100000001484E-2</v>
      </c>
      <c r="V201" s="906">
        <f t="shared" si="138"/>
        <v>1.4890423914536112E-2</v>
      </c>
      <c r="W201" s="1029">
        <f t="shared" si="132"/>
        <v>0.35938642476877147</v>
      </c>
      <c r="X201" s="214">
        <v>2004</v>
      </c>
      <c r="Y201" s="215" t="s">
        <v>461</v>
      </c>
      <c r="Z201" s="214" t="s">
        <v>517</v>
      </c>
      <c r="AA201" s="214" t="s">
        <v>8</v>
      </c>
      <c r="AB201" s="214" t="s">
        <v>177</v>
      </c>
      <c r="AC201" s="904" t="s">
        <v>401</v>
      </c>
      <c r="AD201" s="146">
        <v>24.49691</v>
      </c>
      <c r="AE201" s="147">
        <v>21.101099999999999</v>
      </c>
      <c r="AF201" s="148">
        <v>21.101099999999999</v>
      </c>
      <c r="AG201" s="260">
        <f t="shared" si="125"/>
        <v>3.3958100000000009</v>
      </c>
      <c r="AH201" s="261">
        <f t="shared" si="126"/>
        <v>0.13862197313865304</v>
      </c>
      <c r="AI201" s="282">
        <v>2.0838489999999998</v>
      </c>
      <c r="AJ201" s="260"/>
      <c r="AK201" s="260"/>
      <c r="AL201" s="260">
        <v>9.3760499999999997E-2</v>
      </c>
      <c r="AM201" s="260"/>
      <c r="AN201" s="260"/>
      <c r="AO201" s="260"/>
      <c r="AP201" s="260">
        <v>1.181624</v>
      </c>
      <c r="AQ201" s="260"/>
      <c r="AR201" s="905">
        <f t="shared" si="133"/>
        <v>3.6576500000000678E-2</v>
      </c>
      <c r="AS201" s="906">
        <f t="shared" si="127"/>
        <v>1.0771067874822404E-2</v>
      </c>
      <c r="AT201" s="214">
        <v>2004</v>
      </c>
      <c r="AU201" s="215" t="s">
        <v>461</v>
      </c>
      <c r="AV201" s="214" t="s">
        <v>517</v>
      </c>
      <c r="AW201" s="214" t="s">
        <v>8</v>
      </c>
      <c r="AX201" s="214" t="s">
        <v>177</v>
      </c>
      <c r="AY201" s="904" t="s">
        <v>401</v>
      </c>
      <c r="AZ201" s="146">
        <v>33.505749999999999</v>
      </c>
      <c r="BA201" s="147">
        <v>30.37942</v>
      </c>
      <c r="BB201" s="148">
        <v>30.37942</v>
      </c>
      <c r="BC201" s="260">
        <f t="shared" si="140"/>
        <v>3.1263299999999994</v>
      </c>
      <c r="BD201" s="261">
        <f t="shared" si="141"/>
        <v>9.3307268155465833E-2</v>
      </c>
      <c r="BE201" s="282">
        <v>1.2238119999999999</v>
      </c>
      <c r="BF201" s="260"/>
      <c r="BG201" s="260"/>
      <c r="BH201" s="260">
        <v>0.15803339999999999</v>
      </c>
      <c r="BI201" s="260"/>
      <c r="BJ201" s="260"/>
      <c r="BK201" s="260"/>
      <c r="BL201" s="260">
        <v>1.655931</v>
      </c>
      <c r="BM201" s="260"/>
      <c r="BN201" s="905">
        <f t="shared" si="143"/>
        <v>8.8553599999999122E-2</v>
      </c>
      <c r="BO201" s="906">
        <f t="shared" si="144"/>
        <v>2.8325096838785136E-2</v>
      </c>
      <c r="BP201" s="214">
        <v>2004</v>
      </c>
      <c r="BQ201" s="215" t="s">
        <v>461</v>
      </c>
      <c r="BR201" s="214" t="s">
        <v>517</v>
      </c>
      <c r="BS201" s="214" t="s">
        <v>8</v>
      </c>
      <c r="BT201" s="214" t="s">
        <v>177</v>
      </c>
      <c r="BU201" s="904" t="s">
        <v>401</v>
      </c>
      <c r="BV201" s="146">
        <v>49.598869999999998</v>
      </c>
      <c r="BW201" s="147">
        <v>35.693129999999996</v>
      </c>
      <c r="BX201" s="148">
        <v>35.693129999999996</v>
      </c>
      <c r="BY201" s="260">
        <f t="shared" si="145"/>
        <v>13.905740000000002</v>
      </c>
      <c r="BZ201" s="261">
        <f t="shared" si="146"/>
        <v>0.28036404861643022</v>
      </c>
      <c r="CA201" s="282">
        <v>11.700469999999999</v>
      </c>
      <c r="CB201" s="260"/>
      <c r="CC201" s="260"/>
      <c r="CD201" s="260">
        <v>0.12735179999999999</v>
      </c>
      <c r="CE201" s="260"/>
      <c r="CF201" s="260"/>
      <c r="CG201" s="260"/>
      <c r="CH201" s="260">
        <v>2.0021879999999999</v>
      </c>
      <c r="CI201" s="260"/>
      <c r="CJ201" s="905">
        <f t="shared" si="148"/>
        <v>7.5730200000002412E-2</v>
      </c>
      <c r="CK201" s="906">
        <f t="shared" si="149"/>
        <v>5.445966917258801E-3</v>
      </c>
    </row>
    <row r="202" spans="1:89" ht="11.45" customHeight="1">
      <c r="A202" s="214">
        <v>2002</v>
      </c>
      <c r="B202" s="215" t="s">
        <v>461</v>
      </c>
      <c r="C202" s="214" t="s">
        <v>517</v>
      </c>
      <c r="D202" s="214" t="s">
        <v>10</v>
      </c>
      <c r="E202" s="214" t="s">
        <v>178</v>
      </c>
      <c r="F202" s="904" t="s">
        <v>401</v>
      </c>
      <c r="G202" s="146">
        <v>30.29805</v>
      </c>
      <c r="H202" s="147">
        <v>26.527819999999998</v>
      </c>
      <c r="I202" s="148">
        <v>26.527819999999998</v>
      </c>
      <c r="J202" s="260">
        <f t="shared" si="134"/>
        <v>3.7702300000000015</v>
      </c>
      <c r="K202" s="261">
        <f t="shared" si="135"/>
        <v>0.12443804139210285</v>
      </c>
      <c r="L202" s="146">
        <v>2.0796519999999998</v>
      </c>
      <c r="M202" s="147"/>
      <c r="N202" s="147"/>
      <c r="O202" s="147">
        <v>0.3075504</v>
      </c>
      <c r="P202" s="147"/>
      <c r="Q202" s="147"/>
      <c r="R202" s="147"/>
      <c r="S202" s="147">
        <v>1.3270580000000001</v>
      </c>
      <c r="T202" s="260"/>
      <c r="U202" s="905">
        <f t="shared" si="137"/>
        <v>5.596960000000184E-2</v>
      </c>
      <c r="V202" s="906">
        <f t="shared" si="138"/>
        <v>1.4845142073560981E-2</v>
      </c>
      <c r="W202" s="1029">
        <f t="shared" si="132"/>
        <v>0.35198330075353479</v>
      </c>
      <c r="X202" s="214">
        <v>2002</v>
      </c>
      <c r="Y202" s="215" t="s">
        <v>461</v>
      </c>
      <c r="Z202" s="214" t="s">
        <v>517</v>
      </c>
      <c r="AA202" s="214" t="s">
        <v>10</v>
      </c>
      <c r="AB202" s="214" t="s">
        <v>178</v>
      </c>
      <c r="AC202" s="904" t="s">
        <v>401</v>
      </c>
      <c r="AD202" s="146">
        <v>25.04982</v>
      </c>
      <c r="AE202" s="147">
        <v>21.58699</v>
      </c>
      <c r="AF202" s="148">
        <v>21.58699</v>
      </c>
      <c r="AG202" s="260">
        <f t="shared" si="125"/>
        <v>3.4628300000000003</v>
      </c>
      <c r="AH202" s="261">
        <f t="shared" si="126"/>
        <v>0.13823771987183942</v>
      </c>
      <c r="AI202" s="282">
        <v>1.9688699999999999</v>
      </c>
      <c r="AJ202" s="260"/>
      <c r="AK202" s="260"/>
      <c r="AL202" s="260">
        <v>0.36808869999999999</v>
      </c>
      <c r="AM202" s="260"/>
      <c r="AN202" s="260"/>
      <c r="AO202" s="260"/>
      <c r="AP202" s="260">
        <v>1.082349</v>
      </c>
      <c r="AQ202" s="260"/>
      <c r="AR202" s="905">
        <f t="shared" si="133"/>
        <v>4.3522300000000236E-2</v>
      </c>
      <c r="AS202" s="906">
        <f t="shared" si="127"/>
        <v>1.2568419471934872E-2</v>
      </c>
      <c r="AT202" s="214">
        <v>2002</v>
      </c>
      <c r="AU202" s="215" t="s">
        <v>461</v>
      </c>
      <c r="AV202" s="214" t="s">
        <v>517</v>
      </c>
      <c r="AW202" s="214" t="s">
        <v>10</v>
      </c>
      <c r="AX202" s="214" t="s">
        <v>178</v>
      </c>
      <c r="AY202" s="904" t="s">
        <v>401</v>
      </c>
      <c r="AZ202" s="146">
        <v>35.204329999999999</v>
      </c>
      <c r="BA202" s="147">
        <v>32.276730000000001</v>
      </c>
      <c r="BB202" s="148">
        <v>32.276730000000001</v>
      </c>
      <c r="BC202" s="260">
        <f t="shared" si="140"/>
        <v>2.9275999999999982</v>
      </c>
      <c r="BD202" s="261">
        <f t="shared" si="141"/>
        <v>8.3160224892790124E-2</v>
      </c>
      <c r="BE202" s="282">
        <v>1.132126</v>
      </c>
      <c r="BF202" s="260"/>
      <c r="BG202" s="260"/>
      <c r="BH202" s="260">
        <v>0.13165660000000001</v>
      </c>
      <c r="BI202" s="260"/>
      <c r="BJ202" s="260"/>
      <c r="BK202" s="260"/>
      <c r="BL202" s="260">
        <v>1.607159</v>
      </c>
      <c r="BM202" s="260"/>
      <c r="BN202" s="905">
        <f t="shared" si="143"/>
        <v>5.665839999999811E-2</v>
      </c>
      <c r="BO202" s="906">
        <f t="shared" si="144"/>
        <v>1.9353190326546709E-2</v>
      </c>
      <c r="BP202" s="214">
        <v>2002</v>
      </c>
      <c r="BQ202" s="215" t="s">
        <v>461</v>
      </c>
      <c r="BR202" s="214" t="s">
        <v>517</v>
      </c>
      <c r="BS202" s="214" t="s">
        <v>10</v>
      </c>
      <c r="BT202" s="214" t="s">
        <v>178</v>
      </c>
      <c r="BU202" s="904" t="s">
        <v>401</v>
      </c>
      <c r="BV202" s="146">
        <v>46.69558</v>
      </c>
      <c r="BW202" s="147">
        <v>34.918239999999997</v>
      </c>
      <c r="BX202" s="148">
        <v>34.918239999999997</v>
      </c>
      <c r="BY202" s="260">
        <f t="shared" si="145"/>
        <v>11.777340000000002</v>
      </c>
      <c r="BZ202" s="261">
        <f t="shared" si="146"/>
        <v>0.2522153060311062</v>
      </c>
      <c r="CA202" s="282">
        <v>9.4041899999999998</v>
      </c>
      <c r="CB202" s="260"/>
      <c r="CC202" s="260"/>
      <c r="CD202" s="260">
        <v>0.886652</v>
      </c>
      <c r="CE202" s="260"/>
      <c r="CF202" s="260"/>
      <c r="CG202" s="260"/>
      <c r="CH202" s="260">
        <v>1.4531540000000001</v>
      </c>
      <c r="CI202" s="260"/>
      <c r="CJ202" s="905">
        <f t="shared" si="148"/>
        <v>3.3344000000003149E-2</v>
      </c>
      <c r="CK202" s="906">
        <f t="shared" si="149"/>
        <v>2.831199574776914E-3</v>
      </c>
    </row>
    <row r="203" spans="1:89" ht="11.45" customHeight="1">
      <c r="A203" s="214">
        <v>2000</v>
      </c>
      <c r="B203" s="215" t="s">
        <v>461</v>
      </c>
      <c r="C203" s="214" t="s">
        <v>517</v>
      </c>
      <c r="D203" s="214" t="s">
        <v>10</v>
      </c>
      <c r="E203" s="214" t="s">
        <v>179</v>
      </c>
      <c r="F203" s="904" t="s">
        <v>401</v>
      </c>
      <c r="G203" s="146">
        <v>30.442270000000001</v>
      </c>
      <c r="H203" s="147">
        <v>28.161549999999998</v>
      </c>
      <c r="I203" s="148">
        <v>28.161549999999998</v>
      </c>
      <c r="J203" s="260">
        <f t="shared" si="134"/>
        <v>2.2807200000000023</v>
      </c>
      <c r="K203" s="261">
        <f t="shared" si="135"/>
        <v>7.4919511587013793E-2</v>
      </c>
      <c r="L203" s="146">
        <v>2.0034730000000001</v>
      </c>
      <c r="M203" s="147"/>
      <c r="N203" s="147"/>
      <c r="O203" s="147"/>
      <c r="P203" s="147"/>
      <c r="Q203" s="147"/>
      <c r="R203" s="147"/>
      <c r="S203" s="147">
        <v>0.27014349999999998</v>
      </c>
      <c r="T203" s="260"/>
      <c r="U203" s="905">
        <f t="shared" si="137"/>
        <v>7.1035000000021498E-3</v>
      </c>
      <c r="V203" s="906">
        <f t="shared" si="138"/>
        <v>3.1145866217695039E-3</v>
      </c>
      <c r="W203" s="990">
        <f t="shared" si="132"/>
        <v>0.11844658704268815</v>
      </c>
      <c r="X203" s="214">
        <v>2000</v>
      </c>
      <c r="Y203" s="215" t="s">
        <v>461</v>
      </c>
      <c r="Z203" s="214" t="s">
        <v>517</v>
      </c>
      <c r="AA203" s="214" t="s">
        <v>10</v>
      </c>
      <c r="AB203" s="214" t="s">
        <v>179</v>
      </c>
      <c r="AC203" s="904" t="s">
        <v>401</v>
      </c>
      <c r="AD203" s="146">
        <v>24.675699999999999</v>
      </c>
      <c r="AE203" s="147">
        <v>22.436859999999999</v>
      </c>
      <c r="AF203" s="148">
        <v>22.436859999999999</v>
      </c>
      <c r="AG203" s="260">
        <f t="shared" ref="AG203:AG272" si="150">AD203-AF203</f>
        <v>2.2388399999999997</v>
      </c>
      <c r="AH203" s="261">
        <f t="shared" ref="AH203:AH272" si="151">(AD203-AF203)/AD203</f>
        <v>9.0730556782583668E-2</v>
      </c>
      <c r="AI203" s="282">
        <v>1.9795320000000001</v>
      </c>
      <c r="AJ203" s="260"/>
      <c r="AK203" s="260"/>
      <c r="AL203" s="260"/>
      <c r="AM203" s="260"/>
      <c r="AN203" s="260"/>
      <c r="AO203" s="260"/>
      <c r="AP203" s="260">
        <v>0.252471</v>
      </c>
      <c r="AQ203" s="260"/>
      <c r="AR203" s="905">
        <f t="shared" si="133"/>
        <v>6.8369999999995379E-3</v>
      </c>
      <c r="AS203" s="906">
        <f t="shared" ref="AS203:AS272" si="152">AR203/AG203</f>
        <v>3.0538135820333471E-3</v>
      </c>
      <c r="AT203" s="214">
        <v>2000</v>
      </c>
      <c r="AU203" s="215" t="s">
        <v>461</v>
      </c>
      <c r="AV203" s="214" t="s">
        <v>517</v>
      </c>
      <c r="AW203" s="214" t="s">
        <v>10</v>
      </c>
      <c r="AX203" s="214" t="s">
        <v>179</v>
      </c>
      <c r="AY203" s="904" t="s">
        <v>401</v>
      </c>
      <c r="AZ203" s="146">
        <v>35.877690000000001</v>
      </c>
      <c r="BA203" s="147">
        <v>34.568800000000003</v>
      </c>
      <c r="BB203" s="148">
        <v>34.568800000000003</v>
      </c>
      <c r="BC203" s="260">
        <f t="shared" si="140"/>
        <v>1.3088899999999981</v>
      </c>
      <c r="BD203" s="261">
        <f t="shared" si="141"/>
        <v>3.6482003161296003E-2</v>
      </c>
      <c r="BE203" s="282">
        <v>1.02285</v>
      </c>
      <c r="BF203" s="260"/>
      <c r="BG203" s="260"/>
      <c r="BH203" s="260"/>
      <c r="BI203" s="260"/>
      <c r="BJ203" s="260"/>
      <c r="BK203" s="260"/>
      <c r="BL203" s="260">
        <v>0.27828029999999998</v>
      </c>
      <c r="BM203" s="260"/>
      <c r="BN203" s="905">
        <f t="shared" si="143"/>
        <v>7.7596999999980376E-3</v>
      </c>
      <c r="BO203" s="906">
        <f t="shared" si="144"/>
        <v>5.9284584648045665E-3</v>
      </c>
      <c r="BP203" s="214">
        <v>2000</v>
      </c>
      <c r="BQ203" s="215" t="s">
        <v>461</v>
      </c>
      <c r="BR203" s="214" t="s">
        <v>517</v>
      </c>
      <c r="BS203" s="214" t="s">
        <v>10</v>
      </c>
      <c r="BT203" s="214" t="s">
        <v>179</v>
      </c>
      <c r="BU203" s="904" t="s">
        <v>401</v>
      </c>
      <c r="BV203" s="146">
        <v>48.189590000000003</v>
      </c>
      <c r="BW203" s="147">
        <v>37.830210000000001</v>
      </c>
      <c r="BX203" s="148">
        <v>37.830210000000001</v>
      </c>
      <c r="BY203" s="260">
        <f t="shared" si="145"/>
        <v>10.359380000000002</v>
      </c>
      <c r="BZ203" s="261">
        <f t="shared" si="146"/>
        <v>0.21497132471971644</v>
      </c>
      <c r="CA203" s="282">
        <v>9.8631860000000007</v>
      </c>
      <c r="CB203" s="260"/>
      <c r="CC203" s="260"/>
      <c r="CD203" s="260"/>
      <c r="CE203" s="260"/>
      <c r="CF203" s="260"/>
      <c r="CG203" s="260"/>
      <c r="CH203" s="260">
        <v>0.49172969999999999</v>
      </c>
      <c r="CI203" s="260"/>
      <c r="CJ203" s="905">
        <f t="shared" si="148"/>
        <v>4.4643000000004207E-3</v>
      </c>
      <c r="CK203" s="906">
        <f t="shared" si="149"/>
        <v>4.3094277842886544E-4</v>
      </c>
    </row>
    <row r="204" spans="1:89" ht="11.45" customHeight="1">
      <c r="A204" s="214">
        <v>1998</v>
      </c>
      <c r="B204" s="215" t="s">
        <v>461</v>
      </c>
      <c r="C204" s="214" t="s">
        <v>517</v>
      </c>
      <c r="D204" s="214" t="s">
        <v>10</v>
      </c>
      <c r="E204" s="214" t="s">
        <v>180</v>
      </c>
      <c r="F204" s="904" t="s">
        <v>401</v>
      </c>
      <c r="G204" s="146">
        <v>30.187919999999998</v>
      </c>
      <c r="H204" s="147">
        <v>28.152460000000001</v>
      </c>
      <c r="I204" s="148">
        <v>28.152460000000001</v>
      </c>
      <c r="J204" s="260">
        <f t="shared" si="134"/>
        <v>2.0354599999999969</v>
      </c>
      <c r="K204" s="261">
        <f t="shared" si="135"/>
        <v>6.742630827165294E-2</v>
      </c>
      <c r="L204" s="146">
        <v>1.7790330000000001</v>
      </c>
      <c r="M204" s="147"/>
      <c r="N204" s="147"/>
      <c r="O204" s="147"/>
      <c r="P204" s="147"/>
      <c r="Q204" s="147"/>
      <c r="R204" s="147"/>
      <c r="S204" s="147">
        <v>0.20761589999999999</v>
      </c>
      <c r="T204" s="260"/>
      <c r="U204" s="905">
        <f t="shared" si="137"/>
        <v>4.8811099999996888E-2</v>
      </c>
      <c r="V204" s="906">
        <f t="shared" si="138"/>
        <v>2.3980377899834416E-2</v>
      </c>
      <c r="W204" s="990">
        <f t="shared" si="132"/>
        <v>0.10199949888477312</v>
      </c>
      <c r="X204" s="214">
        <v>1998</v>
      </c>
      <c r="Y204" s="215" t="s">
        <v>461</v>
      </c>
      <c r="Z204" s="214" t="s">
        <v>517</v>
      </c>
      <c r="AA204" s="214" t="s">
        <v>10</v>
      </c>
      <c r="AB204" s="214" t="s">
        <v>180</v>
      </c>
      <c r="AC204" s="904" t="s">
        <v>401</v>
      </c>
      <c r="AD204" s="146">
        <v>24.332350000000002</v>
      </c>
      <c r="AE204" s="147">
        <v>22.35332</v>
      </c>
      <c r="AF204" s="148">
        <v>22.35332</v>
      </c>
      <c r="AG204" s="260">
        <f t="shared" si="150"/>
        <v>1.9790300000000016</v>
      </c>
      <c r="AH204" s="261">
        <f t="shared" si="151"/>
        <v>8.1333286756108694E-2</v>
      </c>
      <c r="AI204" s="282">
        <v>1.7468729999999999</v>
      </c>
      <c r="AJ204" s="260"/>
      <c r="AK204" s="260"/>
      <c r="AL204" s="260"/>
      <c r="AM204" s="260"/>
      <c r="AN204" s="260"/>
      <c r="AO204" s="260"/>
      <c r="AP204" s="260">
        <v>0.1948223</v>
      </c>
      <c r="AQ204" s="260"/>
      <c r="AR204" s="905">
        <f t="shared" si="133"/>
        <v>3.7334700000001719E-2</v>
      </c>
      <c r="AS204" s="906">
        <f t="shared" si="152"/>
        <v>1.8865151109382722E-2</v>
      </c>
      <c r="AT204" s="214">
        <v>1998</v>
      </c>
      <c r="AU204" s="215" t="s">
        <v>461</v>
      </c>
      <c r="AV204" s="214" t="s">
        <v>517</v>
      </c>
      <c r="AW204" s="214" t="s">
        <v>10</v>
      </c>
      <c r="AX204" s="214" t="s">
        <v>180</v>
      </c>
      <c r="AY204" s="904" t="s">
        <v>401</v>
      </c>
      <c r="AZ204" s="146">
        <v>35.603999999999999</v>
      </c>
      <c r="BA204" s="147">
        <v>34.472790000000003</v>
      </c>
      <c r="BB204" s="148">
        <v>34.472790000000003</v>
      </c>
      <c r="BC204" s="260">
        <f t="shared" si="140"/>
        <v>1.1312099999999958</v>
      </c>
      <c r="BD204" s="261">
        <f t="shared" si="141"/>
        <v>3.1771991911021119E-2</v>
      </c>
      <c r="BE204" s="282">
        <v>0.86642839999999999</v>
      </c>
      <c r="BF204" s="260"/>
      <c r="BG204" s="260"/>
      <c r="BH204" s="260"/>
      <c r="BI204" s="260"/>
      <c r="BJ204" s="260"/>
      <c r="BK204" s="260"/>
      <c r="BL204" s="260">
        <v>0.20649149999999999</v>
      </c>
      <c r="BM204" s="260"/>
      <c r="BN204" s="905">
        <f t="shared" si="143"/>
        <v>5.8290099999995793E-2</v>
      </c>
      <c r="BO204" s="906">
        <f t="shared" si="144"/>
        <v>5.1528982240252479E-2</v>
      </c>
      <c r="BP204" s="214">
        <v>1998</v>
      </c>
      <c r="BQ204" s="215" t="s">
        <v>461</v>
      </c>
      <c r="BR204" s="214" t="s">
        <v>517</v>
      </c>
      <c r="BS204" s="214" t="s">
        <v>10</v>
      </c>
      <c r="BT204" s="214" t="s">
        <v>180</v>
      </c>
      <c r="BU204" s="904" t="s">
        <v>401</v>
      </c>
      <c r="BV204" s="146">
        <v>47.359270000000002</v>
      </c>
      <c r="BW204" s="147">
        <v>37.203560000000003</v>
      </c>
      <c r="BX204" s="148">
        <v>37.203560000000003</v>
      </c>
      <c r="BY204" s="260">
        <f t="shared" si="145"/>
        <v>10.155709999999999</v>
      </c>
      <c r="BZ204" s="261">
        <f t="shared" si="146"/>
        <v>0.21443974959918088</v>
      </c>
      <c r="CA204" s="282">
        <v>9.7270489999999992</v>
      </c>
      <c r="CB204" s="260"/>
      <c r="CC204" s="260"/>
      <c r="CD204" s="260"/>
      <c r="CE204" s="260"/>
      <c r="CF204" s="260"/>
      <c r="CG204" s="260"/>
      <c r="CH204" s="260">
        <v>0.33844950000000001</v>
      </c>
      <c r="CI204" s="260"/>
      <c r="CJ204" s="905">
        <f t="shared" si="148"/>
        <v>9.0211500000000555E-2</v>
      </c>
      <c r="CK204" s="906">
        <f t="shared" si="149"/>
        <v>8.8828353704468281E-3</v>
      </c>
    </row>
    <row r="205" spans="1:89" ht="11.45" customHeight="1">
      <c r="A205" s="214">
        <v>1996</v>
      </c>
      <c r="B205" s="215" t="s">
        <v>461</v>
      </c>
      <c r="C205" s="214" t="s">
        <v>517</v>
      </c>
      <c r="D205" s="214" t="s">
        <v>12</v>
      </c>
      <c r="E205" s="214" t="s">
        <v>181</v>
      </c>
      <c r="F205" s="904" t="s">
        <v>401</v>
      </c>
      <c r="G205" s="146">
        <v>28.58154</v>
      </c>
      <c r="H205" s="147">
        <v>26.253620000000002</v>
      </c>
      <c r="I205" s="148">
        <v>26.253620000000002</v>
      </c>
      <c r="J205" s="260">
        <f t="shared" si="134"/>
        <v>2.3279199999999989</v>
      </c>
      <c r="K205" s="261">
        <f t="shared" si="135"/>
        <v>8.1448375419938837E-2</v>
      </c>
      <c r="L205" s="146">
        <v>1.5419959999999999</v>
      </c>
      <c r="M205" s="147"/>
      <c r="N205" s="147"/>
      <c r="O205" s="147">
        <v>0.15461920000000001</v>
      </c>
      <c r="P205" s="147"/>
      <c r="Q205" s="147"/>
      <c r="R205" s="147"/>
      <c r="S205" s="147">
        <v>0.61588189999999998</v>
      </c>
      <c r="T205" s="260"/>
      <c r="U205" s="905">
        <f t="shared" si="137"/>
        <v>1.5422899999999018E-2</v>
      </c>
      <c r="V205" s="906">
        <f t="shared" si="138"/>
        <v>6.6251847142509302E-3</v>
      </c>
      <c r="W205" s="1029">
        <f t="shared" si="132"/>
        <v>0.26456317227396142</v>
      </c>
      <c r="X205" s="214">
        <v>1996</v>
      </c>
      <c r="Y205" s="215" t="s">
        <v>461</v>
      </c>
      <c r="Z205" s="214" t="s">
        <v>517</v>
      </c>
      <c r="AA205" s="214" t="s">
        <v>12</v>
      </c>
      <c r="AB205" s="214" t="s">
        <v>181</v>
      </c>
      <c r="AC205" s="904" t="s">
        <v>401</v>
      </c>
      <c r="AD205" s="146">
        <v>22.890039999999999</v>
      </c>
      <c r="AE205" s="147">
        <v>20.759720000000002</v>
      </c>
      <c r="AF205" s="148">
        <v>20.759720000000002</v>
      </c>
      <c r="AG205" s="260">
        <f t="shared" si="150"/>
        <v>2.1303199999999975</v>
      </c>
      <c r="AH205" s="261">
        <f t="shared" si="151"/>
        <v>9.3067552525028255E-2</v>
      </c>
      <c r="AI205" s="282">
        <v>1.4804109999999999</v>
      </c>
      <c r="AJ205" s="260"/>
      <c r="AK205" s="260"/>
      <c r="AL205" s="260">
        <v>0.1224899</v>
      </c>
      <c r="AM205" s="260"/>
      <c r="AN205" s="260"/>
      <c r="AO205" s="260"/>
      <c r="AP205" s="260">
        <v>0.50355340000000004</v>
      </c>
      <c r="AQ205" s="260"/>
      <c r="AR205" s="905">
        <f t="shared" si="133"/>
        <v>2.3865699999997769E-2</v>
      </c>
      <c r="AS205" s="906">
        <f t="shared" si="152"/>
        <v>1.1202870930187857E-2</v>
      </c>
      <c r="AT205" s="214">
        <v>1996</v>
      </c>
      <c r="AU205" s="215" t="s">
        <v>461</v>
      </c>
      <c r="AV205" s="214" t="s">
        <v>517</v>
      </c>
      <c r="AW205" s="214" t="s">
        <v>12</v>
      </c>
      <c r="AX205" s="214" t="s">
        <v>181</v>
      </c>
      <c r="AY205" s="904" t="s">
        <v>401</v>
      </c>
      <c r="AZ205" s="146">
        <v>33.909230000000001</v>
      </c>
      <c r="BA205" s="147">
        <v>32.100320000000004</v>
      </c>
      <c r="BB205" s="148">
        <v>32.100320000000004</v>
      </c>
      <c r="BC205" s="260">
        <f t="shared" si="140"/>
        <v>1.8089099999999974</v>
      </c>
      <c r="BD205" s="261">
        <f t="shared" si="141"/>
        <v>5.3345652496385121E-2</v>
      </c>
      <c r="BE205" s="282">
        <v>0.87932969999999999</v>
      </c>
      <c r="BF205" s="260"/>
      <c r="BG205" s="260"/>
      <c r="BH205" s="260">
        <v>0.2014484</v>
      </c>
      <c r="BI205" s="260"/>
      <c r="BJ205" s="260"/>
      <c r="BK205" s="260"/>
      <c r="BL205" s="260">
        <v>0.7216167</v>
      </c>
      <c r="BM205" s="260"/>
      <c r="BN205" s="905">
        <f t="shared" si="143"/>
        <v>6.5151999999972787E-3</v>
      </c>
      <c r="BO205" s="906">
        <f t="shared" si="144"/>
        <v>3.6017270068700422E-3</v>
      </c>
      <c r="BP205" s="214">
        <v>1996</v>
      </c>
      <c r="BQ205" s="215" t="s">
        <v>461</v>
      </c>
      <c r="BR205" s="214" t="s">
        <v>517</v>
      </c>
      <c r="BS205" s="214" t="s">
        <v>12</v>
      </c>
      <c r="BT205" s="214" t="s">
        <v>181</v>
      </c>
      <c r="BU205" s="904" t="s">
        <v>401</v>
      </c>
      <c r="BV205" s="146">
        <v>43.614699999999999</v>
      </c>
      <c r="BW205" s="147">
        <v>34.253480000000003</v>
      </c>
      <c r="BX205" s="148">
        <v>34.253480000000003</v>
      </c>
      <c r="BY205" s="260">
        <f t="shared" si="145"/>
        <v>9.3612199999999959</v>
      </c>
      <c r="BZ205" s="261">
        <f t="shared" si="146"/>
        <v>0.21463451542713802</v>
      </c>
      <c r="CA205" s="282">
        <v>8.6066190000000002</v>
      </c>
      <c r="CB205" s="260"/>
      <c r="CC205" s="260"/>
      <c r="CD205" s="260">
        <v>6.1012299999999998E-2</v>
      </c>
      <c r="CE205" s="260"/>
      <c r="CF205" s="260"/>
      <c r="CG205" s="260"/>
      <c r="CH205" s="260">
        <v>0.69359020000000005</v>
      </c>
      <c r="CI205" s="260"/>
      <c r="CJ205" s="905">
        <f t="shared" si="148"/>
        <v>-1.5000000033182914E-6</v>
      </c>
      <c r="CK205" s="906">
        <f t="shared" si="149"/>
        <v>-1.6023552521127503E-7</v>
      </c>
    </row>
    <row r="206" spans="1:89" ht="11.45" customHeight="1">
      <c r="A206" s="214">
        <v>1994</v>
      </c>
      <c r="B206" s="215" t="s">
        <v>461</v>
      </c>
      <c r="C206" s="214" t="s">
        <v>517</v>
      </c>
      <c r="D206" s="214" t="s">
        <v>12</v>
      </c>
      <c r="E206" s="214" t="s">
        <v>182</v>
      </c>
      <c r="F206" s="904" t="s">
        <v>401</v>
      </c>
      <c r="G206" s="146">
        <v>29.52684</v>
      </c>
      <c r="H206" s="147">
        <v>26.740919999999999</v>
      </c>
      <c r="I206" s="148">
        <v>26.740919999999999</v>
      </c>
      <c r="J206" s="260">
        <f t="shared" si="134"/>
        <v>2.7859200000000008</v>
      </c>
      <c r="K206" s="261">
        <f t="shared" si="135"/>
        <v>9.4352121662866759E-2</v>
      </c>
      <c r="L206" s="146">
        <v>1.501117</v>
      </c>
      <c r="M206" s="147"/>
      <c r="N206" s="147"/>
      <c r="O206" s="147">
        <v>0.20522309999999999</v>
      </c>
      <c r="P206" s="147"/>
      <c r="Q206" s="147"/>
      <c r="R206" s="147"/>
      <c r="S206" s="147">
        <v>1.056179</v>
      </c>
      <c r="T206" s="260"/>
      <c r="U206" s="905">
        <f t="shared" si="137"/>
        <v>2.3400900000000835E-2</v>
      </c>
      <c r="V206" s="906">
        <f t="shared" si="138"/>
        <v>8.3997027911787946E-3</v>
      </c>
      <c r="W206" s="1029">
        <f t="shared" si="132"/>
        <v>0.37911318343671019</v>
      </c>
      <c r="X206" s="214">
        <v>1994</v>
      </c>
      <c r="Y206" s="215" t="s">
        <v>461</v>
      </c>
      <c r="Z206" s="214" t="s">
        <v>517</v>
      </c>
      <c r="AA206" s="214" t="s">
        <v>12</v>
      </c>
      <c r="AB206" s="214" t="s">
        <v>182</v>
      </c>
      <c r="AC206" s="904" t="s">
        <v>401</v>
      </c>
      <c r="AD206" s="146">
        <v>24.36017</v>
      </c>
      <c r="AE206" s="147">
        <v>21.65466</v>
      </c>
      <c r="AF206" s="148">
        <v>21.65466</v>
      </c>
      <c r="AG206" s="260">
        <f t="shared" si="150"/>
        <v>2.7055100000000003</v>
      </c>
      <c r="AH206" s="261">
        <f t="shared" si="151"/>
        <v>0.11106285383065882</v>
      </c>
      <c r="AI206" s="282">
        <v>1.5421290000000001</v>
      </c>
      <c r="AJ206" s="260"/>
      <c r="AK206" s="260"/>
      <c r="AL206" s="260">
        <v>0.14537720000000001</v>
      </c>
      <c r="AM206" s="260"/>
      <c r="AN206" s="260"/>
      <c r="AO206" s="260"/>
      <c r="AP206" s="260">
        <v>0.9960985</v>
      </c>
      <c r="AQ206" s="260"/>
      <c r="AR206" s="905">
        <f t="shared" si="133"/>
        <v>2.1905300000000238E-2</v>
      </c>
      <c r="AS206" s="906">
        <f t="shared" si="152"/>
        <v>8.0965511123596793E-3</v>
      </c>
      <c r="AT206" s="214">
        <v>1994</v>
      </c>
      <c r="AU206" s="215" t="s">
        <v>461</v>
      </c>
      <c r="AV206" s="214" t="s">
        <v>517</v>
      </c>
      <c r="AW206" s="214" t="s">
        <v>12</v>
      </c>
      <c r="AX206" s="214" t="s">
        <v>182</v>
      </c>
      <c r="AY206" s="904" t="s">
        <v>401</v>
      </c>
      <c r="AZ206" s="146">
        <v>33.91469</v>
      </c>
      <c r="BA206" s="147">
        <v>31.757190000000001</v>
      </c>
      <c r="BB206" s="148">
        <v>31.757190000000001</v>
      </c>
      <c r="BC206" s="260">
        <f t="shared" si="140"/>
        <v>2.1574999999999989</v>
      </c>
      <c r="BD206" s="261">
        <f t="shared" si="141"/>
        <v>6.3615501129451538E-2</v>
      </c>
      <c r="BE206" s="282">
        <v>0.80819319999999994</v>
      </c>
      <c r="BF206" s="260"/>
      <c r="BG206" s="260"/>
      <c r="BH206" s="260">
        <v>0.28003119999999998</v>
      </c>
      <c r="BI206" s="260"/>
      <c r="BJ206" s="260"/>
      <c r="BK206" s="260"/>
      <c r="BL206" s="260">
        <v>1.049795</v>
      </c>
      <c r="BM206" s="260"/>
      <c r="BN206" s="905">
        <f t="shared" si="143"/>
        <v>1.9480599999998738E-2</v>
      </c>
      <c r="BO206" s="906">
        <f t="shared" si="144"/>
        <v>9.0292468134409026E-3</v>
      </c>
      <c r="BP206" s="214">
        <v>1994</v>
      </c>
      <c r="BQ206" s="215" t="s">
        <v>461</v>
      </c>
      <c r="BR206" s="214" t="s">
        <v>517</v>
      </c>
      <c r="BS206" s="214" t="s">
        <v>12</v>
      </c>
      <c r="BT206" s="214" t="s">
        <v>182</v>
      </c>
      <c r="BU206" s="904" t="s">
        <v>401</v>
      </c>
      <c r="BV206" s="146">
        <v>46.340029999999999</v>
      </c>
      <c r="BW206" s="147">
        <v>37.055619999999998</v>
      </c>
      <c r="BX206" s="148">
        <v>37.055619999999998</v>
      </c>
      <c r="BY206" s="260">
        <f t="shared" si="145"/>
        <v>9.2844100000000012</v>
      </c>
      <c r="BZ206" s="261">
        <f t="shared" si="146"/>
        <v>0.20035399200216317</v>
      </c>
      <c r="CA206" s="282">
        <v>7.6622919999999999</v>
      </c>
      <c r="CB206" s="260"/>
      <c r="CC206" s="260"/>
      <c r="CD206" s="260">
        <v>8.4239999999999995E-2</v>
      </c>
      <c r="CE206" s="260"/>
      <c r="CF206" s="260"/>
      <c r="CG206" s="260"/>
      <c r="CH206" s="260">
        <v>1.4648909999999999</v>
      </c>
      <c r="CI206" s="260"/>
      <c r="CJ206" s="905">
        <f t="shared" si="148"/>
        <v>7.2987000000001245E-2</v>
      </c>
      <c r="CK206" s="906">
        <f t="shared" si="149"/>
        <v>7.8612426637773691E-3</v>
      </c>
    </row>
    <row r="207" spans="1:89" ht="11.45" customHeight="1">
      <c r="A207" s="214">
        <v>1992</v>
      </c>
      <c r="B207" s="215" t="s">
        <v>461</v>
      </c>
      <c r="C207" s="214" t="s">
        <v>517</v>
      </c>
      <c r="D207" s="214" t="s">
        <v>14</v>
      </c>
      <c r="E207" s="214" t="s">
        <v>183</v>
      </c>
      <c r="F207" s="904" t="s">
        <v>401</v>
      </c>
      <c r="G207" s="146">
        <v>27.143180000000001</v>
      </c>
      <c r="H207" s="147">
        <v>25.373139999999999</v>
      </c>
      <c r="I207" s="148">
        <v>25.373139999999999</v>
      </c>
      <c r="J207" s="260">
        <f t="shared" si="134"/>
        <v>1.7700400000000016</v>
      </c>
      <c r="K207" s="261">
        <f t="shared" si="135"/>
        <v>6.5211224329647502E-2</v>
      </c>
      <c r="L207" s="146">
        <v>1.6139779999999999</v>
      </c>
      <c r="M207" s="147"/>
      <c r="N207" s="147"/>
      <c r="O207" s="147">
        <v>0.15606020000000001</v>
      </c>
      <c r="P207" s="147"/>
      <c r="Q207" s="147"/>
      <c r="R207" s="147"/>
      <c r="S207" s="147">
        <v>0</v>
      </c>
      <c r="T207" s="260"/>
      <c r="U207" s="905">
        <f t="shared" si="137"/>
        <v>1.8000000017170947E-6</v>
      </c>
      <c r="V207" s="906">
        <f t="shared" si="138"/>
        <v>1.0169261721300609E-6</v>
      </c>
      <c r="W207" s="990">
        <f t="shared" si="132"/>
        <v>0</v>
      </c>
      <c r="X207" s="214">
        <v>1992</v>
      </c>
      <c r="Y207" s="215" t="s">
        <v>461</v>
      </c>
      <c r="Z207" s="214" t="s">
        <v>517</v>
      </c>
      <c r="AA207" s="214" t="s">
        <v>14</v>
      </c>
      <c r="AB207" s="214" t="s">
        <v>183</v>
      </c>
      <c r="AC207" s="904" t="s">
        <v>401</v>
      </c>
      <c r="AD207" s="146">
        <v>22.654730000000001</v>
      </c>
      <c r="AE207" s="147">
        <v>20.661580000000001</v>
      </c>
      <c r="AF207" s="148">
        <v>20.661580000000001</v>
      </c>
      <c r="AG207" s="260">
        <f t="shared" si="150"/>
        <v>1.99315</v>
      </c>
      <c r="AH207" s="261">
        <f t="shared" si="151"/>
        <v>8.7979419750312621E-2</v>
      </c>
      <c r="AI207" s="282">
        <v>1.8622529999999999</v>
      </c>
      <c r="AJ207" s="260"/>
      <c r="AK207" s="260"/>
      <c r="AL207" s="260">
        <v>0.1309013</v>
      </c>
      <c r="AM207" s="260"/>
      <c r="AN207" s="260"/>
      <c r="AO207" s="260"/>
      <c r="AP207" s="260">
        <v>0</v>
      </c>
      <c r="AQ207" s="260"/>
      <c r="AR207" s="905">
        <f t="shared" si="133"/>
        <v>-4.3000000000681382E-6</v>
      </c>
      <c r="AS207" s="906">
        <f t="shared" si="152"/>
        <v>-2.157389057556199E-6</v>
      </c>
      <c r="AT207" s="214">
        <v>1992</v>
      </c>
      <c r="AU207" s="215" t="s">
        <v>461</v>
      </c>
      <c r="AV207" s="214" t="s">
        <v>517</v>
      </c>
      <c r="AW207" s="214" t="s">
        <v>14</v>
      </c>
      <c r="AX207" s="214" t="s">
        <v>183</v>
      </c>
      <c r="AY207" s="904" t="s">
        <v>401</v>
      </c>
      <c r="AZ207" s="146">
        <v>30.888249999999999</v>
      </c>
      <c r="BA207" s="147">
        <v>29.988399999999999</v>
      </c>
      <c r="BB207" s="148">
        <v>29.988399999999999</v>
      </c>
      <c r="BC207" s="260">
        <f t="shared" si="140"/>
        <v>0.8998500000000007</v>
      </c>
      <c r="BD207" s="261">
        <f t="shared" si="141"/>
        <v>2.9132437091774405E-2</v>
      </c>
      <c r="BE207" s="282">
        <v>0.71899409999999997</v>
      </c>
      <c r="BF207" s="260"/>
      <c r="BG207" s="260"/>
      <c r="BH207" s="260">
        <v>0.18084910000000001</v>
      </c>
      <c r="BI207" s="260"/>
      <c r="BJ207" s="260"/>
      <c r="BK207" s="260"/>
      <c r="BL207" s="260">
        <v>0</v>
      </c>
      <c r="BM207" s="260"/>
      <c r="BN207" s="905">
        <f t="shared" si="143"/>
        <v>6.80000000075065E-6</v>
      </c>
      <c r="BO207" s="906">
        <f t="shared" si="144"/>
        <v>7.5568150255605317E-6</v>
      </c>
      <c r="BP207" s="214">
        <v>1992</v>
      </c>
      <c r="BQ207" s="215" t="s">
        <v>461</v>
      </c>
      <c r="BR207" s="214" t="s">
        <v>517</v>
      </c>
      <c r="BS207" s="214" t="s">
        <v>14</v>
      </c>
      <c r="BT207" s="214" t="s">
        <v>183</v>
      </c>
      <c r="BU207" s="904" t="s">
        <v>401</v>
      </c>
      <c r="BV207" s="146">
        <v>40.627609999999997</v>
      </c>
      <c r="BW207" s="147">
        <v>32.703629999999997</v>
      </c>
      <c r="BX207" s="148">
        <v>32.703629999999997</v>
      </c>
      <c r="BY207" s="260">
        <f t="shared" si="145"/>
        <v>7.9239800000000002</v>
      </c>
      <c r="BZ207" s="261">
        <f t="shared" si="146"/>
        <v>0.1950392848607142</v>
      </c>
      <c r="CA207" s="282">
        <v>7.7380389999999997</v>
      </c>
      <c r="CB207" s="260"/>
      <c r="CC207" s="260"/>
      <c r="CD207" s="260">
        <v>0.18593789999999999</v>
      </c>
      <c r="CE207" s="260"/>
      <c r="CF207" s="260"/>
      <c r="CG207" s="260"/>
      <c r="CH207" s="260">
        <v>0</v>
      </c>
      <c r="CI207" s="260"/>
      <c r="CJ207" s="905">
        <f t="shared" si="148"/>
        <v>3.1000000006997652E-6</v>
      </c>
      <c r="CK207" s="906">
        <f t="shared" si="149"/>
        <v>3.9121754480699917E-7</v>
      </c>
    </row>
    <row r="208" spans="1:89" ht="11.45" customHeight="1">
      <c r="A208" s="214">
        <v>1989</v>
      </c>
      <c r="B208" s="215" t="s">
        <v>461</v>
      </c>
      <c r="C208" s="214" t="s">
        <v>517</v>
      </c>
      <c r="D208" s="214" t="s">
        <v>14</v>
      </c>
      <c r="E208" s="214" t="s">
        <v>184</v>
      </c>
      <c r="F208" s="904" t="s">
        <v>401</v>
      </c>
      <c r="G208" s="146">
        <v>26.854150000000001</v>
      </c>
      <c r="H208" s="147">
        <v>25.5242</v>
      </c>
      <c r="I208" s="148">
        <v>25.5242</v>
      </c>
      <c r="J208" s="260">
        <f t="shared" si="134"/>
        <v>1.3299500000000002</v>
      </c>
      <c r="K208" s="261">
        <f t="shared" si="135"/>
        <v>4.9524933762565566E-2</v>
      </c>
      <c r="L208" s="146">
        <v>1.3257319999999999</v>
      </c>
      <c r="M208" s="147"/>
      <c r="N208" s="147"/>
      <c r="O208" s="147">
        <v>4.2085999999999998E-3</v>
      </c>
      <c r="P208" s="147"/>
      <c r="Q208" s="147"/>
      <c r="R208" s="147"/>
      <c r="S208" s="147">
        <v>0</v>
      </c>
      <c r="T208" s="260"/>
      <c r="U208" s="905">
        <f t="shared" si="137"/>
        <v>9.4000000003813255E-6</v>
      </c>
      <c r="V208" s="906">
        <f t="shared" si="138"/>
        <v>7.0679348850568248E-6</v>
      </c>
      <c r="W208" s="990">
        <f t="shared" si="132"/>
        <v>0</v>
      </c>
      <c r="X208" s="214">
        <v>1989</v>
      </c>
      <c r="Y208" s="215" t="s">
        <v>461</v>
      </c>
      <c r="Z208" s="214" t="s">
        <v>517</v>
      </c>
      <c r="AA208" s="214" t="s">
        <v>14</v>
      </c>
      <c r="AB208" s="214" t="s">
        <v>184</v>
      </c>
      <c r="AC208" s="904" t="s">
        <v>401</v>
      </c>
      <c r="AD208" s="146">
        <v>22.180579999999999</v>
      </c>
      <c r="AE208" s="147">
        <v>20.915279999999999</v>
      </c>
      <c r="AF208" s="148">
        <v>20.915279999999999</v>
      </c>
      <c r="AG208" s="260">
        <f t="shared" si="150"/>
        <v>1.2652999999999999</v>
      </c>
      <c r="AH208" s="261">
        <f t="shared" si="151"/>
        <v>5.7045397370131888E-2</v>
      </c>
      <c r="AI208" s="282">
        <v>1.2616419999999999</v>
      </c>
      <c r="AJ208" s="260"/>
      <c r="AK208" s="260"/>
      <c r="AL208" s="260">
        <v>3.6564000000000002E-3</v>
      </c>
      <c r="AM208" s="260"/>
      <c r="AN208" s="260"/>
      <c r="AO208" s="260"/>
      <c r="AP208" s="260">
        <v>0</v>
      </c>
      <c r="AQ208" s="260"/>
      <c r="AR208" s="905">
        <f t="shared" si="133"/>
        <v>1.6000000000460091E-6</v>
      </c>
      <c r="AS208" s="906">
        <f t="shared" si="152"/>
        <v>1.2645222477246575E-6</v>
      </c>
      <c r="AT208" s="214">
        <v>1989</v>
      </c>
      <c r="AU208" s="215" t="s">
        <v>461</v>
      </c>
      <c r="AV208" s="214" t="s">
        <v>517</v>
      </c>
      <c r="AW208" s="214" t="s">
        <v>14</v>
      </c>
      <c r="AX208" s="214" t="s">
        <v>184</v>
      </c>
      <c r="AY208" s="904" t="s">
        <v>401</v>
      </c>
      <c r="AZ208" s="146">
        <v>30.609829999999999</v>
      </c>
      <c r="BA208" s="147">
        <v>29.81157</v>
      </c>
      <c r="BB208" s="148">
        <v>29.81157</v>
      </c>
      <c r="BC208" s="260">
        <f t="shared" si="140"/>
        <v>0.79825999999999908</v>
      </c>
      <c r="BD208" s="261">
        <f t="shared" si="141"/>
        <v>2.6078550583260317E-2</v>
      </c>
      <c r="BE208" s="282">
        <v>0.79271510000000001</v>
      </c>
      <c r="BF208" s="260"/>
      <c r="BG208" s="260"/>
      <c r="BH208" s="260">
        <v>5.5465999999999996E-3</v>
      </c>
      <c r="BI208" s="260"/>
      <c r="BJ208" s="260"/>
      <c r="BK208" s="260"/>
      <c r="BL208" s="260">
        <v>0</v>
      </c>
      <c r="BM208" s="260"/>
      <c r="BN208" s="905">
        <f t="shared" si="143"/>
        <v>-1.7000000008815519E-6</v>
      </c>
      <c r="BO208" s="906">
        <f t="shared" si="144"/>
        <v>-2.1296319505944854E-6</v>
      </c>
      <c r="BP208" s="214">
        <v>1989</v>
      </c>
      <c r="BQ208" s="215" t="s">
        <v>461</v>
      </c>
      <c r="BR208" s="214" t="s">
        <v>517</v>
      </c>
      <c r="BS208" s="214" t="s">
        <v>14</v>
      </c>
      <c r="BT208" s="214" t="s">
        <v>184</v>
      </c>
      <c r="BU208" s="904" t="s">
        <v>401</v>
      </c>
      <c r="BV208" s="146">
        <v>39.19735</v>
      </c>
      <c r="BW208" s="147">
        <v>31.55519</v>
      </c>
      <c r="BX208" s="148">
        <v>31.55519</v>
      </c>
      <c r="BY208" s="260">
        <f t="shared" si="145"/>
        <v>7.6421600000000005</v>
      </c>
      <c r="BZ208" s="261">
        <f t="shared" si="146"/>
        <v>0.19496624134029469</v>
      </c>
      <c r="CA208" s="282">
        <v>7.6339449999999998</v>
      </c>
      <c r="CB208" s="260"/>
      <c r="CC208" s="260"/>
      <c r="CD208" s="260">
        <v>8.2168999999999992E-3</v>
      </c>
      <c r="CE208" s="260"/>
      <c r="CF208" s="260"/>
      <c r="CG208" s="260"/>
      <c r="CH208" s="260">
        <v>0</v>
      </c>
      <c r="CI208" s="260"/>
      <c r="CJ208" s="905">
        <f t="shared" si="148"/>
        <v>-1.8999999991109462E-6</v>
      </c>
      <c r="CK208" s="906">
        <f t="shared" si="149"/>
        <v>-2.4862080866024083E-7</v>
      </c>
    </row>
    <row r="209" spans="1:89" ht="11.45" customHeight="1">
      <c r="A209" s="226">
        <v>1984</v>
      </c>
      <c r="B209" s="227" t="s">
        <v>461</v>
      </c>
      <c r="C209" s="226" t="s">
        <v>517</v>
      </c>
      <c r="D209" s="226" t="s">
        <v>16</v>
      </c>
      <c r="E209" s="226" t="s">
        <v>185</v>
      </c>
      <c r="F209" s="953" t="s">
        <v>401</v>
      </c>
      <c r="G209" s="146">
        <v>25.823889999999999</v>
      </c>
      <c r="H209" s="147">
        <v>25.104749999999999</v>
      </c>
      <c r="I209" s="148">
        <v>25.104749999999999</v>
      </c>
      <c r="J209" s="276">
        <f t="shared" si="134"/>
        <v>0.71913999999999945</v>
      </c>
      <c r="K209" s="277">
        <f t="shared" si="135"/>
        <v>2.7847857158623254E-2</v>
      </c>
      <c r="L209" s="175">
        <v>0.66760249999999999</v>
      </c>
      <c r="M209" s="176"/>
      <c r="N209" s="176"/>
      <c r="O209" s="176">
        <v>5.1544199999999998E-2</v>
      </c>
      <c r="P209" s="176"/>
      <c r="Q209" s="176"/>
      <c r="R209" s="176"/>
      <c r="S209" s="176">
        <v>0</v>
      </c>
      <c r="T209" s="276"/>
      <c r="U209" s="954">
        <f t="shared" si="137"/>
        <v>-6.700000000581241E-6</v>
      </c>
      <c r="V209" s="955">
        <f t="shared" si="138"/>
        <v>-9.3166838175894063E-6</v>
      </c>
      <c r="W209" s="998">
        <f t="shared" si="132"/>
        <v>0</v>
      </c>
      <c r="X209" s="226">
        <v>1984</v>
      </c>
      <c r="Y209" s="227" t="s">
        <v>461</v>
      </c>
      <c r="Z209" s="226" t="s">
        <v>517</v>
      </c>
      <c r="AA209" s="226" t="s">
        <v>16</v>
      </c>
      <c r="AB209" s="226" t="s">
        <v>185</v>
      </c>
      <c r="AC209" s="953" t="s">
        <v>401</v>
      </c>
      <c r="AD209" s="146">
        <v>21.438410000000001</v>
      </c>
      <c r="AE209" s="147">
        <v>20.712910000000001</v>
      </c>
      <c r="AF209" s="148">
        <v>20.712910000000001</v>
      </c>
      <c r="AG209" s="276">
        <f t="shared" si="150"/>
        <v>0.72550000000000026</v>
      </c>
      <c r="AH209" s="277">
        <f t="shared" si="151"/>
        <v>3.3841129076270127E-2</v>
      </c>
      <c r="AI209" s="284">
        <v>0.68404200000000004</v>
      </c>
      <c r="AJ209" s="276"/>
      <c r="AK209" s="276"/>
      <c r="AL209" s="276">
        <v>4.1456199999999999E-2</v>
      </c>
      <c r="AM209" s="276"/>
      <c r="AN209" s="276"/>
      <c r="AO209" s="276"/>
      <c r="AP209" s="276">
        <v>0</v>
      </c>
      <c r="AQ209" s="276"/>
      <c r="AR209" s="954">
        <f t="shared" si="133"/>
        <v>1.8000000001627825E-6</v>
      </c>
      <c r="AS209" s="955">
        <f t="shared" si="152"/>
        <v>2.4810475536358122E-6</v>
      </c>
      <c r="AT209" s="226">
        <v>1984</v>
      </c>
      <c r="AU209" s="227" t="s">
        <v>461</v>
      </c>
      <c r="AV209" s="226" t="s">
        <v>517</v>
      </c>
      <c r="AW209" s="226" t="s">
        <v>16</v>
      </c>
      <c r="AX209" s="226" t="s">
        <v>185</v>
      </c>
      <c r="AY209" s="953" t="s">
        <v>401</v>
      </c>
      <c r="AZ209" s="146">
        <v>29.23807</v>
      </c>
      <c r="BA209" s="147">
        <v>28.705400000000001</v>
      </c>
      <c r="BB209" s="148">
        <v>28.705400000000001</v>
      </c>
      <c r="BC209" s="276">
        <f t="shared" si="140"/>
        <v>0.53266999999999953</v>
      </c>
      <c r="BD209" s="277">
        <f t="shared" si="141"/>
        <v>1.8218370774815147E-2</v>
      </c>
      <c r="BE209" s="284">
        <v>0.46745490000000001</v>
      </c>
      <c r="BF209" s="276"/>
      <c r="BG209" s="276"/>
      <c r="BH209" s="276">
        <v>6.5212199999999998E-2</v>
      </c>
      <c r="BI209" s="276"/>
      <c r="BJ209" s="276"/>
      <c r="BK209" s="276"/>
      <c r="BL209" s="276">
        <v>0</v>
      </c>
      <c r="BM209" s="276"/>
      <c r="BN209" s="954">
        <f t="shared" si="143"/>
        <v>2.8999999994727688E-6</v>
      </c>
      <c r="BO209" s="955">
        <f t="shared" si="144"/>
        <v>5.4442713114550688E-6</v>
      </c>
      <c r="BP209" s="226">
        <v>1984</v>
      </c>
      <c r="BQ209" s="227" t="s">
        <v>461</v>
      </c>
      <c r="BR209" s="226" t="s">
        <v>517</v>
      </c>
      <c r="BS209" s="226" t="s">
        <v>16</v>
      </c>
      <c r="BT209" s="226" t="s">
        <v>185</v>
      </c>
      <c r="BU209" s="953" t="s">
        <v>401</v>
      </c>
      <c r="BV209" s="146">
        <v>34.700600000000001</v>
      </c>
      <c r="BW209" s="147">
        <v>31.806039999999999</v>
      </c>
      <c r="BX209" s="148">
        <v>31.806039999999999</v>
      </c>
      <c r="BY209" s="276">
        <f t="shared" si="145"/>
        <v>2.894560000000002</v>
      </c>
      <c r="BZ209" s="277">
        <f t="shared" si="146"/>
        <v>8.3415272358403084E-2</v>
      </c>
      <c r="CA209" s="284">
        <v>2.8945620000000001</v>
      </c>
      <c r="CB209" s="276"/>
      <c r="CC209" s="276"/>
      <c r="CD209" s="276">
        <v>0</v>
      </c>
      <c r="CE209" s="276"/>
      <c r="CF209" s="276"/>
      <c r="CG209" s="276"/>
      <c r="CH209" s="276">
        <v>0</v>
      </c>
      <c r="CI209" s="276"/>
      <c r="CJ209" s="954">
        <f t="shared" si="148"/>
        <v>-1.9999999980591099E-6</v>
      </c>
      <c r="CK209" s="955">
        <f t="shared" si="149"/>
        <v>-6.9095130108172172E-7</v>
      </c>
    </row>
    <row r="210" spans="1:89" ht="11.45" customHeight="1">
      <c r="A210" s="205">
        <v>2013</v>
      </c>
      <c r="B210" s="206" t="s">
        <v>462</v>
      </c>
      <c r="C210" s="205" t="s">
        <v>512</v>
      </c>
      <c r="D210" s="205" t="s">
        <v>4</v>
      </c>
      <c r="E210" s="205" t="s">
        <v>186</v>
      </c>
      <c r="F210" s="891" t="s">
        <v>313</v>
      </c>
      <c r="G210" s="603">
        <v>31.8108</v>
      </c>
      <c r="H210" s="604">
        <v>6.2672840000000001</v>
      </c>
      <c r="I210" s="605">
        <v>12.355270000000001</v>
      </c>
      <c r="J210" s="238">
        <f t="shared" si="134"/>
        <v>19.45553</v>
      </c>
      <c r="K210" s="255">
        <f t="shared" si="135"/>
        <v>0.61160140581186262</v>
      </c>
      <c r="L210" s="267">
        <v>19.034500000000001</v>
      </c>
      <c r="M210" s="268">
        <v>0.39956209999999998</v>
      </c>
      <c r="N210" s="268">
        <v>1.0251570000000001</v>
      </c>
      <c r="O210" s="268">
        <v>0.45215729999999998</v>
      </c>
      <c r="P210" s="268">
        <v>1.7208479999999999</v>
      </c>
      <c r="Q210" s="268">
        <v>1.194253</v>
      </c>
      <c r="R210" s="268">
        <v>1.659198</v>
      </c>
      <c r="S210" s="268">
        <v>0.74997760000000002</v>
      </c>
      <c r="T210" s="258">
        <f t="shared" ref="T210:T230" si="153">H210-I210</f>
        <v>-6.0879860000000008</v>
      </c>
      <c r="U210" s="892">
        <f t="shared" si="137"/>
        <v>-0.69213700000000244</v>
      </c>
      <c r="V210" s="893">
        <f t="shared" si="138"/>
        <v>-3.5575335136077121E-2</v>
      </c>
      <c r="W210" s="900">
        <f t="shared" si="132"/>
        <v>3.8548299635116599E-2</v>
      </c>
      <c r="X210" s="205">
        <v>2013</v>
      </c>
      <c r="Y210" s="206" t="s">
        <v>462</v>
      </c>
      <c r="Z210" s="205" t="s">
        <v>512</v>
      </c>
      <c r="AA210" s="205" t="s">
        <v>4</v>
      </c>
      <c r="AB210" s="205" t="s">
        <v>186</v>
      </c>
      <c r="AC210" s="891" t="s">
        <v>313</v>
      </c>
      <c r="AD210" s="603">
        <v>21.81456</v>
      </c>
      <c r="AE210" s="604">
        <v>7.4112280000000004</v>
      </c>
      <c r="AF210" s="605">
        <v>13.238329999999999</v>
      </c>
      <c r="AG210" s="238">
        <f t="shared" si="150"/>
        <v>8.5762300000000007</v>
      </c>
      <c r="AH210" s="255">
        <f t="shared" si="151"/>
        <v>0.39314246998335062</v>
      </c>
      <c r="AI210" s="280">
        <v>6.7212300000000003</v>
      </c>
      <c r="AJ210" s="258">
        <v>0.46053480000000002</v>
      </c>
      <c r="AK210" s="258">
        <v>0.74934940000000005</v>
      </c>
      <c r="AL210" s="258">
        <v>0.62854290000000002</v>
      </c>
      <c r="AM210" s="258">
        <v>2.0113210000000001</v>
      </c>
      <c r="AN210" s="258">
        <v>1.0137670000000001</v>
      </c>
      <c r="AO210" s="258">
        <v>2.2620529999999999</v>
      </c>
      <c r="AP210" s="258">
        <v>1.100751</v>
      </c>
      <c r="AQ210" s="258">
        <f t="shared" si="139"/>
        <v>-5.8271019999999991</v>
      </c>
      <c r="AR210" s="892">
        <f t="shared" si="133"/>
        <v>-0.54421709999999912</v>
      </c>
      <c r="AS210" s="1010">
        <f t="shared" si="152"/>
        <v>-6.3456448812590036E-2</v>
      </c>
      <c r="AT210" s="205">
        <v>2013</v>
      </c>
      <c r="AU210" s="206" t="s">
        <v>462</v>
      </c>
      <c r="AV210" s="205" t="s">
        <v>512</v>
      </c>
      <c r="AW210" s="205" t="s">
        <v>4</v>
      </c>
      <c r="AX210" s="205" t="s">
        <v>186</v>
      </c>
      <c r="AY210" s="891" t="s">
        <v>313</v>
      </c>
      <c r="AZ210" s="603">
        <v>14.78518</v>
      </c>
      <c r="BA210" s="604">
        <v>5.9924549999999996</v>
      </c>
      <c r="BB210" s="605">
        <v>13.839740000000001</v>
      </c>
      <c r="BC210" s="238">
        <f t="shared" si="140"/>
        <v>0.94543999999999961</v>
      </c>
      <c r="BD210" s="255">
        <f t="shared" si="141"/>
        <v>6.3945112606001386E-2</v>
      </c>
      <c r="BE210" s="280">
        <v>1.786637</v>
      </c>
      <c r="BF210" s="258">
        <v>0.51879790000000003</v>
      </c>
      <c r="BG210" s="258">
        <v>2.634935</v>
      </c>
      <c r="BH210" s="258">
        <v>0.28973979999999999</v>
      </c>
      <c r="BI210" s="258">
        <v>2.1038619999999999</v>
      </c>
      <c r="BJ210" s="258">
        <v>1.838659</v>
      </c>
      <c r="BK210" s="258">
        <v>1.094832</v>
      </c>
      <c r="BL210" s="258">
        <v>0.19266510000000001</v>
      </c>
      <c r="BM210" s="258">
        <f t="shared" si="142"/>
        <v>-7.8472850000000012</v>
      </c>
      <c r="BN210" s="892">
        <f t="shared" si="143"/>
        <v>-1.6674027999999979</v>
      </c>
      <c r="BO210" s="1010">
        <f t="shared" si="144"/>
        <v>-1.7636262480961229</v>
      </c>
      <c r="BP210" s="205">
        <v>2013</v>
      </c>
      <c r="BQ210" s="206" t="s">
        <v>462</v>
      </c>
      <c r="BR210" s="205" t="s">
        <v>512</v>
      </c>
      <c r="BS210" s="205" t="s">
        <v>4</v>
      </c>
      <c r="BT210" s="205" t="s">
        <v>186</v>
      </c>
      <c r="BU210" s="891" t="s">
        <v>313</v>
      </c>
      <c r="BV210" s="603">
        <v>90.705910000000003</v>
      </c>
      <c r="BW210" s="604">
        <v>2.3473790000000001</v>
      </c>
      <c r="BX210" s="605">
        <v>7.1772999999999998</v>
      </c>
      <c r="BY210" s="238">
        <f t="shared" si="145"/>
        <v>83.52861</v>
      </c>
      <c r="BZ210" s="255">
        <f t="shared" si="146"/>
        <v>0.92087285161463017</v>
      </c>
      <c r="CA210" s="280">
        <v>86.857299999999995</v>
      </c>
      <c r="CB210" s="258">
        <v>2.0813000000000002E-2</v>
      </c>
      <c r="CC210" s="258">
        <v>1.2462600000000001E-2</v>
      </c>
      <c r="CD210" s="258">
        <v>0</v>
      </c>
      <c r="CE210" s="258">
        <v>0.1511643</v>
      </c>
      <c r="CF210" s="258">
        <v>1.050352</v>
      </c>
      <c r="CG210" s="258">
        <v>0.12555549999999999</v>
      </c>
      <c r="CH210" s="258">
        <v>0.1480069</v>
      </c>
      <c r="CI210" s="258">
        <f t="shared" si="147"/>
        <v>-4.8299209999999997</v>
      </c>
      <c r="CJ210" s="892">
        <f t="shared" si="148"/>
        <v>-7.1233000000177071E-3</v>
      </c>
      <c r="CK210" s="893">
        <f t="shared" si="149"/>
        <v>-8.527976222778887E-5</v>
      </c>
    </row>
    <row r="211" spans="1:89" ht="11.45" customHeight="1">
      <c r="A211" s="205">
        <v>2010</v>
      </c>
      <c r="B211" s="206" t="s">
        <v>462</v>
      </c>
      <c r="C211" s="205" t="s">
        <v>512</v>
      </c>
      <c r="D211" s="205" t="s">
        <v>4</v>
      </c>
      <c r="E211" s="205" t="s">
        <v>187</v>
      </c>
      <c r="F211" s="891" t="s">
        <v>313</v>
      </c>
      <c r="G211" s="267">
        <v>30.130089999999999</v>
      </c>
      <c r="H211" s="268">
        <v>4.8510289999999996</v>
      </c>
      <c r="I211" s="269">
        <v>11.10572</v>
      </c>
      <c r="J211" s="238">
        <f t="shared" si="134"/>
        <v>19.024369999999998</v>
      </c>
      <c r="K211" s="255">
        <f t="shared" si="135"/>
        <v>0.63140767252935515</v>
      </c>
      <c r="L211" s="267">
        <v>18.448609999999999</v>
      </c>
      <c r="M211" s="268">
        <v>0.33577230000000002</v>
      </c>
      <c r="N211" s="268">
        <v>1.4958039999999999</v>
      </c>
      <c r="O211" s="268">
        <v>0.82072400000000001</v>
      </c>
      <c r="P211" s="268">
        <v>1.033787</v>
      </c>
      <c r="Q211" s="268">
        <v>0.8148746</v>
      </c>
      <c r="R211" s="268">
        <v>1.77071</v>
      </c>
      <c r="S211" s="268">
        <v>0.65536570000000005</v>
      </c>
      <c r="T211" s="258">
        <f t="shared" si="153"/>
        <v>-6.2546910000000002</v>
      </c>
      <c r="U211" s="892">
        <f t="shared" si="137"/>
        <v>-9.6586599999998413E-2</v>
      </c>
      <c r="V211" s="893">
        <f t="shared" si="138"/>
        <v>-5.0769933511595087E-3</v>
      </c>
      <c r="W211" s="900">
        <f t="shared" si="132"/>
        <v>3.4448746528794393E-2</v>
      </c>
      <c r="X211" s="205">
        <v>2010</v>
      </c>
      <c r="Y211" s="206" t="s">
        <v>462</v>
      </c>
      <c r="Z211" s="205" t="s">
        <v>512</v>
      </c>
      <c r="AA211" s="205" t="s">
        <v>4</v>
      </c>
      <c r="AB211" s="205" t="s">
        <v>187</v>
      </c>
      <c r="AC211" s="891" t="s">
        <v>313</v>
      </c>
      <c r="AD211" s="267">
        <v>20.667290000000001</v>
      </c>
      <c r="AE211" s="268">
        <v>5.1608090000000004</v>
      </c>
      <c r="AF211" s="269">
        <v>11.009819999999999</v>
      </c>
      <c r="AG211" s="238">
        <f t="shared" si="150"/>
        <v>9.6574700000000018</v>
      </c>
      <c r="AH211" s="255">
        <f t="shared" si="151"/>
        <v>0.46728284163042183</v>
      </c>
      <c r="AI211" s="280">
        <v>8.0332819999999998</v>
      </c>
      <c r="AJ211" s="258">
        <v>0.44094090000000002</v>
      </c>
      <c r="AK211" s="258">
        <v>1.0340389999999999</v>
      </c>
      <c r="AL211" s="258">
        <v>1.169311</v>
      </c>
      <c r="AM211" s="258">
        <v>1.1723440000000001</v>
      </c>
      <c r="AN211" s="258">
        <v>0.6401966</v>
      </c>
      <c r="AO211" s="258">
        <v>2.1548409999999998</v>
      </c>
      <c r="AP211" s="258">
        <v>0.81670140000000002</v>
      </c>
      <c r="AQ211" s="258">
        <f t="shared" si="139"/>
        <v>-5.8490109999999991</v>
      </c>
      <c r="AR211" s="892">
        <f t="shared" si="133"/>
        <v>4.4825100000002394E-2</v>
      </c>
      <c r="AS211" s="893">
        <f t="shared" si="152"/>
        <v>4.6414951327834707E-3</v>
      </c>
      <c r="AT211" s="205">
        <v>2010</v>
      </c>
      <c r="AU211" s="206" t="s">
        <v>462</v>
      </c>
      <c r="AV211" s="205" t="s">
        <v>512</v>
      </c>
      <c r="AW211" s="205" t="s">
        <v>4</v>
      </c>
      <c r="AX211" s="205" t="s">
        <v>187</v>
      </c>
      <c r="AY211" s="891" t="s">
        <v>313</v>
      </c>
      <c r="AZ211" s="267">
        <v>15.31058</v>
      </c>
      <c r="BA211" s="268">
        <v>5.958062</v>
      </c>
      <c r="BB211" s="269">
        <v>13.95632</v>
      </c>
      <c r="BC211" s="238">
        <f t="shared" si="140"/>
        <v>1.35426</v>
      </c>
      <c r="BD211" s="255">
        <f t="shared" si="141"/>
        <v>8.8452560255718599E-2</v>
      </c>
      <c r="BE211" s="280">
        <v>0.87319349999999996</v>
      </c>
      <c r="BF211" s="258">
        <v>0.25467469999999998</v>
      </c>
      <c r="BG211" s="258">
        <v>3.8619509999999999</v>
      </c>
      <c r="BH211" s="258">
        <v>0.3588462</v>
      </c>
      <c r="BI211" s="258">
        <v>1.2320169999999999</v>
      </c>
      <c r="BJ211" s="258">
        <v>1.100786</v>
      </c>
      <c r="BK211" s="258">
        <v>1.739957</v>
      </c>
      <c r="BL211" s="258">
        <v>0.4938612</v>
      </c>
      <c r="BM211" s="258">
        <f t="shared" si="142"/>
        <v>-7.9982579999999999</v>
      </c>
      <c r="BN211" s="892">
        <f t="shared" si="143"/>
        <v>-0.56276860000000006</v>
      </c>
      <c r="BO211" s="1010">
        <f t="shared" si="144"/>
        <v>-0.41555432487114741</v>
      </c>
      <c r="BP211" s="205">
        <v>2010</v>
      </c>
      <c r="BQ211" s="206" t="s">
        <v>462</v>
      </c>
      <c r="BR211" s="205" t="s">
        <v>512</v>
      </c>
      <c r="BS211" s="205" t="s">
        <v>4</v>
      </c>
      <c r="BT211" s="205" t="s">
        <v>187</v>
      </c>
      <c r="BU211" s="891" t="s">
        <v>313</v>
      </c>
      <c r="BV211" s="267">
        <v>91.795249999999996</v>
      </c>
      <c r="BW211" s="268">
        <v>1.9303889999999999</v>
      </c>
      <c r="BX211" s="269">
        <v>7.3786170000000002</v>
      </c>
      <c r="BY211" s="238">
        <f t="shared" si="145"/>
        <v>84.41663299999999</v>
      </c>
      <c r="BZ211" s="255">
        <f t="shared" si="146"/>
        <v>0.91961874933615839</v>
      </c>
      <c r="CA211" s="280">
        <v>88.154409999999999</v>
      </c>
      <c r="CB211" s="258">
        <v>6.9122000000000003E-3</v>
      </c>
      <c r="CC211" s="258">
        <v>2.4486500000000001E-2</v>
      </c>
      <c r="CD211" s="258">
        <v>1.0730699999999999E-2</v>
      </c>
      <c r="CE211" s="258">
        <v>0.1580792</v>
      </c>
      <c r="CF211" s="258">
        <v>1.1417679999999999</v>
      </c>
      <c r="CG211" s="258">
        <v>0.184557</v>
      </c>
      <c r="CH211" s="258">
        <v>0.2046741</v>
      </c>
      <c r="CI211" s="258">
        <f t="shared" si="147"/>
        <v>-5.4482280000000003</v>
      </c>
      <c r="CJ211" s="892">
        <f t="shared" si="148"/>
        <v>-2.0756700000006845E-2</v>
      </c>
      <c r="CK211" s="893">
        <f t="shared" si="149"/>
        <v>-2.4588400724306127E-4</v>
      </c>
    </row>
    <row r="212" spans="1:89" ht="11.45" customHeight="1">
      <c r="A212" s="205">
        <v>2007</v>
      </c>
      <c r="B212" s="206" t="s">
        <v>462</v>
      </c>
      <c r="C212" s="205" t="s">
        <v>512</v>
      </c>
      <c r="D212" s="205" t="s">
        <v>6</v>
      </c>
      <c r="E212" s="205" t="s">
        <v>188</v>
      </c>
      <c r="F212" s="891" t="s">
        <v>313</v>
      </c>
      <c r="G212" s="267">
        <v>29.02338</v>
      </c>
      <c r="H212" s="268">
        <v>6.2129700000000003</v>
      </c>
      <c r="I212" s="269">
        <v>11.55425</v>
      </c>
      <c r="J212" s="238">
        <f t="shared" si="134"/>
        <v>17.46913</v>
      </c>
      <c r="K212" s="255">
        <f t="shared" si="135"/>
        <v>0.60189853835080542</v>
      </c>
      <c r="L212" s="267">
        <v>17.707830000000001</v>
      </c>
      <c r="M212" s="268">
        <v>0.19162960000000001</v>
      </c>
      <c r="N212" s="268">
        <v>0.65676239999999997</v>
      </c>
      <c r="O212" s="268">
        <v>0.4964578</v>
      </c>
      <c r="P212" s="268">
        <v>0.90520999999999996</v>
      </c>
      <c r="Q212" s="268">
        <v>0.81176809999999999</v>
      </c>
      <c r="R212" s="268">
        <v>1.3362019999999999</v>
      </c>
      <c r="S212" s="268">
        <v>0.75758499999999995</v>
      </c>
      <c r="T212" s="258">
        <f t="shared" si="153"/>
        <v>-5.3412799999999994</v>
      </c>
      <c r="U212" s="892">
        <f t="shared" si="137"/>
        <v>-5.3034900000000107E-2</v>
      </c>
      <c r="V212" s="893">
        <f t="shared" si="138"/>
        <v>-3.0359210790691987E-3</v>
      </c>
      <c r="W212" s="900">
        <f t="shared" si="132"/>
        <v>4.3367070941712604E-2</v>
      </c>
      <c r="X212" s="205">
        <v>2007</v>
      </c>
      <c r="Y212" s="206" t="s">
        <v>462</v>
      </c>
      <c r="Z212" s="205" t="s">
        <v>512</v>
      </c>
      <c r="AA212" s="205" t="s">
        <v>6</v>
      </c>
      <c r="AB212" s="205" t="s">
        <v>188</v>
      </c>
      <c r="AC212" s="891" t="s">
        <v>313</v>
      </c>
      <c r="AD212" s="267">
        <v>20.47362</v>
      </c>
      <c r="AE212" s="268">
        <v>6.0756439999999996</v>
      </c>
      <c r="AF212" s="269">
        <v>11.06851</v>
      </c>
      <c r="AG212" s="238">
        <f t="shared" si="150"/>
        <v>9.4051100000000005</v>
      </c>
      <c r="AH212" s="255">
        <f t="shared" si="151"/>
        <v>0.45937699341884825</v>
      </c>
      <c r="AI212" s="280">
        <v>8.6717569999999995</v>
      </c>
      <c r="AJ212" s="258">
        <v>0.25891160000000002</v>
      </c>
      <c r="AK212" s="258">
        <v>0.38006849999999998</v>
      </c>
      <c r="AL212" s="258">
        <v>0.73474839999999997</v>
      </c>
      <c r="AM212" s="258">
        <v>1.101288</v>
      </c>
      <c r="AN212" s="258">
        <v>0.54589100000000002</v>
      </c>
      <c r="AO212" s="258">
        <v>1.760219</v>
      </c>
      <c r="AP212" s="258">
        <v>0.90147330000000003</v>
      </c>
      <c r="AQ212" s="258">
        <f t="shared" si="139"/>
        <v>-4.9928660000000002</v>
      </c>
      <c r="AR212" s="892">
        <f t="shared" si="133"/>
        <v>4.361920000000552E-2</v>
      </c>
      <c r="AS212" s="893">
        <f t="shared" si="152"/>
        <v>4.6378192280585257E-3</v>
      </c>
      <c r="AT212" s="205">
        <v>2007</v>
      </c>
      <c r="AU212" s="206" t="s">
        <v>462</v>
      </c>
      <c r="AV212" s="205" t="s">
        <v>512</v>
      </c>
      <c r="AW212" s="205" t="s">
        <v>6</v>
      </c>
      <c r="AX212" s="205" t="s">
        <v>188</v>
      </c>
      <c r="AY212" s="891" t="s">
        <v>313</v>
      </c>
      <c r="AZ212" s="267">
        <v>13.592840000000001</v>
      </c>
      <c r="BA212" s="268">
        <v>7.3762619999999997</v>
      </c>
      <c r="BB212" s="269">
        <v>13.22109</v>
      </c>
      <c r="BC212" s="238">
        <f t="shared" si="140"/>
        <v>0.37175000000000047</v>
      </c>
      <c r="BD212" s="255">
        <f t="shared" si="141"/>
        <v>2.7348957245137914E-2</v>
      </c>
      <c r="BE212" s="280">
        <v>1.183762</v>
      </c>
      <c r="BF212" s="258">
        <v>0.1206536</v>
      </c>
      <c r="BG212" s="258">
        <v>1.8541209999999999</v>
      </c>
      <c r="BH212" s="258">
        <v>0.130882</v>
      </c>
      <c r="BI212" s="258">
        <v>0.74164960000000002</v>
      </c>
      <c r="BJ212" s="258">
        <v>1.0484370000000001</v>
      </c>
      <c r="BK212" s="258">
        <v>0.89002559999999997</v>
      </c>
      <c r="BL212" s="258">
        <v>0.64351510000000001</v>
      </c>
      <c r="BM212" s="258">
        <f t="shared" si="142"/>
        <v>-5.8448280000000006</v>
      </c>
      <c r="BN212" s="892">
        <f t="shared" si="143"/>
        <v>-0.39646789999999843</v>
      </c>
      <c r="BO212" s="1010">
        <f t="shared" si="144"/>
        <v>-1.0664906523201021</v>
      </c>
      <c r="BP212" s="205">
        <v>2007</v>
      </c>
      <c r="BQ212" s="206" t="s">
        <v>462</v>
      </c>
      <c r="BR212" s="205" t="s">
        <v>512</v>
      </c>
      <c r="BS212" s="205" t="s">
        <v>6</v>
      </c>
      <c r="BT212" s="205" t="s">
        <v>188</v>
      </c>
      <c r="BU212" s="891" t="s">
        <v>313</v>
      </c>
      <c r="BV212" s="267">
        <v>92.387810000000002</v>
      </c>
      <c r="BW212" s="268">
        <v>4.9790349999999997</v>
      </c>
      <c r="BX212" s="269">
        <v>11.095660000000001</v>
      </c>
      <c r="BY212" s="238">
        <f t="shared" si="145"/>
        <v>81.292150000000007</v>
      </c>
      <c r="BZ212" s="255">
        <f t="shared" si="146"/>
        <v>0.87990125537124442</v>
      </c>
      <c r="CA212" s="280">
        <v>85.020799999999994</v>
      </c>
      <c r="CB212" s="258">
        <v>0</v>
      </c>
      <c r="CC212" s="258">
        <v>0</v>
      </c>
      <c r="CD212" s="258">
        <v>0</v>
      </c>
      <c r="CE212" s="258">
        <v>0.2776904</v>
      </c>
      <c r="CF212" s="258">
        <v>1.638927</v>
      </c>
      <c r="CG212" s="258">
        <v>0.12674949999999999</v>
      </c>
      <c r="CH212" s="258">
        <v>0.28758669999999997</v>
      </c>
      <c r="CI212" s="258">
        <f t="shared" si="147"/>
        <v>-6.1166250000000009</v>
      </c>
      <c r="CJ212" s="892">
        <f t="shared" si="148"/>
        <v>5.7021400000010658E-2</v>
      </c>
      <c r="CK212" s="893">
        <f t="shared" si="149"/>
        <v>7.0143796172214231E-4</v>
      </c>
    </row>
    <row r="213" spans="1:89" ht="11.45" customHeight="1">
      <c r="A213" s="205">
        <v>2004</v>
      </c>
      <c r="B213" s="206" t="s">
        <v>462</v>
      </c>
      <c r="C213" s="205" t="s">
        <v>512</v>
      </c>
      <c r="D213" s="205" t="s">
        <v>8</v>
      </c>
      <c r="E213" s="205" t="s">
        <v>189</v>
      </c>
      <c r="F213" s="891" t="s">
        <v>313</v>
      </c>
      <c r="G213" s="267">
        <v>28.998010000000001</v>
      </c>
      <c r="H213" s="268">
        <v>5.6234169999999999</v>
      </c>
      <c r="I213" s="269">
        <v>11.774290000000001</v>
      </c>
      <c r="J213" s="238">
        <f t="shared" si="134"/>
        <v>17.22372</v>
      </c>
      <c r="K213" s="255">
        <f t="shared" si="135"/>
        <v>0.59396213740184234</v>
      </c>
      <c r="L213" s="267">
        <v>17.6875</v>
      </c>
      <c r="M213" s="268">
        <v>0.17474580000000001</v>
      </c>
      <c r="N213" s="268">
        <v>0.61248659999999999</v>
      </c>
      <c r="O213" s="268">
        <v>0.44646360000000002</v>
      </c>
      <c r="P213" s="268">
        <v>1.266249</v>
      </c>
      <c r="Q213" s="268">
        <v>0.48251060000000001</v>
      </c>
      <c r="R213" s="268"/>
      <c r="S213" s="268">
        <v>2.60338</v>
      </c>
      <c r="T213" s="258">
        <f t="shared" si="153"/>
        <v>-6.1508730000000007</v>
      </c>
      <c r="U213" s="892">
        <f t="shared" si="137"/>
        <v>0.10125739999999794</v>
      </c>
      <c r="V213" s="893">
        <f t="shared" si="138"/>
        <v>5.8789506564202124E-3</v>
      </c>
      <c r="W213" s="900">
        <f t="shared" si="132"/>
        <v>0.15115085475147064</v>
      </c>
      <c r="X213" s="205">
        <v>2004</v>
      </c>
      <c r="Y213" s="206" t="s">
        <v>462</v>
      </c>
      <c r="Z213" s="205" t="s">
        <v>512</v>
      </c>
      <c r="AA213" s="205" t="s">
        <v>8</v>
      </c>
      <c r="AB213" s="205" t="s">
        <v>189</v>
      </c>
      <c r="AC213" s="891" t="s">
        <v>313</v>
      </c>
      <c r="AD213" s="267">
        <v>20.54982</v>
      </c>
      <c r="AE213" s="268">
        <v>5.274394</v>
      </c>
      <c r="AF213" s="269">
        <v>11.17398</v>
      </c>
      <c r="AG213" s="238">
        <f t="shared" si="150"/>
        <v>9.3758400000000002</v>
      </c>
      <c r="AH213" s="255">
        <f t="shared" si="151"/>
        <v>0.45624925181826409</v>
      </c>
      <c r="AI213" s="280">
        <v>8.6361600000000003</v>
      </c>
      <c r="AJ213" s="258">
        <v>0.2163455</v>
      </c>
      <c r="AK213" s="258">
        <v>0.38834829999999998</v>
      </c>
      <c r="AL213" s="258">
        <v>0.65360450000000003</v>
      </c>
      <c r="AM213" s="258">
        <v>1.644604</v>
      </c>
      <c r="AN213" s="258">
        <v>0.35721730000000002</v>
      </c>
      <c r="AO213" s="258"/>
      <c r="AP213" s="258">
        <v>3.0985580000000001</v>
      </c>
      <c r="AQ213" s="258">
        <f t="shared" si="139"/>
        <v>-5.8995860000000002</v>
      </c>
      <c r="AR213" s="892">
        <f t="shared" si="133"/>
        <v>0.28058839999999918</v>
      </c>
      <c r="AS213" s="893">
        <f t="shared" si="152"/>
        <v>2.99267478967217E-2</v>
      </c>
      <c r="AT213" s="205">
        <v>2004</v>
      </c>
      <c r="AU213" s="206" t="s">
        <v>462</v>
      </c>
      <c r="AV213" s="205" t="s">
        <v>512</v>
      </c>
      <c r="AW213" s="205" t="s">
        <v>8</v>
      </c>
      <c r="AX213" s="205" t="s">
        <v>189</v>
      </c>
      <c r="AY213" s="891" t="s">
        <v>313</v>
      </c>
      <c r="AZ213" s="267">
        <v>15.26516</v>
      </c>
      <c r="BA213" s="268">
        <v>7.9237169999999999</v>
      </c>
      <c r="BB213" s="269">
        <v>15.481809999999999</v>
      </c>
      <c r="BC213" s="238">
        <f t="shared" si="140"/>
        <v>-0.21664999999999957</v>
      </c>
      <c r="BD213" s="255">
        <f t="shared" si="141"/>
        <v>-1.4192448687075639E-2</v>
      </c>
      <c r="BE213" s="280">
        <v>1.7287399999999999</v>
      </c>
      <c r="BF213" s="258">
        <v>0.14115520000000001</v>
      </c>
      <c r="BG213" s="258">
        <v>1.5267440000000001</v>
      </c>
      <c r="BH213" s="258">
        <v>0.13456770000000001</v>
      </c>
      <c r="BI213" s="258">
        <v>0.88802239999999999</v>
      </c>
      <c r="BJ213" s="258">
        <v>0.87179280000000003</v>
      </c>
      <c r="BK213" s="258"/>
      <c r="BL213" s="258">
        <v>2.315429</v>
      </c>
      <c r="BM213" s="258">
        <f t="shared" si="142"/>
        <v>-7.5580929999999995</v>
      </c>
      <c r="BN213" s="892">
        <f t="shared" si="143"/>
        <v>-0.2650080999999993</v>
      </c>
      <c r="BO213" s="1010">
        <f t="shared" si="144"/>
        <v>1.2232084006462027</v>
      </c>
      <c r="BP213" s="205">
        <v>2004</v>
      </c>
      <c r="BQ213" s="206" t="s">
        <v>462</v>
      </c>
      <c r="BR213" s="205" t="s">
        <v>512</v>
      </c>
      <c r="BS213" s="205" t="s">
        <v>8</v>
      </c>
      <c r="BT213" s="205" t="s">
        <v>189</v>
      </c>
      <c r="BU213" s="891" t="s">
        <v>313</v>
      </c>
      <c r="BV213" s="267">
        <v>93.332669999999993</v>
      </c>
      <c r="BW213" s="268">
        <v>3.281094</v>
      </c>
      <c r="BX213" s="269">
        <v>8.1795960000000001</v>
      </c>
      <c r="BY213" s="238">
        <f t="shared" si="145"/>
        <v>85.153073999999989</v>
      </c>
      <c r="BZ213" s="255">
        <f t="shared" si="146"/>
        <v>0.9123608485646022</v>
      </c>
      <c r="CA213" s="280">
        <v>88.786850000000001</v>
      </c>
      <c r="CB213" s="258">
        <v>3.44403E-2</v>
      </c>
      <c r="CC213" s="258">
        <v>8.9898599999999995E-2</v>
      </c>
      <c r="CD213" s="258">
        <v>0</v>
      </c>
      <c r="CE213" s="258">
        <v>0.1169081</v>
      </c>
      <c r="CF213" s="258">
        <v>0.40274270000000001</v>
      </c>
      <c r="CG213" s="258"/>
      <c r="CH213" s="258">
        <v>0.73811300000000002</v>
      </c>
      <c r="CI213" s="258">
        <f t="shared" si="147"/>
        <v>-4.8985020000000006</v>
      </c>
      <c r="CJ213" s="892">
        <f t="shared" si="148"/>
        <v>-0.11737670000000833</v>
      </c>
      <c r="CK213" s="893">
        <f t="shared" si="149"/>
        <v>-1.378419996910603E-3</v>
      </c>
    </row>
    <row r="214" spans="1:89" ht="11.45" customHeight="1">
      <c r="A214" s="205">
        <v>1999</v>
      </c>
      <c r="B214" s="206" t="s">
        <v>462</v>
      </c>
      <c r="C214" s="205" t="s">
        <v>512</v>
      </c>
      <c r="D214" s="205" t="s">
        <v>10</v>
      </c>
      <c r="E214" s="205" t="s">
        <v>190</v>
      </c>
      <c r="F214" s="891" t="s">
        <v>313</v>
      </c>
      <c r="G214" s="267">
        <v>27.751300000000001</v>
      </c>
      <c r="H214" s="268">
        <v>6.7818529999999999</v>
      </c>
      <c r="I214" s="269">
        <v>11.061769999999999</v>
      </c>
      <c r="J214" s="238">
        <f t="shared" si="134"/>
        <v>16.689530000000001</v>
      </c>
      <c r="K214" s="255">
        <f t="shared" si="135"/>
        <v>0.60139633098269274</v>
      </c>
      <c r="L214" s="267">
        <v>17.932379999999998</v>
      </c>
      <c r="M214" s="268">
        <v>0.1949012</v>
      </c>
      <c r="N214" s="268">
        <v>0.6829712</v>
      </c>
      <c r="O214" s="268">
        <v>0.1476297</v>
      </c>
      <c r="P214" s="268">
        <v>0.98912120000000003</v>
      </c>
      <c r="Q214" s="268">
        <v>0.42103889999999999</v>
      </c>
      <c r="R214" s="268">
        <v>0.61544900000000002</v>
      </c>
      <c r="S214" s="268">
        <v>0</v>
      </c>
      <c r="T214" s="258">
        <f t="shared" si="153"/>
        <v>-4.2799169999999993</v>
      </c>
      <c r="U214" s="892">
        <f t="shared" si="137"/>
        <v>-1.4044199999997176E-2</v>
      </c>
      <c r="V214" s="893">
        <f t="shared" si="138"/>
        <v>-8.4149763354613187E-4</v>
      </c>
      <c r="W214" s="900">
        <f t="shared" si="132"/>
        <v>0</v>
      </c>
      <c r="X214" s="205">
        <v>1999</v>
      </c>
      <c r="Y214" s="206" t="s">
        <v>462</v>
      </c>
      <c r="Z214" s="205" t="s">
        <v>512</v>
      </c>
      <c r="AA214" s="205" t="s">
        <v>10</v>
      </c>
      <c r="AB214" s="205" t="s">
        <v>190</v>
      </c>
      <c r="AC214" s="891" t="s">
        <v>313</v>
      </c>
      <c r="AD214" s="267">
        <v>18.61467</v>
      </c>
      <c r="AE214" s="268">
        <v>5.8803650000000003</v>
      </c>
      <c r="AF214" s="269">
        <v>9.7134280000000004</v>
      </c>
      <c r="AG214" s="238">
        <f t="shared" si="150"/>
        <v>8.9012419999999999</v>
      </c>
      <c r="AH214" s="255">
        <f t="shared" si="151"/>
        <v>0.47818424930444642</v>
      </c>
      <c r="AI214" s="280">
        <v>9.3981549999999991</v>
      </c>
      <c r="AJ214" s="258">
        <v>0.2072823</v>
      </c>
      <c r="AK214" s="258">
        <v>0.46860790000000002</v>
      </c>
      <c r="AL214" s="258">
        <v>0.2147956</v>
      </c>
      <c r="AM214" s="258">
        <v>1.3535410000000001</v>
      </c>
      <c r="AN214" s="258">
        <v>0.26791910000000002</v>
      </c>
      <c r="AO214" s="258">
        <v>0.8109307</v>
      </c>
      <c r="AP214" s="258">
        <v>0</v>
      </c>
      <c r="AQ214" s="258">
        <f t="shared" si="139"/>
        <v>-3.8330630000000001</v>
      </c>
      <c r="AR214" s="892">
        <f t="shared" si="133"/>
        <v>1.307339999999968E-2</v>
      </c>
      <c r="AS214" s="893">
        <f t="shared" si="152"/>
        <v>1.4687163881174875E-3</v>
      </c>
      <c r="AT214" s="205">
        <v>1999</v>
      </c>
      <c r="AU214" s="206" t="s">
        <v>462</v>
      </c>
      <c r="AV214" s="205" t="s">
        <v>512</v>
      </c>
      <c r="AW214" s="205" t="s">
        <v>10</v>
      </c>
      <c r="AX214" s="205" t="s">
        <v>190</v>
      </c>
      <c r="AY214" s="891" t="s">
        <v>313</v>
      </c>
      <c r="AZ214" s="267">
        <v>12.19299</v>
      </c>
      <c r="BA214" s="268">
        <v>7.3895020000000002</v>
      </c>
      <c r="BB214" s="269">
        <v>12.194430000000001</v>
      </c>
      <c r="BC214" s="238">
        <f t="shared" si="140"/>
        <v>-1.4400000000005519E-3</v>
      </c>
      <c r="BD214" s="255">
        <f t="shared" si="141"/>
        <v>-1.1810064635504105E-4</v>
      </c>
      <c r="BE214" s="280">
        <v>1.7632319999999999</v>
      </c>
      <c r="BF214" s="258">
        <v>0.23291870000000001</v>
      </c>
      <c r="BG214" s="258">
        <v>1.6330370000000001</v>
      </c>
      <c r="BH214" s="258">
        <v>6.3127000000000003E-2</v>
      </c>
      <c r="BI214" s="258">
        <v>0.36771799999999999</v>
      </c>
      <c r="BJ214" s="258">
        <v>0.54945869999999997</v>
      </c>
      <c r="BK214" s="258">
        <v>0.37162139999999999</v>
      </c>
      <c r="BL214" s="258">
        <v>0</v>
      </c>
      <c r="BM214" s="258">
        <f t="shared" si="142"/>
        <v>-4.8049280000000003</v>
      </c>
      <c r="BN214" s="892">
        <f t="shared" si="143"/>
        <v>-0.17762480000000025</v>
      </c>
      <c r="BO214" s="1010">
        <f t="shared" si="144"/>
        <v>123.35055555550845</v>
      </c>
      <c r="BP214" s="205">
        <v>1999</v>
      </c>
      <c r="BQ214" s="206" t="s">
        <v>462</v>
      </c>
      <c r="BR214" s="205" t="s">
        <v>512</v>
      </c>
      <c r="BS214" s="205" t="s">
        <v>10</v>
      </c>
      <c r="BT214" s="205" t="s">
        <v>190</v>
      </c>
      <c r="BU214" s="891" t="s">
        <v>313</v>
      </c>
      <c r="BV214" s="267">
        <v>93.993939999999995</v>
      </c>
      <c r="BW214" s="268">
        <v>9.6842439999999996</v>
      </c>
      <c r="BX214" s="269">
        <v>15.02472</v>
      </c>
      <c r="BY214" s="238">
        <f t="shared" si="145"/>
        <v>78.969219999999993</v>
      </c>
      <c r="BZ214" s="255">
        <f t="shared" si="146"/>
        <v>0.84015224811301659</v>
      </c>
      <c r="CA214" s="280">
        <v>82.568730000000002</v>
      </c>
      <c r="CB214" s="258">
        <v>7.6999700000000004E-2</v>
      </c>
      <c r="CC214" s="258">
        <v>0</v>
      </c>
      <c r="CD214" s="258">
        <v>0</v>
      </c>
      <c r="CE214" s="258">
        <v>0.46585320000000002</v>
      </c>
      <c r="CF214" s="258">
        <v>0.86902049999999997</v>
      </c>
      <c r="CG214" s="258">
        <v>0.18273590000000001</v>
      </c>
      <c r="CH214" s="258">
        <v>0</v>
      </c>
      <c r="CI214" s="258">
        <f t="shared" si="147"/>
        <v>-5.3404760000000007</v>
      </c>
      <c r="CJ214" s="892">
        <f t="shared" si="148"/>
        <v>0.14635669999998413</v>
      </c>
      <c r="CK214" s="893">
        <f t="shared" si="149"/>
        <v>1.8533385539325846E-3</v>
      </c>
    </row>
    <row r="215" spans="1:89" ht="11.45" customHeight="1">
      <c r="A215" s="205">
        <v>1993</v>
      </c>
      <c r="B215" s="206" t="s">
        <v>462</v>
      </c>
      <c r="C215" s="205" t="s">
        <v>512</v>
      </c>
      <c r="D215" s="205" t="s">
        <v>12</v>
      </c>
      <c r="E215" s="205" t="s">
        <v>191</v>
      </c>
      <c r="F215" s="891" t="s">
        <v>313</v>
      </c>
      <c r="G215" s="267">
        <v>31.591539999999998</v>
      </c>
      <c r="H215" s="268">
        <v>7.5234560000000004</v>
      </c>
      <c r="I215" s="269">
        <v>13.71153</v>
      </c>
      <c r="J215" s="238">
        <f t="shared" si="134"/>
        <v>17.880009999999999</v>
      </c>
      <c r="K215" s="255">
        <f t="shared" si="135"/>
        <v>0.56597462485209649</v>
      </c>
      <c r="L215" s="267">
        <v>18.219629999999999</v>
      </c>
      <c r="M215" s="268">
        <v>0.1249063</v>
      </c>
      <c r="N215" s="268">
        <v>1.084087</v>
      </c>
      <c r="O215" s="268">
        <v>0.49039939999999999</v>
      </c>
      <c r="P215" s="268">
        <v>2.5968779999999998</v>
      </c>
      <c r="Q215" s="268">
        <v>0.1167569</v>
      </c>
      <c r="R215" s="268">
        <v>1.1996340000000001</v>
      </c>
      <c r="S215" s="268">
        <v>8.2844299999999996E-2</v>
      </c>
      <c r="T215" s="258">
        <f t="shared" si="153"/>
        <v>-6.1880739999999994</v>
      </c>
      <c r="U215" s="892">
        <f t="shared" si="137"/>
        <v>0.1529480999999997</v>
      </c>
      <c r="V215" s="893">
        <f t="shared" si="138"/>
        <v>8.5541395111076394E-3</v>
      </c>
      <c r="W215" s="900">
        <f t="shared" si="132"/>
        <v>4.6333475204991493E-3</v>
      </c>
      <c r="X215" s="205">
        <v>1993</v>
      </c>
      <c r="Y215" s="206" t="s">
        <v>462</v>
      </c>
      <c r="Z215" s="205" t="s">
        <v>512</v>
      </c>
      <c r="AA215" s="205" t="s">
        <v>12</v>
      </c>
      <c r="AB215" s="205" t="s">
        <v>191</v>
      </c>
      <c r="AC215" s="891" t="s">
        <v>313</v>
      </c>
      <c r="AD215" s="267">
        <v>25.790199999999999</v>
      </c>
      <c r="AE215" s="268">
        <v>7.6413929999999999</v>
      </c>
      <c r="AF215" s="269">
        <v>12.5847</v>
      </c>
      <c r="AG215" s="238">
        <f t="shared" si="150"/>
        <v>13.205499999999999</v>
      </c>
      <c r="AH215" s="255">
        <f t="shared" si="151"/>
        <v>0.51203557940613098</v>
      </c>
      <c r="AI215" s="280">
        <v>11.90113</v>
      </c>
      <c r="AJ215" s="258">
        <v>0.11953759999999999</v>
      </c>
      <c r="AK215" s="258">
        <v>0.80801219999999996</v>
      </c>
      <c r="AL215" s="258">
        <v>0.75000979999999995</v>
      </c>
      <c r="AM215" s="258">
        <v>3.3040759999999998</v>
      </c>
      <c r="AN215" s="258">
        <v>8.0638600000000005E-2</v>
      </c>
      <c r="AO215" s="258">
        <v>1.0193129999999999</v>
      </c>
      <c r="AP215" s="258">
        <v>6.7358000000000001E-2</v>
      </c>
      <c r="AQ215" s="258">
        <f t="shared" si="139"/>
        <v>-4.9433069999999999</v>
      </c>
      <c r="AR215" s="892">
        <f t="shared" si="133"/>
        <v>9.8731800000001257E-2</v>
      </c>
      <c r="AS215" s="893">
        <f t="shared" si="152"/>
        <v>7.4765665821060366E-3</v>
      </c>
      <c r="AT215" s="205">
        <v>1993</v>
      </c>
      <c r="AU215" s="206" t="s">
        <v>462</v>
      </c>
      <c r="AV215" s="205" t="s">
        <v>512</v>
      </c>
      <c r="AW215" s="205" t="s">
        <v>12</v>
      </c>
      <c r="AX215" s="205" t="s">
        <v>191</v>
      </c>
      <c r="AY215" s="891" t="s">
        <v>313</v>
      </c>
      <c r="AZ215" s="267">
        <v>17.78734</v>
      </c>
      <c r="BA215" s="268">
        <v>7.6608479999999997</v>
      </c>
      <c r="BB215" s="269">
        <v>12.888719999999999</v>
      </c>
      <c r="BC215" s="238">
        <f t="shared" si="140"/>
        <v>4.8986200000000011</v>
      </c>
      <c r="BD215" s="255">
        <f t="shared" si="141"/>
        <v>0.275399244631294</v>
      </c>
      <c r="BE215" s="280">
        <v>2.6509550000000002</v>
      </c>
      <c r="BF215" s="258">
        <v>0.204179</v>
      </c>
      <c r="BG215" s="258">
        <v>2.3930479999999998</v>
      </c>
      <c r="BH215" s="258">
        <v>2.3716000000000001E-2</v>
      </c>
      <c r="BI215" s="258">
        <v>1.8318460000000001</v>
      </c>
      <c r="BJ215" s="258">
        <v>0.22862740000000001</v>
      </c>
      <c r="BK215" s="258">
        <v>2.2635809999999998</v>
      </c>
      <c r="BL215" s="258">
        <v>0.16847210000000001</v>
      </c>
      <c r="BM215" s="258">
        <f t="shared" si="142"/>
        <v>-5.2278719999999996</v>
      </c>
      <c r="BN215" s="892">
        <f t="shared" si="143"/>
        <v>0.36206750000000021</v>
      </c>
      <c r="BO215" s="893">
        <f t="shared" si="144"/>
        <v>7.3912142603427114E-2</v>
      </c>
      <c r="BP215" s="205">
        <v>1993</v>
      </c>
      <c r="BQ215" s="206" t="s">
        <v>462</v>
      </c>
      <c r="BR215" s="205" t="s">
        <v>512</v>
      </c>
      <c r="BS215" s="205" t="s">
        <v>12</v>
      </c>
      <c r="BT215" s="205" t="s">
        <v>191</v>
      </c>
      <c r="BU215" s="891" t="s">
        <v>313</v>
      </c>
      <c r="BV215" s="267">
        <v>89.556470000000004</v>
      </c>
      <c r="BW215" s="268">
        <v>6.622916</v>
      </c>
      <c r="BX215" s="269">
        <v>21.365480000000002</v>
      </c>
      <c r="BY215" s="238">
        <f t="shared" si="145"/>
        <v>68.190989999999999</v>
      </c>
      <c r="BZ215" s="255">
        <f t="shared" si="146"/>
        <v>0.76143007869783164</v>
      </c>
      <c r="CA215" s="280">
        <v>82.387469999999993</v>
      </c>
      <c r="CB215" s="258">
        <v>0</v>
      </c>
      <c r="CC215" s="258">
        <v>2.9186199999999999E-2</v>
      </c>
      <c r="CD215" s="258">
        <v>0</v>
      </c>
      <c r="CE215" s="258">
        <v>0.27896710000000002</v>
      </c>
      <c r="CF215" s="258">
        <v>9.3924800000000003E-2</v>
      </c>
      <c r="CG215" s="258">
        <v>0.1052284</v>
      </c>
      <c r="CH215" s="258">
        <v>0</v>
      </c>
      <c r="CI215" s="258">
        <f t="shared" si="147"/>
        <v>-14.742564000000002</v>
      </c>
      <c r="CJ215" s="892">
        <f t="shared" si="148"/>
        <v>3.8777500000009013E-2</v>
      </c>
      <c r="CK215" s="893">
        <f t="shared" si="149"/>
        <v>5.6866017050066309E-4</v>
      </c>
    </row>
    <row r="216" spans="1:89" ht="11.45" customHeight="1">
      <c r="A216" s="205">
        <v>1990</v>
      </c>
      <c r="B216" s="206" t="s">
        <v>462</v>
      </c>
      <c r="C216" s="205" t="s">
        <v>512</v>
      </c>
      <c r="D216" s="205" t="s">
        <v>14</v>
      </c>
      <c r="E216" s="205" t="s">
        <v>192</v>
      </c>
      <c r="F216" s="891" t="s">
        <v>313</v>
      </c>
      <c r="G216" s="267">
        <v>30.489439999999998</v>
      </c>
      <c r="H216" s="268">
        <v>6.0200630000000004</v>
      </c>
      <c r="I216" s="269">
        <v>12.198320000000001</v>
      </c>
      <c r="J216" s="238">
        <f t="shared" si="134"/>
        <v>18.291119999999999</v>
      </c>
      <c r="K216" s="255">
        <f t="shared" si="135"/>
        <v>0.59991656127498572</v>
      </c>
      <c r="L216" s="267">
        <v>19.380050000000001</v>
      </c>
      <c r="M216" s="268">
        <v>0.5227001</v>
      </c>
      <c r="N216" s="268">
        <v>0.87003370000000002</v>
      </c>
      <c r="O216" s="268"/>
      <c r="P216" s="268">
        <v>0.66307499999999997</v>
      </c>
      <c r="Q216" s="268"/>
      <c r="R216" s="268"/>
      <c r="S216" s="268">
        <v>3.1320079999999999</v>
      </c>
      <c r="T216" s="258">
        <f t="shared" si="153"/>
        <v>-6.1782570000000003</v>
      </c>
      <c r="U216" s="892">
        <f t="shared" si="137"/>
        <v>-9.8489800000002958E-2</v>
      </c>
      <c r="V216" s="893">
        <f t="shared" si="138"/>
        <v>-5.3845691242528047E-3</v>
      </c>
      <c r="W216" s="900">
        <f t="shared" si="132"/>
        <v>0.17123106731572479</v>
      </c>
      <c r="X216" s="205">
        <v>1990</v>
      </c>
      <c r="Y216" s="206" t="s">
        <v>462</v>
      </c>
      <c r="Z216" s="205" t="s">
        <v>512</v>
      </c>
      <c r="AA216" s="205" t="s">
        <v>14</v>
      </c>
      <c r="AB216" s="205" t="s">
        <v>192</v>
      </c>
      <c r="AC216" s="891" t="s">
        <v>313</v>
      </c>
      <c r="AD216" s="267">
        <v>23.104379999999999</v>
      </c>
      <c r="AE216" s="268">
        <v>5.8093830000000004</v>
      </c>
      <c r="AF216" s="269">
        <v>10.11148</v>
      </c>
      <c r="AG216" s="238">
        <f t="shared" si="150"/>
        <v>12.992899999999999</v>
      </c>
      <c r="AH216" s="255">
        <f t="shared" si="151"/>
        <v>0.56235657481395296</v>
      </c>
      <c r="AI216" s="280">
        <v>11.96415</v>
      </c>
      <c r="AJ216" s="258">
        <v>0.5211325</v>
      </c>
      <c r="AK216" s="258">
        <v>0.53732179999999996</v>
      </c>
      <c r="AL216" s="258"/>
      <c r="AM216" s="258">
        <v>0.73648139999999995</v>
      </c>
      <c r="AN216" s="258"/>
      <c r="AO216" s="258"/>
      <c r="AP216" s="258">
        <v>3.598627</v>
      </c>
      <c r="AQ216" s="258">
        <f t="shared" si="139"/>
        <v>-4.3020969999999998</v>
      </c>
      <c r="AR216" s="892">
        <f t="shared" si="133"/>
        <v>-6.2715700000001817E-2</v>
      </c>
      <c r="AS216" s="893">
        <f t="shared" si="152"/>
        <v>-4.8269208567757642E-3</v>
      </c>
      <c r="AT216" s="205">
        <v>1990</v>
      </c>
      <c r="AU216" s="206" t="s">
        <v>462</v>
      </c>
      <c r="AV216" s="205" t="s">
        <v>512</v>
      </c>
      <c r="AW216" s="205" t="s">
        <v>14</v>
      </c>
      <c r="AX216" s="205" t="s">
        <v>192</v>
      </c>
      <c r="AY216" s="891" t="s">
        <v>313</v>
      </c>
      <c r="AZ216" s="267">
        <v>17.68188</v>
      </c>
      <c r="BA216" s="268">
        <v>7.3238070000000004</v>
      </c>
      <c r="BB216" s="269">
        <v>13.89385</v>
      </c>
      <c r="BC216" s="238">
        <f t="shared" si="140"/>
        <v>3.7880299999999991</v>
      </c>
      <c r="BD216" s="255">
        <f t="shared" si="141"/>
        <v>0.21423231013896707</v>
      </c>
      <c r="BE216" s="280">
        <v>3.68811</v>
      </c>
      <c r="BF216" s="258">
        <v>0.78893400000000002</v>
      </c>
      <c r="BG216" s="258">
        <v>2.1568070000000001</v>
      </c>
      <c r="BH216" s="258"/>
      <c r="BI216" s="258">
        <v>0.7170784</v>
      </c>
      <c r="BJ216" s="258"/>
      <c r="BK216" s="258"/>
      <c r="BL216" s="258">
        <v>3.2464750000000002</v>
      </c>
      <c r="BM216" s="258">
        <f t="shared" si="142"/>
        <v>-6.5700430000000001</v>
      </c>
      <c r="BN216" s="892">
        <f t="shared" si="143"/>
        <v>-0.23933140000000108</v>
      </c>
      <c r="BO216" s="893">
        <f t="shared" si="144"/>
        <v>-6.3180967415781067E-2</v>
      </c>
      <c r="BP216" s="205">
        <v>1990</v>
      </c>
      <c r="BQ216" s="206" t="s">
        <v>462</v>
      </c>
      <c r="BR216" s="205" t="s">
        <v>512</v>
      </c>
      <c r="BS216" s="205" t="s">
        <v>14</v>
      </c>
      <c r="BT216" s="205" t="s">
        <v>192</v>
      </c>
      <c r="BU216" s="891" t="s">
        <v>313</v>
      </c>
      <c r="BV216" s="267">
        <v>93.640360000000001</v>
      </c>
      <c r="BW216" s="268">
        <v>4.4945370000000002</v>
      </c>
      <c r="BX216" s="269">
        <v>19.449449999999999</v>
      </c>
      <c r="BY216" s="238">
        <f t="shared" si="145"/>
        <v>74.190910000000002</v>
      </c>
      <c r="BZ216" s="255">
        <f t="shared" si="146"/>
        <v>0.79229629189806616</v>
      </c>
      <c r="CA216" s="280">
        <v>88.437579999999997</v>
      </c>
      <c r="CB216" s="258">
        <v>0</v>
      </c>
      <c r="CC216" s="258">
        <v>0</v>
      </c>
      <c r="CD216" s="258"/>
      <c r="CE216" s="258">
        <v>0.18148159999999999</v>
      </c>
      <c r="CF216" s="258"/>
      <c r="CG216" s="258"/>
      <c r="CH216" s="258">
        <v>0.52676820000000002</v>
      </c>
      <c r="CI216" s="258">
        <f t="shared" si="147"/>
        <v>-14.954912999999998</v>
      </c>
      <c r="CJ216" s="892">
        <f t="shared" si="148"/>
        <v>-6.7999999942003342E-6</v>
      </c>
      <c r="CK216" s="893">
        <f t="shared" si="149"/>
        <v>-9.1655433181778384E-8</v>
      </c>
    </row>
    <row r="217" spans="1:89" ht="11.45" customHeight="1">
      <c r="A217" s="205">
        <v>1987</v>
      </c>
      <c r="B217" s="206" t="s">
        <v>462</v>
      </c>
      <c r="C217" s="205" t="s">
        <v>512</v>
      </c>
      <c r="D217" s="205" t="s">
        <v>16</v>
      </c>
      <c r="E217" s="205" t="s">
        <v>193</v>
      </c>
      <c r="F217" s="891" t="s">
        <v>313</v>
      </c>
      <c r="G217" s="267">
        <v>30.380520000000001</v>
      </c>
      <c r="H217" s="268">
        <v>2.7925520000000001</v>
      </c>
      <c r="I217" s="269">
        <v>8.3071280000000005</v>
      </c>
      <c r="J217" s="238">
        <f t="shared" si="134"/>
        <v>22.073391999999998</v>
      </c>
      <c r="K217" s="255">
        <f t="shared" si="135"/>
        <v>0.72656399561297824</v>
      </c>
      <c r="L217" s="267">
        <v>16.844809999999999</v>
      </c>
      <c r="M217" s="268"/>
      <c r="N217" s="268">
        <v>0.6694677</v>
      </c>
      <c r="O217" s="268">
        <v>1.7656289999999999</v>
      </c>
      <c r="P217" s="268">
        <v>1.8342270000000001</v>
      </c>
      <c r="Q217" s="268"/>
      <c r="R217" s="268"/>
      <c r="S217" s="268">
        <v>5.7693070000000004</v>
      </c>
      <c r="T217" s="258">
        <f t="shared" si="153"/>
        <v>-5.5145759999999999</v>
      </c>
      <c r="U217" s="892">
        <f t="shared" si="137"/>
        <v>0.7045273000000023</v>
      </c>
      <c r="V217" s="893">
        <f t="shared" si="138"/>
        <v>3.1917491430406453E-2</v>
      </c>
      <c r="W217" s="1015">
        <f t="shared" si="132"/>
        <v>0.2613692992902949</v>
      </c>
      <c r="X217" s="205">
        <v>1987</v>
      </c>
      <c r="Y217" s="206" t="s">
        <v>462</v>
      </c>
      <c r="Z217" s="205" t="s">
        <v>512</v>
      </c>
      <c r="AA217" s="205" t="s">
        <v>16</v>
      </c>
      <c r="AB217" s="205" t="s">
        <v>193</v>
      </c>
      <c r="AC217" s="891" t="s">
        <v>313</v>
      </c>
      <c r="AD217" s="267">
        <v>24.090240000000001</v>
      </c>
      <c r="AE217" s="268">
        <v>3.5290080000000001</v>
      </c>
      <c r="AF217" s="269">
        <v>8.8985090000000007</v>
      </c>
      <c r="AG217" s="238">
        <f t="shared" si="150"/>
        <v>15.191731000000001</v>
      </c>
      <c r="AH217" s="255">
        <f t="shared" si="151"/>
        <v>0.63061766923036056</v>
      </c>
      <c r="AI217" s="280">
        <v>9.3293739999999996</v>
      </c>
      <c r="AJ217" s="258"/>
      <c r="AK217" s="258">
        <v>0.47921960000000002</v>
      </c>
      <c r="AL217" s="258">
        <v>1.465897</v>
      </c>
      <c r="AM217" s="258">
        <v>2.523752</v>
      </c>
      <c r="AN217" s="258"/>
      <c r="AO217" s="258"/>
      <c r="AP217" s="258">
        <v>6.2042089999999996</v>
      </c>
      <c r="AQ217" s="258">
        <f t="shared" si="139"/>
        <v>-5.3695010000000005</v>
      </c>
      <c r="AR217" s="892">
        <f t="shared" si="133"/>
        <v>0.55878039999999984</v>
      </c>
      <c r="AS217" s="893">
        <f t="shared" si="152"/>
        <v>3.6781878246790953E-2</v>
      </c>
      <c r="AT217" s="205">
        <v>1987</v>
      </c>
      <c r="AU217" s="206" t="s">
        <v>462</v>
      </c>
      <c r="AV217" s="205" t="s">
        <v>512</v>
      </c>
      <c r="AW217" s="205" t="s">
        <v>16</v>
      </c>
      <c r="AX217" s="205" t="s">
        <v>193</v>
      </c>
      <c r="AY217" s="891" t="s">
        <v>313</v>
      </c>
      <c r="AZ217" s="267">
        <v>17.65512</v>
      </c>
      <c r="BA217" s="268">
        <v>1.1793130000000001</v>
      </c>
      <c r="BB217" s="269">
        <v>6.6916320000000002</v>
      </c>
      <c r="BC217" s="238">
        <f t="shared" si="140"/>
        <v>10.963488</v>
      </c>
      <c r="BD217" s="255">
        <f t="shared" si="141"/>
        <v>0.62098065603632258</v>
      </c>
      <c r="BE217" s="280">
        <v>2.6904880000000002</v>
      </c>
      <c r="BF217" s="258"/>
      <c r="BG217" s="258">
        <v>1.4469689999999999</v>
      </c>
      <c r="BH217" s="258">
        <v>3.2306499999999998</v>
      </c>
      <c r="BI217" s="258">
        <v>0.9197689</v>
      </c>
      <c r="BJ217" s="258"/>
      <c r="BK217" s="258"/>
      <c r="BL217" s="258">
        <v>6.8913599999999997</v>
      </c>
      <c r="BM217" s="258">
        <f t="shared" si="142"/>
        <v>-5.5123189999999997</v>
      </c>
      <c r="BN217" s="892">
        <f t="shared" si="143"/>
        <v>1.2965711000000013</v>
      </c>
      <c r="BO217" s="1010">
        <f t="shared" si="144"/>
        <v>0.11826264597544152</v>
      </c>
      <c r="BP217" s="205">
        <v>1987</v>
      </c>
      <c r="BQ217" s="206" t="s">
        <v>462</v>
      </c>
      <c r="BR217" s="205" t="s">
        <v>512</v>
      </c>
      <c r="BS217" s="205" t="s">
        <v>16</v>
      </c>
      <c r="BT217" s="205" t="s">
        <v>193</v>
      </c>
      <c r="BU217" s="891" t="s">
        <v>313</v>
      </c>
      <c r="BV217" s="267">
        <v>93.28931</v>
      </c>
      <c r="BW217" s="268">
        <v>1.3715310000000001</v>
      </c>
      <c r="BX217" s="269">
        <v>7.7908020000000002</v>
      </c>
      <c r="BY217" s="238">
        <f t="shared" si="145"/>
        <v>85.498508000000001</v>
      </c>
      <c r="BZ217" s="255">
        <f t="shared" si="146"/>
        <v>0.91648773048058774</v>
      </c>
      <c r="CA217" s="280">
        <v>90.603729999999999</v>
      </c>
      <c r="CB217" s="258"/>
      <c r="CC217" s="258">
        <v>0</v>
      </c>
      <c r="CD217" s="258">
        <v>0.18576599999999999</v>
      </c>
      <c r="CE217" s="258">
        <v>7.4145699999999995E-2</v>
      </c>
      <c r="CF217" s="258"/>
      <c r="CG217" s="258"/>
      <c r="CH217" s="258">
        <v>0.93640429999999997</v>
      </c>
      <c r="CI217" s="258">
        <f t="shared" si="147"/>
        <v>-6.4192710000000002</v>
      </c>
      <c r="CJ217" s="892">
        <f t="shared" si="148"/>
        <v>0.11773299999998699</v>
      </c>
      <c r="CK217" s="893">
        <f t="shared" si="149"/>
        <v>1.377018181416534E-3</v>
      </c>
    </row>
    <row r="218" spans="1:89" ht="11.45" customHeight="1">
      <c r="A218" s="205">
        <v>1983</v>
      </c>
      <c r="B218" s="206" t="s">
        <v>462</v>
      </c>
      <c r="C218" s="205" t="s">
        <v>512</v>
      </c>
      <c r="D218" s="205" t="s">
        <v>16</v>
      </c>
      <c r="E218" s="205" t="s">
        <v>194</v>
      </c>
      <c r="F218" s="891" t="s">
        <v>313</v>
      </c>
      <c r="G218" s="594">
        <v>31.26868</v>
      </c>
      <c r="H218" s="595">
        <v>6.0987470000000004</v>
      </c>
      <c r="I218" s="596">
        <v>10.252470000000001</v>
      </c>
      <c r="J218" s="238">
        <f t="shared" si="134"/>
        <v>21.016210000000001</v>
      </c>
      <c r="K218" s="255">
        <f t="shared" si="135"/>
        <v>0.67211695536875882</v>
      </c>
      <c r="L218" s="267">
        <v>16.168610000000001</v>
      </c>
      <c r="M218" s="268"/>
      <c r="N218" s="268">
        <v>0.49866060000000001</v>
      </c>
      <c r="O218" s="268">
        <v>1.7302489999999999</v>
      </c>
      <c r="P218" s="268">
        <v>2.7552159999999999</v>
      </c>
      <c r="Q218" s="268"/>
      <c r="R218" s="268"/>
      <c r="S218" s="268">
        <v>3.071205</v>
      </c>
      <c r="T218" s="258">
        <f t="shared" si="153"/>
        <v>-4.1537230000000003</v>
      </c>
      <c r="U218" s="892">
        <f t="shared" si="137"/>
        <v>0.94599239999999796</v>
      </c>
      <c r="V218" s="893">
        <f t="shared" si="138"/>
        <v>4.5012511770675966E-2</v>
      </c>
      <c r="W218" s="900">
        <f t="shared" si="132"/>
        <v>0.14613505479817721</v>
      </c>
      <c r="X218" s="205">
        <v>1983</v>
      </c>
      <c r="Y218" s="206" t="s">
        <v>462</v>
      </c>
      <c r="Z218" s="205" t="s">
        <v>512</v>
      </c>
      <c r="AA218" s="205" t="s">
        <v>16</v>
      </c>
      <c r="AB218" s="205" t="s">
        <v>194</v>
      </c>
      <c r="AC218" s="891" t="s">
        <v>313</v>
      </c>
      <c r="AD218" s="594">
        <v>24.92144</v>
      </c>
      <c r="AE218" s="595">
        <v>5.3261989999999999</v>
      </c>
      <c r="AF218" s="596">
        <v>9.3444599999999998</v>
      </c>
      <c r="AG218" s="238">
        <f t="shared" si="150"/>
        <v>15.576980000000001</v>
      </c>
      <c r="AH218" s="255">
        <f t="shared" si="151"/>
        <v>0.62504333617961083</v>
      </c>
      <c r="AI218" s="280">
        <v>10.38996</v>
      </c>
      <c r="AJ218" s="258"/>
      <c r="AK218" s="258">
        <v>0.37374020000000002</v>
      </c>
      <c r="AL218" s="258">
        <v>1.597567</v>
      </c>
      <c r="AM218" s="258">
        <v>3.3048730000000002</v>
      </c>
      <c r="AN218" s="258"/>
      <c r="AO218" s="258"/>
      <c r="AP218" s="258">
        <v>3.333145</v>
      </c>
      <c r="AQ218" s="258">
        <f t="shared" si="139"/>
        <v>-4.0182609999999999</v>
      </c>
      <c r="AR218" s="892">
        <f t="shared" si="133"/>
        <v>0.59595579999999693</v>
      </c>
      <c r="AS218" s="893">
        <f t="shared" si="152"/>
        <v>3.825875105444039E-2</v>
      </c>
      <c r="AT218" s="205">
        <v>1983</v>
      </c>
      <c r="AU218" s="206" t="s">
        <v>462</v>
      </c>
      <c r="AV218" s="205" t="s">
        <v>512</v>
      </c>
      <c r="AW218" s="205" t="s">
        <v>16</v>
      </c>
      <c r="AX218" s="205" t="s">
        <v>194</v>
      </c>
      <c r="AY218" s="891" t="s">
        <v>313</v>
      </c>
      <c r="AZ218" s="594">
        <v>18.47043</v>
      </c>
      <c r="BA218" s="595">
        <v>4.011971</v>
      </c>
      <c r="BB218" s="596">
        <v>7.206188</v>
      </c>
      <c r="BC218" s="238">
        <f t="shared" si="140"/>
        <v>11.264241999999999</v>
      </c>
      <c r="BD218" s="255">
        <f t="shared" si="141"/>
        <v>0.60985272134974655</v>
      </c>
      <c r="BE218" s="280">
        <v>2.985474</v>
      </c>
      <c r="BF218" s="258"/>
      <c r="BG218" s="258">
        <v>0.98081779999999996</v>
      </c>
      <c r="BH218" s="258">
        <v>2.3176329999999998</v>
      </c>
      <c r="BI218" s="258">
        <v>2.5722849999999999</v>
      </c>
      <c r="BJ218" s="258"/>
      <c r="BK218" s="258"/>
      <c r="BL218" s="258">
        <v>3.7861750000000001</v>
      </c>
      <c r="BM218" s="258">
        <f t="shared" si="142"/>
        <v>-3.1942170000000001</v>
      </c>
      <c r="BN218" s="892">
        <f t="shared" si="143"/>
        <v>1.816074200000001</v>
      </c>
      <c r="BO218" s="1010">
        <f t="shared" si="144"/>
        <v>0.16122471445482092</v>
      </c>
      <c r="BP218" s="205">
        <v>1983</v>
      </c>
      <c r="BQ218" s="206" t="s">
        <v>462</v>
      </c>
      <c r="BR218" s="205" t="s">
        <v>512</v>
      </c>
      <c r="BS218" s="205" t="s">
        <v>16</v>
      </c>
      <c r="BT218" s="205" t="s">
        <v>194</v>
      </c>
      <c r="BU218" s="891" t="s">
        <v>313</v>
      </c>
      <c r="BV218" s="594">
        <v>90.367670000000004</v>
      </c>
      <c r="BW218" s="595">
        <v>5.6054579999999996</v>
      </c>
      <c r="BX218" s="596">
        <v>13.635109999999999</v>
      </c>
      <c r="BY218" s="238">
        <f t="shared" si="145"/>
        <v>76.732560000000007</v>
      </c>
      <c r="BZ218" s="255">
        <f t="shared" si="146"/>
        <v>0.84911517581453633</v>
      </c>
      <c r="CA218" s="280">
        <v>83.878910000000005</v>
      </c>
      <c r="CB218" s="258"/>
      <c r="CC218" s="258">
        <v>5.2946600000000003E-2</v>
      </c>
      <c r="CD218" s="258">
        <v>0</v>
      </c>
      <c r="CE218" s="258">
        <v>0.35246300000000003</v>
      </c>
      <c r="CF218" s="258"/>
      <c r="CG218" s="258"/>
      <c r="CH218" s="258">
        <v>0.31620860000000001</v>
      </c>
      <c r="CI218" s="258">
        <f t="shared" si="147"/>
        <v>-8.0296519999999987</v>
      </c>
      <c r="CJ218" s="892">
        <f t="shared" si="148"/>
        <v>0.16168380000000582</v>
      </c>
      <c r="CK218" s="893">
        <f t="shared" si="149"/>
        <v>2.1071081168151538E-3</v>
      </c>
    </row>
    <row r="219" spans="1:89" ht="11.45" customHeight="1">
      <c r="A219" s="212">
        <v>2013</v>
      </c>
      <c r="B219" s="213" t="s">
        <v>463</v>
      </c>
      <c r="C219" s="212" t="s">
        <v>513</v>
      </c>
      <c r="D219" s="212" t="s">
        <v>20</v>
      </c>
      <c r="E219" s="212" t="s">
        <v>195</v>
      </c>
      <c r="F219" s="1011" t="s">
        <v>313</v>
      </c>
      <c r="G219" s="574">
        <v>31.680810000000001</v>
      </c>
      <c r="H219" s="575">
        <v>9.6081990000000008</v>
      </c>
      <c r="I219" s="576">
        <v>13.590400000000001</v>
      </c>
      <c r="J219" s="256">
        <f t="shared" si="134"/>
        <v>18.090409999999999</v>
      </c>
      <c r="K219" s="257">
        <f t="shared" si="135"/>
        <v>0.57102106922139928</v>
      </c>
      <c r="L219" s="603">
        <v>17.12407</v>
      </c>
      <c r="M219" s="604">
        <v>1.3267310000000001</v>
      </c>
      <c r="N219" s="604">
        <v>1.643319</v>
      </c>
      <c r="O219" s="604">
        <v>0.32768150000000001</v>
      </c>
      <c r="P219" s="604">
        <v>0.61373520000000004</v>
      </c>
      <c r="Q219" s="604">
        <v>0.2262344</v>
      </c>
      <c r="R219" s="604">
        <v>0.31738329999999998</v>
      </c>
      <c r="S219" s="604">
        <v>0.59683699999999995</v>
      </c>
      <c r="T219" s="925">
        <f t="shared" si="153"/>
        <v>-3.9822009999999999</v>
      </c>
      <c r="U219" s="926">
        <f t="shared" si="137"/>
        <v>-0.10338039999999893</v>
      </c>
      <c r="V219" s="927">
        <f t="shared" si="138"/>
        <v>-5.7146521278400508E-3</v>
      </c>
      <c r="W219" s="903">
        <f t="shared" si="132"/>
        <v>3.2991900128300021E-2</v>
      </c>
      <c r="X219" s="212">
        <v>2013</v>
      </c>
      <c r="Y219" s="213" t="s">
        <v>463</v>
      </c>
      <c r="Z219" s="212" t="s">
        <v>513</v>
      </c>
      <c r="AA219" s="212" t="s">
        <v>20</v>
      </c>
      <c r="AB219" s="212" t="s">
        <v>195</v>
      </c>
      <c r="AC219" s="1011" t="s">
        <v>313</v>
      </c>
      <c r="AD219" s="574">
        <v>23.16056</v>
      </c>
      <c r="AE219" s="575">
        <v>9.9359330000000003</v>
      </c>
      <c r="AF219" s="576">
        <v>13.68634</v>
      </c>
      <c r="AG219" s="256">
        <f t="shared" si="150"/>
        <v>9.4742200000000008</v>
      </c>
      <c r="AH219" s="257">
        <f t="shared" si="151"/>
        <v>0.40906696556559946</v>
      </c>
      <c r="AI219" s="1012">
        <v>8.4785889999999995</v>
      </c>
      <c r="AJ219" s="256">
        <v>1.366382</v>
      </c>
      <c r="AK219" s="256">
        <v>1.249485</v>
      </c>
      <c r="AL219" s="256">
        <v>0.37905169999999999</v>
      </c>
      <c r="AM219" s="256">
        <v>0.71306939999999996</v>
      </c>
      <c r="AN219" s="256">
        <v>0.24193809999999999</v>
      </c>
      <c r="AO219" s="256">
        <v>0.35627890000000001</v>
      </c>
      <c r="AP219" s="256">
        <v>0.51121470000000002</v>
      </c>
      <c r="AQ219" s="256">
        <f t="shared" si="139"/>
        <v>-3.7504069999999992</v>
      </c>
      <c r="AR219" s="1013">
        <f t="shared" si="133"/>
        <v>-7.1381799999999274E-2</v>
      </c>
      <c r="AS219" s="927">
        <f t="shared" si="152"/>
        <v>-7.5343194479333677E-3</v>
      </c>
      <c r="AT219" s="212">
        <v>2013</v>
      </c>
      <c r="AU219" s="213" t="s">
        <v>463</v>
      </c>
      <c r="AV219" s="212" t="s">
        <v>513</v>
      </c>
      <c r="AW219" s="212" t="s">
        <v>20</v>
      </c>
      <c r="AX219" s="212" t="s">
        <v>195</v>
      </c>
      <c r="AY219" s="1011" t="s">
        <v>313</v>
      </c>
      <c r="AZ219" s="574">
        <v>20.812280000000001</v>
      </c>
      <c r="BA219" s="575">
        <v>8.1577610000000007</v>
      </c>
      <c r="BB219" s="576">
        <v>12.77176</v>
      </c>
      <c r="BC219" s="256">
        <f t="shared" si="140"/>
        <v>8.0405200000000008</v>
      </c>
      <c r="BD219" s="257">
        <f t="shared" si="141"/>
        <v>0.38633537507663746</v>
      </c>
      <c r="BE219" s="1012">
        <v>4.3393560000000004</v>
      </c>
      <c r="BF219" s="256">
        <v>1.875262</v>
      </c>
      <c r="BG219" s="256">
        <v>3.8439709999999998</v>
      </c>
      <c r="BH219" s="256">
        <v>0.40131430000000001</v>
      </c>
      <c r="BI219" s="256">
        <v>0.68780090000000005</v>
      </c>
      <c r="BJ219" s="256">
        <v>0.26412770000000002</v>
      </c>
      <c r="BK219" s="256">
        <v>0.40487669999999998</v>
      </c>
      <c r="BL219" s="256">
        <v>1.097934</v>
      </c>
      <c r="BM219" s="256">
        <f t="shared" si="142"/>
        <v>-4.6139989999999997</v>
      </c>
      <c r="BN219" s="1013">
        <f t="shared" si="143"/>
        <v>-0.26012359999999823</v>
      </c>
      <c r="BO219" s="927">
        <f t="shared" si="144"/>
        <v>-3.2351589200698243E-2</v>
      </c>
      <c r="BP219" s="212">
        <v>2013</v>
      </c>
      <c r="BQ219" s="213" t="s">
        <v>463</v>
      </c>
      <c r="BR219" s="212" t="s">
        <v>513</v>
      </c>
      <c r="BS219" s="212" t="s">
        <v>20</v>
      </c>
      <c r="BT219" s="212" t="s">
        <v>195</v>
      </c>
      <c r="BU219" s="1011" t="s">
        <v>313</v>
      </c>
      <c r="BV219" s="574">
        <v>81.738389999999995</v>
      </c>
      <c r="BW219" s="575">
        <v>10.383430000000001</v>
      </c>
      <c r="BX219" s="576">
        <v>14.386900000000001</v>
      </c>
      <c r="BY219" s="256">
        <f t="shared" si="145"/>
        <v>67.351489999999998</v>
      </c>
      <c r="BZ219" s="257">
        <f t="shared" si="146"/>
        <v>0.8239884587890709</v>
      </c>
      <c r="CA219" s="1012">
        <v>70.456100000000006</v>
      </c>
      <c r="CB219" s="256">
        <v>0.3740425</v>
      </c>
      <c r="CC219" s="256">
        <v>5.0215700000000002E-2</v>
      </c>
      <c r="CD219" s="256">
        <v>1.4164400000000001E-2</v>
      </c>
      <c r="CE219" s="256">
        <v>0.1062245</v>
      </c>
      <c r="CF219" s="256">
        <v>0.10815760000000001</v>
      </c>
      <c r="CG219" s="256">
        <v>3.4120999999999999E-2</v>
      </c>
      <c r="CH219" s="256">
        <v>0.21773100000000001</v>
      </c>
      <c r="CI219" s="256">
        <f t="shared" si="147"/>
        <v>-4.0034700000000001</v>
      </c>
      <c r="CJ219" s="1013">
        <f t="shared" si="148"/>
        <v>-5.7967000000047619E-3</v>
      </c>
      <c r="CK219" s="927">
        <f t="shared" si="149"/>
        <v>-8.6066395858573608E-5</v>
      </c>
    </row>
    <row r="220" spans="1:89" ht="11.45" customHeight="1">
      <c r="A220" s="205">
        <v>2010</v>
      </c>
      <c r="B220" s="206" t="s">
        <v>463</v>
      </c>
      <c r="C220" s="205" t="s">
        <v>513</v>
      </c>
      <c r="D220" s="205" t="s">
        <v>4</v>
      </c>
      <c r="E220" s="205" t="s">
        <v>196</v>
      </c>
      <c r="F220" s="891" t="s">
        <v>313</v>
      </c>
      <c r="G220" s="584">
        <v>31.981999999999999</v>
      </c>
      <c r="H220" s="585">
        <v>9.2599850000000004</v>
      </c>
      <c r="I220" s="586">
        <v>12.87167</v>
      </c>
      <c r="J220" s="258">
        <f t="shared" si="134"/>
        <v>19.110329999999998</v>
      </c>
      <c r="K220" s="259">
        <f t="shared" si="135"/>
        <v>0.59753392533299976</v>
      </c>
      <c r="L220" s="267">
        <v>16.70477</v>
      </c>
      <c r="M220" s="268">
        <v>1.465462</v>
      </c>
      <c r="N220" s="268">
        <v>1.791307</v>
      </c>
      <c r="O220" s="268">
        <v>0.33985900000000002</v>
      </c>
      <c r="P220" s="268">
        <v>0.77875799999999995</v>
      </c>
      <c r="Q220" s="268">
        <v>0.29835220000000001</v>
      </c>
      <c r="R220" s="268">
        <v>0.34098859999999998</v>
      </c>
      <c r="S220" s="268">
        <v>0.99214550000000001</v>
      </c>
      <c r="T220" s="258">
        <f t="shared" si="153"/>
        <v>-3.6116849999999996</v>
      </c>
      <c r="U220" s="892">
        <f t="shared" si="137"/>
        <v>1.0372699999997792E-2</v>
      </c>
      <c r="V220" s="893">
        <f t="shared" si="138"/>
        <v>5.4277974268355351E-4</v>
      </c>
      <c r="W220" s="900">
        <f t="shared" si="132"/>
        <v>5.1916712060963897E-2</v>
      </c>
      <c r="X220" s="205">
        <v>2010</v>
      </c>
      <c r="Y220" s="206" t="s">
        <v>463</v>
      </c>
      <c r="Z220" s="205" t="s">
        <v>513</v>
      </c>
      <c r="AA220" s="205" t="s">
        <v>4</v>
      </c>
      <c r="AB220" s="205" t="s">
        <v>196</v>
      </c>
      <c r="AC220" s="891" t="s">
        <v>313</v>
      </c>
      <c r="AD220" s="584">
        <v>24.108160000000002</v>
      </c>
      <c r="AE220" s="585">
        <v>9.7092270000000003</v>
      </c>
      <c r="AF220" s="586">
        <v>12.96612</v>
      </c>
      <c r="AG220" s="258">
        <f t="shared" si="150"/>
        <v>11.142040000000001</v>
      </c>
      <c r="AH220" s="259">
        <f t="shared" si="151"/>
        <v>0.46216882582494895</v>
      </c>
      <c r="AI220" s="280">
        <v>8.700628</v>
      </c>
      <c r="AJ220" s="258">
        <v>1.4974719999999999</v>
      </c>
      <c r="AK220" s="258">
        <v>1.3242080000000001</v>
      </c>
      <c r="AL220" s="258">
        <v>0.39730169999999998</v>
      </c>
      <c r="AM220" s="258">
        <v>0.89372399999999996</v>
      </c>
      <c r="AN220" s="258">
        <v>0.27274510000000002</v>
      </c>
      <c r="AO220" s="258">
        <v>0.36497259999999998</v>
      </c>
      <c r="AP220" s="258">
        <v>0.91571429999999998</v>
      </c>
      <c r="AQ220" s="258">
        <f t="shared" si="139"/>
        <v>-3.2568929999999998</v>
      </c>
      <c r="AR220" s="892">
        <f t="shared" si="133"/>
        <v>3.216730000000112E-2</v>
      </c>
      <c r="AS220" s="893">
        <f t="shared" si="152"/>
        <v>2.8870206892096166E-3</v>
      </c>
      <c r="AT220" s="205">
        <v>2010</v>
      </c>
      <c r="AU220" s="206" t="s">
        <v>463</v>
      </c>
      <c r="AV220" s="205" t="s">
        <v>513</v>
      </c>
      <c r="AW220" s="205" t="s">
        <v>4</v>
      </c>
      <c r="AX220" s="205" t="s">
        <v>196</v>
      </c>
      <c r="AY220" s="891" t="s">
        <v>313</v>
      </c>
      <c r="AZ220" s="584">
        <v>20.65352</v>
      </c>
      <c r="BA220" s="585">
        <v>6.5125909999999996</v>
      </c>
      <c r="BB220" s="586">
        <v>10.456239999999999</v>
      </c>
      <c r="BC220" s="258">
        <f t="shared" si="140"/>
        <v>10.197280000000001</v>
      </c>
      <c r="BD220" s="259">
        <f t="shared" si="141"/>
        <v>0.49373085072181405</v>
      </c>
      <c r="BE220" s="280">
        <v>4.2780379999999996</v>
      </c>
      <c r="BF220" s="258">
        <v>2.0248539999999999</v>
      </c>
      <c r="BG220" s="258">
        <v>4.1605150000000002</v>
      </c>
      <c r="BH220" s="258">
        <v>0.38696619999999998</v>
      </c>
      <c r="BI220" s="258">
        <v>0.83842660000000002</v>
      </c>
      <c r="BJ220" s="258">
        <v>0.34128209999999998</v>
      </c>
      <c r="BK220" s="258">
        <v>0.4622095</v>
      </c>
      <c r="BL220" s="258">
        <v>1.6755100000000001</v>
      </c>
      <c r="BM220" s="258">
        <f t="shared" si="142"/>
        <v>-3.9436489999999997</v>
      </c>
      <c r="BN220" s="892">
        <f t="shared" si="143"/>
        <v>-2.6872400000000241E-2</v>
      </c>
      <c r="BO220" s="893">
        <f t="shared" si="144"/>
        <v>-2.6352517534087754E-3</v>
      </c>
      <c r="BP220" s="205">
        <v>2010</v>
      </c>
      <c r="BQ220" s="206" t="s">
        <v>463</v>
      </c>
      <c r="BR220" s="205" t="s">
        <v>513</v>
      </c>
      <c r="BS220" s="205" t="s">
        <v>4</v>
      </c>
      <c r="BT220" s="205" t="s">
        <v>196</v>
      </c>
      <c r="BU220" s="891" t="s">
        <v>313</v>
      </c>
      <c r="BV220" s="584">
        <v>84.035740000000004</v>
      </c>
      <c r="BW220" s="585">
        <v>11.561199999999999</v>
      </c>
      <c r="BX220" s="586">
        <v>16.185849999999999</v>
      </c>
      <c r="BY220" s="258">
        <f t="shared" si="145"/>
        <v>67.849890000000002</v>
      </c>
      <c r="BZ220" s="259">
        <f t="shared" si="146"/>
        <v>0.80739325910618509</v>
      </c>
      <c r="CA220" s="280">
        <v>71.179410000000004</v>
      </c>
      <c r="CB220" s="258">
        <v>0.4397779</v>
      </c>
      <c r="CC220" s="258">
        <v>5.4791899999999998E-2</v>
      </c>
      <c r="CD220" s="258">
        <v>1.63646E-2</v>
      </c>
      <c r="CE220" s="258">
        <v>0.18644379999999999</v>
      </c>
      <c r="CF220" s="258">
        <v>0.34157320000000002</v>
      </c>
      <c r="CG220" s="258">
        <v>4.4829399999999998E-2</v>
      </c>
      <c r="CH220" s="258">
        <v>0.23767849999999999</v>
      </c>
      <c r="CI220" s="258">
        <f t="shared" si="147"/>
        <v>-4.624649999999999</v>
      </c>
      <c r="CJ220" s="892">
        <f t="shared" si="148"/>
        <v>-2.6329300000000444E-2</v>
      </c>
      <c r="CK220" s="893">
        <f t="shared" si="149"/>
        <v>-3.8805221349659438E-4</v>
      </c>
    </row>
    <row r="221" spans="1:89" ht="11.45" customHeight="1">
      <c r="A221" s="205">
        <v>2007</v>
      </c>
      <c r="B221" s="206" t="s">
        <v>463</v>
      </c>
      <c r="C221" s="205" t="s">
        <v>513</v>
      </c>
      <c r="D221" s="205" t="s">
        <v>6</v>
      </c>
      <c r="E221" s="205" t="s">
        <v>197</v>
      </c>
      <c r="F221" s="891" t="s">
        <v>313</v>
      </c>
      <c r="G221" s="584">
        <v>31.140879999999999</v>
      </c>
      <c r="H221" s="585">
        <v>9.4761699999999998</v>
      </c>
      <c r="I221" s="586">
        <v>13.01347</v>
      </c>
      <c r="J221" s="258">
        <f t="shared" si="134"/>
        <v>18.127409999999998</v>
      </c>
      <c r="K221" s="259">
        <f t="shared" si="135"/>
        <v>0.5821097541238397</v>
      </c>
      <c r="L221" s="267">
        <v>14.946289999999999</v>
      </c>
      <c r="M221" s="268">
        <v>1.327609</v>
      </c>
      <c r="N221" s="268">
        <v>2.0614599999999998</v>
      </c>
      <c r="O221" s="268">
        <v>0.38206820000000002</v>
      </c>
      <c r="P221" s="268">
        <v>0.32770110000000002</v>
      </c>
      <c r="Q221" s="268">
        <v>0.24240490000000001</v>
      </c>
      <c r="R221" s="268">
        <v>0.34685850000000001</v>
      </c>
      <c r="S221" s="268">
        <v>2.0121229999999999</v>
      </c>
      <c r="T221" s="258">
        <f t="shared" si="153"/>
        <v>-3.5373000000000001</v>
      </c>
      <c r="U221" s="892">
        <f t="shared" si="137"/>
        <v>1.8195300000002135E-2</v>
      </c>
      <c r="V221" s="893">
        <f t="shared" si="138"/>
        <v>1.003745157195768E-3</v>
      </c>
      <c r="W221" s="900">
        <f t="shared" si="132"/>
        <v>0.11099892372931379</v>
      </c>
      <c r="X221" s="205">
        <v>2007</v>
      </c>
      <c r="Y221" s="206" t="s">
        <v>463</v>
      </c>
      <c r="Z221" s="205" t="s">
        <v>513</v>
      </c>
      <c r="AA221" s="205" t="s">
        <v>6</v>
      </c>
      <c r="AB221" s="205" t="s">
        <v>197</v>
      </c>
      <c r="AC221" s="891" t="s">
        <v>313</v>
      </c>
      <c r="AD221" s="584">
        <v>22.829239999999999</v>
      </c>
      <c r="AE221" s="585">
        <v>9.3084000000000007</v>
      </c>
      <c r="AF221" s="586">
        <v>12.305999999999999</v>
      </c>
      <c r="AG221" s="258">
        <f t="shared" si="150"/>
        <v>10.523239999999999</v>
      </c>
      <c r="AH221" s="259">
        <f t="shared" si="151"/>
        <v>0.46095446015723696</v>
      </c>
      <c r="AI221" s="280">
        <v>7.1377290000000002</v>
      </c>
      <c r="AJ221" s="258">
        <v>1.3827199999999999</v>
      </c>
      <c r="AK221" s="258">
        <v>1.4972639999999999</v>
      </c>
      <c r="AL221" s="258">
        <v>0.4268866</v>
      </c>
      <c r="AM221" s="258">
        <v>0.35593799999999998</v>
      </c>
      <c r="AN221" s="258">
        <v>0.21917010000000001</v>
      </c>
      <c r="AO221" s="258">
        <v>0.38226599999999999</v>
      </c>
      <c r="AP221" s="258">
        <v>2.055275</v>
      </c>
      <c r="AQ221" s="258">
        <f t="shared" si="139"/>
        <v>-2.9975999999999985</v>
      </c>
      <c r="AR221" s="892">
        <f t="shared" si="133"/>
        <v>6.3591300000000572E-2</v>
      </c>
      <c r="AS221" s="893">
        <f t="shared" si="152"/>
        <v>6.0429392468479837E-3</v>
      </c>
      <c r="AT221" s="205">
        <v>2007</v>
      </c>
      <c r="AU221" s="206" t="s">
        <v>463</v>
      </c>
      <c r="AV221" s="205" t="s">
        <v>513</v>
      </c>
      <c r="AW221" s="205" t="s">
        <v>6</v>
      </c>
      <c r="AX221" s="205" t="s">
        <v>197</v>
      </c>
      <c r="AY221" s="891" t="s">
        <v>313</v>
      </c>
      <c r="AZ221" s="584">
        <v>20.366379999999999</v>
      </c>
      <c r="BA221" s="585">
        <v>6.8771620000000002</v>
      </c>
      <c r="BB221" s="586">
        <v>10.263909999999999</v>
      </c>
      <c r="BC221" s="258">
        <f t="shared" si="140"/>
        <v>10.10247</v>
      </c>
      <c r="BD221" s="259">
        <f t="shared" si="141"/>
        <v>0.49603660542521549</v>
      </c>
      <c r="BE221" s="280">
        <v>2.6272090000000001</v>
      </c>
      <c r="BF221" s="258">
        <v>1.761258</v>
      </c>
      <c r="BG221" s="258">
        <v>4.7865859999999998</v>
      </c>
      <c r="BH221" s="258">
        <v>0.48251179999999999</v>
      </c>
      <c r="BI221" s="258">
        <v>0.38298199999999999</v>
      </c>
      <c r="BJ221" s="258">
        <v>0.2756557</v>
      </c>
      <c r="BK221" s="258">
        <v>0.43022440000000001</v>
      </c>
      <c r="BL221" s="258">
        <v>2.8423219999999998</v>
      </c>
      <c r="BM221" s="258">
        <f t="shared" si="142"/>
        <v>-3.386747999999999</v>
      </c>
      <c r="BN221" s="892">
        <f t="shared" si="143"/>
        <v>-9.9530899999999534E-2</v>
      </c>
      <c r="BO221" s="893">
        <f t="shared" si="144"/>
        <v>-9.8521351709037024E-3</v>
      </c>
      <c r="BP221" s="205">
        <v>2007</v>
      </c>
      <c r="BQ221" s="206" t="s">
        <v>463</v>
      </c>
      <c r="BR221" s="205" t="s">
        <v>513</v>
      </c>
      <c r="BS221" s="205" t="s">
        <v>6</v>
      </c>
      <c r="BT221" s="205" t="s">
        <v>197</v>
      </c>
      <c r="BU221" s="891" t="s">
        <v>313</v>
      </c>
      <c r="BV221" s="584">
        <v>85.993480000000005</v>
      </c>
      <c r="BW221" s="585">
        <v>14.44979</v>
      </c>
      <c r="BX221" s="586">
        <v>20.644950000000001</v>
      </c>
      <c r="BY221" s="258">
        <f t="shared" si="145"/>
        <v>65.348530000000011</v>
      </c>
      <c r="BZ221" s="259">
        <f t="shared" si="146"/>
        <v>0.75992424076802112</v>
      </c>
      <c r="CA221" s="280">
        <v>70.205489999999998</v>
      </c>
      <c r="CB221" s="258">
        <v>0.36330030000000002</v>
      </c>
      <c r="CC221" s="258">
        <v>5.1789300000000003E-2</v>
      </c>
      <c r="CD221" s="258">
        <v>1.5991200000000001E-2</v>
      </c>
      <c r="CE221" s="258">
        <v>0.11043550000000001</v>
      </c>
      <c r="CF221" s="258">
        <v>0.2909446</v>
      </c>
      <c r="CG221" s="258">
        <v>5.1028700000000003E-2</v>
      </c>
      <c r="CH221" s="258">
        <v>0.44326969999999999</v>
      </c>
      <c r="CI221" s="258">
        <f t="shared" si="147"/>
        <v>-6.1951600000000013</v>
      </c>
      <c r="CJ221" s="892">
        <f t="shared" si="148"/>
        <v>1.1440700000008519E-2</v>
      </c>
      <c r="CK221" s="893">
        <f t="shared" si="149"/>
        <v>1.7507203299000785E-4</v>
      </c>
    </row>
    <row r="222" spans="1:89" ht="11.45" customHeight="1">
      <c r="A222" s="205">
        <v>2004</v>
      </c>
      <c r="B222" s="206" t="s">
        <v>463</v>
      </c>
      <c r="C222" s="205" t="s">
        <v>513</v>
      </c>
      <c r="D222" s="205" t="s">
        <v>8</v>
      </c>
      <c r="E222" s="205" t="s">
        <v>198</v>
      </c>
      <c r="F222" s="891" t="s">
        <v>313</v>
      </c>
      <c r="G222" s="584">
        <v>31.82159</v>
      </c>
      <c r="H222" s="585">
        <v>9.0955510000000004</v>
      </c>
      <c r="I222" s="586">
        <v>12.76868</v>
      </c>
      <c r="J222" s="258">
        <f t="shared" si="134"/>
        <v>19.052910000000001</v>
      </c>
      <c r="K222" s="259">
        <f t="shared" si="135"/>
        <v>0.59874160907735907</v>
      </c>
      <c r="L222" s="267">
        <v>14.520949999999999</v>
      </c>
      <c r="M222" s="268">
        <v>3.3137590000000001</v>
      </c>
      <c r="N222" s="268">
        <v>2.366832</v>
      </c>
      <c r="O222" s="268">
        <v>0.50046250000000003</v>
      </c>
      <c r="P222" s="268">
        <v>0.98166850000000005</v>
      </c>
      <c r="Q222" s="268">
        <v>0.2092533</v>
      </c>
      <c r="R222" s="268">
        <v>0.4498897</v>
      </c>
      <c r="S222" s="268">
        <v>2.7725699999999999E-2</v>
      </c>
      <c r="T222" s="258">
        <f t="shared" si="153"/>
        <v>-3.6731289999999994</v>
      </c>
      <c r="U222" s="892">
        <f t="shared" si="137"/>
        <v>0.35549829999999716</v>
      </c>
      <c r="V222" s="893">
        <f t="shared" si="138"/>
        <v>1.8658477891303593E-2</v>
      </c>
      <c r="W222" s="900">
        <f t="shared" si="132"/>
        <v>1.4551950331996529E-3</v>
      </c>
      <c r="X222" s="205">
        <v>2004</v>
      </c>
      <c r="Y222" s="206" t="s">
        <v>463</v>
      </c>
      <c r="Z222" s="205" t="s">
        <v>513</v>
      </c>
      <c r="AA222" s="205" t="s">
        <v>8</v>
      </c>
      <c r="AB222" s="205" t="s">
        <v>198</v>
      </c>
      <c r="AC222" s="891" t="s">
        <v>313</v>
      </c>
      <c r="AD222" s="584">
        <v>22.84403</v>
      </c>
      <c r="AE222" s="585">
        <v>8.2785820000000001</v>
      </c>
      <c r="AF222" s="586">
        <v>11.36978</v>
      </c>
      <c r="AG222" s="258">
        <f t="shared" si="150"/>
        <v>11.47425</v>
      </c>
      <c r="AH222" s="259">
        <f t="shared" si="151"/>
        <v>0.50228659303984458</v>
      </c>
      <c r="AI222" s="280">
        <v>6.6197470000000003</v>
      </c>
      <c r="AJ222" s="258">
        <v>3.5972689999999998</v>
      </c>
      <c r="AK222" s="258">
        <v>1.667632</v>
      </c>
      <c r="AL222" s="258">
        <v>0.56825400000000004</v>
      </c>
      <c r="AM222" s="258">
        <v>1.0910960000000001</v>
      </c>
      <c r="AN222" s="258">
        <v>0.1608977</v>
      </c>
      <c r="AO222" s="258">
        <v>0.52411509999999994</v>
      </c>
      <c r="AP222" s="258">
        <v>2.6438699999999999E-2</v>
      </c>
      <c r="AQ222" s="258">
        <f t="shared" si="139"/>
        <v>-3.0911980000000003</v>
      </c>
      <c r="AR222" s="892">
        <f t="shared" si="133"/>
        <v>0.30999850000000073</v>
      </c>
      <c r="AS222" s="893">
        <f t="shared" si="152"/>
        <v>2.7016885635226768E-2</v>
      </c>
      <c r="AT222" s="205">
        <v>2004</v>
      </c>
      <c r="AU222" s="206" t="s">
        <v>463</v>
      </c>
      <c r="AV222" s="205" t="s">
        <v>513</v>
      </c>
      <c r="AW222" s="205" t="s">
        <v>8</v>
      </c>
      <c r="AX222" s="205" t="s">
        <v>198</v>
      </c>
      <c r="AY222" s="891" t="s">
        <v>313</v>
      </c>
      <c r="AZ222" s="584">
        <v>21.598939999999999</v>
      </c>
      <c r="BA222" s="585">
        <v>6.6537470000000001</v>
      </c>
      <c r="BB222" s="586">
        <v>10.29965</v>
      </c>
      <c r="BC222" s="258">
        <f t="shared" si="140"/>
        <v>11.299289999999999</v>
      </c>
      <c r="BD222" s="259">
        <f t="shared" si="141"/>
        <v>0.52314095043553066</v>
      </c>
      <c r="BE222" s="280">
        <v>1.9815750000000001</v>
      </c>
      <c r="BF222" s="258">
        <v>4.2360519999999999</v>
      </c>
      <c r="BG222" s="258">
        <v>5.5760860000000001</v>
      </c>
      <c r="BH222" s="258">
        <v>0.61412100000000003</v>
      </c>
      <c r="BI222" s="258">
        <v>1.061993</v>
      </c>
      <c r="BJ222" s="258">
        <v>0.25224449999999998</v>
      </c>
      <c r="BK222" s="258">
        <v>0.46984789999999998</v>
      </c>
      <c r="BL222" s="258">
        <v>4.7630800000000001E-2</v>
      </c>
      <c r="BM222" s="258">
        <f t="shared" si="142"/>
        <v>-3.6459029999999997</v>
      </c>
      <c r="BN222" s="892">
        <f t="shared" si="143"/>
        <v>0.70564279999999968</v>
      </c>
      <c r="BO222" s="893">
        <f t="shared" si="144"/>
        <v>6.2450189348180259E-2</v>
      </c>
      <c r="BP222" s="205">
        <v>2004</v>
      </c>
      <c r="BQ222" s="206" t="s">
        <v>463</v>
      </c>
      <c r="BR222" s="205" t="s">
        <v>513</v>
      </c>
      <c r="BS222" s="205" t="s">
        <v>8</v>
      </c>
      <c r="BT222" s="205" t="s">
        <v>198</v>
      </c>
      <c r="BU222" s="891" t="s">
        <v>313</v>
      </c>
      <c r="BV222" s="584">
        <v>87.803470000000004</v>
      </c>
      <c r="BW222" s="585">
        <v>16.718969999999999</v>
      </c>
      <c r="BX222" s="586">
        <v>22.95778</v>
      </c>
      <c r="BY222" s="258">
        <f t="shared" si="145"/>
        <v>64.845690000000005</v>
      </c>
      <c r="BZ222" s="259">
        <f t="shared" si="146"/>
        <v>0.73853220151777599</v>
      </c>
      <c r="CA222" s="280">
        <v>69.717799999999997</v>
      </c>
      <c r="CB222" s="258">
        <v>0.54287719999999995</v>
      </c>
      <c r="CC222" s="258">
        <v>2.5246600000000001E-2</v>
      </c>
      <c r="CD222" s="258">
        <v>1.6724599999999999E-2</v>
      </c>
      <c r="CE222" s="258">
        <v>0.373394</v>
      </c>
      <c r="CF222" s="258">
        <v>0.34673500000000002</v>
      </c>
      <c r="CG222" s="258">
        <v>9.5058400000000001E-2</v>
      </c>
      <c r="CH222" s="258">
        <v>0</v>
      </c>
      <c r="CI222" s="258">
        <f t="shared" si="147"/>
        <v>-6.2388100000000009</v>
      </c>
      <c r="CJ222" s="892">
        <f t="shared" si="148"/>
        <v>-3.3335800000003246E-2</v>
      </c>
      <c r="CK222" s="893">
        <f t="shared" si="149"/>
        <v>-5.1407888481105283E-4</v>
      </c>
    </row>
    <row r="223" spans="1:89" ht="11.45" customHeight="1">
      <c r="A223" s="205">
        <v>2000</v>
      </c>
      <c r="B223" s="206" t="s">
        <v>463</v>
      </c>
      <c r="C223" s="205" t="s">
        <v>513</v>
      </c>
      <c r="D223" s="205" t="s">
        <v>10</v>
      </c>
      <c r="E223" s="205" t="s">
        <v>199</v>
      </c>
      <c r="F223" s="891" t="s">
        <v>313</v>
      </c>
      <c r="G223" s="584">
        <v>28.29692</v>
      </c>
      <c r="H223" s="585">
        <v>8.8052130000000002</v>
      </c>
      <c r="I223" s="586">
        <v>12.28068</v>
      </c>
      <c r="J223" s="258">
        <f t="shared" si="134"/>
        <v>16.01624</v>
      </c>
      <c r="K223" s="259">
        <f t="shared" si="135"/>
        <v>0.56600647703000895</v>
      </c>
      <c r="L223" s="267">
        <v>14.30494</v>
      </c>
      <c r="M223" s="268">
        <v>0.83532910000000005</v>
      </c>
      <c r="N223" s="268">
        <v>2.4462579999999998</v>
      </c>
      <c r="O223" s="268">
        <v>0.3352504</v>
      </c>
      <c r="P223" s="268">
        <v>0.68073459999999997</v>
      </c>
      <c r="Q223" s="268">
        <v>0.26552490000000001</v>
      </c>
      <c r="R223" s="268">
        <v>0.46168569999999998</v>
      </c>
      <c r="S223" s="268">
        <v>2.6212200000000001E-2</v>
      </c>
      <c r="T223" s="258">
        <f t="shared" si="153"/>
        <v>-3.4754670000000001</v>
      </c>
      <c r="U223" s="892">
        <f t="shared" si="137"/>
        <v>0.13577209999999873</v>
      </c>
      <c r="V223" s="893">
        <f t="shared" si="138"/>
        <v>8.477151940780029E-3</v>
      </c>
      <c r="W223" s="900">
        <f t="shared" si="132"/>
        <v>1.6366013496301255E-3</v>
      </c>
      <c r="X223" s="205">
        <v>2000</v>
      </c>
      <c r="Y223" s="206" t="s">
        <v>463</v>
      </c>
      <c r="Z223" s="205" t="s">
        <v>513</v>
      </c>
      <c r="AA223" s="205" t="s">
        <v>10</v>
      </c>
      <c r="AB223" s="205" t="s">
        <v>199</v>
      </c>
      <c r="AC223" s="891" t="s">
        <v>313</v>
      </c>
      <c r="AD223" s="584">
        <v>18.076930000000001</v>
      </c>
      <c r="AE223" s="585">
        <v>7.2802629999999997</v>
      </c>
      <c r="AF223" s="586">
        <v>9.8819289999999995</v>
      </c>
      <c r="AG223" s="258">
        <f t="shared" si="150"/>
        <v>8.1950010000000013</v>
      </c>
      <c r="AH223" s="259">
        <f t="shared" si="151"/>
        <v>0.45334030723137175</v>
      </c>
      <c r="AI223" s="280">
        <v>6.2058730000000004</v>
      </c>
      <c r="AJ223" s="258">
        <v>0.95012569999999996</v>
      </c>
      <c r="AK223" s="258">
        <v>1.6785950000000001</v>
      </c>
      <c r="AL223" s="258">
        <v>0.43381619999999999</v>
      </c>
      <c r="AM223" s="258">
        <v>0.74945969999999995</v>
      </c>
      <c r="AN223" s="258">
        <v>0.14461450000000001</v>
      </c>
      <c r="AO223" s="258">
        <v>0.4905159</v>
      </c>
      <c r="AP223" s="258">
        <v>2.86019E-2</v>
      </c>
      <c r="AQ223" s="258">
        <f t="shared" si="139"/>
        <v>-2.6016659999999998</v>
      </c>
      <c r="AR223" s="892">
        <f t="shared" si="133"/>
        <v>0.1150651000000007</v>
      </c>
      <c r="AS223" s="893">
        <f t="shared" si="152"/>
        <v>1.4040889073717096E-2</v>
      </c>
      <c r="AT223" s="205">
        <v>2000</v>
      </c>
      <c r="AU223" s="206" t="s">
        <v>463</v>
      </c>
      <c r="AV223" s="205" t="s">
        <v>513</v>
      </c>
      <c r="AW223" s="205" t="s">
        <v>10</v>
      </c>
      <c r="AX223" s="205" t="s">
        <v>199</v>
      </c>
      <c r="AY223" s="891" t="s">
        <v>313</v>
      </c>
      <c r="AZ223" s="584">
        <v>16.363710000000001</v>
      </c>
      <c r="BA223" s="585">
        <v>5.2183489999999999</v>
      </c>
      <c r="BB223" s="586">
        <v>7.804265</v>
      </c>
      <c r="BC223" s="258">
        <f t="shared" si="140"/>
        <v>8.5594450000000002</v>
      </c>
      <c r="BD223" s="259">
        <f t="shared" si="141"/>
        <v>0.52307484060766174</v>
      </c>
      <c r="BE223" s="280">
        <v>1.8317220000000001</v>
      </c>
      <c r="BF223" s="258">
        <v>1.0270600000000001</v>
      </c>
      <c r="BG223" s="258">
        <v>6.024635</v>
      </c>
      <c r="BH223" s="258">
        <v>0.27565050000000002</v>
      </c>
      <c r="BI223" s="258">
        <v>0.78734680000000001</v>
      </c>
      <c r="BJ223" s="258">
        <v>0.269403</v>
      </c>
      <c r="BK223" s="258">
        <v>0.63886549999999998</v>
      </c>
      <c r="BL223" s="258">
        <v>3.6922200000000002E-2</v>
      </c>
      <c r="BM223" s="258">
        <f t="shared" si="142"/>
        <v>-2.5859160000000001</v>
      </c>
      <c r="BN223" s="892">
        <f t="shared" si="143"/>
        <v>0.25375600000000276</v>
      </c>
      <c r="BO223" s="893">
        <f t="shared" si="144"/>
        <v>2.9646314685123014E-2</v>
      </c>
      <c r="BP223" s="205">
        <v>2000</v>
      </c>
      <c r="BQ223" s="206" t="s">
        <v>463</v>
      </c>
      <c r="BR223" s="205" t="s">
        <v>513</v>
      </c>
      <c r="BS223" s="205" t="s">
        <v>10</v>
      </c>
      <c r="BT223" s="205" t="s">
        <v>199</v>
      </c>
      <c r="BU223" s="891" t="s">
        <v>313</v>
      </c>
      <c r="BV223" s="584">
        <v>88.027289999999994</v>
      </c>
      <c r="BW223" s="585">
        <v>20.508880000000001</v>
      </c>
      <c r="BX223" s="586">
        <v>28.889220000000002</v>
      </c>
      <c r="BY223" s="258">
        <f t="shared" si="145"/>
        <v>59.138069999999992</v>
      </c>
      <c r="BZ223" s="259">
        <f t="shared" si="146"/>
        <v>0.6718151836776981</v>
      </c>
      <c r="CA223" s="280">
        <v>66.300880000000006</v>
      </c>
      <c r="CB223" s="258">
        <v>7.52583E-2</v>
      </c>
      <c r="CC223" s="258">
        <v>1.82533E-2</v>
      </c>
      <c r="CD223" s="258">
        <v>2.9121399999999999E-2</v>
      </c>
      <c r="CE223" s="258">
        <v>0.23832610000000001</v>
      </c>
      <c r="CF223" s="258">
        <v>0.74802679999999999</v>
      </c>
      <c r="CG223" s="258">
        <v>7.1413000000000004E-2</v>
      </c>
      <c r="CH223" s="258">
        <v>0</v>
      </c>
      <c r="CI223" s="258">
        <f t="shared" si="147"/>
        <v>-8.3803400000000003</v>
      </c>
      <c r="CJ223" s="892">
        <f t="shared" si="148"/>
        <v>3.7131099999989203E-2</v>
      </c>
      <c r="CK223" s="893">
        <f t="shared" si="149"/>
        <v>6.2787135258200353E-4</v>
      </c>
    </row>
    <row r="224" spans="1:89" ht="11.45" customHeight="1">
      <c r="A224" s="205">
        <v>1995</v>
      </c>
      <c r="B224" s="206" t="s">
        <v>463</v>
      </c>
      <c r="C224" s="205" t="s">
        <v>513</v>
      </c>
      <c r="D224" s="205" t="s">
        <v>12</v>
      </c>
      <c r="E224" s="205" t="s">
        <v>200</v>
      </c>
      <c r="F224" s="891" t="s">
        <v>313</v>
      </c>
      <c r="G224" s="584">
        <v>29.610990000000001</v>
      </c>
      <c r="H224" s="585">
        <v>10.16028</v>
      </c>
      <c r="I224" s="586">
        <v>13.286060000000001</v>
      </c>
      <c r="J224" s="258">
        <f t="shared" si="134"/>
        <v>16.324930000000002</v>
      </c>
      <c r="K224" s="259">
        <f t="shared" si="135"/>
        <v>0.55131321175009684</v>
      </c>
      <c r="L224" s="267">
        <v>14.702859999999999</v>
      </c>
      <c r="M224" s="268"/>
      <c r="N224" s="268">
        <v>1.786098</v>
      </c>
      <c r="O224" s="268">
        <v>0.30823519999999999</v>
      </c>
      <c r="P224" s="268">
        <v>1.4379059999999999</v>
      </c>
      <c r="Q224" s="268">
        <v>0.20214080000000001</v>
      </c>
      <c r="R224" s="268">
        <v>0.9380927</v>
      </c>
      <c r="S224" s="268">
        <v>0.26865860000000003</v>
      </c>
      <c r="T224" s="258">
        <f t="shared" si="153"/>
        <v>-3.1257800000000007</v>
      </c>
      <c r="U224" s="892">
        <f t="shared" si="137"/>
        <v>-0.19328129999999533</v>
      </c>
      <c r="V224" s="893">
        <f t="shared" si="138"/>
        <v>-1.1839640353740893E-2</v>
      </c>
      <c r="W224" s="900">
        <f t="shared" si="132"/>
        <v>1.6456952648495275E-2</v>
      </c>
      <c r="X224" s="205">
        <v>1995</v>
      </c>
      <c r="Y224" s="206" t="s">
        <v>463</v>
      </c>
      <c r="Z224" s="205" t="s">
        <v>513</v>
      </c>
      <c r="AA224" s="205" t="s">
        <v>12</v>
      </c>
      <c r="AB224" s="205" t="s">
        <v>200</v>
      </c>
      <c r="AC224" s="891" t="s">
        <v>313</v>
      </c>
      <c r="AD224" s="584">
        <v>19.040030000000002</v>
      </c>
      <c r="AE224" s="585">
        <v>7.645016</v>
      </c>
      <c r="AF224" s="586">
        <v>10.30165</v>
      </c>
      <c r="AG224" s="258">
        <f t="shared" si="150"/>
        <v>8.7383800000000011</v>
      </c>
      <c r="AH224" s="259">
        <f t="shared" si="151"/>
        <v>0.45894780627971704</v>
      </c>
      <c r="AI224" s="280">
        <v>6.931101</v>
      </c>
      <c r="AJ224" s="258"/>
      <c r="AK224" s="258">
        <v>1.2550269999999999</v>
      </c>
      <c r="AL224" s="258">
        <v>0.3355765</v>
      </c>
      <c r="AM224" s="258">
        <v>1.6769160000000001</v>
      </c>
      <c r="AN224" s="258">
        <v>0.14900140000000001</v>
      </c>
      <c r="AO224" s="258">
        <v>0.99543619999999999</v>
      </c>
      <c r="AP224" s="258">
        <v>0.1956427</v>
      </c>
      <c r="AQ224" s="258">
        <f t="shared" si="139"/>
        <v>-2.6566340000000004</v>
      </c>
      <c r="AR224" s="892">
        <f t="shared" si="133"/>
        <v>-0.14368679999999934</v>
      </c>
      <c r="AS224" s="893">
        <f t="shared" si="152"/>
        <v>-1.6443185121269539E-2</v>
      </c>
      <c r="AT224" s="205">
        <v>1995</v>
      </c>
      <c r="AU224" s="206" t="s">
        <v>463</v>
      </c>
      <c r="AV224" s="205" t="s">
        <v>513</v>
      </c>
      <c r="AW224" s="205" t="s">
        <v>12</v>
      </c>
      <c r="AX224" s="205" t="s">
        <v>200</v>
      </c>
      <c r="AY224" s="891" t="s">
        <v>313</v>
      </c>
      <c r="AZ224" s="584">
        <v>18.66901</v>
      </c>
      <c r="BA224" s="585">
        <v>7.3239000000000001</v>
      </c>
      <c r="BB224" s="586">
        <v>10.58905</v>
      </c>
      <c r="BC224" s="258">
        <f t="shared" si="140"/>
        <v>8.0799599999999998</v>
      </c>
      <c r="BD224" s="259">
        <f t="shared" si="141"/>
        <v>0.43280066805899187</v>
      </c>
      <c r="BE224" s="280">
        <v>3.691309</v>
      </c>
      <c r="BF224" s="258"/>
      <c r="BG224" s="258">
        <v>4.398854</v>
      </c>
      <c r="BH224" s="258">
        <v>0.40582420000000002</v>
      </c>
      <c r="BI224" s="258">
        <v>1.39689</v>
      </c>
      <c r="BJ224" s="258">
        <v>0.36393049999999999</v>
      </c>
      <c r="BK224" s="258">
        <v>1.3140350000000001</v>
      </c>
      <c r="BL224" s="258">
        <v>0.1845627</v>
      </c>
      <c r="BM224" s="258">
        <f t="shared" si="142"/>
        <v>-3.2651500000000002</v>
      </c>
      <c r="BN224" s="892">
        <f t="shared" si="143"/>
        <v>-0.41029540000000253</v>
      </c>
      <c r="BO224" s="893">
        <f t="shared" si="144"/>
        <v>-5.0779385046460943E-2</v>
      </c>
      <c r="BP224" s="205">
        <v>1995</v>
      </c>
      <c r="BQ224" s="206" t="s">
        <v>463</v>
      </c>
      <c r="BR224" s="205" t="s">
        <v>513</v>
      </c>
      <c r="BS224" s="205" t="s">
        <v>12</v>
      </c>
      <c r="BT224" s="205" t="s">
        <v>200</v>
      </c>
      <c r="BU224" s="891" t="s">
        <v>313</v>
      </c>
      <c r="BV224" s="584">
        <v>86.141750000000002</v>
      </c>
      <c r="BW224" s="585">
        <v>23.951450000000001</v>
      </c>
      <c r="BX224" s="586">
        <v>28.672989999999999</v>
      </c>
      <c r="BY224" s="258">
        <f t="shared" si="145"/>
        <v>57.468760000000003</v>
      </c>
      <c r="BZ224" s="259">
        <f t="shared" si="146"/>
        <v>0.66714177503939731</v>
      </c>
      <c r="CA224" s="280">
        <v>60.598970000000001</v>
      </c>
      <c r="CB224" s="258"/>
      <c r="CC224" s="258">
        <v>5.8022000000000004E-3</v>
      </c>
      <c r="CD224" s="258">
        <v>6.0795799999999997E-2</v>
      </c>
      <c r="CE224" s="258">
        <v>0.58111570000000001</v>
      </c>
      <c r="CF224" s="258">
        <v>0.16958519999999999</v>
      </c>
      <c r="CG224" s="258">
        <v>0.16890620000000001</v>
      </c>
      <c r="CH224" s="258">
        <v>0.67157080000000002</v>
      </c>
      <c r="CI224" s="258">
        <f t="shared" si="147"/>
        <v>-4.7215399999999974</v>
      </c>
      <c r="CJ224" s="892">
        <f t="shared" si="148"/>
        <v>-6.6445899999997948E-2</v>
      </c>
      <c r="CK224" s="893">
        <f t="shared" si="149"/>
        <v>-1.1562090429652204E-3</v>
      </c>
    </row>
    <row r="225" spans="1:89" ht="11.45" customHeight="1">
      <c r="A225" s="205">
        <v>1991</v>
      </c>
      <c r="B225" s="206" t="s">
        <v>463</v>
      </c>
      <c r="C225" s="205" t="s">
        <v>513</v>
      </c>
      <c r="D225" s="205" t="s">
        <v>14</v>
      </c>
      <c r="E225" s="205" t="s">
        <v>201</v>
      </c>
      <c r="F225" s="891" t="s">
        <v>313</v>
      </c>
      <c r="G225" s="584">
        <v>25.844380000000001</v>
      </c>
      <c r="H225" s="585">
        <v>9.2779830000000008</v>
      </c>
      <c r="I225" s="586">
        <v>12.143230000000001</v>
      </c>
      <c r="J225" s="258">
        <f t="shared" si="134"/>
        <v>13.70115</v>
      </c>
      <c r="K225" s="259">
        <f t="shared" si="135"/>
        <v>0.53014040189782075</v>
      </c>
      <c r="L225" s="267">
        <v>13.89949</v>
      </c>
      <c r="M225" s="268"/>
      <c r="N225" s="268">
        <v>1.5515699999999999</v>
      </c>
      <c r="O225" s="268"/>
      <c r="P225" s="268"/>
      <c r="Q225" s="268"/>
      <c r="R225" s="268"/>
      <c r="S225" s="268">
        <v>1.2313940000000001</v>
      </c>
      <c r="T225" s="258">
        <f t="shared" si="153"/>
        <v>-2.8652470000000001</v>
      </c>
      <c r="U225" s="892">
        <f t="shared" si="137"/>
        <v>-0.11605699999999963</v>
      </c>
      <c r="V225" s="893">
        <f t="shared" si="138"/>
        <v>-8.4706028326089148E-3</v>
      </c>
      <c r="W225" s="900">
        <f t="shared" si="132"/>
        <v>8.9875229451542402E-2</v>
      </c>
      <c r="X225" s="205">
        <v>1991</v>
      </c>
      <c r="Y225" s="206" t="s">
        <v>463</v>
      </c>
      <c r="Z225" s="205" t="s">
        <v>513</v>
      </c>
      <c r="AA225" s="205" t="s">
        <v>14</v>
      </c>
      <c r="AB225" s="205" t="s">
        <v>201</v>
      </c>
      <c r="AC225" s="891" t="s">
        <v>313</v>
      </c>
      <c r="AD225" s="584">
        <v>15.64303</v>
      </c>
      <c r="AE225" s="585">
        <v>6.391534</v>
      </c>
      <c r="AF225" s="586">
        <v>8.5795480000000008</v>
      </c>
      <c r="AG225" s="258">
        <f t="shared" si="150"/>
        <v>7.0634819999999987</v>
      </c>
      <c r="AH225" s="259">
        <f t="shared" si="151"/>
        <v>0.45154180488051221</v>
      </c>
      <c r="AI225" s="280">
        <v>6.9572760000000002</v>
      </c>
      <c r="AJ225" s="258"/>
      <c r="AK225" s="258">
        <v>1.0329950000000001</v>
      </c>
      <c r="AL225" s="258"/>
      <c r="AM225" s="258"/>
      <c r="AN225" s="258"/>
      <c r="AO225" s="258"/>
      <c r="AP225" s="258">
        <v>1.347898</v>
      </c>
      <c r="AQ225" s="258">
        <f t="shared" si="139"/>
        <v>-2.1880140000000008</v>
      </c>
      <c r="AR225" s="892">
        <f t="shared" si="133"/>
        <v>-8.667300000000111E-2</v>
      </c>
      <c r="AS225" s="893">
        <f t="shared" si="152"/>
        <v>-1.2270577032687437E-2</v>
      </c>
      <c r="AT225" s="205">
        <v>1991</v>
      </c>
      <c r="AU225" s="206" t="s">
        <v>463</v>
      </c>
      <c r="AV225" s="205" t="s">
        <v>513</v>
      </c>
      <c r="AW225" s="205" t="s">
        <v>14</v>
      </c>
      <c r="AX225" s="205" t="s">
        <v>201</v>
      </c>
      <c r="AY225" s="891" t="s">
        <v>313</v>
      </c>
      <c r="AZ225" s="584">
        <v>16.478459999999998</v>
      </c>
      <c r="BA225" s="585">
        <v>7.3189120000000001</v>
      </c>
      <c r="BB225" s="586">
        <v>10.114280000000001</v>
      </c>
      <c r="BC225" s="258">
        <f t="shared" si="140"/>
        <v>6.3641799999999975</v>
      </c>
      <c r="BD225" s="259">
        <f t="shared" si="141"/>
        <v>0.38621206107852302</v>
      </c>
      <c r="BE225" s="280">
        <v>4.1399800000000004</v>
      </c>
      <c r="BF225" s="258"/>
      <c r="BG225" s="258">
        <v>3.9086349999999999</v>
      </c>
      <c r="BH225" s="258"/>
      <c r="BI225" s="258"/>
      <c r="BJ225" s="258"/>
      <c r="BK225" s="258"/>
      <c r="BL225" s="258">
        <v>1.4051720000000001</v>
      </c>
      <c r="BM225" s="258">
        <f t="shared" si="142"/>
        <v>-2.7953680000000007</v>
      </c>
      <c r="BN225" s="892">
        <f t="shared" si="143"/>
        <v>-0.29423900000000192</v>
      </c>
      <c r="BO225" s="893">
        <f t="shared" si="144"/>
        <v>-4.6233607471819156E-2</v>
      </c>
      <c r="BP225" s="205">
        <v>1991</v>
      </c>
      <c r="BQ225" s="206" t="s">
        <v>463</v>
      </c>
      <c r="BR225" s="205" t="s">
        <v>513</v>
      </c>
      <c r="BS225" s="205" t="s">
        <v>14</v>
      </c>
      <c r="BT225" s="205" t="s">
        <v>201</v>
      </c>
      <c r="BU225" s="891" t="s">
        <v>313</v>
      </c>
      <c r="BV225" s="584">
        <v>80.64452</v>
      </c>
      <c r="BW225" s="585">
        <v>23.737089999999998</v>
      </c>
      <c r="BX225" s="586">
        <v>29.404489999999999</v>
      </c>
      <c r="BY225" s="258">
        <f t="shared" si="145"/>
        <v>51.240030000000004</v>
      </c>
      <c r="BZ225" s="259">
        <f t="shared" si="146"/>
        <v>0.6353814245530881</v>
      </c>
      <c r="CA225" s="280">
        <v>56.319719999999997</v>
      </c>
      <c r="CB225" s="258"/>
      <c r="CC225" s="258">
        <v>4.6565099999999998E-2</v>
      </c>
      <c r="CD225" s="258"/>
      <c r="CE225" s="258"/>
      <c r="CF225" s="258"/>
      <c r="CG225" s="258"/>
      <c r="CH225" s="258">
        <v>0.50436499999999995</v>
      </c>
      <c r="CI225" s="258">
        <f t="shared" si="147"/>
        <v>-5.6674000000000007</v>
      </c>
      <c r="CJ225" s="892">
        <f t="shared" si="148"/>
        <v>3.6779900000006194E-2</v>
      </c>
      <c r="CK225" s="893">
        <f t="shared" si="149"/>
        <v>7.1779622299218389E-4</v>
      </c>
    </row>
    <row r="226" spans="1:89" ht="11.45" customHeight="1">
      <c r="A226" s="205">
        <v>1986</v>
      </c>
      <c r="B226" s="206" t="s">
        <v>463</v>
      </c>
      <c r="C226" s="205" t="s">
        <v>513</v>
      </c>
      <c r="D226" s="205" t="s">
        <v>16</v>
      </c>
      <c r="E226" s="205" t="s">
        <v>202</v>
      </c>
      <c r="F226" s="891" t="s">
        <v>313</v>
      </c>
      <c r="G226" s="584">
        <v>22.168369999999999</v>
      </c>
      <c r="H226" s="585">
        <v>10.65901</v>
      </c>
      <c r="I226" s="586">
        <v>12.80494</v>
      </c>
      <c r="J226" s="258">
        <f t="shared" si="134"/>
        <v>9.3634299999999993</v>
      </c>
      <c r="K226" s="259">
        <f t="shared" si="135"/>
        <v>0.42237791953129616</v>
      </c>
      <c r="L226" s="267">
        <v>0.74265150000000002</v>
      </c>
      <c r="M226" s="268"/>
      <c r="N226" s="268">
        <v>0.71865559999999995</v>
      </c>
      <c r="O226" s="268"/>
      <c r="P226" s="268">
        <v>0.22554640000000001</v>
      </c>
      <c r="Q226" s="268"/>
      <c r="R226" s="268"/>
      <c r="S226" s="268">
        <v>9.8262999999999998</v>
      </c>
      <c r="T226" s="258">
        <f t="shared" si="153"/>
        <v>-2.1459299999999999</v>
      </c>
      <c r="U226" s="892">
        <f t="shared" si="137"/>
        <v>-3.7935000000004493E-3</v>
      </c>
      <c r="V226" s="893">
        <f t="shared" si="138"/>
        <v>-4.051399967747342E-4</v>
      </c>
      <c r="W226" s="1015">
        <f t="shared" si="132"/>
        <v>1.0494338079101355</v>
      </c>
      <c r="X226" s="205">
        <v>1986</v>
      </c>
      <c r="Y226" s="206" t="s">
        <v>463</v>
      </c>
      <c r="Z226" s="205" t="s">
        <v>513</v>
      </c>
      <c r="AA226" s="205" t="s">
        <v>16</v>
      </c>
      <c r="AB226" s="205" t="s">
        <v>202</v>
      </c>
      <c r="AC226" s="891" t="s">
        <v>313</v>
      </c>
      <c r="AD226" s="584">
        <v>11.95628</v>
      </c>
      <c r="AE226" s="585">
        <v>6.1304850000000002</v>
      </c>
      <c r="AF226" s="586">
        <v>7.9469190000000003</v>
      </c>
      <c r="AG226" s="258">
        <f t="shared" si="150"/>
        <v>4.0093609999999993</v>
      </c>
      <c r="AH226" s="259">
        <f t="shared" si="151"/>
        <v>0.33533515441257644</v>
      </c>
      <c r="AI226" s="280">
        <v>0.2128823</v>
      </c>
      <c r="AJ226" s="258"/>
      <c r="AK226" s="258">
        <v>0.52061409999999997</v>
      </c>
      <c r="AL226" s="258"/>
      <c r="AM226" s="258">
        <v>0.23490929999999999</v>
      </c>
      <c r="AN226" s="258"/>
      <c r="AO226" s="258"/>
      <c r="AP226" s="258">
        <v>4.859496</v>
      </c>
      <c r="AQ226" s="258">
        <f t="shared" si="139"/>
        <v>-1.8164340000000001</v>
      </c>
      <c r="AR226" s="892">
        <f t="shared" si="133"/>
        <v>-2.106700000000572E-3</v>
      </c>
      <c r="AS226" s="893">
        <f t="shared" si="152"/>
        <v>-5.2544532657462686E-4</v>
      </c>
      <c r="AT226" s="205">
        <v>1986</v>
      </c>
      <c r="AU226" s="206" t="s">
        <v>463</v>
      </c>
      <c r="AV226" s="205" t="s">
        <v>513</v>
      </c>
      <c r="AW226" s="205" t="s">
        <v>16</v>
      </c>
      <c r="AX226" s="205" t="s">
        <v>202</v>
      </c>
      <c r="AY226" s="891" t="s">
        <v>313</v>
      </c>
      <c r="AZ226" s="584">
        <v>11.22583</v>
      </c>
      <c r="BA226" s="585">
        <v>7.3541980000000002</v>
      </c>
      <c r="BB226" s="586">
        <v>8.2955839999999998</v>
      </c>
      <c r="BC226" s="258">
        <f t="shared" si="140"/>
        <v>2.9302460000000004</v>
      </c>
      <c r="BD226" s="259">
        <f t="shared" si="141"/>
        <v>0.26102711336266454</v>
      </c>
      <c r="BE226" s="280">
        <v>0</v>
      </c>
      <c r="BF226" s="258"/>
      <c r="BG226" s="258">
        <v>1.582578</v>
      </c>
      <c r="BH226" s="258"/>
      <c r="BI226" s="258">
        <v>9.8945400000000003E-2</v>
      </c>
      <c r="BJ226" s="258"/>
      <c r="BK226" s="258"/>
      <c r="BL226" s="258">
        <v>2.200726</v>
      </c>
      <c r="BM226" s="258">
        <f t="shared" si="142"/>
        <v>-0.94138599999999961</v>
      </c>
      <c r="BN226" s="892">
        <f t="shared" si="143"/>
        <v>-1.061740000000011E-2</v>
      </c>
      <c r="BO226" s="893">
        <f t="shared" si="144"/>
        <v>-3.6233817911534077E-3</v>
      </c>
      <c r="BP226" s="205">
        <v>1986</v>
      </c>
      <c r="BQ226" s="206" t="s">
        <v>463</v>
      </c>
      <c r="BR226" s="205" t="s">
        <v>513</v>
      </c>
      <c r="BS226" s="205" t="s">
        <v>16</v>
      </c>
      <c r="BT226" s="205" t="s">
        <v>202</v>
      </c>
      <c r="BU226" s="891" t="s">
        <v>313</v>
      </c>
      <c r="BV226" s="584">
        <v>79.053979999999996</v>
      </c>
      <c r="BW226" s="585">
        <v>33.58569</v>
      </c>
      <c r="BX226" s="586">
        <v>38.798099999999998</v>
      </c>
      <c r="BY226" s="258">
        <f t="shared" si="145"/>
        <v>40.255879999999998</v>
      </c>
      <c r="BZ226" s="259">
        <f t="shared" si="146"/>
        <v>0.50922015564554746</v>
      </c>
      <c r="CA226" s="280">
        <v>3.9912700000000001</v>
      </c>
      <c r="CB226" s="258"/>
      <c r="CC226" s="258">
        <v>0</v>
      </c>
      <c r="CD226" s="258"/>
      <c r="CE226" s="258">
        <v>0.3821754</v>
      </c>
      <c r="CF226" s="258"/>
      <c r="CG226" s="258"/>
      <c r="CH226" s="258">
        <v>41.094850000000001</v>
      </c>
      <c r="CI226" s="258">
        <f t="shared" si="147"/>
        <v>-5.2124099999999984</v>
      </c>
      <c r="CJ226" s="892">
        <f t="shared" si="148"/>
        <v>-5.4000000062615072E-6</v>
      </c>
      <c r="CK226" s="893">
        <f t="shared" si="149"/>
        <v>-1.3414189445769184E-7</v>
      </c>
    </row>
    <row r="227" spans="1:89" ht="11.45" customHeight="1">
      <c r="A227" s="216">
        <v>1979</v>
      </c>
      <c r="B227" s="217" t="s">
        <v>463</v>
      </c>
      <c r="C227" s="216" t="s">
        <v>513</v>
      </c>
      <c r="D227" s="216" t="s">
        <v>18</v>
      </c>
      <c r="E227" s="216" t="s">
        <v>203</v>
      </c>
      <c r="F227" s="914" t="s">
        <v>313</v>
      </c>
      <c r="G227" s="591">
        <v>22.626650000000001</v>
      </c>
      <c r="H227" s="592">
        <v>10.094849999999999</v>
      </c>
      <c r="I227" s="593">
        <v>12.0893</v>
      </c>
      <c r="J227" s="262">
        <f t="shared" si="134"/>
        <v>10.537350000000002</v>
      </c>
      <c r="K227" s="263">
        <f t="shared" si="135"/>
        <v>0.46570526348354713</v>
      </c>
      <c r="L227" s="594">
        <v>0.79016450000000005</v>
      </c>
      <c r="M227" s="595"/>
      <c r="N227" s="595">
        <v>0.63967560000000001</v>
      </c>
      <c r="O227" s="595"/>
      <c r="P227" s="595"/>
      <c r="Q227" s="595"/>
      <c r="R227" s="595"/>
      <c r="S227" s="595">
        <v>11.10197</v>
      </c>
      <c r="T227" s="262">
        <f t="shared" si="153"/>
        <v>-1.9944500000000005</v>
      </c>
      <c r="U227" s="923">
        <f t="shared" si="137"/>
        <v>-1.0099999997237319E-5</v>
      </c>
      <c r="V227" s="916">
        <f t="shared" si="138"/>
        <v>-9.5849525708430653E-7</v>
      </c>
      <c r="W227" s="1016">
        <f t="shared" si="132"/>
        <v>1.0535827319012843</v>
      </c>
      <c r="X227" s="216">
        <v>1979</v>
      </c>
      <c r="Y227" s="217" t="s">
        <v>463</v>
      </c>
      <c r="Z227" s="216" t="s">
        <v>513</v>
      </c>
      <c r="AA227" s="216" t="s">
        <v>18</v>
      </c>
      <c r="AB227" s="216" t="s">
        <v>203</v>
      </c>
      <c r="AC227" s="914" t="s">
        <v>313</v>
      </c>
      <c r="AD227" s="591">
        <v>12.42512</v>
      </c>
      <c r="AE227" s="592">
        <v>6.9345210000000002</v>
      </c>
      <c r="AF227" s="593">
        <v>8.641356</v>
      </c>
      <c r="AG227" s="262">
        <f t="shared" si="150"/>
        <v>3.7837639999999997</v>
      </c>
      <c r="AH227" s="263">
        <f t="shared" si="151"/>
        <v>0.30452534864854425</v>
      </c>
      <c r="AI227" s="307">
        <v>9.5678600000000003E-2</v>
      </c>
      <c r="AJ227" s="262"/>
      <c r="AK227" s="262">
        <v>0.42836259999999998</v>
      </c>
      <c r="AL227" s="262"/>
      <c r="AM227" s="262"/>
      <c r="AN227" s="262"/>
      <c r="AO227" s="262"/>
      <c r="AP227" s="262">
        <v>4.9665540000000004</v>
      </c>
      <c r="AQ227" s="262">
        <f t="shared" si="139"/>
        <v>-1.7068349999999999</v>
      </c>
      <c r="AR227" s="923">
        <f t="shared" si="133"/>
        <v>3.7999999991100708E-6</v>
      </c>
      <c r="AS227" s="916">
        <f t="shared" si="152"/>
        <v>1.0042909650575646E-6</v>
      </c>
      <c r="AT227" s="216">
        <v>1979</v>
      </c>
      <c r="AU227" s="217" t="s">
        <v>463</v>
      </c>
      <c r="AV227" s="216" t="s">
        <v>513</v>
      </c>
      <c r="AW227" s="216" t="s">
        <v>18</v>
      </c>
      <c r="AX227" s="216" t="s">
        <v>203</v>
      </c>
      <c r="AY227" s="914" t="s">
        <v>313</v>
      </c>
      <c r="AZ227" s="591">
        <v>12.92521</v>
      </c>
      <c r="BA227" s="592">
        <v>6.9117220000000001</v>
      </c>
      <c r="BB227" s="593">
        <v>9.1046399999999998</v>
      </c>
      <c r="BC227" s="262">
        <f t="shared" si="140"/>
        <v>3.82057</v>
      </c>
      <c r="BD227" s="263">
        <f t="shared" si="141"/>
        <v>0.29559055520181104</v>
      </c>
      <c r="BE227" s="307">
        <v>3.9579900000000001E-2</v>
      </c>
      <c r="BF227" s="262"/>
      <c r="BG227" s="262">
        <v>1.134333</v>
      </c>
      <c r="BH227" s="262"/>
      <c r="BI227" s="262"/>
      <c r="BJ227" s="262"/>
      <c r="BK227" s="262"/>
      <c r="BL227" s="262">
        <v>4.8395760000000001</v>
      </c>
      <c r="BM227" s="262">
        <f t="shared" si="142"/>
        <v>-2.1929179999999997</v>
      </c>
      <c r="BN227" s="923">
        <f t="shared" si="143"/>
        <v>-9.0000000074752506E-7</v>
      </c>
      <c r="BO227" s="916">
        <f t="shared" si="144"/>
        <v>-2.3556694439508374E-7</v>
      </c>
      <c r="BP227" s="216">
        <v>1979</v>
      </c>
      <c r="BQ227" s="217" t="s">
        <v>463</v>
      </c>
      <c r="BR227" s="216" t="s">
        <v>513</v>
      </c>
      <c r="BS227" s="216" t="s">
        <v>18</v>
      </c>
      <c r="BT227" s="216" t="s">
        <v>203</v>
      </c>
      <c r="BU227" s="914" t="s">
        <v>313</v>
      </c>
      <c r="BV227" s="591">
        <v>84.223380000000006</v>
      </c>
      <c r="BW227" s="592">
        <v>29.570740000000001</v>
      </c>
      <c r="BX227" s="593">
        <v>31.98293</v>
      </c>
      <c r="BY227" s="262">
        <f t="shared" si="145"/>
        <v>52.24045000000001</v>
      </c>
      <c r="BZ227" s="263">
        <f t="shared" si="146"/>
        <v>0.62026066871217955</v>
      </c>
      <c r="CA227" s="307">
        <v>5.2189620000000003</v>
      </c>
      <c r="CB227" s="262"/>
      <c r="CC227" s="262">
        <v>0</v>
      </c>
      <c r="CD227" s="262"/>
      <c r="CE227" s="262"/>
      <c r="CF227" s="262"/>
      <c r="CG227" s="262"/>
      <c r="CH227" s="262">
        <v>49.433689999999999</v>
      </c>
      <c r="CI227" s="262">
        <f t="shared" si="147"/>
        <v>-2.4121899999999989</v>
      </c>
      <c r="CJ227" s="923">
        <f t="shared" si="148"/>
        <v>-1.1999999983913767E-5</v>
      </c>
      <c r="CK227" s="916">
        <f t="shared" si="149"/>
        <v>-2.2970705619713776E-7</v>
      </c>
    </row>
    <row r="228" spans="1:89" ht="11.45" customHeight="1">
      <c r="A228" s="205">
        <v>2013</v>
      </c>
      <c r="B228" s="206" t="s">
        <v>464</v>
      </c>
      <c r="C228" s="205" t="s">
        <v>517</v>
      </c>
      <c r="D228" s="205" t="s">
        <v>20</v>
      </c>
      <c r="E228" s="205" t="s">
        <v>204</v>
      </c>
      <c r="F228" s="891" t="s">
        <v>313</v>
      </c>
      <c r="G228" s="603">
        <v>34.631869999999999</v>
      </c>
      <c r="H228" s="604">
        <v>27.592549999999999</v>
      </c>
      <c r="I228" s="605">
        <v>29.22672</v>
      </c>
      <c r="J228" s="238">
        <f t="shared" si="134"/>
        <v>5.405149999999999</v>
      </c>
      <c r="K228" s="255">
        <f t="shared" si="135"/>
        <v>0.15607444818890806</v>
      </c>
      <c r="L228" s="267">
        <v>4.3092540000000001</v>
      </c>
      <c r="M228" s="268"/>
      <c r="N228" s="268">
        <v>0.29150100000000001</v>
      </c>
      <c r="O228" s="268">
        <v>1.8886689999999999</v>
      </c>
      <c r="P228" s="268"/>
      <c r="Q228" s="268">
        <v>4.1961999999999998E-3</v>
      </c>
      <c r="R228" s="268">
        <v>0.50765420000000006</v>
      </c>
      <c r="S228" s="268">
        <v>2.80304E-2</v>
      </c>
      <c r="T228" s="258">
        <f t="shared" si="153"/>
        <v>-1.634170000000001</v>
      </c>
      <c r="U228" s="892">
        <f t="shared" si="137"/>
        <v>1.001519999999978E-2</v>
      </c>
      <c r="V228" s="893">
        <f t="shared" si="138"/>
        <v>1.8528995495036735E-3</v>
      </c>
      <c r="W228" s="900">
        <f t="shared" si="132"/>
        <v>5.1858690323117775E-3</v>
      </c>
      <c r="X228" s="205">
        <v>2013</v>
      </c>
      <c r="Y228" s="206" t="s">
        <v>464</v>
      </c>
      <c r="Z228" s="205" t="s">
        <v>517</v>
      </c>
      <c r="AA228" s="205" t="s">
        <v>20</v>
      </c>
      <c r="AB228" s="205" t="s">
        <v>204</v>
      </c>
      <c r="AC228" s="891" t="s">
        <v>313</v>
      </c>
      <c r="AD228" s="603">
        <v>26.468039999999998</v>
      </c>
      <c r="AE228" s="604">
        <v>21.441089999999999</v>
      </c>
      <c r="AF228" s="605">
        <v>22.835889999999999</v>
      </c>
      <c r="AG228" s="238">
        <f t="shared" si="150"/>
        <v>3.6321499999999993</v>
      </c>
      <c r="AH228" s="255">
        <f t="shared" si="151"/>
        <v>0.13722776601516393</v>
      </c>
      <c r="AI228" s="280">
        <v>2.974939</v>
      </c>
      <c r="AJ228" s="258"/>
      <c r="AK228" s="258">
        <v>0.27083210000000002</v>
      </c>
      <c r="AL228" s="258">
        <v>1.412952</v>
      </c>
      <c r="AM228" s="258"/>
      <c r="AN228" s="258">
        <v>2.4662E-3</v>
      </c>
      <c r="AO228" s="258">
        <v>0.36096669999999997</v>
      </c>
      <c r="AP228" s="258">
        <v>1.4928800000000001E-2</v>
      </c>
      <c r="AQ228" s="258">
        <f t="shared" si="139"/>
        <v>-1.3948</v>
      </c>
      <c r="AR228" s="892">
        <f t="shared" si="133"/>
        <v>-1.0134799999999444E-2</v>
      </c>
      <c r="AS228" s="893">
        <f t="shared" si="152"/>
        <v>-2.7903032639068999E-3</v>
      </c>
      <c r="AT228" s="205">
        <v>2013</v>
      </c>
      <c r="AU228" s="206" t="s">
        <v>464</v>
      </c>
      <c r="AV228" s="205" t="s">
        <v>517</v>
      </c>
      <c r="AW228" s="205" t="s">
        <v>20</v>
      </c>
      <c r="AX228" s="205" t="s">
        <v>204</v>
      </c>
      <c r="AY228" s="891" t="s">
        <v>313</v>
      </c>
      <c r="AZ228" s="603">
        <v>42.622410000000002</v>
      </c>
      <c r="BA228" s="604">
        <v>36.6404</v>
      </c>
      <c r="BB228" s="605">
        <v>39.063769999999998</v>
      </c>
      <c r="BC228" s="238">
        <f t="shared" si="140"/>
        <v>3.558640000000004</v>
      </c>
      <c r="BD228" s="255">
        <f t="shared" si="141"/>
        <v>8.3492228618700912E-2</v>
      </c>
      <c r="BE228" s="280">
        <v>1.673521</v>
      </c>
      <c r="BF228" s="258"/>
      <c r="BG228" s="258">
        <v>0.38059229999999999</v>
      </c>
      <c r="BH228" s="258">
        <v>3.0018630000000002</v>
      </c>
      <c r="BI228" s="258"/>
      <c r="BJ228" s="258">
        <v>0</v>
      </c>
      <c r="BK228" s="258">
        <v>0.81041529999999995</v>
      </c>
      <c r="BL228" s="258">
        <v>5.36079E-2</v>
      </c>
      <c r="BM228" s="258">
        <f t="shared" si="142"/>
        <v>-2.4233699999999985</v>
      </c>
      <c r="BN228" s="892">
        <f t="shared" si="143"/>
        <v>6.2010500000002189E-2</v>
      </c>
      <c r="BO228" s="893">
        <f t="shared" si="144"/>
        <v>1.742533664546066E-2</v>
      </c>
      <c r="BP228" s="205">
        <v>2013</v>
      </c>
      <c r="BQ228" s="206" t="s">
        <v>464</v>
      </c>
      <c r="BR228" s="205" t="s">
        <v>517</v>
      </c>
      <c r="BS228" s="205" t="s">
        <v>20</v>
      </c>
      <c r="BT228" s="205" t="s">
        <v>204</v>
      </c>
      <c r="BU228" s="891" t="s">
        <v>313</v>
      </c>
      <c r="BV228" s="603">
        <v>56.095109999999998</v>
      </c>
      <c r="BW228" s="604">
        <v>30.92305</v>
      </c>
      <c r="BX228" s="605">
        <v>31.092490000000002</v>
      </c>
      <c r="BY228" s="238">
        <f t="shared" si="145"/>
        <v>25.002619999999997</v>
      </c>
      <c r="BZ228" s="255">
        <f t="shared" si="146"/>
        <v>0.44571835227705225</v>
      </c>
      <c r="CA228" s="280">
        <v>24.458670000000001</v>
      </c>
      <c r="CB228" s="258"/>
      <c r="CC228" s="258">
        <v>7.6102299999999998E-2</v>
      </c>
      <c r="CD228" s="258">
        <v>0.40143869999999998</v>
      </c>
      <c r="CE228" s="258"/>
      <c r="CF228" s="258">
        <v>3.3078200000000002E-2</v>
      </c>
      <c r="CG228" s="258">
        <v>0.1044722</v>
      </c>
      <c r="CH228" s="258">
        <v>2.1528200000000001E-2</v>
      </c>
      <c r="CI228" s="258">
        <f t="shared" si="147"/>
        <v>-0.16944000000000159</v>
      </c>
      <c r="CJ228" s="892">
        <f t="shared" si="148"/>
        <v>7.6770400000000905E-2</v>
      </c>
      <c r="CK228" s="893">
        <f t="shared" si="149"/>
        <v>3.0704942122065973E-3</v>
      </c>
    </row>
    <row r="229" spans="1:89" ht="11.45" customHeight="1">
      <c r="A229" s="205">
        <v>2010</v>
      </c>
      <c r="B229" s="206" t="s">
        <v>464</v>
      </c>
      <c r="C229" s="205" t="s">
        <v>517</v>
      </c>
      <c r="D229" s="205" t="s">
        <v>4</v>
      </c>
      <c r="E229" s="205" t="s">
        <v>205</v>
      </c>
      <c r="F229" s="891" t="s">
        <v>313</v>
      </c>
      <c r="G229" s="267">
        <v>34.112569999999998</v>
      </c>
      <c r="H229" s="268">
        <v>27.379729999999999</v>
      </c>
      <c r="I229" s="269">
        <v>28.383520000000001</v>
      </c>
      <c r="J229" s="238">
        <f t="shared" si="134"/>
        <v>5.7290499999999973</v>
      </c>
      <c r="K229" s="255">
        <f t="shared" si="135"/>
        <v>0.1679454230507991</v>
      </c>
      <c r="L229" s="267">
        <v>4.4270189999999996</v>
      </c>
      <c r="M229" s="268"/>
      <c r="N229" s="268">
        <v>1.009946</v>
      </c>
      <c r="O229" s="268">
        <v>0.63294510000000004</v>
      </c>
      <c r="P229" s="268"/>
      <c r="Q229" s="268">
        <v>2.87561E-2</v>
      </c>
      <c r="R229" s="268">
        <v>0.62257189999999996</v>
      </c>
      <c r="S229" s="268">
        <v>4.1881599999999998E-2</v>
      </c>
      <c r="T229" s="258">
        <f t="shared" si="153"/>
        <v>-1.0037900000000022</v>
      </c>
      <c r="U229" s="892">
        <f t="shared" si="137"/>
        <v>-3.0279699999999465E-2</v>
      </c>
      <c r="V229" s="893">
        <f t="shared" si="138"/>
        <v>-5.2852916277566922E-3</v>
      </c>
      <c r="W229" s="900">
        <f t="shared" si="132"/>
        <v>7.310391775250699E-3</v>
      </c>
      <c r="X229" s="205">
        <v>2010</v>
      </c>
      <c r="Y229" s="206" t="s">
        <v>464</v>
      </c>
      <c r="Z229" s="205" t="s">
        <v>517</v>
      </c>
      <c r="AA229" s="205" t="s">
        <v>4</v>
      </c>
      <c r="AB229" s="205" t="s">
        <v>205</v>
      </c>
      <c r="AC229" s="891" t="s">
        <v>313</v>
      </c>
      <c r="AD229" s="267">
        <v>26.549479999999999</v>
      </c>
      <c r="AE229" s="268">
        <v>21.598490000000002</v>
      </c>
      <c r="AF229" s="269">
        <v>22.54766</v>
      </c>
      <c r="AG229" s="238">
        <f t="shared" si="150"/>
        <v>4.0018199999999986</v>
      </c>
      <c r="AH229" s="255">
        <f t="shared" si="151"/>
        <v>0.15073063577893045</v>
      </c>
      <c r="AI229" s="280">
        <v>3.3204259999999999</v>
      </c>
      <c r="AJ229" s="258"/>
      <c r="AK229" s="258">
        <v>0.63152220000000003</v>
      </c>
      <c r="AL229" s="258">
        <v>0.49978640000000002</v>
      </c>
      <c r="AM229" s="258"/>
      <c r="AN229" s="258">
        <v>2.0860699999999999E-2</v>
      </c>
      <c r="AO229" s="258">
        <v>0.46172999999999997</v>
      </c>
      <c r="AP229" s="258">
        <v>4.1920699999999998E-2</v>
      </c>
      <c r="AQ229" s="258">
        <f t="shared" si="139"/>
        <v>-0.94916999999999874</v>
      </c>
      <c r="AR229" s="892">
        <f t="shared" si="133"/>
        <v>-2.5256000000003276E-2</v>
      </c>
      <c r="AS229" s="893">
        <f t="shared" si="152"/>
        <v>-6.3111284365621858E-3</v>
      </c>
      <c r="AT229" s="205">
        <v>2010</v>
      </c>
      <c r="AU229" s="206" t="s">
        <v>464</v>
      </c>
      <c r="AV229" s="205" t="s">
        <v>517</v>
      </c>
      <c r="AW229" s="205" t="s">
        <v>4</v>
      </c>
      <c r="AX229" s="205" t="s">
        <v>205</v>
      </c>
      <c r="AY229" s="891" t="s">
        <v>313</v>
      </c>
      <c r="AZ229" s="267">
        <v>41.269129999999997</v>
      </c>
      <c r="BA229" s="268">
        <v>36.612949999999998</v>
      </c>
      <c r="BB229" s="269">
        <v>37.910490000000003</v>
      </c>
      <c r="BC229" s="238">
        <f t="shared" si="140"/>
        <v>3.3586399999999941</v>
      </c>
      <c r="BD229" s="255">
        <f t="shared" si="141"/>
        <v>8.1383833388297605E-2</v>
      </c>
      <c r="BE229" s="280">
        <v>2.0209060000000001</v>
      </c>
      <c r="BF229" s="258"/>
      <c r="BG229" s="258">
        <v>0.77784920000000002</v>
      </c>
      <c r="BH229" s="258">
        <v>0.89902499999999996</v>
      </c>
      <c r="BI229" s="258"/>
      <c r="BJ229" s="258">
        <v>4.2644500000000002E-2</v>
      </c>
      <c r="BK229" s="258">
        <v>0.92886349999999995</v>
      </c>
      <c r="BL229" s="258">
        <v>3.1257600000000003E-2</v>
      </c>
      <c r="BM229" s="258">
        <f t="shared" si="142"/>
        <v>-1.297540000000005</v>
      </c>
      <c r="BN229" s="892">
        <f t="shared" si="143"/>
        <v>-4.4365800000001343E-2</v>
      </c>
      <c r="BO229" s="893">
        <f t="shared" si="144"/>
        <v>-1.3209453826549264E-2</v>
      </c>
      <c r="BP229" s="205">
        <v>2010</v>
      </c>
      <c r="BQ229" s="206" t="s">
        <v>464</v>
      </c>
      <c r="BR229" s="205" t="s">
        <v>517</v>
      </c>
      <c r="BS229" s="205" t="s">
        <v>4</v>
      </c>
      <c r="BT229" s="205" t="s">
        <v>205</v>
      </c>
      <c r="BU229" s="891" t="s">
        <v>313</v>
      </c>
      <c r="BV229" s="267">
        <v>56.965310000000002</v>
      </c>
      <c r="BW229" s="268">
        <v>28.84197</v>
      </c>
      <c r="BX229" s="269">
        <v>28.949909999999999</v>
      </c>
      <c r="BY229" s="238">
        <f t="shared" si="145"/>
        <v>28.015400000000003</v>
      </c>
      <c r="BZ229" s="255">
        <f t="shared" si="146"/>
        <v>0.49179755187850294</v>
      </c>
      <c r="CA229" s="280">
        <v>22.696909999999999</v>
      </c>
      <c r="CB229" s="258"/>
      <c r="CC229" s="258">
        <v>4.6616619999999998</v>
      </c>
      <c r="CD229" s="258">
        <v>0.3924685</v>
      </c>
      <c r="CE229" s="258"/>
      <c r="CF229" s="258">
        <v>2.4448399999999999E-2</v>
      </c>
      <c r="CG229" s="258">
        <v>0.3352041</v>
      </c>
      <c r="CH229" s="258">
        <v>8.5229899999999997E-2</v>
      </c>
      <c r="CI229" s="258">
        <f t="shared" si="147"/>
        <v>-0.10793999999999926</v>
      </c>
      <c r="CJ229" s="892">
        <f t="shared" si="148"/>
        <v>-7.2582899999996897E-2</v>
      </c>
      <c r="CK229" s="893">
        <f t="shared" si="149"/>
        <v>-2.5908214767590997E-3</v>
      </c>
    </row>
    <row r="230" spans="1:89" ht="11.45" customHeight="1">
      <c r="A230" s="205">
        <v>2007</v>
      </c>
      <c r="B230" s="206" t="s">
        <v>464</v>
      </c>
      <c r="C230" s="205" t="s">
        <v>517</v>
      </c>
      <c r="D230" s="205" t="s">
        <v>6</v>
      </c>
      <c r="E230" s="205" t="s">
        <v>206</v>
      </c>
      <c r="F230" s="891" t="s">
        <v>313</v>
      </c>
      <c r="G230" s="267">
        <v>34.891599999999997</v>
      </c>
      <c r="H230" s="268">
        <v>28.87086</v>
      </c>
      <c r="I230" s="269">
        <v>29.84638</v>
      </c>
      <c r="J230" s="238">
        <f t="shared" si="134"/>
        <v>5.0452199999999969</v>
      </c>
      <c r="K230" s="255">
        <f t="shared" si="135"/>
        <v>0.1445969803620355</v>
      </c>
      <c r="L230" s="267">
        <v>4.5747949999999999</v>
      </c>
      <c r="M230" s="268"/>
      <c r="N230" s="268"/>
      <c r="O230" s="268">
        <v>0.47133449999999999</v>
      </c>
      <c r="P230" s="268"/>
      <c r="Q230" s="268">
        <v>2.26383E-2</v>
      </c>
      <c r="R230" s="268">
        <v>0.8518095</v>
      </c>
      <c r="S230" s="268">
        <v>0.1028852</v>
      </c>
      <c r="T230" s="258">
        <f t="shared" si="153"/>
        <v>-0.9755199999999995</v>
      </c>
      <c r="U230" s="892">
        <f t="shared" si="137"/>
        <v>-2.7225000000035138E-3</v>
      </c>
      <c r="V230" s="893">
        <f t="shared" si="138"/>
        <v>-5.3961967961823579E-4</v>
      </c>
      <c r="W230" s="900">
        <f t="shared" si="132"/>
        <v>2.0392609242015226E-2</v>
      </c>
      <c r="X230" s="205">
        <v>2007</v>
      </c>
      <c r="Y230" s="206" t="s">
        <v>464</v>
      </c>
      <c r="Z230" s="205" t="s">
        <v>517</v>
      </c>
      <c r="AA230" s="205" t="s">
        <v>6</v>
      </c>
      <c r="AB230" s="205" t="s">
        <v>206</v>
      </c>
      <c r="AC230" s="891" t="s">
        <v>313</v>
      </c>
      <c r="AD230" s="267">
        <v>27.77402</v>
      </c>
      <c r="AE230" s="268">
        <v>22.989149999999999</v>
      </c>
      <c r="AF230" s="269">
        <v>23.900680000000001</v>
      </c>
      <c r="AG230" s="238">
        <f t="shared" si="150"/>
        <v>3.8733399999999989</v>
      </c>
      <c r="AH230" s="255">
        <f t="shared" si="151"/>
        <v>0.13945910602786341</v>
      </c>
      <c r="AI230" s="280">
        <v>3.4370180000000001</v>
      </c>
      <c r="AJ230" s="258"/>
      <c r="AK230" s="258"/>
      <c r="AL230" s="258">
        <v>0.38913629999999999</v>
      </c>
      <c r="AM230" s="258"/>
      <c r="AN230" s="258">
        <v>2.79236E-2</v>
      </c>
      <c r="AO230" s="258">
        <v>0.85950950000000004</v>
      </c>
      <c r="AP230" s="258">
        <v>7.4271199999999996E-2</v>
      </c>
      <c r="AQ230" s="258">
        <f t="shared" si="139"/>
        <v>-0.91153000000000262</v>
      </c>
      <c r="AR230" s="892">
        <f t="shared" si="133"/>
        <v>-2.9885999999983426E-3</v>
      </c>
      <c r="AS230" s="893">
        <f t="shared" si="152"/>
        <v>-7.7158214873941958E-4</v>
      </c>
      <c r="AT230" s="205">
        <v>2007</v>
      </c>
      <c r="AU230" s="206" t="s">
        <v>464</v>
      </c>
      <c r="AV230" s="205" t="s">
        <v>517</v>
      </c>
      <c r="AW230" s="205" t="s">
        <v>6</v>
      </c>
      <c r="AX230" s="205" t="s">
        <v>206</v>
      </c>
      <c r="AY230" s="891" t="s">
        <v>313</v>
      </c>
      <c r="AZ230" s="267">
        <v>42.365299999999998</v>
      </c>
      <c r="BA230" s="268">
        <v>38.098759999999999</v>
      </c>
      <c r="BB230" s="269">
        <v>39.285919999999997</v>
      </c>
      <c r="BC230" s="238">
        <f t="shared" si="140"/>
        <v>3.0793800000000005</v>
      </c>
      <c r="BD230" s="255">
        <f t="shared" si="141"/>
        <v>7.268637304586538E-2</v>
      </c>
      <c r="BE230" s="280">
        <v>2.400827</v>
      </c>
      <c r="BF230" s="258"/>
      <c r="BG230" s="258"/>
      <c r="BH230" s="258">
        <v>0.63308719999999996</v>
      </c>
      <c r="BI230" s="258"/>
      <c r="BJ230" s="258">
        <v>1.78146E-2</v>
      </c>
      <c r="BK230" s="258">
        <v>1.0587120000000001</v>
      </c>
      <c r="BL230" s="258">
        <v>0.16065409999999999</v>
      </c>
      <c r="BM230" s="258">
        <f t="shared" si="142"/>
        <v>-1.1871599999999987</v>
      </c>
      <c r="BN230" s="892">
        <f t="shared" si="143"/>
        <v>-4.5549000000013606E-3</v>
      </c>
      <c r="BO230" s="893">
        <f t="shared" si="144"/>
        <v>-1.4791613896308219E-3</v>
      </c>
      <c r="BP230" s="205">
        <v>2007</v>
      </c>
      <c r="BQ230" s="206" t="s">
        <v>464</v>
      </c>
      <c r="BR230" s="205" t="s">
        <v>517</v>
      </c>
      <c r="BS230" s="205" t="s">
        <v>6</v>
      </c>
      <c r="BT230" s="205" t="s">
        <v>206</v>
      </c>
      <c r="BU230" s="891" t="s">
        <v>313</v>
      </c>
      <c r="BV230" s="267">
        <v>55.163719999999998</v>
      </c>
      <c r="BW230" s="268">
        <v>30.050450000000001</v>
      </c>
      <c r="BX230" s="269">
        <v>30.23387</v>
      </c>
      <c r="BY230" s="238">
        <f t="shared" si="145"/>
        <v>24.929849999999998</v>
      </c>
      <c r="BZ230" s="255">
        <f t="shared" si="146"/>
        <v>0.45192474329142412</v>
      </c>
      <c r="CA230" s="280">
        <v>23.55951</v>
      </c>
      <c r="CB230" s="258"/>
      <c r="CC230" s="258"/>
      <c r="CD230" s="258">
        <v>0.35389140000000002</v>
      </c>
      <c r="CE230" s="258"/>
      <c r="CF230" s="258">
        <v>4.9553000000000002E-3</v>
      </c>
      <c r="CG230" s="258">
        <v>1.14672</v>
      </c>
      <c r="CH230" s="258">
        <v>4.8193E-2</v>
      </c>
      <c r="CI230" s="258">
        <f t="shared" si="147"/>
        <v>-0.18341999999999814</v>
      </c>
      <c r="CJ230" s="892">
        <f t="shared" si="148"/>
        <v>2.9999999995311555E-7</v>
      </c>
      <c r="CK230" s="893">
        <f t="shared" si="149"/>
        <v>1.2033766747618441E-8</v>
      </c>
    </row>
    <row r="231" spans="1:89" s="286" customFormat="1" ht="11.45" customHeight="1">
      <c r="A231" s="502">
        <v>2016</v>
      </c>
      <c r="B231" s="884" t="s">
        <v>465</v>
      </c>
      <c r="C231" s="502" t="s">
        <v>517</v>
      </c>
      <c r="D231" s="502" t="s">
        <v>622</v>
      </c>
      <c r="E231" s="502" t="s">
        <v>643</v>
      </c>
      <c r="F231" s="969" t="s">
        <v>401</v>
      </c>
      <c r="G231" s="980">
        <v>31.459990000000001</v>
      </c>
      <c r="H231" s="981">
        <v>28.452950000000001</v>
      </c>
      <c r="I231" s="982">
        <v>28.452950000000001</v>
      </c>
      <c r="J231" s="981">
        <f t="shared" ref="J231:J236" si="154">G231-I231</f>
        <v>3.0070399999999999</v>
      </c>
      <c r="K231" s="1030">
        <f t="shared" ref="K231:K236" si="155">(G231-I231)/G231</f>
        <v>9.5582992874441469E-2</v>
      </c>
      <c r="L231" s="853">
        <v>1.922004</v>
      </c>
      <c r="M231" s="854"/>
      <c r="N231" s="854"/>
      <c r="O231" s="854"/>
      <c r="P231" s="854"/>
      <c r="Q231" s="854"/>
      <c r="R231" s="854">
        <v>0.76961610000000003</v>
      </c>
      <c r="S231" s="854">
        <v>0.37370399999999998</v>
      </c>
      <c r="T231" s="981"/>
      <c r="U231" s="982">
        <f t="shared" ref="U231:U236" si="156">J231-SUM(L231:T231)</f>
        <v>-5.8284100000000283E-2</v>
      </c>
      <c r="V231" s="983">
        <f t="shared" ref="V231:V236" si="157">U231/J231</f>
        <v>-1.938254895179322E-2</v>
      </c>
      <c r="W231" s="991">
        <f t="shared" ref="W231:W236" si="158">S231/J231</f>
        <v>0.12427636479727572</v>
      </c>
      <c r="X231" s="502">
        <v>2016</v>
      </c>
      <c r="Y231" s="884" t="s">
        <v>465</v>
      </c>
      <c r="Z231" s="502" t="s">
        <v>517</v>
      </c>
      <c r="AA231" s="502" t="s">
        <v>622</v>
      </c>
      <c r="AB231" s="502" t="s">
        <v>643</v>
      </c>
      <c r="AC231" s="969" t="s">
        <v>401</v>
      </c>
      <c r="AD231" s="853">
        <v>26.008430000000001</v>
      </c>
      <c r="AE231" s="854">
        <v>23.712119999999999</v>
      </c>
      <c r="AF231" s="863">
        <v>23.712119999999999</v>
      </c>
      <c r="AG231" s="981">
        <f t="shared" ref="AG231:AG236" si="159">AD231-AF231</f>
        <v>2.2963100000000018</v>
      </c>
      <c r="AH231" s="1030">
        <f t="shared" ref="AH231:AH236" si="160">(AD231-AF231)/AD231</f>
        <v>8.8290988729423564E-2</v>
      </c>
      <c r="AI231" s="980">
        <v>1.5393969999999999</v>
      </c>
      <c r="AJ231" s="981"/>
      <c r="AK231" s="981"/>
      <c r="AL231" s="981"/>
      <c r="AM231" s="981"/>
      <c r="AN231" s="981"/>
      <c r="AO231" s="981">
        <v>0.51120279999999996</v>
      </c>
      <c r="AP231" s="981">
        <v>0.29121970000000003</v>
      </c>
      <c r="AQ231" s="981"/>
      <c r="AR231" s="982">
        <f t="shared" ref="AR231:AR236" si="161">AG231-SUM(AI231:AQ231)</f>
        <v>-4.5509499999997871E-2</v>
      </c>
      <c r="AS231" s="983">
        <f t="shared" ref="AS231:AS236" si="162">AR231/AG231</f>
        <v>-1.9818534953903365E-2</v>
      </c>
      <c r="AT231" s="502">
        <v>2016</v>
      </c>
      <c r="AU231" s="884" t="s">
        <v>465</v>
      </c>
      <c r="AV231" s="502" t="s">
        <v>517</v>
      </c>
      <c r="AW231" s="502" t="s">
        <v>622</v>
      </c>
      <c r="AX231" s="502" t="s">
        <v>643</v>
      </c>
      <c r="AY231" s="969" t="s">
        <v>401</v>
      </c>
      <c r="AZ231" s="853">
        <v>37.470750000000002</v>
      </c>
      <c r="BA231" s="854">
        <v>34.827710000000003</v>
      </c>
      <c r="BB231" s="863">
        <v>34.827710000000003</v>
      </c>
      <c r="BC231" s="981">
        <f t="shared" ref="BC231:BC236" si="163">AZ231-BB231</f>
        <v>2.6430399999999992</v>
      </c>
      <c r="BD231" s="1030">
        <f t="shared" ref="BD231:BD236" si="164">(AZ231-BB231)/AZ231</f>
        <v>7.0536084812820643E-2</v>
      </c>
      <c r="BE231" s="980">
        <v>1.0536669999999999</v>
      </c>
      <c r="BF231" s="981"/>
      <c r="BG231" s="981"/>
      <c r="BH231" s="981"/>
      <c r="BI231" s="981"/>
      <c r="BJ231" s="981"/>
      <c r="BK231" s="981">
        <v>1.1413420000000001</v>
      </c>
      <c r="BL231" s="981">
        <v>0.52168270000000005</v>
      </c>
      <c r="BM231" s="981"/>
      <c r="BN231" s="982">
        <f t="shared" ref="BN231:BN236" si="165">BC231-SUM(BE231:BM231)</f>
        <v>-7.3651700000000542E-2</v>
      </c>
      <c r="BO231" s="983">
        <f t="shared" ref="BO231:BO236" si="166">BN231/BC231</f>
        <v>-2.7866282765300777E-2</v>
      </c>
      <c r="BP231" s="502">
        <v>2016</v>
      </c>
      <c r="BQ231" s="884" t="s">
        <v>465</v>
      </c>
      <c r="BR231" s="502" t="s">
        <v>517</v>
      </c>
      <c r="BS231" s="502" t="s">
        <v>622</v>
      </c>
      <c r="BT231" s="502" t="s">
        <v>643</v>
      </c>
      <c r="BU231" s="969" t="s">
        <v>401</v>
      </c>
      <c r="BV231" s="853">
        <v>47.296599999999998</v>
      </c>
      <c r="BW231" s="854">
        <v>35.51502</v>
      </c>
      <c r="BX231" s="863">
        <v>35.51502</v>
      </c>
      <c r="BY231" s="981">
        <f t="shared" ref="BY231:BY236" si="167">BV231-BX231</f>
        <v>11.781579999999998</v>
      </c>
      <c r="BZ231" s="1030">
        <f t="shared" ref="BZ231:BZ236" si="168">(BV231-BX231)/BV231</f>
        <v>0.24909993530190327</v>
      </c>
      <c r="CA231" s="980">
        <v>11.03711</v>
      </c>
      <c r="CB231" s="981"/>
      <c r="CC231" s="981"/>
      <c r="CD231" s="981"/>
      <c r="CE231" s="981"/>
      <c r="CF231" s="981"/>
      <c r="CG231" s="981">
        <v>0.55259130000000001</v>
      </c>
      <c r="CH231" s="981">
        <v>0.27617449999999999</v>
      </c>
      <c r="CI231" s="981"/>
      <c r="CJ231" s="982">
        <f t="shared" ref="CJ231:CJ236" si="169">BY231-SUM(CA231:CI231)</f>
        <v>-8.4295800000001364E-2</v>
      </c>
      <c r="CK231" s="983">
        <f t="shared" ref="CK231:CK236" si="170">CJ231/BY231</f>
        <v>-7.1548807545338891E-3</v>
      </c>
    </row>
    <row r="232" spans="1:89" s="286" customFormat="1" ht="11.45" customHeight="1">
      <c r="A232" s="214">
        <v>2013</v>
      </c>
      <c r="B232" s="215" t="s">
        <v>465</v>
      </c>
      <c r="C232" s="214" t="s">
        <v>517</v>
      </c>
      <c r="D232" s="214" t="s">
        <v>20</v>
      </c>
      <c r="E232" s="214" t="s">
        <v>207</v>
      </c>
      <c r="F232" s="904" t="s">
        <v>401</v>
      </c>
      <c r="G232" s="146">
        <v>30.417300000000001</v>
      </c>
      <c r="H232" s="147">
        <v>27.280930000000001</v>
      </c>
      <c r="I232" s="148">
        <v>27.280930000000001</v>
      </c>
      <c r="J232" s="260">
        <f t="shared" si="154"/>
        <v>3.1363699999999994</v>
      </c>
      <c r="K232" s="261">
        <f t="shared" si="155"/>
        <v>0.1031113872697445</v>
      </c>
      <c r="L232" s="146">
        <v>1.5236179999999999</v>
      </c>
      <c r="M232" s="147"/>
      <c r="N232" s="147"/>
      <c r="O232" s="147"/>
      <c r="P232" s="147"/>
      <c r="Q232" s="147"/>
      <c r="R232" s="147">
        <v>0.85404400000000003</v>
      </c>
      <c r="S232" s="147">
        <v>0.20007710000000001</v>
      </c>
      <c r="T232" s="260"/>
      <c r="U232" s="905">
        <f t="shared" si="156"/>
        <v>0.55863089999999938</v>
      </c>
      <c r="V232" s="906">
        <f t="shared" si="157"/>
        <v>0.17811383860960264</v>
      </c>
      <c r="W232" s="990">
        <f t="shared" si="158"/>
        <v>6.3792569116526449E-2</v>
      </c>
      <c r="X232" s="214">
        <v>2013</v>
      </c>
      <c r="Y232" s="215" t="s">
        <v>465</v>
      </c>
      <c r="Z232" s="214" t="s">
        <v>517</v>
      </c>
      <c r="AA232" s="214" t="s">
        <v>20</v>
      </c>
      <c r="AB232" s="214" t="s">
        <v>207</v>
      </c>
      <c r="AC232" s="904" t="s">
        <v>401</v>
      </c>
      <c r="AD232" s="146">
        <v>25.045680000000001</v>
      </c>
      <c r="AE232" s="147">
        <v>22.625499999999999</v>
      </c>
      <c r="AF232" s="148">
        <v>22.625499999999999</v>
      </c>
      <c r="AG232" s="260">
        <f t="shared" si="159"/>
        <v>2.420180000000002</v>
      </c>
      <c r="AH232" s="261">
        <f t="shared" si="160"/>
        <v>9.6630636500985481E-2</v>
      </c>
      <c r="AI232" s="282">
        <v>1.2168030000000001</v>
      </c>
      <c r="AJ232" s="260"/>
      <c r="AK232" s="260"/>
      <c r="AL232" s="260"/>
      <c r="AM232" s="260"/>
      <c r="AN232" s="260"/>
      <c r="AO232" s="260">
        <v>0.55825519999999995</v>
      </c>
      <c r="AP232" s="260">
        <v>0.14648059999999999</v>
      </c>
      <c r="AQ232" s="260"/>
      <c r="AR232" s="905">
        <f t="shared" si="161"/>
        <v>0.49864120000000178</v>
      </c>
      <c r="AS232" s="1031">
        <f t="shared" si="162"/>
        <v>0.20603475774529223</v>
      </c>
      <c r="AT232" s="214">
        <v>2013</v>
      </c>
      <c r="AU232" s="215" t="s">
        <v>465</v>
      </c>
      <c r="AV232" s="214" t="s">
        <v>517</v>
      </c>
      <c r="AW232" s="214" t="s">
        <v>20</v>
      </c>
      <c r="AX232" s="214" t="s">
        <v>207</v>
      </c>
      <c r="AY232" s="904" t="s">
        <v>401</v>
      </c>
      <c r="AZ232" s="146">
        <v>35.979210000000002</v>
      </c>
      <c r="BA232" s="147">
        <v>32.99935</v>
      </c>
      <c r="BB232" s="148">
        <v>32.99935</v>
      </c>
      <c r="BC232" s="260">
        <f t="shared" si="163"/>
        <v>2.9798600000000022</v>
      </c>
      <c r="BD232" s="261">
        <f t="shared" si="164"/>
        <v>8.2821718431283012E-2</v>
      </c>
      <c r="BE232" s="282">
        <v>0.8899918</v>
      </c>
      <c r="BF232" s="260"/>
      <c r="BG232" s="260"/>
      <c r="BH232" s="260"/>
      <c r="BI232" s="260"/>
      <c r="BJ232" s="260"/>
      <c r="BK232" s="260">
        <v>1.2348349999999999</v>
      </c>
      <c r="BL232" s="260">
        <v>0.2198734</v>
      </c>
      <c r="BM232" s="260"/>
      <c r="BN232" s="905">
        <f t="shared" si="165"/>
        <v>0.63515980000000205</v>
      </c>
      <c r="BO232" s="1031">
        <f t="shared" si="166"/>
        <v>0.21315088628324874</v>
      </c>
      <c r="BP232" s="214">
        <v>2013</v>
      </c>
      <c r="BQ232" s="215" t="s">
        <v>465</v>
      </c>
      <c r="BR232" s="214" t="s">
        <v>517</v>
      </c>
      <c r="BS232" s="214" t="s">
        <v>20</v>
      </c>
      <c r="BT232" s="214" t="s">
        <v>207</v>
      </c>
      <c r="BU232" s="904" t="s">
        <v>401</v>
      </c>
      <c r="BV232" s="146">
        <v>44.691749999999999</v>
      </c>
      <c r="BW232" s="147">
        <v>34.543059999999997</v>
      </c>
      <c r="BX232" s="148">
        <v>34.543059999999997</v>
      </c>
      <c r="BY232" s="260">
        <f t="shared" si="167"/>
        <v>10.148690000000002</v>
      </c>
      <c r="BZ232" s="261">
        <f t="shared" si="168"/>
        <v>0.22708195584196195</v>
      </c>
      <c r="CA232" s="282">
        <v>9.0682749999999999</v>
      </c>
      <c r="CB232" s="260"/>
      <c r="CC232" s="260"/>
      <c r="CD232" s="260"/>
      <c r="CE232" s="260"/>
      <c r="CF232" s="260"/>
      <c r="CG232" s="260">
        <v>0.27700999999999998</v>
      </c>
      <c r="CH232" s="260">
        <v>0.21359439999999999</v>
      </c>
      <c r="CI232" s="260"/>
      <c r="CJ232" s="905">
        <f t="shared" si="169"/>
        <v>0.58981060000000163</v>
      </c>
      <c r="CK232" s="906">
        <f t="shared" si="170"/>
        <v>5.8116919523603691E-2</v>
      </c>
    </row>
    <row r="233" spans="1:89" ht="11.45" customHeight="1">
      <c r="A233" s="214">
        <v>2010</v>
      </c>
      <c r="B233" s="215" t="s">
        <v>465</v>
      </c>
      <c r="C233" s="214" t="s">
        <v>517</v>
      </c>
      <c r="D233" s="214" t="s">
        <v>4</v>
      </c>
      <c r="E233" s="214" t="s">
        <v>208</v>
      </c>
      <c r="F233" s="904" t="s">
        <v>401</v>
      </c>
      <c r="G233" s="146">
        <v>31.164809999999999</v>
      </c>
      <c r="H233" s="147">
        <v>29.02731</v>
      </c>
      <c r="I233" s="148">
        <v>29.02731</v>
      </c>
      <c r="J233" s="260">
        <f t="shared" si="154"/>
        <v>2.1374999999999993</v>
      </c>
      <c r="K233" s="261">
        <f t="shared" si="155"/>
        <v>6.858697357692857E-2</v>
      </c>
      <c r="L233" s="146">
        <v>0.90194129999999995</v>
      </c>
      <c r="M233" s="147"/>
      <c r="N233" s="147"/>
      <c r="O233" s="147"/>
      <c r="P233" s="147"/>
      <c r="Q233" s="147"/>
      <c r="R233" s="147">
        <v>0.65289209999999998</v>
      </c>
      <c r="S233" s="147">
        <v>0.39891529999999997</v>
      </c>
      <c r="T233" s="260"/>
      <c r="U233" s="905">
        <f t="shared" si="156"/>
        <v>0.18375129999999951</v>
      </c>
      <c r="V233" s="906">
        <f t="shared" si="157"/>
        <v>8.5965520467836051E-2</v>
      </c>
      <c r="W233" s="990">
        <f t="shared" si="158"/>
        <v>0.18662704093567256</v>
      </c>
      <c r="X233" s="214">
        <v>2010</v>
      </c>
      <c r="Y233" s="215" t="s">
        <v>465</v>
      </c>
      <c r="Z233" s="214" t="s">
        <v>517</v>
      </c>
      <c r="AA233" s="214" t="s">
        <v>4</v>
      </c>
      <c r="AB233" s="214" t="s">
        <v>208</v>
      </c>
      <c r="AC233" s="904" t="s">
        <v>401</v>
      </c>
      <c r="AD233" s="146">
        <v>25.807749999999999</v>
      </c>
      <c r="AE233" s="147">
        <v>24.007760000000001</v>
      </c>
      <c r="AF233" s="148">
        <v>24.007760000000001</v>
      </c>
      <c r="AG233" s="260">
        <f t="shared" si="159"/>
        <v>1.7999899999999975</v>
      </c>
      <c r="AH233" s="261">
        <f t="shared" si="160"/>
        <v>6.9746103399172643E-2</v>
      </c>
      <c r="AI233" s="282">
        <v>0.75671960000000005</v>
      </c>
      <c r="AJ233" s="260"/>
      <c r="AK233" s="260"/>
      <c r="AL233" s="260"/>
      <c r="AM233" s="260"/>
      <c r="AN233" s="260"/>
      <c r="AO233" s="260">
        <v>0.48806860000000002</v>
      </c>
      <c r="AP233" s="260">
        <v>0.3447943</v>
      </c>
      <c r="AQ233" s="260"/>
      <c r="AR233" s="905">
        <f t="shared" si="161"/>
        <v>0.21040749999999742</v>
      </c>
      <c r="AS233" s="1031">
        <f t="shared" si="162"/>
        <v>0.11689370496502631</v>
      </c>
      <c r="AT233" s="214">
        <v>2010</v>
      </c>
      <c r="AU233" s="215" t="s">
        <v>465</v>
      </c>
      <c r="AV233" s="214" t="s">
        <v>517</v>
      </c>
      <c r="AW233" s="214" t="s">
        <v>4</v>
      </c>
      <c r="AX233" s="214" t="s">
        <v>208</v>
      </c>
      <c r="AY233" s="904" t="s">
        <v>401</v>
      </c>
      <c r="AZ233" s="146">
        <v>36.515369999999997</v>
      </c>
      <c r="BA233" s="147">
        <v>34.614220000000003</v>
      </c>
      <c r="BB233" s="148">
        <v>34.614220000000003</v>
      </c>
      <c r="BC233" s="260">
        <f t="shared" si="163"/>
        <v>1.9011499999999941</v>
      </c>
      <c r="BD233" s="261">
        <f t="shared" si="164"/>
        <v>5.2064377274555734E-2</v>
      </c>
      <c r="BE233" s="282">
        <v>0.43197819999999998</v>
      </c>
      <c r="BF233" s="260"/>
      <c r="BG233" s="260"/>
      <c r="BH233" s="260"/>
      <c r="BI233" s="260"/>
      <c r="BJ233" s="260"/>
      <c r="BK233" s="260">
        <v>0.8604927</v>
      </c>
      <c r="BL233" s="260">
        <v>0.50321959999999999</v>
      </c>
      <c r="BM233" s="260"/>
      <c r="BN233" s="905">
        <f t="shared" si="165"/>
        <v>0.10545949999999404</v>
      </c>
      <c r="BO233" s="906">
        <f t="shared" si="166"/>
        <v>5.5471425190013607E-2</v>
      </c>
      <c r="BP233" s="214">
        <v>2010</v>
      </c>
      <c r="BQ233" s="215" t="s">
        <v>465</v>
      </c>
      <c r="BR233" s="214" t="s">
        <v>517</v>
      </c>
      <c r="BS233" s="214" t="s">
        <v>4</v>
      </c>
      <c r="BT233" s="214" t="s">
        <v>208</v>
      </c>
      <c r="BU233" s="904" t="s">
        <v>401</v>
      </c>
      <c r="BV233" s="146">
        <v>43.931449999999998</v>
      </c>
      <c r="BW233" s="147">
        <v>36.497309999999999</v>
      </c>
      <c r="BX233" s="148">
        <v>36.497309999999999</v>
      </c>
      <c r="BY233" s="260">
        <f t="shared" si="167"/>
        <v>7.4341399999999993</v>
      </c>
      <c r="BZ233" s="261">
        <f t="shared" si="168"/>
        <v>0.16922136646980693</v>
      </c>
      <c r="CA233" s="282">
        <v>6.006176</v>
      </c>
      <c r="CB233" s="260"/>
      <c r="CC233" s="260"/>
      <c r="CD233" s="260"/>
      <c r="CE233" s="260"/>
      <c r="CF233" s="260"/>
      <c r="CG233" s="260">
        <v>0.76212500000000005</v>
      </c>
      <c r="CH233" s="260">
        <v>0.16380690000000001</v>
      </c>
      <c r="CI233" s="260"/>
      <c r="CJ233" s="905">
        <f t="shared" si="169"/>
        <v>0.5020320999999992</v>
      </c>
      <c r="CK233" s="906">
        <f t="shared" si="170"/>
        <v>6.7530622237407315E-2</v>
      </c>
    </row>
    <row r="234" spans="1:89" s="286" customFormat="1" ht="11.45" customHeight="1">
      <c r="A234" s="214">
        <v>2007</v>
      </c>
      <c r="B234" s="215" t="s">
        <v>465</v>
      </c>
      <c r="C234" s="214" t="s">
        <v>517</v>
      </c>
      <c r="D234" s="214" t="s">
        <v>6</v>
      </c>
      <c r="E234" s="214" t="s">
        <v>644</v>
      </c>
      <c r="F234" s="904" t="s">
        <v>401</v>
      </c>
      <c r="G234" s="282">
        <v>28.57985</v>
      </c>
      <c r="H234" s="260">
        <v>26.979310000000002</v>
      </c>
      <c r="I234" s="905">
        <v>26.979310000000002</v>
      </c>
      <c r="J234" s="260">
        <f t="shared" si="154"/>
        <v>1.6005399999999987</v>
      </c>
      <c r="K234" s="261">
        <f t="shared" si="155"/>
        <v>5.6002393294576382E-2</v>
      </c>
      <c r="L234" s="146">
        <v>0.84717849999999995</v>
      </c>
      <c r="M234" s="147"/>
      <c r="N234" s="147"/>
      <c r="O234" s="147"/>
      <c r="P234" s="147"/>
      <c r="Q234" s="147"/>
      <c r="R234" s="147">
        <v>0.36779210000000001</v>
      </c>
      <c r="S234" s="147">
        <v>0</v>
      </c>
      <c r="T234" s="260"/>
      <c r="U234" s="905">
        <f t="shared" si="156"/>
        <v>0.38556939999999873</v>
      </c>
      <c r="V234" s="906">
        <f t="shared" si="157"/>
        <v>0.24089957139465371</v>
      </c>
      <c r="W234" s="990">
        <f t="shared" si="158"/>
        <v>0</v>
      </c>
      <c r="X234" s="214">
        <v>2007</v>
      </c>
      <c r="Y234" s="215" t="s">
        <v>465</v>
      </c>
      <c r="Z234" s="214" t="s">
        <v>517</v>
      </c>
      <c r="AA234" s="214" t="s">
        <v>6</v>
      </c>
      <c r="AB234" s="214" t="s">
        <v>644</v>
      </c>
      <c r="AC234" s="904" t="s">
        <v>401</v>
      </c>
      <c r="AD234" s="146">
        <v>23.421530000000001</v>
      </c>
      <c r="AE234" s="147">
        <v>22.040990000000001</v>
      </c>
      <c r="AF234" s="148">
        <v>22.040990000000001</v>
      </c>
      <c r="AG234" s="260">
        <f t="shared" si="159"/>
        <v>1.3805399999999999</v>
      </c>
      <c r="AH234" s="261">
        <f t="shared" si="160"/>
        <v>5.8943203112691606E-2</v>
      </c>
      <c r="AI234" s="282">
        <v>0.63702490000000001</v>
      </c>
      <c r="AJ234" s="260"/>
      <c r="AK234" s="260"/>
      <c r="AL234" s="260"/>
      <c r="AM234" s="260"/>
      <c r="AN234" s="260"/>
      <c r="AO234" s="260">
        <v>0.30675409999999997</v>
      </c>
      <c r="AP234" s="260">
        <v>0</v>
      </c>
      <c r="AQ234" s="260"/>
      <c r="AR234" s="905">
        <f t="shared" si="161"/>
        <v>0.43676099999999995</v>
      </c>
      <c r="AS234" s="1031">
        <f t="shared" si="162"/>
        <v>0.31636968142900601</v>
      </c>
      <c r="AT234" s="214">
        <v>2007</v>
      </c>
      <c r="AU234" s="215" t="s">
        <v>465</v>
      </c>
      <c r="AV234" s="214" t="s">
        <v>517</v>
      </c>
      <c r="AW234" s="214" t="s">
        <v>6</v>
      </c>
      <c r="AX234" s="214" t="s">
        <v>644</v>
      </c>
      <c r="AY234" s="904" t="s">
        <v>401</v>
      </c>
      <c r="AZ234" s="146">
        <v>33.769260000000003</v>
      </c>
      <c r="BA234" s="147">
        <v>32.576749999999997</v>
      </c>
      <c r="BB234" s="148">
        <v>32.576749999999997</v>
      </c>
      <c r="BC234" s="260">
        <f t="shared" si="163"/>
        <v>1.1925100000000057</v>
      </c>
      <c r="BD234" s="261">
        <f t="shared" si="164"/>
        <v>3.5313477405190564E-2</v>
      </c>
      <c r="BE234" s="282">
        <v>0.37601849999999998</v>
      </c>
      <c r="BF234" s="260"/>
      <c r="BG234" s="260"/>
      <c r="BH234" s="260"/>
      <c r="BI234" s="260"/>
      <c r="BJ234" s="260"/>
      <c r="BK234" s="260">
        <v>0.52157969999999998</v>
      </c>
      <c r="BL234" s="260">
        <v>0</v>
      </c>
      <c r="BM234" s="260"/>
      <c r="BN234" s="905">
        <f t="shared" si="165"/>
        <v>0.29491180000000572</v>
      </c>
      <c r="BO234" s="1031">
        <f t="shared" si="166"/>
        <v>0.24730341883925863</v>
      </c>
      <c r="BP234" s="214">
        <v>2007</v>
      </c>
      <c r="BQ234" s="215" t="s">
        <v>465</v>
      </c>
      <c r="BR234" s="214" t="s">
        <v>517</v>
      </c>
      <c r="BS234" s="214" t="s">
        <v>6</v>
      </c>
      <c r="BT234" s="214" t="s">
        <v>644</v>
      </c>
      <c r="BU234" s="904" t="s">
        <v>401</v>
      </c>
      <c r="BV234" s="146">
        <v>37.982149999999997</v>
      </c>
      <c r="BW234" s="147">
        <v>31.065200000000001</v>
      </c>
      <c r="BX234" s="148">
        <v>31.065200000000001</v>
      </c>
      <c r="BY234" s="260">
        <f t="shared" si="167"/>
        <v>6.9169499999999964</v>
      </c>
      <c r="BZ234" s="261">
        <f t="shared" si="168"/>
        <v>0.18211054403186752</v>
      </c>
      <c r="CA234" s="282">
        <v>6.2480279999999997</v>
      </c>
      <c r="CB234" s="260"/>
      <c r="CC234" s="260"/>
      <c r="CD234" s="260"/>
      <c r="CE234" s="260"/>
      <c r="CF234" s="260"/>
      <c r="CG234" s="260">
        <v>6.6644700000000001E-2</v>
      </c>
      <c r="CH234" s="260">
        <v>0</v>
      </c>
      <c r="CI234" s="260"/>
      <c r="CJ234" s="905">
        <f t="shared" si="169"/>
        <v>0.60227729999999635</v>
      </c>
      <c r="CK234" s="906">
        <f t="shared" si="170"/>
        <v>8.7072669312340936E-2</v>
      </c>
    </row>
    <row r="235" spans="1:89" s="266" customFormat="1" ht="11.45" customHeight="1">
      <c r="A235" s="205">
        <v>2004</v>
      </c>
      <c r="B235" s="206" t="s">
        <v>465</v>
      </c>
      <c r="C235" s="205" t="s">
        <v>517</v>
      </c>
      <c r="D235" s="205" t="s">
        <v>8</v>
      </c>
      <c r="E235" s="205" t="s">
        <v>645</v>
      </c>
      <c r="F235" s="891" t="s">
        <v>402</v>
      </c>
      <c r="G235" s="280">
        <v>27.813420000000001</v>
      </c>
      <c r="H235" s="258">
        <v>26.0032</v>
      </c>
      <c r="I235" s="892">
        <v>25.828690000000002</v>
      </c>
      <c r="J235" s="258">
        <f t="shared" si="154"/>
        <v>1.984729999999999</v>
      </c>
      <c r="K235" s="259">
        <f t="shared" si="155"/>
        <v>7.1358718201501248E-2</v>
      </c>
      <c r="L235" s="267">
        <v>1.270294</v>
      </c>
      <c r="M235" s="268"/>
      <c r="N235" s="268"/>
      <c r="O235" s="268"/>
      <c r="P235" s="268"/>
      <c r="Q235" s="268"/>
      <c r="R235" s="268">
        <v>0.53992269999999998</v>
      </c>
      <c r="S235" s="268">
        <v>0</v>
      </c>
      <c r="T235" s="258">
        <f>H235-I235</f>
        <v>0.17450999999999794</v>
      </c>
      <c r="U235" s="892">
        <f t="shared" si="156"/>
        <v>3.3000000010385833E-6</v>
      </c>
      <c r="V235" s="893">
        <f t="shared" si="157"/>
        <v>1.662694674358016E-6</v>
      </c>
      <c r="W235" s="900">
        <f t="shared" si="158"/>
        <v>0</v>
      </c>
      <c r="X235" s="205">
        <v>2004</v>
      </c>
      <c r="Y235" s="206" t="s">
        <v>465</v>
      </c>
      <c r="Z235" s="205" t="s">
        <v>517</v>
      </c>
      <c r="AA235" s="205" t="s">
        <v>8</v>
      </c>
      <c r="AB235" s="205" t="s">
        <v>645</v>
      </c>
      <c r="AC235" s="891" t="s">
        <v>402</v>
      </c>
      <c r="AD235" s="267">
        <v>22.880780000000001</v>
      </c>
      <c r="AE235" s="268">
        <v>21.467749999999999</v>
      </c>
      <c r="AF235" s="269">
        <v>21.343299999999999</v>
      </c>
      <c r="AG235" s="258">
        <f t="shared" si="159"/>
        <v>1.5374800000000022</v>
      </c>
      <c r="AH235" s="259">
        <f t="shared" si="160"/>
        <v>6.7195261699994582E-2</v>
      </c>
      <c r="AI235" s="280">
        <v>1.002443</v>
      </c>
      <c r="AJ235" s="258"/>
      <c r="AK235" s="258"/>
      <c r="AL235" s="258"/>
      <c r="AM235" s="258"/>
      <c r="AN235" s="258"/>
      <c r="AO235" s="258">
        <v>0.41059109999999999</v>
      </c>
      <c r="AP235" s="258">
        <v>0</v>
      </c>
      <c r="AQ235" s="258">
        <f>AE235-AF235</f>
        <v>0.12444999999999951</v>
      </c>
      <c r="AR235" s="892">
        <f t="shared" si="161"/>
        <v>-4.0999999972868295E-6</v>
      </c>
      <c r="AS235" s="893">
        <f t="shared" si="162"/>
        <v>-2.666701353700096E-6</v>
      </c>
      <c r="AT235" s="205">
        <v>2004</v>
      </c>
      <c r="AU235" s="206" t="s">
        <v>465</v>
      </c>
      <c r="AV235" s="205" t="s">
        <v>517</v>
      </c>
      <c r="AW235" s="205" t="s">
        <v>8</v>
      </c>
      <c r="AX235" s="205" t="s">
        <v>645</v>
      </c>
      <c r="AY235" s="891" t="s">
        <v>402</v>
      </c>
      <c r="AZ235" s="267">
        <v>32.053849999999997</v>
      </c>
      <c r="BA235" s="268">
        <v>30.386199999999999</v>
      </c>
      <c r="BB235" s="269">
        <v>30.180060000000001</v>
      </c>
      <c r="BC235" s="258">
        <f t="shared" si="163"/>
        <v>1.8737899999999961</v>
      </c>
      <c r="BD235" s="259">
        <f t="shared" si="164"/>
        <v>5.8457564379941762E-2</v>
      </c>
      <c r="BE235" s="280">
        <v>0.8593807</v>
      </c>
      <c r="BF235" s="258"/>
      <c r="BG235" s="258"/>
      <c r="BH235" s="258"/>
      <c r="BI235" s="258"/>
      <c r="BJ235" s="258"/>
      <c r="BK235" s="258">
        <v>0.80827139999999997</v>
      </c>
      <c r="BL235" s="258">
        <v>0</v>
      </c>
      <c r="BM235" s="258">
        <f>BA235-BB235</f>
        <v>0.20613999999999777</v>
      </c>
      <c r="BN235" s="892">
        <f t="shared" si="165"/>
        <v>-2.1000000016702103E-6</v>
      </c>
      <c r="BO235" s="893">
        <f t="shared" si="166"/>
        <v>-1.1207232409556113E-6</v>
      </c>
      <c r="BP235" s="205">
        <v>2004</v>
      </c>
      <c r="BQ235" s="206" t="s">
        <v>465</v>
      </c>
      <c r="BR235" s="205" t="s">
        <v>517</v>
      </c>
      <c r="BS235" s="205" t="s">
        <v>8</v>
      </c>
      <c r="BT235" s="205" t="s">
        <v>645</v>
      </c>
      <c r="BU235" s="891" t="s">
        <v>402</v>
      </c>
      <c r="BV235" s="267">
        <v>41.45749</v>
      </c>
      <c r="BW235" s="268">
        <v>33.652900000000002</v>
      </c>
      <c r="BX235" s="269">
        <v>33.355289999999997</v>
      </c>
      <c r="BY235" s="258">
        <f t="shared" si="167"/>
        <v>8.1022000000000034</v>
      </c>
      <c r="BZ235" s="259">
        <f t="shared" si="168"/>
        <v>0.19543392520868977</v>
      </c>
      <c r="CA235" s="280">
        <v>7.7664410000000004</v>
      </c>
      <c r="CB235" s="258"/>
      <c r="CC235" s="258"/>
      <c r="CD235" s="258"/>
      <c r="CE235" s="258"/>
      <c r="CF235" s="258"/>
      <c r="CG235" s="258">
        <v>3.8147E-2</v>
      </c>
      <c r="CH235" s="258">
        <v>0</v>
      </c>
      <c r="CI235" s="258">
        <f>BW235-BX235</f>
        <v>0.29761000000000593</v>
      </c>
      <c r="CJ235" s="892">
        <f t="shared" si="169"/>
        <v>1.9999999967268423E-6</v>
      </c>
      <c r="CK235" s="893">
        <f t="shared" si="170"/>
        <v>2.468465351048902E-7</v>
      </c>
    </row>
    <row r="236" spans="1:89" s="266" customFormat="1" ht="11.45" customHeight="1">
      <c r="A236" s="226">
        <v>2000</v>
      </c>
      <c r="B236" s="227" t="s">
        <v>465</v>
      </c>
      <c r="C236" s="226" t="s">
        <v>517</v>
      </c>
      <c r="D236" s="226" t="s">
        <v>10</v>
      </c>
      <c r="E236" s="226" t="s">
        <v>646</v>
      </c>
      <c r="F236" s="953" t="s">
        <v>401</v>
      </c>
      <c r="G236" s="282">
        <v>32.585470000000001</v>
      </c>
      <c r="H236" s="260">
        <v>30.163150000000002</v>
      </c>
      <c r="I236" s="905">
        <v>30.163150000000002</v>
      </c>
      <c r="J236" s="276">
        <f t="shared" si="154"/>
        <v>2.4223199999999991</v>
      </c>
      <c r="K236" s="277">
        <f t="shared" si="155"/>
        <v>7.4337427080229293E-2</v>
      </c>
      <c r="L236" s="175">
        <v>1.3249029999999999</v>
      </c>
      <c r="M236" s="176"/>
      <c r="N236" s="176"/>
      <c r="O236" s="176"/>
      <c r="P236" s="176"/>
      <c r="Q236" s="176"/>
      <c r="R236" s="176">
        <v>8.1417100000000006E-2</v>
      </c>
      <c r="S236" s="176">
        <v>0</v>
      </c>
      <c r="T236" s="276"/>
      <c r="U236" s="954">
        <f t="shared" si="156"/>
        <v>1.0159998999999993</v>
      </c>
      <c r="V236" s="955">
        <f t="shared" si="157"/>
        <v>0.41943256877704005</v>
      </c>
      <c r="W236" s="998">
        <f t="shared" si="158"/>
        <v>0</v>
      </c>
      <c r="X236" s="226">
        <v>2000</v>
      </c>
      <c r="Y236" s="227" t="s">
        <v>465</v>
      </c>
      <c r="Z236" s="226" t="s">
        <v>517</v>
      </c>
      <c r="AA236" s="226" t="s">
        <v>10</v>
      </c>
      <c r="AB236" s="226" t="s">
        <v>646</v>
      </c>
      <c r="AC236" s="953" t="s">
        <v>401</v>
      </c>
      <c r="AD236" s="146">
        <v>26.791180000000001</v>
      </c>
      <c r="AE236" s="147">
        <v>24.642289999999999</v>
      </c>
      <c r="AF236" s="148">
        <v>24.642289999999999</v>
      </c>
      <c r="AG236" s="276">
        <f t="shared" si="159"/>
        <v>2.1488900000000015</v>
      </c>
      <c r="AH236" s="277">
        <f t="shared" si="160"/>
        <v>8.0208859781465441E-2</v>
      </c>
      <c r="AI236" s="284">
        <v>1.132307</v>
      </c>
      <c r="AJ236" s="276"/>
      <c r="AK236" s="276"/>
      <c r="AL236" s="276"/>
      <c r="AM236" s="276"/>
      <c r="AN236" s="276"/>
      <c r="AO236" s="276">
        <v>8.6574600000000002E-2</v>
      </c>
      <c r="AP236" s="276">
        <v>0</v>
      </c>
      <c r="AQ236" s="276"/>
      <c r="AR236" s="954">
        <f t="shared" si="161"/>
        <v>0.93000840000000151</v>
      </c>
      <c r="AS236" s="1032">
        <f t="shared" si="162"/>
        <v>0.43278548459902594</v>
      </c>
      <c r="AT236" s="226">
        <v>2000</v>
      </c>
      <c r="AU236" s="227" t="s">
        <v>465</v>
      </c>
      <c r="AV236" s="226" t="s">
        <v>517</v>
      </c>
      <c r="AW236" s="226" t="s">
        <v>10</v>
      </c>
      <c r="AX236" s="226" t="s">
        <v>646</v>
      </c>
      <c r="AY236" s="953" t="s">
        <v>401</v>
      </c>
      <c r="AZ236" s="146">
        <v>37.990259999999999</v>
      </c>
      <c r="BA236" s="147">
        <v>36.011249999999997</v>
      </c>
      <c r="BB236" s="148">
        <v>36.011249999999997</v>
      </c>
      <c r="BC236" s="276">
        <f t="shared" si="163"/>
        <v>1.9790100000000024</v>
      </c>
      <c r="BD236" s="277">
        <f t="shared" si="164"/>
        <v>5.2092562672642999E-2</v>
      </c>
      <c r="BE236" s="284">
        <v>0.76560969999999995</v>
      </c>
      <c r="BF236" s="276"/>
      <c r="BG236" s="276"/>
      <c r="BH236" s="276"/>
      <c r="BI236" s="276"/>
      <c r="BJ236" s="276"/>
      <c r="BK236" s="276">
        <v>0.1080971</v>
      </c>
      <c r="BL236" s="276">
        <v>0</v>
      </c>
      <c r="BM236" s="276"/>
      <c r="BN236" s="954">
        <f t="shared" si="165"/>
        <v>1.1053032000000025</v>
      </c>
      <c r="BO236" s="1032">
        <f t="shared" si="166"/>
        <v>0.55851319599193594</v>
      </c>
      <c r="BP236" s="226">
        <v>2000</v>
      </c>
      <c r="BQ236" s="227" t="s">
        <v>465</v>
      </c>
      <c r="BR236" s="226" t="s">
        <v>517</v>
      </c>
      <c r="BS236" s="226" t="s">
        <v>10</v>
      </c>
      <c r="BT236" s="226" t="s">
        <v>646</v>
      </c>
      <c r="BU236" s="953" t="s">
        <v>401</v>
      </c>
      <c r="BV236" s="146">
        <v>39.527360000000002</v>
      </c>
      <c r="BW236" s="147">
        <v>30.485150000000001</v>
      </c>
      <c r="BX236" s="148">
        <v>30.485150000000001</v>
      </c>
      <c r="BY236" s="276">
        <f t="shared" si="167"/>
        <v>9.0422100000000007</v>
      </c>
      <c r="BZ236" s="277">
        <f t="shared" si="168"/>
        <v>0.22875825757146442</v>
      </c>
      <c r="CA236" s="284">
        <v>8.0287520000000008</v>
      </c>
      <c r="CB236" s="276"/>
      <c r="CC236" s="276"/>
      <c r="CD236" s="276"/>
      <c r="CE236" s="276"/>
      <c r="CF236" s="276"/>
      <c r="CG236" s="276">
        <v>5.6773200000000003E-2</v>
      </c>
      <c r="CH236" s="276">
        <v>0</v>
      </c>
      <c r="CI236" s="276"/>
      <c r="CJ236" s="954">
        <f t="shared" si="169"/>
        <v>0.95668479999999967</v>
      </c>
      <c r="CK236" s="1032">
        <f t="shared" si="170"/>
        <v>0.10580209926555562</v>
      </c>
    </row>
    <row r="237" spans="1:89" ht="11.45" customHeight="1">
      <c r="A237" s="205">
        <v>2013</v>
      </c>
      <c r="B237" s="206" t="s">
        <v>466</v>
      </c>
      <c r="C237" s="205" t="s">
        <v>517</v>
      </c>
      <c r="D237" s="205" t="s">
        <v>20</v>
      </c>
      <c r="E237" s="205" t="s">
        <v>209</v>
      </c>
      <c r="F237" s="891" t="s">
        <v>313</v>
      </c>
      <c r="G237" s="603">
        <v>33.151310000000002</v>
      </c>
      <c r="H237" s="604">
        <v>29.475359999999998</v>
      </c>
      <c r="I237" s="605">
        <v>29.864940000000001</v>
      </c>
      <c r="J237" s="238">
        <f t="shared" si="134"/>
        <v>3.2863700000000016</v>
      </c>
      <c r="K237" s="255">
        <f t="shared" si="135"/>
        <v>9.9132432474010865E-2</v>
      </c>
      <c r="L237" s="267">
        <v>1.8368869999999999</v>
      </c>
      <c r="M237" s="268"/>
      <c r="N237" s="268">
        <v>0.3438387</v>
      </c>
      <c r="O237" s="268">
        <v>0.12513540000000001</v>
      </c>
      <c r="P237" s="268"/>
      <c r="Q237" s="268">
        <v>5.8136000000000004E-3</v>
      </c>
      <c r="R237" s="268">
        <v>1.3497840000000001</v>
      </c>
      <c r="S237" s="268">
        <v>2.4014000000000001E-3</v>
      </c>
      <c r="T237" s="258">
        <f t="shared" ref="T237:T247" si="171">H237-I237</f>
        <v>-0.38958000000000226</v>
      </c>
      <c r="U237" s="892">
        <f t="shared" si="137"/>
        <v>1.2089900000003428E-2</v>
      </c>
      <c r="V237" s="893">
        <f t="shared" si="138"/>
        <v>3.6788006219638757E-3</v>
      </c>
      <c r="W237" s="900">
        <f t="shared" si="132"/>
        <v>7.3071504425855857E-4</v>
      </c>
      <c r="X237" s="205">
        <v>2013</v>
      </c>
      <c r="Y237" s="206" t="s">
        <v>466</v>
      </c>
      <c r="Z237" s="205" t="s">
        <v>517</v>
      </c>
      <c r="AA237" s="205" t="s">
        <v>20</v>
      </c>
      <c r="AB237" s="205" t="s">
        <v>209</v>
      </c>
      <c r="AC237" s="891" t="s">
        <v>313</v>
      </c>
      <c r="AD237" s="603">
        <v>26.924389999999999</v>
      </c>
      <c r="AE237" s="604">
        <v>24.095130000000001</v>
      </c>
      <c r="AF237" s="605">
        <v>24.461179999999999</v>
      </c>
      <c r="AG237" s="238">
        <f t="shared" si="150"/>
        <v>2.4632100000000001</v>
      </c>
      <c r="AH237" s="255">
        <f t="shared" si="151"/>
        <v>9.1486195230421202E-2</v>
      </c>
      <c r="AI237" s="280">
        <v>1.257728</v>
      </c>
      <c r="AJ237" s="258"/>
      <c r="AK237" s="258">
        <v>0.29380420000000002</v>
      </c>
      <c r="AL237" s="258">
        <v>0.1237173</v>
      </c>
      <c r="AM237" s="258"/>
      <c r="AN237" s="258">
        <v>5.7258999999999999E-3</v>
      </c>
      <c r="AO237" s="258">
        <v>1.157421</v>
      </c>
      <c r="AP237" s="258">
        <v>1.1548999999999999E-3</v>
      </c>
      <c r="AQ237" s="258">
        <f t="shared" si="139"/>
        <v>-0.36604999999999777</v>
      </c>
      <c r="AR237" s="892">
        <f t="shared" si="133"/>
        <v>-1.0291300000002224E-2</v>
      </c>
      <c r="AS237" s="893">
        <f t="shared" si="152"/>
        <v>-4.1780034994995247E-3</v>
      </c>
      <c r="AT237" s="205">
        <v>2013</v>
      </c>
      <c r="AU237" s="206" t="s">
        <v>466</v>
      </c>
      <c r="AV237" s="205" t="s">
        <v>517</v>
      </c>
      <c r="AW237" s="205" t="s">
        <v>20</v>
      </c>
      <c r="AX237" s="205" t="s">
        <v>209</v>
      </c>
      <c r="AY237" s="891" t="s">
        <v>313</v>
      </c>
      <c r="AZ237" s="603">
        <v>38.415950000000002</v>
      </c>
      <c r="BA237" s="604">
        <v>35.46602</v>
      </c>
      <c r="BB237" s="605">
        <v>35.954279999999997</v>
      </c>
      <c r="BC237" s="238">
        <f t="shared" si="140"/>
        <v>2.4616700000000051</v>
      </c>
      <c r="BD237" s="255">
        <f t="shared" si="141"/>
        <v>6.4079373281150279E-2</v>
      </c>
      <c r="BE237" s="280">
        <v>0.65846059999999995</v>
      </c>
      <c r="BF237" s="258"/>
      <c r="BG237" s="258">
        <v>0.52049449999999997</v>
      </c>
      <c r="BH237" s="258">
        <v>0.1747494</v>
      </c>
      <c r="BI237" s="258"/>
      <c r="BJ237" s="258">
        <v>6.6204000000000002E-3</v>
      </c>
      <c r="BK237" s="258">
        <v>1.556511</v>
      </c>
      <c r="BL237" s="258">
        <v>2.3860999999999999E-3</v>
      </c>
      <c r="BM237" s="258">
        <f t="shared" si="142"/>
        <v>-0.48825999999999681</v>
      </c>
      <c r="BN237" s="892">
        <f t="shared" si="143"/>
        <v>3.0708000000001956E-2</v>
      </c>
      <c r="BO237" s="893">
        <f t="shared" si="144"/>
        <v>1.2474458396130225E-2</v>
      </c>
      <c r="BP237" s="205">
        <v>2013</v>
      </c>
      <c r="BQ237" s="206" t="s">
        <v>466</v>
      </c>
      <c r="BR237" s="205" t="s">
        <v>517</v>
      </c>
      <c r="BS237" s="205" t="s">
        <v>20</v>
      </c>
      <c r="BT237" s="205" t="s">
        <v>209</v>
      </c>
      <c r="BU237" s="891" t="s">
        <v>313</v>
      </c>
      <c r="BV237" s="603">
        <v>53.23471</v>
      </c>
      <c r="BW237" s="604">
        <v>41.68947</v>
      </c>
      <c r="BX237" s="605">
        <v>41.93</v>
      </c>
      <c r="BY237" s="238">
        <f t="shared" si="145"/>
        <v>11.30471</v>
      </c>
      <c r="BZ237" s="255">
        <f t="shared" si="146"/>
        <v>0.21235599855808363</v>
      </c>
      <c r="CA237" s="280">
        <v>9.4209999999999994</v>
      </c>
      <c r="CB237" s="258"/>
      <c r="CC237" s="258">
        <v>0.1257839</v>
      </c>
      <c r="CD237" s="258">
        <v>8.4682499999999994E-2</v>
      </c>
      <c r="CE237" s="258"/>
      <c r="CF237" s="258">
        <v>8.9455000000000003E-3</v>
      </c>
      <c r="CG237" s="258">
        <v>1.897993</v>
      </c>
      <c r="CH237" s="258">
        <v>9.8685999999999999E-3</v>
      </c>
      <c r="CI237" s="258">
        <f t="shared" si="147"/>
        <v>-0.24052999999999969</v>
      </c>
      <c r="CJ237" s="892">
        <f t="shared" si="148"/>
        <v>-3.0334999999990231E-3</v>
      </c>
      <c r="CK237" s="893">
        <f t="shared" si="149"/>
        <v>-2.6833947973888965E-4</v>
      </c>
    </row>
    <row r="238" spans="1:89" ht="11.45" customHeight="1">
      <c r="A238" s="205">
        <v>2010</v>
      </c>
      <c r="B238" s="206" t="s">
        <v>466</v>
      </c>
      <c r="C238" s="205" t="s">
        <v>517</v>
      </c>
      <c r="D238" s="205" t="s">
        <v>4</v>
      </c>
      <c r="E238" s="205" t="s">
        <v>210</v>
      </c>
      <c r="F238" s="891" t="s">
        <v>313</v>
      </c>
      <c r="G238" s="267">
        <v>34.518329999999999</v>
      </c>
      <c r="H238" s="268">
        <v>30.133400000000002</v>
      </c>
      <c r="I238" s="269">
        <v>30.354700000000001</v>
      </c>
      <c r="J238" s="238">
        <f t="shared" si="134"/>
        <v>4.1636299999999977</v>
      </c>
      <c r="K238" s="255">
        <f t="shared" si="135"/>
        <v>0.12062084115888566</v>
      </c>
      <c r="L238" s="267">
        <v>2.3141910000000001</v>
      </c>
      <c r="M238" s="268"/>
      <c r="N238" s="268">
        <v>0.30822939999999999</v>
      </c>
      <c r="O238" s="268">
        <v>0.23211860000000001</v>
      </c>
      <c r="P238" s="268"/>
      <c r="Q238" s="268">
        <v>6.9674999999999997E-3</v>
      </c>
      <c r="R238" s="268">
        <v>1.5275080000000001</v>
      </c>
      <c r="S238" s="268">
        <v>5.5637000000000004E-3</v>
      </c>
      <c r="T238" s="258">
        <f t="shared" si="171"/>
        <v>-0.22129999999999939</v>
      </c>
      <c r="U238" s="892">
        <f t="shared" si="137"/>
        <v>-9.6482000000026602E-3</v>
      </c>
      <c r="V238" s="893">
        <f t="shared" si="138"/>
        <v>-2.3172568167687006E-3</v>
      </c>
      <c r="W238" s="900">
        <f t="shared" si="132"/>
        <v>1.3362618676491436E-3</v>
      </c>
      <c r="X238" s="205">
        <v>2010</v>
      </c>
      <c r="Y238" s="206" t="s">
        <v>466</v>
      </c>
      <c r="Z238" s="205" t="s">
        <v>517</v>
      </c>
      <c r="AA238" s="205" t="s">
        <v>4</v>
      </c>
      <c r="AB238" s="205" t="s">
        <v>210</v>
      </c>
      <c r="AC238" s="891" t="s">
        <v>313</v>
      </c>
      <c r="AD238" s="267">
        <v>28.399920000000002</v>
      </c>
      <c r="AE238" s="268">
        <v>24.955719999999999</v>
      </c>
      <c r="AF238" s="269">
        <v>25.151689999999999</v>
      </c>
      <c r="AG238" s="238">
        <f t="shared" si="150"/>
        <v>3.2482300000000031</v>
      </c>
      <c r="AH238" s="255">
        <f t="shared" si="151"/>
        <v>0.11437461795667041</v>
      </c>
      <c r="AI238" s="280">
        <v>1.733948</v>
      </c>
      <c r="AJ238" s="258"/>
      <c r="AK238" s="258">
        <v>0.23630519999999999</v>
      </c>
      <c r="AL238" s="258">
        <v>0.1899786</v>
      </c>
      <c r="AM238" s="258"/>
      <c r="AN238" s="258">
        <v>6.9857000000000001E-3</v>
      </c>
      <c r="AO238" s="258">
        <v>1.2798369999999999</v>
      </c>
      <c r="AP238" s="258">
        <v>1.9158999999999999E-3</v>
      </c>
      <c r="AQ238" s="258">
        <f t="shared" si="139"/>
        <v>-0.19596999999999909</v>
      </c>
      <c r="AR238" s="892">
        <f t="shared" si="133"/>
        <v>-4.7703999999981761E-3</v>
      </c>
      <c r="AS238" s="893">
        <f t="shared" si="152"/>
        <v>-1.4686152150550213E-3</v>
      </c>
      <c r="AT238" s="205">
        <v>2010</v>
      </c>
      <c r="AU238" s="206" t="s">
        <v>466</v>
      </c>
      <c r="AV238" s="205" t="s">
        <v>517</v>
      </c>
      <c r="AW238" s="205" t="s">
        <v>4</v>
      </c>
      <c r="AX238" s="205" t="s">
        <v>210</v>
      </c>
      <c r="AY238" s="891" t="s">
        <v>313</v>
      </c>
      <c r="AZ238" s="267">
        <v>40.050170000000001</v>
      </c>
      <c r="BA238" s="268">
        <v>36.393349999999998</v>
      </c>
      <c r="BB238" s="269">
        <v>36.65981</v>
      </c>
      <c r="BC238" s="238">
        <f t="shared" si="140"/>
        <v>3.3903600000000012</v>
      </c>
      <c r="BD238" s="255">
        <f t="shared" si="141"/>
        <v>8.4652824195253135E-2</v>
      </c>
      <c r="BE238" s="280">
        <v>0.9933014</v>
      </c>
      <c r="BF238" s="258"/>
      <c r="BG238" s="258">
        <v>0.46769519999999998</v>
      </c>
      <c r="BH238" s="258">
        <v>0.30084420000000001</v>
      </c>
      <c r="BI238" s="258"/>
      <c r="BJ238" s="258">
        <v>9.0199000000000008E-3</v>
      </c>
      <c r="BK238" s="258">
        <v>1.8765510000000001</v>
      </c>
      <c r="BL238" s="258">
        <v>8.6365000000000001E-3</v>
      </c>
      <c r="BM238" s="258">
        <f t="shared" si="142"/>
        <v>-0.26646000000000214</v>
      </c>
      <c r="BN238" s="892">
        <f t="shared" si="143"/>
        <v>7.7180000000298676E-4</v>
      </c>
      <c r="BO238" s="893">
        <f t="shared" si="144"/>
        <v>2.2764544178287453E-4</v>
      </c>
      <c r="BP238" s="205">
        <v>2010</v>
      </c>
      <c r="BQ238" s="206" t="s">
        <v>466</v>
      </c>
      <c r="BR238" s="205" t="s">
        <v>517</v>
      </c>
      <c r="BS238" s="205" t="s">
        <v>4</v>
      </c>
      <c r="BT238" s="205" t="s">
        <v>210</v>
      </c>
      <c r="BU238" s="891" t="s">
        <v>313</v>
      </c>
      <c r="BV238" s="267">
        <v>52.985230000000001</v>
      </c>
      <c r="BW238" s="268">
        <v>39.289450000000002</v>
      </c>
      <c r="BX238" s="269">
        <v>39.516170000000002</v>
      </c>
      <c r="BY238" s="238">
        <f t="shared" si="145"/>
        <v>13.469059999999999</v>
      </c>
      <c r="BZ238" s="255">
        <f t="shared" si="146"/>
        <v>0.25420404893967619</v>
      </c>
      <c r="CA238" s="280">
        <v>11.738759999999999</v>
      </c>
      <c r="CB238" s="258"/>
      <c r="CC238" s="258">
        <v>8.0482499999999998E-2</v>
      </c>
      <c r="CD238" s="258">
        <v>6.3196199999999994E-2</v>
      </c>
      <c r="CE238" s="258"/>
      <c r="CF238" s="258">
        <v>0</v>
      </c>
      <c r="CG238" s="258">
        <v>1.8578760000000001</v>
      </c>
      <c r="CH238" s="258">
        <v>0</v>
      </c>
      <c r="CI238" s="258">
        <f t="shared" si="147"/>
        <v>-0.22672000000000025</v>
      </c>
      <c r="CJ238" s="892">
        <f t="shared" si="148"/>
        <v>-4.4534699999999816E-2</v>
      </c>
      <c r="CK238" s="893">
        <f t="shared" si="149"/>
        <v>-3.3064445477264054E-3</v>
      </c>
    </row>
    <row r="239" spans="1:89" ht="11.45" customHeight="1">
      <c r="A239" s="205">
        <v>2007</v>
      </c>
      <c r="B239" s="206" t="s">
        <v>466</v>
      </c>
      <c r="C239" s="205" t="s">
        <v>517</v>
      </c>
      <c r="D239" s="205" t="s">
        <v>6</v>
      </c>
      <c r="E239" s="205" t="s">
        <v>211</v>
      </c>
      <c r="F239" s="891" t="s">
        <v>313</v>
      </c>
      <c r="G239" s="267">
        <v>35.910530000000001</v>
      </c>
      <c r="H239" s="268">
        <v>31.851120000000002</v>
      </c>
      <c r="I239" s="269">
        <v>32.078980000000001</v>
      </c>
      <c r="J239" s="238">
        <f t="shared" si="134"/>
        <v>3.83155</v>
      </c>
      <c r="K239" s="255">
        <f t="shared" si="135"/>
        <v>0.10669711641682815</v>
      </c>
      <c r="L239" s="267">
        <v>2.4072230000000001</v>
      </c>
      <c r="M239" s="268"/>
      <c r="N239" s="268">
        <v>0.21195030000000001</v>
      </c>
      <c r="O239" s="268">
        <v>0.20979310000000001</v>
      </c>
      <c r="P239" s="268"/>
      <c r="Q239" s="268">
        <v>9.3956000000000005E-3</v>
      </c>
      <c r="R239" s="268">
        <v>1.2300340000000001</v>
      </c>
      <c r="S239" s="268">
        <v>4.6539999999999998E-4</v>
      </c>
      <c r="T239" s="258">
        <f t="shared" si="171"/>
        <v>-0.22785999999999973</v>
      </c>
      <c r="U239" s="892">
        <f t="shared" si="137"/>
        <v>-9.4514000000005538E-3</v>
      </c>
      <c r="V239" s="893">
        <f t="shared" si="138"/>
        <v>-2.4667301744726164E-3</v>
      </c>
      <c r="W239" s="900">
        <f t="shared" si="132"/>
        <v>1.2146520337722331E-4</v>
      </c>
      <c r="X239" s="205">
        <v>2007</v>
      </c>
      <c r="Y239" s="206" t="s">
        <v>466</v>
      </c>
      <c r="Z239" s="205" t="s">
        <v>517</v>
      </c>
      <c r="AA239" s="205" t="s">
        <v>6</v>
      </c>
      <c r="AB239" s="205" t="s">
        <v>211</v>
      </c>
      <c r="AC239" s="891" t="s">
        <v>313</v>
      </c>
      <c r="AD239" s="267">
        <v>29.465800000000002</v>
      </c>
      <c r="AE239" s="268">
        <v>26.0932</v>
      </c>
      <c r="AF239" s="269">
        <v>26.317029999999999</v>
      </c>
      <c r="AG239" s="238">
        <f t="shared" si="150"/>
        <v>3.1487700000000025</v>
      </c>
      <c r="AH239" s="255">
        <f t="shared" si="151"/>
        <v>0.10686185340292823</v>
      </c>
      <c r="AI239" s="280">
        <v>1.9385699999999999</v>
      </c>
      <c r="AJ239" s="258"/>
      <c r="AK239" s="258">
        <v>0.20532800000000001</v>
      </c>
      <c r="AL239" s="258">
        <v>0.1714849</v>
      </c>
      <c r="AM239" s="258"/>
      <c r="AN239" s="258">
        <v>7.1048999999999999E-3</v>
      </c>
      <c r="AO239" s="258">
        <v>1.0565370000000001</v>
      </c>
      <c r="AP239" s="258">
        <v>4.1580000000000002E-4</v>
      </c>
      <c r="AQ239" s="258">
        <f t="shared" si="139"/>
        <v>-0.22382999999999953</v>
      </c>
      <c r="AR239" s="892">
        <f t="shared" si="133"/>
        <v>-6.840599999997643E-3</v>
      </c>
      <c r="AS239" s="893">
        <f t="shared" si="152"/>
        <v>-2.1724673443908691E-3</v>
      </c>
      <c r="AT239" s="205">
        <v>2007</v>
      </c>
      <c r="AU239" s="206" t="s">
        <v>466</v>
      </c>
      <c r="AV239" s="205" t="s">
        <v>517</v>
      </c>
      <c r="AW239" s="205" t="s">
        <v>6</v>
      </c>
      <c r="AX239" s="205" t="s">
        <v>211</v>
      </c>
      <c r="AY239" s="891" t="s">
        <v>313</v>
      </c>
      <c r="AZ239" s="267">
        <v>42.645049999999998</v>
      </c>
      <c r="BA239" s="268">
        <v>39.507159999999999</v>
      </c>
      <c r="BB239" s="269">
        <v>39.771949999999997</v>
      </c>
      <c r="BC239" s="238">
        <f t="shared" si="140"/>
        <v>2.8731000000000009</v>
      </c>
      <c r="BD239" s="255">
        <f t="shared" si="141"/>
        <v>6.7372414852368584E-2</v>
      </c>
      <c r="BE239" s="280">
        <v>1.1769240000000001</v>
      </c>
      <c r="BF239" s="258"/>
      <c r="BG239" s="258">
        <v>0.24284359999999999</v>
      </c>
      <c r="BH239" s="258">
        <v>0.2853813</v>
      </c>
      <c r="BI239" s="258"/>
      <c r="BJ239" s="258">
        <v>1.1205700000000001E-2</v>
      </c>
      <c r="BK239" s="258">
        <v>1.4265000000000001</v>
      </c>
      <c r="BL239" s="258">
        <v>0</v>
      </c>
      <c r="BM239" s="258">
        <f t="shared" si="142"/>
        <v>-0.26478999999999786</v>
      </c>
      <c r="BN239" s="892">
        <f t="shared" si="143"/>
        <v>-4.9646000000018731E-3</v>
      </c>
      <c r="BO239" s="893">
        <f t="shared" si="144"/>
        <v>-1.7279593470473954E-3</v>
      </c>
      <c r="BP239" s="205">
        <v>2007</v>
      </c>
      <c r="BQ239" s="206" t="s">
        <v>466</v>
      </c>
      <c r="BR239" s="205" t="s">
        <v>517</v>
      </c>
      <c r="BS239" s="205" t="s">
        <v>6</v>
      </c>
      <c r="BT239" s="205" t="s">
        <v>211</v>
      </c>
      <c r="BU239" s="891" t="s">
        <v>313</v>
      </c>
      <c r="BV239" s="267">
        <v>50.452069999999999</v>
      </c>
      <c r="BW239" s="268">
        <v>36.253250000000001</v>
      </c>
      <c r="BX239" s="269">
        <v>36.426020000000001</v>
      </c>
      <c r="BY239" s="238">
        <f t="shared" si="145"/>
        <v>14.026049999999998</v>
      </c>
      <c r="BZ239" s="255">
        <f t="shared" si="146"/>
        <v>0.27800742367954373</v>
      </c>
      <c r="CA239" s="280">
        <v>12.45041</v>
      </c>
      <c r="CB239" s="258"/>
      <c r="CC239" s="258">
        <v>0.22557260000000001</v>
      </c>
      <c r="CD239" s="258">
        <v>6.3011200000000003E-2</v>
      </c>
      <c r="CE239" s="258"/>
      <c r="CF239" s="258">
        <v>6.6737999999999997E-3</v>
      </c>
      <c r="CG239" s="258">
        <v>1.447786</v>
      </c>
      <c r="CH239" s="258">
        <v>3.1032999999999998E-3</v>
      </c>
      <c r="CI239" s="258">
        <f t="shared" si="147"/>
        <v>-0.17276999999999987</v>
      </c>
      <c r="CJ239" s="892">
        <f t="shared" si="148"/>
        <v>2.2630999999986301E-3</v>
      </c>
      <c r="CK239" s="893">
        <f t="shared" si="149"/>
        <v>1.6134977417010709E-4</v>
      </c>
    </row>
    <row r="240" spans="1:89" ht="11.45" customHeight="1">
      <c r="A240" s="205">
        <v>2004</v>
      </c>
      <c r="B240" s="206" t="s">
        <v>466</v>
      </c>
      <c r="C240" s="205" t="s">
        <v>517</v>
      </c>
      <c r="D240" s="205" t="s">
        <v>8</v>
      </c>
      <c r="E240" s="205" t="s">
        <v>212</v>
      </c>
      <c r="F240" s="891" t="s">
        <v>313</v>
      </c>
      <c r="G240" s="267">
        <v>36.839440000000003</v>
      </c>
      <c r="H240" s="268">
        <v>33.248959999999997</v>
      </c>
      <c r="I240" s="269">
        <v>33.33437</v>
      </c>
      <c r="J240" s="238">
        <f t="shared" si="134"/>
        <v>3.5050700000000035</v>
      </c>
      <c r="K240" s="255">
        <f t="shared" si="135"/>
        <v>9.5144497310491238E-2</v>
      </c>
      <c r="L240" s="267">
        <v>2.3419530000000002</v>
      </c>
      <c r="M240" s="268"/>
      <c r="N240" s="268"/>
      <c r="O240" s="268">
        <v>3.16105E-2</v>
      </c>
      <c r="P240" s="268"/>
      <c r="Q240" s="268">
        <v>0</v>
      </c>
      <c r="R240" s="268">
        <v>1.2156769999999999</v>
      </c>
      <c r="S240" s="268">
        <v>1.2417000000000001E-3</v>
      </c>
      <c r="T240" s="258">
        <f t="shared" si="171"/>
        <v>-8.5410000000003095E-2</v>
      </c>
      <c r="U240" s="892">
        <f t="shared" si="137"/>
        <v>-2.1999999937349912E-6</v>
      </c>
      <c r="V240" s="893">
        <f t="shared" si="138"/>
        <v>-6.2766221323254292E-7</v>
      </c>
      <c r="W240" s="900">
        <f t="shared" ref="W240:W306" si="172">S240/J240</f>
        <v>3.5425826017739984E-4</v>
      </c>
      <c r="X240" s="205">
        <v>2004</v>
      </c>
      <c r="Y240" s="206" t="s">
        <v>466</v>
      </c>
      <c r="Z240" s="205" t="s">
        <v>517</v>
      </c>
      <c r="AA240" s="205" t="s">
        <v>8</v>
      </c>
      <c r="AB240" s="205" t="s">
        <v>212</v>
      </c>
      <c r="AC240" s="891" t="s">
        <v>313</v>
      </c>
      <c r="AD240" s="267">
        <v>31.028289999999998</v>
      </c>
      <c r="AE240" s="268">
        <v>27.888030000000001</v>
      </c>
      <c r="AF240" s="269">
        <v>27.96407</v>
      </c>
      <c r="AG240" s="238">
        <f t="shared" si="150"/>
        <v>3.0642199999999988</v>
      </c>
      <c r="AH240" s="255">
        <f t="shared" si="151"/>
        <v>9.8755683925862467E-2</v>
      </c>
      <c r="AI240" s="280">
        <v>2.1024530000000001</v>
      </c>
      <c r="AJ240" s="258"/>
      <c r="AK240" s="258"/>
      <c r="AL240" s="258">
        <v>2.8692200000000001E-2</v>
      </c>
      <c r="AM240" s="258"/>
      <c r="AN240" s="258">
        <v>0</v>
      </c>
      <c r="AO240" s="258">
        <v>1.006845</v>
      </c>
      <c r="AP240" s="258">
        <v>2.2658999999999999E-3</v>
      </c>
      <c r="AQ240" s="258">
        <f t="shared" ref="AQ240:AQ306" si="173">AE240-AF240</f>
        <v>-7.6039999999998997E-2</v>
      </c>
      <c r="AR240" s="892">
        <f t="shared" ref="AR240:AR306" si="174">AG240-SUM(AI240:AQ240)</f>
        <v>3.8999999980582345E-6</v>
      </c>
      <c r="AS240" s="893">
        <f t="shared" si="152"/>
        <v>1.2727545665971229E-6</v>
      </c>
      <c r="AT240" s="205">
        <v>2004</v>
      </c>
      <c r="AU240" s="206" t="s">
        <v>466</v>
      </c>
      <c r="AV240" s="205" t="s">
        <v>517</v>
      </c>
      <c r="AW240" s="205" t="s">
        <v>8</v>
      </c>
      <c r="AX240" s="205" t="s">
        <v>212</v>
      </c>
      <c r="AY240" s="891" t="s">
        <v>313</v>
      </c>
      <c r="AZ240" s="267">
        <v>42.231160000000003</v>
      </c>
      <c r="BA240" s="268">
        <v>39.553240000000002</v>
      </c>
      <c r="BB240" s="269">
        <v>39.662030000000001</v>
      </c>
      <c r="BC240" s="238">
        <f t="shared" si="140"/>
        <v>2.5691300000000012</v>
      </c>
      <c r="BD240" s="255">
        <f t="shared" si="141"/>
        <v>6.0834937993652104E-2</v>
      </c>
      <c r="BE240" s="280">
        <v>1.188356</v>
      </c>
      <c r="BF240" s="258"/>
      <c r="BG240" s="258"/>
      <c r="BH240" s="258">
        <v>4.20284E-2</v>
      </c>
      <c r="BI240" s="258"/>
      <c r="BJ240" s="258">
        <v>0</v>
      </c>
      <c r="BK240" s="258">
        <v>1.447533</v>
      </c>
      <c r="BL240" s="258">
        <v>0</v>
      </c>
      <c r="BM240" s="258">
        <f t="shared" si="142"/>
        <v>-0.10878999999999905</v>
      </c>
      <c r="BN240" s="892">
        <f t="shared" si="143"/>
        <v>2.600000000185787E-6</v>
      </c>
      <c r="BO240" s="893">
        <f t="shared" si="144"/>
        <v>1.0120157408094513E-6</v>
      </c>
      <c r="BP240" s="205">
        <v>2004</v>
      </c>
      <c r="BQ240" s="206" t="s">
        <v>466</v>
      </c>
      <c r="BR240" s="205" t="s">
        <v>517</v>
      </c>
      <c r="BS240" s="205" t="s">
        <v>8</v>
      </c>
      <c r="BT240" s="205" t="s">
        <v>212</v>
      </c>
      <c r="BU240" s="891" t="s">
        <v>313</v>
      </c>
      <c r="BV240" s="267">
        <v>51.649889999999999</v>
      </c>
      <c r="BW240" s="268">
        <v>38.92765</v>
      </c>
      <c r="BX240" s="269">
        <v>38.983840000000001</v>
      </c>
      <c r="BY240" s="238">
        <f t="shared" si="145"/>
        <v>12.666049999999998</v>
      </c>
      <c r="BZ240" s="255">
        <f t="shared" si="146"/>
        <v>0.24522898306269381</v>
      </c>
      <c r="CA240" s="280">
        <v>10.85994</v>
      </c>
      <c r="CB240" s="258"/>
      <c r="CC240" s="258"/>
      <c r="CD240" s="258">
        <v>0</v>
      </c>
      <c r="CE240" s="258"/>
      <c r="CF240" s="258">
        <v>0</v>
      </c>
      <c r="CG240" s="258">
        <v>1.862301</v>
      </c>
      <c r="CH240" s="258">
        <v>0</v>
      </c>
      <c r="CI240" s="258">
        <f t="shared" si="147"/>
        <v>-5.619000000000085E-2</v>
      </c>
      <c r="CJ240" s="892">
        <f t="shared" si="148"/>
        <v>-1.0000000010279564E-6</v>
      </c>
      <c r="CK240" s="893">
        <f t="shared" si="149"/>
        <v>-7.8951212179642154E-8</v>
      </c>
    </row>
    <row r="241" spans="1:89" ht="11.45" customHeight="1">
      <c r="A241" s="498">
        <v>2016</v>
      </c>
      <c r="B241" s="883" t="s">
        <v>467</v>
      </c>
      <c r="C241" s="491" t="s">
        <v>518</v>
      </c>
      <c r="D241" s="491" t="s">
        <v>622</v>
      </c>
      <c r="E241" s="491" t="s">
        <v>769</v>
      </c>
      <c r="F241" s="1000" t="s">
        <v>402</v>
      </c>
      <c r="G241" s="603">
        <v>43.465629999999997</v>
      </c>
      <c r="H241" s="604">
        <v>13.97236</v>
      </c>
      <c r="I241" s="604">
        <v>14.4529</v>
      </c>
      <c r="J241" s="278">
        <f t="shared" si="134"/>
        <v>29.012729999999998</v>
      </c>
      <c r="K241" s="279">
        <f t="shared" si="135"/>
        <v>0.66748670156167067</v>
      </c>
      <c r="L241" s="603">
        <v>21.498470000000001</v>
      </c>
      <c r="M241" s="604"/>
      <c r="N241" s="604">
        <v>6.0958779999999999</v>
      </c>
      <c r="O241" s="604">
        <v>8.1834799999999999E-2</v>
      </c>
      <c r="P241" s="604">
        <v>0.29309030000000003</v>
      </c>
      <c r="Q241" s="604">
        <v>6.1532999999999997E-2</v>
      </c>
      <c r="R241" s="604">
        <v>0.76783179999999995</v>
      </c>
      <c r="S241" s="604">
        <v>0.5750651</v>
      </c>
      <c r="T241" s="925">
        <f t="shared" si="171"/>
        <v>-0.48053999999999952</v>
      </c>
      <c r="U241" s="926">
        <f t="shared" si="137"/>
        <v>0.11956699999999643</v>
      </c>
      <c r="V241" s="927">
        <f t="shared" si="138"/>
        <v>4.1211909392875621E-3</v>
      </c>
      <c r="W241" s="903">
        <f t="shared" si="172"/>
        <v>1.9821130241793862E-2</v>
      </c>
      <c r="X241" s="498">
        <v>2016</v>
      </c>
      <c r="Y241" s="883" t="s">
        <v>467</v>
      </c>
      <c r="Z241" s="491" t="s">
        <v>518</v>
      </c>
      <c r="AA241" s="491" t="s">
        <v>622</v>
      </c>
      <c r="AB241" s="491" t="s">
        <v>769</v>
      </c>
      <c r="AC241" s="924" t="s">
        <v>402</v>
      </c>
      <c r="AD241" s="603">
        <v>35.15954</v>
      </c>
      <c r="AE241" s="604">
        <v>13.78036</v>
      </c>
      <c r="AF241" s="605">
        <v>14.25742</v>
      </c>
      <c r="AG241" s="925">
        <f t="shared" si="150"/>
        <v>20.90212</v>
      </c>
      <c r="AH241" s="1003">
        <f t="shared" si="151"/>
        <v>0.59449355708294249</v>
      </c>
      <c r="AI241" s="278">
        <v>15.01131</v>
      </c>
      <c r="AJ241" s="925"/>
      <c r="AK241" s="925">
        <v>4.5283730000000002</v>
      </c>
      <c r="AL241" s="925">
        <v>0.104764</v>
      </c>
      <c r="AM241" s="925">
        <v>0.32896180000000003</v>
      </c>
      <c r="AN241" s="925">
        <v>6.6903099999999993E-2</v>
      </c>
      <c r="AO241" s="925">
        <v>0.65304039999999997</v>
      </c>
      <c r="AP241" s="925">
        <v>0.59852649999999996</v>
      </c>
      <c r="AQ241" s="925">
        <f t="shared" si="173"/>
        <v>-0.47705999999999982</v>
      </c>
      <c r="AR241" s="926">
        <f t="shared" ref="AR241:AR249" si="175">AG241-SUM(AI241:AQ241)</f>
        <v>8.730120000000241E-2</v>
      </c>
      <c r="AS241" s="927">
        <f t="shared" si="152"/>
        <v>4.1766672471501651E-3</v>
      </c>
      <c r="AT241" s="498">
        <v>2016</v>
      </c>
      <c r="AU241" s="883" t="s">
        <v>467</v>
      </c>
      <c r="AV241" s="491" t="s">
        <v>518</v>
      </c>
      <c r="AW241" s="491" t="s">
        <v>622</v>
      </c>
      <c r="AX241" s="491" t="s">
        <v>769</v>
      </c>
      <c r="AY241" s="924" t="s">
        <v>402</v>
      </c>
      <c r="AZ241" s="603">
        <v>37.983199999999997</v>
      </c>
      <c r="BA241" s="604">
        <v>14.39113</v>
      </c>
      <c r="BB241" s="605">
        <v>14.77675</v>
      </c>
      <c r="BC241" s="925">
        <f t="shared" si="140"/>
        <v>23.206449999999997</v>
      </c>
      <c r="BD241" s="1003">
        <f t="shared" si="141"/>
        <v>0.61096616398828951</v>
      </c>
      <c r="BE241" s="278">
        <v>6.9614339999999997</v>
      </c>
      <c r="BF241" s="925"/>
      <c r="BG241" s="925">
        <v>13.732189999999999</v>
      </c>
      <c r="BH241" s="925">
        <v>7.2970400000000005E-2</v>
      </c>
      <c r="BI241" s="925">
        <v>0.34656619999999999</v>
      </c>
      <c r="BJ241" s="925">
        <v>7.9210299999999997E-2</v>
      </c>
      <c r="BK241" s="925">
        <v>1.3739110000000001</v>
      </c>
      <c r="BL241" s="925">
        <v>0.79536530000000005</v>
      </c>
      <c r="BM241" s="925">
        <f t="shared" si="142"/>
        <v>-0.38561999999999941</v>
      </c>
      <c r="BN241" s="926">
        <f t="shared" si="143"/>
        <v>0.23042279999999593</v>
      </c>
      <c r="BO241" s="927">
        <f t="shared" si="144"/>
        <v>9.9292567368122215E-3</v>
      </c>
      <c r="BP241" s="498">
        <v>2016</v>
      </c>
      <c r="BQ241" s="883" t="s">
        <v>467</v>
      </c>
      <c r="BR241" s="491" t="s">
        <v>518</v>
      </c>
      <c r="BS241" s="491" t="s">
        <v>622</v>
      </c>
      <c r="BT241" s="491" t="s">
        <v>769</v>
      </c>
      <c r="BU241" s="924" t="s">
        <v>402</v>
      </c>
      <c r="BV241" s="603">
        <v>84.285439999999994</v>
      </c>
      <c r="BW241" s="604">
        <v>14.1091</v>
      </c>
      <c r="BX241" s="605">
        <v>14.743790000000001</v>
      </c>
      <c r="BY241" s="925">
        <f t="shared" si="145"/>
        <v>69.54164999999999</v>
      </c>
      <c r="BZ241" s="1003">
        <f t="shared" si="146"/>
        <v>0.82507310871248929</v>
      </c>
      <c r="CA241" s="278">
        <v>68.546859999999995</v>
      </c>
      <c r="CB241" s="925"/>
      <c r="CC241" s="925">
        <v>0.97478719999999996</v>
      </c>
      <c r="CD241" s="925">
        <v>4.6452999999999998E-3</v>
      </c>
      <c r="CE241" s="925">
        <v>7.2726200000000005E-2</v>
      </c>
      <c r="CF241" s="925">
        <v>1.42431E-2</v>
      </c>
      <c r="CG241" s="925">
        <v>0.32350640000000003</v>
      </c>
      <c r="CH241" s="925">
        <v>0.1568408</v>
      </c>
      <c r="CI241" s="925">
        <f t="shared" si="147"/>
        <v>-0.63469000000000086</v>
      </c>
      <c r="CJ241" s="926">
        <f t="shared" si="148"/>
        <v>8.2730999999995447E-2</v>
      </c>
      <c r="CK241" s="927">
        <f t="shared" si="149"/>
        <v>1.1896611598947603E-3</v>
      </c>
    </row>
    <row r="242" spans="1:89" ht="11.45" customHeight="1">
      <c r="A242" s="499">
        <v>2013</v>
      </c>
      <c r="B242" s="206" t="s">
        <v>467</v>
      </c>
      <c r="C242" s="205" t="s">
        <v>518</v>
      </c>
      <c r="D242" s="205" t="s">
        <v>20</v>
      </c>
      <c r="E242" s="205" t="s">
        <v>213</v>
      </c>
      <c r="F242" s="1001" t="s">
        <v>402</v>
      </c>
      <c r="G242" s="267">
        <v>42.476370000000003</v>
      </c>
      <c r="H242" s="268">
        <v>16.591750000000001</v>
      </c>
      <c r="I242" s="268">
        <v>17.323689999999999</v>
      </c>
      <c r="J242" s="280">
        <f t="shared" si="134"/>
        <v>25.152680000000004</v>
      </c>
      <c r="K242" s="281">
        <f t="shared" si="135"/>
        <v>0.59215700400010651</v>
      </c>
      <c r="L242" s="267">
        <v>22.096810000000001</v>
      </c>
      <c r="M242" s="268"/>
      <c r="N242" s="268">
        <v>1.80823</v>
      </c>
      <c r="O242" s="268">
        <v>0.15382390000000001</v>
      </c>
      <c r="P242" s="268">
        <v>0.55563070000000003</v>
      </c>
      <c r="Q242" s="268">
        <v>0.13570119999999999</v>
      </c>
      <c r="R242" s="268">
        <v>0.79521660000000005</v>
      </c>
      <c r="S242" s="268">
        <v>0.28267959999999998</v>
      </c>
      <c r="T242" s="258">
        <f t="shared" si="171"/>
        <v>-0.73193999999999804</v>
      </c>
      <c r="U242" s="892">
        <f t="shared" si="137"/>
        <v>5.6528000000000134E-2</v>
      </c>
      <c r="V242" s="893">
        <f t="shared" si="138"/>
        <v>2.2473947110208583E-3</v>
      </c>
      <c r="W242" s="900">
        <f t="shared" si="172"/>
        <v>1.1238547940020703E-2</v>
      </c>
      <c r="X242" s="499">
        <v>2013</v>
      </c>
      <c r="Y242" s="206" t="s">
        <v>467</v>
      </c>
      <c r="Z242" s="205" t="s">
        <v>518</v>
      </c>
      <c r="AA242" s="205" t="s">
        <v>20</v>
      </c>
      <c r="AB242" s="205" t="s">
        <v>213</v>
      </c>
      <c r="AC242" s="891" t="s">
        <v>402</v>
      </c>
      <c r="AD242" s="267">
        <v>35.858840000000001</v>
      </c>
      <c r="AE242" s="268">
        <v>15.867570000000001</v>
      </c>
      <c r="AF242" s="269">
        <v>16.520790000000002</v>
      </c>
      <c r="AG242" s="258">
        <f t="shared" si="150"/>
        <v>19.338049999999999</v>
      </c>
      <c r="AH242" s="259">
        <f t="shared" si="151"/>
        <v>0.53928264271794624</v>
      </c>
      <c r="AI242" s="280">
        <v>16.758030000000002</v>
      </c>
      <c r="AJ242" s="258"/>
      <c r="AK242" s="258">
        <v>1.3105039999999999</v>
      </c>
      <c r="AL242" s="258">
        <v>0.16997670000000001</v>
      </c>
      <c r="AM242" s="258">
        <v>0.6509414</v>
      </c>
      <c r="AN242" s="258">
        <v>0.1199803</v>
      </c>
      <c r="AO242" s="258">
        <v>0.68343779999999998</v>
      </c>
      <c r="AP242" s="258">
        <v>0.27449180000000001</v>
      </c>
      <c r="AQ242" s="258">
        <f t="shared" si="173"/>
        <v>-0.65322000000000102</v>
      </c>
      <c r="AR242" s="892">
        <f t="shared" si="175"/>
        <v>2.3907999999998708E-2</v>
      </c>
      <c r="AS242" s="893">
        <f t="shared" si="152"/>
        <v>1.2363190704336119E-3</v>
      </c>
      <c r="AT242" s="499">
        <v>2013</v>
      </c>
      <c r="AU242" s="206" t="s">
        <v>467</v>
      </c>
      <c r="AV242" s="205" t="s">
        <v>518</v>
      </c>
      <c r="AW242" s="205" t="s">
        <v>20</v>
      </c>
      <c r="AX242" s="205" t="s">
        <v>213</v>
      </c>
      <c r="AY242" s="891" t="s">
        <v>402</v>
      </c>
      <c r="AZ242" s="267">
        <v>36.440849999999998</v>
      </c>
      <c r="BA242" s="268">
        <v>21.62828</v>
      </c>
      <c r="BB242" s="269">
        <v>22.259309999999999</v>
      </c>
      <c r="BC242" s="258">
        <f t="shared" si="140"/>
        <v>14.181539999999998</v>
      </c>
      <c r="BD242" s="259">
        <f t="shared" si="141"/>
        <v>0.3891660046349083</v>
      </c>
      <c r="BE242" s="280">
        <v>7.7035270000000002</v>
      </c>
      <c r="BF242" s="258"/>
      <c r="BG242" s="258">
        <v>4.1524130000000001</v>
      </c>
      <c r="BH242" s="258">
        <v>0.190134</v>
      </c>
      <c r="BI242" s="258">
        <v>0.53307720000000003</v>
      </c>
      <c r="BJ242" s="258">
        <v>0.233655</v>
      </c>
      <c r="BK242" s="258">
        <v>1.412399</v>
      </c>
      <c r="BL242" s="258">
        <v>0.39529989999999998</v>
      </c>
      <c r="BM242" s="258">
        <f t="shared" si="142"/>
        <v>-0.63102999999999909</v>
      </c>
      <c r="BN242" s="892">
        <f t="shared" si="143"/>
        <v>0.19206489999999654</v>
      </c>
      <c r="BO242" s="893">
        <f t="shared" si="144"/>
        <v>1.3543303477619255E-2</v>
      </c>
      <c r="BP242" s="499">
        <v>2013</v>
      </c>
      <c r="BQ242" s="206" t="s">
        <v>467</v>
      </c>
      <c r="BR242" s="205" t="s">
        <v>518</v>
      </c>
      <c r="BS242" s="205" t="s">
        <v>20</v>
      </c>
      <c r="BT242" s="205" t="s">
        <v>213</v>
      </c>
      <c r="BU242" s="891" t="s">
        <v>402</v>
      </c>
      <c r="BV242" s="267">
        <v>83.987099999999998</v>
      </c>
      <c r="BW242" s="268">
        <v>11.60745</v>
      </c>
      <c r="BX242" s="269">
        <v>12.88186</v>
      </c>
      <c r="BY242" s="258">
        <f t="shared" si="145"/>
        <v>71.105239999999995</v>
      </c>
      <c r="BZ242" s="259">
        <f t="shared" si="146"/>
        <v>0.84662096917264673</v>
      </c>
      <c r="CA242" s="280">
        <v>71.513030000000001</v>
      </c>
      <c r="CB242" s="258"/>
      <c r="CC242" s="258">
        <v>0.25113059999999998</v>
      </c>
      <c r="CD242" s="258">
        <v>1.6411800000000001E-2</v>
      </c>
      <c r="CE242" s="258">
        <v>0.14084289999999999</v>
      </c>
      <c r="CF242" s="258">
        <v>4.6527899999999997E-2</v>
      </c>
      <c r="CG242" s="258">
        <v>0.29379699999999997</v>
      </c>
      <c r="CH242" s="258">
        <v>0.13321640000000001</v>
      </c>
      <c r="CI242" s="258">
        <f t="shared" si="147"/>
        <v>-1.2744099999999996</v>
      </c>
      <c r="CJ242" s="892">
        <f t="shared" si="148"/>
        <v>-1.530659999998818E-2</v>
      </c>
      <c r="CK242" s="893">
        <f t="shared" si="149"/>
        <v>-2.1526683546793711E-4</v>
      </c>
    </row>
    <row r="243" spans="1:89" ht="11.45" customHeight="1">
      <c r="A243" s="499">
        <v>2010</v>
      </c>
      <c r="B243" s="206" t="s">
        <v>467</v>
      </c>
      <c r="C243" s="205" t="s">
        <v>518</v>
      </c>
      <c r="D243" s="205" t="s">
        <v>4</v>
      </c>
      <c r="E243" s="205" t="s">
        <v>214</v>
      </c>
      <c r="F243" s="1001" t="s">
        <v>402</v>
      </c>
      <c r="G243" s="267">
        <v>41.504370000000002</v>
      </c>
      <c r="H243" s="268">
        <v>15.040940000000001</v>
      </c>
      <c r="I243" s="268">
        <v>16.234030000000001</v>
      </c>
      <c r="J243" s="280">
        <f t="shared" si="134"/>
        <v>25.270340000000001</v>
      </c>
      <c r="K243" s="281">
        <f t="shared" si="135"/>
        <v>0.60885974175731372</v>
      </c>
      <c r="L243" s="267">
        <v>22.360769999999999</v>
      </c>
      <c r="M243" s="268"/>
      <c r="N243" s="268">
        <v>1.937273</v>
      </c>
      <c r="O243" s="268">
        <v>0.16322229999999999</v>
      </c>
      <c r="P243" s="268">
        <v>0.63147450000000005</v>
      </c>
      <c r="Q243" s="268">
        <v>0.1160245</v>
      </c>
      <c r="R243" s="268">
        <v>0.75343320000000003</v>
      </c>
      <c r="S243" s="268">
        <v>0.39929490000000001</v>
      </c>
      <c r="T243" s="258">
        <f t="shared" si="171"/>
        <v>-1.1930899999999998</v>
      </c>
      <c r="U243" s="892">
        <f t="shared" si="137"/>
        <v>0.10193759999999585</v>
      </c>
      <c r="V243" s="893">
        <f t="shared" si="138"/>
        <v>4.0338832006215925E-3</v>
      </c>
      <c r="W243" s="900">
        <f t="shared" si="172"/>
        <v>1.5800931051976348E-2</v>
      </c>
      <c r="X243" s="499">
        <v>2010</v>
      </c>
      <c r="Y243" s="206" t="s">
        <v>467</v>
      </c>
      <c r="Z243" s="205" t="s">
        <v>518</v>
      </c>
      <c r="AA243" s="205" t="s">
        <v>4</v>
      </c>
      <c r="AB243" s="205" t="s">
        <v>214</v>
      </c>
      <c r="AC243" s="891" t="s">
        <v>402</v>
      </c>
      <c r="AD243" s="267">
        <v>35.639020000000002</v>
      </c>
      <c r="AE243" s="268">
        <v>14.132099999999999</v>
      </c>
      <c r="AF243" s="269">
        <v>15.183490000000001</v>
      </c>
      <c r="AG243" s="258">
        <f t="shared" si="150"/>
        <v>20.455530000000003</v>
      </c>
      <c r="AH243" s="259">
        <f t="shared" si="151"/>
        <v>0.5739644356101824</v>
      </c>
      <c r="AI243" s="280">
        <v>18.092420000000001</v>
      </c>
      <c r="AJ243" s="258"/>
      <c r="AK243" s="258">
        <v>1.4266749999999999</v>
      </c>
      <c r="AL243" s="258">
        <v>0.18940019999999999</v>
      </c>
      <c r="AM243" s="258">
        <v>0.68715910000000002</v>
      </c>
      <c r="AN243" s="258">
        <v>9.7168400000000002E-2</v>
      </c>
      <c r="AO243" s="258">
        <v>0.60958670000000004</v>
      </c>
      <c r="AP243" s="258">
        <v>0.32178069999999998</v>
      </c>
      <c r="AQ243" s="258">
        <f t="shared" si="173"/>
        <v>-1.0513900000000014</v>
      </c>
      <c r="AR243" s="892">
        <f t="shared" si="175"/>
        <v>8.2729900000000356E-2</v>
      </c>
      <c r="AS243" s="893">
        <f t="shared" si="152"/>
        <v>4.044378219483941E-3</v>
      </c>
      <c r="AT243" s="499">
        <v>2010</v>
      </c>
      <c r="AU243" s="206" t="s">
        <v>467</v>
      </c>
      <c r="AV243" s="205" t="s">
        <v>518</v>
      </c>
      <c r="AW243" s="205" t="s">
        <v>4</v>
      </c>
      <c r="AX243" s="205" t="s">
        <v>214</v>
      </c>
      <c r="AY243" s="891" t="s">
        <v>402</v>
      </c>
      <c r="AZ243" s="267">
        <v>35.21461</v>
      </c>
      <c r="BA243" s="268">
        <v>18.96818</v>
      </c>
      <c r="BB243" s="269">
        <v>20.02495</v>
      </c>
      <c r="BC243" s="258">
        <f t="shared" si="140"/>
        <v>15.18966</v>
      </c>
      <c r="BD243" s="259">
        <f t="shared" si="141"/>
        <v>0.4313453989693482</v>
      </c>
      <c r="BE243" s="280">
        <v>8.4704619999999995</v>
      </c>
      <c r="BF243" s="258"/>
      <c r="BG243" s="258">
        <v>4.3190629999999999</v>
      </c>
      <c r="BH243" s="258">
        <v>0.16035369999999999</v>
      </c>
      <c r="BI243" s="258">
        <v>0.73068429999999995</v>
      </c>
      <c r="BJ243" s="258">
        <v>0.197772</v>
      </c>
      <c r="BK243" s="258">
        <v>1.3936059999999999</v>
      </c>
      <c r="BL243" s="258">
        <v>0.77822020000000003</v>
      </c>
      <c r="BM243" s="258">
        <f t="shared" si="142"/>
        <v>-1.0567700000000002</v>
      </c>
      <c r="BN243" s="892">
        <f t="shared" si="143"/>
        <v>0.19626879999999858</v>
      </c>
      <c r="BO243" s="893">
        <f t="shared" si="144"/>
        <v>1.2921210876346052E-2</v>
      </c>
      <c r="BP243" s="499">
        <v>2010</v>
      </c>
      <c r="BQ243" s="206" t="s">
        <v>467</v>
      </c>
      <c r="BR243" s="205" t="s">
        <v>518</v>
      </c>
      <c r="BS243" s="205" t="s">
        <v>4</v>
      </c>
      <c r="BT243" s="205" t="s">
        <v>214</v>
      </c>
      <c r="BU243" s="891" t="s">
        <v>402</v>
      </c>
      <c r="BV243" s="267">
        <v>83.632769999999994</v>
      </c>
      <c r="BW243" s="268">
        <v>12.651059999999999</v>
      </c>
      <c r="BX243" s="269">
        <v>14.833500000000001</v>
      </c>
      <c r="BY243" s="258">
        <f t="shared" si="145"/>
        <v>68.799269999999993</v>
      </c>
      <c r="BZ243" s="259">
        <f t="shared" si="146"/>
        <v>0.82263531388473676</v>
      </c>
      <c r="CA243" s="280">
        <v>69.961519999999993</v>
      </c>
      <c r="CB243" s="258"/>
      <c r="CC243" s="258">
        <v>0.27546120000000002</v>
      </c>
      <c r="CD243" s="258">
        <v>3.1481700000000001E-2</v>
      </c>
      <c r="CE243" s="258">
        <v>0.15965940000000001</v>
      </c>
      <c r="CF243" s="258">
        <v>6.5947500000000006E-2</v>
      </c>
      <c r="CG243" s="258">
        <v>0.34134720000000002</v>
      </c>
      <c r="CH243" s="258">
        <v>0.1154628</v>
      </c>
      <c r="CI243" s="258">
        <f t="shared" si="147"/>
        <v>-2.1824400000000015</v>
      </c>
      <c r="CJ243" s="892">
        <f t="shared" si="148"/>
        <v>3.0830200000011132E-2</v>
      </c>
      <c r="CK243" s="893">
        <f t="shared" si="149"/>
        <v>4.4811812683493785E-4</v>
      </c>
    </row>
    <row r="244" spans="1:89" ht="11.45" customHeight="1">
      <c r="A244" s="499">
        <v>2007</v>
      </c>
      <c r="B244" s="206" t="s">
        <v>467</v>
      </c>
      <c r="C244" s="205" t="s">
        <v>518</v>
      </c>
      <c r="D244" s="205" t="s">
        <v>6</v>
      </c>
      <c r="E244" s="205" t="s">
        <v>215</v>
      </c>
      <c r="F244" s="1001" t="s">
        <v>402</v>
      </c>
      <c r="G244" s="267">
        <v>42.917940000000002</v>
      </c>
      <c r="H244" s="268">
        <v>14.11511</v>
      </c>
      <c r="I244" s="268">
        <v>15.53647</v>
      </c>
      <c r="J244" s="280">
        <f t="shared" si="134"/>
        <v>27.38147</v>
      </c>
      <c r="K244" s="281">
        <f t="shared" si="135"/>
        <v>0.6379959056748763</v>
      </c>
      <c r="L244" s="267">
        <v>24.320129999999999</v>
      </c>
      <c r="M244" s="268"/>
      <c r="N244" s="268">
        <v>2.3906499999999999</v>
      </c>
      <c r="O244" s="268">
        <v>0.18504999999999999</v>
      </c>
      <c r="P244" s="268">
        <v>0.43708710000000001</v>
      </c>
      <c r="Q244" s="268">
        <v>0.19596669999999999</v>
      </c>
      <c r="R244" s="268">
        <v>0.85793589999999997</v>
      </c>
      <c r="S244" s="268">
        <v>0.3357329</v>
      </c>
      <c r="T244" s="258">
        <f t="shared" si="171"/>
        <v>-1.42136</v>
      </c>
      <c r="U244" s="892">
        <f t="shared" si="137"/>
        <v>8.0277399999999943E-2</v>
      </c>
      <c r="V244" s="893">
        <f t="shared" si="138"/>
        <v>2.931814836822126E-3</v>
      </c>
      <c r="W244" s="900">
        <f t="shared" si="172"/>
        <v>1.2261317599091649E-2</v>
      </c>
      <c r="X244" s="499">
        <v>2007</v>
      </c>
      <c r="Y244" s="206" t="s">
        <v>467</v>
      </c>
      <c r="Z244" s="205" t="s">
        <v>518</v>
      </c>
      <c r="AA244" s="205" t="s">
        <v>6</v>
      </c>
      <c r="AB244" s="205" t="s">
        <v>215</v>
      </c>
      <c r="AC244" s="891" t="s">
        <v>402</v>
      </c>
      <c r="AD244" s="267">
        <v>37.181109999999997</v>
      </c>
      <c r="AE244" s="268">
        <v>13.401630000000001</v>
      </c>
      <c r="AF244" s="269">
        <v>14.67815</v>
      </c>
      <c r="AG244" s="258">
        <f t="shared" si="150"/>
        <v>22.502959999999995</v>
      </c>
      <c r="AH244" s="259">
        <f t="shared" si="151"/>
        <v>0.60522561053179957</v>
      </c>
      <c r="AI244" s="280">
        <v>20.06522</v>
      </c>
      <c r="AJ244" s="258"/>
      <c r="AK244" s="258">
        <v>1.7652030000000001</v>
      </c>
      <c r="AL244" s="258">
        <v>0.20498849999999999</v>
      </c>
      <c r="AM244" s="258">
        <v>0.51921269999999997</v>
      </c>
      <c r="AN244" s="258">
        <v>0.1824026</v>
      </c>
      <c r="AO244" s="258">
        <v>0.73510790000000004</v>
      </c>
      <c r="AP244" s="258">
        <v>0.2624784</v>
      </c>
      <c r="AQ244" s="258">
        <f t="shared" si="173"/>
        <v>-1.2765199999999997</v>
      </c>
      <c r="AR244" s="892">
        <f t="shared" si="175"/>
        <v>4.4866899999995269E-2</v>
      </c>
      <c r="AS244" s="893">
        <f t="shared" si="152"/>
        <v>1.9938221460641301E-3</v>
      </c>
      <c r="AT244" s="499">
        <v>2007</v>
      </c>
      <c r="AU244" s="206" t="s">
        <v>467</v>
      </c>
      <c r="AV244" s="205" t="s">
        <v>518</v>
      </c>
      <c r="AW244" s="205" t="s">
        <v>6</v>
      </c>
      <c r="AX244" s="205" t="s">
        <v>215</v>
      </c>
      <c r="AY244" s="891" t="s">
        <v>402</v>
      </c>
      <c r="AZ244" s="267">
        <v>36.730359999999997</v>
      </c>
      <c r="BA244" s="268">
        <v>18.543019999999999</v>
      </c>
      <c r="BB244" s="269">
        <v>20.010590000000001</v>
      </c>
      <c r="BC244" s="258">
        <f t="shared" si="140"/>
        <v>16.719769999999997</v>
      </c>
      <c r="BD244" s="259">
        <f t="shared" si="141"/>
        <v>0.45520299828261956</v>
      </c>
      <c r="BE244" s="280">
        <v>9.7629319999999993</v>
      </c>
      <c r="BF244" s="258"/>
      <c r="BG244" s="258">
        <v>5.2208420000000002</v>
      </c>
      <c r="BH244" s="258">
        <v>0.21400359999999999</v>
      </c>
      <c r="BI244" s="258">
        <v>0.40526289999999998</v>
      </c>
      <c r="BJ244" s="258">
        <v>0.29628280000000001</v>
      </c>
      <c r="BK244" s="258">
        <v>1.428617</v>
      </c>
      <c r="BL244" s="258">
        <v>0.6757126</v>
      </c>
      <c r="BM244" s="258">
        <f t="shared" si="142"/>
        <v>-1.467570000000002</v>
      </c>
      <c r="BN244" s="892">
        <f t="shared" si="143"/>
        <v>0.18368709999999666</v>
      </c>
      <c r="BO244" s="893">
        <f t="shared" si="144"/>
        <v>1.0986221700417929E-2</v>
      </c>
      <c r="BP244" s="499">
        <v>2007</v>
      </c>
      <c r="BQ244" s="206" t="s">
        <v>467</v>
      </c>
      <c r="BR244" s="205" t="s">
        <v>518</v>
      </c>
      <c r="BS244" s="205" t="s">
        <v>6</v>
      </c>
      <c r="BT244" s="205" t="s">
        <v>215</v>
      </c>
      <c r="BU244" s="891" t="s">
        <v>402</v>
      </c>
      <c r="BV244" s="267">
        <v>84.776560000000003</v>
      </c>
      <c r="BW244" s="268">
        <v>9.5088690000000007</v>
      </c>
      <c r="BX244" s="269">
        <v>11.604939999999999</v>
      </c>
      <c r="BY244" s="258">
        <f t="shared" si="145"/>
        <v>73.171620000000004</v>
      </c>
      <c r="BZ244" s="259">
        <f t="shared" si="146"/>
        <v>0.86311145439258208</v>
      </c>
      <c r="CA244" s="280">
        <v>74.184250000000006</v>
      </c>
      <c r="CB244" s="258"/>
      <c r="CC244" s="258">
        <v>0.33761839999999999</v>
      </c>
      <c r="CD244" s="258">
        <v>2.5496000000000001E-2</v>
      </c>
      <c r="CE244" s="258">
        <v>6.5162200000000003E-2</v>
      </c>
      <c r="CF244" s="258">
        <v>7.7923800000000001E-2</v>
      </c>
      <c r="CG244" s="258">
        <v>0.42666480000000001</v>
      </c>
      <c r="CH244" s="258">
        <v>7.9239400000000002E-2</v>
      </c>
      <c r="CI244" s="258">
        <f t="shared" si="147"/>
        <v>-2.0960709999999985</v>
      </c>
      <c r="CJ244" s="892">
        <f t="shared" si="148"/>
        <v>7.133639999999275E-2</v>
      </c>
      <c r="CK244" s="893">
        <f t="shared" si="149"/>
        <v>9.7491896448367204E-4</v>
      </c>
    </row>
    <row r="245" spans="1:89" ht="11.45" customHeight="1">
      <c r="A245" s="499">
        <v>2004</v>
      </c>
      <c r="B245" s="206" t="s">
        <v>467</v>
      </c>
      <c r="C245" s="205" t="s">
        <v>518</v>
      </c>
      <c r="D245" s="205" t="s">
        <v>8</v>
      </c>
      <c r="E245" s="205" t="s">
        <v>216</v>
      </c>
      <c r="F245" s="1001" t="s">
        <v>402</v>
      </c>
      <c r="G245" s="267">
        <v>47.999000000000002</v>
      </c>
      <c r="H245" s="268">
        <v>15.923349999999999</v>
      </c>
      <c r="I245" s="268">
        <v>17.229669999999999</v>
      </c>
      <c r="J245" s="280">
        <f t="shared" si="134"/>
        <v>30.769330000000004</v>
      </c>
      <c r="K245" s="281">
        <f t="shared" si="135"/>
        <v>0.64104106335548661</v>
      </c>
      <c r="L245" s="267">
        <v>27.154440000000001</v>
      </c>
      <c r="M245" s="268">
        <v>0.188611</v>
      </c>
      <c r="N245" s="268">
        <v>2.4643860000000002</v>
      </c>
      <c r="O245" s="268">
        <v>8.6854000000000001E-2</v>
      </c>
      <c r="P245" s="268">
        <v>0.89876460000000002</v>
      </c>
      <c r="Q245" s="268">
        <v>0.51481529999999998</v>
      </c>
      <c r="R245" s="268">
        <v>0.58831120000000003</v>
      </c>
      <c r="S245" s="268">
        <v>0.1217546</v>
      </c>
      <c r="T245" s="258">
        <f t="shared" si="171"/>
        <v>-1.3063199999999995</v>
      </c>
      <c r="U245" s="892">
        <f t="shared" si="137"/>
        <v>5.7713300000003187E-2</v>
      </c>
      <c r="V245" s="893">
        <f t="shared" si="138"/>
        <v>1.8756762009443553E-3</v>
      </c>
      <c r="W245" s="900">
        <f t="shared" si="172"/>
        <v>3.9570117386371426E-3</v>
      </c>
      <c r="X245" s="499">
        <v>2004</v>
      </c>
      <c r="Y245" s="206" t="s">
        <v>467</v>
      </c>
      <c r="Z245" s="205" t="s">
        <v>518</v>
      </c>
      <c r="AA245" s="205" t="s">
        <v>8</v>
      </c>
      <c r="AB245" s="205" t="s">
        <v>216</v>
      </c>
      <c r="AC245" s="891" t="s">
        <v>402</v>
      </c>
      <c r="AD245" s="267">
        <v>42.709350000000001</v>
      </c>
      <c r="AE245" s="268">
        <v>15.219340000000001</v>
      </c>
      <c r="AF245" s="269">
        <v>16.481649999999998</v>
      </c>
      <c r="AG245" s="258">
        <f t="shared" si="150"/>
        <v>26.227700000000002</v>
      </c>
      <c r="AH245" s="259">
        <f t="shared" si="151"/>
        <v>0.61409738148672366</v>
      </c>
      <c r="AI245" s="280">
        <v>22.999359999999999</v>
      </c>
      <c r="AJ245" s="258">
        <v>0.19603010000000001</v>
      </c>
      <c r="AK245" s="258">
        <v>1.9363440000000001</v>
      </c>
      <c r="AL245" s="258">
        <v>0.1024871</v>
      </c>
      <c r="AM245" s="258">
        <v>0.97448440000000003</v>
      </c>
      <c r="AN245" s="258">
        <v>0.50660609999999995</v>
      </c>
      <c r="AO245" s="258">
        <v>0.61799720000000002</v>
      </c>
      <c r="AP245" s="258">
        <v>0.1007943</v>
      </c>
      <c r="AQ245" s="258">
        <f t="shared" si="173"/>
        <v>-1.2623099999999976</v>
      </c>
      <c r="AR245" s="892">
        <f t="shared" si="175"/>
        <v>5.5906799999991819E-2</v>
      </c>
      <c r="AS245" s="893">
        <f t="shared" si="152"/>
        <v>2.1315936967401571E-3</v>
      </c>
      <c r="AT245" s="499">
        <v>2004</v>
      </c>
      <c r="AU245" s="206" t="s">
        <v>467</v>
      </c>
      <c r="AV245" s="205" t="s">
        <v>518</v>
      </c>
      <c r="AW245" s="205" t="s">
        <v>8</v>
      </c>
      <c r="AX245" s="205" t="s">
        <v>216</v>
      </c>
      <c r="AY245" s="891" t="s">
        <v>402</v>
      </c>
      <c r="AZ245" s="267">
        <v>42.20899</v>
      </c>
      <c r="BA245" s="268">
        <v>22.976109999999998</v>
      </c>
      <c r="BB245" s="269">
        <v>24.010770000000001</v>
      </c>
      <c r="BC245" s="258">
        <f t="shared" si="140"/>
        <v>18.198219999999999</v>
      </c>
      <c r="BD245" s="259">
        <f t="shared" si="141"/>
        <v>0.43114559244369505</v>
      </c>
      <c r="BE245" s="280">
        <v>11.023110000000001</v>
      </c>
      <c r="BF245" s="258">
        <v>0.2380514</v>
      </c>
      <c r="BG245" s="258">
        <v>5.0113219999999998</v>
      </c>
      <c r="BH245" s="258">
        <v>8.9822799999999994E-2</v>
      </c>
      <c r="BI245" s="258">
        <v>1.072978</v>
      </c>
      <c r="BJ245" s="258">
        <v>0.75511839999999997</v>
      </c>
      <c r="BK245" s="258">
        <v>0.73601439999999996</v>
      </c>
      <c r="BL245" s="258">
        <v>0.22435569999999999</v>
      </c>
      <c r="BM245" s="258">
        <f t="shared" si="142"/>
        <v>-1.0346600000000024</v>
      </c>
      <c r="BN245" s="892">
        <f t="shared" si="143"/>
        <v>8.2107300000004102E-2</v>
      </c>
      <c r="BO245" s="893">
        <f t="shared" si="144"/>
        <v>4.5118313769151111E-3</v>
      </c>
      <c r="BP245" s="499">
        <v>2004</v>
      </c>
      <c r="BQ245" s="206" t="s">
        <v>467</v>
      </c>
      <c r="BR245" s="205" t="s">
        <v>518</v>
      </c>
      <c r="BS245" s="205" t="s">
        <v>8</v>
      </c>
      <c r="BT245" s="205" t="s">
        <v>216</v>
      </c>
      <c r="BU245" s="891" t="s">
        <v>402</v>
      </c>
      <c r="BV245" s="267">
        <v>86.473299999999995</v>
      </c>
      <c r="BW245" s="268">
        <v>6.1877329999999997</v>
      </c>
      <c r="BX245" s="269">
        <v>8.2385590000000004</v>
      </c>
      <c r="BY245" s="258">
        <f t="shared" si="145"/>
        <v>78.234741</v>
      </c>
      <c r="BZ245" s="259">
        <f t="shared" si="146"/>
        <v>0.90472713542792982</v>
      </c>
      <c r="CA245" s="280">
        <v>79.372460000000004</v>
      </c>
      <c r="CB245" s="258">
        <v>5.6189099999999999E-2</v>
      </c>
      <c r="CC245" s="258">
        <v>0.37099650000000001</v>
      </c>
      <c r="CD245" s="258">
        <v>0</v>
      </c>
      <c r="CE245" s="258">
        <v>0.1745796</v>
      </c>
      <c r="CF245" s="258">
        <v>0.10112930000000001</v>
      </c>
      <c r="CG245" s="258">
        <v>0.15361330000000001</v>
      </c>
      <c r="CH245" s="258">
        <v>3.5803300000000003E-2</v>
      </c>
      <c r="CI245" s="258">
        <f t="shared" si="147"/>
        <v>-2.0508260000000007</v>
      </c>
      <c r="CJ245" s="892">
        <f t="shared" si="148"/>
        <v>2.0795899999995981E-2</v>
      </c>
      <c r="CK245" s="893">
        <f t="shared" si="149"/>
        <v>2.6581413492499426E-4</v>
      </c>
    </row>
    <row r="246" spans="1:89" ht="11.45" customHeight="1">
      <c r="A246" s="499">
        <v>1999</v>
      </c>
      <c r="B246" s="206" t="s">
        <v>467</v>
      </c>
      <c r="C246" s="205" t="s">
        <v>518</v>
      </c>
      <c r="D246" s="205" t="s">
        <v>10</v>
      </c>
      <c r="E246" s="205" t="s">
        <v>217</v>
      </c>
      <c r="F246" s="1001" t="s">
        <v>402</v>
      </c>
      <c r="G246" s="267">
        <v>42.293669999999999</v>
      </c>
      <c r="H246" s="268">
        <v>12.54217</v>
      </c>
      <c r="I246" s="268">
        <v>15.22292</v>
      </c>
      <c r="J246" s="280">
        <f t="shared" si="134"/>
        <v>27.070749999999997</v>
      </c>
      <c r="K246" s="281">
        <f t="shared" si="135"/>
        <v>0.64006623213355562</v>
      </c>
      <c r="L246" s="267">
        <v>24.701899999999998</v>
      </c>
      <c r="M246" s="268">
        <v>0.21156839999999999</v>
      </c>
      <c r="N246" s="268">
        <v>2.0974680000000001</v>
      </c>
      <c r="O246" s="268"/>
      <c r="P246" s="268">
        <v>1.6452770000000001</v>
      </c>
      <c r="Q246" s="268">
        <v>0.35329719999999998</v>
      </c>
      <c r="R246" s="268">
        <v>0.57165619999999995</v>
      </c>
      <c r="S246" s="268">
        <v>0.12922049999999999</v>
      </c>
      <c r="T246" s="258">
        <f t="shared" si="171"/>
        <v>-2.6807499999999997</v>
      </c>
      <c r="U246" s="892">
        <f t="shared" si="137"/>
        <v>4.1112699999999336E-2</v>
      </c>
      <c r="V246" s="893">
        <f t="shared" si="138"/>
        <v>1.5187130020409239E-3</v>
      </c>
      <c r="W246" s="900">
        <f t="shared" si="172"/>
        <v>4.7734362734685966E-3</v>
      </c>
      <c r="X246" s="499">
        <v>1999</v>
      </c>
      <c r="Y246" s="206" t="s">
        <v>467</v>
      </c>
      <c r="Z246" s="205" t="s">
        <v>518</v>
      </c>
      <c r="AA246" s="205" t="s">
        <v>10</v>
      </c>
      <c r="AB246" s="205" t="s">
        <v>217</v>
      </c>
      <c r="AC246" s="891" t="s">
        <v>402</v>
      </c>
      <c r="AD246" s="267">
        <v>37.762500000000003</v>
      </c>
      <c r="AE246" s="268">
        <v>11.21988</v>
      </c>
      <c r="AF246" s="269">
        <v>13.61914</v>
      </c>
      <c r="AG246" s="258">
        <f t="shared" si="150"/>
        <v>24.143360000000001</v>
      </c>
      <c r="AH246" s="259">
        <f t="shared" si="151"/>
        <v>0.63934750082754055</v>
      </c>
      <c r="AI246" s="280">
        <v>22.185020000000002</v>
      </c>
      <c r="AJ246" s="258">
        <v>0.2030449</v>
      </c>
      <c r="AK246" s="258">
        <v>1.541185</v>
      </c>
      <c r="AL246" s="258"/>
      <c r="AM246" s="258">
        <v>1.638841</v>
      </c>
      <c r="AN246" s="258">
        <v>0.30005409999999999</v>
      </c>
      <c r="AO246" s="258">
        <v>0.49913259999999998</v>
      </c>
      <c r="AP246" s="258">
        <v>0.1151919</v>
      </c>
      <c r="AQ246" s="258">
        <f t="shared" si="173"/>
        <v>-2.3992599999999999</v>
      </c>
      <c r="AR246" s="892">
        <f t="shared" si="175"/>
        <v>6.0150500000005991E-2</v>
      </c>
      <c r="AS246" s="893">
        <f t="shared" si="152"/>
        <v>2.491388936751388E-3</v>
      </c>
      <c r="AT246" s="499">
        <v>1999</v>
      </c>
      <c r="AU246" s="206" t="s">
        <v>467</v>
      </c>
      <c r="AV246" s="205" t="s">
        <v>518</v>
      </c>
      <c r="AW246" s="205" t="s">
        <v>10</v>
      </c>
      <c r="AX246" s="205" t="s">
        <v>217</v>
      </c>
      <c r="AY246" s="891" t="s">
        <v>402</v>
      </c>
      <c r="AZ246" s="267">
        <v>36.589509999999997</v>
      </c>
      <c r="BA246" s="268">
        <v>17.617509999999999</v>
      </c>
      <c r="BB246" s="269">
        <v>20.48667</v>
      </c>
      <c r="BC246" s="258">
        <f t="shared" si="140"/>
        <v>16.102839999999997</v>
      </c>
      <c r="BD246" s="259">
        <f t="shared" si="141"/>
        <v>0.44009444236886469</v>
      </c>
      <c r="BE246" s="280">
        <v>10.88894</v>
      </c>
      <c r="BF246" s="258">
        <v>0.26624009999999998</v>
      </c>
      <c r="BG246" s="258">
        <v>3.9734699999999998</v>
      </c>
      <c r="BH246" s="258"/>
      <c r="BI246" s="258">
        <v>2.1676419999999998</v>
      </c>
      <c r="BJ246" s="258">
        <v>0.58605770000000001</v>
      </c>
      <c r="BK246" s="258">
        <v>0.9035282</v>
      </c>
      <c r="BL246" s="258">
        <v>0.1957798</v>
      </c>
      <c r="BM246" s="258">
        <f t="shared" si="142"/>
        <v>-2.8691600000000008</v>
      </c>
      <c r="BN246" s="892">
        <f t="shared" si="143"/>
        <v>-9.6578000000029363E-3</v>
      </c>
      <c r="BO246" s="893">
        <f t="shared" si="144"/>
        <v>-5.9975755829424734E-4</v>
      </c>
      <c r="BP246" s="499">
        <v>1999</v>
      </c>
      <c r="BQ246" s="206" t="s">
        <v>467</v>
      </c>
      <c r="BR246" s="205" t="s">
        <v>518</v>
      </c>
      <c r="BS246" s="205" t="s">
        <v>10</v>
      </c>
      <c r="BT246" s="205" t="s">
        <v>217</v>
      </c>
      <c r="BU246" s="891" t="s">
        <v>402</v>
      </c>
      <c r="BV246" s="267">
        <v>82.677989999999994</v>
      </c>
      <c r="BW246" s="268">
        <v>6.9643449999999998</v>
      </c>
      <c r="BX246" s="269">
        <v>10.75563</v>
      </c>
      <c r="BY246" s="258">
        <f t="shared" si="145"/>
        <v>71.922359999999998</v>
      </c>
      <c r="BZ246" s="259">
        <f t="shared" si="146"/>
        <v>0.86990939184660876</v>
      </c>
      <c r="CA246" s="280">
        <v>74.555130000000005</v>
      </c>
      <c r="CB246" s="258">
        <v>0.1190479</v>
      </c>
      <c r="CC246" s="258">
        <v>0.41856880000000002</v>
      </c>
      <c r="CD246" s="258"/>
      <c r="CE246" s="258">
        <v>0.3360882</v>
      </c>
      <c r="CF246" s="258">
        <v>5.5529599999999998E-2</v>
      </c>
      <c r="CG246" s="258">
        <v>0.1278946</v>
      </c>
      <c r="CH246" s="258">
        <v>3.7278899999999997E-2</v>
      </c>
      <c r="CI246" s="258">
        <f t="shared" si="147"/>
        <v>-3.7912850000000002</v>
      </c>
      <c r="CJ246" s="892">
        <f t="shared" si="148"/>
        <v>6.4106999999978598E-2</v>
      </c>
      <c r="CK246" s="893">
        <f t="shared" si="149"/>
        <v>8.9133615748952896E-4</v>
      </c>
    </row>
    <row r="247" spans="1:89" ht="11.45" customHeight="1">
      <c r="A247" s="499">
        <v>1995</v>
      </c>
      <c r="B247" s="206" t="s">
        <v>467</v>
      </c>
      <c r="C247" s="205" t="s">
        <v>518</v>
      </c>
      <c r="D247" s="205" t="s">
        <v>12</v>
      </c>
      <c r="E247" s="205" t="s">
        <v>218</v>
      </c>
      <c r="F247" s="1001" t="s">
        <v>402</v>
      </c>
      <c r="G247" s="267">
        <v>52.247909999999997</v>
      </c>
      <c r="H247" s="268">
        <v>19.245539999999998</v>
      </c>
      <c r="I247" s="268">
        <v>17.62867</v>
      </c>
      <c r="J247" s="280">
        <f t="shared" si="134"/>
        <v>34.619239999999998</v>
      </c>
      <c r="K247" s="281">
        <f t="shared" si="135"/>
        <v>0.66259569043048805</v>
      </c>
      <c r="L247" s="267">
        <v>25.705300000000001</v>
      </c>
      <c r="M247" s="268"/>
      <c r="N247" s="268">
        <v>2.8545440000000002</v>
      </c>
      <c r="O247" s="268"/>
      <c r="P247" s="268">
        <v>2.941894</v>
      </c>
      <c r="Q247" s="268"/>
      <c r="R247" s="268"/>
      <c r="S247" s="268">
        <v>1.4510620000000001</v>
      </c>
      <c r="T247" s="258">
        <f t="shared" si="171"/>
        <v>1.6168699999999987</v>
      </c>
      <c r="U247" s="892">
        <f t="shared" si="137"/>
        <v>4.9569999999995673E-2</v>
      </c>
      <c r="V247" s="893">
        <f t="shared" si="138"/>
        <v>1.4318627445315286E-3</v>
      </c>
      <c r="W247" s="900">
        <f t="shared" si="172"/>
        <v>4.1914900500415381E-2</v>
      </c>
      <c r="X247" s="499">
        <v>1995</v>
      </c>
      <c r="Y247" s="206" t="s">
        <v>467</v>
      </c>
      <c r="Z247" s="205" t="s">
        <v>518</v>
      </c>
      <c r="AA247" s="205" t="s">
        <v>12</v>
      </c>
      <c r="AB247" s="205" t="s">
        <v>218</v>
      </c>
      <c r="AC247" s="891" t="s">
        <v>402</v>
      </c>
      <c r="AD247" s="267">
        <v>48.075789999999998</v>
      </c>
      <c r="AE247" s="268">
        <v>17.329719999999998</v>
      </c>
      <c r="AF247" s="269">
        <v>15.76225</v>
      </c>
      <c r="AG247" s="258">
        <f t="shared" si="150"/>
        <v>32.313539999999996</v>
      </c>
      <c r="AH247" s="259">
        <f t="shared" si="151"/>
        <v>0.67213747293596215</v>
      </c>
      <c r="AI247" s="280">
        <v>23.982500000000002</v>
      </c>
      <c r="AJ247" s="258"/>
      <c r="AK247" s="258">
        <v>2.2296719999999999</v>
      </c>
      <c r="AL247" s="258"/>
      <c r="AM247" s="258">
        <v>3.1776909999999998</v>
      </c>
      <c r="AN247" s="258"/>
      <c r="AO247" s="258"/>
      <c r="AP247" s="258">
        <v>1.2567410000000001</v>
      </c>
      <c r="AQ247" s="258">
        <f t="shared" si="173"/>
        <v>1.5674699999999984</v>
      </c>
      <c r="AR247" s="892">
        <f t="shared" si="175"/>
        <v>9.9465999999992505E-2</v>
      </c>
      <c r="AS247" s="893">
        <f t="shared" si="152"/>
        <v>3.0781523782288326E-3</v>
      </c>
      <c r="AT247" s="499">
        <v>1995</v>
      </c>
      <c r="AU247" s="206" t="s">
        <v>467</v>
      </c>
      <c r="AV247" s="205" t="s">
        <v>518</v>
      </c>
      <c r="AW247" s="205" t="s">
        <v>12</v>
      </c>
      <c r="AX247" s="205" t="s">
        <v>218</v>
      </c>
      <c r="AY247" s="891" t="s">
        <v>402</v>
      </c>
      <c r="AZ247" s="267">
        <v>47.560929999999999</v>
      </c>
      <c r="BA247" s="268">
        <v>25.092089999999999</v>
      </c>
      <c r="BB247" s="269">
        <v>22.963550000000001</v>
      </c>
      <c r="BC247" s="258">
        <f t="shared" si="140"/>
        <v>24.597379999999998</v>
      </c>
      <c r="BD247" s="259">
        <f t="shared" si="141"/>
        <v>0.51717617800997584</v>
      </c>
      <c r="BE247" s="280">
        <v>12.244260000000001</v>
      </c>
      <c r="BF247" s="258"/>
      <c r="BG247" s="258">
        <v>4.7858640000000001</v>
      </c>
      <c r="BH247" s="258"/>
      <c r="BI247" s="258">
        <v>3.341917</v>
      </c>
      <c r="BJ247" s="258"/>
      <c r="BK247" s="258"/>
      <c r="BL247" s="258">
        <v>2.1733660000000001</v>
      </c>
      <c r="BM247" s="258">
        <f t="shared" si="142"/>
        <v>2.1285399999999974</v>
      </c>
      <c r="BN247" s="892">
        <f t="shared" si="143"/>
        <v>-7.6567000000000718E-2</v>
      </c>
      <c r="BO247" s="893">
        <f t="shared" si="144"/>
        <v>-3.1128112018434777E-3</v>
      </c>
      <c r="BP247" s="499">
        <v>1995</v>
      </c>
      <c r="BQ247" s="206" t="s">
        <v>467</v>
      </c>
      <c r="BR247" s="205" t="s">
        <v>518</v>
      </c>
      <c r="BS247" s="205" t="s">
        <v>12</v>
      </c>
      <c r="BT247" s="205" t="s">
        <v>218</v>
      </c>
      <c r="BU247" s="891" t="s">
        <v>402</v>
      </c>
      <c r="BV247" s="267">
        <v>86.922650000000004</v>
      </c>
      <c r="BW247" s="268">
        <v>14.72847</v>
      </c>
      <c r="BX247" s="269">
        <v>14.15033</v>
      </c>
      <c r="BY247" s="258">
        <f t="shared" si="145"/>
        <v>72.772320000000008</v>
      </c>
      <c r="BZ247" s="259">
        <f t="shared" si="146"/>
        <v>0.83720779336571083</v>
      </c>
      <c r="CA247" s="280">
        <v>69.475399999999993</v>
      </c>
      <c r="CB247" s="258"/>
      <c r="CC247" s="258">
        <v>1.31891</v>
      </c>
      <c r="CD247" s="258"/>
      <c r="CE247" s="258">
        <v>0.63686849999999995</v>
      </c>
      <c r="CF247" s="258"/>
      <c r="CG247" s="258"/>
      <c r="CH247" s="258">
        <v>0.66252230000000001</v>
      </c>
      <c r="CI247" s="258">
        <f t="shared" si="147"/>
        <v>0.57813999999999943</v>
      </c>
      <c r="CJ247" s="892">
        <f t="shared" si="148"/>
        <v>0.10047919999999522</v>
      </c>
      <c r="CK247" s="893">
        <f t="shared" si="149"/>
        <v>1.3807337735006278E-3</v>
      </c>
    </row>
    <row r="248" spans="1:89" ht="11.45" customHeight="1">
      <c r="A248" s="503">
        <v>1992</v>
      </c>
      <c r="B248" s="215" t="s">
        <v>467</v>
      </c>
      <c r="C248" s="214" t="s">
        <v>518</v>
      </c>
      <c r="D248" s="214" t="s">
        <v>14</v>
      </c>
      <c r="E248" s="214" t="s">
        <v>219</v>
      </c>
      <c r="F248" s="1005" t="s">
        <v>401</v>
      </c>
      <c r="G248" s="146">
        <v>43.043729999999996</v>
      </c>
      <c r="H248" s="147">
        <v>12.335559999999999</v>
      </c>
      <c r="I248" s="147">
        <v>12.335559999999999</v>
      </c>
      <c r="J248" s="282">
        <f t="shared" si="134"/>
        <v>30.708169999999996</v>
      </c>
      <c r="K248" s="283">
        <f t="shared" si="135"/>
        <v>0.71341795889900805</v>
      </c>
      <c r="L248" s="146">
        <v>14.172650000000001</v>
      </c>
      <c r="M248" s="147"/>
      <c r="N248" s="147">
        <v>5.6869459999999998</v>
      </c>
      <c r="O248" s="147"/>
      <c r="P248" s="147">
        <v>4.641216</v>
      </c>
      <c r="Q248" s="147"/>
      <c r="R248" s="147"/>
      <c r="S248" s="147">
        <v>0</v>
      </c>
      <c r="T248" s="260"/>
      <c r="U248" s="905">
        <f t="shared" si="137"/>
        <v>6.2073579999999957</v>
      </c>
      <c r="V248" s="906">
        <f t="shared" si="138"/>
        <v>0.20214027732684808</v>
      </c>
      <c r="W248" s="990">
        <f t="shared" si="172"/>
        <v>0</v>
      </c>
      <c r="X248" s="503">
        <v>1992</v>
      </c>
      <c r="Y248" s="215" t="s">
        <v>467</v>
      </c>
      <c r="Z248" s="214" t="s">
        <v>518</v>
      </c>
      <c r="AA248" s="214" t="s">
        <v>14</v>
      </c>
      <c r="AB248" s="214" t="s">
        <v>219</v>
      </c>
      <c r="AC248" s="904" t="s">
        <v>401</v>
      </c>
      <c r="AD248" s="146">
        <v>39.225969999999997</v>
      </c>
      <c r="AE248" s="147">
        <v>10.2415</v>
      </c>
      <c r="AF248" s="148">
        <v>10.2415</v>
      </c>
      <c r="AG248" s="260">
        <f t="shared" si="150"/>
        <v>28.984469999999995</v>
      </c>
      <c r="AH248" s="261">
        <f t="shared" si="151"/>
        <v>0.7389102168792766</v>
      </c>
      <c r="AI248" s="282">
        <v>14.30889</v>
      </c>
      <c r="AJ248" s="260"/>
      <c r="AK248" s="260">
        <v>4.4413539999999996</v>
      </c>
      <c r="AL248" s="260"/>
      <c r="AM248" s="260">
        <v>4.7998310000000002</v>
      </c>
      <c r="AN248" s="260"/>
      <c r="AO248" s="260"/>
      <c r="AP248" s="260">
        <v>0</v>
      </c>
      <c r="AQ248" s="260"/>
      <c r="AR248" s="905">
        <f t="shared" si="175"/>
        <v>5.434394999999995</v>
      </c>
      <c r="AS248" s="1014">
        <f t="shared" si="152"/>
        <v>0.18749333694906259</v>
      </c>
      <c r="AT248" s="503">
        <v>1992</v>
      </c>
      <c r="AU248" s="215" t="s">
        <v>467</v>
      </c>
      <c r="AV248" s="214" t="s">
        <v>518</v>
      </c>
      <c r="AW248" s="214" t="s">
        <v>14</v>
      </c>
      <c r="AX248" s="214" t="s">
        <v>219</v>
      </c>
      <c r="AY248" s="904" t="s">
        <v>401</v>
      </c>
      <c r="AZ248" s="146">
        <v>38.84243</v>
      </c>
      <c r="BA248" s="147">
        <v>13.275090000000001</v>
      </c>
      <c r="BB248" s="148">
        <v>13.275090000000001</v>
      </c>
      <c r="BC248" s="260">
        <f t="shared" si="140"/>
        <v>25.567340000000002</v>
      </c>
      <c r="BD248" s="261">
        <f t="shared" si="141"/>
        <v>0.6582322475705048</v>
      </c>
      <c r="BE248" s="282">
        <v>3.5542370000000001</v>
      </c>
      <c r="BF248" s="260"/>
      <c r="BG248" s="260">
        <v>9.2206720000000004</v>
      </c>
      <c r="BH248" s="260"/>
      <c r="BI248" s="260">
        <v>5.0403010000000004</v>
      </c>
      <c r="BJ248" s="260"/>
      <c r="BK248" s="260"/>
      <c r="BL248" s="260">
        <v>0</v>
      </c>
      <c r="BM248" s="260"/>
      <c r="BN248" s="905">
        <f t="shared" si="143"/>
        <v>7.7521300000000011</v>
      </c>
      <c r="BO248" s="1014">
        <f t="shared" si="144"/>
        <v>0.30320440061422116</v>
      </c>
      <c r="BP248" s="503">
        <v>1992</v>
      </c>
      <c r="BQ248" s="215" t="s">
        <v>467</v>
      </c>
      <c r="BR248" s="214" t="s">
        <v>518</v>
      </c>
      <c r="BS248" s="214" t="s">
        <v>14</v>
      </c>
      <c r="BT248" s="214" t="s">
        <v>219</v>
      </c>
      <c r="BU248" s="904" t="s">
        <v>401</v>
      </c>
      <c r="BV248" s="146">
        <v>84.942700000000002</v>
      </c>
      <c r="BW248" s="147">
        <v>23.012419999999999</v>
      </c>
      <c r="BX248" s="148">
        <v>23.012419999999999</v>
      </c>
      <c r="BY248" s="260">
        <f t="shared" si="145"/>
        <v>61.930280000000003</v>
      </c>
      <c r="BZ248" s="261">
        <f t="shared" si="146"/>
        <v>0.72908301713978951</v>
      </c>
      <c r="CA248" s="282">
        <v>53.523650000000004</v>
      </c>
      <c r="CB248" s="260"/>
      <c r="CC248" s="260">
        <v>0.75353429999999999</v>
      </c>
      <c r="CD248" s="260"/>
      <c r="CE248" s="260">
        <v>2.0487259999999998</v>
      </c>
      <c r="CF248" s="260"/>
      <c r="CG248" s="260"/>
      <c r="CH248" s="260">
        <v>0</v>
      </c>
      <c r="CI248" s="260"/>
      <c r="CJ248" s="905">
        <f t="shared" si="148"/>
        <v>5.6043696999999995</v>
      </c>
      <c r="CK248" s="906">
        <f t="shared" si="149"/>
        <v>9.0494822564987587E-2</v>
      </c>
    </row>
    <row r="249" spans="1:89" ht="11.45" customHeight="1">
      <c r="A249" s="504">
        <v>1986</v>
      </c>
      <c r="B249" s="227" t="s">
        <v>467</v>
      </c>
      <c r="C249" s="226" t="s">
        <v>518</v>
      </c>
      <c r="D249" s="226" t="s">
        <v>16</v>
      </c>
      <c r="E249" s="226" t="s">
        <v>220</v>
      </c>
      <c r="F249" s="1006" t="s">
        <v>401</v>
      </c>
      <c r="G249" s="175">
        <v>30.276620000000001</v>
      </c>
      <c r="H249" s="176">
        <v>16.957129999999999</v>
      </c>
      <c r="I249" s="176">
        <v>16.957129999999999</v>
      </c>
      <c r="J249" s="284">
        <f t="shared" si="134"/>
        <v>13.319490000000002</v>
      </c>
      <c r="K249" s="285">
        <f t="shared" si="135"/>
        <v>0.43992658361468356</v>
      </c>
      <c r="L249" s="175">
        <v>10.119009999999999</v>
      </c>
      <c r="M249" s="176"/>
      <c r="N249" s="176">
        <v>0.4985676</v>
      </c>
      <c r="O249" s="176"/>
      <c r="P249" s="176"/>
      <c r="Q249" s="176"/>
      <c r="R249" s="176"/>
      <c r="S249" s="176">
        <v>2.196034</v>
      </c>
      <c r="T249" s="276"/>
      <c r="U249" s="954">
        <f t="shared" si="137"/>
        <v>0.50587840000000384</v>
      </c>
      <c r="V249" s="955">
        <f t="shared" si="138"/>
        <v>3.7980313060034861E-2</v>
      </c>
      <c r="W249" s="998">
        <f t="shared" si="172"/>
        <v>0.16487373015032855</v>
      </c>
      <c r="X249" s="504">
        <v>1986</v>
      </c>
      <c r="Y249" s="227" t="s">
        <v>467</v>
      </c>
      <c r="Z249" s="226" t="s">
        <v>518</v>
      </c>
      <c r="AA249" s="226" t="s">
        <v>16</v>
      </c>
      <c r="AB249" s="226" t="s">
        <v>220</v>
      </c>
      <c r="AC249" s="953" t="s">
        <v>401</v>
      </c>
      <c r="AD249" s="175">
        <v>25.5426</v>
      </c>
      <c r="AE249" s="176">
        <v>13.18458</v>
      </c>
      <c r="AF249" s="177">
        <v>13.18458</v>
      </c>
      <c r="AG249" s="276">
        <f t="shared" si="150"/>
        <v>12.35802</v>
      </c>
      <c r="AH249" s="277">
        <f t="shared" si="151"/>
        <v>0.48381997134199334</v>
      </c>
      <c r="AI249" s="284">
        <v>9.5841790000000007</v>
      </c>
      <c r="AJ249" s="276"/>
      <c r="AK249" s="276">
        <v>0.43103409999999998</v>
      </c>
      <c r="AL249" s="276"/>
      <c r="AM249" s="276"/>
      <c r="AN249" s="276"/>
      <c r="AO249" s="276"/>
      <c r="AP249" s="276">
        <v>1.8864099999999999</v>
      </c>
      <c r="AQ249" s="276"/>
      <c r="AR249" s="954">
        <f t="shared" si="175"/>
        <v>0.45639689999999966</v>
      </c>
      <c r="AS249" s="955">
        <f t="shared" si="152"/>
        <v>3.6931231702165855E-2</v>
      </c>
      <c r="AT249" s="504">
        <v>1986</v>
      </c>
      <c r="AU249" s="227" t="s">
        <v>467</v>
      </c>
      <c r="AV249" s="226" t="s">
        <v>518</v>
      </c>
      <c r="AW249" s="226" t="s">
        <v>16</v>
      </c>
      <c r="AX249" s="226" t="s">
        <v>220</v>
      </c>
      <c r="AY249" s="953" t="s">
        <v>401</v>
      </c>
      <c r="AZ249" s="175">
        <v>26.913029999999999</v>
      </c>
      <c r="BA249" s="176">
        <v>19.727509999999999</v>
      </c>
      <c r="BB249" s="177">
        <v>19.727509999999999</v>
      </c>
      <c r="BC249" s="276">
        <f t="shared" si="140"/>
        <v>7.1855200000000004</v>
      </c>
      <c r="BD249" s="277">
        <f t="shared" si="141"/>
        <v>0.26699037603718351</v>
      </c>
      <c r="BE249" s="284">
        <v>3.6114220000000001</v>
      </c>
      <c r="BF249" s="276"/>
      <c r="BG249" s="276">
        <v>0.77920909999999999</v>
      </c>
      <c r="BH249" s="276"/>
      <c r="BI249" s="276"/>
      <c r="BJ249" s="276"/>
      <c r="BK249" s="276"/>
      <c r="BL249" s="276">
        <v>2.211646</v>
      </c>
      <c r="BM249" s="276"/>
      <c r="BN249" s="954">
        <f t="shared" si="143"/>
        <v>0.58324290000000012</v>
      </c>
      <c r="BO249" s="955">
        <f t="shared" si="144"/>
        <v>8.1169198610538992E-2</v>
      </c>
      <c r="BP249" s="504">
        <v>1986</v>
      </c>
      <c r="BQ249" s="227" t="s">
        <v>467</v>
      </c>
      <c r="BR249" s="226" t="s">
        <v>518</v>
      </c>
      <c r="BS249" s="226" t="s">
        <v>16</v>
      </c>
      <c r="BT249" s="226" t="s">
        <v>220</v>
      </c>
      <c r="BU249" s="953" t="s">
        <v>401</v>
      </c>
      <c r="BV249" s="175">
        <v>69.713620000000006</v>
      </c>
      <c r="BW249" s="176">
        <v>31.183109999999999</v>
      </c>
      <c r="BX249" s="177">
        <v>31.183109999999999</v>
      </c>
      <c r="BY249" s="276">
        <f t="shared" si="145"/>
        <v>38.530510000000007</v>
      </c>
      <c r="BZ249" s="277">
        <f t="shared" si="146"/>
        <v>0.55269701960678563</v>
      </c>
      <c r="CA249" s="284">
        <v>33.786520000000003</v>
      </c>
      <c r="CB249" s="276"/>
      <c r="CC249" s="276">
        <v>5.7851800000000002E-2</v>
      </c>
      <c r="CD249" s="276"/>
      <c r="CE249" s="276"/>
      <c r="CF249" s="276"/>
      <c r="CG249" s="276"/>
      <c r="CH249" s="276">
        <v>4.1076079999999999</v>
      </c>
      <c r="CI249" s="276"/>
      <c r="CJ249" s="954">
        <f t="shared" si="148"/>
        <v>0.57853020000000299</v>
      </c>
      <c r="CK249" s="955">
        <f t="shared" si="149"/>
        <v>1.5014859652779133E-2</v>
      </c>
    </row>
    <row r="250" spans="1:89" ht="11.45" customHeight="1">
      <c r="A250" s="205">
        <v>1997</v>
      </c>
      <c r="B250" s="206" t="s">
        <v>468</v>
      </c>
      <c r="C250" s="205" t="s">
        <v>518</v>
      </c>
      <c r="D250" s="205" t="s">
        <v>12</v>
      </c>
      <c r="E250" s="205" t="s">
        <v>221</v>
      </c>
      <c r="F250" s="891" t="s">
        <v>313</v>
      </c>
      <c r="G250" s="574">
        <v>28.92671</v>
      </c>
      <c r="H250" s="575">
        <v>13.63147</v>
      </c>
      <c r="I250" s="576">
        <v>14.406370000000001</v>
      </c>
      <c r="J250" s="238">
        <f t="shared" si="134"/>
        <v>14.520339999999999</v>
      </c>
      <c r="K250" s="255">
        <f t="shared" si="135"/>
        <v>0.5019699786114632</v>
      </c>
      <c r="L250" s="267">
        <v>11.56381</v>
      </c>
      <c r="M250" s="268">
        <v>8.85296E-2</v>
      </c>
      <c r="N250" s="268">
        <v>2.5697000000000001</v>
      </c>
      <c r="O250" s="268">
        <v>3.6580599999999998E-2</v>
      </c>
      <c r="P250" s="268">
        <v>0.86495880000000003</v>
      </c>
      <c r="Q250" s="268"/>
      <c r="R250" s="268"/>
      <c r="S250" s="268">
        <v>0.15507940000000001</v>
      </c>
      <c r="T250" s="258">
        <f t="shared" ref="T250:T251" si="176">H250-I250</f>
        <v>-0.77490000000000059</v>
      </c>
      <c r="U250" s="892">
        <f t="shared" si="137"/>
        <v>1.6581600000000307E-2</v>
      </c>
      <c r="V250" s="893">
        <f t="shared" si="138"/>
        <v>1.1419567310407544E-3</v>
      </c>
      <c r="W250" s="900">
        <f t="shared" si="172"/>
        <v>1.0680149362893708E-2</v>
      </c>
      <c r="X250" s="205">
        <v>1997</v>
      </c>
      <c r="Y250" s="206" t="s">
        <v>468</v>
      </c>
      <c r="Z250" s="205" t="s">
        <v>518</v>
      </c>
      <c r="AA250" s="205" t="s">
        <v>12</v>
      </c>
      <c r="AB250" s="205" t="s">
        <v>221</v>
      </c>
      <c r="AC250" s="891" t="s">
        <v>313</v>
      </c>
      <c r="AD250" s="574">
        <v>24.278939999999999</v>
      </c>
      <c r="AE250" s="575">
        <v>11.41245</v>
      </c>
      <c r="AF250" s="576">
        <v>12.35163</v>
      </c>
      <c r="AG250" s="238">
        <f t="shared" si="150"/>
        <v>11.927309999999999</v>
      </c>
      <c r="AH250" s="255">
        <f t="shared" si="151"/>
        <v>0.49126156248996039</v>
      </c>
      <c r="AI250" s="280">
        <v>9.8277429999999999</v>
      </c>
      <c r="AJ250" s="258">
        <v>0.1004047</v>
      </c>
      <c r="AK250" s="258">
        <v>1.8869450000000001</v>
      </c>
      <c r="AL250" s="258">
        <v>4.5104999999999999E-2</v>
      </c>
      <c r="AM250" s="258">
        <v>0.93930480000000005</v>
      </c>
      <c r="AN250" s="258"/>
      <c r="AO250" s="258"/>
      <c r="AP250" s="258">
        <v>5.2687600000000001E-2</v>
      </c>
      <c r="AQ250" s="258">
        <f t="shared" si="173"/>
        <v>-0.93918000000000035</v>
      </c>
      <c r="AR250" s="892">
        <f t="shared" si="174"/>
        <v>1.4299899999997479E-2</v>
      </c>
      <c r="AS250" s="893">
        <f t="shared" si="152"/>
        <v>1.1989207960552278E-3</v>
      </c>
      <c r="AT250" s="205">
        <v>1997</v>
      </c>
      <c r="AU250" s="206" t="s">
        <v>468</v>
      </c>
      <c r="AV250" s="205" t="s">
        <v>518</v>
      </c>
      <c r="AW250" s="205" t="s">
        <v>12</v>
      </c>
      <c r="AX250" s="205" t="s">
        <v>221</v>
      </c>
      <c r="AY250" s="891" t="s">
        <v>313</v>
      </c>
      <c r="AZ250" s="574">
        <v>25.385059999999999</v>
      </c>
      <c r="BA250" s="575">
        <v>15.687799999999999</v>
      </c>
      <c r="BB250" s="576">
        <v>17.179449999999999</v>
      </c>
      <c r="BC250" s="238">
        <f t="shared" si="140"/>
        <v>8.2056100000000001</v>
      </c>
      <c r="BD250" s="255">
        <f t="shared" si="141"/>
        <v>0.32324564133391848</v>
      </c>
      <c r="BE250" s="280">
        <v>3.048829</v>
      </c>
      <c r="BF250" s="258">
        <v>9.0596700000000002E-2</v>
      </c>
      <c r="BG250" s="258">
        <v>5.4447159999999997</v>
      </c>
      <c r="BH250" s="258">
        <v>2.8095200000000001E-2</v>
      </c>
      <c r="BI250" s="258">
        <v>1.0408440000000001</v>
      </c>
      <c r="BJ250" s="258"/>
      <c r="BK250" s="258"/>
      <c r="BL250" s="258">
        <v>2.2016500000000001E-2</v>
      </c>
      <c r="BM250" s="258">
        <f t="shared" ref="BM250:BM311" si="177">BA250-BB250</f>
        <v>-1.4916499999999999</v>
      </c>
      <c r="BN250" s="892">
        <f t="shared" si="143"/>
        <v>2.2162600000001476E-2</v>
      </c>
      <c r="BO250" s="893">
        <f t="shared" si="144"/>
        <v>2.7009082810420522E-3</v>
      </c>
      <c r="BP250" s="205">
        <v>1997</v>
      </c>
      <c r="BQ250" s="206" t="s">
        <v>468</v>
      </c>
      <c r="BR250" s="205" t="s">
        <v>518</v>
      </c>
      <c r="BS250" s="205" t="s">
        <v>12</v>
      </c>
      <c r="BT250" s="205" t="s">
        <v>221</v>
      </c>
      <c r="BU250" s="891" t="s">
        <v>313</v>
      </c>
      <c r="BV250" s="574">
        <v>59.118319999999997</v>
      </c>
      <c r="BW250" s="575">
        <v>20.672930000000001</v>
      </c>
      <c r="BX250" s="576">
        <v>19.21668</v>
      </c>
      <c r="BY250" s="238">
        <f t="shared" si="145"/>
        <v>39.90164</v>
      </c>
      <c r="BZ250" s="255">
        <f t="shared" si="146"/>
        <v>0.67494543146692942</v>
      </c>
      <c r="CA250" s="280">
        <v>36.992609999999999</v>
      </c>
      <c r="CB250" s="258">
        <v>2.5134099999999999E-2</v>
      </c>
      <c r="CC250" s="258">
        <v>0.32417010000000002</v>
      </c>
      <c r="CD250" s="258">
        <v>1.06897E-2</v>
      </c>
      <c r="CE250" s="258">
        <v>0.1474133</v>
      </c>
      <c r="CF250" s="258"/>
      <c r="CG250" s="258"/>
      <c r="CH250" s="258">
        <v>0.92851159999999999</v>
      </c>
      <c r="CI250" s="258">
        <f t="shared" ref="CI250:CI311" si="178">BW250-BX250</f>
        <v>1.4562500000000007</v>
      </c>
      <c r="CJ250" s="892">
        <f t="shared" si="148"/>
        <v>1.6861199999993914E-2</v>
      </c>
      <c r="CK250" s="893">
        <f t="shared" si="149"/>
        <v>4.2256909741037997E-4</v>
      </c>
    </row>
    <row r="251" spans="1:89" ht="11.45" customHeight="1">
      <c r="A251" s="205">
        <v>1995</v>
      </c>
      <c r="B251" s="206" t="s">
        <v>468</v>
      </c>
      <c r="C251" s="205" t="s">
        <v>518</v>
      </c>
      <c r="D251" s="205" t="s">
        <v>12</v>
      </c>
      <c r="E251" s="205" t="s">
        <v>222</v>
      </c>
      <c r="F251" s="891" t="s">
        <v>313</v>
      </c>
      <c r="G251" s="591">
        <v>28.88053</v>
      </c>
      <c r="H251" s="592">
        <v>13.74966</v>
      </c>
      <c r="I251" s="593">
        <v>15.18923</v>
      </c>
      <c r="J251" s="238">
        <f t="shared" si="134"/>
        <v>13.6913</v>
      </c>
      <c r="K251" s="255">
        <f t="shared" si="135"/>
        <v>0.47406678478545927</v>
      </c>
      <c r="L251" s="267">
        <v>11.814120000000001</v>
      </c>
      <c r="M251" s="268">
        <v>0.15416530000000001</v>
      </c>
      <c r="N251" s="268">
        <v>1.4970939999999999</v>
      </c>
      <c r="O251" s="268">
        <v>5.8784000000000003E-2</v>
      </c>
      <c r="P251" s="268">
        <v>1.3218110000000001</v>
      </c>
      <c r="Q251" s="268"/>
      <c r="R251" s="268"/>
      <c r="S251" s="268">
        <v>0.29264780000000001</v>
      </c>
      <c r="T251" s="258">
        <f t="shared" si="176"/>
        <v>-1.4395699999999998</v>
      </c>
      <c r="U251" s="892">
        <f t="shared" si="137"/>
        <v>-7.7521000000011497E-3</v>
      </c>
      <c r="V251" s="893">
        <f t="shared" si="138"/>
        <v>-5.6620627697889531E-4</v>
      </c>
      <c r="W251" s="900">
        <f t="shared" si="172"/>
        <v>2.1374727016426492E-2</v>
      </c>
      <c r="X251" s="205">
        <v>1995</v>
      </c>
      <c r="Y251" s="206" t="s">
        <v>468</v>
      </c>
      <c r="Z251" s="205" t="s">
        <v>518</v>
      </c>
      <c r="AA251" s="205" t="s">
        <v>12</v>
      </c>
      <c r="AB251" s="205" t="s">
        <v>222</v>
      </c>
      <c r="AC251" s="891" t="s">
        <v>313</v>
      </c>
      <c r="AD251" s="591">
        <v>23.97316</v>
      </c>
      <c r="AE251" s="592">
        <v>10.846550000000001</v>
      </c>
      <c r="AF251" s="593">
        <v>12.21008</v>
      </c>
      <c r="AG251" s="238">
        <f t="shared" si="150"/>
        <v>11.76308</v>
      </c>
      <c r="AH251" s="255">
        <f t="shared" si="151"/>
        <v>0.49067707386093451</v>
      </c>
      <c r="AI251" s="280">
        <v>10.24747</v>
      </c>
      <c r="AJ251" s="258">
        <v>0.14880699999999999</v>
      </c>
      <c r="AK251" s="258">
        <v>1.121464</v>
      </c>
      <c r="AL251" s="258">
        <v>5.9290900000000001E-2</v>
      </c>
      <c r="AM251" s="258">
        <v>1.417397</v>
      </c>
      <c r="AN251" s="258"/>
      <c r="AO251" s="258"/>
      <c r="AP251" s="258">
        <v>0.13518759999999999</v>
      </c>
      <c r="AQ251" s="258">
        <f t="shared" si="173"/>
        <v>-1.363529999999999</v>
      </c>
      <c r="AR251" s="892">
        <f t="shared" si="174"/>
        <v>-3.00649999999969E-3</v>
      </c>
      <c r="AS251" s="893">
        <f t="shared" si="152"/>
        <v>-2.5558782223700677E-4</v>
      </c>
      <c r="AT251" s="205">
        <v>1995</v>
      </c>
      <c r="AU251" s="206" t="s">
        <v>468</v>
      </c>
      <c r="AV251" s="205" t="s">
        <v>518</v>
      </c>
      <c r="AW251" s="205" t="s">
        <v>12</v>
      </c>
      <c r="AX251" s="205" t="s">
        <v>222</v>
      </c>
      <c r="AY251" s="891" t="s">
        <v>313</v>
      </c>
      <c r="AZ251" s="591">
        <v>24.325880000000002</v>
      </c>
      <c r="BA251" s="592">
        <v>16.10126</v>
      </c>
      <c r="BB251" s="593">
        <v>19.11026</v>
      </c>
      <c r="BC251" s="238">
        <f t="shared" si="140"/>
        <v>5.2156200000000013</v>
      </c>
      <c r="BD251" s="255">
        <f t="shared" si="141"/>
        <v>0.21440622086436342</v>
      </c>
      <c r="BE251" s="280">
        <v>3.2484109999999999</v>
      </c>
      <c r="BF251" s="258">
        <v>0.21178250000000001</v>
      </c>
      <c r="BG251" s="258">
        <v>2.998332</v>
      </c>
      <c r="BH251" s="258">
        <v>7.5241100000000005E-2</v>
      </c>
      <c r="BI251" s="258">
        <v>1.5953729999999999</v>
      </c>
      <c r="BJ251" s="258"/>
      <c r="BK251" s="258"/>
      <c r="BL251" s="258">
        <v>0.1261902</v>
      </c>
      <c r="BM251" s="258">
        <f t="shared" si="177"/>
        <v>-3.0090000000000003</v>
      </c>
      <c r="BN251" s="892">
        <f t="shared" si="143"/>
        <v>-3.0709799999998566E-2</v>
      </c>
      <c r="BO251" s="893">
        <f t="shared" si="144"/>
        <v>-5.8880439909346459E-3</v>
      </c>
      <c r="BP251" s="205">
        <v>1995</v>
      </c>
      <c r="BQ251" s="206" t="s">
        <v>468</v>
      </c>
      <c r="BR251" s="205" t="s">
        <v>518</v>
      </c>
      <c r="BS251" s="205" t="s">
        <v>12</v>
      </c>
      <c r="BT251" s="205" t="s">
        <v>222</v>
      </c>
      <c r="BU251" s="891" t="s">
        <v>313</v>
      </c>
      <c r="BV251" s="591">
        <v>63.776600000000002</v>
      </c>
      <c r="BW251" s="592">
        <v>23.689350000000001</v>
      </c>
      <c r="BX251" s="593">
        <v>22.190670000000001</v>
      </c>
      <c r="BY251" s="238">
        <f t="shared" si="145"/>
        <v>41.585930000000005</v>
      </c>
      <c r="BZ251" s="255">
        <f t="shared" si="146"/>
        <v>0.65205624006296981</v>
      </c>
      <c r="CA251" s="280">
        <v>38.040480000000002</v>
      </c>
      <c r="CB251" s="258">
        <v>5.9491200000000001E-2</v>
      </c>
      <c r="CC251" s="258">
        <v>0.24405099999999999</v>
      </c>
      <c r="CD251" s="258">
        <v>2.1260299999999999E-2</v>
      </c>
      <c r="CE251" s="258">
        <v>0.24998280000000001</v>
      </c>
      <c r="CF251" s="258"/>
      <c r="CG251" s="258"/>
      <c r="CH251" s="258">
        <v>1.4554309999999999</v>
      </c>
      <c r="CI251" s="258">
        <f t="shared" si="178"/>
        <v>1.4986800000000002</v>
      </c>
      <c r="CJ251" s="892">
        <f t="shared" si="148"/>
        <v>1.6553700000009997E-2</v>
      </c>
      <c r="CK251" s="893">
        <f t="shared" si="149"/>
        <v>3.9806011312023068E-4</v>
      </c>
    </row>
    <row r="252" spans="1:89" ht="11.45" customHeight="1">
      <c r="A252" s="224">
        <v>2013</v>
      </c>
      <c r="B252" s="225" t="s">
        <v>469</v>
      </c>
      <c r="C252" s="224" t="s">
        <v>515</v>
      </c>
      <c r="D252" s="224" t="s">
        <v>20</v>
      </c>
      <c r="E252" s="224" t="s">
        <v>223</v>
      </c>
      <c r="F252" s="1024" t="s">
        <v>401</v>
      </c>
      <c r="G252" s="146">
        <v>39.966369999999998</v>
      </c>
      <c r="H252" s="147">
        <v>19.51022</v>
      </c>
      <c r="I252" s="148">
        <v>19.51022</v>
      </c>
      <c r="J252" s="274">
        <f t="shared" si="134"/>
        <v>20.456149999999997</v>
      </c>
      <c r="K252" s="275">
        <f t="shared" si="135"/>
        <v>0.51183407449813423</v>
      </c>
      <c r="L252" s="853">
        <v>18.71828</v>
      </c>
      <c r="M252" s="854"/>
      <c r="N252" s="854">
        <v>0.89733600000000002</v>
      </c>
      <c r="O252" s="854"/>
      <c r="P252" s="854">
        <v>2.7182600000000001E-2</v>
      </c>
      <c r="Q252" s="854">
        <v>0.1050282</v>
      </c>
      <c r="R252" s="854"/>
      <c r="S252" s="854">
        <v>0.48165039999999998</v>
      </c>
      <c r="T252" s="981"/>
      <c r="U252" s="982">
        <f t="shared" si="137"/>
        <v>0.22667279999999934</v>
      </c>
      <c r="V252" s="983">
        <f t="shared" si="138"/>
        <v>1.108091209733989E-2</v>
      </c>
      <c r="W252" s="991">
        <f t="shared" si="172"/>
        <v>2.3545505874761383E-2</v>
      </c>
      <c r="X252" s="224">
        <v>2013</v>
      </c>
      <c r="Y252" s="225" t="s">
        <v>469</v>
      </c>
      <c r="Z252" s="224" t="s">
        <v>515</v>
      </c>
      <c r="AA252" s="224" t="s">
        <v>20</v>
      </c>
      <c r="AB252" s="224" t="s">
        <v>223</v>
      </c>
      <c r="AC252" s="1024" t="s">
        <v>401</v>
      </c>
      <c r="AD252" s="146">
        <v>32.776539999999997</v>
      </c>
      <c r="AE252" s="147">
        <v>17.864719999999998</v>
      </c>
      <c r="AF252" s="148">
        <v>17.864719999999998</v>
      </c>
      <c r="AG252" s="274">
        <f t="shared" si="150"/>
        <v>14.911819999999999</v>
      </c>
      <c r="AH252" s="275">
        <f t="shared" si="151"/>
        <v>0.45495406165507402</v>
      </c>
      <c r="AI252" s="1025">
        <v>13.47526</v>
      </c>
      <c r="AJ252" s="274"/>
      <c r="AK252" s="274">
        <v>0.69241620000000004</v>
      </c>
      <c r="AL252" s="274"/>
      <c r="AM252" s="274">
        <v>2.3802799999999999E-2</v>
      </c>
      <c r="AN252" s="274">
        <v>0.10692690000000001</v>
      </c>
      <c r="AO252" s="274"/>
      <c r="AP252" s="274">
        <v>0.4131784</v>
      </c>
      <c r="AQ252" s="274"/>
      <c r="AR252" s="1026">
        <f t="shared" si="174"/>
        <v>0.20023569999999857</v>
      </c>
      <c r="AS252" s="983">
        <f t="shared" si="152"/>
        <v>1.3427985316346267E-2</v>
      </c>
      <c r="AT252" s="224">
        <v>2013</v>
      </c>
      <c r="AU252" s="225" t="s">
        <v>469</v>
      </c>
      <c r="AV252" s="224" t="s">
        <v>515</v>
      </c>
      <c r="AW252" s="224" t="s">
        <v>20</v>
      </c>
      <c r="AX252" s="224" t="s">
        <v>223</v>
      </c>
      <c r="AY252" s="1024" t="s">
        <v>401</v>
      </c>
      <c r="AZ252" s="146">
        <v>32.56964</v>
      </c>
      <c r="BA252" s="147">
        <v>22.864260000000002</v>
      </c>
      <c r="BB252" s="148">
        <v>22.864260000000002</v>
      </c>
      <c r="BC252" s="274">
        <f t="shared" si="140"/>
        <v>9.7053799999999981</v>
      </c>
      <c r="BD252" s="275">
        <f t="shared" si="141"/>
        <v>0.29798855621370079</v>
      </c>
      <c r="BE252" s="1025">
        <v>6.5548440000000001</v>
      </c>
      <c r="BF252" s="274"/>
      <c r="BG252" s="274">
        <v>2.204634</v>
      </c>
      <c r="BH252" s="274"/>
      <c r="BI252" s="274">
        <v>4.6800599999999998E-2</v>
      </c>
      <c r="BJ252" s="274">
        <v>8.9402200000000001E-2</v>
      </c>
      <c r="BK252" s="274"/>
      <c r="BL252" s="274">
        <v>0.58393669999999998</v>
      </c>
      <c r="BM252" s="274"/>
      <c r="BN252" s="1026">
        <f t="shared" si="143"/>
        <v>0.22576249999999831</v>
      </c>
      <c r="BO252" s="983">
        <f t="shared" si="144"/>
        <v>2.3261582751010094E-2</v>
      </c>
      <c r="BP252" s="224">
        <v>2013</v>
      </c>
      <c r="BQ252" s="225" t="s">
        <v>469</v>
      </c>
      <c r="BR252" s="224" t="s">
        <v>515</v>
      </c>
      <c r="BS252" s="224" t="s">
        <v>20</v>
      </c>
      <c r="BT252" s="224" t="s">
        <v>223</v>
      </c>
      <c r="BU252" s="1024" t="s">
        <v>401</v>
      </c>
      <c r="BV252" s="146">
        <v>78.324209999999994</v>
      </c>
      <c r="BW252" s="147">
        <v>22.249680000000001</v>
      </c>
      <c r="BX252" s="148">
        <v>22.249680000000001</v>
      </c>
      <c r="BY252" s="274">
        <f t="shared" si="145"/>
        <v>56.074529999999996</v>
      </c>
      <c r="BZ252" s="275">
        <f t="shared" si="146"/>
        <v>0.71592844664504118</v>
      </c>
      <c r="CA252" s="1025">
        <v>54.790550000000003</v>
      </c>
      <c r="CB252" s="274"/>
      <c r="CC252" s="274">
        <v>0.17396349999999999</v>
      </c>
      <c r="CD252" s="274"/>
      <c r="CE252" s="274">
        <v>1.7581900000000001E-2</v>
      </c>
      <c r="CF252" s="274">
        <v>0.1159372</v>
      </c>
      <c r="CG252" s="274"/>
      <c r="CH252" s="274">
        <v>0.64026830000000001</v>
      </c>
      <c r="CI252" s="274"/>
      <c r="CJ252" s="1026">
        <f t="shared" si="148"/>
        <v>0.33622909999998996</v>
      </c>
      <c r="CK252" s="983">
        <f t="shared" si="149"/>
        <v>5.9961108902738909E-3</v>
      </c>
    </row>
    <row r="253" spans="1:89" ht="11.45" customHeight="1">
      <c r="A253" s="214">
        <v>2010</v>
      </c>
      <c r="B253" s="215" t="s">
        <v>469</v>
      </c>
      <c r="C253" s="214" t="s">
        <v>515</v>
      </c>
      <c r="D253" s="214" t="s">
        <v>4</v>
      </c>
      <c r="E253" s="214" t="s">
        <v>224</v>
      </c>
      <c r="F253" s="904" t="s">
        <v>401</v>
      </c>
      <c r="G253" s="146">
        <v>39.112490000000001</v>
      </c>
      <c r="H253" s="147">
        <v>19.168949999999999</v>
      </c>
      <c r="I253" s="148">
        <v>19.168949999999999</v>
      </c>
      <c r="J253" s="260">
        <f t="shared" si="134"/>
        <v>19.943540000000002</v>
      </c>
      <c r="K253" s="261">
        <f t="shared" si="135"/>
        <v>0.50990207987269542</v>
      </c>
      <c r="L253" s="146">
        <v>18.407070000000001</v>
      </c>
      <c r="M253" s="147"/>
      <c r="N253" s="147">
        <v>0.89232730000000005</v>
      </c>
      <c r="O253" s="147"/>
      <c r="P253" s="147">
        <v>1.16005E-2</v>
      </c>
      <c r="Q253" s="147">
        <v>0.13102440000000001</v>
      </c>
      <c r="R253" s="147"/>
      <c r="S253" s="147">
        <v>0.2151604</v>
      </c>
      <c r="T253" s="260"/>
      <c r="U253" s="905">
        <f t="shared" si="137"/>
        <v>0.28635739999999998</v>
      </c>
      <c r="V253" s="906">
        <f t="shared" si="138"/>
        <v>1.4358403773853586E-2</v>
      </c>
      <c r="W253" s="990">
        <f t="shared" si="172"/>
        <v>1.0788475867373595E-2</v>
      </c>
      <c r="X253" s="214">
        <v>2010</v>
      </c>
      <c r="Y253" s="215" t="s">
        <v>469</v>
      </c>
      <c r="Z253" s="214" t="s">
        <v>515</v>
      </c>
      <c r="AA253" s="214" t="s">
        <v>4</v>
      </c>
      <c r="AB253" s="214" t="s">
        <v>224</v>
      </c>
      <c r="AC253" s="904" t="s">
        <v>401</v>
      </c>
      <c r="AD253" s="146">
        <v>32.887039999999999</v>
      </c>
      <c r="AE253" s="147">
        <v>17.744779999999999</v>
      </c>
      <c r="AF253" s="148">
        <v>17.744779999999999</v>
      </c>
      <c r="AG253" s="260">
        <f t="shared" si="150"/>
        <v>15.14226</v>
      </c>
      <c r="AH253" s="261">
        <f t="shared" si="151"/>
        <v>0.46043243782353172</v>
      </c>
      <c r="AI253" s="282">
        <v>13.91381</v>
      </c>
      <c r="AJ253" s="260"/>
      <c r="AK253" s="260">
        <v>0.70243259999999996</v>
      </c>
      <c r="AL253" s="260"/>
      <c r="AM253" s="260">
        <v>1.7304400000000001E-2</v>
      </c>
      <c r="AN253" s="260">
        <v>0.1060524</v>
      </c>
      <c r="AO253" s="260"/>
      <c r="AP253" s="260">
        <v>0.12697030000000001</v>
      </c>
      <c r="AQ253" s="260"/>
      <c r="AR253" s="905">
        <f t="shared" si="174"/>
        <v>0.27569030000000083</v>
      </c>
      <c r="AS253" s="906">
        <f t="shared" si="152"/>
        <v>1.8206681169125404E-2</v>
      </c>
      <c r="AT253" s="214">
        <v>2010</v>
      </c>
      <c r="AU253" s="215" t="s">
        <v>469</v>
      </c>
      <c r="AV253" s="214" t="s">
        <v>515</v>
      </c>
      <c r="AW253" s="214" t="s">
        <v>4</v>
      </c>
      <c r="AX253" s="214" t="s">
        <v>224</v>
      </c>
      <c r="AY253" s="904" t="s">
        <v>401</v>
      </c>
      <c r="AZ253" s="146">
        <v>35.001759999999997</v>
      </c>
      <c r="BA253" s="147">
        <v>25.075569999999999</v>
      </c>
      <c r="BB253" s="148">
        <v>25.075569999999999</v>
      </c>
      <c r="BC253" s="260">
        <f t="shared" si="140"/>
        <v>9.9261899999999983</v>
      </c>
      <c r="BD253" s="261">
        <f t="shared" si="141"/>
        <v>0.2835911679869812</v>
      </c>
      <c r="BE253" s="282">
        <v>7.3932399999999996</v>
      </c>
      <c r="BF253" s="260"/>
      <c r="BG253" s="260">
        <v>2.0334509999999999</v>
      </c>
      <c r="BH253" s="260"/>
      <c r="BI253" s="260">
        <v>0</v>
      </c>
      <c r="BJ253" s="260">
        <v>0.2222452</v>
      </c>
      <c r="BK253" s="260"/>
      <c r="BL253" s="260">
        <v>9.7572300000000001E-2</v>
      </c>
      <c r="BM253" s="260"/>
      <c r="BN253" s="905">
        <f t="shared" ref="BN253:BN317" si="179">BC253-SUM(BE253:BM253)</f>
        <v>0.17968149999999916</v>
      </c>
      <c r="BO253" s="906">
        <f t="shared" ref="BO253:BO317" si="180">BN253/BC253</f>
        <v>1.8101759083797429E-2</v>
      </c>
      <c r="BP253" s="214">
        <v>2010</v>
      </c>
      <c r="BQ253" s="215" t="s">
        <v>469</v>
      </c>
      <c r="BR253" s="214" t="s">
        <v>515</v>
      </c>
      <c r="BS253" s="214" t="s">
        <v>4</v>
      </c>
      <c r="BT253" s="214" t="s">
        <v>224</v>
      </c>
      <c r="BU253" s="904" t="s">
        <v>401</v>
      </c>
      <c r="BV253" s="146">
        <v>76.591800000000006</v>
      </c>
      <c r="BW253" s="147">
        <v>17.612079999999999</v>
      </c>
      <c r="BX253" s="148">
        <v>17.612079999999999</v>
      </c>
      <c r="BY253" s="260">
        <f t="shared" si="145"/>
        <v>58.979720000000007</v>
      </c>
      <c r="BZ253" s="261">
        <f t="shared" si="146"/>
        <v>0.77005266882355561</v>
      </c>
      <c r="CA253" s="282">
        <v>57.364150000000002</v>
      </c>
      <c r="CB253" s="260"/>
      <c r="CC253" s="260">
        <v>0.16162589999999999</v>
      </c>
      <c r="CD253" s="260"/>
      <c r="CE253" s="260">
        <v>0</v>
      </c>
      <c r="CF253" s="260">
        <v>0.1220007</v>
      </c>
      <c r="CG253" s="260"/>
      <c r="CH253" s="260">
        <v>0.83391280000000001</v>
      </c>
      <c r="CI253" s="260"/>
      <c r="CJ253" s="905">
        <f t="shared" ref="CJ253:CJ317" si="181">BY253-SUM(CA253:CI253)</f>
        <v>0.49803060000000698</v>
      </c>
      <c r="CK253" s="906">
        <f t="shared" ref="CK253:CK317" si="182">CJ253/BY253</f>
        <v>8.4440990903315062E-3</v>
      </c>
    </row>
    <row r="254" spans="1:89" ht="11.45" customHeight="1">
      <c r="A254" s="214">
        <v>2007</v>
      </c>
      <c r="B254" s="215" t="s">
        <v>469</v>
      </c>
      <c r="C254" s="214" t="s">
        <v>515</v>
      </c>
      <c r="D254" s="214" t="s">
        <v>6</v>
      </c>
      <c r="E254" s="214" t="s">
        <v>225</v>
      </c>
      <c r="F254" s="904" t="s">
        <v>401</v>
      </c>
      <c r="G254" s="146">
        <v>37.629429999999999</v>
      </c>
      <c r="H254" s="147">
        <v>23.77018</v>
      </c>
      <c r="I254" s="148">
        <v>23.77018</v>
      </c>
      <c r="J254" s="260">
        <f t="shared" si="134"/>
        <v>13.859249999999999</v>
      </c>
      <c r="K254" s="261">
        <f t="shared" si="135"/>
        <v>0.36830879447283682</v>
      </c>
      <c r="L254" s="146">
        <v>12.572419999999999</v>
      </c>
      <c r="M254" s="147"/>
      <c r="N254" s="147">
        <v>0.64493370000000005</v>
      </c>
      <c r="O254" s="147"/>
      <c r="P254" s="147">
        <v>3.0229599999999999E-2</v>
      </c>
      <c r="Q254" s="147">
        <v>8.5222199999999998E-2</v>
      </c>
      <c r="R254" s="147"/>
      <c r="S254" s="147">
        <v>0.46139340000000001</v>
      </c>
      <c r="T254" s="260"/>
      <c r="U254" s="905">
        <f t="shared" si="137"/>
        <v>6.5051099999999806E-2</v>
      </c>
      <c r="V254" s="906">
        <f t="shared" si="138"/>
        <v>4.6936955462957815E-3</v>
      </c>
      <c r="W254" s="990">
        <f t="shared" si="172"/>
        <v>3.3291368580550901E-2</v>
      </c>
      <c r="X254" s="214">
        <v>2007</v>
      </c>
      <c r="Y254" s="215" t="s">
        <v>469</v>
      </c>
      <c r="Z254" s="214" t="s">
        <v>515</v>
      </c>
      <c r="AA254" s="214" t="s">
        <v>6</v>
      </c>
      <c r="AB254" s="214" t="s">
        <v>225</v>
      </c>
      <c r="AC254" s="904" t="s">
        <v>401</v>
      </c>
      <c r="AD254" s="146">
        <v>30.043700000000001</v>
      </c>
      <c r="AE254" s="147">
        <v>20.016449999999999</v>
      </c>
      <c r="AF254" s="148">
        <v>20.016449999999999</v>
      </c>
      <c r="AG254" s="260">
        <f t="shared" si="150"/>
        <v>10.027250000000002</v>
      </c>
      <c r="AH254" s="261">
        <f t="shared" si="151"/>
        <v>0.3337554961605928</v>
      </c>
      <c r="AI254" s="282">
        <v>9.0756580000000007</v>
      </c>
      <c r="AJ254" s="260"/>
      <c r="AK254" s="260">
        <v>0.57758710000000002</v>
      </c>
      <c r="AL254" s="260"/>
      <c r="AM254" s="260">
        <v>4.6354300000000001E-2</v>
      </c>
      <c r="AN254" s="260">
        <v>7.5455000000000001E-3</v>
      </c>
      <c r="AO254" s="260"/>
      <c r="AP254" s="260">
        <v>0.25856879999999999</v>
      </c>
      <c r="AQ254" s="260"/>
      <c r="AR254" s="905">
        <f t="shared" si="174"/>
        <v>6.1536299999998434E-2</v>
      </c>
      <c r="AS254" s="906">
        <f t="shared" si="152"/>
        <v>6.1369069286193543E-3</v>
      </c>
      <c r="AT254" s="214">
        <v>2007</v>
      </c>
      <c r="AU254" s="215" t="s">
        <v>469</v>
      </c>
      <c r="AV254" s="214" t="s">
        <v>515</v>
      </c>
      <c r="AW254" s="214" t="s">
        <v>6</v>
      </c>
      <c r="AX254" s="214" t="s">
        <v>225</v>
      </c>
      <c r="AY254" s="904" t="s">
        <v>401</v>
      </c>
      <c r="AZ254" s="146">
        <v>32.359220000000001</v>
      </c>
      <c r="BA254" s="147">
        <v>24.972989999999999</v>
      </c>
      <c r="BB254" s="148">
        <v>24.972989999999999</v>
      </c>
      <c r="BC254" s="260">
        <f t="shared" si="140"/>
        <v>7.3862300000000012</v>
      </c>
      <c r="BD254" s="261">
        <f t="shared" si="141"/>
        <v>0.22825735601785213</v>
      </c>
      <c r="BE254" s="282">
        <v>5.6261479999999997</v>
      </c>
      <c r="BF254" s="260"/>
      <c r="BG254" s="260">
        <v>1.283884</v>
      </c>
      <c r="BH254" s="260"/>
      <c r="BI254" s="260">
        <v>0</v>
      </c>
      <c r="BJ254" s="260">
        <v>3.2432599999999999E-2</v>
      </c>
      <c r="BK254" s="260"/>
      <c r="BL254" s="260">
        <v>0.30863570000000001</v>
      </c>
      <c r="BM254" s="260"/>
      <c r="BN254" s="905">
        <f t="shared" si="179"/>
        <v>0.13512970000000202</v>
      </c>
      <c r="BO254" s="906">
        <f t="shared" si="180"/>
        <v>1.8294813456932967E-2</v>
      </c>
      <c r="BP254" s="214">
        <v>2007</v>
      </c>
      <c r="BQ254" s="215" t="s">
        <v>469</v>
      </c>
      <c r="BR254" s="214" t="s">
        <v>515</v>
      </c>
      <c r="BS254" s="214" t="s">
        <v>6</v>
      </c>
      <c r="BT254" s="214" t="s">
        <v>225</v>
      </c>
      <c r="BU254" s="904" t="s">
        <v>401</v>
      </c>
      <c r="BV254" s="146">
        <v>73.859309999999994</v>
      </c>
      <c r="BW254" s="147">
        <v>37.395760000000003</v>
      </c>
      <c r="BX254" s="148">
        <v>37.395760000000003</v>
      </c>
      <c r="BY254" s="260">
        <f t="shared" si="145"/>
        <v>36.463549999999991</v>
      </c>
      <c r="BZ254" s="261">
        <f t="shared" si="146"/>
        <v>0.4936892857515186</v>
      </c>
      <c r="CA254" s="282">
        <v>34.372839999999997</v>
      </c>
      <c r="CB254" s="260"/>
      <c r="CC254" s="260">
        <v>0.1923618</v>
      </c>
      <c r="CD254" s="260"/>
      <c r="CE254" s="260">
        <v>0</v>
      </c>
      <c r="CF254" s="260">
        <v>0.4548836</v>
      </c>
      <c r="CG254" s="260"/>
      <c r="CH254" s="260">
        <v>1.4434659999999999</v>
      </c>
      <c r="CI254" s="260"/>
      <c r="CJ254" s="905">
        <f t="shared" si="181"/>
        <v>-1.400000009255109E-6</v>
      </c>
      <c r="CK254" s="906">
        <f t="shared" si="182"/>
        <v>-3.8394506548460294E-8</v>
      </c>
    </row>
    <row r="255" spans="1:89" ht="11.45" customHeight="1">
      <c r="A255" s="214">
        <v>2004</v>
      </c>
      <c r="B255" s="215" t="s">
        <v>469</v>
      </c>
      <c r="C255" s="214" t="s">
        <v>515</v>
      </c>
      <c r="D255" s="214" t="s">
        <v>8</v>
      </c>
      <c r="E255" s="214" t="s">
        <v>226</v>
      </c>
      <c r="F255" s="904" t="s">
        <v>401</v>
      </c>
      <c r="G255" s="146">
        <v>40.360619999999997</v>
      </c>
      <c r="H255" s="147">
        <v>23.898820000000001</v>
      </c>
      <c r="I255" s="148">
        <v>23.898820000000001</v>
      </c>
      <c r="J255" s="260">
        <f t="shared" si="134"/>
        <v>16.461799999999997</v>
      </c>
      <c r="K255" s="261">
        <f t="shared" si="135"/>
        <v>0.40786786724287183</v>
      </c>
      <c r="L255" s="146">
        <v>15.16187</v>
      </c>
      <c r="M255" s="147"/>
      <c r="N255" s="147">
        <v>0.62269019999999997</v>
      </c>
      <c r="O255" s="147"/>
      <c r="P255" s="147">
        <v>6.6337999999999996E-3</v>
      </c>
      <c r="Q255" s="147">
        <v>4.4994399999999997E-2</v>
      </c>
      <c r="R255" s="147"/>
      <c r="S255" s="147">
        <v>0.62561319999999998</v>
      </c>
      <c r="T255" s="260"/>
      <c r="U255" s="905">
        <f t="shared" si="137"/>
        <v>-1.6000000009341875E-6</v>
      </c>
      <c r="V255" s="906">
        <f t="shared" si="138"/>
        <v>-9.7194717523854485E-8</v>
      </c>
      <c r="W255" s="990">
        <f t="shared" si="172"/>
        <v>3.8003936386057424E-2</v>
      </c>
      <c r="X255" s="214">
        <v>2004</v>
      </c>
      <c r="Y255" s="215" t="s">
        <v>469</v>
      </c>
      <c r="Z255" s="214" t="s">
        <v>515</v>
      </c>
      <c r="AA255" s="214" t="s">
        <v>8</v>
      </c>
      <c r="AB255" s="214" t="s">
        <v>226</v>
      </c>
      <c r="AC255" s="904" t="s">
        <v>401</v>
      </c>
      <c r="AD255" s="146">
        <v>32.158099999999997</v>
      </c>
      <c r="AE255" s="147">
        <v>19.972580000000001</v>
      </c>
      <c r="AF255" s="148">
        <v>19.972580000000001</v>
      </c>
      <c r="AG255" s="260">
        <f t="shared" si="150"/>
        <v>12.185519999999997</v>
      </c>
      <c r="AH255" s="261">
        <f t="shared" si="151"/>
        <v>0.3789253718347787</v>
      </c>
      <c r="AI255" s="282">
        <v>11.03637</v>
      </c>
      <c r="AJ255" s="260"/>
      <c r="AK255" s="260">
        <v>0.52868369999999998</v>
      </c>
      <c r="AL255" s="260"/>
      <c r="AM255" s="260">
        <v>1.06392E-2</v>
      </c>
      <c r="AN255" s="260">
        <v>9.8963000000000002E-3</v>
      </c>
      <c r="AO255" s="260"/>
      <c r="AP255" s="260">
        <v>0.59993359999999996</v>
      </c>
      <c r="AQ255" s="260"/>
      <c r="AR255" s="905">
        <f t="shared" si="174"/>
        <v>-2.8000000025230065E-6</v>
      </c>
      <c r="AS255" s="906">
        <f t="shared" si="152"/>
        <v>-2.297809205124613E-7</v>
      </c>
      <c r="AT255" s="214">
        <v>2004</v>
      </c>
      <c r="AU255" s="215" t="s">
        <v>469</v>
      </c>
      <c r="AV255" s="214" t="s">
        <v>515</v>
      </c>
      <c r="AW255" s="214" t="s">
        <v>8</v>
      </c>
      <c r="AX255" s="214" t="s">
        <v>226</v>
      </c>
      <c r="AY255" s="904" t="s">
        <v>401</v>
      </c>
      <c r="AZ255" s="146">
        <v>35.617179999999998</v>
      </c>
      <c r="BA255" s="147">
        <v>27.237960000000001</v>
      </c>
      <c r="BB255" s="148">
        <v>27.237960000000001</v>
      </c>
      <c r="BC255" s="260">
        <f t="shared" si="140"/>
        <v>8.3792199999999966</v>
      </c>
      <c r="BD255" s="261">
        <f t="shared" si="141"/>
        <v>0.23525781659300363</v>
      </c>
      <c r="BE255" s="282">
        <v>6.4185980000000002</v>
      </c>
      <c r="BF255" s="260"/>
      <c r="BG255" s="260">
        <v>1.219692</v>
      </c>
      <c r="BH255" s="260"/>
      <c r="BI255" s="260">
        <v>0</v>
      </c>
      <c r="BJ255" s="260">
        <v>0</v>
      </c>
      <c r="BK255" s="260"/>
      <c r="BL255" s="260">
        <v>0.74092860000000005</v>
      </c>
      <c r="BM255" s="260"/>
      <c r="BN255" s="905">
        <f t="shared" si="179"/>
        <v>1.3999999968206112E-6</v>
      </c>
      <c r="BO255" s="906">
        <f t="shared" si="180"/>
        <v>1.6707999035955755E-7</v>
      </c>
      <c r="BP255" s="214">
        <v>2004</v>
      </c>
      <c r="BQ255" s="215" t="s">
        <v>469</v>
      </c>
      <c r="BR255" s="214" t="s">
        <v>515</v>
      </c>
      <c r="BS255" s="214" t="s">
        <v>8</v>
      </c>
      <c r="BT255" s="214" t="s">
        <v>226</v>
      </c>
      <c r="BU255" s="904" t="s">
        <v>401</v>
      </c>
      <c r="BV255" s="146">
        <v>75.045140000000004</v>
      </c>
      <c r="BW255" s="147">
        <v>34.043140000000001</v>
      </c>
      <c r="BX255" s="148">
        <v>34.043140000000001</v>
      </c>
      <c r="BY255" s="260">
        <f t="shared" si="145"/>
        <v>41.002000000000002</v>
      </c>
      <c r="BZ255" s="261">
        <f t="shared" si="146"/>
        <v>0.5463644947560895</v>
      </c>
      <c r="CA255" s="282">
        <v>39.9255</v>
      </c>
      <c r="CB255" s="260"/>
      <c r="CC255" s="260">
        <v>0.27033230000000003</v>
      </c>
      <c r="CD255" s="260"/>
      <c r="CE255" s="260">
        <v>0</v>
      </c>
      <c r="CF255" s="260">
        <v>0.22183610000000001</v>
      </c>
      <c r="CG255" s="260"/>
      <c r="CH255" s="260">
        <v>0.58434299999999995</v>
      </c>
      <c r="CI255" s="260"/>
      <c r="CJ255" s="905">
        <f t="shared" si="181"/>
        <v>-1.1399999991112963E-5</v>
      </c>
      <c r="CK255" s="906">
        <f t="shared" si="182"/>
        <v>-2.7803521757750752E-7</v>
      </c>
    </row>
    <row r="256" spans="1:89" ht="11.45" customHeight="1">
      <c r="A256" s="214">
        <v>2000</v>
      </c>
      <c r="B256" s="215" t="s">
        <v>469</v>
      </c>
      <c r="C256" s="214" t="s">
        <v>515</v>
      </c>
      <c r="D256" s="214" t="s">
        <v>10</v>
      </c>
      <c r="E256" s="214" t="s">
        <v>227</v>
      </c>
      <c r="F256" s="904" t="s">
        <v>401</v>
      </c>
      <c r="G256" s="146">
        <v>40.978400000000001</v>
      </c>
      <c r="H256" s="147">
        <v>23.476050000000001</v>
      </c>
      <c r="I256" s="148">
        <v>23.476050000000001</v>
      </c>
      <c r="J256" s="260">
        <f t="shared" si="134"/>
        <v>17.50235</v>
      </c>
      <c r="K256" s="261">
        <f t="shared" si="135"/>
        <v>0.42711160025769673</v>
      </c>
      <c r="L256" s="146">
        <v>14.26186</v>
      </c>
      <c r="M256" s="147"/>
      <c r="N256" s="147">
        <v>0.99650760000000005</v>
      </c>
      <c r="O256" s="147">
        <v>0.19290160000000001</v>
      </c>
      <c r="P256" s="147">
        <v>5.3801500000000002E-2</v>
      </c>
      <c r="Q256" s="147">
        <v>0.80184840000000002</v>
      </c>
      <c r="R256" s="147"/>
      <c r="S256" s="147">
        <v>1.0889740000000001</v>
      </c>
      <c r="T256" s="260"/>
      <c r="U256" s="905">
        <f t="shared" si="137"/>
        <v>0.10645689999999774</v>
      </c>
      <c r="V256" s="906">
        <f t="shared" si="138"/>
        <v>6.0824346444904682E-3</v>
      </c>
      <c r="W256" s="990">
        <f t="shared" si="172"/>
        <v>6.2218730627601443E-2</v>
      </c>
      <c r="X256" s="214">
        <v>2000</v>
      </c>
      <c r="Y256" s="215" t="s">
        <v>469</v>
      </c>
      <c r="Z256" s="214" t="s">
        <v>515</v>
      </c>
      <c r="AA256" s="214" t="s">
        <v>10</v>
      </c>
      <c r="AB256" s="214" t="s">
        <v>227</v>
      </c>
      <c r="AC256" s="904" t="s">
        <v>401</v>
      </c>
      <c r="AD256" s="146">
        <v>34.91827</v>
      </c>
      <c r="AE256" s="147">
        <v>21.9344</v>
      </c>
      <c r="AF256" s="148">
        <v>21.9344</v>
      </c>
      <c r="AG256" s="260">
        <f t="shared" si="150"/>
        <v>12.98387</v>
      </c>
      <c r="AH256" s="261">
        <f t="shared" si="151"/>
        <v>0.37183600447559401</v>
      </c>
      <c r="AI256" s="282">
        <v>10.154299999999999</v>
      </c>
      <c r="AJ256" s="260"/>
      <c r="AK256" s="260">
        <v>0.84752749999999999</v>
      </c>
      <c r="AL256" s="260">
        <v>0.2326202</v>
      </c>
      <c r="AM256" s="260">
        <v>6.9271100000000002E-2</v>
      </c>
      <c r="AN256" s="260">
        <v>0.59261319999999995</v>
      </c>
      <c r="AO256" s="260"/>
      <c r="AP256" s="260">
        <v>0.97811990000000004</v>
      </c>
      <c r="AQ256" s="260"/>
      <c r="AR256" s="905">
        <f t="shared" si="174"/>
        <v>0.10941810000000096</v>
      </c>
      <c r="AS256" s="906">
        <f t="shared" si="152"/>
        <v>8.4272331747006837E-3</v>
      </c>
      <c r="AT256" s="214">
        <v>2000</v>
      </c>
      <c r="AU256" s="215" t="s">
        <v>469</v>
      </c>
      <c r="AV256" s="214" t="s">
        <v>515</v>
      </c>
      <c r="AW256" s="214" t="s">
        <v>10</v>
      </c>
      <c r="AX256" s="214" t="s">
        <v>227</v>
      </c>
      <c r="AY256" s="904" t="s">
        <v>401</v>
      </c>
      <c r="AZ256" s="146">
        <v>35.443109999999997</v>
      </c>
      <c r="BA256" s="147">
        <v>25.134899999999998</v>
      </c>
      <c r="BB256" s="148">
        <v>25.134899999999998</v>
      </c>
      <c r="BC256" s="260">
        <f t="shared" si="140"/>
        <v>10.308209999999999</v>
      </c>
      <c r="BD256" s="261">
        <f t="shared" si="141"/>
        <v>0.29083819111810449</v>
      </c>
      <c r="BE256" s="282">
        <v>5.8181890000000003</v>
      </c>
      <c r="BF256" s="260"/>
      <c r="BG256" s="260">
        <v>1.869904</v>
      </c>
      <c r="BH256" s="260">
        <v>0.2102222</v>
      </c>
      <c r="BI256" s="260">
        <v>4.6769100000000001E-2</v>
      </c>
      <c r="BJ256" s="260">
        <v>1.1541650000000001</v>
      </c>
      <c r="BK256" s="260"/>
      <c r="BL256" s="260">
        <v>1.0755250000000001</v>
      </c>
      <c r="BM256" s="260"/>
      <c r="BN256" s="905">
        <f t="shared" si="179"/>
        <v>0.13343569999999794</v>
      </c>
      <c r="BO256" s="906">
        <f t="shared" si="180"/>
        <v>1.2944604349348524E-2</v>
      </c>
      <c r="BP256" s="214">
        <v>2000</v>
      </c>
      <c r="BQ256" s="215" t="s">
        <v>469</v>
      </c>
      <c r="BR256" s="214" t="s">
        <v>515</v>
      </c>
      <c r="BS256" s="214" t="s">
        <v>10</v>
      </c>
      <c r="BT256" s="214" t="s">
        <v>227</v>
      </c>
      <c r="BU256" s="904" t="s">
        <v>401</v>
      </c>
      <c r="BV256" s="146">
        <v>74.890590000000003</v>
      </c>
      <c r="BW256" s="147">
        <v>27.354099999999999</v>
      </c>
      <c r="BX256" s="148">
        <v>27.354099999999999</v>
      </c>
      <c r="BY256" s="260">
        <f t="shared" si="145"/>
        <v>47.536490000000001</v>
      </c>
      <c r="BZ256" s="261">
        <f t="shared" si="146"/>
        <v>0.63474583388914418</v>
      </c>
      <c r="CA256" s="282">
        <v>44.512500000000003</v>
      </c>
      <c r="CB256" s="260"/>
      <c r="CC256" s="260">
        <v>0.26709939999999999</v>
      </c>
      <c r="CD256" s="260">
        <v>0</v>
      </c>
      <c r="CE256" s="260">
        <v>0</v>
      </c>
      <c r="CF256" s="260">
        <v>1.1312690000000001</v>
      </c>
      <c r="CG256" s="260"/>
      <c r="CH256" s="260">
        <v>1.5733440000000001</v>
      </c>
      <c r="CI256" s="260"/>
      <c r="CJ256" s="905">
        <f t="shared" si="181"/>
        <v>5.2277599999996482E-2</v>
      </c>
      <c r="CK256" s="906">
        <f t="shared" si="182"/>
        <v>1.0997362236882966E-3</v>
      </c>
    </row>
    <row r="257" spans="1:89" ht="11.45" customHeight="1">
      <c r="A257" s="501">
        <v>2016</v>
      </c>
      <c r="B257" s="884" t="s">
        <v>470</v>
      </c>
      <c r="C257" s="502" t="s">
        <v>513</v>
      </c>
      <c r="D257" s="502" t="s">
        <v>622</v>
      </c>
      <c r="E257" s="502" t="s">
        <v>770</v>
      </c>
      <c r="F257" s="1004" t="s">
        <v>401</v>
      </c>
      <c r="G257" s="853">
        <v>46.532789999999999</v>
      </c>
      <c r="H257" s="854">
        <v>21.378340000000001</v>
      </c>
      <c r="I257" s="854">
        <v>21.378340000000001</v>
      </c>
      <c r="J257" s="980">
        <f t="shared" ref="J257:J260" si="183">G257-I257</f>
        <v>25.154449999999997</v>
      </c>
      <c r="K257" s="1036">
        <f t="shared" ref="K257:K260" si="184">(G257-I257)/G257</f>
        <v>0.54057472161028808</v>
      </c>
      <c r="L257" s="853">
        <v>23.54785</v>
      </c>
      <c r="M257" s="854">
        <v>5.8978999999999997E-2</v>
      </c>
      <c r="N257" s="854">
        <v>0.51454069999999996</v>
      </c>
      <c r="O257" s="854"/>
      <c r="P257" s="854">
        <v>0.173315</v>
      </c>
      <c r="Q257" s="854"/>
      <c r="R257" s="854"/>
      <c r="S257" s="854">
        <v>0.79881950000000002</v>
      </c>
      <c r="T257" s="981"/>
      <c r="U257" s="982">
        <f t="shared" ref="U257:U260" si="185">J257-SUM(L257:T257)</f>
        <v>6.0945799999995387E-2</v>
      </c>
      <c r="V257" s="983">
        <f t="shared" ref="V257:V260" si="186">U257/J257</f>
        <v>2.42286354899413E-3</v>
      </c>
      <c r="W257" s="991">
        <f t="shared" si="172"/>
        <v>3.1756587800568094E-2</v>
      </c>
      <c r="X257" s="501">
        <v>2016</v>
      </c>
      <c r="Y257" s="884" t="s">
        <v>470</v>
      </c>
      <c r="Z257" s="502" t="s">
        <v>513</v>
      </c>
      <c r="AA257" s="502" t="s">
        <v>622</v>
      </c>
      <c r="AB257" s="502" t="s">
        <v>770</v>
      </c>
      <c r="AC257" s="969" t="s">
        <v>401</v>
      </c>
      <c r="AD257" s="853">
        <v>37.841329999999999</v>
      </c>
      <c r="AE257" s="854">
        <v>20.755089999999999</v>
      </c>
      <c r="AF257" s="863">
        <v>20.755089999999999</v>
      </c>
      <c r="AG257" s="981">
        <f t="shared" si="150"/>
        <v>17.08624</v>
      </c>
      <c r="AH257" s="1030">
        <f t="shared" si="151"/>
        <v>0.45152324191565152</v>
      </c>
      <c r="AI257" s="980">
        <v>15.62975</v>
      </c>
      <c r="AJ257" s="981">
        <v>5.8061599999999998E-2</v>
      </c>
      <c r="AK257" s="981">
        <v>0.39576050000000002</v>
      </c>
      <c r="AL257" s="981"/>
      <c r="AM257" s="981">
        <v>0.23034950000000001</v>
      </c>
      <c r="AN257" s="981"/>
      <c r="AO257" s="981"/>
      <c r="AP257" s="981">
        <v>0.72445110000000001</v>
      </c>
      <c r="AQ257" s="981"/>
      <c r="AR257" s="982">
        <f t="shared" ref="AR257:AR260" si="187">AG257-SUM(AI257:AQ257)</f>
        <v>4.7867300000000057E-2</v>
      </c>
      <c r="AS257" s="983">
        <f t="shared" si="152"/>
        <v>2.8015116257292449E-3</v>
      </c>
      <c r="AT257" s="501">
        <v>2016</v>
      </c>
      <c r="AU257" s="884" t="s">
        <v>470</v>
      </c>
      <c r="AV257" s="502" t="s">
        <v>513</v>
      </c>
      <c r="AW257" s="502" t="s">
        <v>622</v>
      </c>
      <c r="AX257" s="502" t="s">
        <v>770</v>
      </c>
      <c r="AY257" s="969" t="s">
        <v>401</v>
      </c>
      <c r="AZ257" s="853">
        <v>36.441240000000001</v>
      </c>
      <c r="BA257" s="854">
        <v>23.437190000000001</v>
      </c>
      <c r="BB257" s="863">
        <v>23.437190000000001</v>
      </c>
      <c r="BC257" s="981">
        <f t="shared" ref="BC257:BC260" si="188">AZ257-BB257</f>
        <v>13.004049999999999</v>
      </c>
      <c r="BD257" s="1030">
        <f t="shared" ref="BD257:BD260" si="189">(AZ257-BB257)/AZ257</f>
        <v>0.35684982179530661</v>
      </c>
      <c r="BE257" s="980">
        <v>9.9152559999999994</v>
      </c>
      <c r="BF257" s="981">
        <v>0.12992100000000001</v>
      </c>
      <c r="BG257" s="981">
        <v>1.5022610000000001</v>
      </c>
      <c r="BH257" s="981"/>
      <c r="BI257" s="981">
        <v>6.7573499999999995E-2</v>
      </c>
      <c r="BJ257" s="981"/>
      <c r="BK257" s="981"/>
      <c r="BL257" s="981">
        <v>1.2546580000000001</v>
      </c>
      <c r="BM257" s="981"/>
      <c r="BN257" s="982">
        <f t="shared" ref="BN257:BN260" si="190">BC257-SUM(BE257:BM257)</f>
        <v>0.1343804999999989</v>
      </c>
      <c r="BO257" s="983">
        <f t="shared" si="180"/>
        <v>1.0333742180320663E-2</v>
      </c>
      <c r="BP257" s="501">
        <v>2016</v>
      </c>
      <c r="BQ257" s="884" t="s">
        <v>470</v>
      </c>
      <c r="BR257" s="502" t="s">
        <v>513</v>
      </c>
      <c r="BS257" s="502" t="s">
        <v>622</v>
      </c>
      <c r="BT257" s="502" t="s">
        <v>770</v>
      </c>
      <c r="BU257" s="969" t="s">
        <v>401</v>
      </c>
      <c r="BV257" s="853">
        <v>76.645939999999996</v>
      </c>
      <c r="BW257" s="854">
        <v>21.613759999999999</v>
      </c>
      <c r="BX257" s="863">
        <v>21.613759999999999</v>
      </c>
      <c r="BY257" s="981">
        <f t="shared" ref="BY257:BY260" si="191">BV257-BX257</f>
        <v>55.032179999999997</v>
      </c>
      <c r="BZ257" s="1030">
        <f t="shared" ref="BZ257:BZ260" si="192">(BV257-BX257)/BV257</f>
        <v>0.71800515461092917</v>
      </c>
      <c r="CA257" s="980">
        <v>54.05086</v>
      </c>
      <c r="CB257" s="981">
        <v>1.23672E-2</v>
      </c>
      <c r="CC257" s="981">
        <v>0.14776900000000001</v>
      </c>
      <c r="CD257" s="981"/>
      <c r="CE257" s="981">
        <v>9.4610200000000005E-2</v>
      </c>
      <c r="CF257" s="981"/>
      <c r="CG257" s="981"/>
      <c r="CH257" s="981">
        <v>0.68158909999999995</v>
      </c>
      <c r="CI257" s="981"/>
      <c r="CJ257" s="982">
        <f t="shared" ref="CJ257:CJ260" si="193">BY257-SUM(CA257:CI257)</f>
        <v>4.4984500000005312E-2</v>
      </c>
      <c r="CK257" s="983">
        <f t="shared" si="182"/>
        <v>8.1742173397465474E-4</v>
      </c>
    </row>
    <row r="258" spans="1:89" ht="11.45" customHeight="1">
      <c r="A258" s="503">
        <v>2013</v>
      </c>
      <c r="B258" s="215" t="s">
        <v>470</v>
      </c>
      <c r="C258" s="214" t="s">
        <v>513</v>
      </c>
      <c r="D258" s="214" t="s">
        <v>20</v>
      </c>
      <c r="E258" s="214" t="s">
        <v>228</v>
      </c>
      <c r="F258" s="1005" t="s">
        <v>401</v>
      </c>
      <c r="G258" s="146">
        <v>51.249929999999999</v>
      </c>
      <c r="H258" s="147">
        <v>21.684609999999999</v>
      </c>
      <c r="I258" s="147">
        <v>21.684609999999999</v>
      </c>
      <c r="J258" s="282">
        <f t="shared" si="183"/>
        <v>29.56532</v>
      </c>
      <c r="K258" s="283">
        <f t="shared" si="184"/>
        <v>0.57688508062352473</v>
      </c>
      <c r="L258" s="146">
        <v>26.655750000000001</v>
      </c>
      <c r="M258" s="147"/>
      <c r="N258" s="147">
        <v>0.64954279999999998</v>
      </c>
      <c r="O258" s="147"/>
      <c r="P258" s="147">
        <v>0.44383719999999999</v>
      </c>
      <c r="Q258" s="147"/>
      <c r="R258" s="147"/>
      <c r="S258" s="147">
        <v>0.75207900000000005</v>
      </c>
      <c r="T258" s="260"/>
      <c r="U258" s="905">
        <f t="shared" si="185"/>
        <v>1.0641110000000005</v>
      </c>
      <c r="V258" s="906">
        <f t="shared" si="186"/>
        <v>3.5991864792939851E-2</v>
      </c>
      <c r="W258" s="990">
        <f t="shared" si="172"/>
        <v>2.5437877892070849E-2</v>
      </c>
      <c r="X258" s="503">
        <v>2013</v>
      </c>
      <c r="Y258" s="215" t="s">
        <v>470</v>
      </c>
      <c r="Z258" s="214" t="s">
        <v>513</v>
      </c>
      <c r="AA258" s="214" t="s">
        <v>20</v>
      </c>
      <c r="AB258" s="214" t="s">
        <v>228</v>
      </c>
      <c r="AC258" s="904" t="s">
        <v>401</v>
      </c>
      <c r="AD258" s="146">
        <v>44.071280000000002</v>
      </c>
      <c r="AE258" s="147">
        <v>21.034020000000002</v>
      </c>
      <c r="AF258" s="148">
        <v>21.034020000000002</v>
      </c>
      <c r="AG258" s="260">
        <f t="shared" si="150"/>
        <v>23.03726</v>
      </c>
      <c r="AH258" s="261">
        <f t="shared" si="151"/>
        <v>0.52272727272727271</v>
      </c>
      <c r="AI258" s="282">
        <v>19.85463</v>
      </c>
      <c r="AJ258" s="260"/>
      <c r="AK258" s="260">
        <v>0.58543109999999998</v>
      </c>
      <c r="AL258" s="260"/>
      <c r="AM258" s="260">
        <v>0.60751719999999998</v>
      </c>
      <c r="AN258" s="260"/>
      <c r="AO258" s="260"/>
      <c r="AP258" s="260">
        <v>0.73731040000000003</v>
      </c>
      <c r="AQ258" s="260"/>
      <c r="AR258" s="905">
        <f t="shared" si="187"/>
        <v>1.2523713000000001</v>
      </c>
      <c r="AS258" s="1014">
        <f t="shared" si="152"/>
        <v>5.4362858256580868E-2</v>
      </c>
      <c r="AT258" s="503">
        <v>2013</v>
      </c>
      <c r="AU258" s="215" t="s">
        <v>470</v>
      </c>
      <c r="AV258" s="214" t="s">
        <v>513</v>
      </c>
      <c r="AW258" s="214" t="s">
        <v>20</v>
      </c>
      <c r="AX258" s="214" t="s">
        <v>228</v>
      </c>
      <c r="AY258" s="904" t="s">
        <v>401</v>
      </c>
      <c r="AZ258" s="146">
        <v>42.394710000000003</v>
      </c>
      <c r="BA258" s="147">
        <v>25.923960000000001</v>
      </c>
      <c r="BB258" s="148">
        <v>25.923960000000001</v>
      </c>
      <c r="BC258" s="260">
        <f t="shared" si="188"/>
        <v>16.470750000000002</v>
      </c>
      <c r="BD258" s="261">
        <f t="shared" si="189"/>
        <v>0.38850955697066925</v>
      </c>
      <c r="BE258" s="282">
        <v>12.29072</v>
      </c>
      <c r="BF258" s="260"/>
      <c r="BG258" s="260">
        <v>1.574794</v>
      </c>
      <c r="BH258" s="260"/>
      <c r="BI258" s="260">
        <v>0.3771467</v>
      </c>
      <c r="BJ258" s="260"/>
      <c r="BK258" s="260"/>
      <c r="BL258" s="260">
        <v>1.148512</v>
      </c>
      <c r="BM258" s="260"/>
      <c r="BN258" s="905">
        <f t="shared" si="190"/>
        <v>1.0795773000000004</v>
      </c>
      <c r="BO258" s="906">
        <f t="shared" si="180"/>
        <v>6.5545120896134068E-2</v>
      </c>
      <c r="BP258" s="503">
        <v>2013</v>
      </c>
      <c r="BQ258" s="215" t="s">
        <v>470</v>
      </c>
      <c r="BR258" s="214" t="s">
        <v>513</v>
      </c>
      <c r="BS258" s="214" t="s">
        <v>20</v>
      </c>
      <c r="BT258" s="214" t="s">
        <v>228</v>
      </c>
      <c r="BU258" s="904" t="s">
        <v>401</v>
      </c>
      <c r="BV258" s="146">
        <v>78.798490000000001</v>
      </c>
      <c r="BW258" s="147">
        <v>20.380040000000001</v>
      </c>
      <c r="BX258" s="148">
        <v>20.380040000000001</v>
      </c>
      <c r="BY258" s="260">
        <f t="shared" si="191"/>
        <v>58.41845</v>
      </c>
      <c r="BZ258" s="261">
        <f t="shared" si="192"/>
        <v>0.74136509468645906</v>
      </c>
      <c r="CA258" s="282">
        <v>57.260640000000002</v>
      </c>
      <c r="CB258" s="260"/>
      <c r="CC258" s="260">
        <v>0.13837240000000001</v>
      </c>
      <c r="CD258" s="260"/>
      <c r="CE258" s="260">
        <v>1.8204700000000001E-2</v>
      </c>
      <c r="CF258" s="260"/>
      <c r="CG258" s="260"/>
      <c r="CH258" s="260">
        <v>0.49613289999999999</v>
      </c>
      <c r="CI258" s="260"/>
      <c r="CJ258" s="905">
        <f t="shared" si="193"/>
        <v>0.50509999999999877</v>
      </c>
      <c r="CK258" s="906">
        <f t="shared" si="182"/>
        <v>8.6462410419995521E-3</v>
      </c>
    </row>
    <row r="259" spans="1:89" ht="11.45" customHeight="1">
      <c r="A259" s="503">
        <v>2010</v>
      </c>
      <c r="B259" s="215" t="s">
        <v>470</v>
      </c>
      <c r="C259" s="214" t="s">
        <v>513</v>
      </c>
      <c r="D259" s="214" t="s">
        <v>4</v>
      </c>
      <c r="E259" s="214" t="s">
        <v>229</v>
      </c>
      <c r="F259" s="1005" t="s">
        <v>401</v>
      </c>
      <c r="G259" s="146">
        <v>49.872039999999998</v>
      </c>
      <c r="H259" s="147">
        <v>20.805489999999999</v>
      </c>
      <c r="I259" s="147">
        <v>20.805489999999999</v>
      </c>
      <c r="J259" s="282">
        <f t="shared" si="183"/>
        <v>29.066549999999999</v>
      </c>
      <c r="K259" s="283">
        <f t="shared" si="184"/>
        <v>0.58282255949425776</v>
      </c>
      <c r="L259" s="146">
        <v>26.255330000000001</v>
      </c>
      <c r="M259" s="147"/>
      <c r="N259" s="147">
        <v>0.61629869999999998</v>
      </c>
      <c r="O259" s="147"/>
      <c r="P259" s="147">
        <v>0.68076610000000004</v>
      </c>
      <c r="Q259" s="147"/>
      <c r="R259" s="147"/>
      <c r="S259" s="147">
        <v>0.61718850000000003</v>
      </c>
      <c r="T259" s="260"/>
      <c r="U259" s="905">
        <f t="shared" si="185"/>
        <v>0.89696669999999656</v>
      </c>
      <c r="V259" s="906">
        <f t="shared" si="186"/>
        <v>3.0859069961863262E-2</v>
      </c>
      <c r="W259" s="990">
        <f t="shared" si="172"/>
        <v>2.1233634538670741E-2</v>
      </c>
      <c r="X259" s="503">
        <v>2010</v>
      </c>
      <c r="Y259" s="215" t="s">
        <v>470</v>
      </c>
      <c r="Z259" s="214" t="s">
        <v>513</v>
      </c>
      <c r="AA259" s="214" t="s">
        <v>4</v>
      </c>
      <c r="AB259" s="214" t="s">
        <v>229</v>
      </c>
      <c r="AC259" s="904" t="s">
        <v>401</v>
      </c>
      <c r="AD259" s="146">
        <v>42.475709999999999</v>
      </c>
      <c r="AE259" s="147">
        <v>20.52966</v>
      </c>
      <c r="AF259" s="148">
        <v>20.52966</v>
      </c>
      <c r="AG259" s="260">
        <f t="shared" si="150"/>
        <v>21.94605</v>
      </c>
      <c r="AH259" s="261">
        <f t="shared" si="151"/>
        <v>0.51667294084077697</v>
      </c>
      <c r="AI259" s="282">
        <v>18.92859</v>
      </c>
      <c r="AJ259" s="260"/>
      <c r="AK259" s="260">
        <v>0.49793340000000003</v>
      </c>
      <c r="AL259" s="260"/>
      <c r="AM259" s="260">
        <v>0.87450499999999998</v>
      </c>
      <c r="AN259" s="260"/>
      <c r="AO259" s="260"/>
      <c r="AP259" s="260">
        <v>0.5954294</v>
      </c>
      <c r="AQ259" s="260"/>
      <c r="AR259" s="905">
        <f t="shared" si="187"/>
        <v>1.0495921999999993</v>
      </c>
      <c r="AS259" s="906">
        <f t="shared" si="152"/>
        <v>4.7826018805206372E-2</v>
      </c>
      <c r="AT259" s="503">
        <v>2010</v>
      </c>
      <c r="AU259" s="215" t="s">
        <v>470</v>
      </c>
      <c r="AV259" s="214" t="s">
        <v>513</v>
      </c>
      <c r="AW259" s="214" t="s">
        <v>4</v>
      </c>
      <c r="AX259" s="214" t="s">
        <v>229</v>
      </c>
      <c r="AY259" s="904" t="s">
        <v>401</v>
      </c>
      <c r="AZ259" s="146">
        <v>41.667259999999999</v>
      </c>
      <c r="BA259" s="147">
        <v>25.418769999999999</v>
      </c>
      <c r="BB259" s="148">
        <v>25.418769999999999</v>
      </c>
      <c r="BC259" s="260">
        <f t="shared" si="188"/>
        <v>16.24849</v>
      </c>
      <c r="BD259" s="261">
        <f t="shared" si="189"/>
        <v>0.38995820699513239</v>
      </c>
      <c r="BE259" s="282">
        <v>11.91168</v>
      </c>
      <c r="BF259" s="260"/>
      <c r="BG259" s="260">
        <v>1.7861320000000001</v>
      </c>
      <c r="BH259" s="260"/>
      <c r="BI259" s="260">
        <v>0.64505290000000004</v>
      </c>
      <c r="BJ259" s="260"/>
      <c r="BK259" s="260"/>
      <c r="BL259" s="260">
        <v>0.97860150000000001</v>
      </c>
      <c r="BM259" s="260"/>
      <c r="BN259" s="905">
        <f t="shared" si="190"/>
        <v>0.92702360000000006</v>
      </c>
      <c r="BO259" s="906">
        <f t="shared" si="180"/>
        <v>5.7052907685575707E-2</v>
      </c>
      <c r="BP259" s="503">
        <v>2010</v>
      </c>
      <c r="BQ259" s="215" t="s">
        <v>470</v>
      </c>
      <c r="BR259" s="214" t="s">
        <v>513</v>
      </c>
      <c r="BS259" s="214" t="s">
        <v>4</v>
      </c>
      <c r="BT259" s="214" t="s">
        <v>229</v>
      </c>
      <c r="BU259" s="904" t="s">
        <v>401</v>
      </c>
      <c r="BV259" s="146">
        <v>76.463549999999998</v>
      </c>
      <c r="BW259" s="147">
        <v>18.26925</v>
      </c>
      <c r="BX259" s="148">
        <v>18.26925</v>
      </c>
      <c r="BY259" s="260">
        <f t="shared" si="191"/>
        <v>58.194299999999998</v>
      </c>
      <c r="BZ259" s="261">
        <f t="shared" si="192"/>
        <v>0.76107243255119594</v>
      </c>
      <c r="CA259" s="282">
        <v>57.054549999999999</v>
      </c>
      <c r="CB259" s="260"/>
      <c r="CC259" s="260">
        <v>0.10871599999999999</v>
      </c>
      <c r="CD259" s="260"/>
      <c r="CE259" s="260">
        <v>0.16396330000000001</v>
      </c>
      <c r="CF259" s="260"/>
      <c r="CG259" s="260"/>
      <c r="CH259" s="260">
        <v>0.41891669999999998</v>
      </c>
      <c r="CI259" s="260"/>
      <c r="CJ259" s="905">
        <f t="shared" si="193"/>
        <v>0.44815400000000238</v>
      </c>
      <c r="CK259" s="906">
        <f t="shared" si="182"/>
        <v>7.7009947709655822E-3</v>
      </c>
    </row>
    <row r="260" spans="1:89" ht="11.45" customHeight="1">
      <c r="A260" s="504">
        <v>2006</v>
      </c>
      <c r="B260" s="227" t="s">
        <v>470</v>
      </c>
      <c r="C260" s="226" t="s">
        <v>513</v>
      </c>
      <c r="D260" s="226" t="s">
        <v>6</v>
      </c>
      <c r="E260" s="226" t="s">
        <v>230</v>
      </c>
      <c r="F260" s="1006" t="s">
        <v>401</v>
      </c>
      <c r="G260" s="175">
        <v>44.734999999999999</v>
      </c>
      <c r="H260" s="176">
        <v>23.111350000000002</v>
      </c>
      <c r="I260" s="176">
        <v>23.111350000000002</v>
      </c>
      <c r="J260" s="284">
        <f t="shared" si="183"/>
        <v>21.623649999999998</v>
      </c>
      <c r="K260" s="285">
        <f t="shared" si="184"/>
        <v>0.48337208002682458</v>
      </c>
      <c r="L260" s="175">
        <v>19.449339999999999</v>
      </c>
      <c r="M260" s="176"/>
      <c r="N260" s="176">
        <v>0.64211750000000001</v>
      </c>
      <c r="O260" s="176"/>
      <c r="P260" s="176">
        <v>0.58608249999999995</v>
      </c>
      <c r="Q260" s="176"/>
      <c r="R260" s="176"/>
      <c r="S260" s="176">
        <v>0.67877200000000004</v>
      </c>
      <c r="T260" s="276"/>
      <c r="U260" s="954">
        <f t="shared" si="185"/>
        <v>0.26733799999999874</v>
      </c>
      <c r="V260" s="955">
        <f t="shared" si="186"/>
        <v>1.2363222675172729E-2</v>
      </c>
      <c r="W260" s="998">
        <f t="shared" si="172"/>
        <v>3.1390260201214881E-2</v>
      </c>
      <c r="X260" s="504">
        <v>2006</v>
      </c>
      <c r="Y260" s="227" t="s">
        <v>470</v>
      </c>
      <c r="Z260" s="226" t="s">
        <v>513</v>
      </c>
      <c r="AA260" s="226" t="s">
        <v>6</v>
      </c>
      <c r="AB260" s="226" t="s">
        <v>230</v>
      </c>
      <c r="AC260" s="953" t="s">
        <v>401</v>
      </c>
      <c r="AD260" s="175">
        <v>37.49165</v>
      </c>
      <c r="AE260" s="176">
        <v>21.141259999999999</v>
      </c>
      <c r="AF260" s="177">
        <v>21.141259999999999</v>
      </c>
      <c r="AG260" s="276">
        <f t="shared" si="150"/>
        <v>16.350390000000001</v>
      </c>
      <c r="AH260" s="277">
        <f t="shared" si="151"/>
        <v>0.43610750660480402</v>
      </c>
      <c r="AI260" s="284">
        <v>14.166410000000001</v>
      </c>
      <c r="AJ260" s="276"/>
      <c r="AK260" s="276">
        <v>0.47742839999999998</v>
      </c>
      <c r="AL260" s="276"/>
      <c r="AM260" s="276">
        <v>0.81094650000000001</v>
      </c>
      <c r="AN260" s="276"/>
      <c r="AO260" s="276"/>
      <c r="AP260" s="276">
        <v>0.60557459999999996</v>
      </c>
      <c r="AQ260" s="276"/>
      <c r="AR260" s="954">
        <f t="shared" si="187"/>
        <v>0.2900305000000003</v>
      </c>
      <c r="AS260" s="955">
        <f t="shared" si="152"/>
        <v>1.7738445382648384E-2</v>
      </c>
      <c r="AT260" s="504">
        <v>2006</v>
      </c>
      <c r="AU260" s="227" t="s">
        <v>470</v>
      </c>
      <c r="AV260" s="226" t="s">
        <v>513</v>
      </c>
      <c r="AW260" s="226" t="s">
        <v>6</v>
      </c>
      <c r="AX260" s="226" t="s">
        <v>230</v>
      </c>
      <c r="AY260" s="953" t="s">
        <v>401</v>
      </c>
      <c r="AZ260" s="175">
        <v>40.652099999999997</v>
      </c>
      <c r="BA260" s="176">
        <v>27.53276</v>
      </c>
      <c r="BB260" s="177">
        <v>27.53276</v>
      </c>
      <c r="BC260" s="276">
        <f t="shared" si="188"/>
        <v>13.119339999999998</v>
      </c>
      <c r="BD260" s="277">
        <f t="shared" si="189"/>
        <v>0.32272231938817425</v>
      </c>
      <c r="BE260" s="284">
        <v>9.7742000000000004</v>
      </c>
      <c r="BF260" s="276"/>
      <c r="BG260" s="276">
        <v>1.6666289999999999</v>
      </c>
      <c r="BH260" s="276"/>
      <c r="BI260" s="276">
        <v>0.32418730000000001</v>
      </c>
      <c r="BJ260" s="276"/>
      <c r="BK260" s="276"/>
      <c r="BL260" s="276">
        <v>0.97851279999999996</v>
      </c>
      <c r="BM260" s="276"/>
      <c r="BN260" s="954">
        <f t="shared" si="190"/>
        <v>0.37581089999999584</v>
      </c>
      <c r="BO260" s="955">
        <f t="shared" si="180"/>
        <v>2.8645564487237613E-2</v>
      </c>
      <c r="BP260" s="504">
        <v>2006</v>
      </c>
      <c r="BQ260" s="227" t="s">
        <v>470</v>
      </c>
      <c r="BR260" s="226" t="s">
        <v>513</v>
      </c>
      <c r="BS260" s="226" t="s">
        <v>6</v>
      </c>
      <c r="BT260" s="226" t="s">
        <v>230</v>
      </c>
      <c r="BU260" s="953" t="s">
        <v>401</v>
      </c>
      <c r="BV260" s="175">
        <v>72.494969999999995</v>
      </c>
      <c r="BW260" s="176">
        <v>25.514800000000001</v>
      </c>
      <c r="BX260" s="177">
        <v>25.514800000000001</v>
      </c>
      <c r="BY260" s="276">
        <f t="shared" si="191"/>
        <v>46.980169999999994</v>
      </c>
      <c r="BZ260" s="277">
        <f t="shared" si="192"/>
        <v>0.64804730590274051</v>
      </c>
      <c r="CA260" s="284">
        <v>45.92718</v>
      </c>
      <c r="CB260" s="276"/>
      <c r="CC260" s="276">
        <v>0.23370840000000001</v>
      </c>
      <c r="CD260" s="276"/>
      <c r="CE260" s="276">
        <v>8.5897399999999999E-2</v>
      </c>
      <c r="CF260" s="276"/>
      <c r="CG260" s="276"/>
      <c r="CH260" s="276">
        <v>0.64202789999999998</v>
      </c>
      <c r="CI260" s="276"/>
      <c r="CJ260" s="954">
        <f t="shared" si="193"/>
        <v>9.1356299999993951E-2</v>
      </c>
      <c r="CK260" s="955">
        <f t="shared" si="182"/>
        <v>1.9445715075103807E-3</v>
      </c>
    </row>
    <row r="261" spans="1:89" ht="11.45" customHeight="1">
      <c r="A261" s="212">
        <v>2013</v>
      </c>
      <c r="B261" s="213" t="s">
        <v>471</v>
      </c>
      <c r="C261" s="212" t="s">
        <v>518</v>
      </c>
      <c r="D261" s="212" t="s">
        <v>20</v>
      </c>
      <c r="E261" s="212" t="s">
        <v>231</v>
      </c>
      <c r="F261" s="1011" t="s">
        <v>313</v>
      </c>
      <c r="G261" s="267">
        <v>30.716560000000001</v>
      </c>
      <c r="H261" s="268">
        <v>11.49775</v>
      </c>
      <c r="I261" s="269">
        <v>13.83778</v>
      </c>
      <c r="J261" s="256">
        <f t="shared" ref="J261:J322" si="194">G261-I261</f>
        <v>16.878779999999999</v>
      </c>
      <c r="K261" s="257">
        <f t="shared" ref="K261:K322" si="195">(G261-I261)/G261</f>
        <v>0.54950098578747097</v>
      </c>
      <c r="L261" s="603">
        <v>15.75995</v>
      </c>
      <c r="M261" s="604">
        <v>0.164969</v>
      </c>
      <c r="N261" s="604">
        <v>2.3129930000000001</v>
      </c>
      <c r="O261" s="604">
        <v>3.3771500000000003E-2</v>
      </c>
      <c r="P261" s="604">
        <v>0.1574574</v>
      </c>
      <c r="Q261" s="604"/>
      <c r="R261" s="604"/>
      <c r="S261" s="604">
        <v>0.70671989999999996</v>
      </c>
      <c r="T261" s="925">
        <f t="shared" ref="T261:T264" si="196">H261-I261</f>
        <v>-2.3400300000000005</v>
      </c>
      <c r="U261" s="926">
        <f t="shared" ref="U261:U287" si="197">J261-SUM(L261:T261)</f>
        <v>8.2949200000001611E-2</v>
      </c>
      <c r="V261" s="927">
        <f t="shared" ref="V261:V322" si="198">U261/J261</f>
        <v>4.9144073209083606E-3</v>
      </c>
      <c r="W261" s="903">
        <f t="shared" si="172"/>
        <v>4.1870318826360671E-2</v>
      </c>
      <c r="X261" s="212">
        <v>2013</v>
      </c>
      <c r="Y261" s="213" t="s">
        <v>471</v>
      </c>
      <c r="Z261" s="212" t="s">
        <v>518</v>
      </c>
      <c r="AA261" s="212" t="s">
        <v>20</v>
      </c>
      <c r="AB261" s="212" t="s">
        <v>231</v>
      </c>
      <c r="AC261" s="1011" t="s">
        <v>313</v>
      </c>
      <c r="AD261" s="267">
        <v>21.12323</v>
      </c>
      <c r="AE261" s="268">
        <v>10.284000000000001</v>
      </c>
      <c r="AF261" s="269">
        <v>12.65448</v>
      </c>
      <c r="AG261" s="256">
        <f t="shared" si="150"/>
        <v>8.46875</v>
      </c>
      <c r="AH261" s="257">
        <f t="shared" si="151"/>
        <v>0.40092116593911065</v>
      </c>
      <c r="AI261" s="1012">
        <v>7.8299479999999999</v>
      </c>
      <c r="AJ261" s="256">
        <v>0.15599869999999999</v>
      </c>
      <c r="AK261" s="256">
        <v>1.7974840000000001</v>
      </c>
      <c r="AL261" s="256">
        <v>4.54426E-2</v>
      </c>
      <c r="AM261" s="256">
        <v>0.15985199999999999</v>
      </c>
      <c r="AN261" s="256"/>
      <c r="AO261" s="256"/>
      <c r="AP261" s="256">
        <v>0.76889750000000001</v>
      </c>
      <c r="AQ261" s="256">
        <f t="shared" si="173"/>
        <v>-2.3704799999999988</v>
      </c>
      <c r="AR261" s="1013">
        <f t="shared" si="174"/>
        <v>8.160719999999877E-2</v>
      </c>
      <c r="AS261" s="927">
        <f t="shared" si="152"/>
        <v>9.6362745387452414E-3</v>
      </c>
      <c r="AT261" s="212">
        <v>2013</v>
      </c>
      <c r="AU261" s="213" t="s">
        <v>471</v>
      </c>
      <c r="AV261" s="212" t="s">
        <v>518</v>
      </c>
      <c r="AW261" s="212" t="s">
        <v>20</v>
      </c>
      <c r="AX261" s="212" t="s">
        <v>231</v>
      </c>
      <c r="AY261" s="1011" t="s">
        <v>313</v>
      </c>
      <c r="AZ261" s="267">
        <v>26.90532</v>
      </c>
      <c r="BA261" s="268">
        <v>15.967370000000001</v>
      </c>
      <c r="BB261" s="269">
        <v>20.175930000000001</v>
      </c>
      <c r="BC261" s="256">
        <f t="shared" ref="BC261:BC322" si="199">AZ261-BB261</f>
        <v>6.7293899999999987</v>
      </c>
      <c r="BD261" s="257">
        <f t="shared" ref="BD261:BD322" si="200">(AZ261-BB261)/AZ261</f>
        <v>0.25011373215408694</v>
      </c>
      <c r="BE261" s="1012">
        <v>3.6944180000000002</v>
      </c>
      <c r="BF261" s="256">
        <v>0.24687000000000001</v>
      </c>
      <c r="BG261" s="256">
        <v>6.0546559999999996</v>
      </c>
      <c r="BH261" s="256">
        <v>5.9490000000000003E-3</v>
      </c>
      <c r="BI261" s="256">
        <v>0.19058610000000001</v>
      </c>
      <c r="BJ261" s="256"/>
      <c r="BK261" s="256"/>
      <c r="BL261" s="256">
        <v>0.70278260000000004</v>
      </c>
      <c r="BM261" s="256">
        <f t="shared" si="177"/>
        <v>-4.2085600000000003</v>
      </c>
      <c r="BN261" s="1013">
        <f t="shared" si="179"/>
        <v>4.2688299999998236E-2</v>
      </c>
      <c r="BO261" s="927">
        <f t="shared" si="180"/>
        <v>6.3435616006797414E-3</v>
      </c>
      <c r="BP261" s="212">
        <v>2013</v>
      </c>
      <c r="BQ261" s="213" t="s">
        <v>471</v>
      </c>
      <c r="BR261" s="212" t="s">
        <v>518</v>
      </c>
      <c r="BS261" s="212" t="s">
        <v>20</v>
      </c>
      <c r="BT261" s="212" t="s">
        <v>231</v>
      </c>
      <c r="BU261" s="1011" t="s">
        <v>313</v>
      </c>
      <c r="BV261" s="267">
        <v>77.528880000000001</v>
      </c>
      <c r="BW261" s="268">
        <v>11.65954</v>
      </c>
      <c r="BX261" s="269">
        <v>11.69117</v>
      </c>
      <c r="BY261" s="256">
        <f t="shared" ref="BY261:BY322" si="201">BV261-BX261</f>
        <v>65.837710000000001</v>
      </c>
      <c r="BZ261" s="257">
        <f t="shared" ref="BZ261:BZ322" si="202">(BV261-BX261)/BV261</f>
        <v>0.84920238754900113</v>
      </c>
      <c r="CA261" s="1012">
        <v>64.827590000000001</v>
      </c>
      <c r="CB261" s="256">
        <v>0.1093078</v>
      </c>
      <c r="CC261" s="256">
        <v>0.2372012</v>
      </c>
      <c r="CD261" s="256">
        <v>1.45798E-2</v>
      </c>
      <c r="CE261" s="256">
        <v>0.1083336</v>
      </c>
      <c r="CF261" s="256"/>
      <c r="CG261" s="256"/>
      <c r="CH261" s="256">
        <v>0.43663360000000001</v>
      </c>
      <c r="CI261" s="256">
        <f t="shared" si="178"/>
        <v>-3.1629999999999825E-2</v>
      </c>
      <c r="CJ261" s="1013">
        <f t="shared" si="181"/>
        <v>0.13569400000001508</v>
      </c>
      <c r="CK261" s="927">
        <f t="shared" si="182"/>
        <v>2.0610376636735249E-3</v>
      </c>
    </row>
    <row r="262" spans="1:89" ht="11.45" customHeight="1">
      <c r="A262" s="205">
        <v>2010</v>
      </c>
      <c r="B262" s="206" t="s">
        <v>471</v>
      </c>
      <c r="C262" s="205" t="s">
        <v>518</v>
      </c>
      <c r="D262" s="205" t="s">
        <v>4</v>
      </c>
      <c r="E262" s="205" t="s">
        <v>232</v>
      </c>
      <c r="F262" s="891" t="s">
        <v>313</v>
      </c>
      <c r="G262" s="267">
        <v>33.149810000000002</v>
      </c>
      <c r="H262" s="268">
        <v>11.38841</v>
      </c>
      <c r="I262" s="269">
        <v>13.43798</v>
      </c>
      <c r="J262" s="258">
        <f t="shared" si="194"/>
        <v>19.711830000000003</v>
      </c>
      <c r="K262" s="259">
        <f t="shared" si="195"/>
        <v>0.59462874749508376</v>
      </c>
      <c r="L262" s="267">
        <v>17.94023</v>
      </c>
      <c r="M262" s="268">
        <v>0.14902309999999999</v>
      </c>
      <c r="N262" s="268">
        <v>2.3663650000000001</v>
      </c>
      <c r="O262" s="268">
        <v>0.15366460000000001</v>
      </c>
      <c r="P262" s="268">
        <v>0.4148636</v>
      </c>
      <c r="Q262" s="268"/>
      <c r="R262" s="268"/>
      <c r="S262" s="268">
        <v>0.65887399999999996</v>
      </c>
      <c r="T262" s="258">
        <f t="shared" si="196"/>
        <v>-2.0495699999999992</v>
      </c>
      <c r="U262" s="892">
        <f t="shared" si="197"/>
        <v>7.8379699999999275E-2</v>
      </c>
      <c r="V262" s="893">
        <f t="shared" si="198"/>
        <v>3.9762771898905003E-3</v>
      </c>
      <c r="W262" s="900">
        <f t="shared" si="172"/>
        <v>3.3425308558363169E-2</v>
      </c>
      <c r="X262" s="205">
        <v>2010</v>
      </c>
      <c r="Y262" s="206" t="s">
        <v>471</v>
      </c>
      <c r="Z262" s="205" t="s">
        <v>518</v>
      </c>
      <c r="AA262" s="205" t="s">
        <v>4</v>
      </c>
      <c r="AB262" s="205" t="s">
        <v>232</v>
      </c>
      <c r="AC262" s="891" t="s">
        <v>313</v>
      </c>
      <c r="AD262" s="267">
        <v>24.3871</v>
      </c>
      <c r="AE262" s="268">
        <v>10.089650000000001</v>
      </c>
      <c r="AF262" s="269">
        <v>12.240869999999999</v>
      </c>
      <c r="AG262" s="258">
        <f t="shared" si="150"/>
        <v>12.146230000000001</v>
      </c>
      <c r="AH262" s="259">
        <f t="shared" si="151"/>
        <v>0.49805962988629238</v>
      </c>
      <c r="AI262" s="280">
        <v>10.797610000000001</v>
      </c>
      <c r="AJ262" s="258">
        <v>0.1667266</v>
      </c>
      <c r="AK262" s="258">
        <v>1.9049959999999999</v>
      </c>
      <c r="AL262" s="258">
        <v>0.19377369999999999</v>
      </c>
      <c r="AM262" s="258">
        <v>0.4276276</v>
      </c>
      <c r="AN262" s="258"/>
      <c r="AO262" s="258"/>
      <c r="AP262" s="258">
        <v>0.68336300000000005</v>
      </c>
      <c r="AQ262" s="258">
        <f t="shared" si="173"/>
        <v>-2.1512199999999986</v>
      </c>
      <c r="AR262" s="892">
        <f t="shared" si="174"/>
        <v>0.12335309999999922</v>
      </c>
      <c r="AS262" s="893">
        <f t="shared" si="152"/>
        <v>1.0155669701627517E-2</v>
      </c>
      <c r="AT262" s="205">
        <v>2010</v>
      </c>
      <c r="AU262" s="206" t="s">
        <v>471</v>
      </c>
      <c r="AV262" s="205" t="s">
        <v>518</v>
      </c>
      <c r="AW262" s="205" t="s">
        <v>4</v>
      </c>
      <c r="AX262" s="205" t="s">
        <v>232</v>
      </c>
      <c r="AY262" s="891" t="s">
        <v>313</v>
      </c>
      <c r="AZ262" s="267">
        <v>29.269970000000001</v>
      </c>
      <c r="BA262" s="268">
        <v>16.411819999999999</v>
      </c>
      <c r="BB262" s="269">
        <v>19.629239999999999</v>
      </c>
      <c r="BC262" s="258">
        <f t="shared" si="199"/>
        <v>9.6407300000000014</v>
      </c>
      <c r="BD262" s="259">
        <f t="shared" si="200"/>
        <v>0.32937273253098659</v>
      </c>
      <c r="BE262" s="280">
        <v>5.2254930000000002</v>
      </c>
      <c r="BF262" s="258">
        <v>0.11522010000000001</v>
      </c>
      <c r="BG262" s="258">
        <v>6.2237869999999997</v>
      </c>
      <c r="BH262" s="258">
        <v>7.5573899999999999E-2</v>
      </c>
      <c r="BI262" s="258">
        <v>0.56121639999999995</v>
      </c>
      <c r="BJ262" s="258"/>
      <c r="BK262" s="258"/>
      <c r="BL262" s="258">
        <v>0.76179410000000003</v>
      </c>
      <c r="BM262" s="258">
        <f t="shared" si="177"/>
        <v>-3.2174200000000006</v>
      </c>
      <c r="BN262" s="892">
        <f t="shared" si="179"/>
        <v>-0.10493449999999704</v>
      </c>
      <c r="BO262" s="893">
        <f t="shared" si="180"/>
        <v>-1.0884497335782355E-2</v>
      </c>
      <c r="BP262" s="205">
        <v>2010</v>
      </c>
      <c r="BQ262" s="206" t="s">
        <v>471</v>
      </c>
      <c r="BR262" s="205" t="s">
        <v>518</v>
      </c>
      <c r="BS262" s="205" t="s">
        <v>4</v>
      </c>
      <c r="BT262" s="205" t="s">
        <v>232</v>
      </c>
      <c r="BU262" s="891" t="s">
        <v>313</v>
      </c>
      <c r="BV262" s="267">
        <v>81.230289999999997</v>
      </c>
      <c r="BW262" s="268">
        <v>12.176069999999999</v>
      </c>
      <c r="BX262" s="269">
        <v>12.396610000000001</v>
      </c>
      <c r="BY262" s="258">
        <f t="shared" si="201"/>
        <v>68.833680000000001</v>
      </c>
      <c r="BZ262" s="259">
        <f t="shared" si="202"/>
        <v>0.84738931745781043</v>
      </c>
      <c r="CA262" s="280">
        <v>67.946420000000003</v>
      </c>
      <c r="CB262" s="258">
        <v>9.9028099999999994E-2</v>
      </c>
      <c r="CC262" s="258">
        <v>0.29920669999999999</v>
      </c>
      <c r="CD262" s="258">
        <v>4.2106600000000001E-2</v>
      </c>
      <c r="CE262" s="258">
        <v>0.1855173</v>
      </c>
      <c r="CF262" s="258"/>
      <c r="CG262" s="258"/>
      <c r="CH262" s="258">
        <v>0.42025659999999998</v>
      </c>
      <c r="CI262" s="258">
        <f t="shared" si="178"/>
        <v>-0.22054000000000151</v>
      </c>
      <c r="CJ262" s="892">
        <f t="shared" si="181"/>
        <v>6.1684700000000703E-2</v>
      </c>
      <c r="CK262" s="893">
        <f t="shared" si="182"/>
        <v>8.9614124945812433E-4</v>
      </c>
    </row>
    <row r="263" spans="1:89" ht="11.45" customHeight="1">
      <c r="A263" s="205">
        <v>2007</v>
      </c>
      <c r="B263" s="206" t="s">
        <v>471</v>
      </c>
      <c r="C263" s="205" t="s">
        <v>518</v>
      </c>
      <c r="D263" s="205" t="s">
        <v>6</v>
      </c>
      <c r="E263" s="205" t="s">
        <v>233</v>
      </c>
      <c r="F263" s="891" t="s">
        <v>313</v>
      </c>
      <c r="G263" s="267">
        <v>29.82572</v>
      </c>
      <c r="H263" s="268">
        <v>10.489420000000001</v>
      </c>
      <c r="I263" s="269">
        <v>12.782349999999999</v>
      </c>
      <c r="J263" s="258">
        <f t="shared" si="194"/>
        <v>17.043370000000003</v>
      </c>
      <c r="K263" s="259">
        <f t="shared" si="195"/>
        <v>0.57143197213680019</v>
      </c>
      <c r="L263" s="267">
        <v>15.974970000000001</v>
      </c>
      <c r="M263" s="268">
        <v>5.1240399999999998E-2</v>
      </c>
      <c r="N263" s="268">
        <v>2.217374</v>
      </c>
      <c r="O263" s="268">
        <v>0.2290845</v>
      </c>
      <c r="P263" s="268">
        <v>0.24029780000000001</v>
      </c>
      <c r="Q263" s="268"/>
      <c r="R263" s="268"/>
      <c r="S263" s="268">
        <v>0.62489799999999995</v>
      </c>
      <c r="T263" s="258">
        <f t="shared" si="196"/>
        <v>-2.2929299999999984</v>
      </c>
      <c r="U263" s="892">
        <f t="shared" si="197"/>
        <v>-1.5646999999958666E-3</v>
      </c>
      <c r="V263" s="893">
        <f t="shared" si="198"/>
        <v>-9.1806960712339538E-5</v>
      </c>
      <c r="W263" s="900">
        <f t="shared" si="172"/>
        <v>3.6665166572103981E-2</v>
      </c>
      <c r="X263" s="205">
        <v>2007</v>
      </c>
      <c r="Y263" s="206" t="s">
        <v>471</v>
      </c>
      <c r="Z263" s="205" t="s">
        <v>518</v>
      </c>
      <c r="AA263" s="205" t="s">
        <v>6</v>
      </c>
      <c r="AB263" s="205" t="s">
        <v>233</v>
      </c>
      <c r="AC263" s="891" t="s">
        <v>313</v>
      </c>
      <c r="AD263" s="267">
        <v>20.810479999999998</v>
      </c>
      <c r="AE263" s="268">
        <v>7.5116269999999998</v>
      </c>
      <c r="AF263" s="269">
        <v>9.7826149999999998</v>
      </c>
      <c r="AG263" s="258">
        <f t="shared" si="150"/>
        <v>11.027864999999998</v>
      </c>
      <c r="AH263" s="259">
        <f t="shared" si="151"/>
        <v>0.52991881974851129</v>
      </c>
      <c r="AI263" s="280">
        <v>10.316269999999999</v>
      </c>
      <c r="AJ263" s="258">
        <v>6.2130199999999997E-2</v>
      </c>
      <c r="AK263" s="258">
        <v>1.7393019999999999</v>
      </c>
      <c r="AL263" s="258">
        <v>0.28375529999999999</v>
      </c>
      <c r="AM263" s="258">
        <v>0.25755860000000003</v>
      </c>
      <c r="AN263" s="258"/>
      <c r="AO263" s="258"/>
      <c r="AP263" s="258">
        <v>0.64809609999999995</v>
      </c>
      <c r="AQ263" s="258">
        <f t="shared" si="173"/>
        <v>-2.270988</v>
      </c>
      <c r="AR263" s="892">
        <f t="shared" si="174"/>
        <v>-8.2592000000012433E-3</v>
      </c>
      <c r="AS263" s="893">
        <f t="shared" si="152"/>
        <v>-7.4893916456188431E-4</v>
      </c>
      <c r="AT263" s="205">
        <v>2007</v>
      </c>
      <c r="AU263" s="206" t="s">
        <v>471</v>
      </c>
      <c r="AV263" s="205" t="s">
        <v>518</v>
      </c>
      <c r="AW263" s="205" t="s">
        <v>6</v>
      </c>
      <c r="AX263" s="205" t="s">
        <v>233</v>
      </c>
      <c r="AY263" s="891" t="s">
        <v>313</v>
      </c>
      <c r="AZ263" s="267">
        <v>23.736470000000001</v>
      </c>
      <c r="BA263" s="268">
        <v>11.966240000000001</v>
      </c>
      <c r="BB263" s="269">
        <v>15.82146</v>
      </c>
      <c r="BC263" s="258">
        <f t="shared" si="199"/>
        <v>7.9150100000000005</v>
      </c>
      <c r="BD263" s="259">
        <f t="shared" si="200"/>
        <v>0.33345354216528406</v>
      </c>
      <c r="BE263" s="280">
        <v>5.009919</v>
      </c>
      <c r="BF263" s="258">
        <v>3.3095399999999997E-2</v>
      </c>
      <c r="BG263" s="258">
        <v>5.6414260000000001</v>
      </c>
      <c r="BH263" s="258">
        <v>0.17061470000000001</v>
      </c>
      <c r="BI263" s="258">
        <v>0.33347890000000002</v>
      </c>
      <c r="BJ263" s="258"/>
      <c r="BK263" s="258"/>
      <c r="BL263" s="258">
        <v>0.60484789999999999</v>
      </c>
      <c r="BM263" s="258">
        <f t="shared" si="177"/>
        <v>-3.8552199999999992</v>
      </c>
      <c r="BN263" s="892">
        <f t="shared" si="179"/>
        <v>-2.3151899999998449E-2</v>
      </c>
      <c r="BO263" s="893">
        <f t="shared" si="180"/>
        <v>-2.9250626341594576E-3</v>
      </c>
      <c r="BP263" s="205">
        <v>2007</v>
      </c>
      <c r="BQ263" s="206" t="s">
        <v>471</v>
      </c>
      <c r="BR263" s="205" t="s">
        <v>518</v>
      </c>
      <c r="BS263" s="205" t="s">
        <v>6</v>
      </c>
      <c r="BT263" s="205" t="s">
        <v>233</v>
      </c>
      <c r="BU263" s="891" t="s">
        <v>313</v>
      </c>
      <c r="BV263" s="267">
        <v>80.407679999999999</v>
      </c>
      <c r="BW263" s="268">
        <v>22.982060000000001</v>
      </c>
      <c r="BX263" s="269">
        <v>23.492429999999999</v>
      </c>
      <c r="BY263" s="258">
        <f t="shared" si="201"/>
        <v>56.91525</v>
      </c>
      <c r="BZ263" s="259">
        <f t="shared" si="202"/>
        <v>0.70783350545619528</v>
      </c>
      <c r="CA263" s="280">
        <v>56.35548</v>
      </c>
      <c r="CB263" s="258">
        <v>2.0955100000000001E-2</v>
      </c>
      <c r="CC263" s="258">
        <v>0.37208370000000002</v>
      </c>
      <c r="CD263" s="258">
        <v>3.7610999999999999E-2</v>
      </c>
      <c r="CE263" s="258">
        <v>4.49448E-2</v>
      </c>
      <c r="CF263" s="258"/>
      <c r="CG263" s="258"/>
      <c r="CH263" s="258">
        <v>0.53790090000000002</v>
      </c>
      <c r="CI263" s="258">
        <f t="shared" si="178"/>
        <v>-0.51036999999999821</v>
      </c>
      <c r="CJ263" s="892">
        <f t="shared" si="181"/>
        <v>5.6644500000004427E-2</v>
      </c>
      <c r="CK263" s="893">
        <f t="shared" si="182"/>
        <v>9.9524292698361912E-4</v>
      </c>
    </row>
    <row r="264" spans="1:89" ht="11.45" customHeight="1">
      <c r="A264" s="205">
        <v>2004</v>
      </c>
      <c r="B264" s="206" t="s">
        <v>471</v>
      </c>
      <c r="C264" s="205" t="s">
        <v>518</v>
      </c>
      <c r="D264" s="205" t="s">
        <v>8</v>
      </c>
      <c r="E264" s="205" t="s">
        <v>234</v>
      </c>
      <c r="F264" s="891" t="s">
        <v>313</v>
      </c>
      <c r="G264" s="267">
        <v>32.746650000000002</v>
      </c>
      <c r="H264" s="268">
        <v>11.333130000000001</v>
      </c>
      <c r="I264" s="269">
        <v>14.303419999999999</v>
      </c>
      <c r="J264" s="258">
        <f t="shared" si="194"/>
        <v>18.443230000000003</v>
      </c>
      <c r="K264" s="259">
        <f t="shared" si="195"/>
        <v>0.56320967182902681</v>
      </c>
      <c r="L264" s="267">
        <v>17.147950000000002</v>
      </c>
      <c r="M264" s="268">
        <v>8.2076999999999997E-2</v>
      </c>
      <c r="N264" s="268">
        <v>2.3944779999999999</v>
      </c>
      <c r="O264" s="268">
        <v>5.8372E-2</v>
      </c>
      <c r="P264" s="268">
        <v>0.51164719999999997</v>
      </c>
      <c r="Q264" s="268"/>
      <c r="R264" s="268"/>
      <c r="S264" s="268">
        <v>1.127059</v>
      </c>
      <c r="T264" s="258">
        <f t="shared" si="196"/>
        <v>-2.9702899999999985</v>
      </c>
      <c r="U264" s="892">
        <f t="shared" si="197"/>
        <v>9.1936800000002705E-2</v>
      </c>
      <c r="V264" s="893">
        <f t="shared" si="198"/>
        <v>4.9848535207771463E-3</v>
      </c>
      <c r="W264" s="900">
        <f t="shared" si="172"/>
        <v>6.110963209806524E-2</v>
      </c>
      <c r="X264" s="205">
        <v>2004</v>
      </c>
      <c r="Y264" s="206" t="s">
        <v>471</v>
      </c>
      <c r="Z264" s="205" t="s">
        <v>518</v>
      </c>
      <c r="AA264" s="205" t="s">
        <v>8</v>
      </c>
      <c r="AB264" s="205" t="s">
        <v>234</v>
      </c>
      <c r="AC264" s="891" t="s">
        <v>313</v>
      </c>
      <c r="AD264" s="267">
        <v>24.9041</v>
      </c>
      <c r="AE264" s="268">
        <v>9.5427099999999996</v>
      </c>
      <c r="AF264" s="269">
        <v>12.39832</v>
      </c>
      <c r="AG264" s="258">
        <f t="shared" si="150"/>
        <v>12.50578</v>
      </c>
      <c r="AH264" s="259">
        <f t="shared" si="151"/>
        <v>0.50215747607823613</v>
      </c>
      <c r="AI264" s="280">
        <v>11.41704</v>
      </c>
      <c r="AJ264" s="258">
        <v>9.7984299999999996E-2</v>
      </c>
      <c r="AK264" s="258">
        <v>1.973635</v>
      </c>
      <c r="AL264" s="258">
        <v>5.5038499999999997E-2</v>
      </c>
      <c r="AM264" s="258">
        <v>0.5566025</v>
      </c>
      <c r="AN264" s="258"/>
      <c r="AO264" s="258"/>
      <c r="AP264" s="258">
        <v>1.153599</v>
      </c>
      <c r="AQ264" s="258">
        <f t="shared" si="173"/>
        <v>-2.8556100000000004</v>
      </c>
      <c r="AR264" s="892">
        <f t="shared" si="174"/>
        <v>0.10749069999999961</v>
      </c>
      <c r="AS264" s="893">
        <f t="shared" si="152"/>
        <v>8.5952815418150336E-3</v>
      </c>
      <c r="AT264" s="205">
        <v>2004</v>
      </c>
      <c r="AU264" s="206" t="s">
        <v>471</v>
      </c>
      <c r="AV264" s="205" t="s">
        <v>518</v>
      </c>
      <c r="AW264" s="205" t="s">
        <v>8</v>
      </c>
      <c r="AX264" s="205" t="s">
        <v>234</v>
      </c>
      <c r="AY264" s="891" t="s">
        <v>313</v>
      </c>
      <c r="AZ264" s="267">
        <v>25</v>
      </c>
      <c r="BA264" s="268">
        <v>13.430999999999999</v>
      </c>
      <c r="BB264" s="269">
        <v>18.653770000000002</v>
      </c>
      <c r="BC264" s="258">
        <f t="shared" si="199"/>
        <v>6.3462299999999985</v>
      </c>
      <c r="BD264" s="259">
        <f t="shared" si="200"/>
        <v>0.25384919999999994</v>
      </c>
      <c r="BE264" s="280">
        <v>4.3811400000000003</v>
      </c>
      <c r="BF264" s="258">
        <v>4.6083899999999997E-2</v>
      </c>
      <c r="BG264" s="258">
        <v>5.1848460000000003</v>
      </c>
      <c r="BH264" s="258">
        <v>4.6844499999999997E-2</v>
      </c>
      <c r="BI264" s="258">
        <v>0.54738569999999998</v>
      </c>
      <c r="BJ264" s="258"/>
      <c r="BK264" s="258"/>
      <c r="BL264" s="258">
        <v>1.277399</v>
      </c>
      <c r="BM264" s="258">
        <f t="shared" si="177"/>
        <v>-5.2227700000000024</v>
      </c>
      <c r="BN264" s="892">
        <f t="shared" si="179"/>
        <v>8.5300899999998236E-2</v>
      </c>
      <c r="BO264" s="893">
        <f t="shared" si="180"/>
        <v>1.3441192645081923E-2</v>
      </c>
      <c r="BP264" s="205">
        <v>2004</v>
      </c>
      <c r="BQ264" s="206" t="s">
        <v>471</v>
      </c>
      <c r="BR264" s="205" t="s">
        <v>518</v>
      </c>
      <c r="BS264" s="205" t="s">
        <v>8</v>
      </c>
      <c r="BT264" s="205" t="s">
        <v>234</v>
      </c>
      <c r="BU264" s="891" t="s">
        <v>313</v>
      </c>
      <c r="BV264" s="267">
        <v>86.94529</v>
      </c>
      <c r="BW264" s="268">
        <v>17.706119999999999</v>
      </c>
      <c r="BX264" s="269">
        <v>17.797470000000001</v>
      </c>
      <c r="BY264" s="258">
        <f t="shared" si="201"/>
        <v>69.147819999999996</v>
      </c>
      <c r="BZ264" s="259">
        <f t="shared" si="202"/>
        <v>0.79530265526746757</v>
      </c>
      <c r="CA264" s="280">
        <v>67.78125</v>
      </c>
      <c r="CB264" s="258">
        <v>5.2387200000000002E-2</v>
      </c>
      <c r="CC264" s="258">
        <v>0.32730870000000001</v>
      </c>
      <c r="CD264" s="258">
        <v>9.4197299999999998E-2</v>
      </c>
      <c r="CE264" s="258">
        <v>0.21442700000000001</v>
      </c>
      <c r="CF264" s="258"/>
      <c r="CG264" s="258"/>
      <c r="CH264" s="258">
        <v>0.75101180000000001</v>
      </c>
      <c r="CI264" s="258">
        <f t="shared" si="178"/>
        <v>-9.1350000000002041E-2</v>
      </c>
      <c r="CJ264" s="892">
        <f t="shared" si="181"/>
        <v>1.8587999999994054E-2</v>
      </c>
      <c r="CK264" s="893">
        <f t="shared" si="182"/>
        <v>2.6881541601736763E-4</v>
      </c>
    </row>
    <row r="265" spans="1:89" ht="11.45" customHeight="1">
      <c r="A265" s="214">
        <v>1996</v>
      </c>
      <c r="B265" s="215" t="s">
        <v>471</v>
      </c>
      <c r="C265" s="214" t="s">
        <v>518</v>
      </c>
      <c r="D265" s="214" t="s">
        <v>12</v>
      </c>
      <c r="E265" s="214" t="s">
        <v>236</v>
      </c>
      <c r="F265" s="904" t="s">
        <v>401</v>
      </c>
      <c r="G265" s="146">
        <v>40.371380000000002</v>
      </c>
      <c r="H265" s="147">
        <v>12.863110000000001</v>
      </c>
      <c r="I265" s="148">
        <v>12.863110000000001</v>
      </c>
      <c r="J265" s="260">
        <f t="shared" si="194"/>
        <v>27.508270000000003</v>
      </c>
      <c r="K265" s="261">
        <f t="shared" si="195"/>
        <v>0.68138047299844595</v>
      </c>
      <c r="L265" s="146">
        <v>18.380490000000002</v>
      </c>
      <c r="M265" s="147">
        <v>0.60680199999999995</v>
      </c>
      <c r="N265" s="147">
        <v>6.5326680000000001</v>
      </c>
      <c r="O265" s="147"/>
      <c r="P265" s="147">
        <v>1.7808949999999999</v>
      </c>
      <c r="Q265" s="147"/>
      <c r="R265" s="147"/>
      <c r="S265" s="147">
        <v>0.15360260000000001</v>
      </c>
      <c r="T265" s="260"/>
      <c r="U265" s="905">
        <f t="shared" si="197"/>
        <v>5.3812400000001759E-2</v>
      </c>
      <c r="V265" s="906">
        <f t="shared" si="198"/>
        <v>1.9562262548681454E-3</v>
      </c>
      <c r="W265" s="990">
        <f t="shared" si="172"/>
        <v>5.5838698689521368E-3</v>
      </c>
      <c r="X265" s="214">
        <v>1996</v>
      </c>
      <c r="Y265" s="215" t="s">
        <v>471</v>
      </c>
      <c r="Z265" s="214" t="s">
        <v>518</v>
      </c>
      <c r="AA265" s="214" t="s">
        <v>12</v>
      </c>
      <c r="AB265" s="214" t="s">
        <v>236</v>
      </c>
      <c r="AC265" s="904" t="s">
        <v>401</v>
      </c>
      <c r="AD265" s="146">
        <v>33.840170000000001</v>
      </c>
      <c r="AE265" s="147">
        <v>11.735760000000001</v>
      </c>
      <c r="AF265" s="148">
        <v>11.735760000000001</v>
      </c>
      <c r="AG265" s="260">
        <f t="shared" si="150"/>
        <v>22.104410000000001</v>
      </c>
      <c r="AH265" s="261">
        <f t="shared" si="151"/>
        <v>0.6532003237572388</v>
      </c>
      <c r="AI265" s="282">
        <v>13.788069999999999</v>
      </c>
      <c r="AJ265" s="260">
        <v>0.67919779999999996</v>
      </c>
      <c r="AK265" s="260">
        <v>5.8393829999999998</v>
      </c>
      <c r="AL265" s="260"/>
      <c r="AM265" s="260">
        <v>1.6127279999999999</v>
      </c>
      <c r="AN265" s="260"/>
      <c r="AO265" s="260"/>
      <c r="AP265" s="260">
        <v>0.1490088</v>
      </c>
      <c r="AQ265" s="260"/>
      <c r="AR265" s="905">
        <f t="shared" si="174"/>
        <v>3.6022400000000232E-2</v>
      </c>
      <c r="AS265" s="906">
        <f t="shared" si="152"/>
        <v>1.6296476585441651E-3</v>
      </c>
      <c r="AT265" s="214">
        <v>1996</v>
      </c>
      <c r="AU265" s="215" t="s">
        <v>471</v>
      </c>
      <c r="AV265" s="214" t="s">
        <v>518</v>
      </c>
      <c r="AW265" s="214" t="s">
        <v>12</v>
      </c>
      <c r="AX265" s="214" t="s">
        <v>236</v>
      </c>
      <c r="AY265" s="904" t="s">
        <v>401</v>
      </c>
      <c r="AZ265" s="146">
        <v>39.738729999999997</v>
      </c>
      <c r="BA265" s="147">
        <v>16.169329999999999</v>
      </c>
      <c r="BB265" s="148">
        <v>16.169329999999999</v>
      </c>
      <c r="BC265" s="260">
        <f t="shared" si="199"/>
        <v>23.569399999999998</v>
      </c>
      <c r="BD265" s="261">
        <f t="shared" si="200"/>
        <v>0.59310903997183606</v>
      </c>
      <c r="BE265" s="282">
        <v>4.7803620000000002</v>
      </c>
      <c r="BF265" s="260">
        <v>0.67489809999999995</v>
      </c>
      <c r="BG265" s="260">
        <v>15.2171</v>
      </c>
      <c r="BH265" s="260"/>
      <c r="BI265" s="260">
        <v>2.392754</v>
      </c>
      <c r="BJ265" s="260"/>
      <c r="BK265" s="260"/>
      <c r="BL265" s="260">
        <v>0.35112860000000001</v>
      </c>
      <c r="BM265" s="260"/>
      <c r="BN265" s="905">
        <f t="shared" si="179"/>
        <v>0.15315730000000016</v>
      </c>
      <c r="BO265" s="906">
        <f t="shared" si="180"/>
        <v>6.4981416582518088E-3</v>
      </c>
      <c r="BP265" s="214">
        <v>1996</v>
      </c>
      <c r="BQ265" s="215" t="s">
        <v>471</v>
      </c>
      <c r="BR265" s="214" t="s">
        <v>518</v>
      </c>
      <c r="BS265" s="214" t="s">
        <v>12</v>
      </c>
      <c r="BT265" s="214" t="s">
        <v>236</v>
      </c>
      <c r="BU265" s="904" t="s">
        <v>401</v>
      </c>
      <c r="BV265" s="146"/>
      <c r="BW265" s="147"/>
      <c r="BX265" s="148"/>
      <c r="BY265" s="260"/>
      <c r="BZ265" s="261"/>
      <c r="CA265" s="282"/>
      <c r="CB265" s="260"/>
      <c r="CC265" s="260"/>
      <c r="CD265" s="260"/>
      <c r="CE265" s="260"/>
      <c r="CF265" s="260"/>
      <c r="CG265" s="260"/>
      <c r="CH265" s="260"/>
      <c r="CI265" s="260"/>
      <c r="CJ265" s="905">
        <f t="shared" si="181"/>
        <v>0</v>
      </c>
      <c r="CK265" s="906"/>
    </row>
    <row r="266" spans="1:89" ht="11.45" customHeight="1">
      <c r="A266" s="216">
        <v>1992</v>
      </c>
      <c r="B266" s="217" t="s">
        <v>471</v>
      </c>
      <c r="C266" s="216" t="s">
        <v>518</v>
      </c>
      <c r="D266" s="216" t="s">
        <v>14</v>
      </c>
      <c r="E266" s="216" t="s">
        <v>237</v>
      </c>
      <c r="F266" s="914" t="s">
        <v>313</v>
      </c>
      <c r="G266" s="584">
        <v>35.253189999999996</v>
      </c>
      <c r="H266" s="585">
        <v>5.6023639999999997</v>
      </c>
      <c r="I266" s="586">
        <v>6.25</v>
      </c>
      <c r="J266" s="262">
        <f t="shared" si="194"/>
        <v>29.003189999999996</v>
      </c>
      <c r="K266" s="263">
        <f t="shared" si="195"/>
        <v>0.82271107947961586</v>
      </c>
      <c r="L266" s="594">
        <v>15.37454</v>
      </c>
      <c r="M266" s="595">
        <v>0.77443890000000004</v>
      </c>
      <c r="N266" s="595">
        <v>6.56229</v>
      </c>
      <c r="O266" s="595"/>
      <c r="P266" s="595">
        <v>1.139127</v>
      </c>
      <c r="Q266" s="595"/>
      <c r="R266" s="595"/>
      <c r="S266" s="595">
        <v>5.5059529999999999</v>
      </c>
      <c r="T266" s="262">
        <f t="shared" ref="T266" si="203">H266-I266</f>
        <v>-0.64763600000000032</v>
      </c>
      <c r="U266" s="923">
        <f t="shared" si="197"/>
        <v>0.29447709999999461</v>
      </c>
      <c r="V266" s="916">
        <f t="shared" si="198"/>
        <v>1.0153265899371574E-2</v>
      </c>
      <c r="W266" s="968">
        <f t="shared" si="172"/>
        <v>0.18983956592361048</v>
      </c>
      <c r="X266" s="216">
        <v>1992</v>
      </c>
      <c r="Y266" s="217" t="s">
        <v>471</v>
      </c>
      <c r="Z266" s="216" t="s">
        <v>518</v>
      </c>
      <c r="AA266" s="216" t="s">
        <v>14</v>
      </c>
      <c r="AB266" s="216" t="s">
        <v>237</v>
      </c>
      <c r="AC266" s="914" t="s">
        <v>313</v>
      </c>
      <c r="AD266" s="584">
        <v>28.82733</v>
      </c>
      <c r="AE266" s="585">
        <v>4.4023599999999998</v>
      </c>
      <c r="AF266" s="586">
        <v>5.1655300000000004</v>
      </c>
      <c r="AG266" s="262">
        <f t="shared" si="150"/>
        <v>23.661799999999999</v>
      </c>
      <c r="AH266" s="263">
        <f t="shared" si="151"/>
        <v>0.82081136199571725</v>
      </c>
      <c r="AI266" s="307">
        <v>13.08695</v>
      </c>
      <c r="AJ266" s="262">
        <v>0.75787090000000001</v>
      </c>
      <c r="AK266" s="262">
        <v>4.8705090000000002</v>
      </c>
      <c r="AL266" s="262"/>
      <c r="AM266" s="262">
        <v>1.1588879999999999</v>
      </c>
      <c r="AN266" s="262"/>
      <c r="AO266" s="262"/>
      <c r="AP266" s="262">
        <v>4.2769320000000004</v>
      </c>
      <c r="AQ266" s="262">
        <f t="shared" si="173"/>
        <v>-0.76317000000000057</v>
      </c>
      <c r="AR266" s="923">
        <f t="shared" si="174"/>
        <v>0.27382010000000179</v>
      </c>
      <c r="AS266" s="916">
        <f t="shared" si="152"/>
        <v>1.157224302462204E-2</v>
      </c>
      <c r="AT266" s="216">
        <v>1992</v>
      </c>
      <c r="AU266" s="217" t="s">
        <v>471</v>
      </c>
      <c r="AV266" s="216" t="s">
        <v>518</v>
      </c>
      <c r="AW266" s="216" t="s">
        <v>14</v>
      </c>
      <c r="AX266" s="216" t="s">
        <v>237</v>
      </c>
      <c r="AY266" s="914" t="s">
        <v>313</v>
      </c>
      <c r="AZ266" s="584">
        <v>30.311789999999998</v>
      </c>
      <c r="BA266" s="585">
        <v>4.5781599999999996</v>
      </c>
      <c r="BB266" s="586">
        <v>5.2624149999999998</v>
      </c>
      <c r="BC266" s="262">
        <f t="shared" si="199"/>
        <v>25.049374999999998</v>
      </c>
      <c r="BD266" s="263">
        <f t="shared" si="200"/>
        <v>0.82639049030096867</v>
      </c>
      <c r="BE266" s="307">
        <v>3.5200339999999999</v>
      </c>
      <c r="BF266" s="262">
        <v>1.019328</v>
      </c>
      <c r="BG266" s="262">
        <v>12.08733</v>
      </c>
      <c r="BH266" s="262"/>
      <c r="BI266" s="262">
        <v>1.407308</v>
      </c>
      <c r="BJ266" s="262"/>
      <c r="BK266" s="262"/>
      <c r="BL266" s="262">
        <v>7.2516930000000004</v>
      </c>
      <c r="BM266" s="262">
        <f t="shared" si="177"/>
        <v>-0.68425500000000028</v>
      </c>
      <c r="BN266" s="923">
        <f t="shared" si="179"/>
        <v>0.44793699999999959</v>
      </c>
      <c r="BO266" s="916">
        <f t="shared" si="180"/>
        <v>1.7882162728610977E-2</v>
      </c>
      <c r="BP266" s="216">
        <v>1992</v>
      </c>
      <c r="BQ266" s="217" t="s">
        <v>471</v>
      </c>
      <c r="BR266" s="216" t="s">
        <v>518</v>
      </c>
      <c r="BS266" s="216" t="s">
        <v>14</v>
      </c>
      <c r="BT266" s="216" t="s">
        <v>237</v>
      </c>
      <c r="BU266" s="914" t="s">
        <v>313</v>
      </c>
      <c r="BV266" s="584">
        <v>83.393839999999997</v>
      </c>
      <c r="BW266" s="585">
        <v>14.867190000000001</v>
      </c>
      <c r="BX266" s="586">
        <v>14.790749999999999</v>
      </c>
      <c r="BY266" s="262">
        <f t="shared" si="201"/>
        <v>68.603089999999995</v>
      </c>
      <c r="BZ266" s="263">
        <f t="shared" si="202"/>
        <v>0.82263977771020014</v>
      </c>
      <c r="CA266" s="307">
        <v>59.860500000000002</v>
      </c>
      <c r="CB266" s="262">
        <v>0.20064969999999999</v>
      </c>
      <c r="CC266" s="262">
        <v>0.74527030000000005</v>
      </c>
      <c r="CD266" s="262"/>
      <c r="CE266" s="262">
        <v>0.30575039999999998</v>
      </c>
      <c r="CF266" s="262"/>
      <c r="CG266" s="262"/>
      <c r="CH266" s="262">
        <v>7.4240380000000004</v>
      </c>
      <c r="CI266" s="262">
        <f t="shared" si="178"/>
        <v>7.6440000000001618E-2</v>
      </c>
      <c r="CJ266" s="923">
        <f t="shared" si="181"/>
        <v>-9.5584000000172864E-3</v>
      </c>
      <c r="CK266" s="916">
        <f t="shared" si="182"/>
        <v>-1.3932900107002888E-4</v>
      </c>
    </row>
    <row r="267" spans="1:89" ht="11.45" customHeight="1">
      <c r="A267" s="214">
        <v>2012</v>
      </c>
      <c r="B267" s="215" t="s">
        <v>472</v>
      </c>
      <c r="C267" s="214" t="s">
        <v>518</v>
      </c>
      <c r="D267" s="214" t="s">
        <v>20</v>
      </c>
      <c r="E267" s="214" t="s">
        <v>238</v>
      </c>
      <c r="F267" s="904" t="s">
        <v>401</v>
      </c>
      <c r="G267" s="853">
        <v>42.859929999999999</v>
      </c>
      <c r="H267" s="854">
        <v>15.91756</v>
      </c>
      <c r="I267" s="863">
        <v>15.91756</v>
      </c>
      <c r="J267" s="264">
        <f t="shared" si="194"/>
        <v>26.942369999999997</v>
      </c>
      <c r="K267" s="265">
        <f t="shared" si="195"/>
        <v>0.62861441910894389</v>
      </c>
      <c r="L267" s="146">
        <v>0</v>
      </c>
      <c r="M267" s="147"/>
      <c r="N267" s="147">
        <v>2.074678</v>
      </c>
      <c r="O267" s="147">
        <v>1.0772999999999999</v>
      </c>
      <c r="P267" s="147">
        <v>1.176922</v>
      </c>
      <c r="Q267" s="147"/>
      <c r="R267" s="147"/>
      <c r="S267" s="147">
        <v>22.6326</v>
      </c>
      <c r="T267" s="260"/>
      <c r="U267" s="905">
        <f t="shared" si="197"/>
        <v>-1.9130000000004088E-2</v>
      </c>
      <c r="V267" s="906">
        <f t="shared" si="198"/>
        <v>-7.1003404674511148E-4</v>
      </c>
      <c r="W267" s="1029">
        <f t="shared" si="172"/>
        <v>0.84003745772921989</v>
      </c>
      <c r="X267" s="214">
        <v>2012</v>
      </c>
      <c r="Y267" s="215" t="s">
        <v>472</v>
      </c>
      <c r="Z267" s="214" t="s">
        <v>518</v>
      </c>
      <c r="AA267" s="214" t="s">
        <v>20</v>
      </c>
      <c r="AB267" s="214" t="s">
        <v>238</v>
      </c>
      <c r="AC267" s="904" t="s">
        <v>401</v>
      </c>
      <c r="AD267" s="853">
        <v>34.958240000000004</v>
      </c>
      <c r="AE267" s="854">
        <v>14.974489999999999</v>
      </c>
      <c r="AF267" s="863">
        <v>14.974489999999999</v>
      </c>
      <c r="AG267" s="264">
        <f t="shared" si="150"/>
        <v>19.983750000000004</v>
      </c>
      <c r="AH267" s="265">
        <f t="shared" si="151"/>
        <v>0.57164634146341464</v>
      </c>
      <c r="AI267" s="282">
        <v>0</v>
      </c>
      <c r="AJ267" s="260"/>
      <c r="AK267" s="260">
        <v>1.708547</v>
      </c>
      <c r="AL267" s="260">
        <v>1.2773760000000001</v>
      </c>
      <c r="AM267" s="260">
        <v>1.450083</v>
      </c>
      <c r="AN267" s="260"/>
      <c r="AO267" s="260"/>
      <c r="AP267" s="260">
        <v>15.5641</v>
      </c>
      <c r="AQ267" s="260"/>
      <c r="AR267" s="905">
        <f t="shared" si="174"/>
        <v>-1.6355999999994708E-2</v>
      </c>
      <c r="AS267" s="906">
        <f t="shared" si="152"/>
        <v>-8.1846500281452204E-4</v>
      </c>
      <c r="AT267" s="214">
        <v>2012</v>
      </c>
      <c r="AU267" s="215" t="s">
        <v>472</v>
      </c>
      <c r="AV267" s="214" t="s">
        <v>518</v>
      </c>
      <c r="AW267" s="214" t="s">
        <v>20</v>
      </c>
      <c r="AX267" s="214" t="s">
        <v>238</v>
      </c>
      <c r="AY267" s="904" t="s">
        <v>401</v>
      </c>
      <c r="AZ267" s="853">
        <v>31.190449999999998</v>
      </c>
      <c r="BA267" s="854">
        <v>16.081589999999998</v>
      </c>
      <c r="BB267" s="863">
        <v>16.081589999999998</v>
      </c>
      <c r="BC267" s="264">
        <f t="shared" si="199"/>
        <v>15.10886</v>
      </c>
      <c r="BD267" s="265">
        <f t="shared" si="200"/>
        <v>0.48440660522692042</v>
      </c>
      <c r="BE267" s="282">
        <v>0</v>
      </c>
      <c r="BF267" s="260"/>
      <c r="BG267" s="260">
        <v>5.2835830000000001</v>
      </c>
      <c r="BH267" s="260">
        <v>1.2155100000000001</v>
      </c>
      <c r="BI267" s="260">
        <v>1.179224</v>
      </c>
      <c r="BJ267" s="260"/>
      <c r="BK267" s="260"/>
      <c r="BL267" s="260">
        <v>7.4502170000000003</v>
      </c>
      <c r="BM267" s="260"/>
      <c r="BN267" s="905">
        <f t="shared" si="179"/>
        <v>-1.9674000000000191E-2</v>
      </c>
      <c r="BO267" s="906">
        <f t="shared" si="180"/>
        <v>-1.3021498643842216E-3</v>
      </c>
      <c r="BP267" s="214">
        <v>2012</v>
      </c>
      <c r="BQ267" s="215" t="s">
        <v>472</v>
      </c>
      <c r="BR267" s="214" t="s">
        <v>518</v>
      </c>
      <c r="BS267" s="214" t="s">
        <v>20</v>
      </c>
      <c r="BT267" s="214" t="s">
        <v>238</v>
      </c>
      <c r="BU267" s="904" t="s">
        <v>401</v>
      </c>
      <c r="BV267" s="853">
        <v>84.637919999999994</v>
      </c>
      <c r="BW267" s="854">
        <v>19.33961</v>
      </c>
      <c r="BX267" s="863">
        <v>19.33961</v>
      </c>
      <c r="BY267" s="264">
        <f t="shared" si="201"/>
        <v>65.298309999999987</v>
      </c>
      <c r="BZ267" s="265">
        <f t="shared" si="202"/>
        <v>0.77150182802223866</v>
      </c>
      <c r="CA267" s="282">
        <v>0</v>
      </c>
      <c r="CB267" s="260"/>
      <c r="CC267" s="260">
        <v>0.24309729999999999</v>
      </c>
      <c r="CD267" s="260">
        <v>0.17747589999999999</v>
      </c>
      <c r="CE267" s="260">
        <v>0.1356783</v>
      </c>
      <c r="CF267" s="260"/>
      <c r="CG267" s="260"/>
      <c r="CH267" s="260">
        <v>64.771180000000001</v>
      </c>
      <c r="CI267" s="260"/>
      <c r="CJ267" s="905">
        <f t="shared" si="181"/>
        <v>-2.9121500000016454E-2</v>
      </c>
      <c r="CK267" s="906">
        <f t="shared" si="182"/>
        <v>-4.4597632006121538E-4</v>
      </c>
    </row>
    <row r="268" spans="1:89" ht="11.45" customHeight="1">
      <c r="A268" s="214">
        <v>2010</v>
      </c>
      <c r="B268" s="215" t="s">
        <v>472</v>
      </c>
      <c r="C268" s="214" t="s">
        <v>518</v>
      </c>
      <c r="D268" s="214" t="s">
        <v>4</v>
      </c>
      <c r="E268" s="214" t="s">
        <v>239</v>
      </c>
      <c r="F268" s="904" t="s">
        <v>401</v>
      </c>
      <c r="G268" s="146">
        <v>38.940730000000002</v>
      </c>
      <c r="H268" s="147">
        <v>15.64913</v>
      </c>
      <c r="I268" s="148">
        <v>15.64913</v>
      </c>
      <c r="J268" s="264">
        <f t="shared" si="194"/>
        <v>23.291600000000003</v>
      </c>
      <c r="K268" s="265">
        <f t="shared" si="195"/>
        <v>0.59812951631877476</v>
      </c>
      <c r="L268" s="146">
        <v>0</v>
      </c>
      <c r="M268" s="147"/>
      <c r="N268" s="147">
        <v>2.714445</v>
      </c>
      <c r="O268" s="147">
        <v>0.58306789999999997</v>
      </c>
      <c r="P268" s="147">
        <v>0.72122960000000003</v>
      </c>
      <c r="Q268" s="147">
        <v>0</v>
      </c>
      <c r="R268" s="147">
        <v>0.25372980000000001</v>
      </c>
      <c r="S268" s="147">
        <v>18.84864</v>
      </c>
      <c r="T268" s="260"/>
      <c r="U268" s="905">
        <f t="shared" si="197"/>
        <v>0.17048770000000246</v>
      </c>
      <c r="V268" s="906">
        <f t="shared" si="198"/>
        <v>7.3197075340467139E-3</v>
      </c>
      <c r="W268" s="1029">
        <f t="shared" si="172"/>
        <v>0.809246251867626</v>
      </c>
      <c r="X268" s="214">
        <v>2010</v>
      </c>
      <c r="Y268" s="215" t="s">
        <v>472</v>
      </c>
      <c r="Z268" s="214" t="s">
        <v>518</v>
      </c>
      <c r="AA268" s="214" t="s">
        <v>4</v>
      </c>
      <c r="AB268" s="214" t="s">
        <v>239</v>
      </c>
      <c r="AC268" s="904" t="s">
        <v>401</v>
      </c>
      <c r="AD268" s="146">
        <v>31.269359999999999</v>
      </c>
      <c r="AE268" s="147">
        <v>13.27636</v>
      </c>
      <c r="AF268" s="148">
        <v>13.27636</v>
      </c>
      <c r="AG268" s="264">
        <f t="shared" si="150"/>
        <v>17.992999999999999</v>
      </c>
      <c r="AH268" s="265">
        <f t="shared" si="151"/>
        <v>0.57541951610138486</v>
      </c>
      <c r="AI268" s="282">
        <v>0</v>
      </c>
      <c r="AJ268" s="260"/>
      <c r="AK268" s="260">
        <v>2.3930739999999999</v>
      </c>
      <c r="AL268" s="260">
        <v>0.71134660000000005</v>
      </c>
      <c r="AM268" s="260">
        <v>0.98888589999999998</v>
      </c>
      <c r="AN268" s="260">
        <v>0</v>
      </c>
      <c r="AO268" s="260">
        <v>0.32634259999999998</v>
      </c>
      <c r="AP268" s="260">
        <v>13.43871</v>
      </c>
      <c r="AQ268" s="260"/>
      <c r="AR268" s="905">
        <f t="shared" si="174"/>
        <v>0.13464089999999729</v>
      </c>
      <c r="AS268" s="906">
        <f t="shared" si="152"/>
        <v>7.4829600400154114E-3</v>
      </c>
      <c r="AT268" s="214">
        <v>2010</v>
      </c>
      <c r="AU268" s="215" t="s">
        <v>472</v>
      </c>
      <c r="AV268" s="214" t="s">
        <v>518</v>
      </c>
      <c r="AW268" s="214" t="s">
        <v>4</v>
      </c>
      <c r="AX268" s="214" t="s">
        <v>239</v>
      </c>
      <c r="AY268" s="904" t="s">
        <v>401</v>
      </c>
      <c r="AZ268" s="146">
        <v>23.316040000000001</v>
      </c>
      <c r="BA268" s="147">
        <v>12.188689999999999</v>
      </c>
      <c r="BB268" s="148">
        <v>12.188689999999999</v>
      </c>
      <c r="BC268" s="264">
        <f t="shared" si="199"/>
        <v>11.127350000000002</v>
      </c>
      <c r="BD268" s="265">
        <f t="shared" si="200"/>
        <v>0.47724013168616974</v>
      </c>
      <c r="BE268" s="282">
        <v>0</v>
      </c>
      <c r="BF268" s="260"/>
      <c r="BG268" s="260">
        <v>6.3235970000000004</v>
      </c>
      <c r="BH268" s="260">
        <v>0.59579709999999997</v>
      </c>
      <c r="BI268" s="260">
        <v>0.2030449</v>
      </c>
      <c r="BJ268" s="260">
        <v>0</v>
      </c>
      <c r="BK268" s="260">
        <v>0.1290684</v>
      </c>
      <c r="BL268" s="260">
        <v>3.458377</v>
      </c>
      <c r="BM268" s="260"/>
      <c r="BN268" s="905">
        <f t="shared" si="179"/>
        <v>0.41746560000000166</v>
      </c>
      <c r="BO268" s="906">
        <f t="shared" si="180"/>
        <v>3.7517072798105712E-2</v>
      </c>
      <c r="BP268" s="214">
        <v>2010</v>
      </c>
      <c r="BQ268" s="215" t="s">
        <v>472</v>
      </c>
      <c r="BR268" s="214" t="s">
        <v>518</v>
      </c>
      <c r="BS268" s="214" t="s">
        <v>4</v>
      </c>
      <c r="BT268" s="214" t="s">
        <v>239</v>
      </c>
      <c r="BU268" s="904" t="s">
        <v>401</v>
      </c>
      <c r="BV268" s="146">
        <v>85.724559999999997</v>
      </c>
      <c r="BW268" s="147">
        <v>28.699580000000001</v>
      </c>
      <c r="BX268" s="148">
        <v>28.699580000000001</v>
      </c>
      <c r="BY268" s="264">
        <f t="shared" si="201"/>
        <v>57.024979999999999</v>
      </c>
      <c r="BZ268" s="265">
        <f t="shared" si="202"/>
        <v>0.66521169662463131</v>
      </c>
      <c r="CA268" s="282">
        <v>0</v>
      </c>
      <c r="CB268" s="260"/>
      <c r="CC268" s="260">
        <v>0.26288030000000001</v>
      </c>
      <c r="CD268" s="260">
        <v>5.7919499999999999E-2</v>
      </c>
      <c r="CE268" s="260">
        <v>0.18910979999999999</v>
      </c>
      <c r="CF268" s="260">
        <v>0</v>
      </c>
      <c r="CG268" s="260">
        <v>9.2898400000000006E-2</v>
      </c>
      <c r="CH268" s="260">
        <v>56.364109999999997</v>
      </c>
      <c r="CI268" s="260"/>
      <c r="CJ268" s="905">
        <f t="shared" si="181"/>
        <v>5.8061999999999614E-2</v>
      </c>
      <c r="CK268" s="906">
        <f t="shared" si="182"/>
        <v>1.0181853636774553E-3</v>
      </c>
    </row>
    <row r="269" spans="1:89" ht="11.45" customHeight="1">
      <c r="A269" s="214">
        <v>2007</v>
      </c>
      <c r="B269" s="215" t="s">
        <v>472</v>
      </c>
      <c r="C269" s="214" t="s">
        <v>518</v>
      </c>
      <c r="D269" s="214" t="s">
        <v>6</v>
      </c>
      <c r="E269" s="214" t="s">
        <v>240</v>
      </c>
      <c r="F269" s="904" t="s">
        <v>401</v>
      </c>
      <c r="G269" s="146">
        <v>37.791319999999999</v>
      </c>
      <c r="H269" s="147">
        <v>13.18276</v>
      </c>
      <c r="I269" s="148">
        <v>13.18276</v>
      </c>
      <c r="J269" s="264">
        <f t="shared" si="194"/>
        <v>24.608559999999997</v>
      </c>
      <c r="K269" s="265">
        <f t="shared" si="195"/>
        <v>0.65116963366190961</v>
      </c>
      <c r="L269" s="146">
        <v>0</v>
      </c>
      <c r="M269" s="147"/>
      <c r="N269" s="147">
        <v>3.0981920000000001</v>
      </c>
      <c r="O269" s="147">
        <v>0.66056870000000001</v>
      </c>
      <c r="P269" s="147">
        <v>0.5804996</v>
      </c>
      <c r="Q269" s="147">
        <v>0</v>
      </c>
      <c r="R269" s="147">
        <v>0.3100948</v>
      </c>
      <c r="S269" s="147">
        <v>19.76953</v>
      </c>
      <c r="T269" s="260"/>
      <c r="U269" s="905">
        <f t="shared" si="197"/>
        <v>0.18967489999999998</v>
      </c>
      <c r="V269" s="906">
        <f t="shared" si="198"/>
        <v>7.7076797667153217E-3</v>
      </c>
      <c r="W269" s="1029">
        <f t="shared" si="172"/>
        <v>0.80335988777888678</v>
      </c>
      <c r="X269" s="214">
        <v>2007</v>
      </c>
      <c r="Y269" s="215" t="s">
        <v>472</v>
      </c>
      <c r="Z269" s="214" t="s">
        <v>518</v>
      </c>
      <c r="AA269" s="214" t="s">
        <v>6</v>
      </c>
      <c r="AB269" s="214" t="s">
        <v>240</v>
      </c>
      <c r="AC269" s="904" t="s">
        <v>401</v>
      </c>
      <c r="AD269" s="146">
        <v>30.22035</v>
      </c>
      <c r="AE269" s="147">
        <v>10.70335</v>
      </c>
      <c r="AF269" s="148">
        <v>10.70335</v>
      </c>
      <c r="AG269" s="264">
        <f t="shared" si="150"/>
        <v>19.516999999999999</v>
      </c>
      <c r="AH269" s="265">
        <f t="shared" si="151"/>
        <v>0.64582309602635313</v>
      </c>
      <c r="AI269" s="282">
        <v>0</v>
      </c>
      <c r="AJ269" s="260"/>
      <c r="AK269" s="260">
        <v>2.5558010000000002</v>
      </c>
      <c r="AL269" s="260">
        <v>0.70458080000000001</v>
      </c>
      <c r="AM269" s="260">
        <v>0.77756499999999995</v>
      </c>
      <c r="AN269" s="260">
        <v>0</v>
      </c>
      <c r="AO269" s="260">
        <v>0.32326650000000001</v>
      </c>
      <c r="AP269" s="260">
        <v>15.01681</v>
      </c>
      <c r="AQ269" s="260"/>
      <c r="AR269" s="905">
        <f t="shared" si="174"/>
        <v>0.13897670000000062</v>
      </c>
      <c r="AS269" s="906">
        <f t="shared" si="152"/>
        <v>7.1208023774145934E-3</v>
      </c>
      <c r="AT269" s="214">
        <v>2007</v>
      </c>
      <c r="AU269" s="215" t="s">
        <v>472</v>
      </c>
      <c r="AV269" s="214" t="s">
        <v>518</v>
      </c>
      <c r="AW269" s="214" t="s">
        <v>6</v>
      </c>
      <c r="AX269" s="214" t="s">
        <v>240</v>
      </c>
      <c r="AY269" s="904" t="s">
        <v>401</v>
      </c>
      <c r="AZ269" s="146">
        <v>25.502099999999999</v>
      </c>
      <c r="BA269" s="147">
        <v>11.57821</v>
      </c>
      <c r="BB269" s="148">
        <v>11.57821</v>
      </c>
      <c r="BC269" s="264">
        <f t="shared" si="199"/>
        <v>13.923889999999998</v>
      </c>
      <c r="BD269" s="265">
        <f t="shared" si="200"/>
        <v>0.54598993808353036</v>
      </c>
      <c r="BE269" s="282">
        <v>0</v>
      </c>
      <c r="BF269" s="260"/>
      <c r="BG269" s="260">
        <v>7.6388259999999999</v>
      </c>
      <c r="BH269" s="260">
        <v>1.0237369999999999</v>
      </c>
      <c r="BI269" s="260">
        <v>0.19624330000000001</v>
      </c>
      <c r="BJ269" s="260">
        <v>0</v>
      </c>
      <c r="BK269" s="260">
        <v>0.29111959999999998</v>
      </c>
      <c r="BL269" s="260">
        <v>4.3228249999999999</v>
      </c>
      <c r="BM269" s="260"/>
      <c r="BN269" s="905">
        <f t="shared" si="179"/>
        <v>0.45113909999999713</v>
      </c>
      <c r="BO269" s="906">
        <f t="shared" si="180"/>
        <v>3.2400363691468204E-2</v>
      </c>
      <c r="BP269" s="214">
        <v>2007</v>
      </c>
      <c r="BQ269" s="215" t="s">
        <v>472</v>
      </c>
      <c r="BR269" s="214" t="s">
        <v>518</v>
      </c>
      <c r="BS269" s="214" t="s">
        <v>6</v>
      </c>
      <c r="BT269" s="214" t="s">
        <v>240</v>
      </c>
      <c r="BU269" s="904" t="s">
        <v>401</v>
      </c>
      <c r="BV269" s="146">
        <v>83.777839999999998</v>
      </c>
      <c r="BW269" s="147">
        <v>25.537839999999999</v>
      </c>
      <c r="BX269" s="148">
        <v>25.537839999999999</v>
      </c>
      <c r="BY269" s="264">
        <f t="shared" si="201"/>
        <v>58.239999999999995</v>
      </c>
      <c r="BZ269" s="265">
        <f t="shared" si="202"/>
        <v>0.69517189748506281</v>
      </c>
      <c r="CA269" s="282">
        <v>0</v>
      </c>
      <c r="CB269" s="260"/>
      <c r="CC269" s="260">
        <v>0.33336450000000001</v>
      </c>
      <c r="CD269" s="260">
        <v>6.7163500000000001E-2</v>
      </c>
      <c r="CE269" s="260">
        <v>0.17055799999999999</v>
      </c>
      <c r="CF269" s="260">
        <v>0</v>
      </c>
      <c r="CG269" s="260">
        <v>0.27520939999999999</v>
      </c>
      <c r="CH269" s="260">
        <v>57.28031</v>
      </c>
      <c r="CI269" s="260"/>
      <c r="CJ269" s="905">
        <f t="shared" si="181"/>
        <v>0.11339459999999235</v>
      </c>
      <c r="CK269" s="906">
        <f t="shared" si="182"/>
        <v>1.9470226648350337E-3</v>
      </c>
    </row>
    <row r="270" spans="1:89" ht="11.45" customHeight="1">
      <c r="A270" s="214">
        <v>2004</v>
      </c>
      <c r="B270" s="215" t="s">
        <v>472</v>
      </c>
      <c r="C270" s="214" t="s">
        <v>518</v>
      </c>
      <c r="D270" s="214" t="s">
        <v>8</v>
      </c>
      <c r="E270" s="214" t="s">
        <v>241</v>
      </c>
      <c r="F270" s="904" t="s">
        <v>401</v>
      </c>
      <c r="G270" s="146">
        <v>37.783470000000001</v>
      </c>
      <c r="H270" s="147">
        <v>11.67365</v>
      </c>
      <c r="I270" s="148">
        <v>11.67365</v>
      </c>
      <c r="J270" s="264">
        <f t="shared" si="194"/>
        <v>26.109819999999999</v>
      </c>
      <c r="K270" s="265">
        <f t="shared" si="195"/>
        <v>0.6910381709250103</v>
      </c>
      <c r="L270" s="146">
        <v>0</v>
      </c>
      <c r="M270" s="147"/>
      <c r="N270" s="147">
        <v>4.2630499999999998</v>
      </c>
      <c r="O270" s="147">
        <v>0.89543680000000003</v>
      </c>
      <c r="P270" s="147">
        <v>0.98891499999999999</v>
      </c>
      <c r="Q270" s="147">
        <v>0</v>
      </c>
      <c r="R270" s="147">
        <v>0.48076530000000001</v>
      </c>
      <c r="S270" s="147">
        <v>19.442260000000001</v>
      </c>
      <c r="T270" s="260"/>
      <c r="U270" s="905">
        <f t="shared" si="197"/>
        <v>3.9392899999999287E-2</v>
      </c>
      <c r="V270" s="906">
        <f t="shared" si="198"/>
        <v>1.508738857640508E-3</v>
      </c>
      <c r="W270" s="1029">
        <f t="shared" si="172"/>
        <v>0.74463401126472728</v>
      </c>
      <c r="X270" s="214">
        <v>2004</v>
      </c>
      <c r="Y270" s="215" t="s">
        <v>472</v>
      </c>
      <c r="Z270" s="214" t="s">
        <v>518</v>
      </c>
      <c r="AA270" s="214" t="s">
        <v>8</v>
      </c>
      <c r="AB270" s="214" t="s">
        <v>241</v>
      </c>
      <c r="AC270" s="904" t="s">
        <v>401</v>
      </c>
      <c r="AD270" s="146">
        <v>30.722159999999999</v>
      </c>
      <c r="AE270" s="147">
        <v>9.1616599999999995</v>
      </c>
      <c r="AF270" s="148">
        <v>9.1616599999999995</v>
      </c>
      <c r="AG270" s="264">
        <f t="shared" si="150"/>
        <v>21.560499999999998</v>
      </c>
      <c r="AH270" s="265">
        <f t="shared" si="151"/>
        <v>0.70178984810963807</v>
      </c>
      <c r="AI270" s="282">
        <v>0</v>
      </c>
      <c r="AJ270" s="260"/>
      <c r="AK270" s="260">
        <v>3.399359</v>
      </c>
      <c r="AL270" s="260">
        <v>0.95230150000000002</v>
      </c>
      <c r="AM270" s="260">
        <v>1.241716</v>
      </c>
      <c r="AN270" s="260">
        <v>0</v>
      </c>
      <c r="AO270" s="260">
        <v>0.5153837</v>
      </c>
      <c r="AP270" s="260">
        <v>15.40335</v>
      </c>
      <c r="AQ270" s="260"/>
      <c r="AR270" s="905">
        <f t="shared" si="174"/>
        <v>4.8389799999995375E-2</v>
      </c>
      <c r="AS270" s="906">
        <f t="shared" si="152"/>
        <v>2.2443728113909871E-3</v>
      </c>
      <c r="AT270" s="214">
        <v>2004</v>
      </c>
      <c r="AU270" s="215" t="s">
        <v>472</v>
      </c>
      <c r="AV270" s="214" t="s">
        <v>518</v>
      </c>
      <c r="AW270" s="214" t="s">
        <v>8</v>
      </c>
      <c r="AX270" s="214" t="s">
        <v>241</v>
      </c>
      <c r="AY270" s="904" t="s">
        <v>401</v>
      </c>
      <c r="AZ270" s="146">
        <v>26.380369999999999</v>
      </c>
      <c r="BA270" s="147">
        <v>8.8376300000000008</v>
      </c>
      <c r="BB270" s="148">
        <v>8.8376300000000008</v>
      </c>
      <c r="BC270" s="264">
        <f t="shared" si="199"/>
        <v>17.542739999999998</v>
      </c>
      <c r="BD270" s="265">
        <f t="shared" si="200"/>
        <v>0.66499218926800496</v>
      </c>
      <c r="BE270" s="282">
        <v>0</v>
      </c>
      <c r="BF270" s="260"/>
      <c r="BG270" s="260">
        <v>10.49492</v>
      </c>
      <c r="BH270" s="260">
        <v>1.248254</v>
      </c>
      <c r="BI270" s="260">
        <v>0.79001999999999994</v>
      </c>
      <c r="BJ270" s="260">
        <v>0</v>
      </c>
      <c r="BK270" s="260">
        <v>0.70014290000000001</v>
      </c>
      <c r="BL270" s="260">
        <v>4.3059380000000003</v>
      </c>
      <c r="BM270" s="260"/>
      <c r="BN270" s="905">
        <f t="shared" si="179"/>
        <v>3.4650999999996657E-3</v>
      </c>
      <c r="BO270" s="906">
        <f t="shared" si="180"/>
        <v>1.9752330593736589E-4</v>
      </c>
      <c r="BP270" s="214">
        <v>2004</v>
      </c>
      <c r="BQ270" s="215" t="s">
        <v>472</v>
      </c>
      <c r="BR270" s="214" t="s">
        <v>518</v>
      </c>
      <c r="BS270" s="214" t="s">
        <v>8</v>
      </c>
      <c r="BT270" s="214" t="s">
        <v>241</v>
      </c>
      <c r="BU270" s="904" t="s">
        <v>401</v>
      </c>
      <c r="BV270" s="146">
        <v>82.879909999999995</v>
      </c>
      <c r="BW270" s="147">
        <v>26.23124</v>
      </c>
      <c r="BX270" s="148">
        <v>26.23124</v>
      </c>
      <c r="BY270" s="264">
        <f t="shared" si="201"/>
        <v>56.648669999999996</v>
      </c>
      <c r="BZ270" s="265">
        <f t="shared" si="202"/>
        <v>0.68350303469200191</v>
      </c>
      <c r="CA270" s="282">
        <v>0</v>
      </c>
      <c r="CB270" s="260"/>
      <c r="CC270" s="260">
        <v>0.49981779999999998</v>
      </c>
      <c r="CD270" s="260">
        <v>0.21474170000000001</v>
      </c>
      <c r="CE270" s="260">
        <v>0.1131182</v>
      </c>
      <c r="CF270" s="260">
        <v>0</v>
      </c>
      <c r="CG270" s="260">
        <v>6.07824E-2</v>
      </c>
      <c r="CH270" s="260">
        <v>55.716859999999997</v>
      </c>
      <c r="CI270" s="260"/>
      <c r="CJ270" s="905">
        <f t="shared" si="181"/>
        <v>4.33498999999955E-2</v>
      </c>
      <c r="CK270" s="906">
        <f t="shared" si="182"/>
        <v>7.6524126691757284E-4</v>
      </c>
    </row>
    <row r="271" spans="1:89" ht="11.45" customHeight="1">
      <c r="A271" s="214">
        <v>1999</v>
      </c>
      <c r="B271" s="215" t="s">
        <v>472</v>
      </c>
      <c r="C271" s="214" t="s">
        <v>518</v>
      </c>
      <c r="D271" s="214" t="s">
        <v>10</v>
      </c>
      <c r="E271" s="214" t="s">
        <v>242</v>
      </c>
      <c r="F271" s="904" t="s">
        <v>401</v>
      </c>
      <c r="G271" s="146">
        <v>37.219940000000001</v>
      </c>
      <c r="H271" s="147">
        <v>13.19739</v>
      </c>
      <c r="I271" s="148">
        <v>13.19739</v>
      </c>
      <c r="J271" s="264">
        <f t="shared" si="194"/>
        <v>24.022550000000003</v>
      </c>
      <c r="K271" s="265">
        <f t="shared" si="195"/>
        <v>0.6454215133071145</v>
      </c>
      <c r="L271" s="146">
        <v>0</v>
      </c>
      <c r="M271" s="147"/>
      <c r="N271" s="147">
        <v>3.0560070000000001</v>
      </c>
      <c r="O271" s="147">
        <v>1.0510079999999999</v>
      </c>
      <c r="P271" s="147">
        <v>1.234351</v>
      </c>
      <c r="Q271" s="147">
        <v>0</v>
      </c>
      <c r="R271" s="147">
        <v>0.1559381</v>
      </c>
      <c r="S271" s="147">
        <v>18.460599999999999</v>
      </c>
      <c r="T271" s="260"/>
      <c r="U271" s="905">
        <f t="shared" si="197"/>
        <v>6.4645900000002143E-2</v>
      </c>
      <c r="V271" s="906">
        <f t="shared" si="198"/>
        <v>2.6910507002796181E-3</v>
      </c>
      <c r="W271" s="1029">
        <f t="shared" si="172"/>
        <v>0.76846962541445418</v>
      </c>
      <c r="X271" s="214">
        <v>1999</v>
      </c>
      <c r="Y271" s="215" t="s">
        <v>472</v>
      </c>
      <c r="Z271" s="214" t="s">
        <v>518</v>
      </c>
      <c r="AA271" s="214" t="s">
        <v>10</v>
      </c>
      <c r="AB271" s="214" t="s">
        <v>242</v>
      </c>
      <c r="AC271" s="904" t="s">
        <v>401</v>
      </c>
      <c r="AD271" s="146">
        <v>32.309469999999997</v>
      </c>
      <c r="AE271" s="147">
        <v>10.80626</v>
      </c>
      <c r="AF271" s="148">
        <v>10.80626</v>
      </c>
      <c r="AG271" s="264">
        <f t="shared" si="150"/>
        <v>21.503209999999996</v>
      </c>
      <c r="AH271" s="265">
        <f t="shared" si="151"/>
        <v>0.66553892713189033</v>
      </c>
      <c r="AI271" s="282">
        <v>0</v>
      </c>
      <c r="AJ271" s="260"/>
      <c r="AK271" s="260">
        <v>2.4987140000000001</v>
      </c>
      <c r="AL271" s="260">
        <v>1.2073449999999999</v>
      </c>
      <c r="AM271" s="260">
        <v>1.5397160000000001</v>
      </c>
      <c r="AN271" s="260">
        <v>0</v>
      </c>
      <c r="AO271" s="260">
        <v>0.1572537</v>
      </c>
      <c r="AP271" s="260">
        <v>16.03388</v>
      </c>
      <c r="AQ271" s="260"/>
      <c r="AR271" s="905">
        <f t="shared" si="174"/>
        <v>6.6301299999995678E-2</v>
      </c>
      <c r="AS271" s="906">
        <f t="shared" si="152"/>
        <v>3.0833210483456048E-3</v>
      </c>
      <c r="AT271" s="214">
        <v>1999</v>
      </c>
      <c r="AU271" s="215" t="s">
        <v>472</v>
      </c>
      <c r="AV271" s="214" t="s">
        <v>518</v>
      </c>
      <c r="AW271" s="214" t="s">
        <v>10</v>
      </c>
      <c r="AX271" s="214" t="s">
        <v>242</v>
      </c>
      <c r="AY271" s="904" t="s">
        <v>401</v>
      </c>
      <c r="AZ271" s="146">
        <v>25.970949999999998</v>
      </c>
      <c r="BA271" s="147">
        <v>11.61863</v>
      </c>
      <c r="BB271" s="148">
        <v>11.61863</v>
      </c>
      <c r="BC271" s="264">
        <f t="shared" si="199"/>
        <v>14.352319999999999</v>
      </c>
      <c r="BD271" s="265">
        <f t="shared" si="200"/>
        <v>0.55262976517994145</v>
      </c>
      <c r="BE271" s="282">
        <v>0</v>
      </c>
      <c r="BF271" s="260"/>
      <c r="BG271" s="260">
        <v>6.5102599999999997</v>
      </c>
      <c r="BH271" s="260">
        <v>1.129529</v>
      </c>
      <c r="BI271" s="260">
        <v>0.88418529999999995</v>
      </c>
      <c r="BJ271" s="260">
        <v>0</v>
      </c>
      <c r="BK271" s="260">
        <v>0.21521760000000001</v>
      </c>
      <c r="BL271" s="260">
        <v>5.6263069999999997</v>
      </c>
      <c r="BM271" s="260"/>
      <c r="BN271" s="905">
        <f t="shared" si="179"/>
        <v>-1.3178899999999771E-2</v>
      </c>
      <c r="BO271" s="906">
        <f t="shared" si="180"/>
        <v>-9.1824178948070919E-4</v>
      </c>
      <c r="BP271" s="214">
        <v>1999</v>
      </c>
      <c r="BQ271" s="215" t="s">
        <v>472</v>
      </c>
      <c r="BR271" s="214" t="s">
        <v>518</v>
      </c>
      <c r="BS271" s="214" t="s">
        <v>10</v>
      </c>
      <c r="BT271" s="214" t="s">
        <v>242</v>
      </c>
      <c r="BU271" s="904" t="s">
        <v>401</v>
      </c>
      <c r="BV271" s="146">
        <v>78.616680000000002</v>
      </c>
      <c r="BW271" s="147">
        <v>27.420179999999998</v>
      </c>
      <c r="BX271" s="148">
        <v>27.420179999999998</v>
      </c>
      <c r="BY271" s="264">
        <f t="shared" si="201"/>
        <v>51.1965</v>
      </c>
      <c r="BZ271" s="265">
        <f t="shared" si="202"/>
        <v>0.65121676468657796</v>
      </c>
      <c r="CA271" s="282">
        <v>0</v>
      </c>
      <c r="CB271" s="260"/>
      <c r="CC271" s="260">
        <v>0.5525331</v>
      </c>
      <c r="CD271" s="260">
        <v>0.15870290000000001</v>
      </c>
      <c r="CE271" s="260">
        <v>0.25794600000000001</v>
      </c>
      <c r="CF271" s="260">
        <v>0</v>
      </c>
      <c r="CG271" s="260">
        <v>5.9204100000000003E-2</v>
      </c>
      <c r="CH271" s="260">
        <v>49.993079999999999</v>
      </c>
      <c r="CI271" s="260"/>
      <c r="CJ271" s="905">
        <f t="shared" si="181"/>
        <v>0.17503390000000252</v>
      </c>
      <c r="CK271" s="906">
        <f t="shared" si="182"/>
        <v>3.41886457082032E-3</v>
      </c>
    </row>
    <row r="272" spans="1:89" ht="11.45" customHeight="1">
      <c r="A272" s="214">
        <v>1997</v>
      </c>
      <c r="B272" s="215" t="s">
        <v>472</v>
      </c>
      <c r="C272" s="214" t="s">
        <v>518</v>
      </c>
      <c r="D272" s="214" t="s">
        <v>12</v>
      </c>
      <c r="E272" s="214" t="s">
        <v>243</v>
      </c>
      <c r="F272" s="904" t="s">
        <v>401</v>
      </c>
      <c r="G272" s="175">
        <v>36.336199999999998</v>
      </c>
      <c r="H272" s="176">
        <v>12.529500000000001</v>
      </c>
      <c r="I272" s="177">
        <v>12.529500000000001</v>
      </c>
      <c r="J272" s="264">
        <f t="shared" si="194"/>
        <v>23.806699999999999</v>
      </c>
      <c r="K272" s="265">
        <f t="shared" si="195"/>
        <v>0.65517858224030034</v>
      </c>
      <c r="L272" s="146">
        <v>0</v>
      </c>
      <c r="M272" s="147"/>
      <c r="N272" s="147">
        <v>2.6459060000000001</v>
      </c>
      <c r="O272" s="147">
        <v>0.80135869999999998</v>
      </c>
      <c r="P272" s="147">
        <v>1.4149179999999999</v>
      </c>
      <c r="Q272" s="147">
        <v>0</v>
      </c>
      <c r="R272" s="147">
        <v>0.1517696</v>
      </c>
      <c r="S272" s="147">
        <v>18.68778</v>
      </c>
      <c r="T272" s="260"/>
      <c r="U272" s="905">
        <f t="shared" si="197"/>
        <v>0.10496769999999955</v>
      </c>
      <c r="V272" s="906">
        <f t="shared" si="198"/>
        <v>4.4091663271263789E-3</v>
      </c>
      <c r="W272" s="1029">
        <f t="shared" si="172"/>
        <v>0.78497985861123132</v>
      </c>
      <c r="X272" s="214">
        <v>1997</v>
      </c>
      <c r="Y272" s="215" t="s">
        <v>472</v>
      </c>
      <c r="Z272" s="214" t="s">
        <v>518</v>
      </c>
      <c r="AA272" s="214" t="s">
        <v>12</v>
      </c>
      <c r="AB272" s="214" t="s">
        <v>243</v>
      </c>
      <c r="AC272" s="904" t="s">
        <v>401</v>
      </c>
      <c r="AD272" s="175">
        <v>31.869129999999998</v>
      </c>
      <c r="AE272" s="176">
        <v>10.315939999999999</v>
      </c>
      <c r="AF272" s="177">
        <v>10.315939999999999</v>
      </c>
      <c r="AG272" s="264">
        <f t="shared" si="150"/>
        <v>21.553190000000001</v>
      </c>
      <c r="AH272" s="265">
        <f t="shared" si="151"/>
        <v>0.6763030556529156</v>
      </c>
      <c r="AI272" s="282">
        <v>0</v>
      </c>
      <c r="AJ272" s="260"/>
      <c r="AK272" s="260">
        <v>2.1486320000000001</v>
      </c>
      <c r="AL272" s="260">
        <v>0.87317900000000004</v>
      </c>
      <c r="AM272" s="260">
        <v>1.7831760000000001</v>
      </c>
      <c r="AN272" s="260">
        <v>0</v>
      </c>
      <c r="AO272" s="260">
        <v>0.1123743</v>
      </c>
      <c r="AP272" s="260">
        <v>16.489450000000001</v>
      </c>
      <c r="AQ272" s="260"/>
      <c r="AR272" s="905">
        <f t="shared" si="174"/>
        <v>0.14637869999999964</v>
      </c>
      <c r="AS272" s="906">
        <f t="shared" si="152"/>
        <v>6.7915097486729173E-3</v>
      </c>
      <c r="AT272" s="214">
        <v>1997</v>
      </c>
      <c r="AU272" s="215" t="s">
        <v>472</v>
      </c>
      <c r="AV272" s="214" t="s">
        <v>518</v>
      </c>
      <c r="AW272" s="214" t="s">
        <v>12</v>
      </c>
      <c r="AX272" s="214" t="s">
        <v>243</v>
      </c>
      <c r="AY272" s="904" t="s">
        <v>401</v>
      </c>
      <c r="AZ272" s="175">
        <v>25.998480000000001</v>
      </c>
      <c r="BA272" s="176">
        <v>12.35904</v>
      </c>
      <c r="BB272" s="177">
        <v>12.35904</v>
      </c>
      <c r="BC272" s="264">
        <f t="shared" si="199"/>
        <v>13.63944</v>
      </c>
      <c r="BD272" s="265">
        <f t="shared" si="200"/>
        <v>0.52462451651019604</v>
      </c>
      <c r="BE272" s="282">
        <v>0</v>
      </c>
      <c r="BF272" s="260"/>
      <c r="BG272" s="260">
        <v>5.3689489999999997</v>
      </c>
      <c r="BH272" s="260">
        <v>0.92604489999999995</v>
      </c>
      <c r="BI272" s="260">
        <v>0.9872012</v>
      </c>
      <c r="BJ272" s="260">
        <v>0</v>
      </c>
      <c r="BK272" s="260">
        <v>0.19986010000000001</v>
      </c>
      <c r="BL272" s="260">
        <v>6.2235740000000002</v>
      </c>
      <c r="BM272" s="260"/>
      <c r="BN272" s="905">
        <f t="shared" si="179"/>
        <v>-6.618920000000017E-2</v>
      </c>
      <c r="BO272" s="906">
        <f t="shared" si="180"/>
        <v>-4.8527798795258582E-3</v>
      </c>
      <c r="BP272" s="214">
        <v>1997</v>
      </c>
      <c r="BQ272" s="215" t="s">
        <v>472</v>
      </c>
      <c r="BR272" s="214" t="s">
        <v>518</v>
      </c>
      <c r="BS272" s="214" t="s">
        <v>12</v>
      </c>
      <c r="BT272" s="214" t="s">
        <v>243</v>
      </c>
      <c r="BU272" s="904" t="s">
        <v>401</v>
      </c>
      <c r="BV272" s="175">
        <v>76.100639999999999</v>
      </c>
      <c r="BW272" s="176">
        <v>23.94547</v>
      </c>
      <c r="BX272" s="177">
        <v>23.94547</v>
      </c>
      <c r="BY272" s="264">
        <f t="shared" si="201"/>
        <v>52.155169999999998</v>
      </c>
      <c r="BZ272" s="265">
        <f t="shared" si="202"/>
        <v>0.68534469618126737</v>
      </c>
      <c r="CA272" s="282">
        <v>0</v>
      </c>
      <c r="CB272" s="260"/>
      <c r="CC272" s="260">
        <v>0.58887290000000003</v>
      </c>
      <c r="CD272" s="260">
        <v>0.23152449999999999</v>
      </c>
      <c r="CE272" s="260">
        <v>0.27902510000000003</v>
      </c>
      <c r="CF272" s="260">
        <v>0</v>
      </c>
      <c r="CG272" s="260">
        <v>0.26937290000000003</v>
      </c>
      <c r="CH272" s="260">
        <v>50.603119999999997</v>
      </c>
      <c r="CI272" s="260"/>
      <c r="CJ272" s="905">
        <f t="shared" si="181"/>
        <v>0.18325459999999794</v>
      </c>
      <c r="CK272" s="906">
        <f t="shared" si="182"/>
        <v>3.5136420799701724E-3</v>
      </c>
    </row>
    <row r="273" spans="1:89" ht="11.45" customHeight="1">
      <c r="A273" s="212">
        <v>2012</v>
      </c>
      <c r="B273" s="213" t="s">
        <v>473</v>
      </c>
      <c r="C273" s="212" t="s">
        <v>515</v>
      </c>
      <c r="D273" s="212" t="s">
        <v>20</v>
      </c>
      <c r="E273" s="212" t="s">
        <v>244</v>
      </c>
      <c r="F273" s="1011" t="s">
        <v>313</v>
      </c>
      <c r="G273" s="267">
        <v>42.107619999999997</v>
      </c>
      <c r="H273" s="268">
        <v>27.363479999999999</v>
      </c>
      <c r="I273" s="269">
        <v>29.815059999999999</v>
      </c>
      <c r="J273" s="256">
        <f t="shared" si="194"/>
        <v>12.292559999999998</v>
      </c>
      <c r="K273" s="257">
        <f t="shared" si="195"/>
        <v>0.29193195910858888</v>
      </c>
      <c r="L273" s="603">
        <v>8.0890140000000006</v>
      </c>
      <c r="M273" s="604"/>
      <c r="N273" s="604">
        <v>6.4486829999999999</v>
      </c>
      <c r="O273" s="604"/>
      <c r="P273" s="604"/>
      <c r="Q273" s="604"/>
      <c r="R273" s="604"/>
      <c r="S273" s="604">
        <v>0.20123769999999999</v>
      </c>
      <c r="T273" s="925">
        <f t="shared" ref="T273:T282" si="204">H273-I273</f>
        <v>-2.4515799999999999</v>
      </c>
      <c r="U273" s="926">
        <f t="shared" si="197"/>
        <v>5.2052999999965266E-3</v>
      </c>
      <c r="V273" s="927">
        <f t="shared" si="198"/>
        <v>4.2345125832182452E-4</v>
      </c>
      <c r="W273" s="903">
        <f t="shared" si="172"/>
        <v>1.6370690889448578E-2</v>
      </c>
      <c r="X273" s="212">
        <v>2012</v>
      </c>
      <c r="Y273" s="213" t="s">
        <v>473</v>
      </c>
      <c r="Z273" s="212" t="s">
        <v>515</v>
      </c>
      <c r="AA273" s="212" t="s">
        <v>20</v>
      </c>
      <c r="AB273" s="212" t="s">
        <v>244</v>
      </c>
      <c r="AC273" s="1011" t="s">
        <v>313</v>
      </c>
      <c r="AD273" s="267">
        <v>34.701309999999999</v>
      </c>
      <c r="AE273" s="268">
        <v>23.40578</v>
      </c>
      <c r="AF273" s="269">
        <v>26.192060000000001</v>
      </c>
      <c r="AG273" s="256">
        <f t="shared" ref="AG273:AG338" si="205">AD273-AF273</f>
        <v>8.509249999999998</v>
      </c>
      <c r="AH273" s="257">
        <f t="shared" ref="AH273:AH338" si="206">(AD273-AF273)/AD273</f>
        <v>0.24521408557774904</v>
      </c>
      <c r="AI273" s="1012">
        <v>6.3242900000000004</v>
      </c>
      <c r="AJ273" s="256"/>
      <c r="AK273" s="256">
        <v>4.7821300000000004</v>
      </c>
      <c r="AL273" s="256"/>
      <c r="AM273" s="256"/>
      <c r="AN273" s="256"/>
      <c r="AO273" s="256"/>
      <c r="AP273" s="256">
        <v>0.18356040000000001</v>
      </c>
      <c r="AQ273" s="256">
        <f t="shared" si="173"/>
        <v>-2.7862800000000014</v>
      </c>
      <c r="AR273" s="1013">
        <f t="shared" si="174"/>
        <v>5.5496000000001544E-3</v>
      </c>
      <c r="AS273" s="927">
        <f t="shared" ref="AS273:AS338" si="207">AR273/AG273</f>
        <v>6.5218438757824195E-4</v>
      </c>
      <c r="AT273" s="212">
        <v>2012</v>
      </c>
      <c r="AU273" s="213" t="s">
        <v>473</v>
      </c>
      <c r="AV273" s="212" t="s">
        <v>515</v>
      </c>
      <c r="AW273" s="212" t="s">
        <v>20</v>
      </c>
      <c r="AX273" s="212" t="s">
        <v>244</v>
      </c>
      <c r="AY273" s="1011" t="s">
        <v>313</v>
      </c>
      <c r="AZ273" s="267">
        <v>51.60183</v>
      </c>
      <c r="BA273" s="268">
        <v>34.844499999999996</v>
      </c>
      <c r="BB273" s="269">
        <v>37.15757</v>
      </c>
      <c r="BC273" s="256">
        <f t="shared" si="199"/>
        <v>14.44426</v>
      </c>
      <c r="BD273" s="257">
        <f t="shared" si="200"/>
        <v>0.27991759206989364</v>
      </c>
      <c r="BE273" s="1012">
        <v>7.1368429999999998</v>
      </c>
      <c r="BF273" s="256"/>
      <c r="BG273" s="256">
        <v>9.4423049999999993</v>
      </c>
      <c r="BH273" s="256"/>
      <c r="BI273" s="256"/>
      <c r="BJ273" s="256"/>
      <c r="BK273" s="256"/>
      <c r="BL273" s="256">
        <v>0.17281530000000001</v>
      </c>
      <c r="BM273" s="256">
        <f t="shared" si="177"/>
        <v>-2.3130700000000033</v>
      </c>
      <c r="BN273" s="1013">
        <f t="shared" si="179"/>
        <v>5.3667000000032772E-3</v>
      </c>
      <c r="BO273" s="927">
        <f t="shared" si="180"/>
        <v>3.7154551358140032E-4</v>
      </c>
      <c r="BP273" s="212">
        <v>2012</v>
      </c>
      <c r="BQ273" s="213" t="s">
        <v>473</v>
      </c>
      <c r="BR273" s="212" t="s">
        <v>515</v>
      </c>
      <c r="BS273" s="212" t="s">
        <v>20</v>
      </c>
      <c r="BT273" s="212" t="s">
        <v>244</v>
      </c>
      <c r="BU273" s="1011" t="s">
        <v>313</v>
      </c>
      <c r="BV273" s="267">
        <v>62.384500000000003</v>
      </c>
      <c r="BW273" s="268">
        <v>21.32095</v>
      </c>
      <c r="BX273" s="269">
        <v>20.679110000000001</v>
      </c>
      <c r="BY273" s="256">
        <f t="shared" si="201"/>
        <v>41.705390000000001</v>
      </c>
      <c r="BZ273" s="257">
        <f t="shared" si="202"/>
        <v>0.66852166804254265</v>
      </c>
      <c r="CA273" s="1012">
        <v>35.479900000000001</v>
      </c>
      <c r="CB273" s="256"/>
      <c r="CC273" s="256">
        <v>4.9694760000000002</v>
      </c>
      <c r="CD273" s="256"/>
      <c r="CE273" s="256"/>
      <c r="CF273" s="256"/>
      <c r="CG273" s="256"/>
      <c r="CH273" s="256">
        <v>0.61417580000000005</v>
      </c>
      <c r="CI273" s="256">
        <f t="shared" si="178"/>
        <v>0.64183999999999841</v>
      </c>
      <c r="CJ273" s="1013">
        <f t="shared" si="181"/>
        <v>-1.7999999997186933E-6</v>
      </c>
      <c r="CK273" s="927">
        <f t="shared" si="182"/>
        <v>-4.3159888918882982E-8</v>
      </c>
    </row>
    <row r="274" spans="1:89" ht="11.45" customHeight="1">
      <c r="A274" s="205">
        <v>2010</v>
      </c>
      <c r="B274" s="206" t="s">
        <v>473</v>
      </c>
      <c r="C274" s="205" t="s">
        <v>515</v>
      </c>
      <c r="D274" s="205" t="s">
        <v>4</v>
      </c>
      <c r="E274" s="205" t="s">
        <v>245</v>
      </c>
      <c r="F274" s="891" t="s">
        <v>313</v>
      </c>
      <c r="G274" s="267">
        <v>42.598460000000003</v>
      </c>
      <c r="H274" s="268">
        <v>25.926210000000001</v>
      </c>
      <c r="I274" s="269">
        <v>30.84656</v>
      </c>
      <c r="J274" s="258">
        <f t="shared" si="194"/>
        <v>11.751900000000003</v>
      </c>
      <c r="K274" s="259">
        <f t="shared" si="195"/>
        <v>0.27587617017140997</v>
      </c>
      <c r="L274" s="267">
        <v>10.64617</v>
      </c>
      <c r="M274" s="268"/>
      <c r="N274" s="268">
        <v>5.8650520000000004</v>
      </c>
      <c r="O274" s="268"/>
      <c r="P274" s="268"/>
      <c r="Q274" s="268"/>
      <c r="R274" s="268"/>
      <c r="S274" s="268">
        <v>0.2248106</v>
      </c>
      <c r="T274" s="258">
        <f t="shared" si="204"/>
        <v>-4.9203499999999991</v>
      </c>
      <c r="U274" s="892">
        <f t="shared" si="197"/>
        <v>-6.378259999999969E-2</v>
      </c>
      <c r="V274" s="893">
        <f t="shared" si="198"/>
        <v>-5.4274287562010972E-3</v>
      </c>
      <c r="W274" s="900">
        <f t="shared" si="172"/>
        <v>1.9129723704252075E-2</v>
      </c>
      <c r="X274" s="205">
        <v>2010</v>
      </c>
      <c r="Y274" s="206" t="s">
        <v>473</v>
      </c>
      <c r="Z274" s="205" t="s">
        <v>515</v>
      </c>
      <c r="AA274" s="205" t="s">
        <v>4</v>
      </c>
      <c r="AB274" s="205" t="s">
        <v>245</v>
      </c>
      <c r="AC274" s="891" t="s">
        <v>313</v>
      </c>
      <c r="AD274" s="267">
        <v>35.765749999999997</v>
      </c>
      <c r="AE274" s="268">
        <v>22.374030000000001</v>
      </c>
      <c r="AF274" s="269">
        <v>27.614239999999999</v>
      </c>
      <c r="AG274" s="258">
        <f t="shared" si="205"/>
        <v>8.1515099999999983</v>
      </c>
      <c r="AH274" s="259">
        <f t="shared" si="206"/>
        <v>0.22791385613331186</v>
      </c>
      <c r="AI274" s="280">
        <v>8.9815140000000007</v>
      </c>
      <c r="AJ274" s="258"/>
      <c r="AK274" s="258">
        <v>4.2073119999999999</v>
      </c>
      <c r="AL274" s="258"/>
      <c r="AM274" s="258"/>
      <c r="AN274" s="258"/>
      <c r="AO274" s="258"/>
      <c r="AP274" s="258">
        <v>0.2528067</v>
      </c>
      <c r="AQ274" s="258">
        <f t="shared" si="173"/>
        <v>-5.2402099999999976</v>
      </c>
      <c r="AR274" s="892">
        <f t="shared" si="174"/>
        <v>-4.9912700000005472E-2</v>
      </c>
      <c r="AS274" s="893">
        <f t="shared" si="207"/>
        <v>-6.1231232004874533E-3</v>
      </c>
      <c r="AT274" s="205">
        <v>2010</v>
      </c>
      <c r="AU274" s="206" t="s">
        <v>473</v>
      </c>
      <c r="AV274" s="205" t="s">
        <v>515</v>
      </c>
      <c r="AW274" s="205" t="s">
        <v>4</v>
      </c>
      <c r="AX274" s="205" t="s">
        <v>245</v>
      </c>
      <c r="AY274" s="891" t="s">
        <v>313</v>
      </c>
      <c r="AZ274" s="267">
        <v>50.176270000000002</v>
      </c>
      <c r="BA274" s="268">
        <v>32.343719999999998</v>
      </c>
      <c r="BB274" s="269">
        <v>37.299619999999997</v>
      </c>
      <c r="BC274" s="258">
        <f t="shared" si="199"/>
        <v>12.876650000000005</v>
      </c>
      <c r="BD274" s="259">
        <f t="shared" si="200"/>
        <v>0.25662828265233756</v>
      </c>
      <c r="BE274" s="280">
        <v>9.0162720000000007</v>
      </c>
      <c r="BF274" s="258"/>
      <c r="BG274" s="258">
        <v>8.7115799999999997</v>
      </c>
      <c r="BH274" s="258"/>
      <c r="BI274" s="258"/>
      <c r="BJ274" s="258"/>
      <c r="BK274" s="258"/>
      <c r="BL274" s="258">
        <v>0.2078323</v>
      </c>
      <c r="BM274" s="258">
        <f t="shared" si="177"/>
        <v>-4.9558999999999997</v>
      </c>
      <c r="BN274" s="892">
        <f t="shared" si="179"/>
        <v>-0.10313429999999357</v>
      </c>
      <c r="BO274" s="893">
        <f t="shared" si="180"/>
        <v>-8.009404619989946E-3</v>
      </c>
      <c r="BP274" s="205">
        <v>2010</v>
      </c>
      <c r="BQ274" s="206" t="s">
        <v>473</v>
      </c>
      <c r="BR274" s="205" t="s">
        <v>515</v>
      </c>
      <c r="BS274" s="205" t="s">
        <v>4</v>
      </c>
      <c r="BT274" s="205" t="s">
        <v>245</v>
      </c>
      <c r="BU274" s="891" t="s">
        <v>313</v>
      </c>
      <c r="BV274" s="267">
        <v>68.407039999999995</v>
      </c>
      <c r="BW274" s="268">
        <v>20.712769999999999</v>
      </c>
      <c r="BX274" s="269">
        <v>21.513829999999999</v>
      </c>
      <c r="BY274" s="258">
        <f t="shared" si="201"/>
        <v>46.893209999999996</v>
      </c>
      <c r="BZ274" s="259">
        <f t="shared" si="202"/>
        <v>0.68550269095110683</v>
      </c>
      <c r="CA274" s="280">
        <v>43.060639999999999</v>
      </c>
      <c r="CB274" s="258"/>
      <c r="CC274" s="258">
        <v>4.5548710000000003</v>
      </c>
      <c r="CD274" s="258"/>
      <c r="CE274" s="258"/>
      <c r="CF274" s="258"/>
      <c r="CG274" s="258"/>
      <c r="CH274" s="258">
        <v>1.4471100000000001E-2</v>
      </c>
      <c r="CI274" s="258">
        <f t="shared" si="178"/>
        <v>-0.80105999999999966</v>
      </c>
      <c r="CJ274" s="892">
        <f t="shared" si="181"/>
        <v>6.4287899999996512E-2</v>
      </c>
      <c r="CK274" s="893">
        <f t="shared" si="182"/>
        <v>1.3709426162123795E-3</v>
      </c>
    </row>
    <row r="275" spans="1:89" ht="11.45" customHeight="1">
      <c r="A275" s="216">
        <v>2008</v>
      </c>
      <c r="B275" s="217" t="s">
        <v>473</v>
      </c>
      <c r="C275" s="216" t="s">
        <v>515</v>
      </c>
      <c r="D275" s="216" t="s">
        <v>6</v>
      </c>
      <c r="E275" s="216" t="s">
        <v>246</v>
      </c>
      <c r="F275" s="914" t="s">
        <v>313</v>
      </c>
      <c r="G275" s="267">
        <v>44.203740000000003</v>
      </c>
      <c r="H275" s="268">
        <v>27.991</v>
      </c>
      <c r="I275" s="269">
        <v>30.401430000000001</v>
      </c>
      <c r="J275" s="262">
        <f t="shared" si="194"/>
        <v>13.802310000000002</v>
      </c>
      <c r="K275" s="263">
        <f t="shared" si="195"/>
        <v>0.31224303644895207</v>
      </c>
      <c r="L275" s="594">
        <v>11.076420000000001</v>
      </c>
      <c r="M275" s="595"/>
      <c r="N275" s="595">
        <v>4.7522770000000003</v>
      </c>
      <c r="O275" s="595"/>
      <c r="P275" s="595"/>
      <c r="Q275" s="595"/>
      <c r="R275" s="595"/>
      <c r="S275" s="595">
        <v>0.34681800000000002</v>
      </c>
      <c r="T275" s="262">
        <f t="shared" si="204"/>
        <v>-2.4104300000000016</v>
      </c>
      <c r="U275" s="923">
        <f t="shared" si="197"/>
        <v>3.722500000000295E-2</v>
      </c>
      <c r="V275" s="916">
        <f t="shared" si="198"/>
        <v>2.6970123117074567E-3</v>
      </c>
      <c r="W275" s="968">
        <f t="shared" si="172"/>
        <v>2.5127532999910881E-2</v>
      </c>
      <c r="X275" s="216">
        <v>2008</v>
      </c>
      <c r="Y275" s="217" t="s">
        <v>473</v>
      </c>
      <c r="Z275" s="216" t="s">
        <v>515</v>
      </c>
      <c r="AA275" s="216" t="s">
        <v>6</v>
      </c>
      <c r="AB275" s="216" t="s">
        <v>246</v>
      </c>
      <c r="AC275" s="914" t="s">
        <v>313</v>
      </c>
      <c r="AD275" s="267">
        <v>36.039450000000002</v>
      </c>
      <c r="AE275" s="268">
        <v>23.208159999999999</v>
      </c>
      <c r="AF275" s="269">
        <v>25.576250000000002</v>
      </c>
      <c r="AG275" s="262">
        <f t="shared" si="205"/>
        <v>10.463200000000001</v>
      </c>
      <c r="AH275" s="263">
        <f t="shared" si="206"/>
        <v>0.29032629521260728</v>
      </c>
      <c r="AI275" s="307">
        <v>8.9291509999999992</v>
      </c>
      <c r="AJ275" s="262"/>
      <c r="AK275" s="262">
        <v>3.52922</v>
      </c>
      <c r="AL275" s="262"/>
      <c r="AM275" s="262"/>
      <c r="AN275" s="262"/>
      <c r="AO275" s="262"/>
      <c r="AP275" s="262">
        <v>0.32855030000000002</v>
      </c>
      <c r="AQ275" s="262">
        <f t="shared" si="173"/>
        <v>-2.3680900000000022</v>
      </c>
      <c r="AR275" s="923">
        <f t="shared" si="174"/>
        <v>4.4368700000003258E-2</v>
      </c>
      <c r="AS275" s="916">
        <f t="shared" si="207"/>
        <v>4.2404522517015117E-3</v>
      </c>
      <c r="AT275" s="216">
        <v>2008</v>
      </c>
      <c r="AU275" s="217" t="s">
        <v>473</v>
      </c>
      <c r="AV275" s="216" t="s">
        <v>515</v>
      </c>
      <c r="AW275" s="216" t="s">
        <v>6</v>
      </c>
      <c r="AX275" s="216" t="s">
        <v>246</v>
      </c>
      <c r="AY275" s="914" t="s">
        <v>313</v>
      </c>
      <c r="AZ275" s="267">
        <v>53.969839999999998</v>
      </c>
      <c r="BA275" s="268">
        <v>36.819220000000001</v>
      </c>
      <c r="BB275" s="269">
        <v>39.597499999999997</v>
      </c>
      <c r="BC275" s="262">
        <f t="shared" si="199"/>
        <v>14.372340000000001</v>
      </c>
      <c r="BD275" s="263">
        <f t="shared" si="200"/>
        <v>0.2663031797018483</v>
      </c>
      <c r="BE275" s="307">
        <v>9.9512330000000002</v>
      </c>
      <c r="BF275" s="262"/>
      <c r="BG275" s="262">
        <v>6.7646559999999996</v>
      </c>
      <c r="BH275" s="262"/>
      <c r="BI275" s="262"/>
      <c r="BJ275" s="262"/>
      <c r="BK275" s="262"/>
      <c r="BL275" s="262">
        <v>0.40906140000000002</v>
      </c>
      <c r="BM275" s="262">
        <f t="shared" si="177"/>
        <v>-2.7782799999999952</v>
      </c>
      <c r="BN275" s="923">
        <f t="shared" si="179"/>
        <v>2.5669599999996962E-2</v>
      </c>
      <c r="BO275" s="916">
        <f t="shared" si="180"/>
        <v>1.7860417997345567E-3</v>
      </c>
      <c r="BP275" s="216">
        <v>2008</v>
      </c>
      <c r="BQ275" s="217" t="s">
        <v>473</v>
      </c>
      <c r="BR275" s="216" t="s">
        <v>515</v>
      </c>
      <c r="BS275" s="216" t="s">
        <v>6</v>
      </c>
      <c r="BT275" s="216" t="s">
        <v>246</v>
      </c>
      <c r="BU275" s="914" t="s">
        <v>313</v>
      </c>
      <c r="BV275" s="267">
        <v>68.284260000000003</v>
      </c>
      <c r="BW275" s="268">
        <v>18.578299999999999</v>
      </c>
      <c r="BX275" s="269">
        <v>18.858250000000002</v>
      </c>
      <c r="BY275" s="262">
        <f t="shared" si="201"/>
        <v>49.426010000000005</v>
      </c>
      <c r="BZ275" s="263">
        <f t="shared" si="202"/>
        <v>0.72382727732569707</v>
      </c>
      <c r="CA275" s="307">
        <v>45.648220000000002</v>
      </c>
      <c r="CB275" s="262"/>
      <c r="CC275" s="262">
        <v>3.8972329999999999</v>
      </c>
      <c r="CD275" s="262"/>
      <c r="CE275" s="262"/>
      <c r="CF275" s="262"/>
      <c r="CG275" s="262"/>
      <c r="CH275" s="262">
        <v>0.11725430000000001</v>
      </c>
      <c r="CI275" s="262">
        <f t="shared" si="178"/>
        <v>-0.27995000000000303</v>
      </c>
      <c r="CJ275" s="923">
        <f t="shared" si="181"/>
        <v>4.3252700000010691E-2</v>
      </c>
      <c r="CK275" s="916">
        <f t="shared" si="182"/>
        <v>8.7509997266642977E-4</v>
      </c>
    </row>
    <row r="276" spans="1:89" ht="11.45" customHeight="1">
      <c r="A276" s="205">
        <v>2012</v>
      </c>
      <c r="B276" s="206" t="s">
        <v>474</v>
      </c>
      <c r="C276" s="205" t="s">
        <v>519</v>
      </c>
      <c r="D276" s="205" t="s">
        <v>20</v>
      </c>
      <c r="E276" s="205" t="s">
        <v>247</v>
      </c>
      <c r="F276" s="891" t="s">
        <v>313</v>
      </c>
      <c r="G276" s="603">
        <v>21.347539999999999</v>
      </c>
      <c r="H276" s="604">
        <v>18.016279999999998</v>
      </c>
      <c r="I276" s="605">
        <v>20.09451</v>
      </c>
      <c r="J276" s="238">
        <f t="shared" si="194"/>
        <v>1.253029999999999</v>
      </c>
      <c r="K276" s="255">
        <f t="shared" si="195"/>
        <v>5.8696692921057836E-2</v>
      </c>
      <c r="L276" s="267">
        <v>1.9361660000000001</v>
      </c>
      <c r="M276" s="268"/>
      <c r="N276" s="268"/>
      <c r="O276" s="268"/>
      <c r="P276" s="268"/>
      <c r="Q276" s="268"/>
      <c r="R276" s="268"/>
      <c r="S276" s="268">
        <v>1.395095</v>
      </c>
      <c r="T276" s="258">
        <f t="shared" si="204"/>
        <v>-2.0782300000000014</v>
      </c>
      <c r="U276" s="892">
        <f t="shared" si="197"/>
        <v>-9.9999999969568876E-7</v>
      </c>
      <c r="V276" s="893">
        <f t="shared" si="198"/>
        <v>-7.9806548901118856E-7</v>
      </c>
      <c r="W276" s="1015">
        <f t="shared" si="172"/>
        <v>1.1133771737308773</v>
      </c>
      <c r="X276" s="205">
        <v>2012</v>
      </c>
      <c r="Y276" s="206" t="s">
        <v>474</v>
      </c>
      <c r="Z276" s="205" t="s">
        <v>519</v>
      </c>
      <c r="AA276" s="205" t="s">
        <v>20</v>
      </c>
      <c r="AB276" s="205" t="s">
        <v>247</v>
      </c>
      <c r="AC276" s="891" t="s">
        <v>313</v>
      </c>
      <c r="AD276" s="603">
        <v>14.66813</v>
      </c>
      <c r="AE276" s="604">
        <v>12.205019999999999</v>
      </c>
      <c r="AF276" s="605">
        <v>14.17839</v>
      </c>
      <c r="AG276" s="238">
        <f t="shared" si="205"/>
        <v>0.4897399999999994</v>
      </c>
      <c r="AH276" s="255">
        <f t="shared" si="206"/>
        <v>3.3388032421310651E-2</v>
      </c>
      <c r="AI276" s="280">
        <v>1.3928400000000001</v>
      </c>
      <c r="AJ276" s="258"/>
      <c r="AK276" s="258"/>
      <c r="AL276" s="258"/>
      <c r="AM276" s="258"/>
      <c r="AN276" s="258"/>
      <c r="AO276" s="258"/>
      <c r="AP276" s="258">
        <v>1.0702700000000001</v>
      </c>
      <c r="AQ276" s="258">
        <f t="shared" si="173"/>
        <v>-1.973370000000001</v>
      </c>
      <c r="AR276" s="892">
        <f t="shared" si="174"/>
        <v>0</v>
      </c>
      <c r="AS276" s="893">
        <f t="shared" si="207"/>
        <v>0</v>
      </c>
      <c r="AT276" s="205">
        <v>2012</v>
      </c>
      <c r="AU276" s="206" t="s">
        <v>474</v>
      </c>
      <c r="AV276" s="205" t="s">
        <v>519</v>
      </c>
      <c r="AW276" s="205" t="s">
        <v>20</v>
      </c>
      <c r="AX276" s="205" t="s">
        <v>247</v>
      </c>
      <c r="AY276" s="891" t="s">
        <v>313</v>
      </c>
      <c r="AZ276" s="603">
        <v>13.454079999999999</v>
      </c>
      <c r="BA276" s="604">
        <v>12.37467</v>
      </c>
      <c r="BB276" s="605">
        <v>14.911619999999999</v>
      </c>
      <c r="BC276" s="238">
        <f t="shared" si="199"/>
        <v>-1.4575399999999998</v>
      </c>
      <c r="BD276" s="255">
        <f t="shared" si="200"/>
        <v>-0.10833442346113595</v>
      </c>
      <c r="BE276" s="280">
        <v>0.31757259999999998</v>
      </c>
      <c r="BF276" s="258"/>
      <c r="BG276" s="258"/>
      <c r="BH276" s="258"/>
      <c r="BI276" s="258"/>
      <c r="BJ276" s="258"/>
      <c r="BK276" s="258"/>
      <c r="BL276" s="258">
        <v>0.76183319999999999</v>
      </c>
      <c r="BM276" s="258">
        <f t="shared" si="177"/>
        <v>-2.5369499999999992</v>
      </c>
      <c r="BN276" s="892">
        <f t="shared" si="179"/>
        <v>4.1999999993436177E-6</v>
      </c>
      <c r="BO276" s="893">
        <f t="shared" si="180"/>
        <v>-2.881567572309246E-6</v>
      </c>
      <c r="BP276" s="205">
        <v>2012</v>
      </c>
      <c r="BQ276" s="206" t="s">
        <v>474</v>
      </c>
      <c r="BR276" s="205" t="s">
        <v>519</v>
      </c>
      <c r="BS276" s="205" t="s">
        <v>20</v>
      </c>
      <c r="BT276" s="205" t="s">
        <v>247</v>
      </c>
      <c r="BU276" s="891" t="s">
        <v>313</v>
      </c>
      <c r="BV276" s="603">
        <v>65.184839999999994</v>
      </c>
      <c r="BW276" s="604">
        <v>53.96987</v>
      </c>
      <c r="BX276" s="605">
        <v>55.697330000000001</v>
      </c>
      <c r="BY276" s="238">
        <f t="shared" si="201"/>
        <v>9.4875099999999932</v>
      </c>
      <c r="BZ276" s="255">
        <f t="shared" si="202"/>
        <v>0.14554779915084542</v>
      </c>
      <c r="CA276" s="280">
        <v>7.2433189999999996</v>
      </c>
      <c r="CB276" s="258"/>
      <c r="CC276" s="258"/>
      <c r="CD276" s="258"/>
      <c r="CE276" s="258"/>
      <c r="CF276" s="258"/>
      <c r="CG276" s="258"/>
      <c r="CH276" s="258">
        <v>3.9716469999999999</v>
      </c>
      <c r="CI276" s="258">
        <f t="shared" si="178"/>
        <v>-1.7274600000000007</v>
      </c>
      <c r="CJ276" s="892">
        <f t="shared" si="181"/>
        <v>3.9999999934536845E-6</v>
      </c>
      <c r="CK276" s="893">
        <f t="shared" si="182"/>
        <v>4.2160693305763971E-7</v>
      </c>
    </row>
    <row r="277" spans="1:89" ht="11.45" customHeight="1">
      <c r="A277" s="205">
        <v>2010</v>
      </c>
      <c r="B277" s="206" t="s">
        <v>474</v>
      </c>
      <c r="C277" s="205" t="s">
        <v>519</v>
      </c>
      <c r="D277" s="205" t="s">
        <v>4</v>
      </c>
      <c r="E277" s="205" t="s">
        <v>248</v>
      </c>
      <c r="F277" s="891" t="s">
        <v>313</v>
      </c>
      <c r="G277" s="267">
        <v>21.98546</v>
      </c>
      <c r="H277" s="268">
        <v>18.358619999999998</v>
      </c>
      <c r="I277" s="269">
        <v>20.518329999999999</v>
      </c>
      <c r="J277" s="238">
        <f t="shared" si="194"/>
        <v>1.4671300000000009</v>
      </c>
      <c r="K277" s="255">
        <f t="shared" si="195"/>
        <v>6.6731830946452839E-2</v>
      </c>
      <c r="L277" s="267">
        <v>1.9763189999999999</v>
      </c>
      <c r="M277" s="268"/>
      <c r="N277" s="268"/>
      <c r="O277" s="268"/>
      <c r="P277" s="268"/>
      <c r="Q277" s="268"/>
      <c r="R277" s="268"/>
      <c r="S277" s="268">
        <v>1.6505209999999999</v>
      </c>
      <c r="T277" s="258">
        <f t="shared" si="204"/>
        <v>-2.1597100000000005</v>
      </c>
      <c r="U277" s="892">
        <f t="shared" si="197"/>
        <v>1.7763568394002505E-15</v>
      </c>
      <c r="V277" s="893">
        <f t="shared" si="198"/>
        <v>1.2107698972826193E-15</v>
      </c>
      <c r="W277" s="1015">
        <f t="shared" si="172"/>
        <v>1.1249998295992849</v>
      </c>
      <c r="X277" s="205">
        <v>2010</v>
      </c>
      <c r="Y277" s="206" t="s">
        <v>474</v>
      </c>
      <c r="Z277" s="205" t="s">
        <v>519</v>
      </c>
      <c r="AA277" s="205" t="s">
        <v>4</v>
      </c>
      <c r="AB277" s="205" t="s">
        <v>248</v>
      </c>
      <c r="AC277" s="891" t="s">
        <v>313</v>
      </c>
      <c r="AD277" s="267">
        <v>16.67399</v>
      </c>
      <c r="AE277" s="268">
        <v>13.94122</v>
      </c>
      <c r="AF277" s="269">
        <v>15.98883</v>
      </c>
      <c r="AG277" s="238">
        <f t="shared" si="205"/>
        <v>0.68515999999999977</v>
      </c>
      <c r="AH277" s="255">
        <f t="shared" si="206"/>
        <v>4.1091544375401433E-2</v>
      </c>
      <c r="AI277" s="280">
        <v>1.492183</v>
      </c>
      <c r="AJ277" s="258"/>
      <c r="AK277" s="258"/>
      <c r="AL277" s="258"/>
      <c r="AM277" s="258"/>
      <c r="AN277" s="258"/>
      <c r="AO277" s="258"/>
      <c r="AP277" s="258">
        <v>1.240586</v>
      </c>
      <c r="AQ277" s="258">
        <f t="shared" si="173"/>
        <v>-2.0476100000000006</v>
      </c>
      <c r="AR277" s="892">
        <f t="shared" si="174"/>
        <v>1.000000000139778E-6</v>
      </c>
      <c r="AS277" s="893">
        <f t="shared" si="207"/>
        <v>1.4595131066317039E-6</v>
      </c>
      <c r="AT277" s="205">
        <v>2010</v>
      </c>
      <c r="AU277" s="206" t="s">
        <v>474</v>
      </c>
      <c r="AV277" s="205" t="s">
        <v>519</v>
      </c>
      <c r="AW277" s="205" t="s">
        <v>4</v>
      </c>
      <c r="AX277" s="205" t="s">
        <v>248</v>
      </c>
      <c r="AY277" s="891" t="s">
        <v>313</v>
      </c>
      <c r="AZ277" s="267">
        <v>14.458019999999999</v>
      </c>
      <c r="BA277" s="268">
        <v>12.68008</v>
      </c>
      <c r="BB277" s="269">
        <v>15.301589999999999</v>
      </c>
      <c r="BC277" s="238">
        <f t="shared" si="199"/>
        <v>-0.84356999999999971</v>
      </c>
      <c r="BD277" s="255">
        <f t="shared" si="200"/>
        <v>-5.8346163582565232E-2</v>
      </c>
      <c r="BE277" s="280">
        <v>0.36718079999999997</v>
      </c>
      <c r="BF277" s="258"/>
      <c r="BG277" s="258"/>
      <c r="BH277" s="258"/>
      <c r="BI277" s="258"/>
      <c r="BJ277" s="258"/>
      <c r="BK277" s="258"/>
      <c r="BL277" s="258">
        <v>1.4107590000000001</v>
      </c>
      <c r="BM277" s="258">
        <f t="shared" si="177"/>
        <v>-2.6215099999999989</v>
      </c>
      <c r="BN277" s="892">
        <f t="shared" si="179"/>
        <v>1.9999999922859502E-7</v>
      </c>
      <c r="BO277" s="893">
        <f t="shared" si="180"/>
        <v>-2.3708761481393968E-7</v>
      </c>
      <c r="BP277" s="205">
        <v>2010</v>
      </c>
      <c r="BQ277" s="206" t="s">
        <v>474</v>
      </c>
      <c r="BR277" s="205" t="s">
        <v>519</v>
      </c>
      <c r="BS277" s="205" t="s">
        <v>4</v>
      </c>
      <c r="BT277" s="205" t="s">
        <v>248</v>
      </c>
      <c r="BU277" s="891" t="s">
        <v>313</v>
      </c>
      <c r="BV277" s="267">
        <v>64.923360000000002</v>
      </c>
      <c r="BW277" s="268">
        <v>52.869289999999999</v>
      </c>
      <c r="BX277" s="269">
        <v>54.655529999999999</v>
      </c>
      <c r="BY277" s="238">
        <f t="shared" si="201"/>
        <v>10.267830000000004</v>
      </c>
      <c r="BZ277" s="255">
        <f t="shared" si="202"/>
        <v>0.15815309004339892</v>
      </c>
      <c r="CA277" s="280">
        <v>7.7931039999999996</v>
      </c>
      <c r="CB277" s="258"/>
      <c r="CC277" s="258"/>
      <c r="CD277" s="258"/>
      <c r="CE277" s="258"/>
      <c r="CF277" s="258"/>
      <c r="CG277" s="258"/>
      <c r="CH277" s="258">
        <v>4.2609649999999997</v>
      </c>
      <c r="CI277" s="258">
        <f t="shared" si="178"/>
        <v>-1.7862399999999994</v>
      </c>
      <c r="CJ277" s="892">
        <f t="shared" si="181"/>
        <v>1.0000000045806701E-6</v>
      </c>
      <c r="CK277" s="893">
        <f t="shared" si="182"/>
        <v>9.7391562246421077E-8</v>
      </c>
    </row>
    <row r="278" spans="1:89" ht="11.45" customHeight="1">
      <c r="A278" s="205">
        <v>2008</v>
      </c>
      <c r="B278" s="206" t="s">
        <v>474</v>
      </c>
      <c r="C278" s="205" t="s">
        <v>519</v>
      </c>
      <c r="D278" s="205" t="s">
        <v>6</v>
      </c>
      <c r="E278" s="205" t="s">
        <v>249</v>
      </c>
      <c r="F278" s="891" t="s">
        <v>313</v>
      </c>
      <c r="G278" s="267">
        <v>22.20279</v>
      </c>
      <c r="H278" s="268">
        <v>18.959499999999998</v>
      </c>
      <c r="I278" s="269">
        <v>20.5443</v>
      </c>
      <c r="J278" s="238">
        <f t="shared" si="194"/>
        <v>1.6584900000000005</v>
      </c>
      <c r="K278" s="255">
        <f t="shared" si="195"/>
        <v>7.4697369114422124E-2</v>
      </c>
      <c r="L278" s="267">
        <v>1.4882569999999999</v>
      </c>
      <c r="M278" s="268"/>
      <c r="N278" s="268"/>
      <c r="O278" s="268"/>
      <c r="P278" s="268"/>
      <c r="Q278" s="268"/>
      <c r="R278" s="268"/>
      <c r="S278" s="268">
        <v>1.755034</v>
      </c>
      <c r="T278" s="258">
        <f t="shared" si="204"/>
        <v>-1.5848000000000013</v>
      </c>
      <c r="U278" s="892">
        <f t="shared" si="197"/>
        <v>-9.9999999836342113E-7</v>
      </c>
      <c r="V278" s="893">
        <f t="shared" si="198"/>
        <v>-6.0295811151313592E-7</v>
      </c>
      <c r="W278" s="1015">
        <f t="shared" si="172"/>
        <v>1.0582119880131924</v>
      </c>
      <c r="X278" s="205">
        <v>2008</v>
      </c>
      <c r="Y278" s="206" t="s">
        <v>474</v>
      </c>
      <c r="Z278" s="205" t="s">
        <v>519</v>
      </c>
      <c r="AA278" s="205" t="s">
        <v>6</v>
      </c>
      <c r="AB278" s="205" t="s">
        <v>249</v>
      </c>
      <c r="AC278" s="891" t="s">
        <v>313</v>
      </c>
      <c r="AD278" s="267">
        <v>16.964549999999999</v>
      </c>
      <c r="AE278" s="268">
        <v>14.512740000000001</v>
      </c>
      <c r="AF278" s="269">
        <v>16.096900000000002</v>
      </c>
      <c r="AG278" s="238">
        <f t="shared" si="205"/>
        <v>0.86764999999999759</v>
      </c>
      <c r="AH278" s="255">
        <f t="shared" si="206"/>
        <v>5.114488742701679E-2</v>
      </c>
      <c r="AI278" s="280">
        <v>1.1058220000000001</v>
      </c>
      <c r="AJ278" s="258"/>
      <c r="AK278" s="258"/>
      <c r="AL278" s="258"/>
      <c r="AM278" s="258"/>
      <c r="AN278" s="258"/>
      <c r="AO278" s="258"/>
      <c r="AP278" s="258">
        <v>1.3459920000000001</v>
      </c>
      <c r="AQ278" s="258">
        <f t="shared" si="173"/>
        <v>-1.5841600000000007</v>
      </c>
      <c r="AR278" s="892">
        <f t="shared" si="174"/>
        <v>-4.0000000018913795E-6</v>
      </c>
      <c r="AS278" s="893">
        <f t="shared" si="207"/>
        <v>-4.6101538660651077E-6</v>
      </c>
      <c r="AT278" s="205">
        <v>2008</v>
      </c>
      <c r="AU278" s="206" t="s">
        <v>474</v>
      </c>
      <c r="AV278" s="205" t="s">
        <v>519</v>
      </c>
      <c r="AW278" s="205" t="s">
        <v>6</v>
      </c>
      <c r="AX278" s="205" t="s">
        <v>249</v>
      </c>
      <c r="AY278" s="891" t="s">
        <v>313</v>
      </c>
      <c r="AZ278" s="267">
        <v>15.73456</v>
      </c>
      <c r="BA278" s="268">
        <v>13.880599999999999</v>
      </c>
      <c r="BB278" s="269">
        <v>15.67048</v>
      </c>
      <c r="BC278" s="238">
        <f t="shared" si="199"/>
        <v>6.4080000000000581E-2</v>
      </c>
      <c r="BD278" s="255">
        <f t="shared" si="200"/>
        <v>4.0725638340061987E-3</v>
      </c>
      <c r="BE278" s="280">
        <v>0.37301299999999998</v>
      </c>
      <c r="BF278" s="258"/>
      <c r="BG278" s="258"/>
      <c r="BH278" s="258"/>
      <c r="BI278" s="258"/>
      <c r="BJ278" s="258"/>
      <c r="BK278" s="258"/>
      <c r="BL278" s="258">
        <v>1.4809410000000001</v>
      </c>
      <c r="BM278" s="258">
        <f t="shared" si="177"/>
        <v>-1.7898800000000001</v>
      </c>
      <c r="BN278" s="892">
        <f t="shared" si="179"/>
        <v>6.0000000006166232E-6</v>
      </c>
      <c r="BO278" s="893">
        <f t="shared" si="180"/>
        <v>9.3632958811119992E-5</v>
      </c>
      <c r="BP278" s="205">
        <v>2008</v>
      </c>
      <c r="BQ278" s="206" t="s">
        <v>474</v>
      </c>
      <c r="BR278" s="205" t="s">
        <v>519</v>
      </c>
      <c r="BS278" s="205" t="s">
        <v>6</v>
      </c>
      <c r="BT278" s="205" t="s">
        <v>249</v>
      </c>
      <c r="BU278" s="891" t="s">
        <v>313</v>
      </c>
      <c r="BV278" s="267">
        <v>61.146769999999997</v>
      </c>
      <c r="BW278" s="268">
        <v>51.191020000000002</v>
      </c>
      <c r="BX278" s="269">
        <v>52.36683</v>
      </c>
      <c r="BY278" s="238">
        <f t="shared" si="201"/>
        <v>8.7799399999999963</v>
      </c>
      <c r="BZ278" s="255">
        <f t="shared" si="202"/>
        <v>0.14358796057420525</v>
      </c>
      <c r="CA278" s="280">
        <v>5.6239809999999997</v>
      </c>
      <c r="CB278" s="258"/>
      <c r="CC278" s="258"/>
      <c r="CD278" s="258"/>
      <c r="CE278" s="258"/>
      <c r="CF278" s="258"/>
      <c r="CG278" s="258"/>
      <c r="CH278" s="258">
        <v>4.331772</v>
      </c>
      <c r="CI278" s="258">
        <f t="shared" si="178"/>
        <v>-1.1758099999999985</v>
      </c>
      <c r="CJ278" s="892">
        <f t="shared" si="181"/>
        <v>-3.000000004860226E-6</v>
      </c>
      <c r="CK278" s="893">
        <f t="shared" si="182"/>
        <v>-3.41687984753908E-7</v>
      </c>
    </row>
    <row r="279" spans="1:89" ht="11.45" customHeight="1">
      <c r="A279" s="205">
        <v>2006</v>
      </c>
      <c r="B279" s="206" t="s">
        <v>474</v>
      </c>
      <c r="C279" s="205" t="s">
        <v>519</v>
      </c>
      <c r="D279" s="205" t="s">
        <v>8</v>
      </c>
      <c r="E279" s="205" t="s">
        <v>250</v>
      </c>
      <c r="F279" s="891" t="s">
        <v>313</v>
      </c>
      <c r="G279" s="594">
        <v>21.014279999999999</v>
      </c>
      <c r="H279" s="595">
        <v>18.428920000000002</v>
      </c>
      <c r="I279" s="596">
        <v>20.388670000000001</v>
      </c>
      <c r="J279" s="238">
        <f t="shared" si="194"/>
        <v>0.62560999999999822</v>
      </c>
      <c r="K279" s="255">
        <f t="shared" si="195"/>
        <v>2.9770708299308769E-2</v>
      </c>
      <c r="L279" s="267">
        <v>1.176606</v>
      </c>
      <c r="M279" s="268"/>
      <c r="N279" s="268"/>
      <c r="O279" s="268"/>
      <c r="P279" s="268"/>
      <c r="Q279" s="268"/>
      <c r="R279" s="268"/>
      <c r="S279" s="268">
        <v>1.4087499999999999</v>
      </c>
      <c r="T279" s="258">
        <f t="shared" si="204"/>
        <v>-1.9597499999999997</v>
      </c>
      <c r="U279" s="892">
        <f t="shared" si="197"/>
        <v>3.9999999978945766E-6</v>
      </c>
      <c r="V279" s="893">
        <f t="shared" si="198"/>
        <v>6.393759687176656E-6</v>
      </c>
      <c r="W279" s="1015">
        <f t="shared" si="172"/>
        <v>2.2518022410127778</v>
      </c>
      <c r="X279" s="205">
        <v>2006</v>
      </c>
      <c r="Y279" s="206" t="s">
        <v>474</v>
      </c>
      <c r="Z279" s="205" t="s">
        <v>519</v>
      </c>
      <c r="AA279" s="205" t="s">
        <v>8</v>
      </c>
      <c r="AB279" s="205" t="s">
        <v>250</v>
      </c>
      <c r="AC279" s="891" t="s">
        <v>313</v>
      </c>
      <c r="AD279" s="594">
        <v>16.175599999999999</v>
      </c>
      <c r="AE279" s="595">
        <v>14.210459999999999</v>
      </c>
      <c r="AF279" s="596">
        <v>16.13063</v>
      </c>
      <c r="AG279" s="238">
        <f t="shared" si="205"/>
        <v>4.4969999999999288E-2</v>
      </c>
      <c r="AH279" s="255">
        <f t="shared" si="206"/>
        <v>2.780113257004333E-3</v>
      </c>
      <c r="AI279" s="280">
        <v>0.87847810000000004</v>
      </c>
      <c r="AJ279" s="258"/>
      <c r="AK279" s="258"/>
      <c r="AL279" s="258"/>
      <c r="AM279" s="258"/>
      <c r="AN279" s="258"/>
      <c r="AO279" s="258"/>
      <c r="AP279" s="258">
        <v>1.0866579999999999</v>
      </c>
      <c r="AQ279" s="258">
        <f t="shared" si="173"/>
        <v>-1.9201700000000006</v>
      </c>
      <c r="AR279" s="892">
        <f t="shared" si="174"/>
        <v>3.8999999998345913E-6</v>
      </c>
      <c r="AS279" s="893">
        <f t="shared" si="207"/>
        <v>8.6724482984982282E-5</v>
      </c>
      <c r="AT279" s="205">
        <v>2006</v>
      </c>
      <c r="AU279" s="206" t="s">
        <v>474</v>
      </c>
      <c r="AV279" s="205" t="s">
        <v>519</v>
      </c>
      <c r="AW279" s="205" t="s">
        <v>8</v>
      </c>
      <c r="AX279" s="205" t="s">
        <v>250</v>
      </c>
      <c r="AY279" s="891" t="s">
        <v>313</v>
      </c>
      <c r="AZ279" s="594">
        <v>16.514340000000001</v>
      </c>
      <c r="BA279" s="595">
        <v>15.17024</v>
      </c>
      <c r="BB279" s="596">
        <v>17.337</v>
      </c>
      <c r="BC279" s="238">
        <f t="shared" si="199"/>
        <v>-0.82265999999999906</v>
      </c>
      <c r="BD279" s="255">
        <f t="shared" si="200"/>
        <v>-4.9814888151751689E-2</v>
      </c>
      <c r="BE279" s="280">
        <v>0.27297929999999998</v>
      </c>
      <c r="BF279" s="258"/>
      <c r="BG279" s="258"/>
      <c r="BH279" s="258"/>
      <c r="BI279" s="258"/>
      <c r="BJ279" s="258"/>
      <c r="BK279" s="258"/>
      <c r="BL279" s="258">
        <v>1.0711250000000001</v>
      </c>
      <c r="BM279" s="258">
        <f t="shared" si="177"/>
        <v>-2.16676</v>
      </c>
      <c r="BN279" s="892">
        <f t="shared" si="179"/>
        <v>-4.2999999991799598E-6</v>
      </c>
      <c r="BO279" s="893">
        <f t="shared" si="180"/>
        <v>5.2269467327692664E-6</v>
      </c>
      <c r="BP279" s="205">
        <v>2006</v>
      </c>
      <c r="BQ279" s="206" t="s">
        <v>474</v>
      </c>
      <c r="BR279" s="205" t="s">
        <v>519</v>
      </c>
      <c r="BS279" s="205" t="s">
        <v>8</v>
      </c>
      <c r="BT279" s="205" t="s">
        <v>250</v>
      </c>
      <c r="BU279" s="891" t="s">
        <v>313</v>
      </c>
      <c r="BV279" s="594">
        <v>58.822830000000003</v>
      </c>
      <c r="BW279" s="595">
        <v>49.878360000000001</v>
      </c>
      <c r="BX279" s="596">
        <v>51.592210000000001</v>
      </c>
      <c r="BY279" s="238">
        <f t="shared" si="201"/>
        <v>7.2306200000000018</v>
      </c>
      <c r="BZ279" s="255">
        <f t="shared" si="202"/>
        <v>0.12292200154259837</v>
      </c>
      <c r="CA279" s="280">
        <v>4.9322549999999996</v>
      </c>
      <c r="CB279" s="258"/>
      <c r="CC279" s="258"/>
      <c r="CD279" s="258"/>
      <c r="CE279" s="258"/>
      <c r="CF279" s="258"/>
      <c r="CG279" s="258"/>
      <c r="CH279" s="258">
        <v>4.0122150000000003</v>
      </c>
      <c r="CI279" s="258">
        <f t="shared" si="178"/>
        <v>-1.7138500000000008</v>
      </c>
      <c r="CJ279" s="892">
        <f t="shared" si="181"/>
        <v>0</v>
      </c>
      <c r="CK279" s="893">
        <f t="shared" si="182"/>
        <v>0</v>
      </c>
    </row>
    <row r="280" spans="1:89" ht="11.45" customHeight="1">
      <c r="A280" s="212">
        <v>2013</v>
      </c>
      <c r="B280" s="213" t="s">
        <v>475</v>
      </c>
      <c r="C280" s="212" t="s">
        <v>512</v>
      </c>
      <c r="D280" s="212" t="s">
        <v>20</v>
      </c>
      <c r="E280" s="212" t="s">
        <v>251</v>
      </c>
      <c r="F280" s="1011" t="s">
        <v>313</v>
      </c>
      <c r="G280" s="267">
        <v>43.252319999999997</v>
      </c>
      <c r="H280" s="268">
        <v>20.33249</v>
      </c>
      <c r="I280" s="269">
        <v>22.693000000000001</v>
      </c>
      <c r="J280" s="256">
        <f t="shared" si="194"/>
        <v>20.559319999999996</v>
      </c>
      <c r="K280" s="257">
        <f t="shared" si="195"/>
        <v>0.4753345022879697</v>
      </c>
      <c r="L280" s="603">
        <v>17.140080000000001</v>
      </c>
      <c r="M280" s="604">
        <v>0.32821270000000002</v>
      </c>
      <c r="N280" s="604">
        <v>0.15096660000000001</v>
      </c>
      <c r="O280" s="604">
        <v>0.21879860000000001</v>
      </c>
      <c r="P280" s="604">
        <v>4.6941090000000001</v>
      </c>
      <c r="Q280" s="604">
        <v>4.9496699999999998E-2</v>
      </c>
      <c r="R280" s="604"/>
      <c r="S280" s="604">
        <v>0.302371</v>
      </c>
      <c r="T280" s="925">
        <f t="shared" si="204"/>
        <v>-2.3605100000000014</v>
      </c>
      <c r="U280" s="926">
        <f t="shared" si="197"/>
        <v>3.579539999999426E-2</v>
      </c>
      <c r="V280" s="927">
        <f t="shared" si="198"/>
        <v>1.7410789851023413E-3</v>
      </c>
      <c r="W280" s="903">
        <f t="shared" si="172"/>
        <v>1.4707247126850502E-2</v>
      </c>
      <c r="X280" s="212">
        <v>2013</v>
      </c>
      <c r="Y280" s="213" t="s">
        <v>475</v>
      </c>
      <c r="Z280" s="212" t="s">
        <v>512</v>
      </c>
      <c r="AA280" s="212" t="s">
        <v>20</v>
      </c>
      <c r="AB280" s="212" t="s">
        <v>251</v>
      </c>
      <c r="AC280" s="1011" t="s">
        <v>313</v>
      </c>
      <c r="AD280" s="267">
        <v>34.932009999999998</v>
      </c>
      <c r="AE280" s="268">
        <v>19.87415</v>
      </c>
      <c r="AF280" s="269">
        <v>22.380590000000002</v>
      </c>
      <c r="AG280" s="256">
        <f t="shared" si="205"/>
        <v>12.551419999999997</v>
      </c>
      <c r="AH280" s="257">
        <f t="shared" si="206"/>
        <v>0.35930998531146641</v>
      </c>
      <c r="AI280" s="1012">
        <v>8.5260459999999991</v>
      </c>
      <c r="AJ280" s="256">
        <v>0.39327909999999999</v>
      </c>
      <c r="AK280" s="256">
        <v>0.129549</v>
      </c>
      <c r="AL280" s="256">
        <v>0.28280260000000002</v>
      </c>
      <c r="AM280" s="256">
        <v>5.3194350000000004</v>
      </c>
      <c r="AN280" s="256">
        <v>6.5358200000000005E-2</v>
      </c>
      <c r="AO280" s="256"/>
      <c r="AP280" s="256">
        <v>0.31399729999999998</v>
      </c>
      <c r="AQ280" s="256">
        <f t="shared" si="173"/>
        <v>-2.5064400000000013</v>
      </c>
      <c r="AR280" s="1013">
        <f t="shared" si="174"/>
        <v>2.7392799999997663E-2</v>
      </c>
      <c r="AS280" s="927">
        <f t="shared" si="207"/>
        <v>2.1824462889456068E-3</v>
      </c>
      <c r="AT280" s="212">
        <v>2013</v>
      </c>
      <c r="AU280" s="213" t="s">
        <v>475</v>
      </c>
      <c r="AV280" s="212" t="s">
        <v>512</v>
      </c>
      <c r="AW280" s="212" t="s">
        <v>20</v>
      </c>
      <c r="AX280" s="212" t="s">
        <v>251</v>
      </c>
      <c r="AY280" s="1011" t="s">
        <v>313</v>
      </c>
      <c r="AZ280" s="267">
        <v>37.523249999999997</v>
      </c>
      <c r="BA280" s="268">
        <v>27.723289999999999</v>
      </c>
      <c r="BB280" s="269">
        <v>31.2362</v>
      </c>
      <c r="BC280" s="256">
        <f t="shared" si="199"/>
        <v>6.2870499999999971</v>
      </c>
      <c r="BD280" s="257">
        <f t="shared" si="200"/>
        <v>0.16755078517985508</v>
      </c>
      <c r="BE280" s="1012">
        <v>3.2664789999999999</v>
      </c>
      <c r="BF280" s="256">
        <v>0.36679840000000002</v>
      </c>
      <c r="BG280" s="256">
        <v>0.18967059999999999</v>
      </c>
      <c r="BH280" s="256">
        <v>0.1893339</v>
      </c>
      <c r="BI280" s="256">
        <v>5.4235709999999999</v>
      </c>
      <c r="BJ280" s="256">
        <v>2.2831899999999999E-2</v>
      </c>
      <c r="BK280" s="256"/>
      <c r="BL280" s="256">
        <v>0.24796009999999999</v>
      </c>
      <c r="BM280" s="256">
        <f t="shared" si="177"/>
        <v>-3.5129100000000015</v>
      </c>
      <c r="BN280" s="1013">
        <f t="shared" si="179"/>
        <v>9.3315099999998097E-2</v>
      </c>
      <c r="BO280" s="927">
        <f t="shared" si="180"/>
        <v>1.484243007451796E-2</v>
      </c>
      <c r="BP280" s="212">
        <v>2013</v>
      </c>
      <c r="BQ280" s="213" t="s">
        <v>475</v>
      </c>
      <c r="BR280" s="212" t="s">
        <v>512</v>
      </c>
      <c r="BS280" s="212" t="s">
        <v>20</v>
      </c>
      <c r="BT280" s="212" t="s">
        <v>251</v>
      </c>
      <c r="BU280" s="1011" t="s">
        <v>313</v>
      </c>
      <c r="BV280" s="267">
        <v>78.105019999999996</v>
      </c>
      <c r="BW280" s="268">
        <v>14.719709999999999</v>
      </c>
      <c r="BX280" s="269">
        <v>15.44074</v>
      </c>
      <c r="BY280" s="256">
        <f t="shared" si="201"/>
        <v>62.664279999999998</v>
      </c>
      <c r="BZ280" s="257">
        <f t="shared" si="202"/>
        <v>0.80230796944933891</v>
      </c>
      <c r="CA280" s="1012">
        <v>60.986490000000003</v>
      </c>
      <c r="CB280" s="256">
        <v>6.1736600000000003E-2</v>
      </c>
      <c r="CC280" s="256">
        <v>0.18843170000000001</v>
      </c>
      <c r="CD280" s="256">
        <v>2.2576300000000001E-2</v>
      </c>
      <c r="CE280" s="256">
        <v>1.7825409999999999</v>
      </c>
      <c r="CF280" s="256">
        <v>1.9790599999999998E-2</v>
      </c>
      <c r="CG280" s="256"/>
      <c r="CH280" s="256">
        <v>0.31468249999999998</v>
      </c>
      <c r="CI280" s="256">
        <f t="shared" si="178"/>
        <v>-0.72103000000000073</v>
      </c>
      <c r="CJ280" s="1013">
        <f t="shared" si="181"/>
        <v>9.0612999999919452E-3</v>
      </c>
      <c r="CK280" s="927">
        <f t="shared" si="182"/>
        <v>1.4460071989962935E-4</v>
      </c>
    </row>
    <row r="281" spans="1:89" ht="11.45" customHeight="1">
      <c r="A281" s="205">
        <v>2010</v>
      </c>
      <c r="B281" s="206" t="s">
        <v>475</v>
      </c>
      <c r="C281" s="205" t="s">
        <v>512</v>
      </c>
      <c r="D281" s="205" t="s">
        <v>4</v>
      </c>
      <c r="E281" s="205" t="s">
        <v>252</v>
      </c>
      <c r="F281" s="891" t="s">
        <v>313</v>
      </c>
      <c r="G281" s="267">
        <v>39.246000000000002</v>
      </c>
      <c r="H281" s="268">
        <v>19.713979999999999</v>
      </c>
      <c r="I281" s="269">
        <v>22.329560000000001</v>
      </c>
      <c r="J281" s="258">
        <f t="shared" si="194"/>
        <v>16.916440000000001</v>
      </c>
      <c r="K281" s="259">
        <f t="shared" si="195"/>
        <v>0.43103602914946748</v>
      </c>
      <c r="L281" s="267">
        <v>14.95308</v>
      </c>
      <c r="M281" s="268">
        <v>0.2198677</v>
      </c>
      <c r="N281" s="268">
        <v>0.1566496</v>
      </c>
      <c r="O281" s="268">
        <v>0.1861582</v>
      </c>
      <c r="P281" s="268">
        <v>3.5972949999999999</v>
      </c>
      <c r="Q281" s="268">
        <v>0.13443569999999999</v>
      </c>
      <c r="R281" s="268"/>
      <c r="S281" s="268">
        <v>0.29689409999999999</v>
      </c>
      <c r="T281" s="258">
        <f t="shared" si="204"/>
        <v>-2.6155800000000013</v>
      </c>
      <c r="U281" s="892">
        <f t="shared" si="197"/>
        <v>-1.2360299999997437E-2</v>
      </c>
      <c r="V281" s="893">
        <f t="shared" si="198"/>
        <v>-7.3066791830890163E-4</v>
      </c>
      <c r="W281" s="900">
        <f t="shared" si="172"/>
        <v>1.755062530887113E-2</v>
      </c>
      <c r="X281" s="205">
        <v>2010</v>
      </c>
      <c r="Y281" s="206" t="s">
        <v>475</v>
      </c>
      <c r="Z281" s="205" t="s">
        <v>512</v>
      </c>
      <c r="AA281" s="205" t="s">
        <v>4</v>
      </c>
      <c r="AB281" s="205" t="s">
        <v>252</v>
      </c>
      <c r="AC281" s="891" t="s">
        <v>313</v>
      </c>
      <c r="AD281" s="267">
        <v>30.39601</v>
      </c>
      <c r="AE281" s="268">
        <v>17.00337</v>
      </c>
      <c r="AF281" s="269">
        <v>19.891839999999998</v>
      </c>
      <c r="AG281" s="258">
        <f t="shared" si="205"/>
        <v>10.504170000000002</v>
      </c>
      <c r="AH281" s="259">
        <f t="shared" si="206"/>
        <v>0.34557726491075647</v>
      </c>
      <c r="AI281" s="280">
        <v>8.2188079999999992</v>
      </c>
      <c r="AJ281" s="258">
        <v>0.22993469999999999</v>
      </c>
      <c r="AK281" s="258">
        <v>0.13769719999999999</v>
      </c>
      <c r="AL281" s="258">
        <v>0.23401739999999999</v>
      </c>
      <c r="AM281" s="258">
        <v>4.1310820000000001</v>
      </c>
      <c r="AN281" s="258">
        <v>0.1528959</v>
      </c>
      <c r="AO281" s="258"/>
      <c r="AP281" s="258">
        <v>0.29199700000000001</v>
      </c>
      <c r="AQ281" s="258">
        <f t="shared" si="173"/>
        <v>-2.8884699999999981</v>
      </c>
      <c r="AR281" s="892">
        <f t="shared" si="174"/>
        <v>-3.7922000000012446E-3</v>
      </c>
      <c r="AS281" s="893">
        <f t="shared" si="207"/>
        <v>-3.6101852883200136E-4</v>
      </c>
      <c r="AT281" s="205">
        <v>2010</v>
      </c>
      <c r="AU281" s="206" t="s">
        <v>475</v>
      </c>
      <c r="AV281" s="205" t="s">
        <v>512</v>
      </c>
      <c r="AW281" s="205" t="s">
        <v>4</v>
      </c>
      <c r="AX281" s="205" t="s">
        <v>252</v>
      </c>
      <c r="AY281" s="891" t="s">
        <v>313</v>
      </c>
      <c r="AZ281" s="267">
        <v>31.34065</v>
      </c>
      <c r="BA281" s="268">
        <v>24.302569999999999</v>
      </c>
      <c r="BB281" s="269">
        <v>28.465029999999999</v>
      </c>
      <c r="BC281" s="258">
        <f t="shared" si="199"/>
        <v>2.8756200000000014</v>
      </c>
      <c r="BD281" s="259">
        <f t="shared" si="200"/>
        <v>9.1753680922380398E-2</v>
      </c>
      <c r="BE281" s="280">
        <v>2.2702230000000001</v>
      </c>
      <c r="BF281" s="258">
        <v>0.18811610000000001</v>
      </c>
      <c r="BG281" s="258">
        <v>0.29180149999999999</v>
      </c>
      <c r="BH281" s="258">
        <v>0.1184568</v>
      </c>
      <c r="BI281" s="258">
        <v>3.6723759999999999</v>
      </c>
      <c r="BJ281" s="258">
        <v>0.1743364</v>
      </c>
      <c r="BK281" s="258"/>
      <c r="BL281" s="258">
        <v>0.30507849999999997</v>
      </c>
      <c r="BM281" s="258">
        <f t="shared" si="177"/>
        <v>-4.1624599999999994</v>
      </c>
      <c r="BN281" s="892">
        <f t="shared" si="179"/>
        <v>1.7691700000001198E-2</v>
      </c>
      <c r="BO281" s="893">
        <f t="shared" si="180"/>
        <v>6.1523080240091493E-3</v>
      </c>
      <c r="BP281" s="205">
        <v>2010</v>
      </c>
      <c r="BQ281" s="206" t="s">
        <v>475</v>
      </c>
      <c r="BR281" s="205" t="s">
        <v>512</v>
      </c>
      <c r="BS281" s="205" t="s">
        <v>4</v>
      </c>
      <c r="BT281" s="205" t="s">
        <v>252</v>
      </c>
      <c r="BU281" s="891" t="s">
        <v>313</v>
      </c>
      <c r="BV281" s="267">
        <v>80.672600000000003</v>
      </c>
      <c r="BW281" s="268">
        <v>25.27</v>
      </c>
      <c r="BX281" s="269">
        <v>25.28228</v>
      </c>
      <c r="BY281" s="258">
        <f t="shared" si="201"/>
        <v>55.390320000000003</v>
      </c>
      <c r="BZ281" s="259">
        <f t="shared" si="202"/>
        <v>0.68660635705307627</v>
      </c>
      <c r="CA281" s="280">
        <v>53.259860000000003</v>
      </c>
      <c r="CB281" s="258">
        <v>0.2141981</v>
      </c>
      <c r="CC281" s="258">
        <v>9.0620000000000006E-2</v>
      </c>
      <c r="CD281" s="258">
        <v>7.4502899999999997E-2</v>
      </c>
      <c r="CE281" s="258">
        <v>1.507393</v>
      </c>
      <c r="CF281" s="258">
        <v>2.4191899999999999E-2</v>
      </c>
      <c r="CG281" s="258"/>
      <c r="CH281" s="258">
        <v>0.30703160000000002</v>
      </c>
      <c r="CI281" s="258">
        <f t="shared" si="178"/>
        <v>-1.2280000000000513E-2</v>
      </c>
      <c r="CJ281" s="892">
        <f t="shared" si="181"/>
        <v>-7.5197500000001583E-2</v>
      </c>
      <c r="CK281" s="893">
        <f t="shared" si="182"/>
        <v>-1.357592806829814E-3</v>
      </c>
    </row>
    <row r="282" spans="1:89" ht="11.45" customHeight="1">
      <c r="A282" s="205">
        <v>2007</v>
      </c>
      <c r="B282" s="206" t="s">
        <v>475</v>
      </c>
      <c r="C282" s="205" t="s">
        <v>512</v>
      </c>
      <c r="D282" s="205" t="s">
        <v>6</v>
      </c>
      <c r="E282" s="205" t="s">
        <v>253</v>
      </c>
      <c r="F282" s="891" t="s">
        <v>313</v>
      </c>
      <c r="G282" s="267">
        <v>32.878250000000001</v>
      </c>
      <c r="H282" s="268">
        <v>17.212319999999998</v>
      </c>
      <c r="I282" s="269">
        <v>20.393889999999999</v>
      </c>
      <c r="J282" s="258">
        <f t="shared" si="194"/>
        <v>12.484360000000002</v>
      </c>
      <c r="K282" s="259">
        <f t="shared" si="195"/>
        <v>0.37971485708637176</v>
      </c>
      <c r="L282" s="267">
        <v>13.168290000000001</v>
      </c>
      <c r="M282" s="268">
        <v>0.38108350000000002</v>
      </c>
      <c r="N282" s="268">
        <v>0.1443729</v>
      </c>
      <c r="O282" s="268">
        <v>0.10245990000000001</v>
      </c>
      <c r="P282" s="268">
        <v>1.531623</v>
      </c>
      <c r="Q282" s="268">
        <v>3.6942500000000003E-2</v>
      </c>
      <c r="R282" s="268"/>
      <c r="S282" s="268">
        <v>0.2908173</v>
      </c>
      <c r="T282" s="258">
        <f t="shared" si="204"/>
        <v>-3.1815700000000007</v>
      </c>
      <c r="U282" s="892">
        <f t="shared" si="197"/>
        <v>1.0340900000000985E-2</v>
      </c>
      <c r="V282" s="893">
        <f t="shared" si="198"/>
        <v>8.2830837944443956E-4</v>
      </c>
      <c r="W282" s="900">
        <f t="shared" si="172"/>
        <v>2.3294530116081236E-2</v>
      </c>
      <c r="X282" s="205">
        <v>2007</v>
      </c>
      <c r="Y282" s="206" t="s">
        <v>475</v>
      </c>
      <c r="Z282" s="205" t="s">
        <v>512</v>
      </c>
      <c r="AA282" s="205" t="s">
        <v>6</v>
      </c>
      <c r="AB282" s="205" t="s">
        <v>253</v>
      </c>
      <c r="AC282" s="891" t="s">
        <v>313</v>
      </c>
      <c r="AD282" s="267">
        <v>23.43141</v>
      </c>
      <c r="AE282" s="268">
        <v>13.3142</v>
      </c>
      <c r="AF282" s="269">
        <v>16.440539999999999</v>
      </c>
      <c r="AG282" s="258">
        <f t="shared" si="205"/>
        <v>6.990870000000001</v>
      </c>
      <c r="AH282" s="259">
        <f t="shared" si="206"/>
        <v>0.29835464447081933</v>
      </c>
      <c r="AI282" s="280">
        <v>7.662115</v>
      </c>
      <c r="AJ282" s="258">
        <v>0.4217205</v>
      </c>
      <c r="AK282" s="258">
        <v>0.1247988</v>
      </c>
      <c r="AL282" s="258">
        <v>0.1129122</v>
      </c>
      <c r="AM282" s="258">
        <v>1.507897</v>
      </c>
      <c r="AN282" s="258">
        <v>3.8730100000000003E-2</v>
      </c>
      <c r="AO282" s="258"/>
      <c r="AP282" s="258">
        <v>0.2363577</v>
      </c>
      <c r="AQ282" s="258">
        <f t="shared" si="173"/>
        <v>-3.126339999999999</v>
      </c>
      <c r="AR282" s="892">
        <f t="shared" si="174"/>
        <v>1.2678700000000376E-2</v>
      </c>
      <c r="AS282" s="893">
        <f t="shared" si="207"/>
        <v>1.8136083205667355E-3</v>
      </c>
      <c r="AT282" s="205">
        <v>2007</v>
      </c>
      <c r="AU282" s="206" t="s">
        <v>475</v>
      </c>
      <c r="AV282" s="205" t="s">
        <v>512</v>
      </c>
      <c r="AW282" s="205" t="s">
        <v>6</v>
      </c>
      <c r="AX282" s="205" t="s">
        <v>253</v>
      </c>
      <c r="AY282" s="891" t="s">
        <v>313</v>
      </c>
      <c r="AZ282" s="267">
        <v>25.560890000000001</v>
      </c>
      <c r="BA282" s="268">
        <v>19.733180000000001</v>
      </c>
      <c r="BB282" s="269">
        <v>24.774039999999999</v>
      </c>
      <c r="BC282" s="258">
        <f t="shared" si="199"/>
        <v>0.78685000000000116</v>
      </c>
      <c r="BD282" s="259">
        <f t="shared" si="200"/>
        <v>3.0783356917540868E-2</v>
      </c>
      <c r="BE282" s="280">
        <v>2.0834630000000001</v>
      </c>
      <c r="BF282" s="258">
        <v>0.45784279999999999</v>
      </c>
      <c r="BG282" s="258">
        <v>0.33634950000000002</v>
      </c>
      <c r="BH282" s="258">
        <v>0.12007710000000001</v>
      </c>
      <c r="BI282" s="258">
        <v>2.5215070000000002</v>
      </c>
      <c r="BJ282" s="258">
        <v>6.5182699999999996E-2</v>
      </c>
      <c r="BK282" s="258"/>
      <c r="BL282" s="258">
        <v>0.219553</v>
      </c>
      <c r="BM282" s="258">
        <f t="shared" si="177"/>
        <v>-5.0408599999999986</v>
      </c>
      <c r="BN282" s="892">
        <f t="shared" si="179"/>
        <v>2.3734899999999115E-2</v>
      </c>
      <c r="BO282" s="893">
        <f t="shared" si="180"/>
        <v>3.0164453199465056E-2</v>
      </c>
      <c r="BP282" s="205">
        <v>2007</v>
      </c>
      <c r="BQ282" s="206" t="s">
        <v>475</v>
      </c>
      <c r="BR282" s="205" t="s">
        <v>512</v>
      </c>
      <c r="BS282" s="205" t="s">
        <v>6</v>
      </c>
      <c r="BT282" s="205" t="s">
        <v>253</v>
      </c>
      <c r="BU282" s="891" t="s">
        <v>313</v>
      </c>
      <c r="BV282" s="267">
        <v>77.692869999999999</v>
      </c>
      <c r="BW282" s="268">
        <v>29.996559999999999</v>
      </c>
      <c r="BX282" s="269">
        <v>31.48048</v>
      </c>
      <c r="BY282" s="258">
        <f t="shared" si="201"/>
        <v>46.212389999999999</v>
      </c>
      <c r="BZ282" s="259">
        <f t="shared" si="202"/>
        <v>0.59480863559294439</v>
      </c>
      <c r="CA282" s="280">
        <v>46.31514</v>
      </c>
      <c r="CB282" s="258">
        <v>0.1416512</v>
      </c>
      <c r="CC282" s="258">
        <v>2.3821800000000001E-2</v>
      </c>
      <c r="CD282" s="258">
        <v>4.3075599999999999E-2</v>
      </c>
      <c r="CE282" s="258">
        <v>0.6053925</v>
      </c>
      <c r="CF282" s="258">
        <v>7.963E-4</v>
      </c>
      <c r="CG282" s="258"/>
      <c r="CH282" s="258">
        <v>0.57913110000000001</v>
      </c>
      <c r="CI282" s="258">
        <f t="shared" si="178"/>
        <v>-1.4839200000000012</v>
      </c>
      <c r="CJ282" s="892">
        <f t="shared" si="181"/>
        <v>-1.2698499999999058E-2</v>
      </c>
      <c r="CK282" s="893">
        <f t="shared" si="182"/>
        <v>-2.7478561485348534E-4</v>
      </c>
    </row>
    <row r="283" spans="1:89" ht="11.45" customHeight="1">
      <c r="A283" s="214">
        <v>2004</v>
      </c>
      <c r="B283" s="215" t="s">
        <v>475</v>
      </c>
      <c r="C283" s="214" t="s">
        <v>512</v>
      </c>
      <c r="D283" s="214" t="s">
        <v>8</v>
      </c>
      <c r="E283" s="214" t="s">
        <v>254</v>
      </c>
      <c r="F283" s="904" t="s">
        <v>401</v>
      </c>
      <c r="G283" s="146">
        <v>39.5852</v>
      </c>
      <c r="H283" s="147">
        <v>20.587879999999998</v>
      </c>
      <c r="I283" s="148">
        <v>20.587879999999998</v>
      </c>
      <c r="J283" s="260">
        <f t="shared" si="194"/>
        <v>18.997320000000002</v>
      </c>
      <c r="K283" s="261">
        <f t="shared" si="195"/>
        <v>0.47990966320746142</v>
      </c>
      <c r="L283" s="146">
        <v>14.650449999999999</v>
      </c>
      <c r="M283" s="147">
        <v>0.47960849999999999</v>
      </c>
      <c r="N283" s="147">
        <v>0.12246509999999999</v>
      </c>
      <c r="O283" s="147">
        <v>0.1509771</v>
      </c>
      <c r="P283" s="147">
        <v>1.947225</v>
      </c>
      <c r="Q283" s="147">
        <v>5.3884500000000002E-2</v>
      </c>
      <c r="R283" s="147">
        <v>3.0287700000000001E-2</v>
      </c>
      <c r="S283" s="147">
        <v>0</v>
      </c>
      <c r="T283" s="260"/>
      <c r="U283" s="905">
        <f t="shared" si="197"/>
        <v>1.5624221000000063</v>
      </c>
      <c r="V283" s="906">
        <f t="shared" si="198"/>
        <v>8.2244342886260063E-2</v>
      </c>
      <c r="W283" s="990">
        <f t="shared" si="172"/>
        <v>0</v>
      </c>
      <c r="X283" s="214">
        <v>2004</v>
      </c>
      <c r="Y283" s="215" t="s">
        <v>475</v>
      </c>
      <c r="Z283" s="214" t="s">
        <v>512</v>
      </c>
      <c r="AA283" s="214" t="s">
        <v>8</v>
      </c>
      <c r="AB283" s="214" t="s">
        <v>254</v>
      </c>
      <c r="AC283" s="904" t="s">
        <v>401</v>
      </c>
      <c r="AD283" s="146">
        <v>29.978249999999999</v>
      </c>
      <c r="AE283" s="147">
        <v>16.06973</v>
      </c>
      <c r="AF283" s="148">
        <v>16.06973</v>
      </c>
      <c r="AG283" s="260">
        <f t="shared" si="205"/>
        <v>13.908519999999999</v>
      </c>
      <c r="AH283" s="261">
        <f t="shared" si="206"/>
        <v>0.46395369976566342</v>
      </c>
      <c r="AI283" s="282">
        <v>9.3575750000000006</v>
      </c>
      <c r="AJ283" s="260">
        <v>0.4694757</v>
      </c>
      <c r="AK283" s="260">
        <v>0.1076183</v>
      </c>
      <c r="AL283" s="260">
        <v>0.1906099</v>
      </c>
      <c r="AM283" s="260">
        <v>2.123637</v>
      </c>
      <c r="AN283" s="260">
        <v>4.59146E-2</v>
      </c>
      <c r="AO283" s="260">
        <v>2.23818E-2</v>
      </c>
      <c r="AP283" s="260">
        <v>0</v>
      </c>
      <c r="AQ283" s="260"/>
      <c r="AR283" s="905">
        <f t="shared" si="174"/>
        <v>1.591307699999998</v>
      </c>
      <c r="AS283" s="1014">
        <f t="shared" si="207"/>
        <v>0.11441243928182136</v>
      </c>
      <c r="AT283" s="214">
        <v>2004</v>
      </c>
      <c r="AU283" s="215" t="s">
        <v>475</v>
      </c>
      <c r="AV283" s="214" t="s">
        <v>512</v>
      </c>
      <c r="AW283" s="214" t="s">
        <v>8</v>
      </c>
      <c r="AX283" s="214" t="s">
        <v>254</v>
      </c>
      <c r="AY283" s="904" t="s">
        <v>401</v>
      </c>
      <c r="AZ283" s="146">
        <v>34.922969999999999</v>
      </c>
      <c r="BA283" s="147">
        <v>25.17474</v>
      </c>
      <c r="BB283" s="148">
        <v>25.17474</v>
      </c>
      <c r="BC283" s="260">
        <f t="shared" si="199"/>
        <v>9.7482299999999995</v>
      </c>
      <c r="BD283" s="261">
        <f t="shared" si="200"/>
        <v>0.27913519382801633</v>
      </c>
      <c r="BE283" s="282">
        <v>3.8474949999999999</v>
      </c>
      <c r="BF283" s="260">
        <v>0.60028930000000003</v>
      </c>
      <c r="BG283" s="260">
        <v>0.26208209999999998</v>
      </c>
      <c r="BH283" s="260">
        <v>0.1246004</v>
      </c>
      <c r="BI283" s="260">
        <v>2.4992359999999998</v>
      </c>
      <c r="BJ283" s="260">
        <v>6.8140999999999993E-2</v>
      </c>
      <c r="BK283" s="260">
        <v>2.3134200000000001E-2</v>
      </c>
      <c r="BL283" s="260">
        <v>0</v>
      </c>
      <c r="BM283" s="260"/>
      <c r="BN283" s="905">
        <f t="shared" si="179"/>
        <v>2.3232519999999992</v>
      </c>
      <c r="BO283" s="1014">
        <f t="shared" si="180"/>
        <v>0.23832552165880364</v>
      </c>
      <c r="BP283" s="214">
        <v>2004</v>
      </c>
      <c r="BQ283" s="215" t="s">
        <v>475</v>
      </c>
      <c r="BR283" s="214" t="s">
        <v>512</v>
      </c>
      <c r="BS283" s="214" t="s">
        <v>8</v>
      </c>
      <c r="BT283" s="214" t="s">
        <v>254</v>
      </c>
      <c r="BU283" s="904" t="s">
        <v>401</v>
      </c>
      <c r="BV283" s="146">
        <v>82.654110000000003</v>
      </c>
      <c r="BW283" s="147">
        <v>33.619950000000003</v>
      </c>
      <c r="BX283" s="148">
        <v>33.619950000000003</v>
      </c>
      <c r="BY283" s="260">
        <f t="shared" si="201"/>
        <v>49.03416</v>
      </c>
      <c r="BZ283" s="261">
        <f t="shared" si="202"/>
        <v>0.59324527237665492</v>
      </c>
      <c r="CA283" s="282">
        <v>47.152299999999997</v>
      </c>
      <c r="CB283" s="260">
        <v>0.39120670000000002</v>
      </c>
      <c r="CC283" s="260">
        <v>3.2596600000000003E-2</v>
      </c>
      <c r="CD283" s="260">
        <v>2.1892499999999999E-2</v>
      </c>
      <c r="CE283" s="260">
        <v>0.65941810000000001</v>
      </c>
      <c r="CF283" s="260">
        <v>7.0301100000000005E-2</v>
      </c>
      <c r="CG283" s="260">
        <v>6.9265400000000005E-2</v>
      </c>
      <c r="CH283" s="260">
        <v>0</v>
      </c>
      <c r="CI283" s="260"/>
      <c r="CJ283" s="905">
        <f t="shared" si="181"/>
        <v>0.63717960000000318</v>
      </c>
      <c r="CK283" s="906">
        <f t="shared" si="182"/>
        <v>1.2994606209222371E-2</v>
      </c>
    </row>
    <row r="284" spans="1:89" ht="11.45" customHeight="1">
      <c r="A284" s="214">
        <v>2000</v>
      </c>
      <c r="B284" s="215" t="s">
        <v>475</v>
      </c>
      <c r="C284" s="214" t="s">
        <v>512</v>
      </c>
      <c r="D284" s="214" t="s">
        <v>10</v>
      </c>
      <c r="E284" s="214" t="s">
        <v>255</v>
      </c>
      <c r="F284" s="904" t="s">
        <v>401</v>
      </c>
      <c r="G284" s="146">
        <v>39.013689999999997</v>
      </c>
      <c r="H284" s="147">
        <v>20.821339999999999</v>
      </c>
      <c r="I284" s="148">
        <v>20.821339999999999</v>
      </c>
      <c r="J284" s="260">
        <f t="shared" si="194"/>
        <v>18.192349999999998</v>
      </c>
      <c r="K284" s="261">
        <f t="shared" si="195"/>
        <v>0.46630682716759164</v>
      </c>
      <c r="L284" s="146">
        <v>15.180569999999999</v>
      </c>
      <c r="M284" s="147">
        <v>0.23537730000000001</v>
      </c>
      <c r="N284" s="147">
        <v>0.1264391</v>
      </c>
      <c r="O284" s="147">
        <v>0.1710739</v>
      </c>
      <c r="P284" s="147">
        <v>1.6033409999999999</v>
      </c>
      <c r="Q284" s="147">
        <v>2.14939E-2</v>
      </c>
      <c r="R284" s="147">
        <v>1.77393E-2</v>
      </c>
      <c r="S284" s="147">
        <v>0</v>
      </c>
      <c r="T284" s="260"/>
      <c r="U284" s="905">
        <f t="shared" si="197"/>
        <v>0.83631550000000132</v>
      </c>
      <c r="V284" s="906">
        <f t="shared" si="198"/>
        <v>4.5970723958147323E-2</v>
      </c>
      <c r="W284" s="990">
        <f t="shared" si="172"/>
        <v>0</v>
      </c>
      <c r="X284" s="214">
        <v>2000</v>
      </c>
      <c r="Y284" s="215" t="s">
        <v>475</v>
      </c>
      <c r="Z284" s="214" t="s">
        <v>512</v>
      </c>
      <c r="AA284" s="214" t="s">
        <v>10</v>
      </c>
      <c r="AB284" s="214" t="s">
        <v>255</v>
      </c>
      <c r="AC284" s="904" t="s">
        <v>401</v>
      </c>
      <c r="AD284" s="146">
        <v>28.576000000000001</v>
      </c>
      <c r="AE284" s="147">
        <v>15.92789</v>
      </c>
      <c r="AF284" s="148">
        <v>15.92789</v>
      </c>
      <c r="AG284" s="260">
        <f t="shared" si="205"/>
        <v>12.648110000000001</v>
      </c>
      <c r="AH284" s="261">
        <f t="shared" si="206"/>
        <v>0.44261303191489365</v>
      </c>
      <c r="AI284" s="282">
        <v>9.2751509999999993</v>
      </c>
      <c r="AJ284" s="260">
        <v>0.2600384</v>
      </c>
      <c r="AK284" s="260">
        <v>0.1431065</v>
      </c>
      <c r="AL284" s="260">
        <v>0.21593190000000001</v>
      </c>
      <c r="AM284" s="260">
        <v>1.921756</v>
      </c>
      <c r="AN284" s="260">
        <v>3.4086199999999997E-2</v>
      </c>
      <c r="AO284" s="260">
        <v>1.4065299999999999E-2</v>
      </c>
      <c r="AP284" s="260">
        <v>0</v>
      </c>
      <c r="AQ284" s="260"/>
      <c r="AR284" s="905">
        <f t="shared" si="174"/>
        <v>0.78397469999999991</v>
      </c>
      <c r="AS284" s="1014">
        <f t="shared" si="207"/>
        <v>6.1983545367647802E-2</v>
      </c>
      <c r="AT284" s="214">
        <v>2000</v>
      </c>
      <c r="AU284" s="215" t="s">
        <v>475</v>
      </c>
      <c r="AV284" s="214" t="s">
        <v>512</v>
      </c>
      <c r="AW284" s="214" t="s">
        <v>10</v>
      </c>
      <c r="AX284" s="214" t="s">
        <v>255</v>
      </c>
      <c r="AY284" s="904" t="s">
        <v>401</v>
      </c>
      <c r="AZ284" s="146">
        <v>31.98039</v>
      </c>
      <c r="BA284" s="147">
        <v>24.12829</v>
      </c>
      <c r="BB284" s="148">
        <v>24.12829</v>
      </c>
      <c r="BC284" s="260">
        <f t="shared" si="199"/>
        <v>7.8521000000000001</v>
      </c>
      <c r="BD284" s="261">
        <f t="shared" si="200"/>
        <v>0.24552858798782629</v>
      </c>
      <c r="BE284" s="282">
        <v>4.2390109999999996</v>
      </c>
      <c r="BF284" s="260">
        <v>0.40574549999999998</v>
      </c>
      <c r="BG284" s="260">
        <v>0.1184521</v>
      </c>
      <c r="BH284" s="260">
        <v>0.16648099999999999</v>
      </c>
      <c r="BI284" s="260">
        <v>1.5249189999999999</v>
      </c>
      <c r="BJ284" s="260">
        <v>0</v>
      </c>
      <c r="BK284" s="260">
        <v>2.5199900000000001E-2</v>
      </c>
      <c r="BL284" s="260">
        <v>0</v>
      </c>
      <c r="BM284" s="260"/>
      <c r="BN284" s="905">
        <f t="shared" si="179"/>
        <v>1.3722915000000011</v>
      </c>
      <c r="BO284" s="1014">
        <f t="shared" si="180"/>
        <v>0.17476745074566052</v>
      </c>
      <c r="BP284" s="214">
        <v>2000</v>
      </c>
      <c r="BQ284" s="215" t="s">
        <v>475</v>
      </c>
      <c r="BR284" s="214" t="s">
        <v>512</v>
      </c>
      <c r="BS284" s="214" t="s">
        <v>10</v>
      </c>
      <c r="BT284" s="214" t="s">
        <v>255</v>
      </c>
      <c r="BU284" s="904" t="s">
        <v>401</v>
      </c>
      <c r="BV284" s="146">
        <v>79.436199999999999</v>
      </c>
      <c r="BW284" s="147">
        <v>33.764420000000001</v>
      </c>
      <c r="BX284" s="148">
        <v>33.764420000000001</v>
      </c>
      <c r="BY284" s="260">
        <f t="shared" si="201"/>
        <v>45.671779999999998</v>
      </c>
      <c r="BZ284" s="261">
        <f t="shared" si="202"/>
        <v>0.57494920451884657</v>
      </c>
      <c r="CA284" s="282">
        <v>44.38438</v>
      </c>
      <c r="CB284" s="260">
        <v>0</v>
      </c>
      <c r="CC284" s="260">
        <v>7.9368599999999997E-2</v>
      </c>
      <c r="CD284" s="260">
        <v>2.9014600000000002E-2</v>
      </c>
      <c r="CE284" s="260">
        <v>0.63672450000000003</v>
      </c>
      <c r="CF284" s="260">
        <v>0</v>
      </c>
      <c r="CG284" s="260">
        <v>2.2924400000000001E-2</v>
      </c>
      <c r="CH284" s="260">
        <v>0</v>
      </c>
      <c r="CI284" s="260"/>
      <c r="CJ284" s="905">
        <f t="shared" si="181"/>
        <v>0.51936789999999888</v>
      </c>
      <c r="CK284" s="906">
        <f t="shared" si="182"/>
        <v>1.1371746404453667E-2</v>
      </c>
    </row>
    <row r="285" spans="1:89" ht="11.45" customHeight="1">
      <c r="A285" s="214">
        <v>1995</v>
      </c>
      <c r="B285" s="215" t="s">
        <v>475</v>
      </c>
      <c r="C285" s="214" t="s">
        <v>512</v>
      </c>
      <c r="D285" s="214" t="s">
        <v>12</v>
      </c>
      <c r="E285" s="214" t="s">
        <v>256</v>
      </c>
      <c r="F285" s="904" t="s">
        <v>401</v>
      </c>
      <c r="G285" s="146">
        <v>41.145389999999999</v>
      </c>
      <c r="H285" s="147">
        <v>20.51925</v>
      </c>
      <c r="I285" s="148">
        <v>20.51925</v>
      </c>
      <c r="J285" s="260">
        <f t="shared" si="194"/>
        <v>20.626139999999999</v>
      </c>
      <c r="K285" s="261">
        <f t="shared" si="195"/>
        <v>0.50129893045126073</v>
      </c>
      <c r="L285" s="146">
        <v>16.363790000000002</v>
      </c>
      <c r="M285" s="147">
        <v>0.55586340000000001</v>
      </c>
      <c r="N285" s="147">
        <v>0.17632390000000001</v>
      </c>
      <c r="O285" s="147">
        <v>0.18290619999999999</v>
      </c>
      <c r="P285" s="147">
        <v>2.4506579999999998</v>
      </c>
      <c r="Q285" s="147">
        <v>6.7448599999999997E-2</v>
      </c>
      <c r="R285" s="147">
        <v>3.9652800000000002E-2</v>
      </c>
      <c r="S285" s="147">
        <v>9.9905999999999995E-2</v>
      </c>
      <c r="T285" s="260"/>
      <c r="U285" s="905">
        <f t="shared" si="197"/>
        <v>0.68959109999999768</v>
      </c>
      <c r="V285" s="906">
        <f t="shared" si="198"/>
        <v>3.3432872073979797E-2</v>
      </c>
      <c r="W285" s="990">
        <f t="shared" si="172"/>
        <v>4.8436595504539387E-3</v>
      </c>
      <c r="X285" s="214">
        <v>1995</v>
      </c>
      <c r="Y285" s="215" t="s">
        <v>475</v>
      </c>
      <c r="Z285" s="214" t="s">
        <v>512</v>
      </c>
      <c r="AA285" s="214" t="s">
        <v>12</v>
      </c>
      <c r="AB285" s="214" t="s">
        <v>256</v>
      </c>
      <c r="AC285" s="904" t="s">
        <v>401</v>
      </c>
      <c r="AD285" s="146">
        <v>33.322580000000002</v>
      </c>
      <c r="AE285" s="147">
        <v>17.98704</v>
      </c>
      <c r="AF285" s="148">
        <v>17.98704</v>
      </c>
      <c r="AG285" s="260">
        <f t="shared" si="205"/>
        <v>15.335540000000002</v>
      </c>
      <c r="AH285" s="261">
        <f t="shared" si="206"/>
        <v>0.46021466525101001</v>
      </c>
      <c r="AI285" s="282">
        <v>10.82569</v>
      </c>
      <c r="AJ285" s="260">
        <v>0.69615269999999996</v>
      </c>
      <c r="AK285" s="260">
        <v>0.17997840000000001</v>
      </c>
      <c r="AL285" s="260">
        <v>0.22087960000000001</v>
      </c>
      <c r="AM285" s="260">
        <v>2.555132</v>
      </c>
      <c r="AN285" s="260">
        <v>7.1876499999999996E-2</v>
      </c>
      <c r="AO285" s="260">
        <v>3.9965599999999997E-2</v>
      </c>
      <c r="AP285" s="260">
        <v>7.5989699999999993E-2</v>
      </c>
      <c r="AQ285" s="260"/>
      <c r="AR285" s="905">
        <f t="shared" si="174"/>
        <v>0.66987550000000162</v>
      </c>
      <c r="AS285" s="906">
        <f t="shared" si="207"/>
        <v>4.3681246307596705E-2</v>
      </c>
      <c r="AT285" s="214">
        <v>1995</v>
      </c>
      <c r="AU285" s="215" t="s">
        <v>475</v>
      </c>
      <c r="AV285" s="214" t="s">
        <v>512</v>
      </c>
      <c r="AW285" s="214" t="s">
        <v>12</v>
      </c>
      <c r="AX285" s="214" t="s">
        <v>256</v>
      </c>
      <c r="AY285" s="904" t="s">
        <v>401</v>
      </c>
      <c r="AZ285" s="146">
        <v>34.899880000000003</v>
      </c>
      <c r="BA285" s="147">
        <v>24.855440000000002</v>
      </c>
      <c r="BB285" s="148">
        <v>24.855440000000002</v>
      </c>
      <c r="BC285" s="260">
        <f t="shared" si="199"/>
        <v>10.044440000000002</v>
      </c>
      <c r="BD285" s="261">
        <f t="shared" si="200"/>
        <v>0.28780729332020627</v>
      </c>
      <c r="BE285" s="282">
        <v>4.6877779999999998</v>
      </c>
      <c r="BF285" s="260">
        <v>0.3828068</v>
      </c>
      <c r="BG285" s="260">
        <v>0.26000400000000001</v>
      </c>
      <c r="BH285" s="260">
        <v>0.16121579999999999</v>
      </c>
      <c r="BI285" s="260">
        <v>3.3517679999999999</v>
      </c>
      <c r="BJ285" s="260">
        <v>8.80499E-2</v>
      </c>
      <c r="BK285" s="260">
        <v>7.08284E-2</v>
      </c>
      <c r="BL285" s="260">
        <v>0.1828938</v>
      </c>
      <c r="BM285" s="260"/>
      <c r="BN285" s="905">
        <f t="shared" si="179"/>
        <v>0.85909530000000167</v>
      </c>
      <c r="BO285" s="906">
        <f t="shared" si="180"/>
        <v>8.5529437181167053E-2</v>
      </c>
      <c r="BP285" s="214">
        <v>1995</v>
      </c>
      <c r="BQ285" s="215" t="s">
        <v>475</v>
      </c>
      <c r="BR285" s="214" t="s">
        <v>512</v>
      </c>
      <c r="BS285" s="214" t="s">
        <v>12</v>
      </c>
      <c r="BT285" s="214" t="s">
        <v>256</v>
      </c>
      <c r="BU285" s="904" t="s">
        <v>401</v>
      </c>
      <c r="BV285" s="146">
        <v>78.742679999999993</v>
      </c>
      <c r="BW285" s="147">
        <v>24.845960000000002</v>
      </c>
      <c r="BX285" s="148">
        <v>24.845960000000002</v>
      </c>
      <c r="BY285" s="260">
        <f t="shared" si="201"/>
        <v>53.896719999999988</v>
      </c>
      <c r="BZ285" s="261">
        <f t="shared" si="202"/>
        <v>0.68446641643388306</v>
      </c>
      <c r="CA285" s="282">
        <v>51.930109999999999</v>
      </c>
      <c r="CB285" s="260">
        <v>0.23329539999999999</v>
      </c>
      <c r="CC285" s="260">
        <v>5.9139299999999999E-2</v>
      </c>
      <c r="CD285" s="260">
        <v>6.4559000000000005E-2</v>
      </c>
      <c r="CE285" s="260">
        <v>0.93979069999999998</v>
      </c>
      <c r="CF285" s="260">
        <v>2.5114999999999998E-2</v>
      </c>
      <c r="CG285" s="260">
        <v>0</v>
      </c>
      <c r="CH285" s="260">
        <v>8.89263E-2</v>
      </c>
      <c r="CI285" s="260"/>
      <c r="CJ285" s="905">
        <f t="shared" si="181"/>
        <v>0.55578429999998491</v>
      </c>
      <c r="CK285" s="906">
        <f t="shared" si="182"/>
        <v>1.0312024553627475E-2</v>
      </c>
    </row>
    <row r="286" spans="1:89" ht="11.45" customHeight="1">
      <c r="A286" s="214">
        <v>1990</v>
      </c>
      <c r="B286" s="215" t="s">
        <v>475</v>
      </c>
      <c r="C286" s="214" t="s">
        <v>512</v>
      </c>
      <c r="D286" s="214" t="s">
        <v>14</v>
      </c>
      <c r="E286" s="214" t="s">
        <v>257</v>
      </c>
      <c r="F286" s="904" t="s">
        <v>401</v>
      </c>
      <c r="G286" s="146">
        <v>34.048819999999999</v>
      </c>
      <c r="H286" s="147">
        <v>17.14791</v>
      </c>
      <c r="I286" s="148">
        <v>17.14791</v>
      </c>
      <c r="J286" s="260">
        <f t="shared" si="194"/>
        <v>16.90091</v>
      </c>
      <c r="K286" s="261">
        <f t="shared" si="195"/>
        <v>0.49637285521201618</v>
      </c>
      <c r="L286" s="146">
        <v>13.76595</v>
      </c>
      <c r="M286" s="147"/>
      <c r="N286" s="147"/>
      <c r="O286" s="147"/>
      <c r="P286" s="147">
        <v>2.0344129999999998</v>
      </c>
      <c r="Q286" s="147"/>
      <c r="R286" s="147"/>
      <c r="S286" s="147">
        <v>1.0750219999999999</v>
      </c>
      <c r="T286" s="260"/>
      <c r="U286" s="905">
        <f t="shared" si="197"/>
        <v>2.5524999999998244E-2</v>
      </c>
      <c r="V286" s="906">
        <f t="shared" si="198"/>
        <v>1.5102737071553097E-3</v>
      </c>
      <c r="W286" s="990">
        <f t="shared" si="172"/>
        <v>6.3607344219926615E-2</v>
      </c>
      <c r="X286" s="214">
        <v>1990</v>
      </c>
      <c r="Y286" s="215" t="s">
        <v>475</v>
      </c>
      <c r="Z286" s="214" t="s">
        <v>512</v>
      </c>
      <c r="AA286" s="214" t="s">
        <v>14</v>
      </c>
      <c r="AB286" s="214" t="s">
        <v>257</v>
      </c>
      <c r="AC286" s="904" t="s">
        <v>401</v>
      </c>
      <c r="AD286" s="146">
        <v>27.53313</v>
      </c>
      <c r="AE286" s="147">
        <v>14.427429999999999</v>
      </c>
      <c r="AF286" s="148">
        <v>14.427429999999999</v>
      </c>
      <c r="AG286" s="260">
        <f t="shared" si="205"/>
        <v>13.105700000000001</v>
      </c>
      <c r="AH286" s="261">
        <f t="shared" si="206"/>
        <v>0.47599746196672882</v>
      </c>
      <c r="AI286" s="282">
        <v>10.00756</v>
      </c>
      <c r="AJ286" s="260"/>
      <c r="AK286" s="260"/>
      <c r="AL286" s="260"/>
      <c r="AM286" s="260">
        <v>2.1854049999999998</v>
      </c>
      <c r="AN286" s="260"/>
      <c r="AO286" s="260"/>
      <c r="AP286" s="260">
        <v>0.89873650000000005</v>
      </c>
      <c r="AQ286" s="260"/>
      <c r="AR286" s="905">
        <f t="shared" si="174"/>
        <v>1.3998500000001357E-2</v>
      </c>
      <c r="AS286" s="906">
        <f t="shared" si="207"/>
        <v>1.0681230304372415E-3</v>
      </c>
      <c r="AT286" s="214">
        <v>1990</v>
      </c>
      <c r="AU286" s="215" t="s">
        <v>475</v>
      </c>
      <c r="AV286" s="214" t="s">
        <v>512</v>
      </c>
      <c r="AW286" s="214" t="s">
        <v>14</v>
      </c>
      <c r="AX286" s="214" t="s">
        <v>257</v>
      </c>
      <c r="AY286" s="904" t="s">
        <v>401</v>
      </c>
      <c r="AZ286" s="146">
        <v>25.836279999999999</v>
      </c>
      <c r="BA286" s="147">
        <v>18.783860000000001</v>
      </c>
      <c r="BB286" s="148">
        <v>18.783860000000001</v>
      </c>
      <c r="BC286" s="260">
        <f t="shared" si="199"/>
        <v>7.0524199999999979</v>
      </c>
      <c r="BD286" s="261">
        <f t="shared" si="200"/>
        <v>0.2729657675176147</v>
      </c>
      <c r="BE286" s="282">
        <v>4.1406150000000004</v>
      </c>
      <c r="BF286" s="260"/>
      <c r="BG286" s="260"/>
      <c r="BH286" s="260"/>
      <c r="BI286" s="260">
        <v>2.2284609999999998</v>
      </c>
      <c r="BJ286" s="260"/>
      <c r="BK286" s="260"/>
      <c r="BL286" s="260">
        <v>0.64776800000000001</v>
      </c>
      <c r="BM286" s="260"/>
      <c r="BN286" s="905">
        <f t="shared" si="179"/>
        <v>3.5575999999998054E-2</v>
      </c>
      <c r="BO286" s="906">
        <f t="shared" si="180"/>
        <v>5.044509544241277E-3</v>
      </c>
      <c r="BP286" s="214">
        <v>1990</v>
      </c>
      <c r="BQ286" s="215" t="s">
        <v>475</v>
      </c>
      <c r="BR286" s="214" t="s">
        <v>512</v>
      </c>
      <c r="BS286" s="214" t="s">
        <v>14</v>
      </c>
      <c r="BT286" s="214" t="s">
        <v>257</v>
      </c>
      <c r="BU286" s="904" t="s">
        <v>401</v>
      </c>
      <c r="BV286" s="146">
        <v>76.264189999999999</v>
      </c>
      <c r="BW286" s="147">
        <v>25.137419999999999</v>
      </c>
      <c r="BX286" s="148">
        <v>25.137419999999999</v>
      </c>
      <c r="BY286" s="260">
        <f t="shared" si="201"/>
        <v>51.12677</v>
      </c>
      <c r="BZ286" s="261">
        <f t="shared" si="202"/>
        <v>0.67039025786545425</v>
      </c>
      <c r="CA286" s="282">
        <v>48.152259999999998</v>
      </c>
      <c r="CB286" s="260"/>
      <c r="CC286" s="260"/>
      <c r="CD286" s="260"/>
      <c r="CE286" s="260">
        <v>0.68496230000000002</v>
      </c>
      <c r="CF286" s="260"/>
      <c r="CG286" s="260"/>
      <c r="CH286" s="260">
        <v>2.2401490000000002</v>
      </c>
      <c r="CI286" s="260"/>
      <c r="CJ286" s="905">
        <f t="shared" si="181"/>
        <v>4.9398699999997575E-2</v>
      </c>
      <c r="CK286" s="906">
        <f t="shared" si="182"/>
        <v>9.6620028998502304E-4</v>
      </c>
    </row>
    <row r="287" spans="1:89" ht="11.45" customHeight="1">
      <c r="A287" s="214">
        <v>1985</v>
      </c>
      <c r="B287" s="215" t="s">
        <v>475</v>
      </c>
      <c r="C287" s="214" t="s">
        <v>512</v>
      </c>
      <c r="D287" s="214" t="s">
        <v>16</v>
      </c>
      <c r="E287" s="214" t="s">
        <v>258</v>
      </c>
      <c r="F287" s="904" t="s">
        <v>401</v>
      </c>
      <c r="G287" s="607">
        <v>36.14622</v>
      </c>
      <c r="H287" s="608">
        <v>17.214120000000001</v>
      </c>
      <c r="I287" s="609">
        <v>17.214120000000001</v>
      </c>
      <c r="J287" s="260">
        <f t="shared" si="194"/>
        <v>18.932099999999998</v>
      </c>
      <c r="K287" s="261">
        <f t="shared" si="195"/>
        <v>0.52376431062501139</v>
      </c>
      <c r="L287" s="146">
        <v>0</v>
      </c>
      <c r="M287" s="147"/>
      <c r="N287" s="147"/>
      <c r="O287" s="147"/>
      <c r="P287" s="147">
        <v>2.5738509999999999</v>
      </c>
      <c r="Q287" s="147"/>
      <c r="R287" s="147"/>
      <c r="S287" s="147">
        <v>15.518980000000001</v>
      </c>
      <c r="T287" s="260"/>
      <c r="U287" s="905">
        <f t="shared" si="197"/>
        <v>0.83926899999999804</v>
      </c>
      <c r="V287" s="906">
        <f t="shared" si="198"/>
        <v>4.4330475752821827E-2</v>
      </c>
      <c r="W287" s="1029">
        <f t="shared" si="172"/>
        <v>0.81971783373212703</v>
      </c>
      <c r="X287" s="214">
        <v>1985</v>
      </c>
      <c r="Y287" s="215" t="s">
        <v>475</v>
      </c>
      <c r="Z287" s="214" t="s">
        <v>512</v>
      </c>
      <c r="AA287" s="214" t="s">
        <v>16</v>
      </c>
      <c r="AB287" s="214" t="s">
        <v>258</v>
      </c>
      <c r="AC287" s="904" t="s">
        <v>401</v>
      </c>
      <c r="AD287" s="607">
        <v>31.491209999999999</v>
      </c>
      <c r="AE287" s="608">
        <v>14.61281</v>
      </c>
      <c r="AF287" s="609">
        <v>14.61281</v>
      </c>
      <c r="AG287" s="260">
        <f t="shared" si="205"/>
        <v>16.878399999999999</v>
      </c>
      <c r="AH287" s="261">
        <f t="shared" si="206"/>
        <v>0.53597178387238853</v>
      </c>
      <c r="AI287" s="282">
        <v>0</v>
      </c>
      <c r="AJ287" s="260"/>
      <c r="AK287" s="260"/>
      <c r="AL287" s="260"/>
      <c r="AM287" s="260">
        <v>2.9351229999999999</v>
      </c>
      <c r="AN287" s="260"/>
      <c r="AO287" s="260"/>
      <c r="AP287" s="260">
        <v>13.078950000000001</v>
      </c>
      <c r="AQ287" s="260"/>
      <c r="AR287" s="905">
        <f t="shared" si="174"/>
        <v>0.8643269999999994</v>
      </c>
      <c r="AS287" s="1014">
        <f t="shared" si="207"/>
        <v>5.1209060100483428E-2</v>
      </c>
      <c r="AT287" s="214">
        <v>1985</v>
      </c>
      <c r="AU287" s="215" t="s">
        <v>475</v>
      </c>
      <c r="AV287" s="214" t="s">
        <v>512</v>
      </c>
      <c r="AW287" s="214" t="s">
        <v>16</v>
      </c>
      <c r="AX287" s="214" t="s">
        <v>258</v>
      </c>
      <c r="AY287" s="904" t="s">
        <v>401</v>
      </c>
      <c r="AZ287" s="607">
        <v>31.541160000000001</v>
      </c>
      <c r="BA287" s="608">
        <v>20.803319999999999</v>
      </c>
      <c r="BB287" s="609">
        <v>20.803319999999999</v>
      </c>
      <c r="BC287" s="260">
        <f t="shared" si="199"/>
        <v>10.737840000000002</v>
      </c>
      <c r="BD287" s="261">
        <f t="shared" si="200"/>
        <v>0.34043896927062928</v>
      </c>
      <c r="BE287" s="282">
        <v>0</v>
      </c>
      <c r="BF287" s="260"/>
      <c r="BG287" s="260"/>
      <c r="BH287" s="260"/>
      <c r="BI287" s="260">
        <v>2.3530220000000002</v>
      </c>
      <c r="BJ287" s="260"/>
      <c r="BK287" s="260"/>
      <c r="BL287" s="260">
        <v>7.4764819999999999</v>
      </c>
      <c r="BM287" s="260"/>
      <c r="BN287" s="905">
        <f t="shared" si="179"/>
        <v>0.90833600000000203</v>
      </c>
      <c r="BO287" s="906">
        <f t="shared" si="180"/>
        <v>8.4592059483099197E-2</v>
      </c>
      <c r="BP287" s="214">
        <v>1985</v>
      </c>
      <c r="BQ287" s="215" t="s">
        <v>475</v>
      </c>
      <c r="BR287" s="214" t="s">
        <v>512</v>
      </c>
      <c r="BS287" s="214" t="s">
        <v>16</v>
      </c>
      <c r="BT287" s="214" t="s">
        <v>258</v>
      </c>
      <c r="BU287" s="904" t="s">
        <v>401</v>
      </c>
      <c r="BV287" s="607">
        <v>72.585700000000003</v>
      </c>
      <c r="BW287" s="608">
        <v>21.129740000000002</v>
      </c>
      <c r="BX287" s="609">
        <v>21.129740000000002</v>
      </c>
      <c r="BY287" s="260">
        <f t="shared" si="201"/>
        <v>51.455960000000005</v>
      </c>
      <c r="BZ287" s="261">
        <f t="shared" si="202"/>
        <v>0.7088994113165541</v>
      </c>
      <c r="CA287" s="282">
        <v>0</v>
      </c>
      <c r="CB287" s="260"/>
      <c r="CC287" s="260"/>
      <c r="CD287" s="260"/>
      <c r="CE287" s="260">
        <v>1.2890440000000001</v>
      </c>
      <c r="CF287" s="260"/>
      <c r="CG287" s="260"/>
      <c r="CH287" s="260">
        <v>49.642009999999999</v>
      </c>
      <c r="CI287" s="260"/>
      <c r="CJ287" s="905">
        <f t="shared" si="181"/>
        <v>0.52490600000000853</v>
      </c>
      <c r="CK287" s="906">
        <f t="shared" si="182"/>
        <v>1.0201072917500878E-2</v>
      </c>
    </row>
    <row r="288" spans="1:89" ht="11.45" customHeight="1">
      <c r="A288" s="226">
        <v>1980</v>
      </c>
      <c r="B288" s="227" t="s">
        <v>475</v>
      </c>
      <c r="C288" s="226" t="s">
        <v>512</v>
      </c>
      <c r="D288" s="226" t="s">
        <v>18</v>
      </c>
      <c r="E288" s="226" t="s">
        <v>259</v>
      </c>
      <c r="F288" s="953" t="s">
        <v>401</v>
      </c>
      <c r="G288" s="607">
        <v>31.54204</v>
      </c>
      <c r="H288" s="608">
        <v>19.445340000000002</v>
      </c>
      <c r="I288" s="609">
        <v>19.445340000000002</v>
      </c>
      <c r="J288" s="276">
        <f t="shared" si="194"/>
        <v>12.096699999999998</v>
      </c>
      <c r="K288" s="277">
        <f t="shared" si="195"/>
        <v>0.38351038804084958</v>
      </c>
      <c r="L288" s="175"/>
      <c r="M288" s="176"/>
      <c r="N288" s="176"/>
      <c r="O288" s="176"/>
      <c r="P288" s="176"/>
      <c r="Q288" s="176"/>
      <c r="R288" s="176"/>
      <c r="S288" s="176"/>
      <c r="T288" s="276"/>
      <c r="U288" s="954"/>
      <c r="V288" s="1041"/>
      <c r="W288" s="1037"/>
      <c r="X288" s="226">
        <v>1980</v>
      </c>
      <c r="Y288" s="227" t="s">
        <v>475</v>
      </c>
      <c r="Z288" s="226" t="s">
        <v>512</v>
      </c>
      <c r="AA288" s="226" t="s">
        <v>18</v>
      </c>
      <c r="AB288" s="226" t="s">
        <v>259</v>
      </c>
      <c r="AC288" s="953" t="s">
        <v>401</v>
      </c>
      <c r="AD288" s="607">
        <v>26.95871</v>
      </c>
      <c r="AE288" s="608">
        <v>16.761559999999999</v>
      </c>
      <c r="AF288" s="609">
        <v>16.761559999999999</v>
      </c>
      <c r="AG288" s="276">
        <f t="shared" si="205"/>
        <v>10.197150000000001</v>
      </c>
      <c r="AH288" s="277">
        <f t="shared" si="206"/>
        <v>0.37825066555484299</v>
      </c>
      <c r="AI288" s="284">
        <v>0</v>
      </c>
      <c r="AJ288" s="276"/>
      <c r="AK288" s="276"/>
      <c r="AL288" s="276"/>
      <c r="AM288" s="276"/>
      <c r="AN288" s="276"/>
      <c r="AO288" s="276"/>
      <c r="AP288" s="276">
        <v>10.19716</v>
      </c>
      <c r="AQ288" s="276"/>
      <c r="AR288" s="954"/>
      <c r="AS288" s="955">
        <f t="shared" si="207"/>
        <v>0</v>
      </c>
      <c r="AT288" s="226">
        <v>1980</v>
      </c>
      <c r="AU288" s="227" t="s">
        <v>475</v>
      </c>
      <c r="AV288" s="226" t="s">
        <v>512</v>
      </c>
      <c r="AW288" s="226" t="s">
        <v>18</v>
      </c>
      <c r="AX288" s="226" t="s">
        <v>259</v>
      </c>
      <c r="AY288" s="953" t="s">
        <v>401</v>
      </c>
      <c r="AZ288" s="607">
        <v>24.534009999999999</v>
      </c>
      <c r="BA288" s="608">
        <v>18.1005</v>
      </c>
      <c r="BB288" s="609">
        <v>18.1005</v>
      </c>
      <c r="BC288" s="276">
        <f t="shared" si="199"/>
        <v>6.4335099999999983</v>
      </c>
      <c r="BD288" s="277">
        <f t="shared" si="200"/>
        <v>0.26222822930291456</v>
      </c>
      <c r="BE288" s="284">
        <v>0</v>
      </c>
      <c r="BF288" s="276"/>
      <c r="BG288" s="276"/>
      <c r="BH288" s="276"/>
      <c r="BI288" s="276"/>
      <c r="BJ288" s="276"/>
      <c r="BK288" s="276"/>
      <c r="BL288" s="276">
        <v>6.4335040000000001</v>
      </c>
      <c r="BM288" s="276"/>
      <c r="BN288" s="954">
        <f t="shared" si="179"/>
        <v>5.9999999981741325E-6</v>
      </c>
      <c r="BO288" s="955">
        <f t="shared" si="180"/>
        <v>9.3261687604031611E-7</v>
      </c>
      <c r="BP288" s="226">
        <v>1980</v>
      </c>
      <c r="BQ288" s="227" t="s">
        <v>475</v>
      </c>
      <c r="BR288" s="226" t="s">
        <v>512</v>
      </c>
      <c r="BS288" s="226" t="s">
        <v>18</v>
      </c>
      <c r="BT288" s="226" t="s">
        <v>259</v>
      </c>
      <c r="BU288" s="953" t="s">
        <v>401</v>
      </c>
      <c r="BV288" s="607">
        <v>69.43468</v>
      </c>
      <c r="BW288" s="608">
        <v>31.611730000000001</v>
      </c>
      <c r="BX288" s="609">
        <v>31.611730000000001</v>
      </c>
      <c r="BY288" s="276">
        <f t="shared" si="201"/>
        <v>37.822949999999999</v>
      </c>
      <c r="BZ288" s="277">
        <f t="shared" si="202"/>
        <v>0.54472707298427814</v>
      </c>
      <c r="CA288" s="284">
        <v>0</v>
      </c>
      <c r="CB288" s="276"/>
      <c r="CC288" s="276"/>
      <c r="CD288" s="276"/>
      <c r="CE288" s="276"/>
      <c r="CF288" s="276"/>
      <c r="CG288" s="276"/>
      <c r="CH288" s="276">
        <v>37.822960000000002</v>
      </c>
      <c r="CI288" s="276"/>
      <c r="CJ288" s="954">
        <f t="shared" si="181"/>
        <v>-1.0000000003174137E-5</v>
      </c>
      <c r="CK288" s="955">
        <f t="shared" si="182"/>
        <v>-2.6438974229070278E-7</v>
      </c>
    </row>
    <row r="289" spans="1:89" ht="11.45" customHeight="1">
      <c r="A289" s="205">
        <v>2005</v>
      </c>
      <c r="B289" s="206" t="s">
        <v>476</v>
      </c>
      <c r="C289" s="205" t="s">
        <v>512</v>
      </c>
      <c r="D289" s="205" t="s">
        <v>8</v>
      </c>
      <c r="E289" s="205" t="s">
        <v>260</v>
      </c>
      <c r="F289" s="891" t="s">
        <v>313</v>
      </c>
      <c r="G289" s="603">
        <v>34.666539999999998</v>
      </c>
      <c r="H289" s="604">
        <v>5.7964219999999997</v>
      </c>
      <c r="I289" s="605">
        <v>11.969469999999999</v>
      </c>
      <c r="J289" s="238">
        <f t="shared" si="194"/>
        <v>22.697069999999997</v>
      </c>
      <c r="K289" s="255">
        <f t="shared" si="195"/>
        <v>0.65472556534341175</v>
      </c>
      <c r="L289" s="267">
        <v>1.7712800000000001E-2</v>
      </c>
      <c r="M289" s="268">
        <v>1.7399169999999999</v>
      </c>
      <c r="N289" s="268">
        <v>2.2772709999999998</v>
      </c>
      <c r="O289" s="268">
        <v>1.989744</v>
      </c>
      <c r="P289" s="268">
        <v>2.3452299999999999</v>
      </c>
      <c r="Q289" s="268">
        <v>1.353337</v>
      </c>
      <c r="R289" s="268">
        <v>0.61067649999999996</v>
      </c>
      <c r="S289" s="268">
        <v>18.414950000000001</v>
      </c>
      <c r="T289" s="258">
        <f t="shared" ref="T289:T311" si="208">H289-I289</f>
        <v>-6.1730479999999996</v>
      </c>
      <c r="U289" s="892">
        <f t="shared" ref="U289:U311" si="209">J289-SUM(L289:T289)</f>
        <v>0.12127969999999522</v>
      </c>
      <c r="V289" s="893">
        <f t="shared" si="198"/>
        <v>5.343407761442126E-3</v>
      </c>
      <c r="W289" s="1015">
        <f t="shared" si="172"/>
        <v>0.81133600063796796</v>
      </c>
      <c r="X289" s="205">
        <v>2005</v>
      </c>
      <c r="Y289" s="206" t="s">
        <v>476</v>
      </c>
      <c r="Z289" s="205" t="s">
        <v>512</v>
      </c>
      <c r="AA289" s="205" t="s">
        <v>8</v>
      </c>
      <c r="AB289" s="205" t="s">
        <v>260</v>
      </c>
      <c r="AC289" s="891" t="s">
        <v>313</v>
      </c>
      <c r="AD289" s="603">
        <v>23.475560000000002</v>
      </c>
      <c r="AE289" s="604">
        <v>6.0957369999999997</v>
      </c>
      <c r="AF289" s="605">
        <v>9.9618210000000005</v>
      </c>
      <c r="AG289" s="238">
        <f t="shared" si="205"/>
        <v>13.513739000000001</v>
      </c>
      <c r="AH289" s="255">
        <f t="shared" si="206"/>
        <v>0.57565140086115096</v>
      </c>
      <c r="AI289" s="280">
        <v>2.3953999999999998E-3</v>
      </c>
      <c r="AJ289" s="258">
        <v>1.9266369999999999</v>
      </c>
      <c r="AK289" s="258">
        <v>1.5919970000000001</v>
      </c>
      <c r="AL289" s="258">
        <v>2.5405899999999999</v>
      </c>
      <c r="AM289" s="258">
        <v>2.8573300000000001</v>
      </c>
      <c r="AN289" s="258">
        <v>0.56779740000000001</v>
      </c>
      <c r="AO289" s="258">
        <v>0.6421673</v>
      </c>
      <c r="AP289" s="258">
        <v>7.1536860000000004</v>
      </c>
      <c r="AQ289" s="258">
        <f t="shared" si="173"/>
        <v>-3.8660840000000007</v>
      </c>
      <c r="AR289" s="892">
        <f t="shared" si="174"/>
        <v>9.7222900000001999E-2</v>
      </c>
      <c r="AS289" s="893">
        <f t="shared" si="207"/>
        <v>7.1943745546663284E-3</v>
      </c>
      <c r="AT289" s="205">
        <v>2005</v>
      </c>
      <c r="AU289" s="206" t="s">
        <v>476</v>
      </c>
      <c r="AV289" s="205" t="s">
        <v>512</v>
      </c>
      <c r="AW289" s="205" t="s">
        <v>8</v>
      </c>
      <c r="AX289" s="205" t="s">
        <v>260</v>
      </c>
      <c r="AY289" s="891" t="s">
        <v>313</v>
      </c>
      <c r="AZ289" s="603">
        <v>24.209209999999999</v>
      </c>
      <c r="BA289" s="604">
        <v>6.1104349999999998</v>
      </c>
      <c r="BB289" s="605">
        <v>10.97354</v>
      </c>
      <c r="BC289" s="238">
        <f t="shared" si="199"/>
        <v>13.235669999999999</v>
      </c>
      <c r="BD289" s="255">
        <f t="shared" si="200"/>
        <v>0.54672044234405004</v>
      </c>
      <c r="BE289" s="280">
        <v>0</v>
      </c>
      <c r="BF289" s="258">
        <v>2.3478669999999999</v>
      </c>
      <c r="BG289" s="258">
        <v>5.8958190000000004</v>
      </c>
      <c r="BH289" s="258">
        <v>1.9515960000000001</v>
      </c>
      <c r="BI289" s="258">
        <v>2.4547080000000001</v>
      </c>
      <c r="BJ289" s="258">
        <v>1.487457</v>
      </c>
      <c r="BK289" s="258">
        <v>0.95460440000000002</v>
      </c>
      <c r="BL289" s="258">
        <v>2.695497</v>
      </c>
      <c r="BM289" s="258">
        <f t="shared" si="177"/>
        <v>-4.863105</v>
      </c>
      <c r="BN289" s="892">
        <f t="shared" si="179"/>
        <v>0.31122659999999769</v>
      </c>
      <c r="BO289" s="893">
        <f t="shared" si="180"/>
        <v>2.3514230862509998E-2</v>
      </c>
      <c r="BP289" s="205">
        <v>2005</v>
      </c>
      <c r="BQ289" s="206" t="s">
        <v>476</v>
      </c>
      <c r="BR289" s="205" t="s">
        <v>512</v>
      </c>
      <c r="BS289" s="205" t="s">
        <v>8</v>
      </c>
      <c r="BT289" s="205" t="s">
        <v>260</v>
      </c>
      <c r="BU289" s="891" t="s">
        <v>313</v>
      </c>
      <c r="BV289" s="603">
        <v>89.154179999999997</v>
      </c>
      <c r="BW289" s="604">
        <v>4.2938999999999998</v>
      </c>
      <c r="BX289" s="605">
        <v>20.585619999999999</v>
      </c>
      <c r="BY289" s="238">
        <f t="shared" si="201"/>
        <v>68.568559999999991</v>
      </c>
      <c r="BZ289" s="255">
        <f t="shared" si="202"/>
        <v>0.76910089913899715</v>
      </c>
      <c r="CA289" s="280">
        <v>9.6764600000000006E-2</v>
      </c>
      <c r="CB289" s="258">
        <v>0.26002049999999999</v>
      </c>
      <c r="CC289" s="258">
        <v>5.8136000000000004E-3</v>
      </c>
      <c r="CD289" s="258">
        <v>3.5746300000000002E-2</v>
      </c>
      <c r="CE289" s="258">
        <v>0.33782770000000001</v>
      </c>
      <c r="CF289" s="258">
        <v>4.034878</v>
      </c>
      <c r="CG289" s="258">
        <v>4.3226199999999999E-2</v>
      </c>
      <c r="CH289" s="258">
        <v>80.087320000000005</v>
      </c>
      <c r="CI289" s="258">
        <f t="shared" si="178"/>
        <v>-16.291719999999998</v>
      </c>
      <c r="CJ289" s="892">
        <f t="shared" si="181"/>
        <v>-4.1316900000012424E-2</v>
      </c>
      <c r="CK289" s="893">
        <f t="shared" si="182"/>
        <v>-6.0256333223291303E-4</v>
      </c>
    </row>
    <row r="290" spans="1:89" ht="11.45" customHeight="1">
      <c r="A290" s="205">
        <v>2000</v>
      </c>
      <c r="B290" s="206" t="s">
        <v>476</v>
      </c>
      <c r="C290" s="205" t="s">
        <v>512</v>
      </c>
      <c r="D290" s="205" t="s">
        <v>10</v>
      </c>
      <c r="E290" s="205" t="s">
        <v>261</v>
      </c>
      <c r="F290" s="891" t="s">
        <v>313</v>
      </c>
      <c r="G290" s="267">
        <v>33.216949999999997</v>
      </c>
      <c r="H290" s="268">
        <v>7.6576329999999997</v>
      </c>
      <c r="I290" s="269">
        <v>12.289809999999999</v>
      </c>
      <c r="J290" s="238">
        <f t="shared" si="194"/>
        <v>20.927139999999998</v>
      </c>
      <c r="K290" s="255">
        <f t="shared" si="195"/>
        <v>0.63001389350918735</v>
      </c>
      <c r="L290" s="267">
        <v>16.308800000000002</v>
      </c>
      <c r="M290" s="268">
        <v>1.9017550000000001</v>
      </c>
      <c r="N290" s="268">
        <v>1.423576</v>
      </c>
      <c r="O290" s="268">
        <v>0.85277270000000005</v>
      </c>
      <c r="P290" s="268">
        <v>2.5588190000000002</v>
      </c>
      <c r="Q290" s="268">
        <v>1.3894660000000001</v>
      </c>
      <c r="R290" s="268">
        <v>0.682168</v>
      </c>
      <c r="S290" s="268">
        <v>-5.6741199999999999E-2</v>
      </c>
      <c r="T290" s="258">
        <f t="shared" si="208"/>
        <v>-4.6321769999999995</v>
      </c>
      <c r="U290" s="892">
        <f t="shared" si="209"/>
        <v>0.49870149999999569</v>
      </c>
      <c r="V290" s="893">
        <f t="shared" si="198"/>
        <v>2.3830370514078644E-2</v>
      </c>
      <c r="W290" s="900">
        <f t="shared" si="172"/>
        <v>-2.7113690642868544E-3</v>
      </c>
      <c r="X290" s="205">
        <v>2000</v>
      </c>
      <c r="Y290" s="206" t="s">
        <v>476</v>
      </c>
      <c r="Z290" s="205" t="s">
        <v>512</v>
      </c>
      <c r="AA290" s="205" t="s">
        <v>10</v>
      </c>
      <c r="AB290" s="205" t="s">
        <v>261</v>
      </c>
      <c r="AC290" s="891" t="s">
        <v>313</v>
      </c>
      <c r="AD290" s="267">
        <v>21.93094</v>
      </c>
      <c r="AE290" s="268">
        <v>7.3230820000000003</v>
      </c>
      <c r="AF290" s="269">
        <v>10.8973</v>
      </c>
      <c r="AG290" s="238">
        <f t="shared" si="205"/>
        <v>11.03364</v>
      </c>
      <c r="AH290" s="255">
        <f t="shared" si="206"/>
        <v>0.50310839389465301</v>
      </c>
      <c r="AI290" s="280">
        <v>5.5160929999999997</v>
      </c>
      <c r="AJ290" s="258">
        <v>2.1176300000000001</v>
      </c>
      <c r="AK290" s="258">
        <v>0.98521329999999996</v>
      </c>
      <c r="AL290" s="258">
        <v>0.96062519999999996</v>
      </c>
      <c r="AM290" s="258">
        <v>3.0507070000000001</v>
      </c>
      <c r="AN290" s="258">
        <v>0.82512189999999996</v>
      </c>
      <c r="AO290" s="258">
        <v>0.69343999999999995</v>
      </c>
      <c r="AP290" s="258">
        <v>7.1023900000000001E-2</v>
      </c>
      <c r="AQ290" s="258">
        <f t="shared" si="173"/>
        <v>-3.5742179999999992</v>
      </c>
      <c r="AR290" s="892">
        <f t="shared" si="174"/>
        <v>0.38800370000000051</v>
      </c>
      <c r="AS290" s="893">
        <f t="shared" si="207"/>
        <v>3.5165521079172465E-2</v>
      </c>
      <c r="AT290" s="205">
        <v>2000</v>
      </c>
      <c r="AU290" s="206" t="s">
        <v>476</v>
      </c>
      <c r="AV290" s="205" t="s">
        <v>512</v>
      </c>
      <c r="AW290" s="205" t="s">
        <v>10</v>
      </c>
      <c r="AX290" s="205" t="s">
        <v>261</v>
      </c>
      <c r="AY290" s="891" t="s">
        <v>313</v>
      </c>
      <c r="AZ290" s="267">
        <v>21.066839999999999</v>
      </c>
      <c r="BA290" s="268">
        <v>5.222664</v>
      </c>
      <c r="BB290" s="269">
        <v>9.1621190000000006</v>
      </c>
      <c r="BC290" s="238">
        <f t="shared" si="199"/>
        <v>11.904720999999999</v>
      </c>
      <c r="BD290" s="255">
        <f t="shared" si="200"/>
        <v>0.5650928663245175</v>
      </c>
      <c r="BE290" s="280">
        <v>1.6678139999999999</v>
      </c>
      <c r="BF290" s="258">
        <v>2.5225710000000001</v>
      </c>
      <c r="BG290" s="258">
        <v>3.6491769999999999</v>
      </c>
      <c r="BH290" s="258">
        <v>1.1911529999999999</v>
      </c>
      <c r="BI290" s="258">
        <v>2.8503259999999999</v>
      </c>
      <c r="BJ290" s="258">
        <v>1.4262030000000001</v>
      </c>
      <c r="BK290" s="258">
        <v>1.076857</v>
      </c>
      <c r="BL290" s="258">
        <v>0.29696679999999998</v>
      </c>
      <c r="BM290" s="258">
        <f t="shared" si="177"/>
        <v>-3.9394550000000006</v>
      </c>
      <c r="BN290" s="892">
        <f t="shared" si="179"/>
        <v>1.1631081999999981</v>
      </c>
      <c r="BO290" s="893">
        <f t="shared" si="180"/>
        <v>9.7701424502094444E-2</v>
      </c>
      <c r="BP290" s="205">
        <v>2000</v>
      </c>
      <c r="BQ290" s="206" t="s">
        <v>476</v>
      </c>
      <c r="BR290" s="205" t="s">
        <v>512</v>
      </c>
      <c r="BS290" s="205" t="s">
        <v>10</v>
      </c>
      <c r="BT290" s="205" t="s">
        <v>261</v>
      </c>
      <c r="BU290" s="891" t="s">
        <v>313</v>
      </c>
      <c r="BV290" s="267">
        <v>89.7089</v>
      </c>
      <c r="BW290" s="268">
        <v>12.08493</v>
      </c>
      <c r="BX290" s="269">
        <v>21.420649999999998</v>
      </c>
      <c r="BY290" s="238">
        <f t="shared" si="201"/>
        <v>68.288250000000005</v>
      </c>
      <c r="BZ290" s="255">
        <f t="shared" si="202"/>
        <v>0.76122045861670362</v>
      </c>
      <c r="CA290" s="280">
        <v>74.340879999999999</v>
      </c>
      <c r="CB290" s="258">
        <v>0.30587389999999998</v>
      </c>
      <c r="CC290" s="258">
        <v>3.89042E-2</v>
      </c>
      <c r="CD290" s="258">
        <v>1.80273E-2</v>
      </c>
      <c r="CE290" s="258">
        <v>0.41249849999999999</v>
      </c>
      <c r="CF290" s="258">
        <v>3.3594819999999999</v>
      </c>
      <c r="CG290" s="258">
        <v>0.11819789999999999</v>
      </c>
      <c r="CH290" s="258">
        <v>-0.9830489</v>
      </c>
      <c r="CI290" s="258">
        <f t="shared" si="178"/>
        <v>-9.3357199999999985</v>
      </c>
      <c r="CJ290" s="892">
        <f t="shared" si="181"/>
        <v>1.3155100000005859E-2</v>
      </c>
      <c r="CK290" s="893">
        <f t="shared" si="182"/>
        <v>1.9264075444905762E-4</v>
      </c>
    </row>
    <row r="291" spans="1:89" ht="11.45" customHeight="1">
      <c r="A291" s="205">
        <v>1995</v>
      </c>
      <c r="B291" s="206" t="s">
        <v>476</v>
      </c>
      <c r="C291" s="205" t="s">
        <v>512</v>
      </c>
      <c r="D291" s="205" t="s">
        <v>12</v>
      </c>
      <c r="E291" s="205" t="s">
        <v>262</v>
      </c>
      <c r="F291" s="891" t="s">
        <v>313</v>
      </c>
      <c r="G291" s="267">
        <v>39.488959999999999</v>
      </c>
      <c r="H291" s="268">
        <v>6.7079259999999996</v>
      </c>
      <c r="I291" s="269">
        <v>10.01679</v>
      </c>
      <c r="J291" s="238">
        <f t="shared" si="194"/>
        <v>29.472169999999998</v>
      </c>
      <c r="K291" s="255">
        <f t="shared" si="195"/>
        <v>0.74633948323784671</v>
      </c>
      <c r="L291" s="267">
        <v>17.766739999999999</v>
      </c>
      <c r="M291" s="268">
        <v>1.007252</v>
      </c>
      <c r="N291" s="268">
        <v>3.454672</v>
      </c>
      <c r="O291" s="268">
        <v>1.3205229999999999</v>
      </c>
      <c r="P291" s="268">
        <v>4.3653700000000004</v>
      </c>
      <c r="Q291" s="268">
        <v>1.080249</v>
      </c>
      <c r="R291" s="268">
        <v>1.182971</v>
      </c>
      <c r="S291" s="268">
        <v>0.1188564</v>
      </c>
      <c r="T291" s="258">
        <f t="shared" si="208"/>
        <v>-3.3088640000000007</v>
      </c>
      <c r="U291" s="892">
        <f t="shared" si="209"/>
        <v>2.4844006000000007</v>
      </c>
      <c r="V291" s="893">
        <f t="shared" si="198"/>
        <v>8.4296493946662249E-2</v>
      </c>
      <c r="W291" s="900">
        <f t="shared" si="172"/>
        <v>4.032835044043245E-3</v>
      </c>
      <c r="X291" s="205">
        <v>1995</v>
      </c>
      <c r="Y291" s="206" t="s">
        <v>476</v>
      </c>
      <c r="Z291" s="205" t="s">
        <v>512</v>
      </c>
      <c r="AA291" s="205" t="s">
        <v>12</v>
      </c>
      <c r="AB291" s="205" t="s">
        <v>262</v>
      </c>
      <c r="AC291" s="891" t="s">
        <v>313</v>
      </c>
      <c r="AD291" s="267">
        <v>29.15147</v>
      </c>
      <c r="AE291" s="268">
        <v>8.9553189999999994</v>
      </c>
      <c r="AF291" s="269">
        <v>12.306509999999999</v>
      </c>
      <c r="AG291" s="238">
        <f t="shared" si="205"/>
        <v>16.84496</v>
      </c>
      <c r="AH291" s="255">
        <f t="shared" si="206"/>
        <v>0.57784255819689367</v>
      </c>
      <c r="AI291" s="280">
        <v>5.919511</v>
      </c>
      <c r="AJ291" s="258">
        <v>1.25918</v>
      </c>
      <c r="AK291" s="258">
        <v>2.2783630000000001</v>
      </c>
      <c r="AL291" s="258">
        <v>1.886136</v>
      </c>
      <c r="AM291" s="258">
        <v>5.2935210000000001</v>
      </c>
      <c r="AN291" s="258">
        <v>0.63554759999999999</v>
      </c>
      <c r="AO291" s="258">
        <v>1.2422599999999999</v>
      </c>
      <c r="AP291" s="258">
        <v>0.12493659999999999</v>
      </c>
      <c r="AQ291" s="258">
        <f t="shared" si="173"/>
        <v>-3.351191</v>
      </c>
      <c r="AR291" s="892">
        <f t="shared" si="174"/>
        <v>1.5566958000000035</v>
      </c>
      <c r="AS291" s="1010">
        <f t="shared" si="207"/>
        <v>9.24131490962284E-2</v>
      </c>
      <c r="AT291" s="205">
        <v>1995</v>
      </c>
      <c r="AU291" s="206" t="s">
        <v>476</v>
      </c>
      <c r="AV291" s="205" t="s">
        <v>512</v>
      </c>
      <c r="AW291" s="205" t="s">
        <v>12</v>
      </c>
      <c r="AX291" s="205" t="s">
        <v>262</v>
      </c>
      <c r="AY291" s="891" t="s">
        <v>313</v>
      </c>
      <c r="AZ291" s="267">
        <v>26.39226</v>
      </c>
      <c r="BA291" s="268">
        <v>2.5133459999999999</v>
      </c>
      <c r="BB291" s="269">
        <v>5.5004249999999999</v>
      </c>
      <c r="BC291" s="238">
        <f t="shared" si="199"/>
        <v>20.891835</v>
      </c>
      <c r="BD291" s="255">
        <f t="shared" si="200"/>
        <v>0.79158946600253255</v>
      </c>
      <c r="BE291" s="280">
        <v>1.075723</v>
      </c>
      <c r="BF291" s="258">
        <v>1.012038</v>
      </c>
      <c r="BG291" s="258">
        <v>8.1180520000000005</v>
      </c>
      <c r="BH291" s="258">
        <v>0.79204799999999997</v>
      </c>
      <c r="BI291" s="258">
        <v>5.1085890000000003</v>
      </c>
      <c r="BJ291" s="258">
        <v>1.9336009999999999</v>
      </c>
      <c r="BK291" s="258">
        <v>1.828125</v>
      </c>
      <c r="BL291" s="258">
        <v>0.18265219999999999</v>
      </c>
      <c r="BM291" s="258">
        <f t="shared" si="177"/>
        <v>-2.987079</v>
      </c>
      <c r="BN291" s="892">
        <f t="shared" si="179"/>
        <v>3.8280858000000002</v>
      </c>
      <c r="BO291" s="1010">
        <f t="shared" si="180"/>
        <v>0.18323358383789648</v>
      </c>
      <c r="BP291" s="205">
        <v>1995</v>
      </c>
      <c r="BQ291" s="206" t="s">
        <v>476</v>
      </c>
      <c r="BR291" s="205" t="s">
        <v>512</v>
      </c>
      <c r="BS291" s="205" t="s">
        <v>12</v>
      </c>
      <c r="BT291" s="205" t="s">
        <v>262</v>
      </c>
      <c r="BU291" s="891" t="s">
        <v>313</v>
      </c>
      <c r="BV291" s="267">
        <v>93.337590000000006</v>
      </c>
      <c r="BW291" s="268">
        <v>4.196256</v>
      </c>
      <c r="BX291" s="269">
        <v>7.7748860000000004</v>
      </c>
      <c r="BY291" s="238">
        <f t="shared" si="201"/>
        <v>85.562704000000011</v>
      </c>
      <c r="BZ291" s="255">
        <f t="shared" si="202"/>
        <v>0.91670144900891493</v>
      </c>
      <c r="CA291" s="280">
        <v>81.675510000000003</v>
      </c>
      <c r="CB291" s="258">
        <v>0.1054771</v>
      </c>
      <c r="CC291" s="258">
        <v>1.5467610000000001</v>
      </c>
      <c r="CD291" s="258">
        <v>0</v>
      </c>
      <c r="CE291" s="258">
        <v>9.5550499999999997E-2</v>
      </c>
      <c r="CF291" s="258">
        <v>1.5467610000000001</v>
      </c>
      <c r="CG291" s="258">
        <v>0.12978390000000001</v>
      </c>
      <c r="CH291" s="258">
        <v>1.3950300000000001E-2</v>
      </c>
      <c r="CI291" s="258">
        <f t="shared" si="178"/>
        <v>-3.5786300000000004</v>
      </c>
      <c r="CJ291" s="892">
        <f t="shared" si="181"/>
        <v>4.02754019999999</v>
      </c>
      <c r="CK291" s="893">
        <f t="shared" si="182"/>
        <v>4.7071212242193627E-2</v>
      </c>
    </row>
    <row r="292" spans="1:89" ht="11.45" customHeight="1">
      <c r="A292" s="205">
        <v>1992</v>
      </c>
      <c r="B292" s="206" t="s">
        <v>476</v>
      </c>
      <c r="C292" s="205" t="s">
        <v>512</v>
      </c>
      <c r="D292" s="205" t="s">
        <v>14</v>
      </c>
      <c r="E292" s="205" t="s">
        <v>263</v>
      </c>
      <c r="F292" s="891" t="s">
        <v>313</v>
      </c>
      <c r="G292" s="267">
        <v>37.589700000000001</v>
      </c>
      <c r="H292" s="268">
        <v>7.4421759999999999</v>
      </c>
      <c r="I292" s="269">
        <v>12.085229999999999</v>
      </c>
      <c r="J292" s="238">
        <f t="shared" si="194"/>
        <v>25.504470000000001</v>
      </c>
      <c r="K292" s="255">
        <f t="shared" si="195"/>
        <v>0.67849623700109341</v>
      </c>
      <c r="L292" s="267">
        <v>17.662990000000001</v>
      </c>
      <c r="M292" s="268">
        <v>1.606957</v>
      </c>
      <c r="N292" s="268">
        <v>2.5246339999999998</v>
      </c>
      <c r="O292" s="268"/>
      <c r="P292" s="268">
        <v>3.6994899999999999</v>
      </c>
      <c r="Q292" s="268"/>
      <c r="R292" s="268"/>
      <c r="S292" s="268">
        <v>4.22959</v>
      </c>
      <c r="T292" s="258">
        <f t="shared" si="208"/>
        <v>-4.6430539999999993</v>
      </c>
      <c r="U292" s="892">
        <f t="shared" si="209"/>
        <v>0.42386300000000077</v>
      </c>
      <c r="V292" s="893">
        <f t="shared" si="198"/>
        <v>1.661916518947466E-2</v>
      </c>
      <c r="W292" s="900">
        <f t="shared" si="172"/>
        <v>0.16583720422341652</v>
      </c>
      <c r="X292" s="205">
        <v>1992</v>
      </c>
      <c r="Y292" s="206" t="s">
        <v>476</v>
      </c>
      <c r="Z292" s="205" t="s">
        <v>512</v>
      </c>
      <c r="AA292" s="205" t="s">
        <v>14</v>
      </c>
      <c r="AB292" s="205" t="s">
        <v>263</v>
      </c>
      <c r="AC292" s="891" t="s">
        <v>313</v>
      </c>
      <c r="AD292" s="267">
        <v>26.38579</v>
      </c>
      <c r="AE292" s="268">
        <v>8.1645099999999999</v>
      </c>
      <c r="AF292" s="269">
        <v>11.9994</v>
      </c>
      <c r="AG292" s="238">
        <f t="shared" si="205"/>
        <v>14.38639</v>
      </c>
      <c r="AH292" s="255">
        <f t="shared" si="206"/>
        <v>0.54523249067016755</v>
      </c>
      <c r="AI292" s="280">
        <v>5.5945179999999999</v>
      </c>
      <c r="AJ292" s="258">
        <v>1.9021619999999999</v>
      </c>
      <c r="AK292" s="258">
        <v>1.742391</v>
      </c>
      <c r="AL292" s="258"/>
      <c r="AM292" s="258">
        <v>4.7215999999999996</v>
      </c>
      <c r="AN292" s="258"/>
      <c r="AO292" s="258"/>
      <c r="AP292" s="258">
        <v>3.8770660000000001</v>
      </c>
      <c r="AQ292" s="258">
        <f t="shared" si="173"/>
        <v>-3.8348899999999997</v>
      </c>
      <c r="AR292" s="892">
        <f t="shared" si="174"/>
        <v>0.38354300000000308</v>
      </c>
      <c r="AS292" s="893">
        <f t="shared" si="207"/>
        <v>2.6660128079386353E-2</v>
      </c>
      <c r="AT292" s="205">
        <v>1992</v>
      </c>
      <c r="AU292" s="206" t="s">
        <v>476</v>
      </c>
      <c r="AV292" s="205" t="s">
        <v>512</v>
      </c>
      <c r="AW292" s="205" t="s">
        <v>14</v>
      </c>
      <c r="AX292" s="205" t="s">
        <v>263</v>
      </c>
      <c r="AY292" s="891" t="s">
        <v>313</v>
      </c>
      <c r="AZ292" s="267">
        <v>23.08822</v>
      </c>
      <c r="BA292" s="268">
        <v>3.6609560000000001</v>
      </c>
      <c r="BB292" s="269">
        <v>6.2254990000000001</v>
      </c>
      <c r="BC292" s="238">
        <f t="shared" si="199"/>
        <v>16.862721000000001</v>
      </c>
      <c r="BD292" s="255">
        <f t="shared" si="200"/>
        <v>0.73036037425145817</v>
      </c>
      <c r="BE292" s="280">
        <v>1.4565790000000001</v>
      </c>
      <c r="BF292" s="258">
        <v>1.893378</v>
      </c>
      <c r="BG292" s="258">
        <v>6.6226989999999999</v>
      </c>
      <c r="BH292" s="258"/>
      <c r="BI292" s="258">
        <v>3.7991039999999998</v>
      </c>
      <c r="BJ292" s="258"/>
      <c r="BK292" s="258"/>
      <c r="BL292" s="258">
        <v>4.7959719999999999</v>
      </c>
      <c r="BM292" s="258">
        <f t="shared" si="177"/>
        <v>-2.564543</v>
      </c>
      <c r="BN292" s="892">
        <f t="shared" si="179"/>
        <v>0.85953200000000152</v>
      </c>
      <c r="BO292" s="893">
        <f t="shared" si="180"/>
        <v>5.0972319354628565E-2</v>
      </c>
      <c r="BP292" s="205">
        <v>1992</v>
      </c>
      <c r="BQ292" s="206" t="s">
        <v>476</v>
      </c>
      <c r="BR292" s="205" t="s">
        <v>512</v>
      </c>
      <c r="BS292" s="205" t="s">
        <v>14</v>
      </c>
      <c r="BT292" s="205" t="s">
        <v>263</v>
      </c>
      <c r="BU292" s="891" t="s">
        <v>313</v>
      </c>
      <c r="BV292" s="267">
        <v>94.202669999999998</v>
      </c>
      <c r="BW292" s="268">
        <v>9.7696769999999997</v>
      </c>
      <c r="BX292" s="269">
        <v>19.804950000000002</v>
      </c>
      <c r="BY292" s="238">
        <f t="shared" si="201"/>
        <v>74.397719999999993</v>
      </c>
      <c r="BZ292" s="255">
        <f t="shared" si="202"/>
        <v>0.78976232839260285</v>
      </c>
      <c r="CA292" s="280">
        <v>79.387129999999999</v>
      </c>
      <c r="CB292" s="258">
        <v>0.23655799999999999</v>
      </c>
      <c r="CC292" s="258">
        <v>0</v>
      </c>
      <c r="CD292" s="258"/>
      <c r="CE292" s="258">
        <v>8.5299E-2</v>
      </c>
      <c r="CF292" s="258"/>
      <c r="CG292" s="258"/>
      <c r="CH292" s="258">
        <v>4.7147269999999999</v>
      </c>
      <c r="CI292" s="258">
        <f t="shared" si="178"/>
        <v>-10.035273000000002</v>
      </c>
      <c r="CJ292" s="892">
        <f t="shared" si="181"/>
        <v>9.2789999999922657E-3</v>
      </c>
      <c r="CK292" s="893">
        <f t="shared" si="182"/>
        <v>1.2472156404782657E-4</v>
      </c>
    </row>
    <row r="293" spans="1:89" ht="11.45" customHeight="1">
      <c r="A293" s="205">
        <v>1987</v>
      </c>
      <c r="B293" s="206" t="s">
        <v>476</v>
      </c>
      <c r="C293" s="205" t="s">
        <v>512</v>
      </c>
      <c r="D293" s="205" t="s">
        <v>16</v>
      </c>
      <c r="E293" s="205" t="s">
        <v>264</v>
      </c>
      <c r="F293" s="891" t="s">
        <v>313</v>
      </c>
      <c r="G293" s="267">
        <v>32.339370000000002</v>
      </c>
      <c r="H293" s="268">
        <v>5.8694509999999998</v>
      </c>
      <c r="I293" s="269">
        <v>11.52408</v>
      </c>
      <c r="J293" s="238">
        <f t="shared" si="194"/>
        <v>20.815290000000005</v>
      </c>
      <c r="K293" s="255">
        <f t="shared" si="195"/>
        <v>0.64365168523691096</v>
      </c>
      <c r="L293" s="267">
        <v>18.255050000000001</v>
      </c>
      <c r="M293" s="268">
        <v>1.825966</v>
      </c>
      <c r="N293" s="268">
        <v>1.7652540000000001</v>
      </c>
      <c r="O293" s="268">
        <v>0.96108199999999999</v>
      </c>
      <c r="P293" s="268">
        <v>1.3616410000000001</v>
      </c>
      <c r="Q293" s="268"/>
      <c r="R293" s="268"/>
      <c r="S293" s="268">
        <v>2.1829200000000002</v>
      </c>
      <c r="T293" s="258">
        <f t="shared" si="208"/>
        <v>-5.6546289999999999</v>
      </c>
      <c r="U293" s="892">
        <f t="shared" si="209"/>
        <v>0.11800600000000472</v>
      </c>
      <c r="V293" s="893">
        <f t="shared" si="198"/>
        <v>5.6691979789858654E-3</v>
      </c>
      <c r="W293" s="900">
        <f t="shared" si="172"/>
        <v>0.10487098666413006</v>
      </c>
      <c r="X293" s="205">
        <v>1987</v>
      </c>
      <c r="Y293" s="206" t="s">
        <v>476</v>
      </c>
      <c r="Z293" s="205" t="s">
        <v>512</v>
      </c>
      <c r="AA293" s="205" t="s">
        <v>16</v>
      </c>
      <c r="AB293" s="205" t="s">
        <v>264</v>
      </c>
      <c r="AC293" s="891" t="s">
        <v>313</v>
      </c>
      <c r="AD293" s="267">
        <v>20.368490000000001</v>
      </c>
      <c r="AE293" s="268">
        <v>6.3940320000000002</v>
      </c>
      <c r="AF293" s="269">
        <v>10.675850000000001</v>
      </c>
      <c r="AG293" s="238">
        <f t="shared" si="205"/>
        <v>9.6926400000000008</v>
      </c>
      <c r="AH293" s="255">
        <f t="shared" si="206"/>
        <v>0.47586443570436493</v>
      </c>
      <c r="AI293" s="280">
        <v>6.046862</v>
      </c>
      <c r="AJ293" s="258">
        <v>2.2924669999999998</v>
      </c>
      <c r="AK293" s="258">
        <v>1.244143</v>
      </c>
      <c r="AL293" s="258">
        <v>1.3456079999999999</v>
      </c>
      <c r="AM293" s="258">
        <v>1.706299</v>
      </c>
      <c r="AN293" s="258"/>
      <c r="AO293" s="258"/>
      <c r="AP293" s="258">
        <v>1.269854</v>
      </c>
      <c r="AQ293" s="258">
        <f t="shared" si="173"/>
        <v>-4.2818180000000003</v>
      </c>
      <c r="AR293" s="892">
        <f t="shared" si="174"/>
        <v>6.9225000000002979E-2</v>
      </c>
      <c r="AS293" s="893">
        <f t="shared" si="207"/>
        <v>7.1420170356067047E-3</v>
      </c>
      <c r="AT293" s="205">
        <v>1987</v>
      </c>
      <c r="AU293" s="206" t="s">
        <v>476</v>
      </c>
      <c r="AV293" s="205" t="s">
        <v>512</v>
      </c>
      <c r="AW293" s="205" t="s">
        <v>16</v>
      </c>
      <c r="AX293" s="205" t="s">
        <v>264</v>
      </c>
      <c r="AY293" s="891" t="s">
        <v>313</v>
      </c>
      <c r="AZ293" s="267">
        <v>13.228350000000001</v>
      </c>
      <c r="BA293" s="268">
        <v>1.853664</v>
      </c>
      <c r="BB293" s="269">
        <v>5.3549610000000003</v>
      </c>
      <c r="BC293" s="238">
        <f t="shared" si="199"/>
        <v>7.8733890000000004</v>
      </c>
      <c r="BD293" s="255">
        <f t="shared" si="200"/>
        <v>0.59519055664538656</v>
      </c>
      <c r="BE293" s="280">
        <v>1.0796749999999999</v>
      </c>
      <c r="BF293" s="258">
        <v>1.800762</v>
      </c>
      <c r="BG293" s="258">
        <v>3.7358570000000002</v>
      </c>
      <c r="BH293" s="258">
        <v>0.7175108</v>
      </c>
      <c r="BI293" s="258">
        <v>1.4361550000000001</v>
      </c>
      <c r="BJ293" s="258"/>
      <c r="BK293" s="258"/>
      <c r="BL293" s="258">
        <v>2.3389570000000002</v>
      </c>
      <c r="BM293" s="258">
        <f t="shared" si="177"/>
        <v>-3.5012970000000001</v>
      </c>
      <c r="BN293" s="892">
        <f t="shared" si="179"/>
        <v>0.26576919999999937</v>
      </c>
      <c r="BO293" s="893">
        <f t="shared" si="180"/>
        <v>3.3755375226601832E-2</v>
      </c>
      <c r="BP293" s="205">
        <v>1987</v>
      </c>
      <c r="BQ293" s="206" t="s">
        <v>476</v>
      </c>
      <c r="BR293" s="205" t="s">
        <v>512</v>
      </c>
      <c r="BS293" s="205" t="s">
        <v>16</v>
      </c>
      <c r="BT293" s="205" t="s">
        <v>264</v>
      </c>
      <c r="BU293" s="891" t="s">
        <v>313</v>
      </c>
      <c r="BV293" s="267">
        <v>92.021330000000006</v>
      </c>
      <c r="BW293" s="268">
        <v>8.8616709999999994</v>
      </c>
      <c r="BX293" s="269">
        <v>21.386800000000001</v>
      </c>
      <c r="BY293" s="238">
        <f t="shared" si="201"/>
        <v>70.634530000000012</v>
      </c>
      <c r="BZ293" s="255">
        <f t="shared" si="202"/>
        <v>0.76758866667108605</v>
      </c>
      <c r="CA293" s="280">
        <v>78.155109999999993</v>
      </c>
      <c r="CB293" s="258">
        <v>0.27951910000000002</v>
      </c>
      <c r="CC293" s="258">
        <v>1.88141E-2</v>
      </c>
      <c r="CD293" s="258">
        <v>1.88141E-2</v>
      </c>
      <c r="CE293" s="258">
        <v>0.1257315</v>
      </c>
      <c r="CF293" s="258"/>
      <c r="CG293" s="258"/>
      <c r="CH293" s="258">
        <v>4.5925830000000003</v>
      </c>
      <c r="CI293" s="258">
        <f t="shared" si="178"/>
        <v>-12.525129000000002</v>
      </c>
      <c r="CJ293" s="892">
        <f t="shared" si="181"/>
        <v>-3.0912799999981644E-2</v>
      </c>
      <c r="CK293" s="893">
        <f t="shared" si="182"/>
        <v>-4.3764430796073309E-4</v>
      </c>
    </row>
    <row r="294" spans="1:89" ht="11.45" customHeight="1">
      <c r="A294" s="205">
        <v>1981</v>
      </c>
      <c r="B294" s="206" t="s">
        <v>476</v>
      </c>
      <c r="C294" s="205" t="s">
        <v>512</v>
      </c>
      <c r="D294" s="205" t="s">
        <v>18</v>
      </c>
      <c r="E294" s="205" t="s">
        <v>265</v>
      </c>
      <c r="F294" s="891" t="s">
        <v>313</v>
      </c>
      <c r="G294" s="584">
        <v>30.31174</v>
      </c>
      <c r="H294" s="585">
        <v>4.9209160000000001</v>
      </c>
      <c r="I294" s="586">
        <v>9.1262699999999999</v>
      </c>
      <c r="J294" s="238">
        <f t="shared" si="194"/>
        <v>21.185470000000002</v>
      </c>
      <c r="K294" s="255">
        <f t="shared" si="195"/>
        <v>0.69891962652094541</v>
      </c>
      <c r="L294" s="267">
        <v>17.599250000000001</v>
      </c>
      <c r="M294" s="268">
        <v>1.551431</v>
      </c>
      <c r="N294" s="268">
        <v>1.0839700000000001</v>
      </c>
      <c r="O294" s="268"/>
      <c r="P294" s="268">
        <v>0.69904379999999999</v>
      </c>
      <c r="Q294" s="268"/>
      <c r="R294" s="268"/>
      <c r="S294" s="268">
        <v>4.316058</v>
      </c>
      <c r="T294" s="258">
        <f t="shared" si="208"/>
        <v>-4.2053539999999998</v>
      </c>
      <c r="U294" s="892">
        <f t="shared" si="209"/>
        <v>0.14107119999999895</v>
      </c>
      <c r="V294" s="893">
        <f t="shared" si="198"/>
        <v>6.658865722591896E-3</v>
      </c>
      <c r="W294" s="1033">
        <f t="shared" si="172"/>
        <v>0.20372727156867418</v>
      </c>
      <c r="X294" s="205">
        <v>1981</v>
      </c>
      <c r="Y294" s="206" t="s">
        <v>476</v>
      </c>
      <c r="Z294" s="205" t="s">
        <v>512</v>
      </c>
      <c r="AA294" s="205" t="s">
        <v>18</v>
      </c>
      <c r="AB294" s="205" t="s">
        <v>265</v>
      </c>
      <c r="AC294" s="891" t="s">
        <v>313</v>
      </c>
      <c r="AD294" s="584">
        <v>18.598559999999999</v>
      </c>
      <c r="AE294" s="585">
        <v>4.8423259999999999</v>
      </c>
      <c r="AF294" s="586">
        <v>8.8784510000000001</v>
      </c>
      <c r="AG294" s="238">
        <f t="shared" si="205"/>
        <v>9.720108999999999</v>
      </c>
      <c r="AH294" s="255">
        <f t="shared" si="206"/>
        <v>0.5226269668189365</v>
      </c>
      <c r="AI294" s="280">
        <v>6.4061349999999999</v>
      </c>
      <c r="AJ294" s="258">
        <v>1.960672</v>
      </c>
      <c r="AK294" s="258">
        <v>0.81704019999999999</v>
      </c>
      <c r="AL294" s="258"/>
      <c r="AM294" s="258">
        <v>0.88380689999999995</v>
      </c>
      <c r="AN294" s="258"/>
      <c r="AO294" s="258"/>
      <c r="AP294" s="258">
        <v>3.6527919999999998</v>
      </c>
      <c r="AQ294" s="258">
        <f t="shared" si="173"/>
        <v>-4.0361250000000002</v>
      </c>
      <c r="AR294" s="892">
        <f t="shared" si="174"/>
        <v>3.5787900000000761E-2</v>
      </c>
      <c r="AS294" s="893">
        <f t="shared" si="207"/>
        <v>3.6818414279099921E-3</v>
      </c>
      <c r="AT294" s="205">
        <v>1981</v>
      </c>
      <c r="AU294" s="206" t="s">
        <v>476</v>
      </c>
      <c r="AV294" s="205" t="s">
        <v>512</v>
      </c>
      <c r="AW294" s="205" t="s">
        <v>18</v>
      </c>
      <c r="AX294" s="205" t="s">
        <v>265</v>
      </c>
      <c r="AY294" s="891" t="s">
        <v>313</v>
      </c>
      <c r="AZ294" s="584">
        <v>14.46442</v>
      </c>
      <c r="BA294" s="585">
        <v>3.1424310000000002</v>
      </c>
      <c r="BB294" s="586">
        <v>7.6890840000000003</v>
      </c>
      <c r="BC294" s="238">
        <f t="shared" si="199"/>
        <v>6.7753360000000002</v>
      </c>
      <c r="BD294" s="255">
        <f t="shared" si="200"/>
        <v>0.46841394262611291</v>
      </c>
      <c r="BE294" s="280">
        <v>1.254569</v>
      </c>
      <c r="BF294" s="258">
        <v>1.495106</v>
      </c>
      <c r="BG294" s="258">
        <v>2.5834060000000001</v>
      </c>
      <c r="BH294" s="258"/>
      <c r="BI294" s="258">
        <v>0.75113249999999998</v>
      </c>
      <c r="BJ294" s="258"/>
      <c r="BK294" s="258"/>
      <c r="BL294" s="258">
        <v>4.638801</v>
      </c>
      <c r="BM294" s="258">
        <f t="shared" si="177"/>
        <v>-4.5466530000000001</v>
      </c>
      <c r="BN294" s="892">
        <f t="shared" si="179"/>
        <v>0.59897450000000063</v>
      </c>
      <c r="BO294" s="893">
        <f t="shared" si="180"/>
        <v>8.8405135922410436E-2</v>
      </c>
      <c r="BP294" s="205">
        <v>1981</v>
      </c>
      <c r="BQ294" s="206" t="s">
        <v>476</v>
      </c>
      <c r="BR294" s="205" t="s">
        <v>512</v>
      </c>
      <c r="BS294" s="205" t="s">
        <v>18</v>
      </c>
      <c r="BT294" s="205" t="s">
        <v>265</v>
      </c>
      <c r="BU294" s="891" t="s">
        <v>313</v>
      </c>
      <c r="BV294" s="584">
        <v>90.914259999999999</v>
      </c>
      <c r="BW294" s="585">
        <v>7.4981450000000001</v>
      </c>
      <c r="BX294" s="586">
        <v>11.83902</v>
      </c>
      <c r="BY294" s="238">
        <f t="shared" si="201"/>
        <v>79.075239999999994</v>
      </c>
      <c r="BZ294" s="255">
        <f t="shared" si="202"/>
        <v>0.86977818441243426</v>
      </c>
      <c r="CA294" s="280">
        <v>77.069429999999997</v>
      </c>
      <c r="CB294" s="258">
        <v>0.22594520000000001</v>
      </c>
      <c r="CC294" s="258">
        <v>5.0029799999999999E-2</v>
      </c>
      <c r="CD294" s="258"/>
      <c r="CE294" s="258">
        <v>0</v>
      </c>
      <c r="CF294" s="258"/>
      <c r="CG294" s="258"/>
      <c r="CH294" s="258">
        <v>6.1641240000000002</v>
      </c>
      <c r="CI294" s="258">
        <f t="shared" si="178"/>
        <v>-4.3408749999999996</v>
      </c>
      <c r="CJ294" s="892">
        <f t="shared" si="181"/>
        <v>-9.3414000000009878E-2</v>
      </c>
      <c r="CK294" s="893">
        <f t="shared" si="182"/>
        <v>-1.1813305909663997E-3</v>
      </c>
    </row>
    <row r="295" spans="1:89" ht="11.45" customHeight="1">
      <c r="A295" s="205">
        <v>1975</v>
      </c>
      <c r="B295" s="206" t="s">
        <v>476</v>
      </c>
      <c r="C295" s="205" t="s">
        <v>512</v>
      </c>
      <c r="D295" s="205" t="s">
        <v>50</v>
      </c>
      <c r="E295" s="205" t="s">
        <v>266</v>
      </c>
      <c r="F295" s="891" t="s">
        <v>313</v>
      </c>
      <c r="G295" s="267">
        <v>25.72035</v>
      </c>
      <c r="H295" s="268">
        <v>8.913449</v>
      </c>
      <c r="I295" s="269">
        <v>12.5473</v>
      </c>
      <c r="J295" s="238">
        <f t="shared" si="194"/>
        <v>13.17305</v>
      </c>
      <c r="K295" s="255">
        <f t="shared" si="195"/>
        <v>0.51216449231833938</v>
      </c>
      <c r="L295" s="267">
        <v>10.87082</v>
      </c>
      <c r="M295" s="268">
        <v>1.4201809999999999</v>
      </c>
      <c r="N295" s="268">
        <v>0.83567290000000005</v>
      </c>
      <c r="O295" s="268"/>
      <c r="P295" s="268">
        <v>0.32539649999999998</v>
      </c>
      <c r="Q295" s="268"/>
      <c r="R295" s="268"/>
      <c r="S295" s="268">
        <v>3.314813</v>
      </c>
      <c r="T295" s="258">
        <f t="shared" si="208"/>
        <v>-3.6338509999999999</v>
      </c>
      <c r="U295" s="892">
        <f t="shared" si="209"/>
        <v>4.0017599999998765E-2</v>
      </c>
      <c r="V295" s="893">
        <f t="shared" si="198"/>
        <v>3.0378386174802923E-3</v>
      </c>
      <c r="W295" s="1015">
        <f t="shared" si="172"/>
        <v>0.25163595370851854</v>
      </c>
      <c r="X295" s="205">
        <v>1975</v>
      </c>
      <c r="Y295" s="206" t="s">
        <v>476</v>
      </c>
      <c r="Z295" s="205" t="s">
        <v>512</v>
      </c>
      <c r="AA295" s="205" t="s">
        <v>50</v>
      </c>
      <c r="AB295" s="205" t="s">
        <v>266</v>
      </c>
      <c r="AC295" s="891" t="s">
        <v>313</v>
      </c>
      <c r="AD295" s="267">
        <v>15.546419999999999</v>
      </c>
      <c r="AE295" s="268">
        <v>6.390625</v>
      </c>
      <c r="AF295" s="269">
        <v>9.7520070000000008</v>
      </c>
      <c r="AG295" s="238">
        <f t="shared" si="205"/>
        <v>5.7944129999999987</v>
      </c>
      <c r="AH295" s="255">
        <f t="shared" si="206"/>
        <v>0.37271686986457325</v>
      </c>
      <c r="AI295" s="280">
        <v>4.1528419999999997</v>
      </c>
      <c r="AJ295" s="258">
        <v>1.6204529999999999</v>
      </c>
      <c r="AK295" s="258">
        <v>0.63688659999999997</v>
      </c>
      <c r="AL295" s="258"/>
      <c r="AM295" s="258">
        <v>0.3690252</v>
      </c>
      <c r="AN295" s="258"/>
      <c r="AO295" s="258"/>
      <c r="AP295" s="258">
        <v>2.351451</v>
      </c>
      <c r="AQ295" s="258">
        <f t="shared" si="173"/>
        <v>-3.3613820000000008</v>
      </c>
      <c r="AR295" s="892">
        <f t="shared" si="174"/>
        <v>2.5137199999999638E-2</v>
      </c>
      <c r="AS295" s="893">
        <f t="shared" si="207"/>
        <v>4.3381788629839888E-3</v>
      </c>
      <c r="AT295" s="205">
        <v>1975</v>
      </c>
      <c r="AU295" s="206" t="s">
        <v>476</v>
      </c>
      <c r="AV295" s="205" t="s">
        <v>512</v>
      </c>
      <c r="AW295" s="205" t="s">
        <v>50</v>
      </c>
      <c r="AX295" s="205" t="s">
        <v>266</v>
      </c>
      <c r="AY295" s="891" t="s">
        <v>313</v>
      </c>
      <c r="AZ295" s="267">
        <v>10.009119999999999</v>
      </c>
      <c r="BA295" s="268">
        <v>2.0263270000000002</v>
      </c>
      <c r="BB295" s="269">
        <v>4.8855490000000001</v>
      </c>
      <c r="BC295" s="238">
        <f t="shared" si="199"/>
        <v>5.1235709999999992</v>
      </c>
      <c r="BD295" s="255">
        <f t="shared" si="200"/>
        <v>0.51189025608644911</v>
      </c>
      <c r="BE295" s="280">
        <v>1.0455449999999999</v>
      </c>
      <c r="BF295" s="258">
        <v>1.1587989999999999</v>
      </c>
      <c r="BG295" s="258">
        <v>1.6389469999999999</v>
      </c>
      <c r="BH295" s="258"/>
      <c r="BI295" s="258">
        <v>0.3823068</v>
      </c>
      <c r="BJ295" s="258"/>
      <c r="BK295" s="258"/>
      <c r="BL295" s="258">
        <v>3.472858</v>
      </c>
      <c r="BM295" s="258">
        <f t="shared" si="177"/>
        <v>-2.8592219999999999</v>
      </c>
      <c r="BN295" s="892">
        <f t="shared" si="179"/>
        <v>0.28433719999999951</v>
      </c>
      <c r="BO295" s="893">
        <f t="shared" si="180"/>
        <v>5.549590315036125E-2</v>
      </c>
      <c r="BP295" s="205">
        <v>1975</v>
      </c>
      <c r="BQ295" s="206" t="s">
        <v>476</v>
      </c>
      <c r="BR295" s="205" t="s">
        <v>512</v>
      </c>
      <c r="BS295" s="205" t="s">
        <v>50</v>
      </c>
      <c r="BT295" s="205" t="s">
        <v>266</v>
      </c>
      <c r="BU295" s="891" t="s">
        <v>313</v>
      </c>
      <c r="BV295" s="267">
        <v>87.756039999999999</v>
      </c>
      <c r="BW295" s="268">
        <v>29.092089999999999</v>
      </c>
      <c r="BX295" s="269">
        <v>34.98415</v>
      </c>
      <c r="BY295" s="238">
        <f t="shared" si="201"/>
        <v>52.771889999999999</v>
      </c>
      <c r="BZ295" s="255">
        <f t="shared" si="202"/>
        <v>0.6013476679212052</v>
      </c>
      <c r="CA295" s="280">
        <v>51.727350000000001</v>
      </c>
      <c r="CB295" s="258">
        <v>0.73760219999999999</v>
      </c>
      <c r="CC295" s="258">
        <v>2.3689000000000002E-3</v>
      </c>
      <c r="CD295" s="258"/>
      <c r="CE295" s="258">
        <v>5.2667600000000002E-2</v>
      </c>
      <c r="CF295" s="258"/>
      <c r="CG295" s="258"/>
      <c r="CH295" s="258">
        <v>6.2470699999999999</v>
      </c>
      <c r="CI295" s="258">
        <f t="shared" si="178"/>
        <v>-5.8920600000000007</v>
      </c>
      <c r="CJ295" s="892">
        <f t="shared" si="181"/>
        <v>-0.10310869999999994</v>
      </c>
      <c r="CK295" s="893">
        <f t="shared" si="182"/>
        <v>-1.9538564944329251E-3</v>
      </c>
    </row>
    <row r="296" spans="1:89" ht="11.45" customHeight="1">
      <c r="A296" s="205">
        <v>1967</v>
      </c>
      <c r="B296" s="206" t="s">
        <v>476</v>
      </c>
      <c r="C296" s="205" t="s">
        <v>512</v>
      </c>
      <c r="D296" s="205" t="s">
        <v>50</v>
      </c>
      <c r="E296" s="205" t="s">
        <v>267</v>
      </c>
      <c r="F296" s="891" t="s">
        <v>313</v>
      </c>
      <c r="G296" s="584">
        <v>21.03238</v>
      </c>
      <c r="H296" s="585">
        <v>12.38626</v>
      </c>
      <c r="I296" s="586">
        <v>15.97527</v>
      </c>
      <c r="J296" s="238">
        <f t="shared" si="194"/>
        <v>5.0571099999999998</v>
      </c>
      <c r="K296" s="255">
        <f t="shared" si="195"/>
        <v>0.24044402012515939</v>
      </c>
      <c r="L296" s="267">
        <v>6.2118359999999999</v>
      </c>
      <c r="M296" s="268">
        <v>0.99797250000000004</v>
      </c>
      <c r="N296" s="268">
        <v>0.95652250000000005</v>
      </c>
      <c r="O296" s="268"/>
      <c r="P296" s="268">
        <v>0.27523039999999999</v>
      </c>
      <c r="Q296" s="268"/>
      <c r="R296" s="268"/>
      <c r="S296" s="268">
        <v>0.17197370000000001</v>
      </c>
      <c r="T296" s="258">
        <f t="shared" si="208"/>
        <v>-3.58901</v>
      </c>
      <c r="U296" s="892">
        <f t="shared" si="209"/>
        <v>3.2584899999999806E-2</v>
      </c>
      <c r="V296" s="893">
        <f t="shared" si="198"/>
        <v>6.443383671701784E-3</v>
      </c>
      <c r="W296" s="900">
        <f t="shared" si="172"/>
        <v>3.4006319815072246E-2</v>
      </c>
      <c r="X296" s="205">
        <v>1967</v>
      </c>
      <c r="Y296" s="206" t="s">
        <v>476</v>
      </c>
      <c r="Z296" s="205" t="s">
        <v>512</v>
      </c>
      <c r="AA296" s="205" t="s">
        <v>50</v>
      </c>
      <c r="AB296" s="205" t="s">
        <v>267</v>
      </c>
      <c r="AC296" s="891" t="s">
        <v>313</v>
      </c>
      <c r="AD296" s="584">
        <v>14.32564</v>
      </c>
      <c r="AE296" s="585">
        <v>9.5596449999999997</v>
      </c>
      <c r="AF296" s="586">
        <v>13.22052</v>
      </c>
      <c r="AG296" s="238">
        <f t="shared" si="205"/>
        <v>1.1051199999999994</v>
      </c>
      <c r="AH296" s="255">
        <f t="shared" si="206"/>
        <v>7.7142801298929711E-2</v>
      </c>
      <c r="AI296" s="280">
        <v>2.6374170000000001</v>
      </c>
      <c r="AJ296" s="258">
        <v>1.025496</v>
      </c>
      <c r="AK296" s="258">
        <v>0.64729829999999999</v>
      </c>
      <c r="AL296" s="258"/>
      <c r="AM296" s="258">
        <v>0.30028630000000001</v>
      </c>
      <c r="AN296" s="258"/>
      <c r="AO296" s="258"/>
      <c r="AP296" s="258">
        <v>0.1026673</v>
      </c>
      <c r="AQ296" s="258">
        <f t="shared" si="173"/>
        <v>-3.6608750000000008</v>
      </c>
      <c r="AR296" s="892">
        <f t="shared" si="174"/>
        <v>5.2830100000000435E-2</v>
      </c>
      <c r="AS296" s="893">
        <f t="shared" si="207"/>
        <v>4.7804853771536537E-2</v>
      </c>
      <c r="AT296" s="205">
        <v>1967</v>
      </c>
      <c r="AU296" s="206" t="s">
        <v>476</v>
      </c>
      <c r="AV296" s="205" t="s">
        <v>512</v>
      </c>
      <c r="AW296" s="205" t="s">
        <v>50</v>
      </c>
      <c r="AX296" s="205" t="s">
        <v>267</v>
      </c>
      <c r="AY296" s="891" t="s">
        <v>313</v>
      </c>
      <c r="AZ296" s="584">
        <v>11.39772</v>
      </c>
      <c r="BA296" s="585">
        <v>6.8047700000000004</v>
      </c>
      <c r="BB296" s="586">
        <v>9.0512320000000006</v>
      </c>
      <c r="BC296" s="238">
        <f t="shared" si="199"/>
        <v>2.346487999999999</v>
      </c>
      <c r="BD296" s="255">
        <f t="shared" si="200"/>
        <v>0.20587345539283286</v>
      </c>
      <c r="BE296" s="280">
        <v>0.74323249999999996</v>
      </c>
      <c r="BF296" s="258">
        <v>0.9427316</v>
      </c>
      <c r="BG296" s="258">
        <v>2.2405949999999999</v>
      </c>
      <c r="BH296" s="258"/>
      <c r="BI296" s="258">
        <v>0.27689599999999998</v>
      </c>
      <c r="BJ296" s="258"/>
      <c r="BK296" s="258"/>
      <c r="BL296" s="258">
        <v>0.39508680000000002</v>
      </c>
      <c r="BM296" s="258">
        <f t="shared" si="177"/>
        <v>-2.2464620000000002</v>
      </c>
      <c r="BN296" s="892">
        <f t="shared" si="179"/>
        <v>-5.5919000000006491E-3</v>
      </c>
      <c r="BO296" s="893">
        <f t="shared" si="180"/>
        <v>-2.3830933718820006E-3</v>
      </c>
      <c r="BP296" s="205">
        <v>1967</v>
      </c>
      <c r="BQ296" s="206" t="s">
        <v>476</v>
      </c>
      <c r="BR296" s="205" t="s">
        <v>512</v>
      </c>
      <c r="BS296" s="205" t="s">
        <v>50</v>
      </c>
      <c r="BT296" s="205" t="s">
        <v>267</v>
      </c>
      <c r="BU296" s="891" t="s">
        <v>313</v>
      </c>
      <c r="BV296" s="584">
        <v>72.35136</v>
      </c>
      <c r="BW296" s="585">
        <v>29.332100000000001</v>
      </c>
      <c r="BX296" s="586">
        <v>33.049430000000001</v>
      </c>
      <c r="BY296" s="238">
        <f t="shared" si="201"/>
        <v>39.301929999999999</v>
      </c>
      <c r="BZ296" s="255">
        <f t="shared" si="202"/>
        <v>0.54320927761413196</v>
      </c>
      <c r="CA296" s="280">
        <v>41.969270000000002</v>
      </c>
      <c r="CB296" s="258">
        <v>0.54493999999999998</v>
      </c>
      <c r="CC296" s="258">
        <v>5.9856399999999997E-2</v>
      </c>
      <c r="CD296" s="258"/>
      <c r="CE296" s="258">
        <v>0.1646051</v>
      </c>
      <c r="CF296" s="258"/>
      <c r="CG296" s="258"/>
      <c r="CH296" s="258">
        <v>0.212615</v>
      </c>
      <c r="CI296" s="258">
        <f t="shared" si="178"/>
        <v>-3.7173300000000005</v>
      </c>
      <c r="CJ296" s="892">
        <f t="shared" si="181"/>
        <v>6.7973499999993692E-2</v>
      </c>
      <c r="CK296" s="893">
        <f t="shared" si="182"/>
        <v>1.7295206622166823E-3</v>
      </c>
    </row>
    <row r="297" spans="1:89" ht="11.45" customHeight="1">
      <c r="A297" s="212">
        <v>2013</v>
      </c>
      <c r="B297" s="213" t="s">
        <v>477</v>
      </c>
      <c r="C297" s="212" t="s">
        <v>513</v>
      </c>
      <c r="D297" s="212" t="s">
        <v>20</v>
      </c>
      <c r="E297" s="212" t="s">
        <v>268</v>
      </c>
      <c r="F297" s="1011" t="s">
        <v>313</v>
      </c>
      <c r="G297" s="603">
        <v>23.906189999999999</v>
      </c>
      <c r="H297" s="604">
        <v>5.2546799999999996</v>
      </c>
      <c r="I297" s="605">
        <v>14.775980000000001</v>
      </c>
      <c r="J297" s="256">
        <f t="shared" si="194"/>
        <v>9.1302099999999982</v>
      </c>
      <c r="K297" s="257">
        <f t="shared" si="195"/>
        <v>0.38191823958564702</v>
      </c>
      <c r="L297" s="603">
        <v>14.998989999999999</v>
      </c>
      <c r="M297" s="604">
        <v>0</v>
      </c>
      <c r="N297" s="604">
        <v>0.96819469999999996</v>
      </c>
      <c r="O297" s="604"/>
      <c r="P297" s="604">
        <v>0.79678369999999998</v>
      </c>
      <c r="Q297" s="604">
        <v>5.7344399999999997E-2</v>
      </c>
      <c r="R297" s="604"/>
      <c r="S297" s="604">
        <v>1.8202739999999999</v>
      </c>
      <c r="T297" s="925">
        <f t="shared" si="208"/>
        <v>-9.5213000000000001</v>
      </c>
      <c r="U297" s="926">
        <f t="shared" si="209"/>
        <v>9.923199999995802E-3</v>
      </c>
      <c r="V297" s="927">
        <f t="shared" si="198"/>
        <v>1.0868534239624067E-3</v>
      </c>
      <c r="W297" s="903">
        <f t="shared" si="172"/>
        <v>0.19936825111361078</v>
      </c>
      <c r="X297" s="212">
        <v>2013</v>
      </c>
      <c r="Y297" s="213" t="s">
        <v>477</v>
      </c>
      <c r="Z297" s="212" t="s">
        <v>513</v>
      </c>
      <c r="AA297" s="212" t="s">
        <v>20</v>
      </c>
      <c r="AB297" s="212" t="s">
        <v>268</v>
      </c>
      <c r="AC297" s="1011" t="s">
        <v>313</v>
      </c>
      <c r="AD297" s="603">
        <v>11.998799999999999</v>
      </c>
      <c r="AE297" s="604">
        <v>3.428131</v>
      </c>
      <c r="AF297" s="605">
        <v>10.58361</v>
      </c>
      <c r="AG297" s="256">
        <f t="shared" si="205"/>
        <v>1.4151899999999991</v>
      </c>
      <c r="AH297" s="257">
        <f t="shared" si="206"/>
        <v>0.11794429442944288</v>
      </c>
      <c r="AI297" s="1012">
        <v>5.0611769999999998</v>
      </c>
      <c r="AJ297" s="256">
        <v>0</v>
      </c>
      <c r="AK297" s="256">
        <v>0.8277236</v>
      </c>
      <c r="AL297" s="256"/>
      <c r="AM297" s="256">
        <v>0.96220340000000004</v>
      </c>
      <c r="AN297" s="256">
        <v>5.9397600000000002E-2</v>
      </c>
      <c r="AO297" s="256"/>
      <c r="AP297" s="256">
        <v>1.6696169999999999</v>
      </c>
      <c r="AQ297" s="256">
        <f t="shared" si="173"/>
        <v>-7.1554789999999997</v>
      </c>
      <c r="AR297" s="1013">
        <f t="shared" si="174"/>
        <v>-9.4495999999999469E-3</v>
      </c>
      <c r="AS297" s="927">
        <f t="shared" si="207"/>
        <v>-6.67726595015507E-3</v>
      </c>
      <c r="AT297" s="212">
        <v>2013</v>
      </c>
      <c r="AU297" s="213" t="s">
        <v>477</v>
      </c>
      <c r="AV297" s="212" t="s">
        <v>513</v>
      </c>
      <c r="AW297" s="212" t="s">
        <v>20</v>
      </c>
      <c r="AX297" s="212" t="s">
        <v>268</v>
      </c>
      <c r="AY297" s="1011" t="s">
        <v>313</v>
      </c>
      <c r="AZ297" s="603">
        <v>13.76685</v>
      </c>
      <c r="BA297" s="604">
        <v>4.9891170000000002</v>
      </c>
      <c r="BB297" s="605">
        <v>15.9391</v>
      </c>
      <c r="BC297" s="256">
        <f t="shared" si="199"/>
        <v>-2.17225</v>
      </c>
      <c r="BD297" s="257">
        <f t="shared" si="200"/>
        <v>-0.15778845560168087</v>
      </c>
      <c r="BE297" s="1012">
        <v>1.6776439999999999</v>
      </c>
      <c r="BF297" s="256">
        <v>0</v>
      </c>
      <c r="BG297" s="256">
        <v>2.2454930000000002</v>
      </c>
      <c r="BH297" s="256"/>
      <c r="BI297" s="256">
        <v>0.9561944</v>
      </c>
      <c r="BJ297" s="256">
        <v>4.2613999999999999E-2</v>
      </c>
      <c r="BK297" s="256"/>
      <c r="BL297" s="256">
        <v>3.7379120000000001</v>
      </c>
      <c r="BM297" s="256">
        <f t="shared" si="177"/>
        <v>-10.949983</v>
      </c>
      <c r="BN297" s="1013">
        <f t="shared" si="179"/>
        <v>0.11787559999999964</v>
      </c>
      <c r="BO297" s="927">
        <f t="shared" si="180"/>
        <v>-5.4264288180457886E-2</v>
      </c>
      <c r="BP297" s="212">
        <v>2013</v>
      </c>
      <c r="BQ297" s="213" t="s">
        <v>477</v>
      </c>
      <c r="BR297" s="212" t="s">
        <v>513</v>
      </c>
      <c r="BS297" s="212" t="s">
        <v>20</v>
      </c>
      <c r="BT297" s="212" t="s">
        <v>268</v>
      </c>
      <c r="BU297" s="1011" t="s">
        <v>313</v>
      </c>
      <c r="BV297" s="603">
        <v>79.099969999999999</v>
      </c>
      <c r="BW297" s="604">
        <v>12.39523</v>
      </c>
      <c r="BX297" s="605">
        <v>29.342880000000001</v>
      </c>
      <c r="BY297" s="256">
        <f t="shared" si="201"/>
        <v>49.757089999999998</v>
      </c>
      <c r="BZ297" s="257">
        <f t="shared" si="202"/>
        <v>0.62904056727202295</v>
      </c>
      <c r="CA297" s="1012">
        <v>66.058700000000002</v>
      </c>
      <c r="CB297" s="256">
        <v>0</v>
      </c>
      <c r="CC297" s="256">
        <v>0.1832085</v>
      </c>
      <c r="CD297" s="256"/>
      <c r="CE297" s="256">
        <v>1.09482E-2</v>
      </c>
      <c r="CF297" s="256">
        <v>6.4763100000000004E-2</v>
      </c>
      <c r="CG297" s="256"/>
      <c r="CH297" s="256">
        <v>0.41527649999999999</v>
      </c>
      <c r="CI297" s="256">
        <f t="shared" si="178"/>
        <v>-16.947650000000003</v>
      </c>
      <c r="CJ297" s="1013">
        <f t="shared" si="181"/>
        <v>-2.815630000000624E-2</v>
      </c>
      <c r="CK297" s="927">
        <f t="shared" si="182"/>
        <v>-5.6587513457893618E-4</v>
      </c>
    </row>
    <row r="298" spans="1:89" ht="11.45" customHeight="1">
      <c r="A298" s="205">
        <v>2010</v>
      </c>
      <c r="B298" s="206" t="s">
        <v>477</v>
      </c>
      <c r="C298" s="205" t="s">
        <v>513</v>
      </c>
      <c r="D298" s="205" t="s">
        <v>4</v>
      </c>
      <c r="E298" s="205" t="s">
        <v>269</v>
      </c>
      <c r="F298" s="891" t="s">
        <v>313</v>
      </c>
      <c r="G298" s="267">
        <v>23.100750000000001</v>
      </c>
      <c r="H298" s="268">
        <v>5.6278649999999999</v>
      </c>
      <c r="I298" s="269">
        <v>16.161660000000001</v>
      </c>
      <c r="J298" s="258">
        <f t="shared" si="194"/>
        <v>6.9390900000000002</v>
      </c>
      <c r="K298" s="259">
        <f t="shared" si="195"/>
        <v>0.3003837537742281</v>
      </c>
      <c r="L298" s="267">
        <v>14.76741</v>
      </c>
      <c r="M298" s="268">
        <v>2.4631E-2</v>
      </c>
      <c r="N298" s="268">
        <v>0.81185249999999998</v>
      </c>
      <c r="O298" s="268"/>
      <c r="P298" s="268">
        <v>0.81991579999999997</v>
      </c>
      <c r="Q298" s="268">
        <v>3.4025E-2</v>
      </c>
      <c r="R298" s="268"/>
      <c r="S298" s="268">
        <v>0.93053249999999998</v>
      </c>
      <c r="T298" s="258">
        <f t="shared" si="208"/>
        <v>-10.533795000000001</v>
      </c>
      <c r="U298" s="892">
        <f t="shared" si="209"/>
        <v>8.4518200000001542E-2</v>
      </c>
      <c r="V298" s="893">
        <f t="shared" si="198"/>
        <v>1.2180012076511695E-2</v>
      </c>
      <c r="W298" s="900">
        <f t="shared" si="172"/>
        <v>0.13410007652300229</v>
      </c>
      <c r="X298" s="205">
        <v>2010</v>
      </c>
      <c r="Y298" s="206" t="s">
        <v>477</v>
      </c>
      <c r="Z298" s="205" t="s">
        <v>513</v>
      </c>
      <c r="AA298" s="205" t="s">
        <v>4</v>
      </c>
      <c r="AB298" s="205" t="s">
        <v>269</v>
      </c>
      <c r="AC298" s="891" t="s">
        <v>313</v>
      </c>
      <c r="AD298" s="267">
        <v>11.38025</v>
      </c>
      <c r="AE298" s="268">
        <v>3.609019</v>
      </c>
      <c r="AF298" s="269">
        <v>11.551069999999999</v>
      </c>
      <c r="AG298" s="258">
        <f t="shared" si="205"/>
        <v>-0.17081999999999908</v>
      </c>
      <c r="AH298" s="259">
        <f t="shared" si="206"/>
        <v>-1.501021506557405E-2</v>
      </c>
      <c r="AI298" s="280">
        <v>5.1990429999999996</v>
      </c>
      <c r="AJ298" s="258">
        <v>2.3492499999999999E-2</v>
      </c>
      <c r="AK298" s="258">
        <v>0.59880659999999997</v>
      </c>
      <c r="AL298" s="258"/>
      <c r="AM298" s="258">
        <v>0.96757249999999995</v>
      </c>
      <c r="AN298" s="258">
        <v>3.4407300000000002E-2</v>
      </c>
      <c r="AO298" s="258"/>
      <c r="AP298" s="258">
        <v>0.8618846</v>
      </c>
      <c r="AQ298" s="258">
        <f t="shared" si="173"/>
        <v>-7.9420509999999993</v>
      </c>
      <c r="AR298" s="892">
        <f t="shared" si="174"/>
        <v>8.6024500000001503E-2</v>
      </c>
      <c r="AS298" s="1010">
        <f t="shared" si="207"/>
        <v>-0.50359735393983118</v>
      </c>
      <c r="AT298" s="205">
        <v>2010</v>
      </c>
      <c r="AU298" s="206" t="s">
        <v>477</v>
      </c>
      <c r="AV298" s="205" t="s">
        <v>513</v>
      </c>
      <c r="AW298" s="205" t="s">
        <v>4</v>
      </c>
      <c r="AX298" s="205" t="s">
        <v>269</v>
      </c>
      <c r="AY298" s="891" t="s">
        <v>313</v>
      </c>
      <c r="AZ298" s="267">
        <v>12.4567</v>
      </c>
      <c r="BA298" s="268">
        <v>5.7036340000000001</v>
      </c>
      <c r="BB298" s="269">
        <v>18.255019999999998</v>
      </c>
      <c r="BC298" s="258">
        <f t="shared" si="199"/>
        <v>-5.7983199999999986</v>
      </c>
      <c r="BD298" s="259">
        <f t="shared" si="200"/>
        <v>-0.46547801584689352</v>
      </c>
      <c r="BE298" s="280">
        <v>2.2167699999999999</v>
      </c>
      <c r="BF298" s="258">
        <v>3.2341200000000001E-2</v>
      </c>
      <c r="BG298" s="258">
        <v>2.2777850000000002</v>
      </c>
      <c r="BH298" s="258"/>
      <c r="BI298" s="258">
        <v>0.92887929999999996</v>
      </c>
      <c r="BJ298" s="258">
        <v>4.2117599999999998E-2</v>
      </c>
      <c r="BK298" s="258"/>
      <c r="BL298" s="258">
        <v>1.0751759999999999</v>
      </c>
      <c r="BM298" s="258">
        <f t="shared" si="177"/>
        <v>-12.551385999999997</v>
      </c>
      <c r="BN298" s="892">
        <f t="shared" si="179"/>
        <v>0.17999689999999902</v>
      </c>
      <c r="BO298" s="893">
        <f t="shared" si="180"/>
        <v>-3.1042940024006791E-2</v>
      </c>
      <c r="BP298" s="205">
        <v>2010</v>
      </c>
      <c r="BQ298" s="206" t="s">
        <v>477</v>
      </c>
      <c r="BR298" s="205" t="s">
        <v>513</v>
      </c>
      <c r="BS298" s="205" t="s">
        <v>4</v>
      </c>
      <c r="BT298" s="205" t="s">
        <v>269</v>
      </c>
      <c r="BU298" s="891" t="s">
        <v>313</v>
      </c>
      <c r="BV298" s="267">
        <v>81.572479999999999</v>
      </c>
      <c r="BW298" s="268">
        <v>13.57461</v>
      </c>
      <c r="BX298" s="269">
        <v>32.172849999999997</v>
      </c>
      <c r="BY298" s="258">
        <f t="shared" si="201"/>
        <v>49.399630000000002</v>
      </c>
      <c r="BZ298" s="259">
        <f t="shared" si="202"/>
        <v>0.60559186137285514</v>
      </c>
      <c r="CA298" s="280">
        <v>66.799930000000003</v>
      </c>
      <c r="CB298" s="258">
        <v>2.0580299999999999E-2</v>
      </c>
      <c r="CC298" s="258">
        <v>2.7758600000000001E-2</v>
      </c>
      <c r="CD298" s="258"/>
      <c r="CE298" s="258">
        <v>0.1112499</v>
      </c>
      <c r="CF298" s="258">
        <v>2.34947E-2</v>
      </c>
      <c r="CG298" s="258"/>
      <c r="CH298" s="258">
        <v>1.042627</v>
      </c>
      <c r="CI298" s="258">
        <f t="shared" si="178"/>
        <v>-18.598239999999997</v>
      </c>
      <c r="CJ298" s="892">
        <f t="shared" si="181"/>
        <v>-2.777050000000969E-2</v>
      </c>
      <c r="CK298" s="893">
        <f t="shared" si="182"/>
        <v>-5.6216008095626808E-4</v>
      </c>
    </row>
    <row r="299" spans="1:89" ht="11.45" customHeight="1">
      <c r="A299" s="205">
        <v>2007</v>
      </c>
      <c r="B299" s="206" t="s">
        <v>477</v>
      </c>
      <c r="C299" s="205" t="s">
        <v>513</v>
      </c>
      <c r="D299" s="205" t="s">
        <v>6</v>
      </c>
      <c r="E299" s="205" t="s">
        <v>270</v>
      </c>
      <c r="F299" s="891" t="s">
        <v>313</v>
      </c>
      <c r="G299" s="267">
        <v>22.26107</v>
      </c>
      <c r="H299" s="268">
        <v>6.5885429999999996</v>
      </c>
      <c r="I299" s="269">
        <v>16.73076</v>
      </c>
      <c r="J299" s="258">
        <f t="shared" si="194"/>
        <v>5.5303100000000001</v>
      </c>
      <c r="K299" s="259">
        <f t="shared" si="195"/>
        <v>0.24842965769390241</v>
      </c>
      <c r="L299" s="267">
        <v>13.783329999999999</v>
      </c>
      <c r="M299" s="268">
        <v>3.6828300000000001E-2</v>
      </c>
      <c r="N299" s="268">
        <v>0.51587649999999996</v>
      </c>
      <c r="O299" s="268"/>
      <c r="P299" s="268">
        <v>0.56840520000000005</v>
      </c>
      <c r="Q299" s="268"/>
      <c r="R299" s="268"/>
      <c r="S299" s="268">
        <v>0.80519079999999998</v>
      </c>
      <c r="T299" s="258">
        <f t="shared" si="208"/>
        <v>-10.142217</v>
      </c>
      <c r="U299" s="892">
        <f t="shared" si="209"/>
        <v>-3.7103799999998799E-2</v>
      </c>
      <c r="V299" s="893">
        <f t="shared" si="198"/>
        <v>-6.7091718185777645E-3</v>
      </c>
      <c r="W299" s="900">
        <f t="shared" si="172"/>
        <v>0.14559596116673387</v>
      </c>
      <c r="X299" s="205">
        <v>2007</v>
      </c>
      <c r="Y299" s="206" t="s">
        <v>477</v>
      </c>
      <c r="Z299" s="205" t="s">
        <v>513</v>
      </c>
      <c r="AA299" s="205" t="s">
        <v>6</v>
      </c>
      <c r="AB299" s="205" t="s">
        <v>270</v>
      </c>
      <c r="AC299" s="891" t="s">
        <v>313</v>
      </c>
      <c r="AD299" s="267">
        <v>10.9823</v>
      </c>
      <c r="AE299" s="268">
        <v>4.3068479999999996</v>
      </c>
      <c r="AF299" s="269">
        <v>12.088039999999999</v>
      </c>
      <c r="AG299" s="258">
        <f t="shared" si="205"/>
        <v>-1.1057399999999991</v>
      </c>
      <c r="AH299" s="259">
        <f t="shared" si="206"/>
        <v>-0.10068382761352349</v>
      </c>
      <c r="AI299" s="280">
        <v>5.0341339999999999</v>
      </c>
      <c r="AJ299" s="258">
        <v>2.2414699999999999E-2</v>
      </c>
      <c r="AK299" s="258">
        <v>0.37268659999999998</v>
      </c>
      <c r="AL299" s="258"/>
      <c r="AM299" s="258">
        <v>0.6294227</v>
      </c>
      <c r="AN299" s="258"/>
      <c r="AO299" s="258"/>
      <c r="AP299" s="258">
        <v>0.63429979999999997</v>
      </c>
      <c r="AQ299" s="258">
        <f t="shared" si="173"/>
        <v>-7.7811919999999999</v>
      </c>
      <c r="AR299" s="892">
        <f t="shared" si="174"/>
        <v>-1.7505799999998573E-2</v>
      </c>
      <c r="AS299" s="893">
        <f t="shared" si="207"/>
        <v>1.5831750682799382E-2</v>
      </c>
      <c r="AT299" s="205">
        <v>2007</v>
      </c>
      <c r="AU299" s="206" t="s">
        <v>477</v>
      </c>
      <c r="AV299" s="205" t="s">
        <v>513</v>
      </c>
      <c r="AW299" s="205" t="s">
        <v>6</v>
      </c>
      <c r="AX299" s="205" t="s">
        <v>270</v>
      </c>
      <c r="AY299" s="891" t="s">
        <v>313</v>
      </c>
      <c r="AZ299" s="267">
        <v>12.609819999999999</v>
      </c>
      <c r="BA299" s="268">
        <v>7.4736960000000003</v>
      </c>
      <c r="BB299" s="269">
        <v>20.299530000000001</v>
      </c>
      <c r="BC299" s="258">
        <f t="shared" si="199"/>
        <v>-7.6897100000000016</v>
      </c>
      <c r="BD299" s="259">
        <f t="shared" si="200"/>
        <v>-0.60981917267653318</v>
      </c>
      <c r="BE299" s="280">
        <v>1.633958</v>
      </c>
      <c r="BF299" s="258">
        <v>0.11621090000000001</v>
      </c>
      <c r="BG299" s="258">
        <v>1.428312</v>
      </c>
      <c r="BH299" s="258"/>
      <c r="BI299" s="258">
        <v>0.76197239999999999</v>
      </c>
      <c r="BJ299" s="258"/>
      <c r="BK299" s="258"/>
      <c r="BL299" s="258">
        <v>1.3268599999999999</v>
      </c>
      <c r="BM299" s="258">
        <f t="shared" si="177"/>
        <v>-12.825834</v>
      </c>
      <c r="BN299" s="892">
        <f t="shared" si="179"/>
        <v>-0.13118930000000084</v>
      </c>
      <c r="BO299" s="893">
        <f t="shared" si="180"/>
        <v>1.7060370287046041E-2</v>
      </c>
      <c r="BP299" s="205">
        <v>2007</v>
      </c>
      <c r="BQ299" s="206" t="s">
        <v>477</v>
      </c>
      <c r="BR299" s="205" t="s">
        <v>513</v>
      </c>
      <c r="BS299" s="205" t="s">
        <v>6</v>
      </c>
      <c r="BT299" s="205" t="s">
        <v>270</v>
      </c>
      <c r="BU299" s="891" t="s">
        <v>313</v>
      </c>
      <c r="BV299" s="267">
        <v>80.411699999999996</v>
      </c>
      <c r="BW299" s="268">
        <v>14.91394</v>
      </c>
      <c r="BX299" s="269">
        <v>31.528970000000001</v>
      </c>
      <c r="BY299" s="258">
        <f t="shared" si="201"/>
        <v>48.882729999999995</v>
      </c>
      <c r="BZ299" s="259">
        <f t="shared" si="202"/>
        <v>0.60790569034108222</v>
      </c>
      <c r="CA299" s="280">
        <v>64.54213</v>
      </c>
      <c r="CB299" s="258">
        <v>0</v>
      </c>
      <c r="CC299" s="258">
        <v>0</v>
      </c>
      <c r="CD299" s="258"/>
      <c r="CE299" s="258">
        <v>8.2525299999999996E-2</v>
      </c>
      <c r="CF299" s="258"/>
      <c r="CG299" s="258"/>
      <c r="CH299" s="258">
        <v>0.87693120000000002</v>
      </c>
      <c r="CI299" s="258">
        <f t="shared" si="178"/>
        <v>-16.615030000000001</v>
      </c>
      <c r="CJ299" s="892">
        <f t="shared" si="181"/>
        <v>-3.8265000000023974E-3</v>
      </c>
      <c r="CK299" s="893">
        <f t="shared" si="182"/>
        <v>-7.8279179579421971E-5</v>
      </c>
    </row>
    <row r="300" spans="1:89" ht="11.45" customHeight="1">
      <c r="A300" s="205">
        <v>2004</v>
      </c>
      <c r="B300" s="206" t="s">
        <v>477</v>
      </c>
      <c r="C300" s="205" t="s">
        <v>513</v>
      </c>
      <c r="D300" s="205" t="s">
        <v>8</v>
      </c>
      <c r="E300" s="205" t="s">
        <v>271</v>
      </c>
      <c r="F300" s="891" t="s">
        <v>313</v>
      </c>
      <c r="G300" s="267">
        <v>24.233470000000001</v>
      </c>
      <c r="H300" s="268">
        <v>4.6576009999999997</v>
      </c>
      <c r="I300" s="269">
        <v>14.812379999999999</v>
      </c>
      <c r="J300" s="258">
        <f t="shared" si="194"/>
        <v>9.4210900000000013</v>
      </c>
      <c r="K300" s="259">
        <f t="shared" si="195"/>
        <v>0.38876355717938871</v>
      </c>
      <c r="L300" s="267">
        <v>16.006779999999999</v>
      </c>
      <c r="M300" s="268">
        <v>0.35319040000000002</v>
      </c>
      <c r="N300" s="268">
        <v>0.77853680000000003</v>
      </c>
      <c r="O300" s="268"/>
      <c r="P300" s="268">
        <v>1.3728670000000001</v>
      </c>
      <c r="Q300" s="268">
        <v>6.6095399999999999E-2</v>
      </c>
      <c r="R300" s="268">
        <v>0.51859999999999995</v>
      </c>
      <c r="S300" s="268">
        <v>0.51731780000000005</v>
      </c>
      <c r="T300" s="258">
        <f t="shared" si="208"/>
        <v>-10.154779</v>
      </c>
      <c r="U300" s="892">
        <f t="shared" si="209"/>
        <v>-3.7518399999996177E-2</v>
      </c>
      <c r="V300" s="893">
        <f t="shared" si="198"/>
        <v>-3.9823842039505165E-3</v>
      </c>
      <c r="W300" s="900">
        <f t="shared" si="172"/>
        <v>5.4910610131099477E-2</v>
      </c>
      <c r="X300" s="205">
        <v>2004</v>
      </c>
      <c r="Y300" s="206" t="s">
        <v>477</v>
      </c>
      <c r="Z300" s="205" t="s">
        <v>513</v>
      </c>
      <c r="AA300" s="205" t="s">
        <v>8</v>
      </c>
      <c r="AB300" s="205" t="s">
        <v>271</v>
      </c>
      <c r="AC300" s="891" t="s">
        <v>313</v>
      </c>
      <c r="AD300" s="267">
        <v>13.38489</v>
      </c>
      <c r="AE300" s="268">
        <v>3.3100010000000002</v>
      </c>
      <c r="AF300" s="269">
        <v>10.400259999999999</v>
      </c>
      <c r="AG300" s="258">
        <f t="shared" si="205"/>
        <v>2.984630000000001</v>
      </c>
      <c r="AH300" s="259">
        <f t="shared" si="206"/>
        <v>0.22298502266361553</v>
      </c>
      <c r="AI300" s="280">
        <v>6.6590210000000001</v>
      </c>
      <c r="AJ300" s="258">
        <v>0.36549160000000003</v>
      </c>
      <c r="AK300" s="258">
        <v>0.57665860000000002</v>
      </c>
      <c r="AL300" s="258"/>
      <c r="AM300" s="258">
        <v>1.5594859999999999</v>
      </c>
      <c r="AN300" s="258">
        <v>5.1268099999999997E-2</v>
      </c>
      <c r="AO300" s="258">
        <v>0.59434969999999998</v>
      </c>
      <c r="AP300" s="258">
        <v>0.35166239999999999</v>
      </c>
      <c r="AQ300" s="258">
        <f t="shared" si="173"/>
        <v>-7.0902589999999996</v>
      </c>
      <c r="AR300" s="892">
        <f t="shared" si="174"/>
        <v>-8.304840000000091E-2</v>
      </c>
      <c r="AS300" s="893">
        <f t="shared" si="207"/>
        <v>-2.7825358587161852E-2</v>
      </c>
      <c r="AT300" s="205">
        <v>2004</v>
      </c>
      <c r="AU300" s="206" t="s">
        <v>477</v>
      </c>
      <c r="AV300" s="205" t="s">
        <v>513</v>
      </c>
      <c r="AW300" s="205" t="s">
        <v>8</v>
      </c>
      <c r="AX300" s="205" t="s">
        <v>271</v>
      </c>
      <c r="AY300" s="891" t="s">
        <v>313</v>
      </c>
      <c r="AZ300" s="267">
        <v>13.39827</v>
      </c>
      <c r="BA300" s="268">
        <v>5.1436010000000003</v>
      </c>
      <c r="BB300" s="269">
        <v>17.212910000000001</v>
      </c>
      <c r="BC300" s="258">
        <f t="shared" si="199"/>
        <v>-3.8146400000000007</v>
      </c>
      <c r="BD300" s="259">
        <f t="shared" si="200"/>
        <v>-0.28471138438022225</v>
      </c>
      <c r="BE300" s="280">
        <v>2.4399739999999999</v>
      </c>
      <c r="BF300" s="258">
        <v>0.41900090000000001</v>
      </c>
      <c r="BG300" s="258">
        <v>1.9284319999999999</v>
      </c>
      <c r="BH300" s="258"/>
      <c r="BI300" s="258">
        <v>1.6466730000000001</v>
      </c>
      <c r="BJ300" s="258">
        <v>0.15864800000000001</v>
      </c>
      <c r="BK300" s="258">
        <v>0.62556149999999999</v>
      </c>
      <c r="BL300" s="258">
        <v>1.0505409999999999</v>
      </c>
      <c r="BM300" s="258">
        <f t="shared" si="177"/>
        <v>-12.069309000000001</v>
      </c>
      <c r="BN300" s="892">
        <f t="shared" si="179"/>
        <v>-1.4161399999998991E-2</v>
      </c>
      <c r="BO300" s="893">
        <f t="shared" si="180"/>
        <v>3.7123817712809044E-3</v>
      </c>
      <c r="BP300" s="205">
        <v>2004</v>
      </c>
      <c r="BQ300" s="206" t="s">
        <v>477</v>
      </c>
      <c r="BR300" s="205" t="s">
        <v>513</v>
      </c>
      <c r="BS300" s="205" t="s">
        <v>8</v>
      </c>
      <c r="BT300" s="205" t="s">
        <v>271</v>
      </c>
      <c r="BU300" s="891" t="s">
        <v>313</v>
      </c>
      <c r="BV300" s="267">
        <v>87.123270000000005</v>
      </c>
      <c r="BW300" s="268">
        <v>9.8752440000000004</v>
      </c>
      <c r="BX300" s="269">
        <v>30.748999999999999</v>
      </c>
      <c r="BY300" s="258">
        <f t="shared" si="201"/>
        <v>56.37427000000001</v>
      </c>
      <c r="BZ300" s="259">
        <f t="shared" si="202"/>
        <v>0.64706329319365541</v>
      </c>
      <c r="CA300" s="280">
        <v>76.187759999999997</v>
      </c>
      <c r="CB300" s="258">
        <v>0.20607420000000001</v>
      </c>
      <c r="CC300" s="258">
        <v>3.4750900000000001E-2</v>
      </c>
      <c r="CD300" s="258"/>
      <c r="CE300" s="258">
        <v>0.16722490000000001</v>
      </c>
      <c r="CF300" s="258">
        <v>0</v>
      </c>
      <c r="CG300" s="258">
        <v>3.5140999999999999E-2</v>
      </c>
      <c r="CH300" s="258">
        <v>0.48813529999999999</v>
      </c>
      <c r="CI300" s="258">
        <f t="shared" si="178"/>
        <v>-20.873756</v>
      </c>
      <c r="CJ300" s="892">
        <f t="shared" si="181"/>
        <v>0.12893970000001787</v>
      </c>
      <c r="CK300" s="893">
        <f t="shared" si="182"/>
        <v>2.2872083310350243E-3</v>
      </c>
    </row>
    <row r="301" spans="1:89" ht="11.45" customHeight="1">
      <c r="A301" s="205">
        <v>2002</v>
      </c>
      <c r="B301" s="206" t="s">
        <v>477</v>
      </c>
      <c r="C301" s="205" t="s">
        <v>513</v>
      </c>
      <c r="D301" s="205" t="s">
        <v>10</v>
      </c>
      <c r="E301" s="205" t="s">
        <v>272</v>
      </c>
      <c r="F301" s="891" t="s">
        <v>313</v>
      </c>
      <c r="G301" s="267">
        <v>21.77205</v>
      </c>
      <c r="H301" s="268">
        <v>5.415254</v>
      </c>
      <c r="I301" s="269">
        <v>14.45382</v>
      </c>
      <c r="J301" s="258">
        <f t="shared" si="194"/>
        <v>7.3182299999999998</v>
      </c>
      <c r="K301" s="259">
        <f t="shared" si="195"/>
        <v>0.33612957897855278</v>
      </c>
      <c r="L301" s="267">
        <v>13.946429999999999</v>
      </c>
      <c r="M301" s="268">
        <v>0.46697739999999999</v>
      </c>
      <c r="N301" s="268">
        <v>0.52186560000000004</v>
      </c>
      <c r="O301" s="268"/>
      <c r="P301" s="268">
        <v>0.7195241</v>
      </c>
      <c r="Q301" s="268">
        <v>1.18151E-2</v>
      </c>
      <c r="R301" s="268">
        <v>0.27877740000000001</v>
      </c>
      <c r="S301" s="268">
        <v>0.34681269999999997</v>
      </c>
      <c r="T301" s="258">
        <f t="shared" si="208"/>
        <v>-9.0385659999999994</v>
      </c>
      <c r="U301" s="892">
        <f t="shared" si="209"/>
        <v>6.4593700000003196E-2</v>
      </c>
      <c r="V301" s="893">
        <f t="shared" si="198"/>
        <v>8.8264102112127103E-3</v>
      </c>
      <c r="W301" s="900">
        <f t="shared" si="172"/>
        <v>4.7390243269205802E-2</v>
      </c>
      <c r="X301" s="205">
        <v>2002</v>
      </c>
      <c r="Y301" s="206" t="s">
        <v>477</v>
      </c>
      <c r="Z301" s="205" t="s">
        <v>513</v>
      </c>
      <c r="AA301" s="205" t="s">
        <v>10</v>
      </c>
      <c r="AB301" s="205" t="s">
        <v>272</v>
      </c>
      <c r="AC301" s="891" t="s">
        <v>313</v>
      </c>
      <c r="AD301" s="267">
        <v>11.38331</v>
      </c>
      <c r="AE301" s="268">
        <v>3.3663240000000001</v>
      </c>
      <c r="AF301" s="269">
        <v>10.08062</v>
      </c>
      <c r="AG301" s="258">
        <f t="shared" si="205"/>
        <v>1.3026900000000001</v>
      </c>
      <c r="AH301" s="259">
        <f t="shared" si="206"/>
        <v>0.11443859474968178</v>
      </c>
      <c r="AI301" s="280">
        <v>5.8658400000000004</v>
      </c>
      <c r="AJ301" s="258">
        <v>0.4576923</v>
      </c>
      <c r="AK301" s="258">
        <v>0.41817739999999998</v>
      </c>
      <c r="AL301" s="258"/>
      <c r="AM301" s="258">
        <v>0.75790690000000005</v>
      </c>
      <c r="AN301" s="258">
        <v>1.15266E-2</v>
      </c>
      <c r="AO301" s="258">
        <v>0.27161960000000002</v>
      </c>
      <c r="AP301" s="258">
        <v>0.19177710000000001</v>
      </c>
      <c r="AQ301" s="258">
        <f t="shared" si="173"/>
        <v>-6.7142959999999992</v>
      </c>
      <c r="AR301" s="892">
        <f t="shared" si="174"/>
        <v>4.2446099999998488E-2</v>
      </c>
      <c r="AS301" s="893">
        <f t="shared" si="207"/>
        <v>3.258342353130713E-2</v>
      </c>
      <c r="AT301" s="205">
        <v>2002</v>
      </c>
      <c r="AU301" s="206" t="s">
        <v>477</v>
      </c>
      <c r="AV301" s="205" t="s">
        <v>513</v>
      </c>
      <c r="AW301" s="205" t="s">
        <v>10</v>
      </c>
      <c r="AX301" s="205" t="s">
        <v>272</v>
      </c>
      <c r="AY301" s="891" t="s">
        <v>313</v>
      </c>
      <c r="AZ301" s="267">
        <v>10.617319999999999</v>
      </c>
      <c r="BA301" s="268">
        <v>4.1081820000000002</v>
      </c>
      <c r="BB301" s="269">
        <v>17.135680000000001</v>
      </c>
      <c r="BC301" s="258">
        <f t="shared" si="199"/>
        <v>-6.5183600000000013</v>
      </c>
      <c r="BD301" s="259">
        <f t="shared" si="200"/>
        <v>-0.6139364736110432</v>
      </c>
      <c r="BE301" s="280">
        <v>2.3039610000000001</v>
      </c>
      <c r="BF301" s="258">
        <v>0.72098759999999995</v>
      </c>
      <c r="BG301" s="258">
        <v>1.2016150000000001</v>
      </c>
      <c r="BH301" s="258"/>
      <c r="BI301" s="258">
        <v>1.0732390000000001</v>
      </c>
      <c r="BJ301" s="258">
        <v>2.08998E-2</v>
      </c>
      <c r="BK301" s="258">
        <v>0.39074950000000003</v>
      </c>
      <c r="BL301" s="258">
        <v>0.62046860000000004</v>
      </c>
      <c r="BM301" s="258">
        <f t="shared" si="177"/>
        <v>-13.027498000000001</v>
      </c>
      <c r="BN301" s="892">
        <f t="shared" si="179"/>
        <v>0.17721750000000025</v>
      </c>
      <c r="BO301" s="893">
        <f t="shared" si="180"/>
        <v>-2.7187436717211112E-2</v>
      </c>
      <c r="BP301" s="205">
        <v>2002</v>
      </c>
      <c r="BQ301" s="206" t="s">
        <v>477</v>
      </c>
      <c r="BR301" s="205" t="s">
        <v>513</v>
      </c>
      <c r="BS301" s="205" t="s">
        <v>10</v>
      </c>
      <c r="BT301" s="205" t="s">
        <v>272</v>
      </c>
      <c r="BU301" s="891" t="s">
        <v>313</v>
      </c>
      <c r="BV301" s="267">
        <v>83.725570000000005</v>
      </c>
      <c r="BW301" s="268">
        <v>16.347090000000001</v>
      </c>
      <c r="BX301" s="269">
        <v>29.90005</v>
      </c>
      <c r="BY301" s="258">
        <f t="shared" si="201"/>
        <v>53.825520000000004</v>
      </c>
      <c r="BZ301" s="259">
        <f t="shared" si="202"/>
        <v>0.64288030526397133</v>
      </c>
      <c r="CA301" s="280">
        <v>66.410399999999996</v>
      </c>
      <c r="CB301" s="258">
        <v>0.14186670000000001</v>
      </c>
      <c r="CC301" s="258">
        <v>0</v>
      </c>
      <c r="CD301" s="258"/>
      <c r="CE301" s="258">
        <v>4.0210700000000002E-2</v>
      </c>
      <c r="CF301" s="258">
        <v>0</v>
      </c>
      <c r="CG301" s="258">
        <v>0.1489964</v>
      </c>
      <c r="CH301" s="258">
        <v>0.63701149999999995</v>
      </c>
      <c r="CI301" s="258">
        <f t="shared" si="178"/>
        <v>-13.552959999999999</v>
      </c>
      <c r="CJ301" s="892">
        <f t="shared" si="181"/>
        <v>-5.2999999908820428E-6</v>
      </c>
      <c r="CK301" s="893">
        <f t="shared" si="182"/>
        <v>-9.8466303546757045E-8</v>
      </c>
    </row>
    <row r="302" spans="1:89" ht="11.45" customHeight="1">
      <c r="A302" s="205">
        <v>2000</v>
      </c>
      <c r="B302" s="206" t="s">
        <v>477</v>
      </c>
      <c r="C302" s="205" t="s">
        <v>513</v>
      </c>
      <c r="D302" s="205" t="s">
        <v>10</v>
      </c>
      <c r="E302" s="205" t="s">
        <v>273</v>
      </c>
      <c r="F302" s="891" t="s">
        <v>313</v>
      </c>
      <c r="G302" s="267">
        <v>21.750019999999999</v>
      </c>
      <c r="H302" s="268">
        <v>5.378762</v>
      </c>
      <c r="I302" s="269">
        <v>13.826420000000001</v>
      </c>
      <c r="J302" s="258">
        <f t="shared" si="194"/>
        <v>7.9235999999999986</v>
      </c>
      <c r="K302" s="259">
        <f t="shared" si="195"/>
        <v>0.3643031132844935</v>
      </c>
      <c r="L302" s="267">
        <v>14.164820000000001</v>
      </c>
      <c r="M302" s="268">
        <v>0.42070099999999999</v>
      </c>
      <c r="N302" s="268">
        <v>0.95307589999999998</v>
      </c>
      <c r="O302" s="268"/>
      <c r="P302" s="268">
        <v>0.36894510000000003</v>
      </c>
      <c r="Q302" s="268">
        <v>6.0456799999999998E-2</v>
      </c>
      <c r="R302" s="268">
        <v>9.9824200000000002E-2</v>
      </c>
      <c r="S302" s="268">
        <v>0.30742340000000001</v>
      </c>
      <c r="T302" s="258">
        <f t="shared" si="208"/>
        <v>-8.4476580000000006</v>
      </c>
      <c r="U302" s="892">
        <f t="shared" si="209"/>
        <v>-3.9884000000025566E-3</v>
      </c>
      <c r="V302" s="893">
        <f t="shared" si="198"/>
        <v>-5.0335705992258031E-4</v>
      </c>
      <c r="W302" s="900">
        <f t="shared" si="172"/>
        <v>3.8798450199404318E-2</v>
      </c>
      <c r="X302" s="205">
        <v>2000</v>
      </c>
      <c r="Y302" s="206" t="s">
        <v>477</v>
      </c>
      <c r="Z302" s="205" t="s">
        <v>513</v>
      </c>
      <c r="AA302" s="205" t="s">
        <v>10</v>
      </c>
      <c r="AB302" s="205" t="s">
        <v>273</v>
      </c>
      <c r="AC302" s="891" t="s">
        <v>313</v>
      </c>
      <c r="AD302" s="267">
        <v>11.63105</v>
      </c>
      <c r="AE302" s="268">
        <v>3.847248</v>
      </c>
      <c r="AF302" s="269">
        <v>10.09564</v>
      </c>
      <c r="AG302" s="258">
        <f t="shared" si="205"/>
        <v>1.5354100000000006</v>
      </c>
      <c r="AH302" s="259">
        <f t="shared" si="206"/>
        <v>0.13200957781111772</v>
      </c>
      <c r="AI302" s="280">
        <v>5.7690109999999999</v>
      </c>
      <c r="AJ302" s="258">
        <v>0.40568179999999998</v>
      </c>
      <c r="AK302" s="258">
        <v>0.80273559999999999</v>
      </c>
      <c r="AL302" s="258"/>
      <c r="AM302" s="258">
        <v>0.4454632</v>
      </c>
      <c r="AN302" s="258">
        <v>6.1453599999999997E-2</v>
      </c>
      <c r="AO302" s="258">
        <v>9.6863199999999997E-2</v>
      </c>
      <c r="AP302" s="258">
        <v>0.21895290000000001</v>
      </c>
      <c r="AQ302" s="258">
        <f t="shared" si="173"/>
        <v>-6.2483919999999991</v>
      </c>
      <c r="AR302" s="892">
        <f t="shared" si="174"/>
        <v>-1.6359299999999521E-2</v>
      </c>
      <c r="AS302" s="893">
        <f t="shared" si="207"/>
        <v>-1.0654678554913356E-2</v>
      </c>
      <c r="AT302" s="205">
        <v>2000</v>
      </c>
      <c r="AU302" s="206" t="s">
        <v>477</v>
      </c>
      <c r="AV302" s="205" t="s">
        <v>513</v>
      </c>
      <c r="AW302" s="205" t="s">
        <v>10</v>
      </c>
      <c r="AX302" s="205" t="s">
        <v>273</v>
      </c>
      <c r="AY302" s="891" t="s">
        <v>313</v>
      </c>
      <c r="AZ302" s="267">
        <v>11.278409999999999</v>
      </c>
      <c r="BA302" s="268">
        <v>5.8466019999999999</v>
      </c>
      <c r="BB302" s="269">
        <v>15.44646</v>
      </c>
      <c r="BC302" s="258">
        <f t="shared" si="199"/>
        <v>-4.1680500000000009</v>
      </c>
      <c r="BD302" s="259">
        <f t="shared" si="200"/>
        <v>-0.3695600709674503</v>
      </c>
      <c r="BE302" s="280">
        <v>1.6802859999999999</v>
      </c>
      <c r="BF302" s="258">
        <v>0.57782719999999999</v>
      </c>
      <c r="BG302" s="258">
        <v>2.0176530000000001</v>
      </c>
      <c r="BH302" s="258"/>
      <c r="BI302" s="258">
        <v>0.35644819999999999</v>
      </c>
      <c r="BJ302" s="258">
        <v>4.3243400000000001E-2</v>
      </c>
      <c r="BK302" s="258">
        <v>0.1752388</v>
      </c>
      <c r="BL302" s="258">
        <v>0.55050949999999998</v>
      </c>
      <c r="BM302" s="258">
        <f t="shared" si="177"/>
        <v>-9.5998580000000011</v>
      </c>
      <c r="BN302" s="892">
        <f t="shared" si="179"/>
        <v>3.0601900000000626E-2</v>
      </c>
      <c r="BO302" s="893">
        <f t="shared" si="180"/>
        <v>-7.3420184498747898E-3</v>
      </c>
      <c r="BP302" s="205">
        <v>2000</v>
      </c>
      <c r="BQ302" s="206" t="s">
        <v>477</v>
      </c>
      <c r="BR302" s="205" t="s">
        <v>513</v>
      </c>
      <c r="BS302" s="205" t="s">
        <v>10</v>
      </c>
      <c r="BT302" s="205" t="s">
        <v>273</v>
      </c>
      <c r="BU302" s="891" t="s">
        <v>313</v>
      </c>
      <c r="BV302" s="267">
        <v>83.219759999999994</v>
      </c>
      <c r="BW302" s="268">
        <v>11.60061</v>
      </c>
      <c r="BX302" s="269">
        <v>28.26172</v>
      </c>
      <c r="BY302" s="258">
        <f t="shared" si="201"/>
        <v>54.958039999999997</v>
      </c>
      <c r="BZ302" s="259">
        <f t="shared" si="202"/>
        <v>0.66039652121082781</v>
      </c>
      <c r="CA302" s="280">
        <v>70.865769999999998</v>
      </c>
      <c r="CB302" s="258">
        <v>0.25272460000000002</v>
      </c>
      <c r="CC302" s="258">
        <v>3.4604500000000003E-2</v>
      </c>
      <c r="CD302" s="258"/>
      <c r="CE302" s="258">
        <v>4.1762399999999998E-2</v>
      </c>
      <c r="CF302" s="258">
        <v>8.17909E-2</v>
      </c>
      <c r="CG302" s="258">
        <v>0</v>
      </c>
      <c r="CH302" s="258">
        <v>0.34248299999999998</v>
      </c>
      <c r="CI302" s="258">
        <f t="shared" si="178"/>
        <v>-16.661110000000001</v>
      </c>
      <c r="CJ302" s="892">
        <f t="shared" si="181"/>
        <v>1.4600000007192193E-5</v>
      </c>
      <c r="CK302" s="893">
        <f t="shared" si="182"/>
        <v>2.6565721789190799E-7</v>
      </c>
    </row>
    <row r="303" spans="1:89" ht="11.45" customHeight="1">
      <c r="A303" s="205">
        <v>1992</v>
      </c>
      <c r="B303" s="206" t="s">
        <v>477</v>
      </c>
      <c r="C303" s="205" t="s">
        <v>513</v>
      </c>
      <c r="D303" s="205" t="s">
        <v>14</v>
      </c>
      <c r="E303" s="205" t="s">
        <v>274</v>
      </c>
      <c r="F303" s="891" t="s">
        <v>313</v>
      </c>
      <c r="G303" s="267">
        <v>23.805869999999999</v>
      </c>
      <c r="H303" s="268">
        <v>11.14494</v>
      </c>
      <c r="I303" s="269">
        <v>14.642150000000001</v>
      </c>
      <c r="J303" s="258">
        <f t="shared" si="194"/>
        <v>9.1637199999999979</v>
      </c>
      <c r="K303" s="259">
        <f t="shared" si="195"/>
        <v>0.38493531217300597</v>
      </c>
      <c r="L303" s="267">
        <v>11.669639999999999</v>
      </c>
      <c r="M303" s="268">
        <v>0.176065</v>
      </c>
      <c r="N303" s="268"/>
      <c r="O303" s="268"/>
      <c r="P303" s="268">
        <v>0.50885530000000001</v>
      </c>
      <c r="Q303" s="268">
        <v>1.14264E-2</v>
      </c>
      <c r="R303" s="268">
        <v>0.25571820000000001</v>
      </c>
      <c r="S303" s="268">
        <v>4.4197100000000003E-2</v>
      </c>
      <c r="T303" s="258">
        <f t="shared" si="208"/>
        <v>-3.4972100000000008</v>
      </c>
      <c r="U303" s="892">
        <f t="shared" si="209"/>
        <v>-4.9720000000004205E-3</v>
      </c>
      <c r="V303" s="893">
        <f t="shared" si="198"/>
        <v>-5.4257441301135579E-4</v>
      </c>
      <c r="W303" s="900">
        <f t="shared" si="172"/>
        <v>4.8230522102377651E-3</v>
      </c>
      <c r="X303" s="205">
        <v>1992</v>
      </c>
      <c r="Y303" s="206" t="s">
        <v>477</v>
      </c>
      <c r="Z303" s="205" t="s">
        <v>513</v>
      </c>
      <c r="AA303" s="205" t="s">
        <v>14</v>
      </c>
      <c r="AB303" s="205" t="s">
        <v>274</v>
      </c>
      <c r="AC303" s="891" t="s">
        <v>313</v>
      </c>
      <c r="AD303" s="267">
        <v>14.892569999999999</v>
      </c>
      <c r="AE303" s="268">
        <v>9.4272960000000001</v>
      </c>
      <c r="AF303" s="269">
        <v>12.75835</v>
      </c>
      <c r="AG303" s="258">
        <f t="shared" si="205"/>
        <v>2.1342199999999991</v>
      </c>
      <c r="AH303" s="259">
        <f t="shared" si="206"/>
        <v>0.14330770310295665</v>
      </c>
      <c r="AI303" s="280">
        <v>4.5889889999999998</v>
      </c>
      <c r="AJ303" s="258">
        <v>0.1904979</v>
      </c>
      <c r="AK303" s="258"/>
      <c r="AL303" s="258"/>
      <c r="AM303" s="258">
        <v>0.50806669999999998</v>
      </c>
      <c r="AN303" s="258">
        <v>0</v>
      </c>
      <c r="AO303" s="258">
        <v>0.16145229999999999</v>
      </c>
      <c r="AP303" s="258">
        <v>1.36962E-2</v>
      </c>
      <c r="AQ303" s="258">
        <f t="shared" si="173"/>
        <v>-3.331054</v>
      </c>
      <c r="AR303" s="892">
        <f t="shared" si="174"/>
        <v>2.5718999999995162E-3</v>
      </c>
      <c r="AS303" s="893">
        <f t="shared" si="207"/>
        <v>1.2050772647616071E-3</v>
      </c>
      <c r="AT303" s="205">
        <v>1992</v>
      </c>
      <c r="AU303" s="206" t="s">
        <v>477</v>
      </c>
      <c r="AV303" s="205" t="s">
        <v>513</v>
      </c>
      <c r="AW303" s="205" t="s">
        <v>14</v>
      </c>
      <c r="AX303" s="205" t="s">
        <v>274</v>
      </c>
      <c r="AY303" s="891" t="s">
        <v>313</v>
      </c>
      <c r="AZ303" s="267">
        <v>14.9328</v>
      </c>
      <c r="BA303" s="268">
        <v>11.733499999999999</v>
      </c>
      <c r="BB303" s="269">
        <v>16.575399999999998</v>
      </c>
      <c r="BC303" s="258">
        <f t="shared" si="199"/>
        <v>-1.6425999999999981</v>
      </c>
      <c r="BD303" s="259">
        <f t="shared" si="200"/>
        <v>-0.10999946426658082</v>
      </c>
      <c r="BE303" s="280">
        <v>1.693991</v>
      </c>
      <c r="BF303" s="258">
        <v>0.22034500000000001</v>
      </c>
      <c r="BG303" s="258"/>
      <c r="BH303" s="258"/>
      <c r="BI303" s="258">
        <v>0.85179229999999995</v>
      </c>
      <c r="BJ303" s="258">
        <v>0</v>
      </c>
      <c r="BK303" s="258">
        <v>0.39826820000000002</v>
      </c>
      <c r="BL303" s="258">
        <v>3.4899199999999998E-2</v>
      </c>
      <c r="BM303" s="258">
        <f t="shared" si="177"/>
        <v>-4.841899999999999</v>
      </c>
      <c r="BN303" s="892">
        <f t="shared" si="179"/>
        <v>4.3000000009563166E-6</v>
      </c>
      <c r="BO303" s="893">
        <f t="shared" si="180"/>
        <v>-2.6178010477026187E-6</v>
      </c>
      <c r="BP303" s="205">
        <v>1992</v>
      </c>
      <c r="BQ303" s="206" t="s">
        <v>477</v>
      </c>
      <c r="BR303" s="205" t="s">
        <v>513</v>
      </c>
      <c r="BS303" s="205" t="s">
        <v>14</v>
      </c>
      <c r="BT303" s="205" t="s">
        <v>274</v>
      </c>
      <c r="BU303" s="891" t="s">
        <v>313</v>
      </c>
      <c r="BV303" s="267">
        <v>75.997860000000003</v>
      </c>
      <c r="BW303" s="268">
        <v>16.60613</v>
      </c>
      <c r="BX303" s="269">
        <v>18.971769999999999</v>
      </c>
      <c r="BY303" s="258">
        <f t="shared" si="201"/>
        <v>57.026090000000003</v>
      </c>
      <c r="BZ303" s="259">
        <f t="shared" si="202"/>
        <v>0.75036441815598498</v>
      </c>
      <c r="CA303" s="280">
        <v>58.587130000000002</v>
      </c>
      <c r="CB303" s="258">
        <v>6.1233500000000003E-2</v>
      </c>
      <c r="CC303" s="258"/>
      <c r="CD303" s="258"/>
      <c r="CE303" s="258">
        <v>3.1110800000000001E-2</v>
      </c>
      <c r="CF303" s="258">
        <v>8.0350900000000003E-2</v>
      </c>
      <c r="CG303" s="258">
        <v>0.48092269999999998</v>
      </c>
      <c r="CH303" s="258">
        <v>0.19736770000000001</v>
      </c>
      <c r="CI303" s="258">
        <f t="shared" si="178"/>
        <v>-2.3656399999999991</v>
      </c>
      <c r="CJ303" s="892">
        <f t="shared" si="181"/>
        <v>-4.6385600000000693E-2</v>
      </c>
      <c r="CK303" s="893">
        <f t="shared" si="182"/>
        <v>-8.1341014262069681E-4</v>
      </c>
    </row>
    <row r="304" spans="1:89" ht="11.45" customHeight="1">
      <c r="A304" s="216">
        <v>1982</v>
      </c>
      <c r="B304" s="217" t="s">
        <v>477</v>
      </c>
      <c r="C304" s="216" t="s">
        <v>513</v>
      </c>
      <c r="D304" s="216" t="s">
        <v>18</v>
      </c>
      <c r="E304" s="216" t="s">
        <v>275</v>
      </c>
      <c r="F304" s="914" t="s">
        <v>313</v>
      </c>
      <c r="G304" s="594">
        <v>19.96922</v>
      </c>
      <c r="H304" s="595">
        <v>10.469279999999999</v>
      </c>
      <c r="I304" s="596">
        <v>13.50446</v>
      </c>
      <c r="J304" s="262">
        <f t="shared" si="194"/>
        <v>6.4647600000000001</v>
      </c>
      <c r="K304" s="263">
        <f t="shared" si="195"/>
        <v>0.32373623005805935</v>
      </c>
      <c r="L304" s="594">
        <v>8.8123059999999995</v>
      </c>
      <c r="M304" s="595"/>
      <c r="N304" s="595"/>
      <c r="O304" s="595"/>
      <c r="P304" s="595">
        <v>6.3023599999999999E-2</v>
      </c>
      <c r="Q304" s="595"/>
      <c r="R304" s="595"/>
      <c r="S304" s="595">
        <v>0.62460899999999997</v>
      </c>
      <c r="T304" s="262">
        <f t="shared" si="208"/>
        <v>-3.0351800000000004</v>
      </c>
      <c r="U304" s="923">
        <f t="shared" si="209"/>
        <v>1.4000000021496817E-6</v>
      </c>
      <c r="V304" s="916">
        <f t="shared" si="198"/>
        <v>2.1655869702041245E-7</v>
      </c>
      <c r="W304" s="968">
        <f t="shared" si="172"/>
        <v>9.6617507842518505E-2</v>
      </c>
      <c r="X304" s="216">
        <v>1982</v>
      </c>
      <c r="Y304" s="217" t="s">
        <v>477</v>
      </c>
      <c r="Z304" s="216" t="s">
        <v>513</v>
      </c>
      <c r="AA304" s="216" t="s">
        <v>18</v>
      </c>
      <c r="AB304" s="216" t="s">
        <v>275</v>
      </c>
      <c r="AC304" s="914" t="s">
        <v>313</v>
      </c>
      <c r="AD304" s="594">
        <v>10.32643</v>
      </c>
      <c r="AE304" s="595">
        <v>7.3712720000000003</v>
      </c>
      <c r="AF304" s="596">
        <v>9.6343359999999993</v>
      </c>
      <c r="AG304" s="262">
        <f t="shared" si="205"/>
        <v>0.69209400000000088</v>
      </c>
      <c r="AH304" s="263">
        <f t="shared" si="206"/>
        <v>6.7021613471451497E-2</v>
      </c>
      <c r="AI304" s="307">
        <v>2.4056410000000001</v>
      </c>
      <c r="AJ304" s="262"/>
      <c r="AK304" s="262"/>
      <c r="AL304" s="262"/>
      <c r="AM304" s="262">
        <v>7.5034900000000002E-2</v>
      </c>
      <c r="AN304" s="262"/>
      <c r="AO304" s="262"/>
      <c r="AP304" s="262">
        <v>0.47448469999999998</v>
      </c>
      <c r="AQ304" s="262">
        <f t="shared" si="173"/>
        <v>-2.2630639999999991</v>
      </c>
      <c r="AR304" s="923">
        <f t="shared" si="174"/>
        <v>-2.600000000185787E-6</v>
      </c>
      <c r="AS304" s="916">
        <f t="shared" si="207"/>
        <v>-3.7567151285602587E-6</v>
      </c>
      <c r="AT304" s="216">
        <v>1982</v>
      </c>
      <c r="AU304" s="217" t="s">
        <v>477</v>
      </c>
      <c r="AV304" s="216" t="s">
        <v>513</v>
      </c>
      <c r="AW304" s="216" t="s">
        <v>18</v>
      </c>
      <c r="AX304" s="216" t="s">
        <v>275</v>
      </c>
      <c r="AY304" s="914" t="s">
        <v>313</v>
      </c>
      <c r="AZ304" s="594">
        <v>7.09917</v>
      </c>
      <c r="BA304" s="595">
        <v>5.5258349999999998</v>
      </c>
      <c r="BB304" s="596">
        <v>9.4797460000000004</v>
      </c>
      <c r="BC304" s="262">
        <f t="shared" si="199"/>
        <v>-2.3805760000000005</v>
      </c>
      <c r="BD304" s="263">
        <f t="shared" si="200"/>
        <v>-0.3353315951019627</v>
      </c>
      <c r="BE304" s="307">
        <v>1.000289</v>
      </c>
      <c r="BF304" s="262"/>
      <c r="BG304" s="262"/>
      <c r="BH304" s="262"/>
      <c r="BI304" s="262">
        <v>7.0360400000000003E-2</v>
      </c>
      <c r="BJ304" s="262"/>
      <c r="BK304" s="262"/>
      <c r="BL304" s="262">
        <v>0.5026851</v>
      </c>
      <c r="BM304" s="262">
        <f t="shared" si="177"/>
        <v>-3.9539110000000006</v>
      </c>
      <c r="BN304" s="923">
        <f t="shared" si="179"/>
        <v>5.0000000006988898E-7</v>
      </c>
      <c r="BO304" s="916">
        <f t="shared" si="180"/>
        <v>-2.1003320207793781E-7</v>
      </c>
      <c r="BP304" s="216">
        <v>1982</v>
      </c>
      <c r="BQ304" s="217" t="s">
        <v>477</v>
      </c>
      <c r="BR304" s="216" t="s">
        <v>513</v>
      </c>
      <c r="BS304" s="216" t="s">
        <v>18</v>
      </c>
      <c r="BT304" s="216" t="s">
        <v>275</v>
      </c>
      <c r="BU304" s="914" t="s">
        <v>313</v>
      </c>
      <c r="BV304" s="594">
        <v>83.292680000000004</v>
      </c>
      <c r="BW304" s="595">
        <v>32.288330000000002</v>
      </c>
      <c r="BX304" s="596">
        <v>36.839019999999998</v>
      </c>
      <c r="BY304" s="262">
        <f t="shared" si="201"/>
        <v>46.453660000000006</v>
      </c>
      <c r="BZ304" s="263">
        <f t="shared" si="202"/>
        <v>0.55771599617157241</v>
      </c>
      <c r="CA304" s="307">
        <v>49.536960000000001</v>
      </c>
      <c r="CB304" s="262"/>
      <c r="CC304" s="262"/>
      <c r="CD304" s="262"/>
      <c r="CE304" s="262">
        <v>0</v>
      </c>
      <c r="CF304" s="262"/>
      <c r="CG304" s="262"/>
      <c r="CH304" s="262">
        <v>1.467398</v>
      </c>
      <c r="CI304" s="262">
        <f t="shared" si="178"/>
        <v>-4.5506899999999959</v>
      </c>
      <c r="CJ304" s="923">
        <f t="shared" si="181"/>
        <v>-8.0000000011182237E-6</v>
      </c>
      <c r="CK304" s="916">
        <f t="shared" si="182"/>
        <v>-1.7221463284310046E-7</v>
      </c>
    </row>
    <row r="305" spans="1:89" ht="11.45" customHeight="1">
      <c r="A305" s="491">
        <v>2016</v>
      </c>
      <c r="B305" s="883" t="s">
        <v>478</v>
      </c>
      <c r="C305" s="491" t="s">
        <v>519</v>
      </c>
      <c r="D305" s="491" t="s">
        <v>622</v>
      </c>
      <c r="E305" s="491" t="s">
        <v>647</v>
      </c>
      <c r="F305" s="924" t="s">
        <v>313</v>
      </c>
      <c r="G305" s="278">
        <v>18.605650000000001</v>
      </c>
      <c r="H305" s="925">
        <v>10.485139999999999</v>
      </c>
      <c r="I305" s="926">
        <v>15.954319999999999</v>
      </c>
      <c r="J305" s="925">
        <f t="shared" ref="J305" si="210">G305-I305</f>
        <v>2.6513300000000015</v>
      </c>
      <c r="K305" s="1003">
        <f t="shared" ref="K305" si="211">(G305-I305)/G305</f>
        <v>0.14250133695947206</v>
      </c>
      <c r="L305" s="603">
        <v>1.255857</v>
      </c>
      <c r="M305" s="604"/>
      <c r="N305" s="604"/>
      <c r="O305" s="604"/>
      <c r="P305" s="604"/>
      <c r="Q305" s="604"/>
      <c r="R305" s="604">
        <v>0.35281750000000001</v>
      </c>
      <c r="S305" s="604">
        <v>6.5146470000000001</v>
      </c>
      <c r="T305" s="925">
        <f t="shared" si="208"/>
        <v>-5.4691799999999997</v>
      </c>
      <c r="U305" s="926">
        <f t="shared" si="209"/>
        <v>-2.8114999999981904E-3</v>
      </c>
      <c r="V305" s="927">
        <f t="shared" si="198"/>
        <v>-1.0604111898549742E-3</v>
      </c>
      <c r="W305" s="1034">
        <f t="shared" si="172"/>
        <v>2.4571241603270799</v>
      </c>
      <c r="X305" s="491">
        <v>2016</v>
      </c>
      <c r="Y305" s="883" t="s">
        <v>478</v>
      </c>
      <c r="Z305" s="491" t="s">
        <v>519</v>
      </c>
      <c r="AA305" s="491" t="s">
        <v>622</v>
      </c>
      <c r="AB305" s="491" t="s">
        <v>647</v>
      </c>
      <c r="AC305" s="924" t="s">
        <v>313</v>
      </c>
      <c r="AD305" s="603">
        <v>12.167579999999999</v>
      </c>
      <c r="AE305" s="604">
        <v>6.3427309999999997</v>
      </c>
      <c r="AF305" s="605">
        <v>11.557029999999999</v>
      </c>
      <c r="AG305" s="925">
        <f t="shared" ref="AG305" si="212">AD305-AF305</f>
        <v>0.61054999999999993</v>
      </c>
      <c r="AH305" s="1003">
        <f t="shared" ref="AH305" si="213">(AD305-AF305)/AD305</f>
        <v>5.0178424962071339E-2</v>
      </c>
      <c r="AI305" s="278">
        <v>0.58996150000000003</v>
      </c>
      <c r="AJ305" s="925"/>
      <c r="AK305" s="925"/>
      <c r="AL305" s="925"/>
      <c r="AM305" s="925"/>
      <c r="AN305" s="925"/>
      <c r="AO305" s="925">
        <v>0.30059979999999997</v>
      </c>
      <c r="AP305" s="925">
        <v>4.9317349999999998</v>
      </c>
      <c r="AQ305" s="925">
        <f t="shared" si="173"/>
        <v>-5.2142989999999996</v>
      </c>
      <c r="AR305" s="926">
        <f t="shared" si="174"/>
        <v>2.5526999999998523E-3</v>
      </c>
      <c r="AS305" s="927">
        <f t="shared" ref="AS305" si="214">AR305/AG305</f>
        <v>4.180984358365167E-3</v>
      </c>
      <c r="AT305" s="491">
        <v>2016</v>
      </c>
      <c r="AU305" s="883" t="s">
        <v>478</v>
      </c>
      <c r="AV305" s="491" t="s">
        <v>519</v>
      </c>
      <c r="AW305" s="491" t="s">
        <v>622</v>
      </c>
      <c r="AX305" s="491" t="s">
        <v>647</v>
      </c>
      <c r="AY305" s="924" t="s">
        <v>313</v>
      </c>
      <c r="AZ305" s="603">
        <v>11.872059999999999</v>
      </c>
      <c r="BA305" s="604">
        <v>6.4748130000000002</v>
      </c>
      <c r="BB305" s="605">
        <v>13.575760000000001</v>
      </c>
      <c r="BC305" s="925">
        <f t="shared" ref="BC305" si="215">AZ305-BB305</f>
        <v>-1.7037000000000013</v>
      </c>
      <c r="BD305" s="1003">
        <f t="shared" ref="BD305" si="216">(AZ305-BB305)/AZ305</f>
        <v>-0.14350500250167211</v>
      </c>
      <c r="BE305" s="278">
        <v>0.70240999999999998</v>
      </c>
      <c r="BF305" s="925"/>
      <c r="BG305" s="925"/>
      <c r="BH305" s="925"/>
      <c r="BI305" s="925"/>
      <c r="BJ305" s="925"/>
      <c r="BK305" s="925">
        <v>0.85982420000000004</v>
      </c>
      <c r="BL305" s="925">
        <v>3.8434010000000001</v>
      </c>
      <c r="BM305" s="925">
        <f t="shared" si="177"/>
        <v>-7.1009470000000006</v>
      </c>
      <c r="BN305" s="926">
        <f t="shared" si="179"/>
        <v>-8.3882000000006229E-3</v>
      </c>
      <c r="BO305" s="927">
        <f t="shared" si="180"/>
        <v>4.9235193989555772E-3</v>
      </c>
      <c r="BP305" s="491">
        <v>2016</v>
      </c>
      <c r="BQ305" s="883" t="s">
        <v>478</v>
      </c>
      <c r="BR305" s="491" t="s">
        <v>519</v>
      </c>
      <c r="BS305" s="491" t="s">
        <v>622</v>
      </c>
      <c r="BT305" s="491" t="s">
        <v>647</v>
      </c>
      <c r="BU305" s="924" t="s">
        <v>313</v>
      </c>
      <c r="BV305" s="603">
        <v>44.673400000000001</v>
      </c>
      <c r="BW305" s="604">
        <v>27.01371</v>
      </c>
      <c r="BX305" s="605">
        <v>32.076920000000001</v>
      </c>
      <c r="BY305" s="925">
        <f t="shared" ref="BY305" si="217">BV305-BX305</f>
        <v>12.59648</v>
      </c>
      <c r="BZ305" s="1003">
        <f t="shared" ref="BZ305" si="218">(BV305-BX305)/BV305</f>
        <v>0.28196824060850528</v>
      </c>
      <c r="CA305" s="278">
        <v>3.8437399999999999</v>
      </c>
      <c r="CB305" s="925"/>
      <c r="CC305" s="925"/>
      <c r="CD305" s="925"/>
      <c r="CE305" s="925"/>
      <c r="CF305" s="925"/>
      <c r="CG305" s="925">
        <v>0.13882920000000001</v>
      </c>
      <c r="CH305" s="925">
        <v>13.69322</v>
      </c>
      <c r="CI305" s="925">
        <f t="shared" si="178"/>
        <v>-5.0632100000000015</v>
      </c>
      <c r="CJ305" s="926">
        <f t="shared" si="181"/>
        <v>-1.6099199999999314E-2</v>
      </c>
      <c r="CK305" s="927">
        <f t="shared" si="182"/>
        <v>-1.2780713342139482E-3</v>
      </c>
    </row>
    <row r="306" spans="1:89" s="266" customFormat="1" ht="11.45" customHeight="1">
      <c r="A306" s="205">
        <v>2013</v>
      </c>
      <c r="B306" s="206" t="s">
        <v>478</v>
      </c>
      <c r="C306" s="205" t="s">
        <v>519</v>
      </c>
      <c r="D306" s="205" t="s">
        <v>20</v>
      </c>
      <c r="E306" s="205" t="s">
        <v>276</v>
      </c>
      <c r="F306" s="891" t="s">
        <v>313</v>
      </c>
      <c r="G306" s="267">
        <v>17.769110000000001</v>
      </c>
      <c r="H306" s="268">
        <v>11.30307</v>
      </c>
      <c r="I306" s="269">
        <v>16.82281</v>
      </c>
      <c r="J306" s="238">
        <f t="shared" si="194"/>
        <v>0.94630000000000081</v>
      </c>
      <c r="K306" s="255">
        <f t="shared" si="195"/>
        <v>5.3255340306858405E-2</v>
      </c>
      <c r="L306" s="267">
        <v>1.3458380000000001</v>
      </c>
      <c r="M306" s="268"/>
      <c r="N306" s="268"/>
      <c r="O306" s="268"/>
      <c r="P306" s="268"/>
      <c r="Q306" s="268"/>
      <c r="R306" s="268">
        <v>0.29637429999999998</v>
      </c>
      <c r="S306" s="268">
        <v>4.8197130000000001</v>
      </c>
      <c r="T306" s="258">
        <f t="shared" si="208"/>
        <v>-5.5197400000000005</v>
      </c>
      <c r="U306" s="892">
        <f t="shared" si="209"/>
        <v>4.1147000000005818E-3</v>
      </c>
      <c r="V306" s="893">
        <f t="shared" si="198"/>
        <v>4.3481982458000402E-3</v>
      </c>
      <c r="W306" s="1015">
        <f t="shared" si="172"/>
        <v>5.0932188523723934</v>
      </c>
      <c r="X306" s="205">
        <v>2013</v>
      </c>
      <c r="Y306" s="206" t="s">
        <v>478</v>
      </c>
      <c r="Z306" s="205" t="s">
        <v>519</v>
      </c>
      <c r="AA306" s="205" t="s">
        <v>20</v>
      </c>
      <c r="AB306" s="205" t="s">
        <v>276</v>
      </c>
      <c r="AC306" s="891" t="s">
        <v>313</v>
      </c>
      <c r="AD306" s="267">
        <v>11.85655</v>
      </c>
      <c r="AE306" s="268">
        <v>7.1232139999999999</v>
      </c>
      <c r="AF306" s="269">
        <v>12.33989</v>
      </c>
      <c r="AG306" s="238">
        <f t="shared" si="205"/>
        <v>-0.4833400000000001</v>
      </c>
      <c r="AH306" s="255">
        <f t="shared" si="206"/>
        <v>-4.0765652740468353E-2</v>
      </c>
      <c r="AI306" s="280">
        <v>0.7245684</v>
      </c>
      <c r="AJ306" s="258"/>
      <c r="AK306" s="258"/>
      <c r="AL306" s="258"/>
      <c r="AM306" s="258"/>
      <c r="AN306" s="258"/>
      <c r="AO306" s="258">
        <v>0.2396982</v>
      </c>
      <c r="AP306" s="258">
        <v>3.771134</v>
      </c>
      <c r="AQ306" s="258">
        <f t="shared" si="173"/>
        <v>-5.2166760000000005</v>
      </c>
      <c r="AR306" s="892">
        <f t="shared" si="174"/>
        <v>-2.06459999999975E-3</v>
      </c>
      <c r="AS306" s="893">
        <f t="shared" si="207"/>
        <v>4.2715272892782504E-3</v>
      </c>
      <c r="AT306" s="205">
        <v>2013</v>
      </c>
      <c r="AU306" s="206" t="s">
        <v>478</v>
      </c>
      <c r="AV306" s="205" t="s">
        <v>519</v>
      </c>
      <c r="AW306" s="205" t="s">
        <v>20</v>
      </c>
      <c r="AX306" s="205" t="s">
        <v>276</v>
      </c>
      <c r="AY306" s="891" t="s">
        <v>313</v>
      </c>
      <c r="AZ306" s="267">
        <v>12.954420000000001</v>
      </c>
      <c r="BA306" s="268">
        <v>8.5888050000000007</v>
      </c>
      <c r="BB306" s="269">
        <v>16.05443</v>
      </c>
      <c r="BC306" s="238">
        <f t="shared" si="199"/>
        <v>-3.1000099999999993</v>
      </c>
      <c r="BD306" s="255">
        <f t="shared" si="200"/>
        <v>-0.23930133498836684</v>
      </c>
      <c r="BE306" s="280">
        <v>0.89491609999999999</v>
      </c>
      <c r="BF306" s="258"/>
      <c r="BG306" s="258"/>
      <c r="BH306" s="258"/>
      <c r="BI306" s="258"/>
      <c r="BJ306" s="258"/>
      <c r="BK306" s="258">
        <v>0.64274359999999997</v>
      </c>
      <c r="BL306" s="258">
        <v>2.8112699999999999</v>
      </c>
      <c r="BM306" s="258">
        <f t="shared" si="177"/>
        <v>-7.4656249999999993</v>
      </c>
      <c r="BN306" s="892">
        <f t="shared" si="179"/>
        <v>1.668530000000068E-2</v>
      </c>
      <c r="BO306" s="893">
        <f t="shared" si="180"/>
        <v>-5.3823374763309418E-3</v>
      </c>
      <c r="BP306" s="205">
        <v>2013</v>
      </c>
      <c r="BQ306" s="206" t="s">
        <v>478</v>
      </c>
      <c r="BR306" s="205" t="s">
        <v>519</v>
      </c>
      <c r="BS306" s="205" t="s">
        <v>20</v>
      </c>
      <c r="BT306" s="205" t="s">
        <v>276</v>
      </c>
      <c r="BU306" s="891" t="s">
        <v>313</v>
      </c>
      <c r="BV306" s="267">
        <v>45.35904</v>
      </c>
      <c r="BW306" s="268">
        <v>30.114820000000002</v>
      </c>
      <c r="BX306" s="269">
        <v>34.84534</v>
      </c>
      <c r="BY306" s="238">
        <f t="shared" si="201"/>
        <v>10.5137</v>
      </c>
      <c r="BZ306" s="255">
        <f t="shared" si="202"/>
        <v>0.23178841527510283</v>
      </c>
      <c r="CA306" s="280">
        <v>4.1896279999999999</v>
      </c>
      <c r="CB306" s="258"/>
      <c r="CC306" s="258"/>
      <c r="CD306" s="258"/>
      <c r="CE306" s="258"/>
      <c r="CF306" s="258"/>
      <c r="CG306" s="258">
        <v>0.16639799999999999</v>
      </c>
      <c r="CH306" s="258">
        <v>10.872960000000001</v>
      </c>
      <c r="CI306" s="258">
        <f t="shared" si="178"/>
        <v>-4.7305199999999985</v>
      </c>
      <c r="CJ306" s="892">
        <f t="shared" si="181"/>
        <v>1.5233999999997749E-2</v>
      </c>
      <c r="CK306" s="893">
        <f t="shared" si="182"/>
        <v>1.4489665864536509E-3</v>
      </c>
    </row>
    <row r="307" spans="1:89" s="266" customFormat="1" ht="11.45" customHeight="1">
      <c r="A307" s="205">
        <v>2010</v>
      </c>
      <c r="B307" s="206" t="s">
        <v>478</v>
      </c>
      <c r="C307" s="205" t="s">
        <v>519</v>
      </c>
      <c r="D307" s="205" t="s">
        <v>4</v>
      </c>
      <c r="E307" s="205" t="s">
        <v>277</v>
      </c>
      <c r="F307" s="891" t="s">
        <v>313</v>
      </c>
      <c r="G307" s="267">
        <v>17.552949999999999</v>
      </c>
      <c r="H307" s="268">
        <v>12.3432</v>
      </c>
      <c r="I307" s="269">
        <v>18.546720000000001</v>
      </c>
      <c r="J307" s="238">
        <f t="shared" si="194"/>
        <v>-0.99377000000000137</v>
      </c>
      <c r="K307" s="255">
        <f t="shared" si="195"/>
        <v>-5.6615554650357995E-2</v>
      </c>
      <c r="L307" s="267">
        <v>1.5440769999999999</v>
      </c>
      <c r="M307" s="268"/>
      <c r="N307" s="268"/>
      <c r="O307" s="268"/>
      <c r="P307" s="268"/>
      <c r="Q307" s="268"/>
      <c r="R307" s="268">
        <v>0.23626949999999999</v>
      </c>
      <c r="S307" s="268">
        <v>3.4243250000000001</v>
      </c>
      <c r="T307" s="258">
        <f t="shared" si="208"/>
        <v>-6.203520000000001</v>
      </c>
      <c r="U307" s="892">
        <f t="shared" si="209"/>
        <v>5.0784999999997638E-3</v>
      </c>
      <c r="V307" s="893">
        <f t="shared" si="198"/>
        <v>-5.1103374020143059E-3</v>
      </c>
      <c r="W307" s="1015">
        <f t="shared" ref="W307:W344" si="219">S307/J307</f>
        <v>-3.4457922859414105</v>
      </c>
      <c r="X307" s="205">
        <v>2010</v>
      </c>
      <c r="Y307" s="206" t="s">
        <v>478</v>
      </c>
      <c r="Z307" s="205" t="s">
        <v>519</v>
      </c>
      <c r="AA307" s="205" t="s">
        <v>4</v>
      </c>
      <c r="AB307" s="205" t="s">
        <v>277</v>
      </c>
      <c r="AC307" s="891" t="s">
        <v>313</v>
      </c>
      <c r="AD307" s="267">
        <v>12.03093</v>
      </c>
      <c r="AE307" s="268">
        <v>8.3892399999999991</v>
      </c>
      <c r="AF307" s="269">
        <v>14.12238</v>
      </c>
      <c r="AG307" s="238">
        <f t="shared" si="205"/>
        <v>-2.09145</v>
      </c>
      <c r="AH307" s="255">
        <f t="shared" si="206"/>
        <v>-0.1738394288720822</v>
      </c>
      <c r="AI307" s="280">
        <v>0.77507210000000004</v>
      </c>
      <c r="AJ307" s="258"/>
      <c r="AK307" s="258"/>
      <c r="AL307" s="258"/>
      <c r="AM307" s="258"/>
      <c r="AN307" s="258"/>
      <c r="AO307" s="258">
        <v>0.20243929999999999</v>
      </c>
      <c r="AP307" s="258">
        <v>2.6577869999999999</v>
      </c>
      <c r="AQ307" s="258">
        <f t="shared" ref="AQ307:AQ339" si="220">AE307-AF307</f>
        <v>-5.7331400000000006</v>
      </c>
      <c r="AR307" s="892">
        <f t="shared" ref="AR307:AR338" si="221">AG307-SUM(AI307:AQ307)</f>
        <v>6.3916000000006079E-3</v>
      </c>
      <c r="AS307" s="893">
        <f t="shared" si="207"/>
        <v>-3.05606158406876E-3</v>
      </c>
      <c r="AT307" s="205">
        <v>2010</v>
      </c>
      <c r="AU307" s="206" t="s">
        <v>478</v>
      </c>
      <c r="AV307" s="205" t="s">
        <v>519</v>
      </c>
      <c r="AW307" s="205" t="s">
        <v>4</v>
      </c>
      <c r="AX307" s="205" t="s">
        <v>277</v>
      </c>
      <c r="AY307" s="891" t="s">
        <v>313</v>
      </c>
      <c r="AZ307" s="267">
        <v>14.387930000000001</v>
      </c>
      <c r="BA307" s="268">
        <v>10.391450000000001</v>
      </c>
      <c r="BB307" s="269">
        <v>18.948409999999999</v>
      </c>
      <c r="BC307" s="238">
        <f t="shared" si="199"/>
        <v>-4.5604799999999983</v>
      </c>
      <c r="BD307" s="255">
        <f t="shared" si="200"/>
        <v>-0.31696567887110921</v>
      </c>
      <c r="BE307" s="280">
        <v>0.98966880000000002</v>
      </c>
      <c r="BF307" s="258"/>
      <c r="BG307" s="258"/>
      <c r="BH307" s="258"/>
      <c r="BI307" s="258"/>
      <c r="BJ307" s="258"/>
      <c r="BK307" s="258">
        <v>0.47706029999999999</v>
      </c>
      <c r="BL307" s="258">
        <v>2.5328140000000001</v>
      </c>
      <c r="BM307" s="258">
        <f t="shared" si="177"/>
        <v>-8.5569599999999983</v>
      </c>
      <c r="BN307" s="892">
        <f t="shared" si="179"/>
        <v>-3.0631000000003183E-3</v>
      </c>
      <c r="BO307" s="893">
        <f t="shared" si="180"/>
        <v>6.7166175490306274E-4</v>
      </c>
      <c r="BP307" s="205">
        <v>2010</v>
      </c>
      <c r="BQ307" s="206" t="s">
        <v>478</v>
      </c>
      <c r="BR307" s="205" t="s">
        <v>519</v>
      </c>
      <c r="BS307" s="205" t="s">
        <v>4</v>
      </c>
      <c r="BT307" s="205" t="s">
        <v>277</v>
      </c>
      <c r="BU307" s="891" t="s">
        <v>313</v>
      </c>
      <c r="BV307" s="267">
        <v>46.945720000000001</v>
      </c>
      <c r="BW307" s="268">
        <v>32.966290000000001</v>
      </c>
      <c r="BX307" s="269">
        <v>38.144399999999997</v>
      </c>
      <c r="BY307" s="238">
        <f t="shared" si="201"/>
        <v>8.801320000000004</v>
      </c>
      <c r="BZ307" s="255">
        <f t="shared" si="202"/>
        <v>0.18747864555064878</v>
      </c>
      <c r="CA307" s="280">
        <v>5.7902659999999999</v>
      </c>
      <c r="CB307" s="258"/>
      <c r="CC307" s="258"/>
      <c r="CD307" s="258"/>
      <c r="CE307" s="258"/>
      <c r="CF307" s="258"/>
      <c r="CG307" s="258">
        <v>6.6278500000000004E-2</v>
      </c>
      <c r="CH307" s="258">
        <v>8.1128389999999992</v>
      </c>
      <c r="CI307" s="258">
        <f t="shared" si="178"/>
        <v>-5.1781099999999967</v>
      </c>
      <c r="CJ307" s="892">
        <f t="shared" si="181"/>
        <v>1.0046500000001402E-2</v>
      </c>
      <c r="CK307" s="893">
        <f t="shared" si="182"/>
        <v>1.1414765057970165E-3</v>
      </c>
    </row>
    <row r="308" spans="1:89" s="266" customFormat="1" ht="11.45" customHeight="1">
      <c r="A308" s="205">
        <v>2007</v>
      </c>
      <c r="B308" s="206" t="s">
        <v>478</v>
      </c>
      <c r="C308" s="205" t="s">
        <v>519</v>
      </c>
      <c r="D308" s="205" t="s">
        <v>6</v>
      </c>
      <c r="E308" s="205" t="s">
        <v>278</v>
      </c>
      <c r="F308" s="891" t="s">
        <v>313</v>
      </c>
      <c r="G308" s="267">
        <v>17.75909</v>
      </c>
      <c r="H308" s="268">
        <v>12.113939999999999</v>
      </c>
      <c r="I308" s="269">
        <v>16.546589999999998</v>
      </c>
      <c r="J308" s="238">
        <f t="shared" si="194"/>
        <v>1.2125000000000021</v>
      </c>
      <c r="K308" s="255">
        <f t="shared" si="195"/>
        <v>6.8274894715889281E-2</v>
      </c>
      <c r="L308" s="267">
        <v>1.383945</v>
      </c>
      <c r="M308" s="268"/>
      <c r="N308" s="268"/>
      <c r="O308" s="268"/>
      <c r="P308" s="268"/>
      <c r="Q308" s="268"/>
      <c r="R308" s="268">
        <v>8.9542899999999995E-2</v>
      </c>
      <c r="S308" s="268">
        <v>4.1828260000000004</v>
      </c>
      <c r="T308" s="258">
        <f t="shared" si="208"/>
        <v>-4.4326499999999989</v>
      </c>
      <c r="U308" s="892">
        <f t="shared" si="209"/>
        <v>-1.1163899999999671E-2</v>
      </c>
      <c r="V308" s="893">
        <f t="shared" si="198"/>
        <v>-9.2073402061852803E-3</v>
      </c>
      <c r="W308" s="1015">
        <f t="shared" si="219"/>
        <v>3.4497534020618499</v>
      </c>
      <c r="X308" s="205">
        <v>2007</v>
      </c>
      <c r="Y308" s="206" t="s">
        <v>478</v>
      </c>
      <c r="Z308" s="205" t="s">
        <v>519</v>
      </c>
      <c r="AA308" s="205" t="s">
        <v>6</v>
      </c>
      <c r="AB308" s="205" t="s">
        <v>278</v>
      </c>
      <c r="AC308" s="891" t="s">
        <v>313</v>
      </c>
      <c r="AD308" s="267">
        <v>12.356299999999999</v>
      </c>
      <c r="AE308" s="268">
        <v>8.1479079999999993</v>
      </c>
      <c r="AF308" s="269">
        <v>12.244809999999999</v>
      </c>
      <c r="AG308" s="238">
        <f t="shared" si="205"/>
        <v>0.11148999999999987</v>
      </c>
      <c r="AH308" s="255">
        <f t="shared" si="206"/>
        <v>9.022927575406868E-3</v>
      </c>
      <c r="AI308" s="280">
        <v>0.67608360000000001</v>
      </c>
      <c r="AJ308" s="258"/>
      <c r="AK308" s="258"/>
      <c r="AL308" s="258"/>
      <c r="AM308" s="258"/>
      <c r="AN308" s="258"/>
      <c r="AO308" s="258">
        <v>6.9253400000000007E-2</v>
      </c>
      <c r="AP308" s="258">
        <v>3.4697429999999998</v>
      </c>
      <c r="AQ308" s="258">
        <f t="shared" si="220"/>
        <v>-4.096902</v>
      </c>
      <c r="AR308" s="892">
        <f t="shared" si="221"/>
        <v>-6.6879999999995832E-3</v>
      </c>
      <c r="AS308" s="1010">
        <f t="shared" si="207"/>
        <v>-5.998744281998019E-2</v>
      </c>
      <c r="AT308" s="205">
        <v>2007</v>
      </c>
      <c r="AU308" s="206" t="s">
        <v>478</v>
      </c>
      <c r="AV308" s="205" t="s">
        <v>519</v>
      </c>
      <c r="AW308" s="205" t="s">
        <v>6</v>
      </c>
      <c r="AX308" s="205" t="s">
        <v>278</v>
      </c>
      <c r="AY308" s="891" t="s">
        <v>313</v>
      </c>
      <c r="AZ308" s="267">
        <v>14.32743</v>
      </c>
      <c r="BA308" s="268">
        <v>10.322710000000001</v>
      </c>
      <c r="BB308" s="269">
        <v>16.110430000000001</v>
      </c>
      <c r="BC308" s="238">
        <f t="shared" si="199"/>
        <v>-1.7830000000000013</v>
      </c>
      <c r="BD308" s="255">
        <f t="shared" si="200"/>
        <v>-0.12444660347319801</v>
      </c>
      <c r="BE308" s="280">
        <v>0.68170640000000005</v>
      </c>
      <c r="BF308" s="258"/>
      <c r="BG308" s="258"/>
      <c r="BH308" s="258"/>
      <c r="BI308" s="258"/>
      <c r="BJ308" s="258"/>
      <c r="BK308" s="258">
        <v>0.17538790000000001</v>
      </c>
      <c r="BL308" s="258">
        <v>3.1547900000000002</v>
      </c>
      <c r="BM308" s="258">
        <f t="shared" si="177"/>
        <v>-5.7877200000000002</v>
      </c>
      <c r="BN308" s="892">
        <f t="shared" si="179"/>
        <v>-7.1643000000012336E-3</v>
      </c>
      <c r="BO308" s="893">
        <f t="shared" si="180"/>
        <v>4.0181155356148225E-3</v>
      </c>
      <c r="BP308" s="205">
        <v>2007</v>
      </c>
      <c r="BQ308" s="206" t="s">
        <v>478</v>
      </c>
      <c r="BR308" s="205" t="s">
        <v>519</v>
      </c>
      <c r="BS308" s="205" t="s">
        <v>6</v>
      </c>
      <c r="BT308" s="205" t="s">
        <v>278</v>
      </c>
      <c r="BU308" s="891" t="s">
        <v>313</v>
      </c>
      <c r="BV308" s="267">
        <v>49.073070000000001</v>
      </c>
      <c r="BW308" s="268">
        <v>33.961689999999997</v>
      </c>
      <c r="BX308" s="269">
        <v>37.886330000000001</v>
      </c>
      <c r="BY308" s="238">
        <f t="shared" si="201"/>
        <v>11.18674</v>
      </c>
      <c r="BZ308" s="255">
        <f t="shared" si="202"/>
        <v>0.22796087548629013</v>
      </c>
      <c r="CA308" s="280">
        <v>5.8819290000000004</v>
      </c>
      <c r="CB308" s="258"/>
      <c r="CC308" s="258"/>
      <c r="CD308" s="258"/>
      <c r="CE308" s="258"/>
      <c r="CF308" s="258"/>
      <c r="CG308" s="258">
        <v>5.2654300000000001E-2</v>
      </c>
      <c r="CH308" s="258">
        <v>9.2156699999999994</v>
      </c>
      <c r="CI308" s="258">
        <f t="shared" si="178"/>
        <v>-3.9246400000000037</v>
      </c>
      <c r="CJ308" s="892">
        <f t="shared" si="181"/>
        <v>-3.8873299999995226E-2</v>
      </c>
      <c r="CK308" s="893">
        <f t="shared" si="182"/>
        <v>-3.4749444431528063E-3</v>
      </c>
    </row>
    <row r="309" spans="1:89" ht="11.45" customHeight="1">
      <c r="A309" s="205">
        <v>2005</v>
      </c>
      <c r="B309" s="206" t="s">
        <v>478</v>
      </c>
      <c r="C309" s="205" t="s">
        <v>519</v>
      </c>
      <c r="D309" s="205" t="s">
        <v>8</v>
      </c>
      <c r="E309" s="205" t="s">
        <v>279</v>
      </c>
      <c r="F309" s="891" t="s">
        <v>313</v>
      </c>
      <c r="G309" s="267">
        <v>19.813469999999999</v>
      </c>
      <c r="H309" s="268">
        <v>13.87346</v>
      </c>
      <c r="I309" s="269">
        <v>15.789630000000001</v>
      </c>
      <c r="J309" s="238">
        <f t="shared" si="194"/>
        <v>4.0238399999999981</v>
      </c>
      <c r="K309" s="255">
        <f t="shared" si="195"/>
        <v>0.20308608234700931</v>
      </c>
      <c r="L309" s="267">
        <v>1.376328</v>
      </c>
      <c r="M309" s="268"/>
      <c r="N309" s="268"/>
      <c r="O309" s="268"/>
      <c r="P309" s="268"/>
      <c r="Q309" s="268"/>
      <c r="R309" s="268">
        <v>6.3391699999999995E-2</v>
      </c>
      <c r="S309" s="268">
        <v>4.4969950000000001</v>
      </c>
      <c r="T309" s="258">
        <f t="shared" si="208"/>
        <v>-1.916170000000001</v>
      </c>
      <c r="U309" s="892">
        <f t="shared" si="209"/>
        <v>3.2952999999995569E-3</v>
      </c>
      <c r="V309" s="893">
        <f t="shared" si="198"/>
        <v>8.1894409320439141E-4</v>
      </c>
      <c r="W309" s="1015">
        <f t="shared" si="219"/>
        <v>1.1175879259612713</v>
      </c>
      <c r="X309" s="205">
        <v>2005</v>
      </c>
      <c r="Y309" s="206" t="s">
        <v>478</v>
      </c>
      <c r="Z309" s="205" t="s">
        <v>519</v>
      </c>
      <c r="AA309" s="205" t="s">
        <v>8</v>
      </c>
      <c r="AB309" s="205" t="s">
        <v>279</v>
      </c>
      <c r="AC309" s="891" t="s">
        <v>313</v>
      </c>
      <c r="AD309" s="267">
        <v>14.124829999999999</v>
      </c>
      <c r="AE309" s="268">
        <v>9.7232979999999998</v>
      </c>
      <c r="AF309" s="269">
        <v>11.46678</v>
      </c>
      <c r="AG309" s="238">
        <f t="shared" si="205"/>
        <v>2.6580499999999994</v>
      </c>
      <c r="AH309" s="255">
        <f t="shared" si="206"/>
        <v>0.18818279582833913</v>
      </c>
      <c r="AI309" s="280">
        <v>0.71059130000000004</v>
      </c>
      <c r="AJ309" s="258"/>
      <c r="AK309" s="258"/>
      <c r="AL309" s="258"/>
      <c r="AM309" s="258"/>
      <c r="AN309" s="258"/>
      <c r="AO309" s="258">
        <v>5.1845099999999998E-2</v>
      </c>
      <c r="AP309" s="258">
        <v>3.6365069999999999</v>
      </c>
      <c r="AQ309" s="258">
        <f t="shared" si="220"/>
        <v>-1.7434820000000002</v>
      </c>
      <c r="AR309" s="892">
        <f t="shared" si="221"/>
        <v>2.5885999999992748E-3</v>
      </c>
      <c r="AS309" s="893">
        <f t="shared" si="207"/>
        <v>9.7387182332885969E-4</v>
      </c>
      <c r="AT309" s="205">
        <v>2005</v>
      </c>
      <c r="AU309" s="206" t="s">
        <v>478</v>
      </c>
      <c r="AV309" s="205" t="s">
        <v>519</v>
      </c>
      <c r="AW309" s="205" t="s">
        <v>8</v>
      </c>
      <c r="AX309" s="205" t="s">
        <v>279</v>
      </c>
      <c r="AY309" s="891" t="s">
        <v>313</v>
      </c>
      <c r="AZ309" s="267">
        <v>17.2377</v>
      </c>
      <c r="BA309" s="268">
        <v>12.35276</v>
      </c>
      <c r="BB309" s="269">
        <v>14.973039999999999</v>
      </c>
      <c r="BC309" s="238">
        <f t="shared" si="199"/>
        <v>2.264660000000001</v>
      </c>
      <c r="BD309" s="255">
        <f t="shared" si="200"/>
        <v>0.13137831613266276</v>
      </c>
      <c r="BE309" s="280">
        <v>0.9145932</v>
      </c>
      <c r="BF309" s="258"/>
      <c r="BG309" s="258"/>
      <c r="BH309" s="258"/>
      <c r="BI309" s="258"/>
      <c r="BJ309" s="258"/>
      <c r="BK309" s="258">
        <v>0.1017709</v>
      </c>
      <c r="BL309" s="258">
        <v>3.8620709999999998</v>
      </c>
      <c r="BM309" s="258">
        <f t="shared" si="177"/>
        <v>-2.6202799999999993</v>
      </c>
      <c r="BN309" s="892">
        <f t="shared" si="179"/>
        <v>6.5049000000003687E-3</v>
      </c>
      <c r="BO309" s="893">
        <f t="shared" si="180"/>
        <v>2.8723516995930363E-3</v>
      </c>
      <c r="BP309" s="205">
        <v>2005</v>
      </c>
      <c r="BQ309" s="206" t="s">
        <v>478</v>
      </c>
      <c r="BR309" s="205" t="s">
        <v>519</v>
      </c>
      <c r="BS309" s="205" t="s">
        <v>8</v>
      </c>
      <c r="BT309" s="205" t="s">
        <v>279</v>
      </c>
      <c r="BU309" s="891" t="s">
        <v>313</v>
      </c>
      <c r="BV309" s="267">
        <v>52.279710000000001</v>
      </c>
      <c r="BW309" s="268">
        <v>36.941009999999999</v>
      </c>
      <c r="BX309" s="269">
        <v>38.493470000000002</v>
      </c>
      <c r="BY309" s="238">
        <f t="shared" si="201"/>
        <v>13.786239999999999</v>
      </c>
      <c r="BZ309" s="255">
        <f t="shared" si="202"/>
        <v>0.2637015392778575</v>
      </c>
      <c r="CA309" s="280">
        <v>5.4522909999999998</v>
      </c>
      <c r="CB309" s="258"/>
      <c r="CC309" s="258"/>
      <c r="CD309" s="258"/>
      <c r="CE309" s="258"/>
      <c r="CF309" s="258"/>
      <c r="CG309" s="258">
        <v>5.4080999999999997E-2</v>
      </c>
      <c r="CH309" s="258">
        <v>9.8310619999999993</v>
      </c>
      <c r="CI309" s="258">
        <f t="shared" si="178"/>
        <v>-1.5524600000000035</v>
      </c>
      <c r="CJ309" s="892">
        <f t="shared" si="181"/>
        <v>1.2660000000046523E-3</v>
      </c>
      <c r="CK309" s="893">
        <f t="shared" si="182"/>
        <v>9.1830694954146482E-5</v>
      </c>
    </row>
    <row r="310" spans="1:89" ht="11.45" customHeight="1">
      <c r="A310" s="205">
        <v>2000</v>
      </c>
      <c r="B310" s="206" t="s">
        <v>478</v>
      </c>
      <c r="C310" s="205" t="s">
        <v>519</v>
      </c>
      <c r="D310" s="205" t="s">
        <v>10</v>
      </c>
      <c r="E310" s="205" t="s">
        <v>280</v>
      </c>
      <c r="F310" s="891" t="s">
        <v>313</v>
      </c>
      <c r="G310" s="267">
        <v>17.230779999999999</v>
      </c>
      <c r="H310" s="268">
        <v>13.17376</v>
      </c>
      <c r="I310" s="269">
        <v>15.01266</v>
      </c>
      <c r="J310" s="238">
        <f t="shared" si="194"/>
        <v>2.218119999999999</v>
      </c>
      <c r="K310" s="255">
        <f t="shared" si="195"/>
        <v>0.12873009811511721</v>
      </c>
      <c r="L310" s="267">
        <v>0.878027</v>
      </c>
      <c r="M310" s="268"/>
      <c r="N310" s="268"/>
      <c r="O310" s="268"/>
      <c r="P310" s="268"/>
      <c r="Q310" s="268"/>
      <c r="R310" s="268">
        <v>0.1086302</v>
      </c>
      <c r="S310" s="268">
        <v>3.0677059999999998</v>
      </c>
      <c r="T310" s="258">
        <f t="shared" si="208"/>
        <v>-1.8389000000000006</v>
      </c>
      <c r="U310" s="892">
        <f t="shared" si="209"/>
        <v>2.6567999999995706E-3</v>
      </c>
      <c r="V310" s="893">
        <f t="shared" si="198"/>
        <v>1.197771085423499E-3</v>
      </c>
      <c r="W310" s="1015">
        <f t="shared" si="219"/>
        <v>1.3830207563161603</v>
      </c>
      <c r="X310" s="205">
        <v>2000</v>
      </c>
      <c r="Y310" s="206" t="s">
        <v>478</v>
      </c>
      <c r="Z310" s="205" t="s">
        <v>519</v>
      </c>
      <c r="AA310" s="205" t="s">
        <v>10</v>
      </c>
      <c r="AB310" s="205" t="s">
        <v>280</v>
      </c>
      <c r="AC310" s="891" t="s">
        <v>313</v>
      </c>
      <c r="AD310" s="267">
        <v>12.755879999999999</v>
      </c>
      <c r="AE310" s="268">
        <v>9.9102160000000001</v>
      </c>
      <c r="AF310" s="269">
        <v>11.480880000000001</v>
      </c>
      <c r="AG310" s="238">
        <f t="shared" si="205"/>
        <v>1.2749999999999986</v>
      </c>
      <c r="AH310" s="255">
        <f t="shared" si="206"/>
        <v>9.9953903611510825E-2</v>
      </c>
      <c r="AI310" s="280">
        <v>0.4672289</v>
      </c>
      <c r="AJ310" s="258"/>
      <c r="AK310" s="258"/>
      <c r="AL310" s="258"/>
      <c r="AM310" s="258"/>
      <c r="AN310" s="258"/>
      <c r="AO310" s="258">
        <v>6.9787000000000002E-2</v>
      </c>
      <c r="AP310" s="258">
        <v>2.307245</v>
      </c>
      <c r="AQ310" s="258">
        <f t="shared" si="220"/>
        <v>-1.5706640000000007</v>
      </c>
      <c r="AR310" s="892">
        <f t="shared" si="221"/>
        <v>1.4030999999992133E-3</v>
      </c>
      <c r="AS310" s="893">
        <f t="shared" si="207"/>
        <v>1.1004705882346783E-3</v>
      </c>
      <c r="AT310" s="205">
        <v>2000</v>
      </c>
      <c r="AU310" s="206" t="s">
        <v>478</v>
      </c>
      <c r="AV310" s="205" t="s">
        <v>519</v>
      </c>
      <c r="AW310" s="205" t="s">
        <v>10</v>
      </c>
      <c r="AX310" s="205" t="s">
        <v>280</v>
      </c>
      <c r="AY310" s="891" t="s">
        <v>313</v>
      </c>
      <c r="AZ310" s="267">
        <v>15.38209</v>
      </c>
      <c r="BA310" s="268">
        <v>12.393090000000001</v>
      </c>
      <c r="BB310" s="269">
        <v>14.98733</v>
      </c>
      <c r="BC310" s="238">
        <f t="shared" si="199"/>
        <v>0.39475999999999978</v>
      </c>
      <c r="BD310" s="255">
        <f t="shared" si="200"/>
        <v>2.566361268202174E-2</v>
      </c>
      <c r="BE310" s="280">
        <v>0.6160331</v>
      </c>
      <c r="BF310" s="258"/>
      <c r="BG310" s="258"/>
      <c r="BH310" s="258"/>
      <c r="BI310" s="258"/>
      <c r="BJ310" s="258"/>
      <c r="BK310" s="258">
        <v>0.20769209999999999</v>
      </c>
      <c r="BL310" s="258">
        <v>2.16527</v>
      </c>
      <c r="BM310" s="258">
        <f t="shared" si="177"/>
        <v>-2.5942399999999992</v>
      </c>
      <c r="BN310" s="892">
        <f t="shared" si="179"/>
        <v>4.7999999992498488E-6</v>
      </c>
      <c r="BO310" s="893">
        <f t="shared" si="180"/>
        <v>1.2159286653282632E-5</v>
      </c>
      <c r="BP310" s="205">
        <v>2000</v>
      </c>
      <c r="BQ310" s="206" t="s">
        <v>478</v>
      </c>
      <c r="BR310" s="205" t="s">
        <v>519</v>
      </c>
      <c r="BS310" s="205" t="s">
        <v>10</v>
      </c>
      <c r="BT310" s="205" t="s">
        <v>280</v>
      </c>
      <c r="BU310" s="891" t="s">
        <v>313</v>
      </c>
      <c r="BV310" s="267">
        <v>48.074950000000001</v>
      </c>
      <c r="BW310" s="268">
        <v>34.289479999999998</v>
      </c>
      <c r="BX310" s="269">
        <v>35.872909999999997</v>
      </c>
      <c r="BY310" s="238">
        <f t="shared" si="201"/>
        <v>12.202040000000004</v>
      </c>
      <c r="BZ310" s="255">
        <f t="shared" si="202"/>
        <v>0.25381284847930169</v>
      </c>
      <c r="CA310" s="280">
        <v>3.9337460000000002</v>
      </c>
      <c r="CB310" s="258"/>
      <c r="CC310" s="258"/>
      <c r="CD310" s="258"/>
      <c r="CE310" s="258"/>
      <c r="CF310" s="258"/>
      <c r="CG310" s="258">
        <v>9.6704499999999999E-2</v>
      </c>
      <c r="CH310" s="258">
        <v>9.7385520000000003</v>
      </c>
      <c r="CI310" s="258">
        <f t="shared" si="178"/>
        <v>-1.5834299999999999</v>
      </c>
      <c r="CJ310" s="892">
        <f t="shared" si="181"/>
        <v>1.6467500000002744E-2</v>
      </c>
      <c r="CK310" s="893">
        <f t="shared" si="182"/>
        <v>1.3495694162617676E-3</v>
      </c>
    </row>
    <row r="311" spans="1:89" ht="11.45" customHeight="1">
      <c r="A311" s="205">
        <v>1997</v>
      </c>
      <c r="B311" s="206" t="s">
        <v>478</v>
      </c>
      <c r="C311" s="205" t="s">
        <v>519</v>
      </c>
      <c r="D311" s="205" t="s">
        <v>12</v>
      </c>
      <c r="E311" s="205" t="s">
        <v>281</v>
      </c>
      <c r="F311" s="891" t="s">
        <v>313</v>
      </c>
      <c r="G311" s="267">
        <v>15.884209999999999</v>
      </c>
      <c r="H311" s="268">
        <v>12.802759999999999</v>
      </c>
      <c r="I311" s="269">
        <v>14.75759</v>
      </c>
      <c r="J311" s="238">
        <f t="shared" si="194"/>
        <v>1.1266199999999991</v>
      </c>
      <c r="K311" s="255">
        <f t="shared" si="195"/>
        <v>7.0927040123493656E-2</v>
      </c>
      <c r="L311" s="267">
        <v>0.66687920000000001</v>
      </c>
      <c r="M311" s="268"/>
      <c r="N311" s="268"/>
      <c r="O311" s="268"/>
      <c r="P311" s="268"/>
      <c r="Q311" s="268"/>
      <c r="R311" s="268">
        <v>6.2928700000000004E-2</v>
      </c>
      <c r="S311" s="268">
        <v>2.3516460000000001</v>
      </c>
      <c r="T311" s="258">
        <f t="shared" si="208"/>
        <v>-1.9548300000000012</v>
      </c>
      <c r="U311" s="892">
        <f t="shared" si="209"/>
        <v>-3.8999999998345913E-6</v>
      </c>
      <c r="V311" s="893">
        <f t="shared" si="198"/>
        <v>-3.4616818446633242E-6</v>
      </c>
      <c r="W311" s="1015">
        <f t="shared" si="219"/>
        <v>2.0873462214411265</v>
      </c>
      <c r="X311" s="205">
        <v>1997</v>
      </c>
      <c r="Y311" s="206" t="s">
        <v>478</v>
      </c>
      <c r="Z311" s="205" t="s">
        <v>519</v>
      </c>
      <c r="AA311" s="205" t="s">
        <v>12</v>
      </c>
      <c r="AB311" s="205" t="s">
        <v>281</v>
      </c>
      <c r="AC311" s="891" t="s">
        <v>313</v>
      </c>
      <c r="AD311" s="267">
        <v>12.04837</v>
      </c>
      <c r="AE311" s="268">
        <v>9.8428439999999995</v>
      </c>
      <c r="AF311" s="269">
        <v>11.56625</v>
      </c>
      <c r="AG311" s="238">
        <f t="shared" si="205"/>
        <v>0.4821200000000001</v>
      </c>
      <c r="AH311" s="255">
        <f t="shared" si="206"/>
        <v>4.0015371373887096E-2</v>
      </c>
      <c r="AI311" s="280">
        <v>0.36405369999999998</v>
      </c>
      <c r="AJ311" s="258"/>
      <c r="AK311" s="258"/>
      <c r="AL311" s="258"/>
      <c r="AM311" s="258"/>
      <c r="AN311" s="258"/>
      <c r="AO311" s="258">
        <v>4.9711699999999998E-2</v>
      </c>
      <c r="AP311" s="258">
        <v>1.7917559999999999</v>
      </c>
      <c r="AQ311" s="258">
        <f t="shared" si="220"/>
        <v>-1.7234060000000007</v>
      </c>
      <c r="AR311" s="892">
        <f t="shared" si="221"/>
        <v>4.6000000009094322E-6</v>
      </c>
      <c r="AS311" s="893">
        <f t="shared" si="207"/>
        <v>9.5411930658537948E-6</v>
      </c>
      <c r="AT311" s="205">
        <v>1997</v>
      </c>
      <c r="AU311" s="206" t="s">
        <v>478</v>
      </c>
      <c r="AV311" s="205" t="s">
        <v>519</v>
      </c>
      <c r="AW311" s="205" t="s">
        <v>12</v>
      </c>
      <c r="AX311" s="205" t="s">
        <v>281</v>
      </c>
      <c r="AY311" s="891" t="s">
        <v>313</v>
      </c>
      <c r="AZ311" s="267">
        <v>15.29087</v>
      </c>
      <c r="BA311" s="268">
        <v>13.27755</v>
      </c>
      <c r="BB311" s="269">
        <v>15.836880000000001</v>
      </c>
      <c r="BC311" s="238">
        <f t="shared" si="199"/>
        <v>-0.54601000000000077</v>
      </c>
      <c r="BD311" s="255">
        <f t="shared" si="200"/>
        <v>-3.5708236352804047E-2</v>
      </c>
      <c r="BE311" s="280">
        <v>0.45240930000000001</v>
      </c>
      <c r="BF311" s="258"/>
      <c r="BG311" s="258"/>
      <c r="BH311" s="258"/>
      <c r="BI311" s="258"/>
      <c r="BJ311" s="258"/>
      <c r="BK311" s="258">
        <v>8.9015499999999997E-2</v>
      </c>
      <c r="BL311" s="258">
        <v>1.471892</v>
      </c>
      <c r="BM311" s="258">
        <f t="shared" si="177"/>
        <v>-2.559330000000001</v>
      </c>
      <c r="BN311" s="892">
        <f t="shared" si="179"/>
        <v>3.2000000000920181E-6</v>
      </c>
      <c r="BO311" s="893">
        <f t="shared" si="180"/>
        <v>-5.8606985221736113E-6</v>
      </c>
      <c r="BP311" s="205">
        <v>1997</v>
      </c>
      <c r="BQ311" s="206" t="s">
        <v>478</v>
      </c>
      <c r="BR311" s="205" t="s">
        <v>519</v>
      </c>
      <c r="BS311" s="205" t="s">
        <v>12</v>
      </c>
      <c r="BT311" s="205" t="s">
        <v>281</v>
      </c>
      <c r="BU311" s="891" t="s">
        <v>313</v>
      </c>
      <c r="BV311" s="267">
        <v>43.981250000000003</v>
      </c>
      <c r="BW311" s="268">
        <v>31.55434</v>
      </c>
      <c r="BX311" s="269">
        <v>33.193190000000001</v>
      </c>
      <c r="BY311" s="238">
        <f t="shared" si="201"/>
        <v>10.788060000000002</v>
      </c>
      <c r="BZ311" s="255">
        <f t="shared" si="202"/>
        <v>0.24528770783004122</v>
      </c>
      <c r="CA311" s="280">
        <v>3.4115380000000002</v>
      </c>
      <c r="CB311" s="258"/>
      <c r="CC311" s="258"/>
      <c r="CD311" s="258"/>
      <c r="CE311" s="258"/>
      <c r="CF311" s="258"/>
      <c r="CG311" s="258">
        <v>7.1385400000000002E-2</v>
      </c>
      <c r="CH311" s="258">
        <v>8.9439860000000007</v>
      </c>
      <c r="CI311" s="258">
        <f t="shared" si="178"/>
        <v>-1.6388500000000015</v>
      </c>
      <c r="CJ311" s="892">
        <f t="shared" si="181"/>
        <v>6.0000000168258794E-7</v>
      </c>
      <c r="CK311" s="893">
        <f t="shared" si="182"/>
        <v>5.5617043442712389E-8</v>
      </c>
    </row>
    <row r="312" spans="1:89" ht="11.45" customHeight="1">
      <c r="A312" s="205">
        <v>1995</v>
      </c>
      <c r="B312" s="206" t="s">
        <v>478</v>
      </c>
      <c r="C312" s="205" t="s">
        <v>519</v>
      </c>
      <c r="D312" s="205" t="s">
        <v>12</v>
      </c>
      <c r="E312" s="205" t="s">
        <v>282</v>
      </c>
      <c r="F312" s="891" t="s">
        <v>313</v>
      </c>
      <c r="G312" s="584">
        <v>21.321159999999999</v>
      </c>
      <c r="H312" s="585"/>
      <c r="I312" s="586">
        <v>13.909700000000001</v>
      </c>
      <c r="J312" s="238">
        <f t="shared" si="194"/>
        <v>7.4114599999999982</v>
      </c>
      <c r="K312" s="255">
        <f t="shared" si="195"/>
        <v>0.34761054276596576</v>
      </c>
      <c r="L312" s="267"/>
      <c r="M312" s="268"/>
      <c r="N312" s="268"/>
      <c r="O312" s="268"/>
      <c r="P312" s="268"/>
      <c r="Q312" s="268"/>
      <c r="R312" s="268"/>
      <c r="S312" s="268"/>
      <c r="T312" s="258"/>
      <c r="U312" s="892"/>
      <c r="V312" s="893"/>
      <c r="W312" s="900"/>
      <c r="X312" s="205">
        <v>1995</v>
      </c>
      <c r="Y312" s="206" t="s">
        <v>478</v>
      </c>
      <c r="Z312" s="205" t="s">
        <v>519</v>
      </c>
      <c r="AA312" s="205" t="s">
        <v>12</v>
      </c>
      <c r="AB312" s="205" t="s">
        <v>282</v>
      </c>
      <c r="AC312" s="891" t="s">
        <v>313</v>
      </c>
      <c r="AD312" s="584">
        <v>17.263089999999998</v>
      </c>
      <c r="AE312" s="585"/>
      <c r="AF312" s="586">
        <v>10.67226</v>
      </c>
      <c r="AG312" s="238">
        <f t="shared" si="205"/>
        <v>6.5908299999999986</v>
      </c>
      <c r="AH312" s="255">
        <f t="shared" si="206"/>
        <v>0.38178738568819365</v>
      </c>
      <c r="AI312" s="280"/>
      <c r="AJ312" s="258"/>
      <c r="AK312" s="258"/>
      <c r="AL312" s="258"/>
      <c r="AM312" s="258"/>
      <c r="AN312" s="258"/>
      <c r="AO312" s="258"/>
      <c r="AP312" s="258"/>
      <c r="AQ312" s="258"/>
      <c r="AR312" s="892"/>
      <c r="AS312" s="893"/>
      <c r="AT312" s="205">
        <v>1995</v>
      </c>
      <c r="AU312" s="206" t="s">
        <v>478</v>
      </c>
      <c r="AV312" s="205" t="s">
        <v>519</v>
      </c>
      <c r="AW312" s="205" t="s">
        <v>12</v>
      </c>
      <c r="AX312" s="205" t="s">
        <v>282</v>
      </c>
      <c r="AY312" s="891" t="s">
        <v>313</v>
      </c>
      <c r="AZ312" s="584">
        <v>21.496089999999999</v>
      </c>
      <c r="BA312" s="585"/>
      <c r="BB312" s="586">
        <v>14.32306</v>
      </c>
      <c r="BC312" s="238">
        <f t="shared" si="199"/>
        <v>7.1730299999999989</v>
      </c>
      <c r="BD312" s="255">
        <f t="shared" si="200"/>
        <v>0.33368998734188399</v>
      </c>
      <c r="BE312" s="280"/>
      <c r="BF312" s="258"/>
      <c r="BG312" s="258"/>
      <c r="BH312" s="258"/>
      <c r="BI312" s="258"/>
      <c r="BJ312" s="258"/>
      <c r="BK312" s="258"/>
      <c r="BL312" s="258"/>
      <c r="BM312" s="258"/>
      <c r="BN312" s="892"/>
      <c r="BO312" s="893"/>
      <c r="BP312" s="205">
        <v>1995</v>
      </c>
      <c r="BQ312" s="206" t="s">
        <v>478</v>
      </c>
      <c r="BR312" s="205" t="s">
        <v>519</v>
      </c>
      <c r="BS312" s="205" t="s">
        <v>12</v>
      </c>
      <c r="BT312" s="205" t="s">
        <v>282</v>
      </c>
      <c r="BU312" s="891" t="s">
        <v>313</v>
      </c>
      <c r="BV312" s="584">
        <v>49.350490000000001</v>
      </c>
      <c r="BW312" s="585"/>
      <c r="BX312" s="586">
        <v>35.288249999999998</v>
      </c>
      <c r="BY312" s="238">
        <f t="shared" si="201"/>
        <v>14.062240000000003</v>
      </c>
      <c r="BZ312" s="255">
        <f t="shared" si="202"/>
        <v>0.28494630955032063</v>
      </c>
      <c r="CA312" s="280"/>
      <c r="CB312" s="258"/>
      <c r="CC312" s="258"/>
      <c r="CD312" s="258"/>
      <c r="CE312" s="258"/>
      <c r="CF312" s="258"/>
      <c r="CG312" s="258"/>
      <c r="CH312" s="258"/>
      <c r="CI312" s="258"/>
      <c r="CJ312" s="892"/>
      <c r="CK312" s="893"/>
    </row>
    <row r="313" spans="1:89" ht="11.45" customHeight="1">
      <c r="A313" s="205">
        <v>1991</v>
      </c>
      <c r="B313" s="206" t="s">
        <v>478</v>
      </c>
      <c r="C313" s="205" t="s">
        <v>519</v>
      </c>
      <c r="D313" s="205" t="s">
        <v>14</v>
      </c>
      <c r="E313" s="205" t="s">
        <v>283</v>
      </c>
      <c r="F313" s="891" t="s">
        <v>313</v>
      </c>
      <c r="G313" s="267">
        <v>14.06405</v>
      </c>
      <c r="H313" s="268">
        <v>12.8742</v>
      </c>
      <c r="I313" s="269">
        <v>12.51225</v>
      </c>
      <c r="J313" s="238">
        <f t="shared" si="194"/>
        <v>1.5518000000000001</v>
      </c>
      <c r="K313" s="255">
        <f t="shared" si="195"/>
        <v>0.11033806051599647</v>
      </c>
      <c r="L313" s="267">
        <v>0.29371550000000002</v>
      </c>
      <c r="M313" s="268"/>
      <c r="N313" s="268"/>
      <c r="O313" s="268"/>
      <c r="P313" s="268"/>
      <c r="Q313" s="268"/>
      <c r="R313" s="268"/>
      <c r="S313" s="268">
        <v>0.8961344</v>
      </c>
      <c r="T313" s="258">
        <f t="shared" ref="T313:T339" si="222">H313-I313</f>
        <v>0.36195000000000022</v>
      </c>
      <c r="U313" s="892">
        <f t="shared" ref="U313:U338" si="223">J313-SUM(L313:T313)</f>
        <v>9.9999999836342113E-8</v>
      </c>
      <c r="V313" s="893">
        <f t="shared" si="198"/>
        <v>6.444129387571988E-8</v>
      </c>
      <c r="W313" s="1015">
        <f t="shared" si="219"/>
        <v>0.57748060317051164</v>
      </c>
      <c r="X313" s="205">
        <v>1991</v>
      </c>
      <c r="Y313" s="206" t="s">
        <v>478</v>
      </c>
      <c r="Z313" s="205" t="s">
        <v>519</v>
      </c>
      <c r="AA313" s="205" t="s">
        <v>14</v>
      </c>
      <c r="AB313" s="205" t="s">
        <v>283</v>
      </c>
      <c r="AC313" s="891" t="s">
        <v>313</v>
      </c>
      <c r="AD313" s="267">
        <v>11.53753</v>
      </c>
      <c r="AE313" s="268">
        <v>10.51482</v>
      </c>
      <c r="AF313" s="269">
        <v>10.17492</v>
      </c>
      <c r="AG313" s="238">
        <f t="shared" si="205"/>
        <v>1.3626100000000001</v>
      </c>
      <c r="AH313" s="255">
        <f t="shared" si="206"/>
        <v>0.11810240146721179</v>
      </c>
      <c r="AI313" s="280">
        <v>0.11277479999999999</v>
      </c>
      <c r="AJ313" s="258"/>
      <c r="AK313" s="258"/>
      <c r="AL313" s="258"/>
      <c r="AM313" s="258"/>
      <c r="AN313" s="258"/>
      <c r="AO313" s="258"/>
      <c r="AP313" s="258">
        <v>0.90993120000000005</v>
      </c>
      <c r="AQ313" s="258">
        <f t="shared" si="220"/>
        <v>0.33990000000000009</v>
      </c>
      <c r="AR313" s="892">
        <f t="shared" si="221"/>
        <v>3.9999999998929781E-6</v>
      </c>
      <c r="AS313" s="893">
        <f t="shared" si="207"/>
        <v>2.935542818482895E-6</v>
      </c>
      <c r="AT313" s="205">
        <v>1991</v>
      </c>
      <c r="AU313" s="206" t="s">
        <v>478</v>
      </c>
      <c r="AV313" s="205" t="s">
        <v>519</v>
      </c>
      <c r="AW313" s="205" t="s">
        <v>14</v>
      </c>
      <c r="AX313" s="205" t="s">
        <v>283</v>
      </c>
      <c r="AY313" s="891" t="s">
        <v>313</v>
      </c>
      <c r="AZ313" s="267">
        <v>14.09952</v>
      </c>
      <c r="BA313" s="268">
        <v>13.187749999999999</v>
      </c>
      <c r="BB313" s="269">
        <v>12.75038</v>
      </c>
      <c r="BC313" s="238">
        <f t="shared" si="199"/>
        <v>1.3491400000000002</v>
      </c>
      <c r="BD313" s="255">
        <f t="shared" si="200"/>
        <v>9.5686945371189963E-2</v>
      </c>
      <c r="BE313" s="280">
        <v>0.14747859999999999</v>
      </c>
      <c r="BF313" s="258"/>
      <c r="BG313" s="258"/>
      <c r="BH313" s="258"/>
      <c r="BI313" s="258"/>
      <c r="BJ313" s="258"/>
      <c r="BK313" s="258"/>
      <c r="BL313" s="258">
        <v>0.76428750000000001</v>
      </c>
      <c r="BM313" s="258">
        <f t="shared" ref="BM313:BM328" si="224">BA313-BB313</f>
        <v>0.43736999999999959</v>
      </c>
      <c r="BN313" s="892">
        <f t="shared" si="179"/>
        <v>3.9000000007227698E-6</v>
      </c>
      <c r="BO313" s="893">
        <f t="shared" si="180"/>
        <v>2.8907303917479055E-6</v>
      </c>
      <c r="BP313" s="205">
        <v>1991</v>
      </c>
      <c r="BQ313" s="206" t="s">
        <v>478</v>
      </c>
      <c r="BR313" s="205" t="s">
        <v>519</v>
      </c>
      <c r="BS313" s="205" t="s">
        <v>14</v>
      </c>
      <c r="BT313" s="205" t="s">
        <v>283</v>
      </c>
      <c r="BU313" s="891" t="s">
        <v>313</v>
      </c>
      <c r="BV313" s="267">
        <v>33.822789999999998</v>
      </c>
      <c r="BW313" s="268">
        <v>29.089410000000001</v>
      </c>
      <c r="BX313" s="269">
        <v>28.778690000000001</v>
      </c>
      <c r="BY313" s="238">
        <f t="shared" si="201"/>
        <v>5.0440999999999967</v>
      </c>
      <c r="BZ313" s="255">
        <f t="shared" si="202"/>
        <v>0.14913317322432587</v>
      </c>
      <c r="CA313" s="280">
        <v>3.3803160000000001</v>
      </c>
      <c r="CB313" s="258"/>
      <c r="CC313" s="258"/>
      <c r="CD313" s="258"/>
      <c r="CE313" s="258"/>
      <c r="CF313" s="258"/>
      <c r="CG313" s="258"/>
      <c r="CH313" s="258">
        <v>1.353062</v>
      </c>
      <c r="CI313" s="258">
        <f t="shared" ref="CI313:CI328" si="225">BW313-BX313</f>
        <v>0.31071999999999989</v>
      </c>
      <c r="CJ313" s="892">
        <f t="shared" si="181"/>
        <v>1.9999999967268423E-6</v>
      </c>
      <c r="CK313" s="893">
        <f t="shared" si="182"/>
        <v>3.9650284425900428E-7</v>
      </c>
    </row>
    <row r="314" spans="1:89" ht="11.45" customHeight="1">
      <c r="A314" s="205">
        <v>1986</v>
      </c>
      <c r="B314" s="206" t="s">
        <v>478</v>
      </c>
      <c r="C314" s="205" t="s">
        <v>519</v>
      </c>
      <c r="D314" s="205" t="s">
        <v>16</v>
      </c>
      <c r="E314" s="205" t="s">
        <v>284</v>
      </c>
      <c r="F314" s="891" t="s">
        <v>313</v>
      </c>
      <c r="G314" s="267">
        <v>11.86337</v>
      </c>
      <c r="H314" s="268">
        <v>11.509259999999999</v>
      </c>
      <c r="I314" s="269">
        <v>11.27543</v>
      </c>
      <c r="J314" s="238">
        <f t="shared" si="194"/>
        <v>0.58793999999999969</v>
      </c>
      <c r="K314" s="255">
        <f t="shared" si="195"/>
        <v>4.9559273629668443E-2</v>
      </c>
      <c r="L314" s="267">
        <v>7.3105299999999998E-2</v>
      </c>
      <c r="M314" s="268"/>
      <c r="N314" s="268"/>
      <c r="O314" s="268"/>
      <c r="P314" s="268"/>
      <c r="Q314" s="268"/>
      <c r="R314" s="268"/>
      <c r="S314" s="268">
        <v>0.28099780000000002</v>
      </c>
      <c r="T314" s="258">
        <f t="shared" si="222"/>
        <v>0.23382999999999932</v>
      </c>
      <c r="U314" s="892">
        <f t="shared" si="223"/>
        <v>6.9000000003649475E-6</v>
      </c>
      <c r="V314" s="893">
        <f t="shared" si="198"/>
        <v>1.173589141811231E-5</v>
      </c>
      <c r="W314" s="1015">
        <f t="shared" si="219"/>
        <v>0.47793618396435039</v>
      </c>
      <c r="X314" s="205">
        <v>1986</v>
      </c>
      <c r="Y314" s="206" t="s">
        <v>478</v>
      </c>
      <c r="Z314" s="205" t="s">
        <v>519</v>
      </c>
      <c r="AA314" s="205" t="s">
        <v>16</v>
      </c>
      <c r="AB314" s="205" t="s">
        <v>284</v>
      </c>
      <c r="AC314" s="891" t="s">
        <v>313</v>
      </c>
      <c r="AD314" s="267">
        <v>9.7461190000000002</v>
      </c>
      <c r="AE314" s="268">
        <v>9.4428629999999991</v>
      </c>
      <c r="AF314" s="269">
        <v>9.2492999999999999</v>
      </c>
      <c r="AG314" s="238">
        <f t="shared" si="205"/>
        <v>0.49681900000000034</v>
      </c>
      <c r="AH314" s="255">
        <f t="shared" si="206"/>
        <v>5.0976085968168494E-2</v>
      </c>
      <c r="AI314" s="280">
        <v>1.7514700000000001E-2</v>
      </c>
      <c r="AJ314" s="258"/>
      <c r="AK314" s="258"/>
      <c r="AL314" s="258"/>
      <c r="AM314" s="258"/>
      <c r="AN314" s="258"/>
      <c r="AO314" s="258"/>
      <c r="AP314" s="258">
        <v>0.28574129999999998</v>
      </c>
      <c r="AQ314" s="258">
        <f t="shared" si="220"/>
        <v>0.19356299999999926</v>
      </c>
      <c r="AR314" s="892">
        <f t="shared" si="221"/>
        <v>1.1102230246251565E-15</v>
      </c>
      <c r="AS314" s="893">
        <f t="shared" si="207"/>
        <v>2.2346629750978844E-15</v>
      </c>
      <c r="AT314" s="205">
        <v>1986</v>
      </c>
      <c r="AU314" s="206" t="s">
        <v>478</v>
      </c>
      <c r="AV314" s="205" t="s">
        <v>519</v>
      </c>
      <c r="AW314" s="205" t="s">
        <v>16</v>
      </c>
      <c r="AX314" s="205" t="s">
        <v>284</v>
      </c>
      <c r="AY314" s="891" t="s">
        <v>313</v>
      </c>
      <c r="AZ314" s="267">
        <v>12.261699999999999</v>
      </c>
      <c r="BA314" s="268">
        <v>11.910600000000001</v>
      </c>
      <c r="BB314" s="269">
        <v>11.65207</v>
      </c>
      <c r="BC314" s="238">
        <f t="shared" si="199"/>
        <v>0.60962999999999923</v>
      </c>
      <c r="BD314" s="255">
        <f t="shared" si="200"/>
        <v>4.9718228304394922E-2</v>
      </c>
      <c r="BE314" s="280">
        <v>5.0898600000000002E-2</v>
      </c>
      <c r="BF314" s="258"/>
      <c r="BG314" s="258"/>
      <c r="BH314" s="258"/>
      <c r="BI314" s="258"/>
      <c r="BJ314" s="258"/>
      <c r="BK314" s="258"/>
      <c r="BL314" s="258">
        <v>0.30020330000000001</v>
      </c>
      <c r="BM314" s="258">
        <f t="shared" si="224"/>
        <v>0.25853000000000037</v>
      </c>
      <c r="BN314" s="892">
        <f t="shared" si="179"/>
        <v>-1.9000000011093476E-6</v>
      </c>
      <c r="BO314" s="893">
        <f t="shared" si="180"/>
        <v>-3.1166445239068781E-6</v>
      </c>
      <c r="BP314" s="205">
        <v>1986</v>
      </c>
      <c r="BQ314" s="206" t="s">
        <v>478</v>
      </c>
      <c r="BR314" s="205" t="s">
        <v>519</v>
      </c>
      <c r="BS314" s="205" t="s">
        <v>16</v>
      </c>
      <c r="BT314" s="205" t="s">
        <v>284</v>
      </c>
      <c r="BU314" s="891" t="s">
        <v>313</v>
      </c>
      <c r="BV314" s="267">
        <v>26.154140000000002</v>
      </c>
      <c r="BW314" s="268">
        <v>24.646070000000002</v>
      </c>
      <c r="BX314" s="269">
        <v>24.304310000000001</v>
      </c>
      <c r="BY314" s="238">
        <f t="shared" si="201"/>
        <v>1.8498300000000008</v>
      </c>
      <c r="BZ314" s="255">
        <f t="shared" si="202"/>
        <v>7.0727999467770711E-2</v>
      </c>
      <c r="CA314" s="280">
        <v>1.237611</v>
      </c>
      <c r="CB314" s="258"/>
      <c r="CC314" s="258"/>
      <c r="CD314" s="258"/>
      <c r="CE314" s="258"/>
      <c r="CF314" s="258"/>
      <c r="CG314" s="258"/>
      <c r="CH314" s="258">
        <v>0.27045730000000001</v>
      </c>
      <c r="CI314" s="258">
        <f t="shared" si="225"/>
        <v>0.34176000000000073</v>
      </c>
      <c r="CJ314" s="892">
        <f t="shared" si="181"/>
        <v>1.6999999998823512E-6</v>
      </c>
      <c r="CK314" s="893">
        <f t="shared" si="182"/>
        <v>9.1900336781344803E-7</v>
      </c>
    </row>
    <row r="315" spans="1:89" ht="11.45" customHeight="1">
      <c r="A315" s="205">
        <v>1981</v>
      </c>
      <c r="B315" s="206" t="s">
        <v>478</v>
      </c>
      <c r="C315" s="205" t="s">
        <v>519</v>
      </c>
      <c r="D315" s="205" t="s">
        <v>18</v>
      </c>
      <c r="E315" s="205" t="s">
        <v>285</v>
      </c>
      <c r="F315" s="891" t="s">
        <v>313</v>
      </c>
      <c r="G315" s="594">
        <v>12.15526</v>
      </c>
      <c r="H315" s="595">
        <v>11.94098</v>
      </c>
      <c r="I315" s="596">
        <v>11.78748</v>
      </c>
      <c r="J315" s="238">
        <f t="shared" si="194"/>
        <v>0.36777999999999977</v>
      </c>
      <c r="K315" s="255">
        <f t="shared" si="195"/>
        <v>3.02568599931223E-2</v>
      </c>
      <c r="L315" s="267">
        <v>3.9492600000000003E-2</v>
      </c>
      <c r="M315" s="268"/>
      <c r="N315" s="268"/>
      <c r="O315" s="268"/>
      <c r="P315" s="268"/>
      <c r="Q315" s="268"/>
      <c r="R315" s="268"/>
      <c r="S315" s="268">
        <v>0.17478750000000001</v>
      </c>
      <c r="T315" s="258">
        <f t="shared" si="222"/>
        <v>0.1534999999999993</v>
      </c>
      <c r="U315" s="892">
        <f t="shared" si="223"/>
        <v>-9.9999999558786357E-8</v>
      </c>
      <c r="V315" s="893">
        <f t="shared" si="198"/>
        <v>-2.7190167915271744E-7</v>
      </c>
      <c r="W315" s="1015">
        <f t="shared" si="219"/>
        <v>0.47525014954592454</v>
      </c>
      <c r="X315" s="205">
        <v>1981</v>
      </c>
      <c r="Y315" s="206" t="s">
        <v>478</v>
      </c>
      <c r="Z315" s="205" t="s">
        <v>519</v>
      </c>
      <c r="AA315" s="205" t="s">
        <v>18</v>
      </c>
      <c r="AB315" s="205" t="s">
        <v>285</v>
      </c>
      <c r="AC315" s="891" t="s">
        <v>313</v>
      </c>
      <c r="AD315" s="594">
        <v>9.8700670000000006</v>
      </c>
      <c r="AE315" s="595">
        <v>9.6765139999999992</v>
      </c>
      <c r="AF315" s="596">
        <v>9.5462740000000004</v>
      </c>
      <c r="AG315" s="238">
        <f t="shared" si="205"/>
        <v>0.32379300000000022</v>
      </c>
      <c r="AH315" s="255">
        <f t="shared" si="206"/>
        <v>3.2805552383788295E-2</v>
      </c>
      <c r="AI315" s="280">
        <v>2.5445499999999999E-2</v>
      </c>
      <c r="AJ315" s="258"/>
      <c r="AK315" s="258"/>
      <c r="AL315" s="258"/>
      <c r="AM315" s="258"/>
      <c r="AN315" s="258"/>
      <c r="AO315" s="258"/>
      <c r="AP315" s="258">
        <v>0.16810749999999999</v>
      </c>
      <c r="AQ315" s="258">
        <f t="shared" si="220"/>
        <v>0.1302399999999988</v>
      </c>
      <c r="AR315" s="892">
        <f t="shared" si="221"/>
        <v>1.4432899320127035E-15</v>
      </c>
      <c r="AS315" s="893">
        <f t="shared" si="207"/>
        <v>4.4574463685524471E-15</v>
      </c>
      <c r="AT315" s="205">
        <v>1981</v>
      </c>
      <c r="AU315" s="206" t="s">
        <v>478</v>
      </c>
      <c r="AV315" s="205" t="s">
        <v>519</v>
      </c>
      <c r="AW315" s="205" t="s">
        <v>18</v>
      </c>
      <c r="AX315" s="205" t="s">
        <v>285</v>
      </c>
      <c r="AY315" s="891" t="s">
        <v>313</v>
      </c>
      <c r="AZ315" s="594">
        <v>12.01684</v>
      </c>
      <c r="BA315" s="595">
        <v>11.793200000000001</v>
      </c>
      <c r="BB315" s="596">
        <v>11.62506</v>
      </c>
      <c r="BC315" s="238">
        <f t="shared" si="199"/>
        <v>0.39178000000000068</v>
      </c>
      <c r="BD315" s="255">
        <f t="shared" si="200"/>
        <v>3.2602581044600801E-2</v>
      </c>
      <c r="BE315" s="280">
        <v>2.5112200000000001E-2</v>
      </c>
      <c r="BF315" s="258"/>
      <c r="BG315" s="258"/>
      <c r="BH315" s="258"/>
      <c r="BI315" s="258"/>
      <c r="BJ315" s="258"/>
      <c r="BK315" s="258"/>
      <c r="BL315" s="258">
        <v>0.19852069999999999</v>
      </c>
      <c r="BM315" s="258">
        <f t="shared" si="224"/>
        <v>0.16814000000000107</v>
      </c>
      <c r="BN315" s="892">
        <f t="shared" si="179"/>
        <v>7.0999999995935426E-6</v>
      </c>
      <c r="BO315" s="893">
        <f t="shared" si="180"/>
        <v>1.8122415640393919E-5</v>
      </c>
      <c r="BP315" s="205">
        <v>1981</v>
      </c>
      <c r="BQ315" s="206" t="s">
        <v>478</v>
      </c>
      <c r="BR315" s="205" t="s">
        <v>519</v>
      </c>
      <c r="BS315" s="205" t="s">
        <v>18</v>
      </c>
      <c r="BT315" s="205" t="s">
        <v>285</v>
      </c>
      <c r="BU315" s="891" t="s">
        <v>313</v>
      </c>
      <c r="BV315" s="594">
        <v>26.011679999999998</v>
      </c>
      <c r="BW315" s="595">
        <v>25.244420000000002</v>
      </c>
      <c r="BX315" s="596">
        <v>25.144580000000001</v>
      </c>
      <c r="BY315" s="238">
        <f t="shared" si="201"/>
        <v>0.8670999999999971</v>
      </c>
      <c r="BZ315" s="255">
        <f t="shared" si="202"/>
        <v>3.3335024881130215E-2</v>
      </c>
      <c r="CA315" s="280">
        <v>0.6035471</v>
      </c>
      <c r="CB315" s="258"/>
      <c r="CC315" s="258"/>
      <c r="CD315" s="258"/>
      <c r="CE315" s="258"/>
      <c r="CF315" s="258"/>
      <c r="CG315" s="258"/>
      <c r="CH315" s="258">
        <v>0.16372010000000001</v>
      </c>
      <c r="CI315" s="258">
        <f t="shared" si="225"/>
        <v>9.9840000000000373E-2</v>
      </c>
      <c r="CJ315" s="892">
        <f t="shared" si="181"/>
        <v>-7.2000000033156653E-6</v>
      </c>
      <c r="CK315" s="893">
        <f t="shared" si="182"/>
        <v>-8.3035405412474791E-6</v>
      </c>
    </row>
    <row r="316" spans="1:89" ht="11.45" customHeight="1">
      <c r="A316" s="212">
        <v>2013</v>
      </c>
      <c r="B316" s="213" t="s">
        <v>479</v>
      </c>
      <c r="C316" s="212" t="s">
        <v>512</v>
      </c>
      <c r="D316" s="212" t="s">
        <v>20</v>
      </c>
      <c r="E316" s="212" t="s">
        <v>286</v>
      </c>
      <c r="F316" s="1011" t="s">
        <v>313</v>
      </c>
      <c r="G316" s="267">
        <v>40.465560000000004</v>
      </c>
      <c r="H316" s="268">
        <v>13.999879999999999</v>
      </c>
      <c r="I316" s="269">
        <v>16.255510000000001</v>
      </c>
      <c r="J316" s="256">
        <f t="shared" si="194"/>
        <v>24.210050000000003</v>
      </c>
      <c r="K316" s="257">
        <f t="shared" si="195"/>
        <v>0.59828777854550885</v>
      </c>
      <c r="L316" s="603">
        <v>14.848050000000001</v>
      </c>
      <c r="M316" s="604">
        <v>2.2575899999999999E-2</v>
      </c>
      <c r="N316" s="604">
        <v>5.5479669999999999</v>
      </c>
      <c r="O316" s="604">
        <v>5.4652199999999998E-2</v>
      </c>
      <c r="P316" s="604">
        <v>0.37141370000000001</v>
      </c>
      <c r="Q316" s="604">
        <v>3.099472</v>
      </c>
      <c r="R316" s="604">
        <v>1.6082460000000001</v>
      </c>
      <c r="S316" s="604">
        <v>1.2868269999999999</v>
      </c>
      <c r="T316" s="925">
        <f t="shared" si="222"/>
        <v>-2.2556300000000018</v>
      </c>
      <c r="U316" s="926">
        <f t="shared" si="223"/>
        <v>-0.37352379999999386</v>
      </c>
      <c r="V316" s="927">
        <f t="shared" si="198"/>
        <v>-1.5428460494711652E-2</v>
      </c>
      <c r="W316" s="903">
        <f t="shared" si="219"/>
        <v>5.3152595719546211E-2</v>
      </c>
      <c r="X316" s="212">
        <v>2013</v>
      </c>
      <c r="Y316" s="213" t="s">
        <v>479</v>
      </c>
      <c r="Z316" s="212" t="s">
        <v>512</v>
      </c>
      <c r="AA316" s="212" t="s">
        <v>20</v>
      </c>
      <c r="AB316" s="212" t="s">
        <v>286</v>
      </c>
      <c r="AC316" s="1011" t="s">
        <v>313</v>
      </c>
      <c r="AD316" s="267">
        <v>27.854109999999999</v>
      </c>
      <c r="AE316" s="268">
        <v>12.69774</v>
      </c>
      <c r="AF316" s="269">
        <v>14.9397</v>
      </c>
      <c r="AG316" s="256">
        <f t="shared" si="205"/>
        <v>12.914409999999998</v>
      </c>
      <c r="AH316" s="257">
        <f t="shared" si="206"/>
        <v>0.46364468295702138</v>
      </c>
      <c r="AI316" s="1012">
        <v>5.6989890000000001</v>
      </c>
      <c r="AJ316" s="256">
        <v>2.6790100000000001E-2</v>
      </c>
      <c r="AK316" s="256">
        <v>4.0417839999999998</v>
      </c>
      <c r="AL316" s="256">
        <v>4.5167400000000003E-2</v>
      </c>
      <c r="AM316" s="256">
        <v>0.38914110000000002</v>
      </c>
      <c r="AN316" s="256">
        <v>2.4978799999999999</v>
      </c>
      <c r="AO316" s="256">
        <v>1.3769979999999999</v>
      </c>
      <c r="AP316" s="256">
        <v>1.3488739999999999</v>
      </c>
      <c r="AQ316" s="256">
        <f t="shared" si="220"/>
        <v>-2.2419600000000006</v>
      </c>
      <c r="AR316" s="1013">
        <f t="shared" si="221"/>
        <v>-0.26925360000000254</v>
      </c>
      <c r="AS316" s="927">
        <f t="shared" si="207"/>
        <v>-2.0849082536484636E-2</v>
      </c>
      <c r="AT316" s="212">
        <v>2013</v>
      </c>
      <c r="AU316" s="213" t="s">
        <v>479</v>
      </c>
      <c r="AV316" s="212" t="s">
        <v>512</v>
      </c>
      <c r="AW316" s="212" t="s">
        <v>20</v>
      </c>
      <c r="AX316" s="212" t="s">
        <v>286</v>
      </c>
      <c r="AY316" s="1011" t="s">
        <v>313</v>
      </c>
      <c r="AZ316" s="267">
        <v>40.573950000000004</v>
      </c>
      <c r="BA316" s="268">
        <v>15.42085</v>
      </c>
      <c r="BB316" s="269">
        <v>18.648040000000002</v>
      </c>
      <c r="BC316" s="256">
        <f t="shared" si="199"/>
        <v>21.925910000000002</v>
      </c>
      <c r="BD316" s="257">
        <f t="shared" si="200"/>
        <v>0.54039377482350126</v>
      </c>
      <c r="BE316" s="1012">
        <v>1.564451</v>
      </c>
      <c r="BF316" s="256">
        <v>1.7253899999999999E-2</v>
      </c>
      <c r="BG316" s="256">
        <v>14.44229</v>
      </c>
      <c r="BH316" s="256">
        <v>0.11587</v>
      </c>
      <c r="BI316" s="256">
        <v>0.55032400000000004</v>
      </c>
      <c r="BJ316" s="256">
        <v>4.5541400000000003</v>
      </c>
      <c r="BK316" s="256">
        <v>3.5376669999999999</v>
      </c>
      <c r="BL316" s="256">
        <v>1.4203809999999999</v>
      </c>
      <c r="BM316" s="256">
        <f t="shared" si="224"/>
        <v>-3.227190000000002</v>
      </c>
      <c r="BN316" s="1013">
        <f t="shared" si="179"/>
        <v>-1.0492768999999953</v>
      </c>
      <c r="BO316" s="927">
        <f t="shared" si="180"/>
        <v>-4.7855569050497572E-2</v>
      </c>
      <c r="BP316" s="212">
        <v>2013</v>
      </c>
      <c r="BQ316" s="213" t="s">
        <v>479</v>
      </c>
      <c r="BR316" s="212" t="s">
        <v>512</v>
      </c>
      <c r="BS316" s="212" t="s">
        <v>20</v>
      </c>
      <c r="BT316" s="212" t="s">
        <v>286</v>
      </c>
      <c r="BU316" s="1011" t="s">
        <v>313</v>
      </c>
      <c r="BV316" s="267">
        <v>86.043670000000006</v>
      </c>
      <c r="BW316" s="268">
        <v>16.987390000000001</v>
      </c>
      <c r="BX316" s="269">
        <v>18.108270000000001</v>
      </c>
      <c r="BY316" s="256">
        <f t="shared" si="201"/>
        <v>67.935400000000001</v>
      </c>
      <c r="BZ316" s="257">
        <f t="shared" si="202"/>
        <v>0.78954558772307126</v>
      </c>
      <c r="CA316" s="1012">
        <v>64.201179999999994</v>
      </c>
      <c r="CB316" s="256">
        <v>1.37825E-2</v>
      </c>
      <c r="CC316" s="256">
        <v>0.1651859</v>
      </c>
      <c r="CD316" s="256">
        <v>1.4403300000000001E-2</v>
      </c>
      <c r="CE316" s="256">
        <v>8.9069400000000007E-2</v>
      </c>
      <c r="CF316" s="256">
        <v>3.5067460000000001</v>
      </c>
      <c r="CG316" s="256">
        <v>9.4493900000000006E-2</v>
      </c>
      <c r="CH316" s="256">
        <v>0.89913270000000001</v>
      </c>
      <c r="CI316" s="256">
        <f t="shared" si="225"/>
        <v>-1.1208799999999997</v>
      </c>
      <c r="CJ316" s="1013">
        <f t="shared" si="181"/>
        <v>7.2286300000001802E-2</v>
      </c>
      <c r="CK316" s="927">
        <f t="shared" si="182"/>
        <v>1.0640446659621022E-3</v>
      </c>
    </row>
    <row r="317" spans="1:89" ht="11.45" customHeight="1">
      <c r="A317" s="205">
        <v>2010</v>
      </c>
      <c r="B317" s="206" t="s">
        <v>479</v>
      </c>
      <c r="C317" s="205" t="s">
        <v>512</v>
      </c>
      <c r="D317" s="205" t="s">
        <v>4</v>
      </c>
      <c r="E317" s="205" t="s">
        <v>287</v>
      </c>
      <c r="F317" s="891" t="s">
        <v>313</v>
      </c>
      <c r="G317" s="267">
        <v>39.931570000000001</v>
      </c>
      <c r="H317" s="268">
        <v>14.98268</v>
      </c>
      <c r="I317" s="269">
        <v>17.176449999999999</v>
      </c>
      <c r="J317" s="258">
        <f t="shared" si="194"/>
        <v>22.755120000000002</v>
      </c>
      <c r="K317" s="259">
        <f t="shared" si="195"/>
        <v>0.56985287580728738</v>
      </c>
      <c r="L317" s="267">
        <v>14.282220000000001</v>
      </c>
      <c r="M317" s="268">
        <v>2.3448500000000001E-2</v>
      </c>
      <c r="N317" s="268">
        <v>4.4945139999999997</v>
      </c>
      <c r="O317" s="268">
        <v>0.13591149999999999</v>
      </c>
      <c r="P317" s="268">
        <v>0.33975270000000002</v>
      </c>
      <c r="Q317" s="268">
        <v>2.7128389999999998</v>
      </c>
      <c r="R317" s="268">
        <v>1.7438130000000001</v>
      </c>
      <c r="S317" s="268">
        <v>1.3025279999999999</v>
      </c>
      <c r="T317" s="258">
        <f t="shared" si="222"/>
        <v>-2.1937699999999989</v>
      </c>
      <c r="U317" s="892">
        <f t="shared" si="223"/>
        <v>-8.6136700000000843E-2</v>
      </c>
      <c r="V317" s="893">
        <f t="shared" si="198"/>
        <v>-3.7853766536937988E-3</v>
      </c>
      <c r="W317" s="900">
        <f t="shared" si="219"/>
        <v>5.7241095630346045E-2</v>
      </c>
      <c r="X317" s="205">
        <v>2010</v>
      </c>
      <c r="Y317" s="206" t="s">
        <v>479</v>
      </c>
      <c r="Z317" s="205" t="s">
        <v>512</v>
      </c>
      <c r="AA317" s="205" t="s">
        <v>4</v>
      </c>
      <c r="AB317" s="205" t="s">
        <v>287</v>
      </c>
      <c r="AC317" s="891" t="s">
        <v>313</v>
      </c>
      <c r="AD317" s="267">
        <v>28.477340000000002</v>
      </c>
      <c r="AE317" s="268">
        <v>13.52782</v>
      </c>
      <c r="AF317" s="269">
        <v>15.758940000000001</v>
      </c>
      <c r="AG317" s="258">
        <f t="shared" si="205"/>
        <v>12.718400000000001</v>
      </c>
      <c r="AH317" s="259">
        <f t="shared" si="206"/>
        <v>0.44661474702342285</v>
      </c>
      <c r="AI317" s="280">
        <v>5.9298380000000002</v>
      </c>
      <c r="AJ317" s="258">
        <v>2.6082500000000002E-2</v>
      </c>
      <c r="AK317" s="258">
        <v>3.3155190000000001</v>
      </c>
      <c r="AL317" s="258">
        <v>0.1354079</v>
      </c>
      <c r="AM317" s="258">
        <v>0.39083580000000001</v>
      </c>
      <c r="AN317" s="258">
        <v>2.1835939999999998</v>
      </c>
      <c r="AO317" s="258">
        <v>1.6021609999999999</v>
      </c>
      <c r="AP317" s="258">
        <v>1.388614</v>
      </c>
      <c r="AQ317" s="258">
        <f t="shared" si="220"/>
        <v>-2.2311200000000007</v>
      </c>
      <c r="AR317" s="892">
        <f t="shared" si="221"/>
        <v>-2.2532199999998781E-2</v>
      </c>
      <c r="AS317" s="893">
        <f t="shared" si="207"/>
        <v>-1.7716222166309268E-3</v>
      </c>
      <c r="AT317" s="205">
        <v>2010</v>
      </c>
      <c r="AU317" s="206" t="s">
        <v>479</v>
      </c>
      <c r="AV317" s="205" t="s">
        <v>512</v>
      </c>
      <c r="AW317" s="205" t="s">
        <v>4</v>
      </c>
      <c r="AX317" s="205" t="s">
        <v>287</v>
      </c>
      <c r="AY317" s="891" t="s">
        <v>313</v>
      </c>
      <c r="AZ317" s="267">
        <v>37.485439999999997</v>
      </c>
      <c r="BA317" s="268">
        <v>16.538440000000001</v>
      </c>
      <c r="BB317" s="269">
        <v>19.129799999999999</v>
      </c>
      <c r="BC317" s="258">
        <f t="shared" si="199"/>
        <v>18.355639999999998</v>
      </c>
      <c r="BD317" s="259">
        <f t="shared" si="200"/>
        <v>0.48967385736968805</v>
      </c>
      <c r="BE317" s="280">
        <v>1.2885340000000001</v>
      </c>
      <c r="BF317" s="258">
        <v>3.3578900000000002E-2</v>
      </c>
      <c r="BG317" s="258">
        <v>11.311540000000001</v>
      </c>
      <c r="BH317" s="258">
        <v>0.24159910000000001</v>
      </c>
      <c r="BI317" s="258">
        <v>0.41057110000000002</v>
      </c>
      <c r="BJ317" s="258">
        <v>3.7089449999999999</v>
      </c>
      <c r="BK317" s="258">
        <v>3.4126660000000002</v>
      </c>
      <c r="BL317" s="258">
        <v>1.064619</v>
      </c>
      <c r="BM317" s="258">
        <f t="shared" si="224"/>
        <v>-2.5913599999999981</v>
      </c>
      <c r="BN317" s="892">
        <f t="shared" si="179"/>
        <v>-0.52505310000000804</v>
      </c>
      <c r="BO317" s="893">
        <f t="shared" si="180"/>
        <v>-2.8604456178047081E-2</v>
      </c>
      <c r="BP317" s="205">
        <v>2010</v>
      </c>
      <c r="BQ317" s="206" t="s">
        <v>479</v>
      </c>
      <c r="BR317" s="205" t="s">
        <v>512</v>
      </c>
      <c r="BS317" s="205" t="s">
        <v>4</v>
      </c>
      <c r="BT317" s="205" t="s">
        <v>287</v>
      </c>
      <c r="BU317" s="891" t="s">
        <v>313</v>
      </c>
      <c r="BV317" s="267">
        <v>87.637799999999999</v>
      </c>
      <c r="BW317" s="268">
        <v>18.60717</v>
      </c>
      <c r="BX317" s="269">
        <v>20.137090000000001</v>
      </c>
      <c r="BY317" s="258">
        <f t="shared" si="201"/>
        <v>67.500709999999998</v>
      </c>
      <c r="BZ317" s="259">
        <f t="shared" si="202"/>
        <v>0.77022369342909114</v>
      </c>
      <c r="CA317" s="280">
        <v>63.693680000000001</v>
      </c>
      <c r="CB317" s="258">
        <v>0</v>
      </c>
      <c r="CC317" s="258">
        <v>0.18316170000000001</v>
      </c>
      <c r="CD317" s="258">
        <v>0</v>
      </c>
      <c r="CE317" s="258">
        <v>4.8843400000000002E-2</v>
      </c>
      <c r="CF317" s="258">
        <v>3.4701789999999999</v>
      </c>
      <c r="CG317" s="258">
        <v>0.1171799</v>
      </c>
      <c r="CH317" s="258">
        <v>1.2783530000000001</v>
      </c>
      <c r="CI317" s="258">
        <f t="shared" si="225"/>
        <v>-1.5299200000000006</v>
      </c>
      <c r="CJ317" s="892">
        <f t="shared" si="181"/>
        <v>0.23923300000001291</v>
      </c>
      <c r="CK317" s="893">
        <f t="shared" si="182"/>
        <v>3.544155313329488E-3</v>
      </c>
    </row>
    <row r="318" spans="1:89" ht="11.45" customHeight="1">
      <c r="A318" s="205">
        <v>2007</v>
      </c>
      <c r="B318" s="206" t="s">
        <v>479</v>
      </c>
      <c r="C318" s="205" t="s">
        <v>512</v>
      </c>
      <c r="D318" s="205" t="s">
        <v>6</v>
      </c>
      <c r="E318" s="205" t="s">
        <v>288</v>
      </c>
      <c r="F318" s="891" t="s">
        <v>313</v>
      </c>
      <c r="G318" s="267">
        <v>37.794150000000002</v>
      </c>
      <c r="H318" s="268">
        <v>17.06776</v>
      </c>
      <c r="I318" s="269">
        <v>19.485230000000001</v>
      </c>
      <c r="J318" s="258">
        <f t="shared" si="194"/>
        <v>18.308920000000001</v>
      </c>
      <c r="K318" s="259">
        <f t="shared" si="195"/>
        <v>0.48443793550059994</v>
      </c>
      <c r="L318" s="267">
        <v>12.46663</v>
      </c>
      <c r="M318" s="268">
        <v>4.2750400000000001E-2</v>
      </c>
      <c r="N318" s="268">
        <v>3.5191620000000001</v>
      </c>
      <c r="O318" s="268">
        <v>0.115159</v>
      </c>
      <c r="P318" s="268">
        <v>0.17409230000000001</v>
      </c>
      <c r="Q318" s="268">
        <v>2.0776309999999998</v>
      </c>
      <c r="R318" s="268">
        <v>1.553134</v>
      </c>
      <c r="S318" s="268">
        <v>1.24664</v>
      </c>
      <c r="T318" s="258">
        <f t="shared" si="222"/>
        <v>-2.4174700000000016</v>
      </c>
      <c r="U318" s="892">
        <f t="shared" si="223"/>
        <v>-0.46880869999999675</v>
      </c>
      <c r="V318" s="893">
        <f t="shared" si="198"/>
        <v>-2.5605480825739407E-2</v>
      </c>
      <c r="W318" s="900">
        <f t="shared" si="219"/>
        <v>6.8089215529916564E-2</v>
      </c>
      <c r="X318" s="205">
        <v>2007</v>
      </c>
      <c r="Y318" s="206" t="s">
        <v>479</v>
      </c>
      <c r="Z318" s="205" t="s">
        <v>512</v>
      </c>
      <c r="AA318" s="205" t="s">
        <v>6</v>
      </c>
      <c r="AB318" s="205" t="s">
        <v>288</v>
      </c>
      <c r="AC318" s="891" t="s">
        <v>313</v>
      </c>
      <c r="AD318" s="267">
        <v>26.10134</v>
      </c>
      <c r="AE318" s="268">
        <v>13.812340000000001</v>
      </c>
      <c r="AF318" s="269">
        <v>16.211490000000001</v>
      </c>
      <c r="AG318" s="258">
        <f t="shared" si="205"/>
        <v>9.8898499999999991</v>
      </c>
      <c r="AH318" s="259">
        <f t="shared" si="206"/>
        <v>0.37890200273242675</v>
      </c>
      <c r="AI318" s="280">
        <v>5.4753290000000003</v>
      </c>
      <c r="AJ318" s="258">
        <v>5.5720800000000001E-2</v>
      </c>
      <c r="AK318" s="258">
        <v>2.5256850000000002</v>
      </c>
      <c r="AL318" s="258">
        <v>0.10142760000000001</v>
      </c>
      <c r="AM318" s="258">
        <v>0.21609929999999999</v>
      </c>
      <c r="AN318" s="258">
        <v>1.55671</v>
      </c>
      <c r="AO318" s="258">
        <v>1.4148449999999999</v>
      </c>
      <c r="AP318" s="258">
        <v>1.274346</v>
      </c>
      <c r="AQ318" s="258">
        <f t="shared" si="220"/>
        <v>-2.3991500000000006</v>
      </c>
      <c r="AR318" s="892">
        <f t="shared" si="221"/>
        <v>-0.33116270000000014</v>
      </c>
      <c r="AS318" s="893">
        <f t="shared" si="207"/>
        <v>-3.3485108469794807E-2</v>
      </c>
      <c r="AT318" s="205">
        <v>2007</v>
      </c>
      <c r="AU318" s="206" t="s">
        <v>479</v>
      </c>
      <c r="AV318" s="205" t="s">
        <v>512</v>
      </c>
      <c r="AW318" s="205" t="s">
        <v>6</v>
      </c>
      <c r="AX318" s="205" t="s">
        <v>288</v>
      </c>
      <c r="AY318" s="891" t="s">
        <v>313</v>
      </c>
      <c r="AZ318" s="267">
        <v>36.586930000000002</v>
      </c>
      <c r="BA318" s="268">
        <v>20.77411</v>
      </c>
      <c r="BB318" s="269">
        <v>24.56636</v>
      </c>
      <c r="BC318" s="258">
        <f t="shared" si="199"/>
        <v>12.020570000000003</v>
      </c>
      <c r="BD318" s="259">
        <f t="shared" si="200"/>
        <v>0.32854820013595026</v>
      </c>
      <c r="BE318" s="280">
        <v>1.533172</v>
      </c>
      <c r="BF318" s="258">
        <v>3.57151E-2</v>
      </c>
      <c r="BG318" s="258">
        <v>8.8572450000000007</v>
      </c>
      <c r="BH318" s="258">
        <v>0.23417660000000001</v>
      </c>
      <c r="BI318" s="258">
        <v>0.14187810000000001</v>
      </c>
      <c r="BJ318" s="258">
        <v>2.1579220000000001</v>
      </c>
      <c r="BK318" s="258">
        <v>3.003225</v>
      </c>
      <c r="BL318" s="258">
        <v>1.005565</v>
      </c>
      <c r="BM318" s="258">
        <f t="shared" si="224"/>
        <v>-3.7922499999999992</v>
      </c>
      <c r="BN318" s="892">
        <f t="shared" ref="BN318:BN328" si="226">BC318-SUM(BE318:BM318)</f>
        <v>-1.1560787999999995</v>
      </c>
      <c r="BO318" s="893">
        <f t="shared" ref="BO318:BO328" si="227">BN318/BC318</f>
        <v>-9.6175039952348287E-2</v>
      </c>
      <c r="BP318" s="205">
        <v>2007</v>
      </c>
      <c r="BQ318" s="206" t="s">
        <v>479</v>
      </c>
      <c r="BR318" s="205" t="s">
        <v>512</v>
      </c>
      <c r="BS318" s="205" t="s">
        <v>6</v>
      </c>
      <c r="BT318" s="205" t="s">
        <v>288</v>
      </c>
      <c r="BU318" s="891" t="s">
        <v>313</v>
      </c>
      <c r="BV318" s="267">
        <v>86.817170000000004</v>
      </c>
      <c r="BW318" s="268">
        <v>25.100439999999999</v>
      </c>
      <c r="BX318" s="269">
        <v>25.682220000000001</v>
      </c>
      <c r="BY318" s="258">
        <f t="shared" si="201"/>
        <v>61.134950000000003</v>
      </c>
      <c r="BZ318" s="259">
        <f t="shared" si="202"/>
        <v>0.70418040578839414</v>
      </c>
      <c r="CA318" s="280">
        <v>55.964550000000003</v>
      </c>
      <c r="CB318" s="258">
        <v>0</v>
      </c>
      <c r="CC318" s="258">
        <v>0.1260471</v>
      </c>
      <c r="CD318" s="258">
        <v>5.4197000000000004E-3</v>
      </c>
      <c r="CE318" s="258">
        <v>4.8751799999999998E-2</v>
      </c>
      <c r="CF318" s="258">
        <v>4.0753719999999998</v>
      </c>
      <c r="CG318" s="258">
        <v>9.85708E-2</v>
      </c>
      <c r="CH318" s="258">
        <v>1.4693670000000001</v>
      </c>
      <c r="CI318" s="258">
        <f t="shared" si="225"/>
        <v>-0.58178000000000196</v>
      </c>
      <c r="CJ318" s="892">
        <f t="shared" ref="CJ318:CJ328" si="228">BY318-SUM(CA318:CI318)</f>
        <v>-7.1348399999990875E-2</v>
      </c>
      <c r="CK318" s="893">
        <f t="shared" ref="CK318:CK328" si="229">CJ318/BY318</f>
        <v>-1.1670640116658454E-3</v>
      </c>
    </row>
    <row r="319" spans="1:89" ht="11.45" customHeight="1">
      <c r="A319" s="205">
        <v>2004</v>
      </c>
      <c r="B319" s="206" t="s">
        <v>479</v>
      </c>
      <c r="C319" s="205" t="s">
        <v>512</v>
      </c>
      <c r="D319" s="205" t="s">
        <v>8</v>
      </c>
      <c r="E319" s="205" t="s">
        <v>289</v>
      </c>
      <c r="F319" s="891" t="s">
        <v>313</v>
      </c>
      <c r="G319" s="267">
        <v>37.223179999999999</v>
      </c>
      <c r="H319" s="268">
        <v>14.13345</v>
      </c>
      <c r="I319" s="269">
        <v>19.036200000000001</v>
      </c>
      <c r="J319" s="258">
        <f t="shared" si="194"/>
        <v>18.186979999999998</v>
      </c>
      <c r="K319" s="259">
        <f t="shared" si="195"/>
        <v>0.48859286068519664</v>
      </c>
      <c r="L319" s="267">
        <v>14.31021</v>
      </c>
      <c r="M319" s="268">
        <v>1.8345799999999999E-2</v>
      </c>
      <c r="N319" s="268">
        <v>3.510456</v>
      </c>
      <c r="O319" s="268">
        <v>0.1752782</v>
      </c>
      <c r="P319" s="268">
        <v>0.28138639999999998</v>
      </c>
      <c r="Q319" s="268">
        <v>2.4963359999999999</v>
      </c>
      <c r="R319" s="268">
        <v>1.2605900000000001</v>
      </c>
      <c r="S319" s="268">
        <v>1.2308969999999999</v>
      </c>
      <c r="T319" s="258">
        <f t="shared" si="222"/>
        <v>-4.9027500000000011</v>
      </c>
      <c r="U319" s="892">
        <f t="shared" si="223"/>
        <v>-0.19376940000000076</v>
      </c>
      <c r="V319" s="893">
        <f t="shared" si="198"/>
        <v>-1.0654292246431281E-2</v>
      </c>
      <c r="W319" s="900">
        <f t="shared" si="219"/>
        <v>6.7680120613757749E-2</v>
      </c>
      <c r="X319" s="205">
        <v>2004</v>
      </c>
      <c r="Y319" s="206" t="s">
        <v>479</v>
      </c>
      <c r="Z319" s="205" t="s">
        <v>512</v>
      </c>
      <c r="AA319" s="205" t="s">
        <v>8</v>
      </c>
      <c r="AB319" s="205" t="s">
        <v>289</v>
      </c>
      <c r="AC319" s="891" t="s">
        <v>313</v>
      </c>
      <c r="AD319" s="267">
        <v>24.760770000000001</v>
      </c>
      <c r="AE319" s="268">
        <v>11.01211</v>
      </c>
      <c r="AF319" s="269">
        <v>14.93892</v>
      </c>
      <c r="AG319" s="258">
        <f t="shared" si="205"/>
        <v>9.8218500000000013</v>
      </c>
      <c r="AH319" s="259">
        <f t="shared" si="206"/>
        <v>0.3966698127723815</v>
      </c>
      <c r="AI319" s="280">
        <v>7.0490709999999996</v>
      </c>
      <c r="AJ319" s="258">
        <v>1.8671500000000001E-2</v>
      </c>
      <c r="AK319" s="258">
        <v>2.454869</v>
      </c>
      <c r="AL319" s="258">
        <v>0.2088199</v>
      </c>
      <c r="AM319" s="258">
        <v>0.31798080000000001</v>
      </c>
      <c r="AN319" s="258">
        <v>1.633451</v>
      </c>
      <c r="AO319" s="258">
        <v>1.1168119999999999</v>
      </c>
      <c r="AP319" s="258">
        <v>0.97181419999999996</v>
      </c>
      <c r="AQ319" s="258">
        <f t="shared" si="220"/>
        <v>-3.9268099999999997</v>
      </c>
      <c r="AR319" s="892">
        <f t="shared" si="221"/>
        <v>-2.2829399999999112E-2</v>
      </c>
      <c r="AS319" s="893">
        <f t="shared" si="207"/>
        <v>-2.3243482643289307E-3</v>
      </c>
      <c r="AT319" s="205">
        <v>2004</v>
      </c>
      <c r="AU319" s="206" t="s">
        <v>479</v>
      </c>
      <c r="AV319" s="205" t="s">
        <v>512</v>
      </c>
      <c r="AW319" s="205" t="s">
        <v>8</v>
      </c>
      <c r="AX319" s="205" t="s">
        <v>289</v>
      </c>
      <c r="AY319" s="891" t="s">
        <v>313</v>
      </c>
      <c r="AZ319" s="267">
        <v>36.576479999999997</v>
      </c>
      <c r="BA319" s="268">
        <v>18.263190000000002</v>
      </c>
      <c r="BB319" s="269">
        <v>23.75591</v>
      </c>
      <c r="BC319" s="258">
        <f t="shared" si="199"/>
        <v>12.820569999999996</v>
      </c>
      <c r="BD319" s="259">
        <f t="shared" si="200"/>
        <v>0.35051404618487064</v>
      </c>
      <c r="BE319" s="280">
        <v>2.1949360000000002</v>
      </c>
      <c r="BF319" s="258">
        <v>2.88477E-2</v>
      </c>
      <c r="BG319" s="258">
        <v>8.8295759999999994</v>
      </c>
      <c r="BH319" s="258">
        <v>0.19479369999999999</v>
      </c>
      <c r="BI319" s="258">
        <v>0.32738590000000001</v>
      </c>
      <c r="BJ319" s="258">
        <v>2.82504</v>
      </c>
      <c r="BK319" s="258">
        <v>2.3800330000000001</v>
      </c>
      <c r="BL319" s="258">
        <v>2.3697750000000002</v>
      </c>
      <c r="BM319" s="258">
        <f t="shared" si="224"/>
        <v>-5.4927199999999985</v>
      </c>
      <c r="BN319" s="892">
        <f t="shared" si="226"/>
        <v>-0.83709730000000349</v>
      </c>
      <c r="BO319" s="893">
        <f t="shared" si="227"/>
        <v>-6.529329819189035E-2</v>
      </c>
      <c r="BP319" s="205">
        <v>2004</v>
      </c>
      <c r="BQ319" s="206" t="s">
        <v>479</v>
      </c>
      <c r="BR319" s="205" t="s">
        <v>512</v>
      </c>
      <c r="BS319" s="205" t="s">
        <v>8</v>
      </c>
      <c r="BT319" s="205" t="s">
        <v>289</v>
      </c>
      <c r="BU319" s="891" t="s">
        <v>313</v>
      </c>
      <c r="BV319" s="267">
        <v>87.193529999999996</v>
      </c>
      <c r="BW319" s="268">
        <v>20.54372</v>
      </c>
      <c r="BX319" s="269">
        <v>28.448350000000001</v>
      </c>
      <c r="BY319" s="258">
        <f t="shared" si="201"/>
        <v>58.745179999999991</v>
      </c>
      <c r="BZ319" s="259">
        <f t="shared" si="202"/>
        <v>0.67373324603327789</v>
      </c>
      <c r="CA319" s="280">
        <v>60.124040000000001</v>
      </c>
      <c r="CB319" s="258">
        <v>2.1324E-3</v>
      </c>
      <c r="CC319" s="258">
        <v>9.8218E-2</v>
      </c>
      <c r="CD319" s="258">
        <v>1.5503899999999999E-2</v>
      </c>
      <c r="CE319" s="258">
        <v>7.1925199999999995E-2</v>
      </c>
      <c r="CF319" s="258">
        <v>5.4249400000000003</v>
      </c>
      <c r="CG319" s="258">
        <v>0.2339926</v>
      </c>
      <c r="CH319" s="258">
        <v>0.63047500000000001</v>
      </c>
      <c r="CI319" s="258">
        <f t="shared" si="225"/>
        <v>-7.9046300000000009</v>
      </c>
      <c r="CJ319" s="892">
        <f t="shared" si="228"/>
        <v>4.8582899999985329E-2</v>
      </c>
      <c r="CK319" s="893">
        <f t="shared" si="229"/>
        <v>8.2701082880306674E-4</v>
      </c>
    </row>
    <row r="320" spans="1:89" ht="11.45" customHeight="1">
      <c r="A320" s="205">
        <v>1999</v>
      </c>
      <c r="B320" s="206" t="s">
        <v>479</v>
      </c>
      <c r="C320" s="205" t="s">
        <v>512</v>
      </c>
      <c r="D320" s="205" t="s">
        <v>10</v>
      </c>
      <c r="E320" s="205" t="s">
        <v>290</v>
      </c>
      <c r="F320" s="891" t="s">
        <v>313</v>
      </c>
      <c r="G320" s="267">
        <v>37.701439999999998</v>
      </c>
      <c r="H320" s="268">
        <v>16.709489999999999</v>
      </c>
      <c r="I320" s="269">
        <v>21.806349999999998</v>
      </c>
      <c r="J320" s="258">
        <f t="shared" si="194"/>
        <v>15.89509</v>
      </c>
      <c r="K320" s="259">
        <f t="shared" si="195"/>
        <v>0.42160432068377229</v>
      </c>
      <c r="L320" s="267">
        <v>13.40225</v>
      </c>
      <c r="M320" s="268">
        <v>4.8272099999999998E-2</v>
      </c>
      <c r="N320" s="268">
        <v>2.6380729999999999</v>
      </c>
      <c r="O320" s="268">
        <v>0.1694784</v>
      </c>
      <c r="P320" s="268">
        <v>0.53133870000000005</v>
      </c>
      <c r="Q320" s="268">
        <v>2.5157790000000002</v>
      </c>
      <c r="R320" s="268">
        <v>1.6706529999999999</v>
      </c>
      <c r="S320" s="268">
        <v>0.53289319999999996</v>
      </c>
      <c r="T320" s="258">
        <f t="shared" si="222"/>
        <v>-5.0968599999999995</v>
      </c>
      <c r="U320" s="892">
        <f t="shared" si="223"/>
        <v>-0.51678739999999834</v>
      </c>
      <c r="V320" s="893">
        <f t="shared" si="198"/>
        <v>-3.2512392191550873E-2</v>
      </c>
      <c r="W320" s="900">
        <f t="shared" si="219"/>
        <v>3.3525648486419389E-2</v>
      </c>
      <c r="X320" s="205">
        <v>1999</v>
      </c>
      <c r="Y320" s="206" t="s">
        <v>479</v>
      </c>
      <c r="Z320" s="205" t="s">
        <v>512</v>
      </c>
      <c r="AA320" s="205" t="s">
        <v>10</v>
      </c>
      <c r="AB320" s="205" t="s">
        <v>290</v>
      </c>
      <c r="AC320" s="891" t="s">
        <v>313</v>
      </c>
      <c r="AD320" s="267">
        <v>26.0824</v>
      </c>
      <c r="AE320" s="268">
        <v>12.38916</v>
      </c>
      <c r="AF320" s="269">
        <v>16.43403</v>
      </c>
      <c r="AG320" s="258">
        <f t="shared" si="205"/>
        <v>9.6483699999999999</v>
      </c>
      <c r="AH320" s="259">
        <f t="shared" si="206"/>
        <v>0.36991879581633591</v>
      </c>
      <c r="AI320" s="280">
        <v>7.6034170000000003</v>
      </c>
      <c r="AJ320" s="258">
        <v>4.9881000000000002E-2</v>
      </c>
      <c r="AK320" s="258">
        <v>1.815483</v>
      </c>
      <c r="AL320" s="258">
        <v>0.24007229999999999</v>
      </c>
      <c r="AM320" s="258">
        <v>0.56466050000000001</v>
      </c>
      <c r="AN320" s="258">
        <v>1.832713</v>
      </c>
      <c r="AO320" s="258">
        <v>1.3959029999999999</v>
      </c>
      <c r="AP320" s="258">
        <v>0.37081429999999999</v>
      </c>
      <c r="AQ320" s="258">
        <f t="shared" si="220"/>
        <v>-4.0448699999999995</v>
      </c>
      <c r="AR320" s="892">
        <f t="shared" si="221"/>
        <v>-0.17970410000000037</v>
      </c>
      <c r="AS320" s="893">
        <f t="shared" si="207"/>
        <v>-1.8625332569128294E-2</v>
      </c>
      <c r="AT320" s="205">
        <v>1999</v>
      </c>
      <c r="AU320" s="206" t="s">
        <v>479</v>
      </c>
      <c r="AV320" s="205" t="s">
        <v>512</v>
      </c>
      <c r="AW320" s="205" t="s">
        <v>10</v>
      </c>
      <c r="AX320" s="205" t="s">
        <v>290</v>
      </c>
      <c r="AY320" s="891" t="s">
        <v>313</v>
      </c>
      <c r="AZ320" s="267">
        <v>36.82273</v>
      </c>
      <c r="BA320" s="268">
        <v>22.466000000000001</v>
      </c>
      <c r="BB320" s="269">
        <v>28.32987</v>
      </c>
      <c r="BC320" s="258">
        <f t="shared" si="199"/>
        <v>8.4928600000000003</v>
      </c>
      <c r="BD320" s="259">
        <f t="shared" si="200"/>
        <v>0.23064178022650683</v>
      </c>
      <c r="BE320" s="280">
        <v>2.7148050000000001</v>
      </c>
      <c r="BF320" s="258">
        <v>6.2562000000000006E-2</v>
      </c>
      <c r="BG320" s="258">
        <v>6.5189979999999998</v>
      </c>
      <c r="BH320" s="258">
        <v>8.7022799999999997E-2</v>
      </c>
      <c r="BI320" s="258">
        <v>0.66945270000000001</v>
      </c>
      <c r="BJ320" s="258">
        <v>2.9158849999999998</v>
      </c>
      <c r="BK320" s="258">
        <v>2.4278740000000001</v>
      </c>
      <c r="BL320" s="258">
        <v>0.81446649999999998</v>
      </c>
      <c r="BM320" s="258">
        <f t="shared" si="224"/>
        <v>-5.8638699999999986</v>
      </c>
      <c r="BN320" s="892">
        <f t="shared" si="226"/>
        <v>-1.8543360000000035</v>
      </c>
      <c r="BO320" s="1010">
        <f t="shared" si="227"/>
        <v>-0.21834058255993899</v>
      </c>
      <c r="BP320" s="205">
        <v>1999</v>
      </c>
      <c r="BQ320" s="206" t="s">
        <v>479</v>
      </c>
      <c r="BR320" s="205" t="s">
        <v>512</v>
      </c>
      <c r="BS320" s="205" t="s">
        <v>10</v>
      </c>
      <c r="BT320" s="205" t="s">
        <v>290</v>
      </c>
      <c r="BU320" s="891" t="s">
        <v>313</v>
      </c>
      <c r="BV320" s="267">
        <v>86.611949999999993</v>
      </c>
      <c r="BW320" s="268">
        <v>25.62227</v>
      </c>
      <c r="BX320" s="269">
        <v>33.856940000000002</v>
      </c>
      <c r="BY320" s="258">
        <f t="shared" si="201"/>
        <v>52.755009999999992</v>
      </c>
      <c r="BZ320" s="259">
        <f t="shared" si="202"/>
        <v>0.60909620439211909</v>
      </c>
      <c r="CA320" s="280">
        <v>53.436619999999998</v>
      </c>
      <c r="CB320" s="258">
        <v>1.9903199999999999E-2</v>
      </c>
      <c r="CC320" s="258">
        <v>8.9592900000000003E-2</v>
      </c>
      <c r="CD320" s="258">
        <v>6.1492999999999999E-3</v>
      </c>
      <c r="CE320" s="258">
        <v>0.18436050000000001</v>
      </c>
      <c r="CF320" s="258">
        <v>4.7024540000000004</v>
      </c>
      <c r="CG320" s="258">
        <v>1.6411709999999999</v>
      </c>
      <c r="CH320" s="258">
        <v>0.76722809999999997</v>
      </c>
      <c r="CI320" s="258">
        <f t="shared" si="225"/>
        <v>-8.2346700000000013</v>
      </c>
      <c r="CJ320" s="892">
        <f t="shared" si="228"/>
        <v>0.14220100000000002</v>
      </c>
      <c r="CK320" s="893">
        <f t="shared" si="229"/>
        <v>2.6954975461098395E-3</v>
      </c>
    </row>
    <row r="321" spans="1:89" ht="11.45" customHeight="1">
      <c r="A321" s="205">
        <v>1995</v>
      </c>
      <c r="B321" s="206" t="s">
        <v>479</v>
      </c>
      <c r="C321" s="205" t="s">
        <v>512</v>
      </c>
      <c r="D321" s="205" t="s">
        <v>12</v>
      </c>
      <c r="E321" s="205" t="s">
        <v>291</v>
      </c>
      <c r="F321" s="891" t="s">
        <v>313</v>
      </c>
      <c r="G321" s="267">
        <v>39.357509999999998</v>
      </c>
      <c r="H321" s="268">
        <v>18.606490000000001</v>
      </c>
      <c r="I321" s="269">
        <v>22.09412</v>
      </c>
      <c r="J321" s="258">
        <f t="shared" si="194"/>
        <v>17.263389999999998</v>
      </c>
      <c r="K321" s="259">
        <f t="shared" si="195"/>
        <v>0.43863013691669006</v>
      </c>
      <c r="L321" s="267">
        <v>12.8347</v>
      </c>
      <c r="M321" s="268">
        <v>0.21670719999999999</v>
      </c>
      <c r="N321" s="268">
        <v>1.3740889999999999</v>
      </c>
      <c r="O321" s="268">
        <v>0.29794120000000002</v>
      </c>
      <c r="P321" s="268">
        <v>0.13587089999999999</v>
      </c>
      <c r="Q321" s="268">
        <v>2.394539</v>
      </c>
      <c r="R321" s="268">
        <v>2.2139850000000001</v>
      </c>
      <c r="S321" s="268">
        <v>1.5496859999999999</v>
      </c>
      <c r="T321" s="258">
        <f t="shared" si="222"/>
        <v>-3.4876299999999993</v>
      </c>
      <c r="U321" s="892">
        <f t="shared" si="223"/>
        <v>-0.26649830000000563</v>
      </c>
      <c r="V321" s="893">
        <f t="shared" si="198"/>
        <v>-1.5437193969435069E-2</v>
      </c>
      <c r="W321" s="900">
        <f t="shared" si="219"/>
        <v>8.9767189410654577E-2</v>
      </c>
      <c r="X321" s="205">
        <v>1995</v>
      </c>
      <c r="Y321" s="206" t="s">
        <v>479</v>
      </c>
      <c r="Z321" s="205" t="s">
        <v>512</v>
      </c>
      <c r="AA321" s="205" t="s">
        <v>12</v>
      </c>
      <c r="AB321" s="205" t="s">
        <v>291</v>
      </c>
      <c r="AC321" s="891" t="s">
        <v>313</v>
      </c>
      <c r="AD321" s="267">
        <v>28.389250000000001</v>
      </c>
      <c r="AE321" s="268">
        <v>14.14625</v>
      </c>
      <c r="AF321" s="269">
        <v>16.91075</v>
      </c>
      <c r="AG321" s="258">
        <f t="shared" si="205"/>
        <v>11.4785</v>
      </c>
      <c r="AH321" s="259">
        <f t="shared" si="206"/>
        <v>0.40432558098576044</v>
      </c>
      <c r="AI321" s="280">
        <v>7.7066749999999997</v>
      </c>
      <c r="AJ321" s="258">
        <v>0.30865530000000002</v>
      </c>
      <c r="AK321" s="258">
        <v>0.98287060000000004</v>
      </c>
      <c r="AL321" s="258">
        <v>0.4669528</v>
      </c>
      <c r="AM321" s="258">
        <v>0.15563299999999999</v>
      </c>
      <c r="AN321" s="258">
        <v>1.7209559999999999</v>
      </c>
      <c r="AO321" s="258">
        <v>1.976818</v>
      </c>
      <c r="AP321" s="258">
        <v>1.1498790000000001</v>
      </c>
      <c r="AQ321" s="258">
        <f t="shared" si="220"/>
        <v>-2.7645</v>
      </c>
      <c r="AR321" s="892">
        <f t="shared" si="221"/>
        <v>-0.22543969999999902</v>
      </c>
      <c r="AS321" s="893">
        <f t="shared" si="207"/>
        <v>-1.9640170754018298E-2</v>
      </c>
      <c r="AT321" s="205">
        <v>1995</v>
      </c>
      <c r="AU321" s="206" t="s">
        <v>479</v>
      </c>
      <c r="AV321" s="205" t="s">
        <v>512</v>
      </c>
      <c r="AW321" s="205" t="s">
        <v>12</v>
      </c>
      <c r="AX321" s="205" t="s">
        <v>291</v>
      </c>
      <c r="AY321" s="891" t="s">
        <v>313</v>
      </c>
      <c r="AZ321" s="267">
        <v>38.623150000000003</v>
      </c>
      <c r="BA321" s="268">
        <v>26.028759999999998</v>
      </c>
      <c r="BB321" s="269">
        <v>30.166219999999999</v>
      </c>
      <c r="BC321" s="258">
        <f t="shared" si="199"/>
        <v>8.4569300000000034</v>
      </c>
      <c r="BD321" s="259">
        <f t="shared" si="200"/>
        <v>0.21896013142377052</v>
      </c>
      <c r="BE321" s="280">
        <v>1.8083260000000001</v>
      </c>
      <c r="BF321" s="258">
        <v>0.1157141</v>
      </c>
      <c r="BG321" s="258">
        <v>3.0711650000000001</v>
      </c>
      <c r="BH321" s="258">
        <v>7.4880600000000005E-2</v>
      </c>
      <c r="BI321" s="258">
        <v>0.13283349999999999</v>
      </c>
      <c r="BJ321" s="258">
        <v>2.219595</v>
      </c>
      <c r="BK321" s="258">
        <v>2.7035049999999998</v>
      </c>
      <c r="BL321" s="258">
        <v>2.8165040000000001</v>
      </c>
      <c r="BM321" s="258">
        <f t="shared" si="224"/>
        <v>-4.1374600000000008</v>
      </c>
      <c r="BN321" s="892">
        <f t="shared" si="226"/>
        <v>-0.34813319999999592</v>
      </c>
      <c r="BO321" s="893">
        <f t="shared" si="227"/>
        <v>-4.1165434738137337E-2</v>
      </c>
      <c r="BP321" s="205">
        <v>1995</v>
      </c>
      <c r="BQ321" s="206" t="s">
        <v>479</v>
      </c>
      <c r="BR321" s="205" t="s">
        <v>512</v>
      </c>
      <c r="BS321" s="205" t="s">
        <v>12</v>
      </c>
      <c r="BT321" s="205" t="s">
        <v>291</v>
      </c>
      <c r="BU321" s="891" t="s">
        <v>313</v>
      </c>
      <c r="BV321" s="267">
        <v>84.756349999999998</v>
      </c>
      <c r="BW321" s="268">
        <v>23.83747</v>
      </c>
      <c r="BX321" s="269">
        <v>29.121700000000001</v>
      </c>
      <c r="BY321" s="258">
        <f t="shared" si="201"/>
        <v>55.634649999999993</v>
      </c>
      <c r="BZ321" s="259">
        <f t="shared" si="202"/>
        <v>0.65640686509034418</v>
      </c>
      <c r="CA321" s="280">
        <v>52.36647</v>
      </c>
      <c r="CB321" s="258">
        <v>1.9736299999999998E-2</v>
      </c>
      <c r="CC321" s="258">
        <v>4.0402399999999998E-2</v>
      </c>
      <c r="CD321" s="258">
        <v>0</v>
      </c>
      <c r="CE321" s="258">
        <v>6.1534899999999997E-2</v>
      </c>
      <c r="CF321" s="258">
        <v>5.4050549999999999</v>
      </c>
      <c r="CG321" s="258">
        <v>2.329602</v>
      </c>
      <c r="CH321" s="258">
        <v>0.98784450000000001</v>
      </c>
      <c r="CI321" s="258">
        <f t="shared" si="225"/>
        <v>-5.2842300000000009</v>
      </c>
      <c r="CJ321" s="892">
        <f t="shared" si="228"/>
        <v>-0.29176509999999922</v>
      </c>
      <c r="CK321" s="893">
        <f t="shared" si="229"/>
        <v>-5.2443054822848573E-3</v>
      </c>
    </row>
    <row r="322" spans="1:89" ht="11.45" customHeight="1">
      <c r="A322" s="205">
        <v>1994</v>
      </c>
      <c r="B322" s="206" t="s">
        <v>479</v>
      </c>
      <c r="C322" s="205" t="s">
        <v>512</v>
      </c>
      <c r="D322" s="205" t="s">
        <v>12</v>
      </c>
      <c r="E322" s="205" t="s">
        <v>292</v>
      </c>
      <c r="F322" s="891" t="s">
        <v>313</v>
      </c>
      <c r="G322" s="267">
        <v>38.251390000000001</v>
      </c>
      <c r="H322" s="268">
        <v>16.080369999999998</v>
      </c>
      <c r="I322" s="269">
        <v>19.966740000000001</v>
      </c>
      <c r="J322" s="258">
        <f t="shared" si="194"/>
        <v>18.284649999999999</v>
      </c>
      <c r="K322" s="259">
        <f t="shared" si="195"/>
        <v>0.47801269444064642</v>
      </c>
      <c r="L322" s="267">
        <v>13.720879999999999</v>
      </c>
      <c r="M322" s="268">
        <v>5.7988199999999997E-2</v>
      </c>
      <c r="N322" s="268">
        <v>1.4678739999999999</v>
      </c>
      <c r="O322" s="268">
        <v>0.37452980000000002</v>
      </c>
      <c r="P322" s="268">
        <v>0.3179903</v>
      </c>
      <c r="Q322" s="268">
        <v>2.8638880000000002</v>
      </c>
      <c r="R322" s="268">
        <v>2.6144769999999999</v>
      </c>
      <c r="S322" s="268">
        <v>1.388504</v>
      </c>
      <c r="T322" s="258">
        <f t="shared" si="222"/>
        <v>-3.886370000000003</v>
      </c>
      <c r="U322" s="892">
        <f t="shared" si="223"/>
        <v>-0.63511129999999838</v>
      </c>
      <c r="V322" s="893">
        <f t="shared" si="198"/>
        <v>-3.4734670885141275E-2</v>
      </c>
      <c r="W322" s="900">
        <f t="shared" si="219"/>
        <v>7.5938232342429302E-2</v>
      </c>
      <c r="X322" s="205">
        <v>1994</v>
      </c>
      <c r="Y322" s="206" t="s">
        <v>479</v>
      </c>
      <c r="Z322" s="205" t="s">
        <v>512</v>
      </c>
      <c r="AA322" s="205" t="s">
        <v>12</v>
      </c>
      <c r="AB322" s="205" t="s">
        <v>292</v>
      </c>
      <c r="AC322" s="891" t="s">
        <v>313</v>
      </c>
      <c r="AD322" s="267">
        <v>27.11486</v>
      </c>
      <c r="AE322" s="268">
        <v>11.92337</v>
      </c>
      <c r="AF322" s="269">
        <v>15.07269</v>
      </c>
      <c r="AG322" s="258">
        <f t="shared" si="205"/>
        <v>12.04217</v>
      </c>
      <c r="AH322" s="259">
        <f t="shared" si="206"/>
        <v>0.44411698972445368</v>
      </c>
      <c r="AI322" s="280">
        <v>7.9345869999999996</v>
      </c>
      <c r="AJ322" s="258">
        <v>6.6788200000000006E-2</v>
      </c>
      <c r="AK322" s="258">
        <v>1.035928</v>
      </c>
      <c r="AL322" s="258">
        <v>0.50879620000000003</v>
      </c>
      <c r="AM322" s="258">
        <v>0.3585005</v>
      </c>
      <c r="AN322" s="258">
        <v>2.091539</v>
      </c>
      <c r="AO322" s="258">
        <v>2.4552130000000001</v>
      </c>
      <c r="AP322" s="258">
        <v>1.0503130000000001</v>
      </c>
      <c r="AQ322" s="258">
        <f t="shared" si="220"/>
        <v>-3.1493199999999995</v>
      </c>
      <c r="AR322" s="892">
        <f t="shared" si="221"/>
        <v>-0.31017490000000159</v>
      </c>
      <c r="AS322" s="893">
        <f t="shared" si="207"/>
        <v>-2.5757392562968433E-2</v>
      </c>
      <c r="AT322" s="205">
        <v>1994</v>
      </c>
      <c r="AU322" s="206" t="s">
        <v>479</v>
      </c>
      <c r="AV322" s="205" t="s">
        <v>512</v>
      </c>
      <c r="AW322" s="205" t="s">
        <v>12</v>
      </c>
      <c r="AX322" s="205" t="s">
        <v>292</v>
      </c>
      <c r="AY322" s="891" t="s">
        <v>313</v>
      </c>
      <c r="AZ322" s="267">
        <v>35.795760000000001</v>
      </c>
      <c r="BA322" s="268">
        <v>21.957609999999999</v>
      </c>
      <c r="BB322" s="269">
        <v>26.720590000000001</v>
      </c>
      <c r="BC322" s="258">
        <f t="shared" si="199"/>
        <v>9.07517</v>
      </c>
      <c r="BD322" s="259">
        <f t="shared" si="200"/>
        <v>0.25352639530491877</v>
      </c>
      <c r="BE322" s="280">
        <v>2.1296439999999999</v>
      </c>
      <c r="BF322" s="258">
        <v>6.0816799999999997E-2</v>
      </c>
      <c r="BG322" s="258">
        <v>3.5711789999999999</v>
      </c>
      <c r="BH322" s="258">
        <v>0.25436399999999998</v>
      </c>
      <c r="BI322" s="258">
        <v>0.36657050000000002</v>
      </c>
      <c r="BJ322" s="258">
        <v>2.9663119999999998</v>
      </c>
      <c r="BK322" s="258">
        <v>3.4541810000000002</v>
      </c>
      <c r="BL322" s="258">
        <v>2.6051039999999999</v>
      </c>
      <c r="BM322" s="258">
        <f t="shared" si="224"/>
        <v>-4.7629800000000024</v>
      </c>
      <c r="BN322" s="892">
        <f t="shared" si="226"/>
        <v>-1.570021299999997</v>
      </c>
      <c r="BO322" s="1010">
        <f t="shared" si="227"/>
        <v>-0.17300186112216046</v>
      </c>
      <c r="BP322" s="205">
        <v>1994</v>
      </c>
      <c r="BQ322" s="206" t="s">
        <v>479</v>
      </c>
      <c r="BR322" s="205" t="s">
        <v>512</v>
      </c>
      <c r="BS322" s="205" t="s">
        <v>12</v>
      </c>
      <c r="BT322" s="205" t="s">
        <v>292</v>
      </c>
      <c r="BU322" s="891" t="s">
        <v>313</v>
      </c>
      <c r="BV322" s="267">
        <v>86.486239999999995</v>
      </c>
      <c r="BW322" s="268">
        <v>23.90729</v>
      </c>
      <c r="BX322" s="269">
        <v>29.429290000000002</v>
      </c>
      <c r="BY322" s="258">
        <f t="shared" si="201"/>
        <v>57.056949999999993</v>
      </c>
      <c r="BZ322" s="259">
        <f t="shared" si="202"/>
        <v>0.65972286458516405</v>
      </c>
      <c r="CA322" s="280">
        <v>54.236179999999997</v>
      </c>
      <c r="CB322" s="258">
        <v>1.8547999999999999E-2</v>
      </c>
      <c r="CC322" s="258">
        <v>4.5073500000000002E-2</v>
      </c>
      <c r="CD322" s="258">
        <v>1.7377900000000002E-2</v>
      </c>
      <c r="CE322" s="258">
        <v>8.3140400000000003E-2</v>
      </c>
      <c r="CF322" s="258">
        <v>5.8005370000000003</v>
      </c>
      <c r="CG322" s="258">
        <v>1.993711</v>
      </c>
      <c r="CH322" s="258">
        <v>0.91897010000000001</v>
      </c>
      <c r="CI322" s="258">
        <f t="shared" si="225"/>
        <v>-5.522000000000002</v>
      </c>
      <c r="CJ322" s="892">
        <f t="shared" si="228"/>
        <v>-0.53458789999999823</v>
      </c>
      <c r="CK322" s="893">
        <f t="shared" si="229"/>
        <v>-9.3693739325357954E-3</v>
      </c>
    </row>
    <row r="323" spans="1:89" ht="11.45" customHeight="1">
      <c r="A323" s="205">
        <v>1991</v>
      </c>
      <c r="B323" s="206" t="s">
        <v>479</v>
      </c>
      <c r="C323" s="205" t="s">
        <v>512</v>
      </c>
      <c r="D323" s="205" t="s">
        <v>14</v>
      </c>
      <c r="E323" s="205" t="s">
        <v>293</v>
      </c>
      <c r="F323" s="891" t="s">
        <v>313</v>
      </c>
      <c r="G323" s="267">
        <v>34.065759999999997</v>
      </c>
      <c r="H323" s="268">
        <v>18.313359999999999</v>
      </c>
      <c r="I323" s="269">
        <v>22.76755</v>
      </c>
      <c r="J323" s="258">
        <f t="shared" ref="J323:J344" si="230">G323-I323</f>
        <v>11.298209999999997</v>
      </c>
      <c r="K323" s="259">
        <f t="shared" ref="K323:K344" si="231">(G323-I323)/G323</f>
        <v>0.33165882692768334</v>
      </c>
      <c r="L323" s="267">
        <v>10.38447</v>
      </c>
      <c r="M323" s="268">
        <v>0.1408701</v>
      </c>
      <c r="N323" s="268">
        <v>1.1636899999999999</v>
      </c>
      <c r="O323" s="268"/>
      <c r="P323" s="268">
        <v>0.17758940000000001</v>
      </c>
      <c r="Q323" s="268"/>
      <c r="R323" s="268"/>
      <c r="S323" s="268">
        <v>3.9952510000000001</v>
      </c>
      <c r="T323" s="258">
        <f t="shared" si="222"/>
        <v>-4.4541900000000005</v>
      </c>
      <c r="U323" s="892">
        <f t="shared" si="223"/>
        <v>-0.10947050000000225</v>
      </c>
      <c r="V323" s="893">
        <f t="shared" ref="V323:V344" si="232">U323/J323</f>
        <v>-9.6891897035019069E-3</v>
      </c>
      <c r="W323" s="1015">
        <f t="shared" si="219"/>
        <v>0.35361805100099936</v>
      </c>
      <c r="X323" s="205">
        <v>1991</v>
      </c>
      <c r="Y323" s="206" t="s">
        <v>479</v>
      </c>
      <c r="Z323" s="205" t="s">
        <v>512</v>
      </c>
      <c r="AA323" s="205" t="s">
        <v>14</v>
      </c>
      <c r="AB323" s="205" t="s">
        <v>293</v>
      </c>
      <c r="AC323" s="891" t="s">
        <v>313</v>
      </c>
      <c r="AD323" s="267">
        <v>22.957840000000001</v>
      </c>
      <c r="AE323" s="268">
        <v>12.658110000000001</v>
      </c>
      <c r="AF323" s="269">
        <v>15.95757</v>
      </c>
      <c r="AG323" s="258">
        <f t="shared" si="205"/>
        <v>7.0002700000000004</v>
      </c>
      <c r="AH323" s="259">
        <f t="shared" si="206"/>
        <v>0.30491849407435545</v>
      </c>
      <c r="AI323" s="280">
        <v>5.7039479999999996</v>
      </c>
      <c r="AJ323" s="258">
        <v>0.16287370000000001</v>
      </c>
      <c r="AK323" s="258">
        <v>0.78452540000000004</v>
      </c>
      <c r="AL323" s="258"/>
      <c r="AM323" s="258">
        <v>0.2322507</v>
      </c>
      <c r="AN323" s="258"/>
      <c r="AO323" s="258"/>
      <c r="AP323" s="258">
        <v>3.4971190000000001</v>
      </c>
      <c r="AQ323" s="258">
        <f t="shared" si="220"/>
        <v>-3.2994599999999998</v>
      </c>
      <c r="AR323" s="892">
        <f t="shared" si="221"/>
        <v>-8.0986799999998027E-2</v>
      </c>
      <c r="AS323" s="893">
        <f t="shared" si="207"/>
        <v>-1.1569096620558638E-2</v>
      </c>
      <c r="AT323" s="205">
        <v>1991</v>
      </c>
      <c r="AU323" s="206" t="s">
        <v>479</v>
      </c>
      <c r="AV323" s="205" t="s">
        <v>512</v>
      </c>
      <c r="AW323" s="205" t="s">
        <v>14</v>
      </c>
      <c r="AX323" s="205" t="s">
        <v>293</v>
      </c>
      <c r="AY323" s="891" t="s">
        <v>313</v>
      </c>
      <c r="AZ323" s="267">
        <v>31.683119999999999</v>
      </c>
      <c r="BA323" s="268">
        <v>22.302050000000001</v>
      </c>
      <c r="BB323" s="269">
        <v>26.889510000000001</v>
      </c>
      <c r="BC323" s="258">
        <f t="shared" ref="BC323:BC344" si="233">AZ323-BB323</f>
        <v>4.7936099999999975</v>
      </c>
      <c r="BD323" s="259">
        <f t="shared" ref="BD323:BD344" si="234">(AZ323-BB323)/AZ323</f>
        <v>0.15129854635528311</v>
      </c>
      <c r="BE323" s="280">
        <v>1.551615</v>
      </c>
      <c r="BF323" s="258">
        <v>0.17636969999999999</v>
      </c>
      <c r="BG323" s="258">
        <v>2.9066149999999999</v>
      </c>
      <c r="BH323" s="258"/>
      <c r="BI323" s="258">
        <v>0.1261873</v>
      </c>
      <c r="BJ323" s="258"/>
      <c r="BK323" s="258"/>
      <c r="BL323" s="258">
        <v>4.865793</v>
      </c>
      <c r="BM323" s="258">
        <f t="shared" si="224"/>
        <v>-4.5874600000000001</v>
      </c>
      <c r="BN323" s="892">
        <f t="shared" si="226"/>
        <v>-0.245510000000003</v>
      </c>
      <c r="BO323" s="893">
        <f t="shared" si="227"/>
        <v>-5.1216098097259292E-2</v>
      </c>
      <c r="BP323" s="205">
        <v>1991</v>
      </c>
      <c r="BQ323" s="206" t="s">
        <v>479</v>
      </c>
      <c r="BR323" s="205" t="s">
        <v>512</v>
      </c>
      <c r="BS323" s="205" t="s">
        <v>14</v>
      </c>
      <c r="BT323" s="205" t="s">
        <v>293</v>
      </c>
      <c r="BU323" s="891" t="s">
        <v>313</v>
      </c>
      <c r="BV323" s="267">
        <v>81.723079999999996</v>
      </c>
      <c r="BW323" s="268">
        <v>34.722430000000003</v>
      </c>
      <c r="BX323" s="269">
        <v>43.555630000000001</v>
      </c>
      <c r="BY323" s="258">
        <f t="shared" ref="BY323:BY344" si="235">BV323-BX323</f>
        <v>38.167449999999995</v>
      </c>
      <c r="BZ323" s="259">
        <f t="shared" ref="BZ323:BZ344" si="236">(BV323-BX323)/BV323</f>
        <v>0.46703391502131342</v>
      </c>
      <c r="CA323" s="280">
        <v>42.286720000000003</v>
      </c>
      <c r="CB323" s="258">
        <v>0</v>
      </c>
      <c r="CC323" s="258">
        <v>3.5985900000000001E-2</v>
      </c>
      <c r="CD323" s="258"/>
      <c r="CE323" s="258">
        <v>3.8383500000000001E-2</v>
      </c>
      <c r="CF323" s="258"/>
      <c r="CG323" s="258"/>
      <c r="CH323" s="258">
        <v>4.6566520000000002</v>
      </c>
      <c r="CI323" s="258">
        <f t="shared" si="225"/>
        <v>-8.8331999999999979</v>
      </c>
      <c r="CJ323" s="892">
        <f t="shared" si="228"/>
        <v>-1.7091400000012413E-2</v>
      </c>
      <c r="CK323" s="893">
        <f t="shared" si="229"/>
        <v>-4.4780041632365837E-4</v>
      </c>
    </row>
    <row r="324" spans="1:89" ht="11.45" customHeight="1">
      <c r="A324" s="205">
        <v>1986</v>
      </c>
      <c r="B324" s="206" t="s">
        <v>479</v>
      </c>
      <c r="C324" s="205" t="s">
        <v>512</v>
      </c>
      <c r="D324" s="205" t="s">
        <v>16</v>
      </c>
      <c r="E324" s="205" t="s">
        <v>294</v>
      </c>
      <c r="F324" s="891" t="s">
        <v>313</v>
      </c>
      <c r="G324" s="267">
        <v>36.255459999999999</v>
      </c>
      <c r="H324" s="268">
        <v>14.645200000000001</v>
      </c>
      <c r="I324" s="269">
        <v>17.66376</v>
      </c>
      <c r="J324" s="258">
        <f t="shared" si="230"/>
        <v>18.591699999999999</v>
      </c>
      <c r="K324" s="259">
        <f t="shared" si="231"/>
        <v>0.51279724488394296</v>
      </c>
      <c r="L324" s="267">
        <v>11.64574</v>
      </c>
      <c r="M324" s="268">
        <v>0.32478089999999998</v>
      </c>
      <c r="N324" s="268">
        <v>2.1752180000000001</v>
      </c>
      <c r="O324" s="268"/>
      <c r="P324" s="268">
        <v>0.83515309999999998</v>
      </c>
      <c r="Q324" s="268"/>
      <c r="R324" s="268"/>
      <c r="S324" s="268">
        <v>6.6675760000000004</v>
      </c>
      <c r="T324" s="258">
        <f t="shared" si="222"/>
        <v>-3.018559999999999</v>
      </c>
      <c r="U324" s="892">
        <f t="shared" si="223"/>
        <v>-3.8208000000000908E-2</v>
      </c>
      <c r="V324" s="893">
        <f t="shared" si="232"/>
        <v>-2.0551106138761333E-3</v>
      </c>
      <c r="W324" s="1015">
        <f t="shared" si="219"/>
        <v>0.35863186260535618</v>
      </c>
      <c r="X324" s="205">
        <v>1986</v>
      </c>
      <c r="Y324" s="206" t="s">
        <v>479</v>
      </c>
      <c r="Z324" s="205" t="s">
        <v>512</v>
      </c>
      <c r="AA324" s="205" t="s">
        <v>16</v>
      </c>
      <c r="AB324" s="205" t="s">
        <v>294</v>
      </c>
      <c r="AC324" s="891" t="s">
        <v>313</v>
      </c>
      <c r="AD324" s="267">
        <v>25.493960000000001</v>
      </c>
      <c r="AE324" s="268">
        <v>10.91292</v>
      </c>
      <c r="AF324" s="269">
        <v>13.959020000000001</v>
      </c>
      <c r="AG324" s="258">
        <f t="shared" si="205"/>
        <v>11.534940000000001</v>
      </c>
      <c r="AH324" s="259">
        <f t="shared" si="206"/>
        <v>0.45245775862204224</v>
      </c>
      <c r="AI324" s="280">
        <v>6.2019760000000002</v>
      </c>
      <c r="AJ324" s="258">
        <v>0.3658981</v>
      </c>
      <c r="AK324" s="258">
        <v>1.609953</v>
      </c>
      <c r="AL324" s="258"/>
      <c r="AM324" s="258">
        <v>0.91474529999999998</v>
      </c>
      <c r="AN324" s="258"/>
      <c r="AO324" s="258"/>
      <c r="AP324" s="258">
        <v>5.4839010000000004</v>
      </c>
      <c r="AQ324" s="258">
        <f t="shared" si="220"/>
        <v>-3.0461000000000009</v>
      </c>
      <c r="AR324" s="892">
        <f t="shared" si="221"/>
        <v>4.5666000000004203E-3</v>
      </c>
      <c r="AS324" s="893">
        <f t="shared" si="207"/>
        <v>3.9589282649068135E-4</v>
      </c>
      <c r="AT324" s="205">
        <v>1986</v>
      </c>
      <c r="AU324" s="206" t="s">
        <v>479</v>
      </c>
      <c r="AV324" s="205" t="s">
        <v>512</v>
      </c>
      <c r="AW324" s="205" t="s">
        <v>16</v>
      </c>
      <c r="AX324" s="205" t="s">
        <v>294</v>
      </c>
      <c r="AY324" s="891" t="s">
        <v>313</v>
      </c>
      <c r="AZ324" s="267">
        <v>31.468209999999999</v>
      </c>
      <c r="BA324" s="268">
        <v>17.734100000000002</v>
      </c>
      <c r="BB324" s="269">
        <v>21.202310000000001</v>
      </c>
      <c r="BC324" s="258">
        <f t="shared" si="233"/>
        <v>10.265899999999998</v>
      </c>
      <c r="BD324" s="259">
        <f t="shared" si="234"/>
        <v>0.32623082151797</v>
      </c>
      <c r="BE324" s="280">
        <v>1.9768779999999999</v>
      </c>
      <c r="BF324" s="258">
        <v>0.40462490000000001</v>
      </c>
      <c r="BG324" s="258">
        <v>4.1618490000000001</v>
      </c>
      <c r="BH324" s="258"/>
      <c r="BI324" s="258">
        <v>0.95953750000000004</v>
      </c>
      <c r="BJ324" s="258"/>
      <c r="BK324" s="258"/>
      <c r="BL324" s="258">
        <v>6.2658959999999997</v>
      </c>
      <c r="BM324" s="258">
        <f t="shared" si="224"/>
        <v>-3.4682099999999991</v>
      </c>
      <c r="BN324" s="892">
        <f t="shared" si="226"/>
        <v>-3.4675400000001133E-2</v>
      </c>
      <c r="BO324" s="893">
        <f t="shared" si="227"/>
        <v>-3.3777262587791753E-3</v>
      </c>
      <c r="BP324" s="205">
        <v>1986</v>
      </c>
      <c r="BQ324" s="206" t="s">
        <v>479</v>
      </c>
      <c r="BR324" s="205" t="s">
        <v>512</v>
      </c>
      <c r="BS324" s="205" t="s">
        <v>16</v>
      </c>
      <c r="BT324" s="205" t="s">
        <v>294</v>
      </c>
      <c r="BU324" s="891" t="s">
        <v>313</v>
      </c>
      <c r="BV324" s="267">
        <v>85.774860000000004</v>
      </c>
      <c r="BW324" s="268">
        <v>21.93524</v>
      </c>
      <c r="BX324" s="269">
        <v>23.708559999999999</v>
      </c>
      <c r="BY324" s="258">
        <f t="shared" si="235"/>
        <v>62.066300000000005</v>
      </c>
      <c r="BZ324" s="259">
        <f t="shared" si="236"/>
        <v>0.72359546841580391</v>
      </c>
      <c r="CA324" s="280">
        <v>52.08173</v>
      </c>
      <c r="CB324" s="258">
        <v>7.7100799999999997E-2</v>
      </c>
      <c r="CC324" s="258">
        <v>0.13492390000000001</v>
      </c>
      <c r="CD324" s="258"/>
      <c r="CE324" s="258">
        <v>0.1734781</v>
      </c>
      <c r="CF324" s="258"/>
      <c r="CG324" s="258"/>
      <c r="CH324" s="258">
        <v>11.31457</v>
      </c>
      <c r="CI324" s="258">
        <f t="shared" si="225"/>
        <v>-1.7733199999999982</v>
      </c>
      <c r="CJ324" s="892">
        <f t="shared" si="228"/>
        <v>5.781720000000945E-2</v>
      </c>
      <c r="CK324" s="893">
        <f t="shared" si="229"/>
        <v>9.3153933777282425E-4</v>
      </c>
    </row>
    <row r="325" spans="1:89" ht="11.45" customHeight="1">
      <c r="A325" s="205">
        <v>1979</v>
      </c>
      <c r="B325" s="206" t="s">
        <v>479</v>
      </c>
      <c r="C325" s="205" t="s">
        <v>512</v>
      </c>
      <c r="D325" s="205" t="s">
        <v>18</v>
      </c>
      <c r="E325" s="205" t="s">
        <v>295</v>
      </c>
      <c r="F325" s="891" t="s">
        <v>313</v>
      </c>
      <c r="G325" s="267">
        <v>26.54945</v>
      </c>
      <c r="H325" s="268">
        <v>14.30678</v>
      </c>
      <c r="I325" s="269">
        <v>16.82957</v>
      </c>
      <c r="J325" s="258">
        <f t="shared" si="230"/>
        <v>9.7198799999999999</v>
      </c>
      <c r="K325" s="259">
        <f t="shared" si="231"/>
        <v>0.36610475923230046</v>
      </c>
      <c r="L325" s="267">
        <v>6.8748969999999998</v>
      </c>
      <c r="M325" s="268">
        <v>0.1146727</v>
      </c>
      <c r="N325" s="268">
        <v>1.6327199999999999</v>
      </c>
      <c r="O325" s="268"/>
      <c r="P325" s="268">
        <v>0.65527199999999997</v>
      </c>
      <c r="Q325" s="268"/>
      <c r="R325" s="268">
        <v>0.55971150000000003</v>
      </c>
      <c r="S325" s="268">
        <v>2.3753609999999998</v>
      </c>
      <c r="T325" s="258">
        <f t="shared" si="222"/>
        <v>-2.5227900000000005</v>
      </c>
      <c r="U325" s="892">
        <f t="shared" si="223"/>
        <v>3.0035800000000279E-2</v>
      </c>
      <c r="V325" s="893">
        <f t="shared" si="232"/>
        <v>3.0901410305477308E-3</v>
      </c>
      <c r="W325" s="1033">
        <f t="shared" si="219"/>
        <v>0.24438172076198469</v>
      </c>
      <c r="X325" s="205">
        <v>1979</v>
      </c>
      <c r="Y325" s="206" t="s">
        <v>479</v>
      </c>
      <c r="Z325" s="205" t="s">
        <v>512</v>
      </c>
      <c r="AA325" s="205" t="s">
        <v>18</v>
      </c>
      <c r="AB325" s="205" t="s">
        <v>295</v>
      </c>
      <c r="AC325" s="891" t="s">
        <v>313</v>
      </c>
      <c r="AD325" s="267">
        <v>16.098859999999998</v>
      </c>
      <c r="AE325" s="268">
        <v>8.0351180000000006</v>
      </c>
      <c r="AF325" s="269">
        <v>10.23953</v>
      </c>
      <c r="AG325" s="258">
        <f t="shared" si="205"/>
        <v>5.8593299999999982</v>
      </c>
      <c r="AH325" s="259">
        <f t="shared" si="206"/>
        <v>0.36395931140465837</v>
      </c>
      <c r="AI325" s="280">
        <v>3.8028430000000002</v>
      </c>
      <c r="AJ325" s="258">
        <v>0.1145139</v>
      </c>
      <c r="AK325" s="258">
        <v>1.1880900000000001</v>
      </c>
      <c r="AL325" s="258"/>
      <c r="AM325" s="258">
        <v>0.63937379999999999</v>
      </c>
      <c r="AN325" s="258"/>
      <c r="AO325" s="258">
        <v>0.36262939999999999</v>
      </c>
      <c r="AP325" s="258">
        <v>1.8990359999999999</v>
      </c>
      <c r="AQ325" s="258">
        <f t="shared" si="220"/>
        <v>-2.2044119999999996</v>
      </c>
      <c r="AR325" s="892">
        <f t="shared" si="221"/>
        <v>5.7255899999997695E-2</v>
      </c>
      <c r="AS325" s="893">
        <f t="shared" si="207"/>
        <v>9.7717486470292186E-3</v>
      </c>
      <c r="AT325" s="205">
        <v>1979</v>
      </c>
      <c r="AU325" s="206" t="s">
        <v>479</v>
      </c>
      <c r="AV325" s="205" t="s">
        <v>512</v>
      </c>
      <c r="AW325" s="205" t="s">
        <v>18</v>
      </c>
      <c r="AX325" s="205" t="s">
        <v>295</v>
      </c>
      <c r="AY325" s="891" t="s">
        <v>313</v>
      </c>
      <c r="AZ325" s="267">
        <v>17.935700000000001</v>
      </c>
      <c r="BA325" s="268">
        <v>9.6235199999999992</v>
      </c>
      <c r="BB325" s="269">
        <v>12.69036</v>
      </c>
      <c r="BC325" s="258">
        <f t="shared" si="233"/>
        <v>5.2453400000000006</v>
      </c>
      <c r="BD325" s="259">
        <f t="shared" si="234"/>
        <v>0.2924524830366253</v>
      </c>
      <c r="BE325" s="280">
        <v>1.5757190000000001</v>
      </c>
      <c r="BF325" s="258">
        <v>0.1586294</v>
      </c>
      <c r="BG325" s="258">
        <v>2.5169199999999998</v>
      </c>
      <c r="BH325" s="258"/>
      <c r="BI325" s="258">
        <v>0.89890000000000003</v>
      </c>
      <c r="BJ325" s="258"/>
      <c r="BK325" s="258">
        <v>0.76142120000000002</v>
      </c>
      <c r="BL325" s="258">
        <v>2.1573600000000002</v>
      </c>
      <c r="BM325" s="258">
        <f t="shared" si="224"/>
        <v>-3.0668400000000009</v>
      </c>
      <c r="BN325" s="892">
        <f t="shared" si="226"/>
        <v>0.24323040000000162</v>
      </c>
      <c r="BO325" s="893">
        <f t="shared" si="227"/>
        <v>4.637075956944671E-2</v>
      </c>
      <c r="BP325" s="205">
        <v>1979</v>
      </c>
      <c r="BQ325" s="206" t="s">
        <v>479</v>
      </c>
      <c r="BR325" s="205" t="s">
        <v>512</v>
      </c>
      <c r="BS325" s="205" t="s">
        <v>18</v>
      </c>
      <c r="BT325" s="205" t="s">
        <v>295</v>
      </c>
      <c r="BU325" s="891" t="s">
        <v>313</v>
      </c>
      <c r="BV325" s="267">
        <v>83.573139999999995</v>
      </c>
      <c r="BW325" s="268">
        <v>48.721020000000003</v>
      </c>
      <c r="BX325" s="269">
        <v>50.479619999999997</v>
      </c>
      <c r="BY325" s="258">
        <f t="shared" si="235"/>
        <v>33.093519999999998</v>
      </c>
      <c r="BZ325" s="259">
        <f t="shared" si="236"/>
        <v>0.39598272842207438</v>
      </c>
      <c r="CA325" s="280">
        <v>30.835329999999999</v>
      </c>
      <c r="CB325" s="258">
        <v>5.9953699999999999E-2</v>
      </c>
      <c r="CC325" s="258">
        <v>3.9970400000000003E-2</v>
      </c>
      <c r="CD325" s="258"/>
      <c r="CE325" s="258">
        <v>9.9922200000000003E-2</v>
      </c>
      <c r="CF325" s="258"/>
      <c r="CG325" s="258">
        <v>0</v>
      </c>
      <c r="CH325" s="258">
        <v>3.5771389999999998</v>
      </c>
      <c r="CI325" s="258">
        <f t="shared" si="225"/>
        <v>-1.7585999999999942</v>
      </c>
      <c r="CJ325" s="892">
        <f t="shared" si="228"/>
        <v>0.23980469999998633</v>
      </c>
      <c r="CK325" s="893">
        <f t="shared" si="229"/>
        <v>7.2462735907206713E-3</v>
      </c>
    </row>
    <row r="326" spans="1:89" ht="11.45" customHeight="1">
      <c r="A326" s="205">
        <v>1974</v>
      </c>
      <c r="B326" s="206" t="s">
        <v>479</v>
      </c>
      <c r="C326" s="205" t="s">
        <v>512</v>
      </c>
      <c r="D326" s="205" t="s">
        <v>50</v>
      </c>
      <c r="E326" s="205" t="s">
        <v>296</v>
      </c>
      <c r="F326" s="891" t="s">
        <v>313</v>
      </c>
      <c r="G326" s="267">
        <v>21.957519999999999</v>
      </c>
      <c r="H326" s="268">
        <v>15.02135</v>
      </c>
      <c r="I326" s="269">
        <v>15.400829999999999</v>
      </c>
      <c r="J326" s="258">
        <f t="shared" si="230"/>
        <v>6.5566899999999997</v>
      </c>
      <c r="K326" s="259">
        <f t="shared" si="231"/>
        <v>0.29860794843862148</v>
      </c>
      <c r="L326" s="267">
        <v>5.7924410000000002</v>
      </c>
      <c r="M326" s="268">
        <v>7.3788599999999996E-2</v>
      </c>
      <c r="N326" s="268">
        <v>0.66673660000000001</v>
      </c>
      <c r="O326" s="268"/>
      <c r="P326" s="268">
        <v>0.15548419999999999</v>
      </c>
      <c r="Q326" s="268"/>
      <c r="R326" s="268"/>
      <c r="S326" s="268">
        <v>0.2319078</v>
      </c>
      <c r="T326" s="258">
        <f t="shared" si="222"/>
        <v>-0.37947999999999915</v>
      </c>
      <c r="U326" s="892">
        <f t="shared" si="223"/>
        <v>1.5811799999998044E-2</v>
      </c>
      <c r="V326" s="893">
        <f t="shared" si="232"/>
        <v>2.4115521703783533E-3</v>
      </c>
      <c r="W326" s="900">
        <f t="shared" si="219"/>
        <v>3.5369645354592028E-2</v>
      </c>
      <c r="X326" s="205">
        <v>1974</v>
      </c>
      <c r="Y326" s="206" t="s">
        <v>479</v>
      </c>
      <c r="Z326" s="205" t="s">
        <v>512</v>
      </c>
      <c r="AA326" s="205" t="s">
        <v>50</v>
      </c>
      <c r="AB326" s="205" t="s">
        <v>296</v>
      </c>
      <c r="AC326" s="891" t="s">
        <v>313</v>
      </c>
      <c r="AD326" s="267">
        <v>12.309430000000001</v>
      </c>
      <c r="AE326" s="268">
        <v>8.2251080000000005</v>
      </c>
      <c r="AF326" s="269">
        <v>8.6862410000000008</v>
      </c>
      <c r="AG326" s="258">
        <f t="shared" si="205"/>
        <v>3.623189</v>
      </c>
      <c r="AH326" s="259">
        <f t="shared" si="206"/>
        <v>0.29434254876139671</v>
      </c>
      <c r="AI326" s="280">
        <v>3.124412</v>
      </c>
      <c r="AJ326" s="258">
        <v>8.94036E-2</v>
      </c>
      <c r="AK326" s="258">
        <v>0.4470172</v>
      </c>
      <c r="AL326" s="258"/>
      <c r="AM326" s="258">
        <v>0.15527959999999999</v>
      </c>
      <c r="AN326" s="258"/>
      <c r="AO326" s="258"/>
      <c r="AP326" s="258">
        <v>0.24938869999999999</v>
      </c>
      <c r="AQ326" s="258">
        <f t="shared" si="220"/>
        <v>-0.46113300000000024</v>
      </c>
      <c r="AR326" s="892">
        <f t="shared" si="221"/>
        <v>1.8820900000000584E-2</v>
      </c>
      <c r="AS326" s="893">
        <f t="shared" si="207"/>
        <v>5.1945675480910836E-3</v>
      </c>
      <c r="AT326" s="205">
        <v>1974</v>
      </c>
      <c r="AU326" s="206" t="s">
        <v>479</v>
      </c>
      <c r="AV326" s="205" t="s">
        <v>512</v>
      </c>
      <c r="AW326" s="205" t="s">
        <v>50</v>
      </c>
      <c r="AX326" s="205" t="s">
        <v>296</v>
      </c>
      <c r="AY326" s="891" t="s">
        <v>313</v>
      </c>
      <c r="AZ326" s="267">
        <v>16.386990000000001</v>
      </c>
      <c r="BA326" s="268">
        <v>12.99658</v>
      </c>
      <c r="BB326" s="269">
        <v>14.160959999999999</v>
      </c>
      <c r="BC326" s="258">
        <f t="shared" si="233"/>
        <v>2.2260300000000015</v>
      </c>
      <c r="BD326" s="259">
        <f t="shared" si="234"/>
        <v>0.1358412984935001</v>
      </c>
      <c r="BE326" s="280">
        <v>1.6438349999999999</v>
      </c>
      <c r="BF326" s="258">
        <v>6.8492899999999995E-2</v>
      </c>
      <c r="BG326" s="258">
        <v>1.3356159999999999</v>
      </c>
      <c r="BH326" s="258"/>
      <c r="BI326" s="258">
        <v>0.22260240000000001</v>
      </c>
      <c r="BJ326" s="258"/>
      <c r="BK326" s="258"/>
      <c r="BL326" s="258">
        <v>0.10273930000000001</v>
      </c>
      <c r="BM326" s="258">
        <f t="shared" si="224"/>
        <v>-1.1643799999999995</v>
      </c>
      <c r="BN326" s="892">
        <f t="shared" si="226"/>
        <v>1.7124400000001039E-2</v>
      </c>
      <c r="BO326" s="893">
        <f t="shared" si="227"/>
        <v>7.692798389959267E-3</v>
      </c>
      <c r="BP326" s="205">
        <v>1974</v>
      </c>
      <c r="BQ326" s="206" t="s">
        <v>479</v>
      </c>
      <c r="BR326" s="205" t="s">
        <v>512</v>
      </c>
      <c r="BS326" s="205" t="s">
        <v>50</v>
      </c>
      <c r="BT326" s="205" t="s">
        <v>296</v>
      </c>
      <c r="BU326" s="891" t="s">
        <v>313</v>
      </c>
      <c r="BV326" s="267">
        <v>77.922079999999994</v>
      </c>
      <c r="BW326" s="268">
        <v>49.393940000000001</v>
      </c>
      <c r="BX326" s="269">
        <v>47.316020000000002</v>
      </c>
      <c r="BY326" s="258">
        <f t="shared" si="235"/>
        <v>30.606059999999992</v>
      </c>
      <c r="BZ326" s="259">
        <f t="shared" si="236"/>
        <v>0.39277775952592636</v>
      </c>
      <c r="CA326" s="280">
        <v>28.073599999999999</v>
      </c>
      <c r="CB326" s="258">
        <v>2.1648400000000002E-2</v>
      </c>
      <c r="CC326" s="258">
        <v>0</v>
      </c>
      <c r="CD326" s="258"/>
      <c r="CE326" s="258">
        <v>0</v>
      </c>
      <c r="CF326" s="258"/>
      <c r="CG326" s="258"/>
      <c r="CH326" s="258">
        <v>0.43290139999999999</v>
      </c>
      <c r="CI326" s="258">
        <f t="shared" si="225"/>
        <v>2.0779199999999989</v>
      </c>
      <c r="CJ326" s="892">
        <f t="shared" si="228"/>
        <v>-9.8000000043896307E-6</v>
      </c>
      <c r="CK326" s="893">
        <f t="shared" si="229"/>
        <v>-3.2019802628595881E-7</v>
      </c>
    </row>
    <row r="327" spans="1:89" ht="11.45" customHeight="1">
      <c r="A327" s="205">
        <v>1969</v>
      </c>
      <c r="B327" s="206" t="s">
        <v>479</v>
      </c>
      <c r="C327" s="205" t="s">
        <v>512</v>
      </c>
      <c r="D327" s="205" t="s">
        <v>50</v>
      </c>
      <c r="E327" s="205" t="s">
        <v>297</v>
      </c>
      <c r="F327" s="891" t="s">
        <v>313</v>
      </c>
      <c r="G327" s="267">
        <v>19.549060000000001</v>
      </c>
      <c r="H327" s="268">
        <v>10.89381</v>
      </c>
      <c r="I327" s="269">
        <v>12.35655</v>
      </c>
      <c r="J327" s="258">
        <f t="shared" si="230"/>
        <v>7.1925100000000004</v>
      </c>
      <c r="K327" s="259">
        <f t="shared" si="231"/>
        <v>0.36792101512809311</v>
      </c>
      <c r="L327" s="267">
        <v>5.0468729999999997</v>
      </c>
      <c r="M327" s="268">
        <v>0.39599230000000002</v>
      </c>
      <c r="N327" s="268">
        <v>2.4486829999999999</v>
      </c>
      <c r="O327" s="268"/>
      <c r="P327" s="268">
        <v>0.23032240000000001</v>
      </c>
      <c r="Q327" s="268"/>
      <c r="R327" s="268"/>
      <c r="S327" s="268">
        <v>0.55964179999999997</v>
      </c>
      <c r="T327" s="258">
        <f t="shared" si="222"/>
        <v>-1.4627400000000002</v>
      </c>
      <c r="U327" s="892">
        <f t="shared" si="223"/>
        <v>-2.6262499999997857E-2</v>
      </c>
      <c r="V327" s="893">
        <f t="shared" si="232"/>
        <v>-3.6513678813095644E-3</v>
      </c>
      <c r="W327" s="900">
        <f t="shared" si="219"/>
        <v>7.7808970720930515E-2</v>
      </c>
      <c r="X327" s="205">
        <v>1969</v>
      </c>
      <c r="Y327" s="206" t="s">
        <v>479</v>
      </c>
      <c r="Z327" s="205" t="s">
        <v>512</v>
      </c>
      <c r="AA327" s="205" t="s">
        <v>50</v>
      </c>
      <c r="AB327" s="205" t="s">
        <v>297</v>
      </c>
      <c r="AC327" s="891" t="s">
        <v>313</v>
      </c>
      <c r="AD327" s="267">
        <v>11.751250000000001</v>
      </c>
      <c r="AE327" s="268">
        <v>6.1763960000000004</v>
      </c>
      <c r="AF327" s="269">
        <v>7.1507240000000003</v>
      </c>
      <c r="AG327" s="258">
        <f t="shared" si="205"/>
        <v>4.6005260000000003</v>
      </c>
      <c r="AH327" s="259">
        <f t="shared" si="206"/>
        <v>0.39149247952345495</v>
      </c>
      <c r="AI327" s="280">
        <v>2.9145129999999999</v>
      </c>
      <c r="AJ327" s="258">
        <v>0.49563669999999999</v>
      </c>
      <c r="AK327" s="258">
        <v>1.3047530000000001</v>
      </c>
      <c r="AL327" s="258"/>
      <c r="AM327" s="258">
        <v>0.2202828</v>
      </c>
      <c r="AN327" s="258"/>
      <c r="AO327" s="258"/>
      <c r="AP327" s="258">
        <v>0.63543130000000003</v>
      </c>
      <c r="AQ327" s="258">
        <f t="shared" si="220"/>
        <v>-0.97432799999999986</v>
      </c>
      <c r="AR327" s="892">
        <f t="shared" si="221"/>
        <v>4.2372000000003851E-3</v>
      </c>
      <c r="AS327" s="893">
        <f t="shared" si="207"/>
        <v>9.2102511756272758E-4</v>
      </c>
      <c r="AT327" s="205">
        <v>1969</v>
      </c>
      <c r="AU327" s="206" t="s">
        <v>479</v>
      </c>
      <c r="AV327" s="205" t="s">
        <v>512</v>
      </c>
      <c r="AW327" s="205" t="s">
        <v>50</v>
      </c>
      <c r="AX327" s="205" t="s">
        <v>297</v>
      </c>
      <c r="AY327" s="891" t="s">
        <v>313</v>
      </c>
      <c r="AZ327" s="267">
        <v>6.8783070000000004</v>
      </c>
      <c r="BA327" s="268">
        <v>2.6455030000000002</v>
      </c>
      <c r="BB327" s="269">
        <v>2.6455030000000002</v>
      </c>
      <c r="BC327" s="258">
        <f t="shared" si="233"/>
        <v>4.2328039999999998</v>
      </c>
      <c r="BD327" s="259">
        <f t="shared" si="234"/>
        <v>0.61538457065088825</v>
      </c>
      <c r="BE327" s="280">
        <v>2.1164019999999999</v>
      </c>
      <c r="BF327" s="258">
        <v>1.322751</v>
      </c>
      <c r="BG327" s="258">
        <v>0</v>
      </c>
      <c r="BH327" s="258"/>
      <c r="BI327" s="258">
        <v>0.52910049999999997</v>
      </c>
      <c r="BJ327" s="258"/>
      <c r="BK327" s="258"/>
      <c r="BL327" s="258">
        <v>0.26455030000000002</v>
      </c>
      <c r="BM327" s="258">
        <f t="shared" si="224"/>
        <v>0</v>
      </c>
      <c r="BN327" s="892">
        <f t="shared" si="226"/>
        <v>1.9999999967268423E-7</v>
      </c>
      <c r="BO327" s="893">
        <f t="shared" si="227"/>
        <v>4.7250002521421786E-8</v>
      </c>
      <c r="BP327" s="205">
        <v>1969</v>
      </c>
      <c r="BQ327" s="206" t="s">
        <v>479</v>
      </c>
      <c r="BR327" s="205" t="s">
        <v>512</v>
      </c>
      <c r="BS327" s="205" t="s">
        <v>50</v>
      </c>
      <c r="BT327" s="205" t="s">
        <v>297</v>
      </c>
      <c r="BU327" s="891" t="s">
        <v>313</v>
      </c>
      <c r="BV327" s="267">
        <v>71.364850000000004</v>
      </c>
      <c r="BW327" s="268">
        <v>35.727029999999999</v>
      </c>
      <c r="BX327" s="269">
        <v>36.529879999999999</v>
      </c>
      <c r="BY327" s="258">
        <f t="shared" si="235"/>
        <v>34.834970000000006</v>
      </c>
      <c r="BZ327" s="259">
        <f t="shared" si="236"/>
        <v>0.48812503634492338</v>
      </c>
      <c r="CA327" s="280">
        <v>35.3033</v>
      </c>
      <c r="CB327" s="258">
        <v>8.92067E-2</v>
      </c>
      <c r="CC327" s="258">
        <v>0</v>
      </c>
      <c r="CD327" s="258"/>
      <c r="CE327" s="258">
        <v>4.4603299999999999E-2</v>
      </c>
      <c r="CF327" s="258"/>
      <c r="CG327" s="258"/>
      <c r="CH327" s="258">
        <v>0.20071220000000001</v>
      </c>
      <c r="CI327" s="258">
        <f t="shared" si="225"/>
        <v>-0.8028499999999994</v>
      </c>
      <c r="CJ327" s="892">
        <f t="shared" si="228"/>
        <v>-2.1999999901822775E-6</v>
      </c>
      <c r="CK327" s="893">
        <f t="shared" si="229"/>
        <v>-6.3154927079950896E-8</v>
      </c>
    </row>
    <row r="328" spans="1:89" s="266" customFormat="1" ht="11.45" customHeight="1">
      <c r="A328" s="491">
        <v>2016</v>
      </c>
      <c r="B328" s="883" t="s">
        <v>480</v>
      </c>
      <c r="C328" s="491" t="s">
        <v>514</v>
      </c>
      <c r="D328" s="491" t="s">
        <v>622</v>
      </c>
      <c r="E328" s="491" t="s">
        <v>648</v>
      </c>
      <c r="F328" s="924" t="s">
        <v>313</v>
      </c>
      <c r="G328" s="278">
        <v>33.928280000000001</v>
      </c>
      <c r="H328" s="925">
        <v>21.314350000000001</v>
      </c>
      <c r="I328" s="926">
        <v>24.276340000000001</v>
      </c>
      <c r="J328" s="925">
        <f t="shared" si="230"/>
        <v>9.6519399999999997</v>
      </c>
      <c r="K328" s="1003">
        <f t="shared" si="231"/>
        <v>0.28448067511821995</v>
      </c>
      <c r="L328" s="603">
        <v>9.6441219999999994</v>
      </c>
      <c r="M328" s="604">
        <v>0.11688709999999999</v>
      </c>
      <c r="N328" s="604">
        <v>1.8091410000000001</v>
      </c>
      <c r="O328" s="604">
        <v>0.44966030000000001</v>
      </c>
      <c r="P328" s="604">
        <v>0.1616583</v>
      </c>
      <c r="Q328" s="604">
        <v>9.3316999999999997E-2</v>
      </c>
      <c r="R328" s="604">
        <v>0.61518189999999995</v>
      </c>
      <c r="S328" s="604">
        <v>-0.31725029999999999</v>
      </c>
      <c r="T328" s="925">
        <f t="shared" si="222"/>
        <v>-2.9619900000000001</v>
      </c>
      <c r="U328" s="926">
        <f t="shared" ref="U328" si="237">J328-SUM(L328:T328)</f>
        <v>4.1212700000000879E-2</v>
      </c>
      <c r="V328" s="927">
        <f t="shared" si="232"/>
        <v>4.2698877116932842E-3</v>
      </c>
      <c r="W328" s="903">
        <f t="shared" si="219"/>
        <v>-3.286907088108712E-2</v>
      </c>
      <c r="X328" s="491">
        <v>2016</v>
      </c>
      <c r="Y328" s="883" t="s">
        <v>480</v>
      </c>
      <c r="Z328" s="491" t="s">
        <v>514</v>
      </c>
      <c r="AA328" s="491" t="s">
        <v>622</v>
      </c>
      <c r="AB328" s="491" t="s">
        <v>648</v>
      </c>
      <c r="AC328" s="924" t="s">
        <v>313</v>
      </c>
      <c r="AD328" s="603">
        <v>24.973839999999999</v>
      </c>
      <c r="AE328" s="604">
        <v>17.78265</v>
      </c>
      <c r="AF328" s="605">
        <v>20.914370000000002</v>
      </c>
      <c r="AG328" s="925">
        <f t="shared" ref="AG328" si="238">AD328-AF328</f>
        <v>4.0594699999999975</v>
      </c>
      <c r="AH328" s="1003">
        <f t="shared" ref="AH328" si="239">(AD328-AF328)/AD328</f>
        <v>0.16254889115970941</v>
      </c>
      <c r="AI328" s="278">
        <v>4.6829700000000001</v>
      </c>
      <c r="AJ328" s="925">
        <v>0.13843630000000001</v>
      </c>
      <c r="AK328" s="925">
        <v>1.433751</v>
      </c>
      <c r="AL328" s="925">
        <v>0.5716</v>
      </c>
      <c r="AM328" s="925">
        <v>0.16282179999999999</v>
      </c>
      <c r="AN328" s="925">
        <v>8.6749999999999994E-2</v>
      </c>
      <c r="AO328" s="925">
        <v>0.4916143</v>
      </c>
      <c r="AP328" s="925">
        <v>-0.40899750000000001</v>
      </c>
      <c r="AQ328" s="925">
        <f t="shared" ref="AQ328" si="240">AE328-AF328</f>
        <v>-3.1317200000000014</v>
      </c>
      <c r="AR328" s="926">
        <f t="shared" ref="AR328" si="241">AG328-SUM(AI328:AQ328)</f>
        <v>3.2244099999997999E-2</v>
      </c>
      <c r="AS328" s="927">
        <f t="shared" ref="AS328" si="242">AR328/AG328</f>
        <v>7.9429334371230783E-3</v>
      </c>
      <c r="AT328" s="491">
        <v>2016</v>
      </c>
      <c r="AU328" s="883" t="s">
        <v>480</v>
      </c>
      <c r="AV328" s="491" t="s">
        <v>514</v>
      </c>
      <c r="AW328" s="491" t="s">
        <v>622</v>
      </c>
      <c r="AX328" s="491" t="s">
        <v>648</v>
      </c>
      <c r="AY328" s="924" t="s">
        <v>313</v>
      </c>
      <c r="AZ328" s="603">
        <v>34.360050000000001</v>
      </c>
      <c r="BA328" s="604">
        <v>26.39321</v>
      </c>
      <c r="BB328" s="605">
        <v>30.459510000000002</v>
      </c>
      <c r="BC328" s="925">
        <f t="shared" si="233"/>
        <v>3.9005399999999995</v>
      </c>
      <c r="BD328" s="1003">
        <f t="shared" si="234"/>
        <v>0.11351962526247777</v>
      </c>
      <c r="BE328" s="278">
        <v>2.2726829999999998</v>
      </c>
      <c r="BF328" s="925">
        <v>9.7525600000000004E-2</v>
      </c>
      <c r="BG328" s="925">
        <v>3.8898920000000001</v>
      </c>
      <c r="BH328" s="925">
        <v>0.39995380000000003</v>
      </c>
      <c r="BI328" s="925">
        <v>0.20785809999999999</v>
      </c>
      <c r="BJ328" s="925">
        <v>0.14670559999999999</v>
      </c>
      <c r="BK328" s="925">
        <v>1.213654</v>
      </c>
      <c r="BL328" s="925">
        <v>-0.33168599999999998</v>
      </c>
      <c r="BM328" s="925">
        <f t="shared" si="224"/>
        <v>-4.0663000000000018</v>
      </c>
      <c r="BN328" s="926">
        <f t="shared" si="226"/>
        <v>7.0253900000001757E-2</v>
      </c>
      <c r="BO328" s="927">
        <f t="shared" si="227"/>
        <v>1.8011326636825097E-2</v>
      </c>
      <c r="BP328" s="491">
        <v>2016</v>
      </c>
      <c r="BQ328" s="883" t="s">
        <v>480</v>
      </c>
      <c r="BR328" s="491" t="s">
        <v>514</v>
      </c>
      <c r="BS328" s="491" t="s">
        <v>622</v>
      </c>
      <c r="BT328" s="491" t="s">
        <v>648</v>
      </c>
      <c r="BU328" s="924" t="s">
        <v>313</v>
      </c>
      <c r="BV328" s="603">
        <v>67.775459999999995</v>
      </c>
      <c r="BW328" s="604">
        <v>27.643080000000001</v>
      </c>
      <c r="BX328" s="605">
        <v>28.41544</v>
      </c>
      <c r="BY328" s="925">
        <f t="shared" si="235"/>
        <v>39.360019999999992</v>
      </c>
      <c r="BZ328" s="1003">
        <f t="shared" si="236"/>
        <v>0.58074146601144416</v>
      </c>
      <c r="CA328" s="278">
        <v>39.482300000000002</v>
      </c>
      <c r="CB328" s="925">
        <v>5.8795899999999998E-2</v>
      </c>
      <c r="CC328" s="925">
        <v>0.16982839999999999</v>
      </c>
      <c r="CD328" s="925">
        <v>7.8062999999999994E-2</v>
      </c>
      <c r="CE328" s="925">
        <v>8.1445699999999996E-2</v>
      </c>
      <c r="CF328" s="925">
        <v>3.8046799999999999E-2</v>
      </c>
      <c r="CG328" s="925">
        <v>0.1657372</v>
      </c>
      <c r="CH328" s="925">
        <v>5.2129700000000001E-2</v>
      </c>
      <c r="CI328" s="925">
        <f t="shared" si="225"/>
        <v>-0.77235999999999905</v>
      </c>
      <c r="CJ328" s="926">
        <f t="shared" si="228"/>
        <v>6.0332999999843651E-3</v>
      </c>
      <c r="CK328" s="927">
        <f t="shared" si="229"/>
        <v>1.5328498308650164E-4</v>
      </c>
    </row>
    <row r="329" spans="1:89" ht="11.45" customHeight="1">
      <c r="A329" s="205">
        <v>2013</v>
      </c>
      <c r="B329" s="206" t="s">
        <v>480</v>
      </c>
      <c r="C329" s="205" t="s">
        <v>514</v>
      </c>
      <c r="D329" s="205" t="s">
        <v>20</v>
      </c>
      <c r="E329" s="205" t="s">
        <v>298</v>
      </c>
      <c r="F329" s="891" t="s">
        <v>313</v>
      </c>
      <c r="G329" s="267">
        <v>34.933140000000002</v>
      </c>
      <c r="H329" s="268">
        <v>21.51754</v>
      </c>
      <c r="I329" s="269">
        <v>24.133389999999999</v>
      </c>
      <c r="J329" s="238">
        <f t="shared" si="230"/>
        <v>10.799750000000003</v>
      </c>
      <c r="K329" s="255">
        <f t="shared" si="231"/>
        <v>0.30915485982651436</v>
      </c>
      <c r="L329" s="267">
        <v>9.8438330000000001</v>
      </c>
      <c r="M329" s="268">
        <v>0.1290751</v>
      </c>
      <c r="N329" s="268">
        <v>2.0726360000000001</v>
      </c>
      <c r="O329" s="268">
        <v>0.44738289999999997</v>
      </c>
      <c r="P329" s="268">
        <v>0.3797913</v>
      </c>
      <c r="Q329" s="268">
        <v>7.3200200000000007E-2</v>
      </c>
      <c r="R329" s="268">
        <v>0.79660609999999998</v>
      </c>
      <c r="S329" s="268">
        <v>-0.3606586</v>
      </c>
      <c r="T329" s="258">
        <f t="shared" si="222"/>
        <v>-2.6158499999999982</v>
      </c>
      <c r="U329" s="892">
        <f t="shared" si="223"/>
        <v>3.3734000000000819E-2</v>
      </c>
      <c r="V329" s="893">
        <f t="shared" si="232"/>
        <v>3.1235908238617383E-3</v>
      </c>
      <c r="W329" s="900">
        <f t="shared" si="219"/>
        <v>-3.339508784925576E-2</v>
      </c>
      <c r="X329" s="205">
        <v>2013</v>
      </c>
      <c r="Y329" s="206" t="s">
        <v>480</v>
      </c>
      <c r="Z329" s="205" t="s">
        <v>514</v>
      </c>
      <c r="AA329" s="205" t="s">
        <v>20</v>
      </c>
      <c r="AB329" s="205" t="s">
        <v>298</v>
      </c>
      <c r="AC329" s="891" t="s">
        <v>313</v>
      </c>
      <c r="AD329" s="267">
        <v>26.94997</v>
      </c>
      <c r="AE329" s="268">
        <v>18.760950000000001</v>
      </c>
      <c r="AF329" s="269">
        <v>21.571999999999999</v>
      </c>
      <c r="AG329" s="238">
        <f t="shared" si="205"/>
        <v>5.3779700000000012</v>
      </c>
      <c r="AH329" s="255">
        <f t="shared" si="206"/>
        <v>0.19955383994861595</v>
      </c>
      <c r="AI329" s="280">
        <v>5.2044079999999999</v>
      </c>
      <c r="AJ329" s="258">
        <v>0.13677020000000001</v>
      </c>
      <c r="AK329" s="258">
        <v>1.6118490000000001</v>
      </c>
      <c r="AL329" s="258">
        <v>0.54280090000000003</v>
      </c>
      <c r="AM329" s="258">
        <v>0.42133429999999999</v>
      </c>
      <c r="AN329" s="258">
        <v>7.9644199999999998E-2</v>
      </c>
      <c r="AO329" s="258">
        <v>0.63067249999999997</v>
      </c>
      <c r="AP329" s="258">
        <v>-0.46223639999999999</v>
      </c>
      <c r="AQ329" s="258">
        <f t="shared" si="220"/>
        <v>-2.8110499999999981</v>
      </c>
      <c r="AR329" s="892">
        <f t="shared" si="221"/>
        <v>2.3777299999999002E-2</v>
      </c>
      <c r="AS329" s="893">
        <f t="shared" si="207"/>
        <v>4.4212407283787374E-3</v>
      </c>
      <c r="AT329" s="205">
        <v>2013</v>
      </c>
      <c r="AU329" s="206" t="s">
        <v>480</v>
      </c>
      <c r="AV329" s="205" t="s">
        <v>514</v>
      </c>
      <c r="AW329" s="205" t="s">
        <v>20</v>
      </c>
      <c r="AX329" s="205" t="s">
        <v>298</v>
      </c>
      <c r="AY329" s="891" t="s">
        <v>313</v>
      </c>
      <c r="AZ329" s="267">
        <v>34.676929999999999</v>
      </c>
      <c r="BA329" s="268">
        <v>25.631789999999999</v>
      </c>
      <c r="BB329" s="269">
        <v>29.03567</v>
      </c>
      <c r="BC329" s="238">
        <f t="shared" si="233"/>
        <v>5.6412599999999991</v>
      </c>
      <c r="BD329" s="255">
        <f t="shared" si="234"/>
        <v>0.16268049103539439</v>
      </c>
      <c r="BE329" s="280">
        <v>2.1837249999999999</v>
      </c>
      <c r="BF329" s="258">
        <v>0.13643169999999999</v>
      </c>
      <c r="BG329" s="258">
        <v>4.4466869999999998</v>
      </c>
      <c r="BH329" s="258">
        <v>0.436471</v>
      </c>
      <c r="BI329" s="258">
        <v>0.4080801</v>
      </c>
      <c r="BJ329" s="258">
        <v>8.2140900000000003E-2</v>
      </c>
      <c r="BK329" s="258">
        <v>1.644458</v>
      </c>
      <c r="BL329" s="258">
        <v>-0.38723750000000001</v>
      </c>
      <c r="BM329" s="258">
        <f t="shared" ref="BM329:BM339" si="243">BA329-BB329</f>
        <v>-3.4038800000000009</v>
      </c>
      <c r="BN329" s="892">
        <f t="shared" ref="BN329:BN338" si="244">BC329-SUM(BE329:BM329)</f>
        <v>9.4383799999999241E-2</v>
      </c>
      <c r="BO329" s="893">
        <f t="shared" ref="BO329:BO344" si="245">BN329/BC329</f>
        <v>1.673097854025506E-2</v>
      </c>
      <c r="BP329" s="205">
        <v>2013</v>
      </c>
      <c r="BQ329" s="206" t="s">
        <v>480</v>
      </c>
      <c r="BR329" s="205" t="s">
        <v>514</v>
      </c>
      <c r="BS329" s="205" t="s">
        <v>20</v>
      </c>
      <c r="BT329" s="205" t="s">
        <v>298</v>
      </c>
      <c r="BU329" s="891" t="s">
        <v>313</v>
      </c>
      <c r="BV329" s="267">
        <v>69.341819999999998</v>
      </c>
      <c r="BW329" s="268">
        <v>26.563580000000002</v>
      </c>
      <c r="BX329" s="269">
        <v>27.183019999999999</v>
      </c>
      <c r="BY329" s="238">
        <f t="shared" si="235"/>
        <v>42.158799999999999</v>
      </c>
      <c r="BZ329" s="255">
        <f t="shared" si="236"/>
        <v>0.60798519565826226</v>
      </c>
      <c r="CA329" s="280">
        <v>41.979970000000002</v>
      </c>
      <c r="CB329" s="258">
        <v>7.7359200000000003E-2</v>
      </c>
      <c r="CC329" s="258">
        <v>0.2129364</v>
      </c>
      <c r="CD329" s="258">
        <v>7.33843E-2</v>
      </c>
      <c r="CE329" s="258">
        <v>0.16942119999999999</v>
      </c>
      <c r="CF329" s="258">
        <v>4.38652E-2</v>
      </c>
      <c r="CG329" s="258">
        <v>0.1641407</v>
      </c>
      <c r="CH329" s="258">
        <v>0.1033859</v>
      </c>
      <c r="CI329" s="258">
        <f t="shared" ref="CI329:CI339" si="246">BW329-BX329</f>
        <v>-0.61943999999999733</v>
      </c>
      <c r="CJ329" s="892">
        <f t="shared" ref="CJ329:CJ338" si="247">BY329-SUM(CA329:CI329)</f>
        <v>-4.6222899999996514E-2</v>
      </c>
      <c r="CK329" s="893">
        <f t="shared" ref="CK329:CK344" si="248">CJ329/BY329</f>
        <v>-1.0963998026508467E-3</v>
      </c>
    </row>
    <row r="330" spans="1:89" ht="11.45" customHeight="1">
      <c r="A330" s="205">
        <v>2010</v>
      </c>
      <c r="B330" s="206" t="s">
        <v>480</v>
      </c>
      <c r="C330" s="205" t="s">
        <v>514</v>
      </c>
      <c r="D330" s="205" t="s">
        <v>4</v>
      </c>
      <c r="E330" s="205" t="s">
        <v>299</v>
      </c>
      <c r="F330" s="891" t="s">
        <v>313</v>
      </c>
      <c r="G330" s="267">
        <v>35.743279999999999</v>
      </c>
      <c r="H330" s="268">
        <v>21.26192</v>
      </c>
      <c r="I330" s="269">
        <v>23.948799999999999</v>
      </c>
      <c r="J330" s="238">
        <f t="shared" si="230"/>
        <v>11.79448</v>
      </c>
      <c r="K330" s="255">
        <f t="shared" si="231"/>
        <v>0.32997755102497589</v>
      </c>
      <c r="L330" s="267">
        <v>9.1842790000000001</v>
      </c>
      <c r="M330" s="268">
        <v>0.11880300000000001</v>
      </c>
      <c r="N330" s="268">
        <v>2.3643969999999999</v>
      </c>
      <c r="O330" s="268">
        <v>0.52803990000000001</v>
      </c>
      <c r="P330" s="268">
        <v>1.231395</v>
      </c>
      <c r="Q330" s="268">
        <v>7.4399900000000005E-2</v>
      </c>
      <c r="R330" s="268">
        <v>0.86190219999999995</v>
      </c>
      <c r="S330" s="268">
        <v>0.2076855</v>
      </c>
      <c r="T330" s="258">
        <f t="shared" si="222"/>
        <v>-2.6868799999999986</v>
      </c>
      <c r="U330" s="892">
        <f t="shared" si="223"/>
        <v>-8.9541499999999274E-2</v>
      </c>
      <c r="V330" s="893">
        <f t="shared" si="232"/>
        <v>-7.5918141367825693E-3</v>
      </c>
      <c r="W330" s="900">
        <f t="shared" si="219"/>
        <v>1.7608703393451851E-2</v>
      </c>
      <c r="X330" s="205">
        <v>2010</v>
      </c>
      <c r="Y330" s="206" t="s">
        <v>480</v>
      </c>
      <c r="Z330" s="205" t="s">
        <v>514</v>
      </c>
      <c r="AA330" s="205" t="s">
        <v>4</v>
      </c>
      <c r="AB330" s="205" t="s">
        <v>299</v>
      </c>
      <c r="AC330" s="891" t="s">
        <v>313</v>
      </c>
      <c r="AD330" s="267">
        <v>27.846080000000001</v>
      </c>
      <c r="AE330" s="268">
        <v>18.05395</v>
      </c>
      <c r="AF330" s="269">
        <v>20.851179999999999</v>
      </c>
      <c r="AG330" s="238">
        <f t="shared" si="205"/>
        <v>6.9949000000000012</v>
      </c>
      <c r="AH330" s="255">
        <f t="shared" si="206"/>
        <v>0.25119873246072699</v>
      </c>
      <c r="AI330" s="280">
        <v>5.0326089999999999</v>
      </c>
      <c r="AJ330" s="258">
        <v>0.1369486</v>
      </c>
      <c r="AK330" s="258">
        <v>1.795922</v>
      </c>
      <c r="AL330" s="258">
        <v>0.63184549999999995</v>
      </c>
      <c r="AM330" s="258">
        <v>1.363416</v>
      </c>
      <c r="AN330" s="258">
        <v>6.6652299999999998E-2</v>
      </c>
      <c r="AO330" s="258">
        <v>0.68043609999999999</v>
      </c>
      <c r="AP330" s="258">
        <v>0.13326740000000001</v>
      </c>
      <c r="AQ330" s="258">
        <f t="shared" si="220"/>
        <v>-2.797229999999999</v>
      </c>
      <c r="AR330" s="892">
        <f t="shared" si="221"/>
        <v>-4.8966899999998148E-2</v>
      </c>
      <c r="AS330" s="893">
        <f t="shared" si="207"/>
        <v>-7.0003716993807114E-3</v>
      </c>
      <c r="AT330" s="205">
        <v>2010</v>
      </c>
      <c r="AU330" s="206" t="s">
        <v>480</v>
      </c>
      <c r="AV330" s="205" t="s">
        <v>514</v>
      </c>
      <c r="AW330" s="205" t="s">
        <v>4</v>
      </c>
      <c r="AX330" s="205" t="s">
        <v>299</v>
      </c>
      <c r="AY330" s="891" t="s">
        <v>313</v>
      </c>
      <c r="AZ330" s="267">
        <v>36.750819999999997</v>
      </c>
      <c r="BA330" s="268">
        <v>25.885829999999999</v>
      </c>
      <c r="BB330" s="269">
        <v>29.33043</v>
      </c>
      <c r="BC330" s="238">
        <f t="shared" si="233"/>
        <v>7.4203899999999976</v>
      </c>
      <c r="BD330" s="255">
        <f t="shared" si="234"/>
        <v>0.20191086892755042</v>
      </c>
      <c r="BE330" s="280">
        <v>2.069499</v>
      </c>
      <c r="BF330" s="258">
        <v>0.1046371</v>
      </c>
      <c r="BG330" s="258">
        <v>4.9435070000000003</v>
      </c>
      <c r="BH330" s="258">
        <v>0.51895239999999998</v>
      </c>
      <c r="BI330" s="258">
        <v>1.3360129999999999</v>
      </c>
      <c r="BJ330" s="258">
        <v>0.10400769999999999</v>
      </c>
      <c r="BK330" s="258">
        <v>1.6593880000000001</v>
      </c>
      <c r="BL330" s="258">
        <v>0.33497519999999997</v>
      </c>
      <c r="BM330" s="258">
        <f t="shared" si="243"/>
        <v>-3.4446000000000012</v>
      </c>
      <c r="BN330" s="892">
        <f t="shared" si="244"/>
        <v>-0.20598940000000177</v>
      </c>
      <c r="BO330" s="893">
        <f t="shared" si="245"/>
        <v>-2.7759915583952032E-2</v>
      </c>
      <c r="BP330" s="205">
        <v>2010</v>
      </c>
      <c r="BQ330" s="206" t="s">
        <v>480</v>
      </c>
      <c r="BR330" s="205" t="s">
        <v>514</v>
      </c>
      <c r="BS330" s="205" t="s">
        <v>4</v>
      </c>
      <c r="BT330" s="205" t="s">
        <v>299</v>
      </c>
      <c r="BU330" s="891" t="s">
        <v>313</v>
      </c>
      <c r="BV330" s="267">
        <v>71.562870000000004</v>
      </c>
      <c r="BW330" s="268">
        <v>28.012509999999999</v>
      </c>
      <c r="BX330" s="269">
        <v>28.811070000000001</v>
      </c>
      <c r="BY330" s="238">
        <f t="shared" si="235"/>
        <v>42.751800000000003</v>
      </c>
      <c r="BZ330" s="255">
        <f t="shared" si="236"/>
        <v>0.59740197675135165</v>
      </c>
      <c r="CA330" s="280">
        <v>42.235930000000003</v>
      </c>
      <c r="CB330" s="258">
        <v>6.2098500000000001E-2</v>
      </c>
      <c r="CC330" s="258">
        <v>0.21665570000000001</v>
      </c>
      <c r="CD330" s="258">
        <v>5.6594800000000001E-2</v>
      </c>
      <c r="CE330" s="258">
        <v>0.41241460000000002</v>
      </c>
      <c r="CF330" s="258">
        <v>5.9658099999999999E-2</v>
      </c>
      <c r="CG330" s="258">
        <v>0.22471430000000001</v>
      </c>
      <c r="CH330" s="258">
        <v>0.30537219999999998</v>
      </c>
      <c r="CI330" s="258">
        <f t="shared" si="246"/>
        <v>-0.79856000000000193</v>
      </c>
      <c r="CJ330" s="892">
        <f t="shared" si="247"/>
        <v>-2.3078199999993387E-2</v>
      </c>
      <c r="CK330" s="893">
        <f t="shared" si="248"/>
        <v>-5.3981820648471839E-4</v>
      </c>
    </row>
    <row r="331" spans="1:89" ht="11.45" customHeight="1">
      <c r="A331" s="205">
        <v>2007</v>
      </c>
      <c r="B331" s="206" t="s">
        <v>480</v>
      </c>
      <c r="C331" s="205" t="s">
        <v>514</v>
      </c>
      <c r="D331" s="205" t="s">
        <v>6</v>
      </c>
      <c r="E331" s="205" t="s">
        <v>300</v>
      </c>
      <c r="F331" s="891" t="s">
        <v>313</v>
      </c>
      <c r="G331" s="267">
        <v>31.602650000000001</v>
      </c>
      <c r="H331" s="268">
        <v>21.019770000000001</v>
      </c>
      <c r="I331" s="269">
        <v>24.336590000000001</v>
      </c>
      <c r="J331" s="238">
        <f t="shared" si="230"/>
        <v>7.2660599999999995</v>
      </c>
      <c r="K331" s="255">
        <f t="shared" si="231"/>
        <v>0.22991932638560372</v>
      </c>
      <c r="L331" s="267">
        <v>7.9475699999999998</v>
      </c>
      <c r="M331" s="268">
        <v>0.1434202</v>
      </c>
      <c r="N331" s="268">
        <v>1.726081</v>
      </c>
      <c r="O331" s="268">
        <v>0.34692190000000001</v>
      </c>
      <c r="P331" s="268">
        <v>0.23662469999999999</v>
      </c>
      <c r="Q331" s="268">
        <v>4.8375099999999997E-2</v>
      </c>
      <c r="R331" s="268">
        <v>0.41671750000000002</v>
      </c>
      <c r="S331" s="268">
        <v>-0.22756290000000001</v>
      </c>
      <c r="T331" s="258">
        <f t="shared" si="222"/>
        <v>-3.3168199999999999</v>
      </c>
      <c r="U331" s="892">
        <f t="shared" si="223"/>
        <v>-5.5267500000001135E-2</v>
      </c>
      <c r="V331" s="893">
        <f t="shared" si="232"/>
        <v>-7.6062542836146602E-3</v>
      </c>
      <c r="W331" s="900">
        <f t="shared" si="219"/>
        <v>-3.1318610085796159E-2</v>
      </c>
      <c r="X331" s="205">
        <v>2007</v>
      </c>
      <c r="Y331" s="206" t="s">
        <v>480</v>
      </c>
      <c r="Z331" s="205" t="s">
        <v>514</v>
      </c>
      <c r="AA331" s="205" t="s">
        <v>6</v>
      </c>
      <c r="AB331" s="205" t="s">
        <v>300</v>
      </c>
      <c r="AC331" s="891" t="s">
        <v>313</v>
      </c>
      <c r="AD331" s="267">
        <v>23.1736</v>
      </c>
      <c r="AE331" s="268">
        <v>16.809899999999999</v>
      </c>
      <c r="AF331" s="269">
        <v>20.194680000000002</v>
      </c>
      <c r="AG331" s="238">
        <f t="shared" si="205"/>
        <v>2.9789199999999987</v>
      </c>
      <c r="AH331" s="255">
        <f t="shared" si="206"/>
        <v>0.12854800289985149</v>
      </c>
      <c r="AI331" s="280">
        <v>4.1986749999999997</v>
      </c>
      <c r="AJ331" s="258">
        <v>0.15926170000000001</v>
      </c>
      <c r="AK331" s="258">
        <v>1.329977</v>
      </c>
      <c r="AL331" s="258">
        <v>0.4120684</v>
      </c>
      <c r="AM331" s="258">
        <v>0.2441835</v>
      </c>
      <c r="AN331" s="258">
        <v>4.0293700000000002E-2</v>
      </c>
      <c r="AO331" s="258">
        <v>0.31883430000000001</v>
      </c>
      <c r="AP331" s="258">
        <v>-0.28918549999999998</v>
      </c>
      <c r="AQ331" s="258">
        <f t="shared" si="220"/>
        <v>-3.3847800000000028</v>
      </c>
      <c r="AR331" s="892">
        <f t="shared" si="221"/>
        <v>-5.0408099999997624E-2</v>
      </c>
      <c r="AS331" s="893">
        <f t="shared" si="207"/>
        <v>-1.6921602459951141E-2</v>
      </c>
      <c r="AT331" s="205">
        <v>2007</v>
      </c>
      <c r="AU331" s="206" t="s">
        <v>480</v>
      </c>
      <c r="AV331" s="205" t="s">
        <v>514</v>
      </c>
      <c r="AW331" s="205" t="s">
        <v>6</v>
      </c>
      <c r="AX331" s="205" t="s">
        <v>300</v>
      </c>
      <c r="AY331" s="891" t="s">
        <v>313</v>
      </c>
      <c r="AZ331" s="267">
        <v>32.728360000000002</v>
      </c>
      <c r="BA331" s="268">
        <v>26.113379999999999</v>
      </c>
      <c r="BB331" s="269">
        <v>30.093360000000001</v>
      </c>
      <c r="BC331" s="238">
        <f t="shared" si="233"/>
        <v>2.6350000000000016</v>
      </c>
      <c r="BD331" s="255">
        <f t="shared" si="234"/>
        <v>8.0511214127441805E-2</v>
      </c>
      <c r="BE331" s="280">
        <v>1.7956909999999999</v>
      </c>
      <c r="BF331" s="258">
        <v>0.13562299999999999</v>
      </c>
      <c r="BG331" s="258">
        <v>3.4659580000000001</v>
      </c>
      <c r="BH331" s="258">
        <v>0.34144020000000003</v>
      </c>
      <c r="BI331" s="258">
        <v>0.29088310000000001</v>
      </c>
      <c r="BJ331" s="258">
        <v>7.6319700000000004E-2</v>
      </c>
      <c r="BK331" s="258">
        <v>0.80329899999999999</v>
      </c>
      <c r="BL331" s="258">
        <v>-0.1928482</v>
      </c>
      <c r="BM331" s="258">
        <f t="shared" si="243"/>
        <v>-3.9799800000000012</v>
      </c>
      <c r="BN331" s="892">
        <f t="shared" si="244"/>
        <v>-0.10138579999999742</v>
      </c>
      <c r="BO331" s="893">
        <f t="shared" si="245"/>
        <v>-3.8476584440226703E-2</v>
      </c>
      <c r="BP331" s="205">
        <v>2007</v>
      </c>
      <c r="BQ331" s="206" t="s">
        <v>480</v>
      </c>
      <c r="BR331" s="205" t="s">
        <v>514</v>
      </c>
      <c r="BS331" s="205" t="s">
        <v>6</v>
      </c>
      <c r="BT331" s="205" t="s">
        <v>300</v>
      </c>
      <c r="BU331" s="891" t="s">
        <v>313</v>
      </c>
      <c r="BV331" s="267">
        <v>71.240350000000007</v>
      </c>
      <c r="BW331" s="268">
        <v>31.718219999999999</v>
      </c>
      <c r="BX331" s="269">
        <v>33.323219999999999</v>
      </c>
      <c r="BY331" s="238">
        <f t="shared" si="235"/>
        <v>37.917130000000007</v>
      </c>
      <c r="BZ331" s="255">
        <f t="shared" si="236"/>
        <v>0.53224233176844304</v>
      </c>
      <c r="CA331" s="280">
        <v>39.013629999999999</v>
      </c>
      <c r="CB331" s="258">
        <v>7.7060699999999996E-2</v>
      </c>
      <c r="CC331" s="258">
        <v>0.17031959999999999</v>
      </c>
      <c r="CD331" s="258">
        <v>4.4751199999999998E-2</v>
      </c>
      <c r="CE331" s="258">
        <v>8.6840600000000004E-2</v>
      </c>
      <c r="CF331" s="258">
        <v>3.53546E-2</v>
      </c>
      <c r="CG331" s="258">
        <v>7.2867399999999999E-2</v>
      </c>
      <c r="CH331" s="258">
        <v>-8.8210000000000003E-4</v>
      </c>
      <c r="CI331" s="258">
        <f t="shared" si="246"/>
        <v>-1.6050000000000004</v>
      </c>
      <c r="CJ331" s="892">
        <f t="shared" si="247"/>
        <v>2.218800000000698E-2</v>
      </c>
      <c r="CK331" s="893">
        <f t="shared" si="248"/>
        <v>5.8517087131876745E-4</v>
      </c>
    </row>
    <row r="332" spans="1:89" ht="11.45" customHeight="1">
      <c r="A332" s="205">
        <v>2004</v>
      </c>
      <c r="B332" s="206" t="s">
        <v>480</v>
      </c>
      <c r="C332" s="205" t="s">
        <v>514</v>
      </c>
      <c r="D332" s="205" t="s">
        <v>8</v>
      </c>
      <c r="E332" s="205" t="s">
        <v>301</v>
      </c>
      <c r="F332" s="891" t="s">
        <v>313</v>
      </c>
      <c r="G332" s="267">
        <v>32.30545</v>
      </c>
      <c r="H332" s="268">
        <v>21.112259999999999</v>
      </c>
      <c r="I332" s="269">
        <v>23.93731</v>
      </c>
      <c r="J332" s="238">
        <f t="shared" si="230"/>
        <v>8.3681400000000004</v>
      </c>
      <c r="K332" s="255">
        <f t="shared" si="231"/>
        <v>0.25903183518570394</v>
      </c>
      <c r="L332" s="267">
        <v>8.2470289999999995</v>
      </c>
      <c r="M332" s="268">
        <v>0.15309429999999999</v>
      </c>
      <c r="N332" s="268">
        <v>1.9065019999999999</v>
      </c>
      <c r="O332" s="268">
        <v>0.3639984</v>
      </c>
      <c r="P332" s="268">
        <v>0.31769560000000002</v>
      </c>
      <c r="Q332" s="268">
        <v>4.67319E-2</v>
      </c>
      <c r="R332" s="268">
        <v>0.3564968</v>
      </c>
      <c r="S332" s="268">
        <v>-0.248476</v>
      </c>
      <c r="T332" s="258">
        <f t="shared" si="222"/>
        <v>-2.8250500000000009</v>
      </c>
      <c r="U332" s="892">
        <f t="shared" si="223"/>
        <v>5.0118000000002993E-2</v>
      </c>
      <c r="V332" s="893">
        <f t="shared" si="232"/>
        <v>5.9891445410811713E-3</v>
      </c>
      <c r="W332" s="900">
        <f t="shared" si="219"/>
        <v>-2.9693097868821506E-2</v>
      </c>
      <c r="X332" s="205">
        <v>2004</v>
      </c>
      <c r="Y332" s="206" t="s">
        <v>480</v>
      </c>
      <c r="Z332" s="205" t="s">
        <v>514</v>
      </c>
      <c r="AA332" s="205" t="s">
        <v>8</v>
      </c>
      <c r="AB332" s="205" t="s">
        <v>301</v>
      </c>
      <c r="AC332" s="891" t="s">
        <v>313</v>
      </c>
      <c r="AD332" s="267">
        <v>23.728390000000001</v>
      </c>
      <c r="AE332" s="268">
        <v>16.87078</v>
      </c>
      <c r="AF332" s="269">
        <v>19.724550000000001</v>
      </c>
      <c r="AG332" s="238">
        <f t="shared" si="205"/>
        <v>4.0038400000000003</v>
      </c>
      <c r="AH332" s="255">
        <f t="shared" si="206"/>
        <v>0.16873626908526032</v>
      </c>
      <c r="AI332" s="280">
        <v>4.4210479999999999</v>
      </c>
      <c r="AJ332" s="258">
        <v>0.16496179999999999</v>
      </c>
      <c r="AK332" s="258">
        <v>1.471708</v>
      </c>
      <c r="AL332" s="258">
        <v>0.45125769999999998</v>
      </c>
      <c r="AM332" s="258">
        <v>0.31900879999999998</v>
      </c>
      <c r="AN332" s="258">
        <v>4.0142999999999998E-2</v>
      </c>
      <c r="AO332" s="258">
        <v>0.26177879999999998</v>
      </c>
      <c r="AP332" s="258">
        <v>-0.3141642</v>
      </c>
      <c r="AQ332" s="258">
        <f t="shared" si="220"/>
        <v>-2.8537700000000008</v>
      </c>
      <c r="AR332" s="892">
        <f t="shared" si="221"/>
        <v>4.1868100000000297E-2</v>
      </c>
      <c r="AS332" s="893">
        <f t="shared" si="207"/>
        <v>1.0456986293158641E-2</v>
      </c>
      <c r="AT332" s="205">
        <v>2004</v>
      </c>
      <c r="AU332" s="206" t="s">
        <v>480</v>
      </c>
      <c r="AV332" s="205" t="s">
        <v>514</v>
      </c>
      <c r="AW332" s="205" t="s">
        <v>8</v>
      </c>
      <c r="AX332" s="205" t="s">
        <v>301</v>
      </c>
      <c r="AY332" s="891" t="s">
        <v>313</v>
      </c>
      <c r="AZ332" s="267">
        <v>32.574289999999998</v>
      </c>
      <c r="BA332" s="268">
        <v>25.387149999999998</v>
      </c>
      <c r="BB332" s="269">
        <v>28.795059999999999</v>
      </c>
      <c r="BC332" s="238">
        <f t="shared" si="233"/>
        <v>3.7792299999999983</v>
      </c>
      <c r="BD332" s="255">
        <f t="shared" si="234"/>
        <v>0.1160187988748181</v>
      </c>
      <c r="BE332" s="280">
        <v>1.9165559999999999</v>
      </c>
      <c r="BF332" s="258">
        <v>0.1688433</v>
      </c>
      <c r="BG332" s="258">
        <v>3.7767179999999998</v>
      </c>
      <c r="BH332" s="258">
        <v>0.31835649999999999</v>
      </c>
      <c r="BI332" s="258">
        <v>0.40772249999999999</v>
      </c>
      <c r="BJ332" s="258">
        <v>6.4906099999999994E-2</v>
      </c>
      <c r="BK332" s="258">
        <v>0.70514109999999997</v>
      </c>
      <c r="BL332" s="258">
        <v>-0.25514979999999998</v>
      </c>
      <c r="BM332" s="258">
        <f t="shared" si="243"/>
        <v>-3.4079100000000011</v>
      </c>
      <c r="BN332" s="892">
        <f t="shared" si="244"/>
        <v>8.4046299999999796E-2</v>
      </c>
      <c r="BO332" s="893">
        <f t="shared" si="245"/>
        <v>2.2239001066354742E-2</v>
      </c>
      <c r="BP332" s="205">
        <v>2004</v>
      </c>
      <c r="BQ332" s="206" t="s">
        <v>480</v>
      </c>
      <c r="BR332" s="205" t="s">
        <v>514</v>
      </c>
      <c r="BS332" s="205" t="s">
        <v>8</v>
      </c>
      <c r="BT332" s="205" t="s">
        <v>301</v>
      </c>
      <c r="BU332" s="891" t="s">
        <v>313</v>
      </c>
      <c r="BV332" s="267">
        <v>74.817670000000007</v>
      </c>
      <c r="BW332" s="268">
        <v>33.23415</v>
      </c>
      <c r="BX332" s="269">
        <v>34.677529999999997</v>
      </c>
      <c r="BY332" s="238">
        <f t="shared" si="235"/>
        <v>40.140140000000009</v>
      </c>
      <c r="BZ332" s="255">
        <f t="shared" si="236"/>
        <v>0.53650614888167469</v>
      </c>
      <c r="CA332" s="280">
        <v>41.028829999999999</v>
      </c>
      <c r="CB332" s="258">
        <v>5.7723999999999998E-2</v>
      </c>
      <c r="CC332" s="258">
        <v>0.1332073</v>
      </c>
      <c r="CD332" s="258">
        <v>4.4353499999999997E-2</v>
      </c>
      <c r="CE332" s="258">
        <v>0.1144371</v>
      </c>
      <c r="CF332" s="258">
        <v>3.8797400000000003E-2</v>
      </c>
      <c r="CG332" s="258">
        <v>7.6795600000000006E-2</v>
      </c>
      <c r="CH332" s="258">
        <v>6.1988799999999997E-2</v>
      </c>
      <c r="CI332" s="258">
        <f t="shared" si="246"/>
        <v>-1.4433799999999977</v>
      </c>
      <c r="CJ332" s="892">
        <f t="shared" si="247"/>
        <v>2.7386300000003416E-2</v>
      </c>
      <c r="CK332" s="893">
        <f t="shared" si="248"/>
        <v>6.8226717694565612E-4</v>
      </c>
    </row>
    <row r="333" spans="1:89" ht="11.45" customHeight="1">
      <c r="A333" s="205">
        <v>2000</v>
      </c>
      <c r="B333" s="206" t="s">
        <v>480</v>
      </c>
      <c r="C333" s="205" t="s">
        <v>514</v>
      </c>
      <c r="D333" s="205" t="s">
        <v>10</v>
      </c>
      <c r="E333" s="205" t="s">
        <v>302</v>
      </c>
      <c r="F333" s="891" t="s">
        <v>313</v>
      </c>
      <c r="G333" s="267">
        <v>29.890049999999999</v>
      </c>
      <c r="H333" s="268">
        <v>20.262820000000001</v>
      </c>
      <c r="I333" s="269">
        <v>23.473379999999999</v>
      </c>
      <c r="J333" s="238">
        <f t="shared" si="230"/>
        <v>6.4166699999999999</v>
      </c>
      <c r="K333" s="255">
        <f t="shared" si="231"/>
        <v>0.21467578675846979</v>
      </c>
      <c r="L333" s="267">
        <v>7.9644769999999996</v>
      </c>
      <c r="M333" s="268">
        <v>0.16926859999999999</v>
      </c>
      <c r="N333" s="268">
        <v>0.74232860000000001</v>
      </c>
      <c r="O333" s="268">
        <v>0.27761550000000002</v>
      </c>
      <c r="P333" s="268">
        <v>0.22642419999999999</v>
      </c>
      <c r="Q333" s="268">
        <v>6.3773200000000002E-2</v>
      </c>
      <c r="R333" s="268">
        <v>0.37479020000000002</v>
      </c>
      <c r="S333" s="268">
        <v>-0.16585349999999999</v>
      </c>
      <c r="T333" s="258">
        <f t="shared" si="222"/>
        <v>-3.2105599999999974</v>
      </c>
      <c r="U333" s="892">
        <f t="shared" si="223"/>
        <v>-2.559380000000111E-2</v>
      </c>
      <c r="V333" s="893">
        <f t="shared" si="232"/>
        <v>-3.9886420838224669E-3</v>
      </c>
      <c r="W333" s="900">
        <f t="shared" si="219"/>
        <v>-2.5847285274137519E-2</v>
      </c>
      <c r="X333" s="205">
        <v>2000</v>
      </c>
      <c r="Y333" s="206" t="s">
        <v>480</v>
      </c>
      <c r="Z333" s="205" t="s">
        <v>514</v>
      </c>
      <c r="AA333" s="205" t="s">
        <v>10</v>
      </c>
      <c r="AB333" s="205" t="s">
        <v>302</v>
      </c>
      <c r="AC333" s="891" t="s">
        <v>313</v>
      </c>
      <c r="AD333" s="267">
        <v>21.18329</v>
      </c>
      <c r="AE333" s="268">
        <v>15.69824</v>
      </c>
      <c r="AF333" s="269">
        <v>18.935130000000001</v>
      </c>
      <c r="AG333" s="238">
        <f t="shared" si="205"/>
        <v>2.2481599999999986</v>
      </c>
      <c r="AH333" s="255">
        <f t="shared" si="206"/>
        <v>0.10612893464612903</v>
      </c>
      <c r="AI333" s="280">
        <v>4.0178950000000002</v>
      </c>
      <c r="AJ333" s="258">
        <v>0.17409559999999999</v>
      </c>
      <c r="AK333" s="258">
        <v>0.62925149999999996</v>
      </c>
      <c r="AL333" s="258">
        <v>0.35387990000000002</v>
      </c>
      <c r="AM333" s="258">
        <v>0.23250100000000001</v>
      </c>
      <c r="AN333" s="258">
        <v>5.7466999999999997E-2</v>
      </c>
      <c r="AO333" s="258">
        <v>0.27449230000000002</v>
      </c>
      <c r="AP333" s="258">
        <v>-0.23410839999999999</v>
      </c>
      <c r="AQ333" s="258">
        <f t="shared" si="220"/>
        <v>-3.2368900000000007</v>
      </c>
      <c r="AR333" s="892">
        <f t="shared" si="221"/>
        <v>-2.0423900000000828E-2</v>
      </c>
      <c r="AS333" s="893">
        <f t="shared" si="207"/>
        <v>-9.0847181695256751E-3</v>
      </c>
      <c r="AT333" s="205">
        <v>2000</v>
      </c>
      <c r="AU333" s="206" t="s">
        <v>480</v>
      </c>
      <c r="AV333" s="205" t="s">
        <v>514</v>
      </c>
      <c r="AW333" s="205" t="s">
        <v>10</v>
      </c>
      <c r="AX333" s="205" t="s">
        <v>302</v>
      </c>
      <c r="AY333" s="891" t="s">
        <v>313</v>
      </c>
      <c r="AZ333" s="267">
        <v>29.752130000000001</v>
      </c>
      <c r="BA333" s="268">
        <v>25.198650000000001</v>
      </c>
      <c r="BB333" s="269">
        <v>29.496310000000001</v>
      </c>
      <c r="BC333" s="238">
        <f t="shared" si="233"/>
        <v>0.25581999999999994</v>
      </c>
      <c r="BD333" s="255">
        <f t="shared" si="234"/>
        <v>8.5983759818204584E-3</v>
      </c>
      <c r="BE333" s="280">
        <v>1.907159</v>
      </c>
      <c r="BF333" s="258">
        <v>0.20212359999999999</v>
      </c>
      <c r="BG333" s="258">
        <v>1.2995410000000001</v>
      </c>
      <c r="BH333" s="258">
        <v>0.2162752</v>
      </c>
      <c r="BI333" s="258">
        <v>0.2672291</v>
      </c>
      <c r="BJ333" s="258">
        <v>9.2039099999999999E-2</v>
      </c>
      <c r="BK333" s="258">
        <v>0.74865530000000002</v>
      </c>
      <c r="BL333" s="258">
        <v>-0.13413910000000001</v>
      </c>
      <c r="BM333" s="258">
        <f t="shared" si="243"/>
        <v>-4.2976600000000005</v>
      </c>
      <c r="BN333" s="892">
        <f t="shared" si="244"/>
        <v>-4.5403200000000865E-2</v>
      </c>
      <c r="BO333" s="1010">
        <f t="shared" si="245"/>
        <v>-0.17748104135720771</v>
      </c>
      <c r="BP333" s="205">
        <v>2000</v>
      </c>
      <c r="BQ333" s="206" t="s">
        <v>480</v>
      </c>
      <c r="BR333" s="205" t="s">
        <v>514</v>
      </c>
      <c r="BS333" s="205" t="s">
        <v>10</v>
      </c>
      <c r="BT333" s="205" t="s">
        <v>302</v>
      </c>
      <c r="BU333" s="891" t="s">
        <v>313</v>
      </c>
      <c r="BV333" s="267">
        <v>74.100560000000002</v>
      </c>
      <c r="BW333" s="268">
        <v>32.592329999999997</v>
      </c>
      <c r="BX333" s="269">
        <v>33.307110000000002</v>
      </c>
      <c r="BY333" s="238">
        <f t="shared" si="235"/>
        <v>40.79345</v>
      </c>
      <c r="BZ333" s="255">
        <f t="shared" si="236"/>
        <v>0.55051473295208564</v>
      </c>
      <c r="CA333" s="280">
        <v>41.031750000000002</v>
      </c>
      <c r="CB333" s="258">
        <v>8.0114400000000002E-2</v>
      </c>
      <c r="CC333" s="258">
        <v>9.5649700000000004E-2</v>
      </c>
      <c r="CD333" s="258">
        <v>4.5627599999999997E-2</v>
      </c>
      <c r="CE333" s="258">
        <v>8.8140499999999997E-2</v>
      </c>
      <c r="CF333" s="258">
        <v>2.9790899999999999E-2</v>
      </c>
      <c r="CG333" s="258">
        <v>4.8280700000000003E-2</v>
      </c>
      <c r="CH333" s="258">
        <v>9.7684900000000005E-2</v>
      </c>
      <c r="CI333" s="258">
        <f t="shared" si="246"/>
        <v>-0.71478000000000463</v>
      </c>
      <c r="CJ333" s="892">
        <f t="shared" si="247"/>
        <v>-8.8087000000030002E-3</v>
      </c>
      <c r="CK333" s="893">
        <f t="shared" si="248"/>
        <v>-2.15934175707203E-4</v>
      </c>
    </row>
    <row r="334" spans="1:89" ht="11.45" customHeight="1">
      <c r="A334" s="205">
        <v>1997</v>
      </c>
      <c r="B334" s="206" t="s">
        <v>480</v>
      </c>
      <c r="C334" s="205" t="s">
        <v>514</v>
      </c>
      <c r="D334" s="205" t="s">
        <v>12</v>
      </c>
      <c r="E334" s="205" t="s">
        <v>303</v>
      </c>
      <c r="F334" s="891" t="s">
        <v>313</v>
      </c>
      <c r="G334" s="267">
        <v>31.016089999999998</v>
      </c>
      <c r="H334" s="268">
        <v>20.338429999999999</v>
      </c>
      <c r="I334" s="269">
        <v>23.733170000000001</v>
      </c>
      <c r="J334" s="238">
        <f t="shared" si="230"/>
        <v>7.2829199999999972</v>
      </c>
      <c r="K334" s="255">
        <f t="shared" si="231"/>
        <v>0.23481102872734758</v>
      </c>
      <c r="L334" s="267">
        <v>8.4107330000000005</v>
      </c>
      <c r="M334" s="268">
        <v>0.1800833</v>
      </c>
      <c r="N334" s="268">
        <v>1.0786309999999999</v>
      </c>
      <c r="O334" s="268">
        <v>0.371892</v>
      </c>
      <c r="P334" s="268">
        <v>0.28980539999999999</v>
      </c>
      <c r="Q334" s="268">
        <v>4.2283099999999997E-2</v>
      </c>
      <c r="R334" s="268">
        <v>0.46197700000000003</v>
      </c>
      <c r="S334" s="268">
        <v>-0.1419783</v>
      </c>
      <c r="T334" s="258">
        <f t="shared" si="222"/>
        <v>-3.3947400000000023</v>
      </c>
      <c r="U334" s="892">
        <f t="shared" si="223"/>
        <v>-1.5766500000001571E-2</v>
      </c>
      <c r="V334" s="893">
        <f t="shared" si="232"/>
        <v>-2.1648596991318833E-3</v>
      </c>
      <c r="W334" s="900">
        <f t="shared" si="219"/>
        <v>-1.9494694435748305E-2</v>
      </c>
      <c r="X334" s="205">
        <v>1997</v>
      </c>
      <c r="Y334" s="206" t="s">
        <v>480</v>
      </c>
      <c r="Z334" s="205" t="s">
        <v>514</v>
      </c>
      <c r="AA334" s="205" t="s">
        <v>12</v>
      </c>
      <c r="AB334" s="205" t="s">
        <v>303</v>
      </c>
      <c r="AC334" s="891" t="s">
        <v>313</v>
      </c>
      <c r="AD334" s="267">
        <v>22.092230000000001</v>
      </c>
      <c r="AE334" s="268">
        <v>15.84492</v>
      </c>
      <c r="AF334" s="269">
        <v>19.14593</v>
      </c>
      <c r="AG334" s="238">
        <f t="shared" si="205"/>
        <v>2.9463000000000008</v>
      </c>
      <c r="AH334" s="255">
        <f t="shared" si="206"/>
        <v>0.13336363056151421</v>
      </c>
      <c r="AI334" s="280">
        <v>4.2415950000000002</v>
      </c>
      <c r="AJ334" s="258">
        <v>0.20337769999999999</v>
      </c>
      <c r="AK334" s="258">
        <v>0.89768599999999998</v>
      </c>
      <c r="AL334" s="258">
        <v>0.43329620000000002</v>
      </c>
      <c r="AM334" s="258">
        <v>0.2925854</v>
      </c>
      <c r="AN334" s="258">
        <v>3.8781599999999999E-2</v>
      </c>
      <c r="AO334" s="258">
        <v>0.35174369999999999</v>
      </c>
      <c r="AP334" s="258">
        <v>-0.19202849999999999</v>
      </c>
      <c r="AQ334" s="258">
        <f t="shared" si="220"/>
        <v>-3.3010099999999998</v>
      </c>
      <c r="AR334" s="892">
        <f t="shared" si="221"/>
        <v>-1.9727099999999886E-2</v>
      </c>
      <c r="AS334" s="893">
        <f t="shared" si="207"/>
        <v>-6.6955503512880158E-3</v>
      </c>
      <c r="AT334" s="205">
        <v>1997</v>
      </c>
      <c r="AU334" s="206" t="s">
        <v>480</v>
      </c>
      <c r="AV334" s="205" t="s">
        <v>514</v>
      </c>
      <c r="AW334" s="205" t="s">
        <v>12</v>
      </c>
      <c r="AX334" s="205" t="s">
        <v>303</v>
      </c>
      <c r="AY334" s="891" t="s">
        <v>313</v>
      </c>
      <c r="AZ334" s="267">
        <v>31.89902</v>
      </c>
      <c r="BA334" s="268">
        <v>26.182130000000001</v>
      </c>
      <c r="BB334" s="269">
        <v>31.016220000000001</v>
      </c>
      <c r="BC334" s="238">
        <f t="shared" si="233"/>
        <v>0.88279999999999959</v>
      </c>
      <c r="BD334" s="255">
        <f t="shared" si="234"/>
        <v>2.7674831389804439E-2</v>
      </c>
      <c r="BE334" s="280">
        <v>2.146547</v>
      </c>
      <c r="BF334" s="258">
        <v>0.1622391</v>
      </c>
      <c r="BG334" s="258">
        <v>1.8846339999999999</v>
      </c>
      <c r="BH334" s="258">
        <v>0.38992310000000002</v>
      </c>
      <c r="BI334" s="258">
        <v>0.36778260000000002</v>
      </c>
      <c r="BJ334" s="258">
        <v>4.2750400000000001E-2</v>
      </c>
      <c r="BK334" s="258">
        <v>0.86108399999999996</v>
      </c>
      <c r="BL334" s="258">
        <v>-0.1210222</v>
      </c>
      <c r="BM334" s="258">
        <f t="shared" si="243"/>
        <v>-4.8340899999999998</v>
      </c>
      <c r="BN334" s="892">
        <f t="shared" si="244"/>
        <v>-1.704800000000084E-2</v>
      </c>
      <c r="BO334" s="893">
        <f t="shared" si="245"/>
        <v>-1.9311282283643916E-2</v>
      </c>
      <c r="BP334" s="205">
        <v>1997</v>
      </c>
      <c r="BQ334" s="206" t="s">
        <v>480</v>
      </c>
      <c r="BR334" s="205" t="s">
        <v>514</v>
      </c>
      <c r="BS334" s="205" t="s">
        <v>12</v>
      </c>
      <c r="BT334" s="205" t="s">
        <v>303</v>
      </c>
      <c r="BU334" s="891" t="s">
        <v>313</v>
      </c>
      <c r="BV334" s="267">
        <v>74.026880000000006</v>
      </c>
      <c r="BW334" s="268">
        <v>29.794070000000001</v>
      </c>
      <c r="BX334" s="269">
        <v>30.33586</v>
      </c>
      <c r="BY334" s="238">
        <f t="shared" si="235"/>
        <v>43.691020000000009</v>
      </c>
      <c r="BZ334" s="255">
        <f t="shared" si="236"/>
        <v>0.59020480128299346</v>
      </c>
      <c r="CA334" s="280">
        <v>43.67512</v>
      </c>
      <c r="CB334" s="258">
        <v>0.1093988</v>
      </c>
      <c r="CC334" s="258">
        <v>0.13364119999999999</v>
      </c>
      <c r="CD334" s="258">
        <v>3.7339200000000003E-2</v>
      </c>
      <c r="CE334" s="258">
        <v>9.1134099999999996E-2</v>
      </c>
      <c r="CF334" s="258">
        <v>7.2828299999999999E-2</v>
      </c>
      <c r="CG334" s="258">
        <v>9.2081099999999999E-2</v>
      </c>
      <c r="CH334" s="258">
        <v>6.44541E-2</v>
      </c>
      <c r="CI334" s="258">
        <f t="shared" si="246"/>
        <v>-0.54178999999999888</v>
      </c>
      <c r="CJ334" s="892">
        <f t="shared" si="247"/>
        <v>-4.3186799999986647E-2</v>
      </c>
      <c r="CK334" s="893">
        <f t="shared" si="248"/>
        <v>-9.8845941339860324E-4</v>
      </c>
    </row>
    <row r="335" spans="1:89" ht="11.45" customHeight="1">
      <c r="A335" s="205">
        <v>1994</v>
      </c>
      <c r="B335" s="206" t="s">
        <v>480</v>
      </c>
      <c r="C335" s="205" t="s">
        <v>514</v>
      </c>
      <c r="D335" s="205" t="s">
        <v>12</v>
      </c>
      <c r="E335" s="205" t="s">
        <v>304</v>
      </c>
      <c r="F335" s="891" t="s">
        <v>313</v>
      </c>
      <c r="G335" s="267">
        <v>32.057189999999999</v>
      </c>
      <c r="H335" s="268">
        <v>20.803930000000001</v>
      </c>
      <c r="I335" s="269">
        <v>23.875050000000002</v>
      </c>
      <c r="J335" s="238">
        <f t="shared" si="230"/>
        <v>8.1821399999999969</v>
      </c>
      <c r="K335" s="255">
        <f t="shared" si="231"/>
        <v>0.25523572091003599</v>
      </c>
      <c r="L335" s="267">
        <v>8.6056030000000003</v>
      </c>
      <c r="M335" s="268">
        <v>0.25131510000000001</v>
      </c>
      <c r="N335" s="268">
        <v>1.073588</v>
      </c>
      <c r="O335" s="268">
        <v>0.39516639999999997</v>
      </c>
      <c r="P335" s="268">
        <v>0.41217989999999999</v>
      </c>
      <c r="Q335" s="268">
        <v>9.2884099999999997E-2</v>
      </c>
      <c r="R335" s="268">
        <v>0.63046650000000004</v>
      </c>
      <c r="S335" s="268">
        <v>-0.16172600000000001</v>
      </c>
      <c r="T335" s="258">
        <f t="shared" si="222"/>
        <v>-3.0711200000000005</v>
      </c>
      <c r="U335" s="892">
        <f t="shared" si="223"/>
        <v>-4.6217000000002173E-2</v>
      </c>
      <c r="V335" s="893">
        <f t="shared" si="232"/>
        <v>-5.6485222692354555E-3</v>
      </c>
      <c r="W335" s="900">
        <f t="shared" si="219"/>
        <v>-1.9765733658920537E-2</v>
      </c>
      <c r="X335" s="205">
        <v>1994</v>
      </c>
      <c r="Y335" s="206" t="s">
        <v>480</v>
      </c>
      <c r="Z335" s="205" t="s">
        <v>514</v>
      </c>
      <c r="AA335" s="205" t="s">
        <v>12</v>
      </c>
      <c r="AB335" s="205" t="s">
        <v>304</v>
      </c>
      <c r="AC335" s="891" t="s">
        <v>313</v>
      </c>
      <c r="AD335" s="267">
        <v>22.771450000000002</v>
      </c>
      <c r="AE335" s="268">
        <v>16.09158</v>
      </c>
      <c r="AF335" s="269">
        <v>19.0885</v>
      </c>
      <c r="AG335" s="238">
        <f t="shared" si="205"/>
        <v>3.6829500000000017</v>
      </c>
      <c r="AH335" s="255">
        <f t="shared" si="206"/>
        <v>0.16173541869314434</v>
      </c>
      <c r="AI335" s="280">
        <v>4.2474340000000002</v>
      </c>
      <c r="AJ335" s="258">
        <v>0.26463409999999998</v>
      </c>
      <c r="AK335" s="258">
        <v>0.94226929999999998</v>
      </c>
      <c r="AL335" s="258">
        <v>0.47493839999999998</v>
      </c>
      <c r="AM335" s="258">
        <v>0.4294481</v>
      </c>
      <c r="AN335" s="258">
        <v>7.1812600000000004E-2</v>
      </c>
      <c r="AO335" s="258">
        <v>0.50276759999999998</v>
      </c>
      <c r="AP335" s="258">
        <v>-0.21961739999999999</v>
      </c>
      <c r="AQ335" s="258">
        <f t="shared" si="220"/>
        <v>-2.9969199999999994</v>
      </c>
      <c r="AR335" s="892">
        <f t="shared" si="221"/>
        <v>-3.3816700000000033E-2</v>
      </c>
      <c r="AS335" s="893">
        <f t="shared" si="207"/>
        <v>-9.1819601134959794E-3</v>
      </c>
      <c r="AT335" s="205">
        <v>1994</v>
      </c>
      <c r="AU335" s="206" t="s">
        <v>480</v>
      </c>
      <c r="AV335" s="205" t="s">
        <v>514</v>
      </c>
      <c r="AW335" s="205" t="s">
        <v>12</v>
      </c>
      <c r="AX335" s="205" t="s">
        <v>304</v>
      </c>
      <c r="AY335" s="891" t="s">
        <v>313</v>
      </c>
      <c r="AZ335" s="267">
        <v>33.304720000000003</v>
      </c>
      <c r="BA335" s="268">
        <v>27.346309999999999</v>
      </c>
      <c r="BB335" s="269">
        <v>31.645389999999999</v>
      </c>
      <c r="BC335" s="238">
        <f t="shared" si="233"/>
        <v>1.6593300000000042</v>
      </c>
      <c r="BD335" s="255">
        <f t="shared" si="234"/>
        <v>4.9822667778020774E-2</v>
      </c>
      <c r="BE335" s="280">
        <v>1.984499</v>
      </c>
      <c r="BF335" s="258">
        <v>0.26984789999999997</v>
      </c>
      <c r="BG335" s="258">
        <v>1.786929</v>
      </c>
      <c r="BH335" s="258">
        <v>0.3790579</v>
      </c>
      <c r="BI335" s="258">
        <v>0.49265959999999998</v>
      </c>
      <c r="BJ335" s="258">
        <v>0.132328</v>
      </c>
      <c r="BK335" s="258">
        <v>1.1256679999999999</v>
      </c>
      <c r="BL335" s="258">
        <v>-0.1159496</v>
      </c>
      <c r="BM335" s="258">
        <f t="shared" si="243"/>
        <v>-4.29908</v>
      </c>
      <c r="BN335" s="892">
        <f t="shared" si="244"/>
        <v>-9.6629799999995214E-2</v>
      </c>
      <c r="BO335" s="893">
        <f t="shared" si="245"/>
        <v>-5.8234227067548328E-2</v>
      </c>
      <c r="BP335" s="205">
        <v>1994</v>
      </c>
      <c r="BQ335" s="206" t="s">
        <v>480</v>
      </c>
      <c r="BR335" s="205" t="s">
        <v>514</v>
      </c>
      <c r="BS335" s="205" t="s">
        <v>12</v>
      </c>
      <c r="BT335" s="205" t="s">
        <v>304</v>
      </c>
      <c r="BU335" s="891" t="s">
        <v>313</v>
      </c>
      <c r="BV335" s="267">
        <v>75.443259999999995</v>
      </c>
      <c r="BW335" s="268">
        <v>29.337129999999998</v>
      </c>
      <c r="BX335" s="269">
        <v>29.83426</v>
      </c>
      <c r="BY335" s="238">
        <f t="shared" si="235"/>
        <v>45.608999999999995</v>
      </c>
      <c r="BZ335" s="255">
        <f t="shared" si="236"/>
        <v>0.60454704634979983</v>
      </c>
      <c r="CA335" s="280">
        <v>45.442599999999999</v>
      </c>
      <c r="CB335" s="258">
        <v>0.1416483</v>
      </c>
      <c r="CC335" s="258">
        <v>8.2083699999999996E-2</v>
      </c>
      <c r="CD335" s="258">
        <v>5.3838700000000003E-2</v>
      </c>
      <c r="CE335" s="258">
        <v>0.1248484</v>
      </c>
      <c r="CF335" s="258">
        <v>9.9453899999999998E-2</v>
      </c>
      <c r="CG335" s="258">
        <v>0.1208916</v>
      </c>
      <c r="CH335" s="258">
        <v>1.9165000000000001E-2</v>
      </c>
      <c r="CI335" s="258">
        <f t="shared" si="246"/>
        <v>-0.49713000000000207</v>
      </c>
      <c r="CJ335" s="892">
        <f t="shared" si="247"/>
        <v>2.1600399999996966E-2</v>
      </c>
      <c r="CK335" s="893">
        <f t="shared" si="248"/>
        <v>4.7359950886879715E-4</v>
      </c>
    </row>
    <row r="336" spans="1:89" ht="11.45" customHeight="1">
      <c r="A336" s="205">
        <v>1991</v>
      </c>
      <c r="B336" s="206" t="s">
        <v>480</v>
      </c>
      <c r="C336" s="205" t="s">
        <v>514</v>
      </c>
      <c r="D336" s="205" t="s">
        <v>14</v>
      </c>
      <c r="E336" s="205" t="s">
        <v>305</v>
      </c>
      <c r="F336" s="891" t="s">
        <v>313</v>
      </c>
      <c r="G336" s="267">
        <v>31.49372</v>
      </c>
      <c r="H336" s="268">
        <v>20.95607</v>
      </c>
      <c r="I336" s="269">
        <v>23.916319999999999</v>
      </c>
      <c r="J336" s="238">
        <f t="shared" si="230"/>
        <v>7.5774000000000008</v>
      </c>
      <c r="K336" s="255">
        <f t="shared" si="231"/>
        <v>0.24060034825990709</v>
      </c>
      <c r="L336" s="267">
        <v>8.2819339999999997</v>
      </c>
      <c r="M336" s="268">
        <v>0.33346749999999997</v>
      </c>
      <c r="N336" s="268">
        <v>0.66337299999999999</v>
      </c>
      <c r="O336" s="268">
        <v>0.3370533</v>
      </c>
      <c r="P336" s="268">
        <v>0.48087020000000003</v>
      </c>
      <c r="Q336" s="268">
        <v>9.3302700000000002E-2</v>
      </c>
      <c r="R336" s="268">
        <v>0.56124499999999999</v>
      </c>
      <c r="S336" s="268">
        <v>-0.15571209999999999</v>
      </c>
      <c r="T336" s="258">
        <f t="shared" si="222"/>
        <v>-2.9602499999999985</v>
      </c>
      <c r="U336" s="892">
        <f t="shared" si="223"/>
        <v>-5.7883599999998481E-2</v>
      </c>
      <c r="V336" s="893">
        <f t="shared" si="232"/>
        <v>-7.6389790693375667E-3</v>
      </c>
      <c r="W336" s="900">
        <f t="shared" si="219"/>
        <v>-2.0549542059281545E-2</v>
      </c>
      <c r="X336" s="205">
        <v>1991</v>
      </c>
      <c r="Y336" s="206" t="s">
        <v>480</v>
      </c>
      <c r="Z336" s="205" t="s">
        <v>514</v>
      </c>
      <c r="AA336" s="205" t="s">
        <v>14</v>
      </c>
      <c r="AB336" s="205" t="s">
        <v>305</v>
      </c>
      <c r="AC336" s="891" t="s">
        <v>313</v>
      </c>
      <c r="AD336" s="267">
        <v>22.258780000000002</v>
      </c>
      <c r="AE336" s="268">
        <v>15.91614</v>
      </c>
      <c r="AF336" s="269">
        <v>18.871749999999999</v>
      </c>
      <c r="AG336" s="238">
        <f t="shared" si="205"/>
        <v>3.3870300000000029</v>
      </c>
      <c r="AH336" s="255">
        <f t="shared" si="206"/>
        <v>0.15216602167773807</v>
      </c>
      <c r="AI336" s="280">
        <v>4.2257360000000004</v>
      </c>
      <c r="AJ336" s="258">
        <v>0.35094360000000002</v>
      </c>
      <c r="AK336" s="258">
        <v>0.56525040000000004</v>
      </c>
      <c r="AL336" s="258">
        <v>0.4107132</v>
      </c>
      <c r="AM336" s="258">
        <v>0.52921490000000004</v>
      </c>
      <c r="AN336" s="258">
        <v>6.7366599999999999E-2</v>
      </c>
      <c r="AO336" s="258">
        <v>0.44298929999999997</v>
      </c>
      <c r="AP336" s="258">
        <v>-0.20254330000000001</v>
      </c>
      <c r="AQ336" s="258">
        <f t="shared" si="220"/>
        <v>-2.9556099999999983</v>
      </c>
      <c r="AR336" s="892">
        <f t="shared" si="221"/>
        <v>-4.703069999999876E-2</v>
      </c>
      <c r="AS336" s="893">
        <f t="shared" si="207"/>
        <v>-1.3885528028980765E-2</v>
      </c>
      <c r="AT336" s="205">
        <v>1991</v>
      </c>
      <c r="AU336" s="206" t="s">
        <v>480</v>
      </c>
      <c r="AV336" s="205" t="s">
        <v>514</v>
      </c>
      <c r="AW336" s="205" t="s">
        <v>14</v>
      </c>
      <c r="AX336" s="205" t="s">
        <v>305</v>
      </c>
      <c r="AY336" s="891" t="s">
        <v>313</v>
      </c>
      <c r="AZ336" s="267">
        <v>33.434170000000002</v>
      </c>
      <c r="BA336" s="268">
        <v>28.307220000000001</v>
      </c>
      <c r="BB336" s="269">
        <v>32.444719999999997</v>
      </c>
      <c r="BC336" s="238">
        <f t="shared" si="233"/>
        <v>0.98945000000000505</v>
      </c>
      <c r="BD336" s="255">
        <f t="shared" si="234"/>
        <v>2.9593975265424715E-2</v>
      </c>
      <c r="BE336" s="280">
        <v>1.8468260000000001</v>
      </c>
      <c r="BF336" s="258">
        <v>0.38591189999999997</v>
      </c>
      <c r="BG336" s="258">
        <v>1.135599</v>
      </c>
      <c r="BH336" s="258">
        <v>0.29535869999999997</v>
      </c>
      <c r="BI336" s="258">
        <v>0.53624530000000004</v>
      </c>
      <c r="BJ336" s="258">
        <v>0.1179485</v>
      </c>
      <c r="BK336" s="258">
        <v>1.0313349999999999</v>
      </c>
      <c r="BL336" s="258">
        <v>-0.1106043</v>
      </c>
      <c r="BM336" s="258">
        <f t="shared" si="243"/>
        <v>-4.1374999999999957</v>
      </c>
      <c r="BN336" s="892">
        <f t="shared" si="244"/>
        <v>-0.11167009999999777</v>
      </c>
      <c r="BO336" s="1010">
        <f t="shared" si="245"/>
        <v>-0.11286078124210137</v>
      </c>
      <c r="BP336" s="205">
        <v>1991</v>
      </c>
      <c r="BQ336" s="206" t="s">
        <v>480</v>
      </c>
      <c r="BR336" s="205" t="s">
        <v>514</v>
      </c>
      <c r="BS336" s="205" t="s">
        <v>14</v>
      </c>
      <c r="BT336" s="205" t="s">
        <v>305</v>
      </c>
      <c r="BU336" s="891" t="s">
        <v>313</v>
      </c>
      <c r="BV336" s="267">
        <v>73.287559999999999</v>
      </c>
      <c r="BW336" s="268">
        <v>29.815069999999999</v>
      </c>
      <c r="BX336" s="269">
        <v>30.18844</v>
      </c>
      <c r="BY336" s="238">
        <f t="shared" si="235"/>
        <v>43.099119999999999</v>
      </c>
      <c r="BZ336" s="255">
        <f t="shared" si="236"/>
        <v>0.58808234303338791</v>
      </c>
      <c r="CA336" s="280">
        <v>42.795029999999997</v>
      </c>
      <c r="CB336" s="258">
        <v>0.12997629999999999</v>
      </c>
      <c r="CC336" s="258">
        <v>0.106226</v>
      </c>
      <c r="CD336" s="258">
        <v>6.18258E-2</v>
      </c>
      <c r="CE336" s="258">
        <v>0.11680219999999999</v>
      </c>
      <c r="CF336" s="258">
        <v>0.1681242</v>
      </c>
      <c r="CG336" s="258">
        <v>0.1093264</v>
      </c>
      <c r="CH336" s="258">
        <v>-2.19507E-2</v>
      </c>
      <c r="CI336" s="258">
        <f t="shared" si="246"/>
        <v>-0.37337000000000131</v>
      </c>
      <c r="CJ336" s="892">
        <f t="shared" si="247"/>
        <v>7.1297999999941908E-3</v>
      </c>
      <c r="CK336" s="893">
        <f t="shared" si="248"/>
        <v>1.6542797161506293E-4</v>
      </c>
    </row>
    <row r="337" spans="1:89" ht="11.45" customHeight="1">
      <c r="A337" s="205">
        <v>1986</v>
      </c>
      <c r="B337" s="206" t="s">
        <v>480</v>
      </c>
      <c r="C337" s="205" t="s">
        <v>514</v>
      </c>
      <c r="D337" s="205" t="s">
        <v>16</v>
      </c>
      <c r="E337" s="205" t="s">
        <v>306</v>
      </c>
      <c r="F337" s="891" t="s">
        <v>313</v>
      </c>
      <c r="G337" s="267">
        <v>30.121410000000001</v>
      </c>
      <c r="H337" s="268">
        <v>21.11449</v>
      </c>
      <c r="I337" s="269">
        <v>23.904150000000001</v>
      </c>
      <c r="J337" s="238">
        <f t="shared" si="230"/>
        <v>6.2172599999999996</v>
      </c>
      <c r="K337" s="255">
        <f t="shared" si="231"/>
        <v>0.20640667219761621</v>
      </c>
      <c r="L337" s="267">
        <v>7.3650880000000001</v>
      </c>
      <c r="M337" s="268">
        <v>0.22157189999999999</v>
      </c>
      <c r="N337" s="268">
        <v>0.28868680000000002</v>
      </c>
      <c r="O337" s="268"/>
      <c r="P337" s="268">
        <v>0.38820739999999998</v>
      </c>
      <c r="Q337" s="268">
        <v>9.1516500000000001E-2</v>
      </c>
      <c r="R337" s="268">
        <v>0.33454899999999999</v>
      </c>
      <c r="S337" s="268">
        <v>0.33685779999999999</v>
      </c>
      <c r="T337" s="258">
        <f t="shared" si="222"/>
        <v>-2.7896600000000014</v>
      </c>
      <c r="U337" s="892">
        <f t="shared" si="223"/>
        <v>-1.9557400000000058E-2</v>
      </c>
      <c r="V337" s="893">
        <f t="shared" si="232"/>
        <v>-3.1456622370626386E-3</v>
      </c>
      <c r="W337" s="900">
        <f t="shared" si="219"/>
        <v>5.4181070117704587E-2</v>
      </c>
      <c r="X337" s="205">
        <v>1986</v>
      </c>
      <c r="Y337" s="206" t="s">
        <v>480</v>
      </c>
      <c r="Z337" s="205" t="s">
        <v>514</v>
      </c>
      <c r="AA337" s="205" t="s">
        <v>16</v>
      </c>
      <c r="AB337" s="205" t="s">
        <v>306</v>
      </c>
      <c r="AC337" s="891" t="s">
        <v>313</v>
      </c>
      <c r="AD337" s="267">
        <v>21.679500000000001</v>
      </c>
      <c r="AE337" s="268">
        <v>16.253</v>
      </c>
      <c r="AF337" s="269">
        <v>18.884810000000002</v>
      </c>
      <c r="AG337" s="238">
        <f t="shared" si="205"/>
        <v>2.7946899999999992</v>
      </c>
      <c r="AH337" s="255">
        <f t="shared" si="206"/>
        <v>0.12890933831499801</v>
      </c>
      <c r="AI337" s="280">
        <v>3.926301</v>
      </c>
      <c r="AJ337" s="258">
        <v>0.2185993</v>
      </c>
      <c r="AK337" s="258">
        <v>0.24902820000000001</v>
      </c>
      <c r="AL337" s="258"/>
      <c r="AM337" s="258">
        <v>0.4080973</v>
      </c>
      <c r="AN337" s="258">
        <v>7.4018500000000001E-2</v>
      </c>
      <c r="AO337" s="258">
        <v>0.26095390000000002</v>
      </c>
      <c r="AP337" s="258">
        <v>0.30025960000000002</v>
      </c>
      <c r="AQ337" s="258">
        <f t="shared" si="220"/>
        <v>-2.6318100000000015</v>
      </c>
      <c r="AR337" s="892">
        <f t="shared" si="221"/>
        <v>-1.0757799999998596E-2</v>
      </c>
      <c r="AS337" s="893">
        <f t="shared" si="207"/>
        <v>-3.8493714866402354E-3</v>
      </c>
      <c r="AT337" s="205">
        <v>1986</v>
      </c>
      <c r="AU337" s="206" t="s">
        <v>480</v>
      </c>
      <c r="AV337" s="205" t="s">
        <v>514</v>
      </c>
      <c r="AW337" s="205" t="s">
        <v>16</v>
      </c>
      <c r="AX337" s="205" t="s">
        <v>306</v>
      </c>
      <c r="AY337" s="891" t="s">
        <v>313</v>
      </c>
      <c r="AZ337" s="267">
        <v>31.641649999999998</v>
      </c>
      <c r="BA337" s="268">
        <v>27.960470000000001</v>
      </c>
      <c r="BB337" s="269">
        <v>32.187640000000002</v>
      </c>
      <c r="BC337" s="238">
        <f t="shared" si="233"/>
        <v>-0.54599000000000331</v>
      </c>
      <c r="BD337" s="255">
        <f t="shared" si="234"/>
        <v>-1.7255421256476933E-2</v>
      </c>
      <c r="BE337" s="280">
        <v>1.5071479999999999</v>
      </c>
      <c r="BF337" s="258">
        <v>0.2377949</v>
      </c>
      <c r="BG337" s="258">
        <v>0.47166350000000001</v>
      </c>
      <c r="BH337" s="258"/>
      <c r="BI337" s="258">
        <v>0.47628310000000001</v>
      </c>
      <c r="BJ337" s="258">
        <v>0.1017933</v>
      </c>
      <c r="BK337" s="258">
        <v>0.62040519999999999</v>
      </c>
      <c r="BL337" s="258">
        <v>0.3078632</v>
      </c>
      <c r="BM337" s="258">
        <f t="shared" si="243"/>
        <v>-4.227170000000001</v>
      </c>
      <c r="BN337" s="892">
        <f t="shared" si="244"/>
        <v>-4.1771200000002118E-2</v>
      </c>
      <c r="BO337" s="893">
        <f t="shared" si="245"/>
        <v>7.650543050239357E-2</v>
      </c>
      <c r="BP337" s="205">
        <v>1986</v>
      </c>
      <c r="BQ337" s="206" t="s">
        <v>480</v>
      </c>
      <c r="BR337" s="205" t="s">
        <v>514</v>
      </c>
      <c r="BS337" s="205" t="s">
        <v>16</v>
      </c>
      <c r="BT337" s="205" t="s">
        <v>306</v>
      </c>
      <c r="BU337" s="891" t="s">
        <v>313</v>
      </c>
      <c r="BV337" s="267">
        <v>70.477050000000006</v>
      </c>
      <c r="BW337" s="268">
        <v>30.558990000000001</v>
      </c>
      <c r="BX337" s="269">
        <v>30.847349999999999</v>
      </c>
      <c r="BY337" s="238">
        <f t="shared" si="235"/>
        <v>39.629700000000007</v>
      </c>
      <c r="BZ337" s="255">
        <f t="shared" si="236"/>
        <v>0.56230645295170556</v>
      </c>
      <c r="CA337" s="280">
        <v>38.769970000000001</v>
      </c>
      <c r="CB337" s="258">
        <v>0.1995325</v>
      </c>
      <c r="CC337" s="258">
        <v>7.1989999999999998E-2</v>
      </c>
      <c r="CD337" s="258"/>
      <c r="CE337" s="258">
        <v>8.1338900000000006E-2</v>
      </c>
      <c r="CF337" s="258">
        <v>0.15870000000000001</v>
      </c>
      <c r="CG337" s="258">
        <v>5.6481400000000001E-2</v>
      </c>
      <c r="CH337" s="258">
        <v>0.59402750000000004</v>
      </c>
      <c r="CI337" s="258">
        <f t="shared" si="246"/>
        <v>-0.28835999999999729</v>
      </c>
      <c r="CJ337" s="892">
        <f t="shared" si="247"/>
        <v>-1.3980300000000057E-2</v>
      </c>
      <c r="CK337" s="893">
        <f t="shared" si="248"/>
        <v>-3.5277329881376981E-4</v>
      </c>
    </row>
    <row r="338" spans="1:89" ht="11.45" customHeight="1">
      <c r="A338" s="205">
        <v>1979</v>
      </c>
      <c r="B338" s="206" t="s">
        <v>480</v>
      </c>
      <c r="C338" s="205" t="s">
        <v>514</v>
      </c>
      <c r="D338" s="205" t="s">
        <v>18</v>
      </c>
      <c r="E338" s="205" t="s">
        <v>307</v>
      </c>
      <c r="F338" s="891" t="s">
        <v>313</v>
      </c>
      <c r="G338" s="267">
        <v>27.804259999999999</v>
      </c>
      <c r="H338" s="268">
        <v>18.975930000000002</v>
      </c>
      <c r="I338" s="269">
        <v>21.25581</v>
      </c>
      <c r="J338" s="238">
        <f t="shared" si="230"/>
        <v>6.548449999999999</v>
      </c>
      <c r="K338" s="255">
        <f t="shared" si="231"/>
        <v>0.23551966497220206</v>
      </c>
      <c r="L338" s="267">
        <v>6.7144009999999996</v>
      </c>
      <c r="M338" s="268">
        <v>0.18800539999999999</v>
      </c>
      <c r="N338" s="268">
        <v>0.57008550000000002</v>
      </c>
      <c r="O338" s="268"/>
      <c r="P338" s="268">
        <v>0.29444029999999999</v>
      </c>
      <c r="Q338" s="268">
        <v>3.78456E-2</v>
      </c>
      <c r="R338" s="268">
        <v>0.5351591</v>
      </c>
      <c r="S338" s="268">
        <v>0.53817839999999995</v>
      </c>
      <c r="T338" s="258">
        <f t="shared" si="222"/>
        <v>-2.2798799999999986</v>
      </c>
      <c r="U338" s="892">
        <f t="shared" si="223"/>
        <v>-4.9785300000001698E-2</v>
      </c>
      <c r="V338" s="893">
        <f t="shared" si="232"/>
        <v>-7.602608250807703E-3</v>
      </c>
      <c r="W338" s="900">
        <f t="shared" si="219"/>
        <v>8.2184089364658819E-2</v>
      </c>
      <c r="X338" s="205">
        <v>1979</v>
      </c>
      <c r="Y338" s="206" t="s">
        <v>480</v>
      </c>
      <c r="Z338" s="205" t="s">
        <v>514</v>
      </c>
      <c r="AA338" s="205" t="s">
        <v>18</v>
      </c>
      <c r="AB338" s="205" t="s">
        <v>307</v>
      </c>
      <c r="AC338" s="891" t="s">
        <v>313</v>
      </c>
      <c r="AD338" s="267">
        <v>19.452220000000001</v>
      </c>
      <c r="AE338" s="268">
        <v>13.831659999999999</v>
      </c>
      <c r="AF338" s="269">
        <v>15.90686</v>
      </c>
      <c r="AG338" s="238">
        <f t="shared" si="205"/>
        <v>3.5453600000000005</v>
      </c>
      <c r="AH338" s="255">
        <f t="shared" si="206"/>
        <v>0.18225991686295961</v>
      </c>
      <c r="AI338" s="280">
        <v>3.7364060000000001</v>
      </c>
      <c r="AJ338" s="258">
        <v>0.1689901</v>
      </c>
      <c r="AK338" s="258">
        <v>0.46673769999999998</v>
      </c>
      <c r="AL338" s="258"/>
      <c r="AM338" s="258">
        <v>0.31919380000000003</v>
      </c>
      <c r="AN338" s="258">
        <v>2.55985E-2</v>
      </c>
      <c r="AO338" s="258">
        <v>0.40198329999999999</v>
      </c>
      <c r="AP338" s="258">
        <v>0.54300499999999996</v>
      </c>
      <c r="AQ338" s="258">
        <f t="shared" si="220"/>
        <v>-2.0752000000000006</v>
      </c>
      <c r="AR338" s="892">
        <f t="shared" si="221"/>
        <v>-4.1354399999999458E-2</v>
      </c>
      <c r="AS338" s="893">
        <f t="shared" si="207"/>
        <v>-1.1664372588397075E-2</v>
      </c>
      <c r="AT338" s="205">
        <v>1979</v>
      </c>
      <c r="AU338" s="206" t="s">
        <v>480</v>
      </c>
      <c r="AV338" s="205" t="s">
        <v>514</v>
      </c>
      <c r="AW338" s="205" t="s">
        <v>18</v>
      </c>
      <c r="AX338" s="205" t="s">
        <v>307</v>
      </c>
      <c r="AY338" s="891" t="s">
        <v>313</v>
      </c>
      <c r="AZ338" s="267">
        <v>27.722049999999999</v>
      </c>
      <c r="BA338" s="268">
        <v>23.054749999999999</v>
      </c>
      <c r="BB338" s="269">
        <v>26.4541</v>
      </c>
      <c r="BC338" s="238">
        <f t="shared" si="233"/>
        <v>1.267949999999999</v>
      </c>
      <c r="BD338" s="255">
        <f t="shared" si="234"/>
        <v>4.5737959494337503E-2</v>
      </c>
      <c r="BE338" s="280">
        <v>1.8111679999999999</v>
      </c>
      <c r="BF338" s="258">
        <v>0.17900179999999999</v>
      </c>
      <c r="BG338" s="258">
        <v>0.96049019999999996</v>
      </c>
      <c r="BH338" s="258"/>
      <c r="BI338" s="258">
        <v>0.3223162</v>
      </c>
      <c r="BJ338" s="258">
        <v>3.0101800000000001E-2</v>
      </c>
      <c r="BK338" s="258">
        <v>0.97072979999999998</v>
      </c>
      <c r="BL338" s="258">
        <v>0.48335929999999999</v>
      </c>
      <c r="BM338" s="258">
        <f t="shared" si="243"/>
        <v>-3.3993500000000019</v>
      </c>
      <c r="BN338" s="892">
        <f t="shared" si="244"/>
        <v>-8.9867099999999311E-2</v>
      </c>
      <c r="BO338" s="893">
        <f t="shared" si="245"/>
        <v>-7.0875902046610179E-2</v>
      </c>
      <c r="BP338" s="205">
        <v>1979</v>
      </c>
      <c r="BQ338" s="206" t="s">
        <v>480</v>
      </c>
      <c r="BR338" s="205" t="s">
        <v>514</v>
      </c>
      <c r="BS338" s="205" t="s">
        <v>18</v>
      </c>
      <c r="BT338" s="205" t="s">
        <v>307</v>
      </c>
      <c r="BU338" s="891" t="s">
        <v>313</v>
      </c>
      <c r="BV338" s="267">
        <v>74.186890000000005</v>
      </c>
      <c r="BW338" s="268">
        <v>36.391669999999998</v>
      </c>
      <c r="BX338" s="269">
        <v>36.779350000000001</v>
      </c>
      <c r="BY338" s="238">
        <f t="shared" si="235"/>
        <v>37.407540000000004</v>
      </c>
      <c r="BZ338" s="255">
        <f t="shared" si="236"/>
        <v>0.50423383430684321</v>
      </c>
      <c r="CA338" s="280">
        <v>36.415880000000001</v>
      </c>
      <c r="CB338" s="258">
        <v>0.31740570000000001</v>
      </c>
      <c r="CC338" s="258">
        <v>8.6868299999999996E-2</v>
      </c>
      <c r="CD338" s="258"/>
      <c r="CE338" s="258">
        <v>8.2330700000000007E-2</v>
      </c>
      <c r="CF338" s="258">
        <v>0.1264362</v>
      </c>
      <c r="CG338" s="258">
        <v>9.4821900000000001E-2</v>
      </c>
      <c r="CH338" s="258">
        <v>0.65954210000000002</v>
      </c>
      <c r="CI338" s="258">
        <f t="shared" si="246"/>
        <v>-0.38768000000000313</v>
      </c>
      <c r="CJ338" s="892">
        <f t="shared" si="247"/>
        <v>1.1935100000002308E-2</v>
      </c>
      <c r="CK338" s="893">
        <f t="shared" si="248"/>
        <v>3.1905599780157438E-4</v>
      </c>
    </row>
    <row r="339" spans="1:89" ht="11.45" customHeight="1">
      <c r="A339" s="205">
        <v>1974</v>
      </c>
      <c r="B339" s="206" t="s">
        <v>480</v>
      </c>
      <c r="C339" s="205" t="s">
        <v>514</v>
      </c>
      <c r="D339" s="205" t="s">
        <v>50</v>
      </c>
      <c r="E339" s="205" t="s">
        <v>308</v>
      </c>
      <c r="F339" s="891" t="s">
        <v>313</v>
      </c>
      <c r="G339" s="267">
        <v>25.57856</v>
      </c>
      <c r="H339" s="268">
        <v>18.64695</v>
      </c>
      <c r="I339" s="269">
        <v>20.757190000000001</v>
      </c>
      <c r="J339" s="238">
        <f t="shared" si="230"/>
        <v>4.8213699999999982</v>
      </c>
      <c r="K339" s="255">
        <f t="shared" si="231"/>
        <v>0.18849262820111837</v>
      </c>
      <c r="L339" s="267">
        <v>5.4093730000000004</v>
      </c>
      <c r="M339" s="268"/>
      <c r="N339" s="268"/>
      <c r="O339" s="268"/>
      <c r="P339" s="268">
        <v>0.44318390000000002</v>
      </c>
      <c r="Q339" s="268"/>
      <c r="R339" s="268"/>
      <c r="S339" s="268">
        <v>1.084592</v>
      </c>
      <c r="T339" s="258">
        <f t="shared" si="222"/>
        <v>-2.110240000000001</v>
      </c>
      <c r="U339" s="892">
        <f>J339-SUM(L339:T339)</f>
        <v>-5.5389000000012345E-3</v>
      </c>
      <c r="V339" s="893">
        <f t="shared" si="232"/>
        <v>-1.1488228449592619E-3</v>
      </c>
      <c r="W339" s="1033">
        <f t="shared" si="219"/>
        <v>0.22495514760327467</v>
      </c>
      <c r="X339" s="205">
        <v>1974</v>
      </c>
      <c r="Y339" s="206" t="s">
        <v>480</v>
      </c>
      <c r="Z339" s="205" t="s">
        <v>514</v>
      </c>
      <c r="AA339" s="205" t="s">
        <v>50</v>
      </c>
      <c r="AB339" s="205" t="s">
        <v>308</v>
      </c>
      <c r="AC339" s="891" t="s">
        <v>313</v>
      </c>
      <c r="AD339" s="267">
        <v>17.691459999999999</v>
      </c>
      <c r="AE339" s="268">
        <v>13.484500000000001</v>
      </c>
      <c r="AF339" s="269">
        <v>15.545859999999999</v>
      </c>
      <c r="AG339" s="238">
        <f t="shared" ref="AG339:AG344" si="249">AD339-AF339</f>
        <v>2.1456</v>
      </c>
      <c r="AH339" s="255">
        <f t="shared" ref="AH339:AH344" si="250">(AD339-AF339)/AD339</f>
        <v>0.12127885431728076</v>
      </c>
      <c r="AI339" s="280">
        <v>2.770394</v>
      </c>
      <c r="AJ339" s="258"/>
      <c r="AK339" s="258"/>
      <c r="AL339" s="258"/>
      <c r="AM339" s="258">
        <v>0.4485903</v>
      </c>
      <c r="AN339" s="258"/>
      <c r="AO339" s="258"/>
      <c r="AP339" s="258">
        <v>0.9904075</v>
      </c>
      <c r="AQ339" s="258">
        <f t="shared" si="220"/>
        <v>-2.0613599999999987</v>
      </c>
      <c r="AR339" s="892">
        <f>AG339-SUM(AI339:AQ339)</f>
        <v>-2.4318000000009832E-3</v>
      </c>
      <c r="AS339" s="893">
        <f t="shared" ref="AS339:AS344" si="251">AR339/AG339</f>
        <v>-1.1333892617454247E-3</v>
      </c>
      <c r="AT339" s="205">
        <v>1974</v>
      </c>
      <c r="AU339" s="206" t="s">
        <v>480</v>
      </c>
      <c r="AV339" s="205" t="s">
        <v>514</v>
      </c>
      <c r="AW339" s="205" t="s">
        <v>50</v>
      </c>
      <c r="AX339" s="205" t="s">
        <v>308</v>
      </c>
      <c r="AY339" s="891" t="s">
        <v>313</v>
      </c>
      <c r="AZ339" s="267">
        <v>21.355409999999999</v>
      </c>
      <c r="BA339" s="268">
        <v>17.99024</v>
      </c>
      <c r="BB339" s="269">
        <v>20.493790000000001</v>
      </c>
      <c r="BC339" s="238">
        <f t="shared" si="233"/>
        <v>0.8616199999999985</v>
      </c>
      <c r="BD339" s="255">
        <f t="shared" si="234"/>
        <v>4.0346684985209769E-2</v>
      </c>
      <c r="BE339" s="280">
        <v>1.8886890000000001</v>
      </c>
      <c r="BF339" s="258"/>
      <c r="BG339" s="258"/>
      <c r="BH339" s="258"/>
      <c r="BI339" s="258">
        <v>0.52689459999999999</v>
      </c>
      <c r="BJ339" s="258"/>
      <c r="BK339" s="258"/>
      <c r="BL339" s="258">
        <v>0.95502759999999998</v>
      </c>
      <c r="BM339" s="258">
        <f t="shared" si="243"/>
        <v>-2.5035500000000006</v>
      </c>
      <c r="BN339" s="892">
        <f>BC339-SUM(BE339:BM339)</f>
        <v>-5.4412000000008121E-3</v>
      </c>
      <c r="BO339" s="893">
        <f t="shared" si="245"/>
        <v>-6.3150808941306166E-3</v>
      </c>
      <c r="BP339" s="205">
        <v>1974</v>
      </c>
      <c r="BQ339" s="206" t="s">
        <v>480</v>
      </c>
      <c r="BR339" s="205" t="s">
        <v>514</v>
      </c>
      <c r="BS339" s="205" t="s">
        <v>50</v>
      </c>
      <c r="BT339" s="205" t="s">
        <v>308</v>
      </c>
      <c r="BU339" s="891" t="s">
        <v>313</v>
      </c>
      <c r="BV339" s="594">
        <v>72.712429999999998</v>
      </c>
      <c r="BW339" s="595">
        <v>38.071199999999997</v>
      </c>
      <c r="BX339" s="596">
        <v>38.447949999999999</v>
      </c>
      <c r="BY339" s="238">
        <f t="shared" si="235"/>
        <v>34.264479999999999</v>
      </c>
      <c r="BZ339" s="255">
        <f t="shared" si="236"/>
        <v>0.47123277271850217</v>
      </c>
      <c r="CA339" s="280">
        <v>32.773449999999997</v>
      </c>
      <c r="CB339" s="258"/>
      <c r="CC339" s="258"/>
      <c r="CD339" s="258"/>
      <c r="CE339" s="258">
        <v>0.12573809999999999</v>
      </c>
      <c r="CF339" s="258"/>
      <c r="CG339" s="258"/>
      <c r="CH339" s="258">
        <v>1.77033</v>
      </c>
      <c r="CI339" s="258">
        <f t="shared" si="246"/>
        <v>-0.37675000000000125</v>
      </c>
      <c r="CJ339" s="892">
        <f>BY339-SUM(CA339:CI339)</f>
        <v>-2.8288099999997485E-2</v>
      </c>
      <c r="CK339" s="893">
        <f t="shared" si="248"/>
        <v>-8.2558089309971974E-4</v>
      </c>
    </row>
    <row r="340" spans="1:89" ht="11.45" customHeight="1">
      <c r="A340" s="501">
        <v>2016</v>
      </c>
      <c r="B340" s="884" t="s">
        <v>481</v>
      </c>
      <c r="C340" s="502" t="s">
        <v>517</v>
      </c>
      <c r="D340" s="502" t="s">
        <v>20</v>
      </c>
      <c r="E340" s="502" t="s">
        <v>771</v>
      </c>
      <c r="F340" s="1004" t="s">
        <v>401</v>
      </c>
      <c r="G340" s="853">
        <v>39.288080000000001</v>
      </c>
      <c r="H340" s="854">
        <v>20.738720000000001</v>
      </c>
      <c r="I340" s="854">
        <v>20.738720000000001</v>
      </c>
      <c r="J340" s="980">
        <f t="shared" si="230"/>
        <v>18.54936</v>
      </c>
      <c r="K340" s="1036">
        <f t="shared" si="231"/>
        <v>0.47213709603523513</v>
      </c>
      <c r="L340" s="853">
        <v>13.862780000000001</v>
      </c>
      <c r="M340" s="854"/>
      <c r="N340" s="854">
        <v>1.372055</v>
      </c>
      <c r="O340" s="854">
        <v>1.9305200000000002E-2</v>
      </c>
      <c r="P340" s="854">
        <v>0.40660289999999999</v>
      </c>
      <c r="Q340" s="854"/>
      <c r="R340" s="854">
        <v>1.8154980000000001</v>
      </c>
      <c r="S340" s="854">
        <v>0.49711319999999998</v>
      </c>
      <c r="T340" s="981"/>
      <c r="U340" s="982">
        <f t="shared" ref="U340:U344" si="252">J340-SUM(L340:T340)</f>
        <v>0.57600569999999962</v>
      </c>
      <c r="V340" s="983">
        <f t="shared" si="232"/>
        <v>3.1052591571892486E-2</v>
      </c>
      <c r="W340" s="991">
        <f t="shared" si="219"/>
        <v>2.6799479874238249E-2</v>
      </c>
      <c r="X340" s="501">
        <v>2016</v>
      </c>
      <c r="Y340" s="884" t="s">
        <v>481</v>
      </c>
      <c r="Z340" s="502" t="s">
        <v>517</v>
      </c>
      <c r="AA340" s="502" t="s">
        <v>20</v>
      </c>
      <c r="AB340" s="502" t="s">
        <v>771</v>
      </c>
      <c r="AC340" s="969" t="s">
        <v>401</v>
      </c>
      <c r="AD340" s="853">
        <v>29.779879999999999</v>
      </c>
      <c r="AE340" s="854">
        <v>17.508050000000001</v>
      </c>
      <c r="AF340" s="863">
        <v>17.508050000000001</v>
      </c>
      <c r="AG340" s="981">
        <f t="shared" si="249"/>
        <v>12.271829999999998</v>
      </c>
      <c r="AH340" s="1030">
        <f t="shared" si="250"/>
        <v>0.41208460208704661</v>
      </c>
      <c r="AI340" s="980">
        <v>8.3513559999999991</v>
      </c>
      <c r="AJ340" s="981"/>
      <c r="AK340" s="981">
        <v>1.057577</v>
      </c>
      <c r="AL340" s="981">
        <v>1.24321E-2</v>
      </c>
      <c r="AM340" s="981">
        <v>0.47090910000000002</v>
      </c>
      <c r="AN340" s="981"/>
      <c r="AO340" s="981">
        <v>1.298243</v>
      </c>
      <c r="AP340" s="981">
        <v>0.55187419999999998</v>
      </c>
      <c r="AQ340" s="981"/>
      <c r="AR340" s="982">
        <f t="shared" ref="AR340:AR344" si="253">AG340-SUM(AI340:AQ340)</f>
        <v>0.52943859999999887</v>
      </c>
      <c r="AS340" s="983">
        <f t="shared" si="251"/>
        <v>4.3142595684588114E-2</v>
      </c>
      <c r="AT340" s="501">
        <v>2016</v>
      </c>
      <c r="AU340" s="884" t="s">
        <v>481</v>
      </c>
      <c r="AV340" s="502" t="s">
        <v>517</v>
      </c>
      <c r="AW340" s="502" t="s">
        <v>20</v>
      </c>
      <c r="AX340" s="502" t="s">
        <v>771</v>
      </c>
      <c r="AY340" s="969" t="s">
        <v>401</v>
      </c>
      <c r="AZ340" s="853">
        <v>42.372050000000002</v>
      </c>
      <c r="BA340" s="854">
        <v>29.602180000000001</v>
      </c>
      <c r="BB340" s="863">
        <v>29.602180000000001</v>
      </c>
      <c r="BC340" s="981">
        <f t="shared" si="233"/>
        <v>12.769870000000001</v>
      </c>
      <c r="BD340" s="1030">
        <f t="shared" si="234"/>
        <v>0.30137484497445843</v>
      </c>
      <c r="BE340" s="980">
        <v>4.3805680000000002</v>
      </c>
      <c r="BF340" s="981"/>
      <c r="BG340" s="981">
        <v>2.7902110000000002</v>
      </c>
      <c r="BH340" s="981">
        <v>4.4713999999999997E-2</v>
      </c>
      <c r="BI340" s="981">
        <v>0.36952780000000002</v>
      </c>
      <c r="BJ340" s="981"/>
      <c r="BK340" s="981">
        <v>3.8969499999999999</v>
      </c>
      <c r="BL340" s="981">
        <v>0.5525331</v>
      </c>
      <c r="BM340" s="981"/>
      <c r="BN340" s="982">
        <f t="shared" ref="BN340:BN344" si="254">BC340-SUM(BE340:BM340)</f>
        <v>0.73536610000000024</v>
      </c>
      <c r="BO340" s="983">
        <f t="shared" si="245"/>
        <v>5.7586028675311512E-2</v>
      </c>
      <c r="BP340" s="501">
        <v>2016</v>
      </c>
      <c r="BQ340" s="884" t="s">
        <v>481</v>
      </c>
      <c r="BR340" s="502" t="s">
        <v>517</v>
      </c>
      <c r="BS340" s="502" t="s">
        <v>20</v>
      </c>
      <c r="BT340" s="502" t="s">
        <v>771</v>
      </c>
      <c r="BU340" s="969" t="s">
        <v>401</v>
      </c>
      <c r="BV340" s="853">
        <v>73.85548</v>
      </c>
      <c r="BW340" s="854">
        <v>18.438089999999999</v>
      </c>
      <c r="BX340" s="863">
        <v>18.438089999999999</v>
      </c>
      <c r="BY340" s="981">
        <f t="shared" si="235"/>
        <v>55.417389999999997</v>
      </c>
      <c r="BZ340" s="1030">
        <f t="shared" si="236"/>
        <v>0.75034906008328695</v>
      </c>
      <c r="CA340" s="980">
        <v>54.145090000000003</v>
      </c>
      <c r="CB340" s="981"/>
      <c r="CC340" s="981">
        <v>0.16154289999999999</v>
      </c>
      <c r="CD340" s="981">
        <v>2.6865000000000001E-3</v>
      </c>
      <c r="CE340" s="981">
        <v>0.20164299999999999</v>
      </c>
      <c r="CF340" s="981"/>
      <c r="CG340" s="981">
        <v>0.25755879999999998</v>
      </c>
      <c r="CH340" s="981">
        <v>0.16639999999999999</v>
      </c>
      <c r="CI340" s="981"/>
      <c r="CJ340" s="982">
        <f t="shared" ref="CJ340:CJ344" si="255">BY340-SUM(CA340:CI340)</f>
        <v>0.48246879999999237</v>
      </c>
      <c r="CK340" s="983">
        <f t="shared" si="248"/>
        <v>8.7060902723854802E-3</v>
      </c>
    </row>
    <row r="341" spans="1:89" ht="11.45" customHeight="1">
      <c r="A341" s="503">
        <v>2013</v>
      </c>
      <c r="B341" s="215" t="s">
        <v>481</v>
      </c>
      <c r="C341" s="214" t="s">
        <v>517</v>
      </c>
      <c r="D341" s="214" t="s">
        <v>20</v>
      </c>
      <c r="E341" s="214" t="s">
        <v>309</v>
      </c>
      <c r="F341" s="1005" t="s">
        <v>401</v>
      </c>
      <c r="G341" s="146">
        <v>39.178260000000002</v>
      </c>
      <c r="H341" s="147">
        <v>21.538250000000001</v>
      </c>
      <c r="I341" s="147">
        <v>21.538250000000001</v>
      </c>
      <c r="J341" s="282">
        <f t="shared" si="230"/>
        <v>17.64001</v>
      </c>
      <c r="K341" s="283">
        <f t="shared" si="231"/>
        <v>0.45024996005437706</v>
      </c>
      <c r="L341" s="146">
        <v>13.486980000000001</v>
      </c>
      <c r="M341" s="147"/>
      <c r="N341" s="147">
        <v>1.327366</v>
      </c>
      <c r="O341" s="147"/>
      <c r="P341" s="147">
        <v>0.44757940000000002</v>
      </c>
      <c r="Q341" s="147"/>
      <c r="R341" s="147">
        <v>1.2950280000000001</v>
      </c>
      <c r="S341" s="147">
        <v>0.53266720000000001</v>
      </c>
      <c r="T341" s="260"/>
      <c r="U341" s="905">
        <f t="shared" si="252"/>
        <v>0.55038940000000025</v>
      </c>
      <c r="V341" s="906">
        <f t="shared" si="232"/>
        <v>3.1201195464174922E-2</v>
      </c>
      <c r="W341" s="990">
        <f t="shared" si="219"/>
        <v>3.0196536169764077E-2</v>
      </c>
      <c r="X341" s="503">
        <v>2013</v>
      </c>
      <c r="Y341" s="215" t="s">
        <v>481</v>
      </c>
      <c r="Z341" s="214" t="s">
        <v>517</v>
      </c>
      <c r="AA341" s="214" t="s">
        <v>20</v>
      </c>
      <c r="AB341" s="214" t="s">
        <v>309</v>
      </c>
      <c r="AC341" s="904" t="s">
        <v>401</v>
      </c>
      <c r="AD341" s="146">
        <v>29.27356</v>
      </c>
      <c r="AE341" s="147">
        <v>17.703499999999998</v>
      </c>
      <c r="AF341" s="148">
        <v>17.703499999999998</v>
      </c>
      <c r="AG341" s="260">
        <f t="shared" si="249"/>
        <v>11.570060000000002</v>
      </c>
      <c r="AH341" s="261">
        <f t="shared" si="250"/>
        <v>0.39523925344235555</v>
      </c>
      <c r="AI341" s="282">
        <v>8.0830839999999995</v>
      </c>
      <c r="AJ341" s="260"/>
      <c r="AK341" s="260">
        <v>1.0249090000000001</v>
      </c>
      <c r="AL341" s="260"/>
      <c r="AM341" s="260">
        <v>0.47961710000000002</v>
      </c>
      <c r="AN341" s="260"/>
      <c r="AO341" s="260">
        <v>0.95700070000000004</v>
      </c>
      <c r="AP341" s="260">
        <v>0.54880709999999999</v>
      </c>
      <c r="AQ341" s="260"/>
      <c r="AR341" s="905">
        <f t="shared" si="253"/>
        <v>0.47664210000000118</v>
      </c>
      <c r="AS341" s="906">
        <f t="shared" si="251"/>
        <v>4.1196164929136157E-2</v>
      </c>
      <c r="AT341" s="503">
        <v>2013</v>
      </c>
      <c r="AU341" s="215" t="s">
        <v>481</v>
      </c>
      <c r="AV341" s="214" t="s">
        <v>517</v>
      </c>
      <c r="AW341" s="214" t="s">
        <v>20</v>
      </c>
      <c r="AX341" s="214" t="s">
        <v>309</v>
      </c>
      <c r="AY341" s="904" t="s">
        <v>401</v>
      </c>
      <c r="AZ341" s="146">
        <v>42.96875</v>
      </c>
      <c r="BA341" s="147">
        <v>31.852229999999999</v>
      </c>
      <c r="BB341" s="148">
        <v>31.852229999999999</v>
      </c>
      <c r="BC341" s="260">
        <f t="shared" si="233"/>
        <v>11.116520000000001</v>
      </c>
      <c r="BD341" s="261">
        <f t="shared" si="234"/>
        <v>0.2587117381818182</v>
      </c>
      <c r="BE341" s="282">
        <v>3.8683589999999999</v>
      </c>
      <c r="BF341" s="260"/>
      <c r="BG341" s="260">
        <v>2.648787</v>
      </c>
      <c r="BH341" s="260"/>
      <c r="BI341" s="260">
        <v>0.53839680000000001</v>
      </c>
      <c r="BJ341" s="260"/>
      <c r="BK341" s="260">
        <v>2.6449470000000002</v>
      </c>
      <c r="BL341" s="260">
        <v>0.67670629999999998</v>
      </c>
      <c r="BM341" s="260"/>
      <c r="BN341" s="905">
        <f t="shared" si="254"/>
        <v>0.73932390000000225</v>
      </c>
      <c r="BO341" s="906">
        <f t="shared" si="245"/>
        <v>6.6506775501685975E-2</v>
      </c>
      <c r="BP341" s="503">
        <v>2013</v>
      </c>
      <c r="BQ341" s="215" t="s">
        <v>481</v>
      </c>
      <c r="BR341" s="214" t="s">
        <v>517</v>
      </c>
      <c r="BS341" s="214" t="s">
        <v>20</v>
      </c>
      <c r="BT341" s="214" t="s">
        <v>309</v>
      </c>
      <c r="BU341" s="904" t="s">
        <v>401</v>
      </c>
      <c r="BV341" s="146">
        <v>73.156390000000002</v>
      </c>
      <c r="BW341" s="147">
        <v>18.26754</v>
      </c>
      <c r="BX341" s="148">
        <v>18.26754</v>
      </c>
      <c r="BY341" s="260">
        <f t="shared" si="235"/>
        <v>54.888850000000005</v>
      </c>
      <c r="BZ341" s="261">
        <f t="shared" si="236"/>
        <v>0.75029467692432616</v>
      </c>
      <c r="CA341" s="282">
        <v>53.721089999999997</v>
      </c>
      <c r="CB341" s="260"/>
      <c r="CC341" s="260">
        <v>0.12829589999999999</v>
      </c>
      <c r="CD341" s="260"/>
      <c r="CE341" s="260">
        <v>0.1460323</v>
      </c>
      <c r="CF341" s="260"/>
      <c r="CG341" s="260">
        <v>0.19042970000000001</v>
      </c>
      <c r="CH341" s="260">
        <v>0.1981802</v>
      </c>
      <c r="CI341" s="260"/>
      <c r="CJ341" s="905">
        <f t="shared" si="255"/>
        <v>0.50482190000000315</v>
      </c>
      <c r="CK341" s="906">
        <f t="shared" si="248"/>
        <v>9.1971666376687265E-3</v>
      </c>
    </row>
    <row r="342" spans="1:89" ht="11.45" customHeight="1">
      <c r="A342" s="503">
        <v>2010</v>
      </c>
      <c r="B342" s="215" t="s">
        <v>481</v>
      </c>
      <c r="C342" s="214" t="s">
        <v>517</v>
      </c>
      <c r="D342" s="214" t="s">
        <v>4</v>
      </c>
      <c r="E342" s="214" t="s">
        <v>310</v>
      </c>
      <c r="F342" s="1005" t="s">
        <v>401</v>
      </c>
      <c r="G342" s="146">
        <v>41.544989999999999</v>
      </c>
      <c r="H342" s="147">
        <v>21.056570000000001</v>
      </c>
      <c r="I342" s="147">
        <v>21.056570000000001</v>
      </c>
      <c r="J342" s="282">
        <f t="shared" si="230"/>
        <v>20.488419999999998</v>
      </c>
      <c r="K342" s="283">
        <f t="shared" si="231"/>
        <v>0.49316223207659932</v>
      </c>
      <c r="L342" s="146">
        <v>14.210760000000001</v>
      </c>
      <c r="M342" s="147"/>
      <c r="N342" s="147">
        <v>3.352417</v>
      </c>
      <c r="O342" s="147"/>
      <c r="P342" s="147">
        <v>0.42993160000000002</v>
      </c>
      <c r="Q342" s="147"/>
      <c r="R342" s="147">
        <v>1.2298910000000001</v>
      </c>
      <c r="S342" s="147">
        <v>0.55459689999999995</v>
      </c>
      <c r="T342" s="260"/>
      <c r="U342" s="905">
        <f t="shared" si="252"/>
        <v>0.71082350000000005</v>
      </c>
      <c r="V342" s="906">
        <f t="shared" si="232"/>
        <v>3.4693914904126336E-2</v>
      </c>
      <c r="W342" s="990">
        <f t="shared" si="219"/>
        <v>2.7068797886806304E-2</v>
      </c>
      <c r="X342" s="503">
        <v>2010</v>
      </c>
      <c r="Y342" s="215" t="s">
        <v>481</v>
      </c>
      <c r="Z342" s="214" t="s">
        <v>517</v>
      </c>
      <c r="AA342" s="214" t="s">
        <v>4</v>
      </c>
      <c r="AB342" s="214" t="s">
        <v>310</v>
      </c>
      <c r="AC342" s="904" t="s">
        <v>401</v>
      </c>
      <c r="AD342" s="146">
        <v>31.275289999999998</v>
      </c>
      <c r="AE342" s="147">
        <v>17.952739999999999</v>
      </c>
      <c r="AF342" s="148">
        <v>17.952739999999999</v>
      </c>
      <c r="AG342" s="260">
        <f t="shared" si="249"/>
        <v>13.32255</v>
      </c>
      <c r="AH342" s="261">
        <f t="shared" si="250"/>
        <v>0.42597686544233482</v>
      </c>
      <c r="AI342" s="282">
        <v>8.2168910000000004</v>
      </c>
      <c r="AJ342" s="260"/>
      <c r="AK342" s="260">
        <v>2.560362</v>
      </c>
      <c r="AL342" s="260"/>
      <c r="AM342" s="260">
        <v>0.4543295</v>
      </c>
      <c r="AN342" s="260"/>
      <c r="AO342" s="260">
        <v>0.87372019999999995</v>
      </c>
      <c r="AP342" s="260">
        <v>0.58366300000000004</v>
      </c>
      <c r="AQ342" s="260"/>
      <c r="AR342" s="905">
        <f t="shared" si="253"/>
        <v>0.63358430000000077</v>
      </c>
      <c r="AS342" s="906">
        <f t="shared" si="251"/>
        <v>4.7557284453802071E-2</v>
      </c>
      <c r="AT342" s="503">
        <v>2010</v>
      </c>
      <c r="AU342" s="215" t="s">
        <v>481</v>
      </c>
      <c r="AV342" s="214" t="s">
        <v>517</v>
      </c>
      <c r="AW342" s="214" t="s">
        <v>4</v>
      </c>
      <c r="AX342" s="214" t="s">
        <v>310</v>
      </c>
      <c r="AY342" s="904" t="s">
        <v>401</v>
      </c>
      <c r="AZ342" s="146">
        <v>45.725439999999999</v>
      </c>
      <c r="BA342" s="147">
        <v>29.778919999999999</v>
      </c>
      <c r="BB342" s="148">
        <v>29.778919999999999</v>
      </c>
      <c r="BC342" s="260">
        <f t="shared" si="233"/>
        <v>15.94652</v>
      </c>
      <c r="BD342" s="261">
        <f t="shared" si="234"/>
        <v>0.3487450312123842</v>
      </c>
      <c r="BE342" s="282">
        <v>4.6865180000000004</v>
      </c>
      <c r="BF342" s="260"/>
      <c r="BG342" s="260">
        <v>6.5056859999999999</v>
      </c>
      <c r="BH342" s="260"/>
      <c r="BI342" s="260">
        <v>0.58233360000000001</v>
      </c>
      <c r="BJ342" s="260"/>
      <c r="BK342" s="260">
        <v>2.5235820000000002</v>
      </c>
      <c r="BL342" s="260">
        <v>0.69138999999999995</v>
      </c>
      <c r="BM342" s="260"/>
      <c r="BN342" s="905">
        <f t="shared" si="254"/>
        <v>0.95701039999999971</v>
      </c>
      <c r="BO342" s="906">
        <f t="shared" si="245"/>
        <v>6.0013745945823899E-2</v>
      </c>
      <c r="BP342" s="503">
        <v>2010</v>
      </c>
      <c r="BQ342" s="215" t="s">
        <v>481</v>
      </c>
      <c r="BR342" s="214" t="s">
        <v>517</v>
      </c>
      <c r="BS342" s="214" t="s">
        <v>4</v>
      </c>
      <c r="BT342" s="214" t="s">
        <v>310</v>
      </c>
      <c r="BU342" s="904" t="s">
        <v>401</v>
      </c>
      <c r="BV342" s="146">
        <v>73.235699999999994</v>
      </c>
      <c r="BW342" s="147">
        <v>16.879519999999999</v>
      </c>
      <c r="BX342" s="148">
        <v>16.879519999999999</v>
      </c>
      <c r="BY342" s="260">
        <f t="shared" si="235"/>
        <v>56.356179999999995</v>
      </c>
      <c r="BZ342" s="261">
        <f t="shared" si="236"/>
        <v>0.7695178717483413</v>
      </c>
      <c r="CA342" s="282">
        <v>54.798929999999999</v>
      </c>
      <c r="CB342" s="260"/>
      <c r="CC342" s="260">
        <v>0.55323120000000003</v>
      </c>
      <c r="CD342" s="260"/>
      <c r="CE342" s="260">
        <v>6.1219200000000001E-2</v>
      </c>
      <c r="CF342" s="260"/>
      <c r="CG342" s="260">
        <v>0.19509509999999999</v>
      </c>
      <c r="CH342" s="260">
        <v>0.19025230000000001</v>
      </c>
      <c r="CI342" s="260"/>
      <c r="CJ342" s="905">
        <f t="shared" si="255"/>
        <v>0.55745220000000018</v>
      </c>
      <c r="CK342" s="906">
        <f t="shared" si="248"/>
        <v>9.8915895293116077E-3</v>
      </c>
    </row>
    <row r="343" spans="1:89" ht="11.45" customHeight="1">
      <c r="A343" s="503">
        <v>2007</v>
      </c>
      <c r="B343" s="215" t="s">
        <v>481</v>
      </c>
      <c r="C343" s="214" t="s">
        <v>517</v>
      </c>
      <c r="D343" s="214" t="s">
        <v>6</v>
      </c>
      <c r="E343" s="214" t="s">
        <v>311</v>
      </c>
      <c r="F343" s="1005" t="s">
        <v>401</v>
      </c>
      <c r="G343" s="146">
        <v>42.275199999999998</v>
      </c>
      <c r="H343" s="147">
        <v>22.14349</v>
      </c>
      <c r="I343" s="147">
        <v>22.14349</v>
      </c>
      <c r="J343" s="282">
        <f t="shared" si="230"/>
        <v>20.131709999999998</v>
      </c>
      <c r="K343" s="283">
        <f t="shared" si="231"/>
        <v>0.47620614450079479</v>
      </c>
      <c r="L343" s="146">
        <v>13.76845</v>
      </c>
      <c r="M343" s="147"/>
      <c r="N343" s="147">
        <v>2.6236989999999998</v>
      </c>
      <c r="O343" s="147"/>
      <c r="P343" s="147">
        <v>0.28305340000000001</v>
      </c>
      <c r="Q343" s="147"/>
      <c r="R343" s="147">
        <v>2.4520149999999998</v>
      </c>
      <c r="S343" s="147">
        <v>0.4498568</v>
      </c>
      <c r="T343" s="260"/>
      <c r="U343" s="905">
        <f t="shared" si="252"/>
        <v>0.55463579999999979</v>
      </c>
      <c r="V343" s="906">
        <f t="shared" si="232"/>
        <v>2.7550357123165385E-2</v>
      </c>
      <c r="W343" s="990">
        <f t="shared" si="219"/>
        <v>2.2345682507844591E-2</v>
      </c>
      <c r="X343" s="503">
        <v>2007</v>
      </c>
      <c r="Y343" s="215" t="s">
        <v>481</v>
      </c>
      <c r="Z343" s="214" t="s">
        <v>517</v>
      </c>
      <c r="AA343" s="214" t="s">
        <v>6</v>
      </c>
      <c r="AB343" s="214" t="s">
        <v>311</v>
      </c>
      <c r="AC343" s="904" t="s">
        <v>401</v>
      </c>
      <c r="AD343" s="146">
        <v>32.22484</v>
      </c>
      <c r="AE343" s="147">
        <v>18.852900000000002</v>
      </c>
      <c r="AF343" s="148">
        <v>18.852900000000002</v>
      </c>
      <c r="AG343" s="260">
        <f t="shared" si="249"/>
        <v>13.371939999999999</v>
      </c>
      <c r="AH343" s="261">
        <f t="shared" si="250"/>
        <v>0.41495752965724575</v>
      </c>
      <c r="AI343" s="282">
        <v>8.2698180000000008</v>
      </c>
      <c r="AJ343" s="260"/>
      <c r="AK343" s="260">
        <v>2.0181619999999998</v>
      </c>
      <c r="AL343" s="260"/>
      <c r="AM343" s="260">
        <v>0.3288565</v>
      </c>
      <c r="AN343" s="260"/>
      <c r="AO343" s="260">
        <v>1.7851790000000001</v>
      </c>
      <c r="AP343" s="260">
        <v>0.45323180000000002</v>
      </c>
      <c r="AQ343" s="260"/>
      <c r="AR343" s="905">
        <f t="shared" si="253"/>
        <v>0.51669269999999834</v>
      </c>
      <c r="AS343" s="906">
        <f t="shared" si="251"/>
        <v>3.8640070176802946E-2</v>
      </c>
      <c r="AT343" s="503">
        <v>2007</v>
      </c>
      <c r="AU343" s="215" t="s">
        <v>481</v>
      </c>
      <c r="AV343" s="214" t="s">
        <v>517</v>
      </c>
      <c r="AW343" s="214" t="s">
        <v>6</v>
      </c>
      <c r="AX343" s="214" t="s">
        <v>311</v>
      </c>
      <c r="AY343" s="904" t="s">
        <v>401</v>
      </c>
      <c r="AZ343" s="146">
        <v>47.512250000000002</v>
      </c>
      <c r="BA343" s="147">
        <v>31.678920000000002</v>
      </c>
      <c r="BB343" s="148">
        <v>31.678920000000002</v>
      </c>
      <c r="BC343" s="260">
        <f t="shared" si="233"/>
        <v>15.83333</v>
      </c>
      <c r="BD343" s="261">
        <f t="shared" si="234"/>
        <v>0.33324732042788963</v>
      </c>
      <c r="BE343" s="282">
        <v>4.4296119999999997</v>
      </c>
      <c r="BF343" s="260"/>
      <c r="BG343" s="260">
        <v>5.0273370000000002</v>
      </c>
      <c r="BH343" s="260"/>
      <c r="BI343" s="260">
        <v>0.293128</v>
      </c>
      <c r="BJ343" s="260"/>
      <c r="BK343" s="260">
        <v>4.9161960000000002</v>
      </c>
      <c r="BL343" s="260">
        <v>0.55663200000000002</v>
      </c>
      <c r="BM343" s="260"/>
      <c r="BN343" s="905">
        <f t="shared" si="254"/>
        <v>0.61042499999999933</v>
      </c>
      <c r="BO343" s="906">
        <f t="shared" si="245"/>
        <v>3.8553166011192803E-2</v>
      </c>
      <c r="BP343" s="503">
        <v>2007</v>
      </c>
      <c r="BQ343" s="215" t="s">
        <v>481</v>
      </c>
      <c r="BR343" s="214" t="s">
        <v>517</v>
      </c>
      <c r="BS343" s="214" t="s">
        <v>6</v>
      </c>
      <c r="BT343" s="214" t="s">
        <v>311</v>
      </c>
      <c r="BU343" s="904" t="s">
        <v>401</v>
      </c>
      <c r="BV343" s="146">
        <v>71.214619999999996</v>
      </c>
      <c r="BW343" s="147">
        <v>16.600370000000002</v>
      </c>
      <c r="BX343" s="148">
        <v>16.600370000000002</v>
      </c>
      <c r="BY343" s="260">
        <f t="shared" si="235"/>
        <v>54.614249999999998</v>
      </c>
      <c r="BZ343" s="261">
        <f t="shared" si="236"/>
        <v>0.7668966007260869</v>
      </c>
      <c r="CA343" s="282">
        <v>53.035609999999998</v>
      </c>
      <c r="CB343" s="260"/>
      <c r="CC343" s="260">
        <v>0.36736010000000002</v>
      </c>
      <c r="CD343" s="260"/>
      <c r="CE343" s="260">
        <v>9.5217700000000002E-2</v>
      </c>
      <c r="CF343" s="260"/>
      <c r="CG343" s="260">
        <v>0.30011559999999998</v>
      </c>
      <c r="CH343" s="260">
        <v>0.2306404</v>
      </c>
      <c r="CI343" s="260"/>
      <c r="CJ343" s="905">
        <f t="shared" si="255"/>
        <v>0.58530620000000511</v>
      </c>
      <c r="CK343" s="906">
        <f t="shared" si="248"/>
        <v>1.0717096728418044E-2</v>
      </c>
    </row>
    <row r="344" spans="1:89" ht="11.45" customHeight="1">
      <c r="A344" s="504">
        <v>2004</v>
      </c>
      <c r="B344" s="227" t="s">
        <v>481</v>
      </c>
      <c r="C344" s="226" t="s">
        <v>517</v>
      </c>
      <c r="D344" s="226" t="s">
        <v>8</v>
      </c>
      <c r="E344" s="226" t="s">
        <v>312</v>
      </c>
      <c r="F344" s="1006" t="s">
        <v>401</v>
      </c>
      <c r="G344" s="175">
        <v>45.456159999999997</v>
      </c>
      <c r="H344" s="176">
        <v>23.76023</v>
      </c>
      <c r="I344" s="176">
        <v>23.76023</v>
      </c>
      <c r="J344" s="284">
        <f t="shared" si="230"/>
        <v>21.695929999999997</v>
      </c>
      <c r="K344" s="285">
        <f t="shared" si="231"/>
        <v>0.47729350653464786</v>
      </c>
      <c r="L344" s="175">
        <v>0</v>
      </c>
      <c r="M344" s="176"/>
      <c r="N344" s="176">
        <v>0.63541700000000001</v>
      </c>
      <c r="O344" s="176"/>
      <c r="P344" s="176">
        <v>0.33925250000000001</v>
      </c>
      <c r="Q344" s="176"/>
      <c r="R344" s="176"/>
      <c r="S344" s="176">
        <v>20.66564</v>
      </c>
      <c r="T344" s="276"/>
      <c r="U344" s="954">
        <f t="shared" si="252"/>
        <v>5.5620499999996298E-2</v>
      </c>
      <c r="V344" s="955">
        <f t="shared" si="232"/>
        <v>2.563637511735902E-3</v>
      </c>
      <c r="W344" s="1029">
        <f t="shared" si="219"/>
        <v>0.9525122914758668</v>
      </c>
      <c r="X344" s="504">
        <v>2004</v>
      </c>
      <c r="Y344" s="227" t="s">
        <v>481</v>
      </c>
      <c r="Z344" s="226" t="s">
        <v>517</v>
      </c>
      <c r="AA344" s="226" t="s">
        <v>8</v>
      </c>
      <c r="AB344" s="226" t="s">
        <v>312</v>
      </c>
      <c r="AC344" s="953" t="s">
        <v>401</v>
      </c>
      <c r="AD344" s="175">
        <v>36.243189999999998</v>
      </c>
      <c r="AE344" s="176">
        <v>21.177479999999999</v>
      </c>
      <c r="AF344" s="177">
        <v>21.177479999999999</v>
      </c>
      <c r="AG344" s="276">
        <f t="shared" si="249"/>
        <v>15.065709999999999</v>
      </c>
      <c r="AH344" s="277">
        <f t="shared" si="250"/>
        <v>0.41568388433799563</v>
      </c>
      <c r="AI344" s="284">
        <v>0</v>
      </c>
      <c r="AJ344" s="276"/>
      <c r="AK344" s="276">
        <v>0.53836729999999999</v>
      </c>
      <c r="AL344" s="276"/>
      <c r="AM344" s="276">
        <v>0.37541679999999999</v>
      </c>
      <c r="AN344" s="276"/>
      <c r="AO344" s="276"/>
      <c r="AP344" s="276">
        <v>14.09534</v>
      </c>
      <c r="AQ344" s="276"/>
      <c r="AR344" s="954">
        <f t="shared" si="253"/>
        <v>5.658589999999819E-2</v>
      </c>
      <c r="AS344" s="955">
        <f t="shared" si="251"/>
        <v>3.7559398129924306E-3</v>
      </c>
      <c r="AT344" s="504">
        <v>2004</v>
      </c>
      <c r="AU344" s="227" t="s">
        <v>481</v>
      </c>
      <c r="AV344" s="226" t="s">
        <v>517</v>
      </c>
      <c r="AW344" s="226" t="s">
        <v>8</v>
      </c>
      <c r="AX344" s="226" t="s">
        <v>312</v>
      </c>
      <c r="AY344" s="953" t="s">
        <v>401</v>
      </c>
      <c r="AZ344" s="175">
        <v>49.612699999999997</v>
      </c>
      <c r="BA344" s="176">
        <v>36.1419</v>
      </c>
      <c r="BB344" s="177">
        <v>36.1419</v>
      </c>
      <c r="BC344" s="276">
        <f t="shared" si="233"/>
        <v>13.470799999999997</v>
      </c>
      <c r="BD344" s="277">
        <f t="shared" si="234"/>
        <v>0.27151918762736149</v>
      </c>
      <c r="BE344" s="284">
        <v>0</v>
      </c>
      <c r="BF344" s="276"/>
      <c r="BG344" s="276">
        <v>1.173176</v>
      </c>
      <c r="BH344" s="276"/>
      <c r="BI344" s="276">
        <v>0.42013739999999999</v>
      </c>
      <c r="BJ344" s="276"/>
      <c r="BK344" s="276"/>
      <c r="BL344" s="276">
        <v>11.84394</v>
      </c>
      <c r="BM344" s="276"/>
      <c r="BN344" s="954">
        <f t="shared" si="254"/>
        <v>3.3546599999997539E-2</v>
      </c>
      <c r="BO344" s="955">
        <f t="shared" si="245"/>
        <v>2.490319802832612E-3</v>
      </c>
      <c r="BP344" s="504">
        <v>2004</v>
      </c>
      <c r="BQ344" s="227" t="s">
        <v>481</v>
      </c>
      <c r="BR344" s="226" t="s">
        <v>517</v>
      </c>
      <c r="BS344" s="226" t="s">
        <v>8</v>
      </c>
      <c r="BT344" s="226" t="s">
        <v>312</v>
      </c>
      <c r="BU344" s="953" t="s">
        <v>401</v>
      </c>
      <c r="BV344" s="175">
        <v>71.51849</v>
      </c>
      <c r="BW344" s="176">
        <v>11.99133</v>
      </c>
      <c r="BX344" s="177">
        <v>11.99133</v>
      </c>
      <c r="BY344" s="276">
        <f t="shared" si="235"/>
        <v>59.527160000000002</v>
      </c>
      <c r="BZ344" s="277">
        <f t="shared" si="236"/>
        <v>0.83233244997202827</v>
      </c>
      <c r="CA344" s="284">
        <v>0</v>
      </c>
      <c r="CB344" s="276"/>
      <c r="CC344" s="276">
        <v>8.8621599999999995E-2</v>
      </c>
      <c r="CD344" s="276"/>
      <c r="CE344" s="276">
        <v>6.9992100000000002E-2</v>
      </c>
      <c r="CF344" s="276"/>
      <c r="CG344" s="276"/>
      <c r="CH344" s="276">
        <v>59.279249999999998</v>
      </c>
      <c r="CI344" s="276"/>
      <c r="CJ344" s="954">
        <f t="shared" si="255"/>
        <v>8.9296300000007989E-2</v>
      </c>
      <c r="CK344" s="955">
        <f t="shared" si="248"/>
        <v>1.5000934027426807E-3</v>
      </c>
    </row>
    <row r="345" spans="1:89" ht="11.45" customHeight="1">
      <c r="A345" s="194"/>
      <c r="B345" s="194"/>
      <c r="C345" s="194"/>
      <c r="D345" s="194"/>
      <c r="E345" s="194"/>
      <c r="F345" s="194"/>
      <c r="G345" s="249"/>
      <c r="H345" s="249"/>
      <c r="I345" s="249"/>
      <c r="J345" s="249"/>
      <c r="K345" s="249"/>
      <c r="L345" s="249"/>
      <c r="M345" s="249"/>
      <c r="N345" s="249"/>
      <c r="O345" s="249"/>
      <c r="P345" s="249"/>
      <c r="Q345" s="249"/>
      <c r="R345" s="249"/>
      <c r="S345" s="209"/>
      <c r="T345" s="287"/>
      <c r="U345" s="287"/>
      <c r="V345" s="250"/>
      <c r="W345" s="351"/>
      <c r="X345" s="194"/>
      <c r="Y345" s="194"/>
      <c r="Z345" s="194"/>
      <c r="AA345" s="194"/>
      <c r="AB345" s="194"/>
      <c r="AC345" s="194"/>
      <c r="AD345" s="249"/>
      <c r="AE345" s="249"/>
      <c r="AF345" s="249"/>
      <c r="AG345" s="249"/>
      <c r="AH345" s="249"/>
      <c r="AI345" s="249"/>
      <c r="AJ345" s="249"/>
      <c r="AK345" s="249"/>
      <c r="AL345" s="249"/>
      <c r="AM345" s="249"/>
      <c r="AN345" s="249"/>
      <c r="AO345" s="249"/>
      <c r="AP345" s="249"/>
      <c r="AQ345" s="287"/>
      <c r="AR345" s="287"/>
      <c r="AS345" s="250"/>
      <c r="AT345" s="194"/>
      <c r="AU345" s="194"/>
      <c r="AV345" s="194"/>
      <c r="AW345" s="194"/>
      <c r="AX345" s="194"/>
      <c r="AY345" s="194"/>
      <c r="AZ345" s="249"/>
      <c r="BA345" s="249"/>
      <c r="BB345" s="249"/>
      <c r="BC345" s="249"/>
      <c r="BD345" s="249"/>
      <c r="BE345" s="249"/>
      <c r="BF345" s="249"/>
      <c r="BG345" s="249"/>
      <c r="BH345" s="249"/>
      <c r="BI345" s="249"/>
      <c r="BJ345" s="249"/>
      <c r="BK345" s="249"/>
      <c r="BL345" s="249"/>
      <c r="BM345" s="287"/>
      <c r="BN345" s="287"/>
      <c r="BO345" s="250"/>
      <c r="BP345" s="194"/>
      <c r="BQ345" s="194"/>
      <c r="BR345" s="194"/>
      <c r="BS345" s="194"/>
      <c r="BT345" s="194"/>
      <c r="BU345" s="194"/>
      <c r="BV345" s="249"/>
      <c r="BW345" s="249"/>
      <c r="BX345" s="249"/>
      <c r="BY345" s="249"/>
      <c r="BZ345" s="249"/>
      <c r="CA345" s="249"/>
      <c r="CB345" s="249"/>
      <c r="CC345" s="249"/>
      <c r="CD345" s="249"/>
      <c r="CE345" s="249"/>
      <c r="CF345" s="249"/>
      <c r="CG345" s="249"/>
      <c r="CH345" s="249"/>
      <c r="CI345" s="287"/>
      <c r="CJ345" s="287"/>
      <c r="CK345" s="250"/>
    </row>
    <row r="346" spans="1:89" ht="11.45" customHeight="1">
      <c r="A346" s="194"/>
      <c r="B346" s="194"/>
      <c r="C346" s="194"/>
      <c r="D346" s="194"/>
      <c r="E346" s="205" t="s">
        <v>405</v>
      </c>
      <c r="F346" s="194"/>
      <c r="G346" s="287">
        <f>AVERAGE(G6:G344)</f>
        <v>33.603002581602368</v>
      </c>
      <c r="H346" s="287">
        <f t="shared" ref="H346:W346" si="256">AVERAGE(H6:H344)</f>
        <v>16.296305641791029</v>
      </c>
      <c r="I346" s="287">
        <f t="shared" si="256"/>
        <v>18.403898622418875</v>
      </c>
      <c r="J346" s="287">
        <f t="shared" si="256"/>
        <v>15.175296044510365</v>
      </c>
      <c r="K346" s="1039">
        <f t="shared" si="256"/>
        <v>0.43079906297491494</v>
      </c>
      <c r="L346" s="287">
        <f t="shared" si="256"/>
        <v>11.863710728828828</v>
      </c>
      <c r="M346" s="287">
        <f t="shared" si="256"/>
        <v>0.39242307027027046</v>
      </c>
      <c r="N346" s="287">
        <f t="shared" si="256"/>
        <v>2.2122900760299622</v>
      </c>
      <c r="O346" s="287">
        <f t="shared" si="256"/>
        <v>0.29924983978494624</v>
      </c>
      <c r="P346" s="287">
        <f t="shared" si="256"/>
        <v>1.2721181420454546</v>
      </c>
      <c r="Q346" s="287">
        <f t="shared" si="256"/>
        <v>0.43080278742514966</v>
      </c>
      <c r="R346" s="287">
        <f t="shared" si="256"/>
        <v>0.57056043705583792</v>
      </c>
      <c r="S346" s="207">
        <f t="shared" si="256"/>
        <v>1.7958125275449095</v>
      </c>
      <c r="T346" s="287">
        <f t="shared" si="256"/>
        <v>-3.0606845818965516</v>
      </c>
      <c r="U346" s="287">
        <f t="shared" si="256"/>
        <v>6.3008105089820216E-2</v>
      </c>
      <c r="V346" s="1039">
        <f t="shared" si="256"/>
        <v>6.7158294005481029E-3</v>
      </c>
      <c r="W346" s="1039">
        <f t="shared" si="256"/>
        <v>0.17198910278148027</v>
      </c>
      <c r="X346" s="194"/>
      <c r="Y346" s="194"/>
      <c r="Z346" s="194"/>
      <c r="AA346" s="194"/>
      <c r="AB346" s="205" t="s">
        <v>405</v>
      </c>
      <c r="AC346" s="194"/>
      <c r="AD346" s="287">
        <f>AVERAGE(AD6:AD344)</f>
        <v>25.397486308605359</v>
      </c>
      <c r="AE346" s="287">
        <f t="shared" ref="AE346:AR346" si="257">AVERAGE(AE6:AE344)</f>
        <v>13.6678873880597</v>
      </c>
      <c r="AF346" s="287">
        <f t="shared" si="257"/>
        <v>15.495565890855456</v>
      </c>
      <c r="AG346" s="287">
        <f t="shared" si="257"/>
        <v>9.8714125074184018</v>
      </c>
      <c r="AH346" s="1039">
        <f t="shared" si="257"/>
        <v>0.36532182989937506</v>
      </c>
      <c r="AI346" s="287">
        <f t="shared" si="257"/>
        <v>6.9313630704477598</v>
      </c>
      <c r="AJ346" s="287">
        <f t="shared" si="257"/>
        <v>0.43374022229729708</v>
      </c>
      <c r="AK346" s="287">
        <f t="shared" si="257"/>
        <v>1.6778195172284638</v>
      </c>
      <c r="AL346" s="287">
        <f t="shared" si="257"/>
        <v>0.36086706774193539</v>
      </c>
      <c r="AM346" s="287">
        <f t="shared" si="257"/>
        <v>1.4061420433460075</v>
      </c>
      <c r="AN346" s="287">
        <f t="shared" si="257"/>
        <v>0.33893879461077858</v>
      </c>
      <c r="AO346" s="287">
        <f t="shared" si="257"/>
        <v>0.53846658274111692</v>
      </c>
      <c r="AP346" s="287">
        <f t="shared" si="257"/>
        <v>1.4226598985074628</v>
      </c>
      <c r="AQ346" s="287">
        <f t="shared" si="257"/>
        <v>-2.6620235603448266</v>
      </c>
      <c r="AR346" s="287">
        <f t="shared" si="257"/>
        <v>6.1248218263472931E-2</v>
      </c>
      <c r="AS346" s="288"/>
      <c r="AT346" s="288">
        <f>AVERAGE(AT16:AT344)</f>
        <v>2001.0364741641338</v>
      </c>
      <c r="AU346" s="194"/>
      <c r="AV346" s="194"/>
      <c r="AW346" s="194"/>
      <c r="AX346" s="205" t="s">
        <v>405</v>
      </c>
      <c r="AY346" s="194"/>
      <c r="AZ346" s="287">
        <f>AVERAGE(AZ6:AZ344)</f>
        <v>28.688972382789327</v>
      </c>
      <c r="BA346" s="287">
        <f t="shared" ref="BA346:BN346" si="258">AVERAGE(BA6:BA344)</f>
        <v>18.541856391044792</v>
      </c>
      <c r="BB346" s="287">
        <f t="shared" si="258"/>
        <v>21.02407527433628</v>
      </c>
      <c r="BC346" s="287">
        <f t="shared" si="258"/>
        <v>7.6353056261127543</v>
      </c>
      <c r="BD346" s="1039">
        <f t="shared" si="258"/>
        <v>0.24924919348142671</v>
      </c>
      <c r="BE346" s="287">
        <f t="shared" si="258"/>
        <v>2.5664520223880594</v>
      </c>
      <c r="BF346" s="287">
        <f t="shared" si="258"/>
        <v>0.46136183648648632</v>
      </c>
      <c r="BG346" s="287">
        <f t="shared" si="258"/>
        <v>4.8293179490636726</v>
      </c>
      <c r="BH346" s="287">
        <f t="shared" si="258"/>
        <v>0.28220910430107543</v>
      </c>
      <c r="BI346" s="287">
        <f t="shared" si="258"/>
        <v>1.4033682007604571</v>
      </c>
      <c r="BJ346" s="287">
        <f t="shared" si="258"/>
        <v>0.63075259700598796</v>
      </c>
      <c r="BK346" s="287">
        <f t="shared" si="258"/>
        <v>0.82060138477157385</v>
      </c>
      <c r="BL346" s="287">
        <f t="shared" si="258"/>
        <v>1.4257310438805968</v>
      </c>
      <c r="BM346" s="287">
        <f t="shared" si="258"/>
        <v>-3.5606973983050847</v>
      </c>
      <c r="BN346" s="287">
        <f t="shared" si="258"/>
        <v>5.3695623582089368E-2</v>
      </c>
      <c r="BO346" s="288"/>
      <c r="BP346" s="288">
        <f>AVERAGE(BP16:BP344)</f>
        <v>2001.0364741641338</v>
      </c>
      <c r="BQ346" s="194"/>
      <c r="BR346" s="194"/>
      <c r="BS346" s="194"/>
      <c r="BT346" s="205" t="s">
        <v>405</v>
      </c>
      <c r="BU346" s="194"/>
      <c r="BV346" s="287">
        <f>AVERAGE(BV6:BV344)</f>
        <v>75.396372767857116</v>
      </c>
      <c r="BW346" s="287">
        <f t="shared" ref="BW346:CJ346" si="259">AVERAGE(BW6:BW344)</f>
        <v>23.468877188622752</v>
      </c>
      <c r="BX346" s="287">
        <f t="shared" si="259"/>
        <v>26.073351937869852</v>
      </c>
      <c r="BY346" s="287">
        <f t="shared" si="259"/>
        <v>49.324906264880944</v>
      </c>
      <c r="BZ346" s="1039">
        <f t="shared" si="259"/>
        <v>0.62087436319983724</v>
      </c>
      <c r="CA346" s="287">
        <f t="shared" si="259"/>
        <v>46.807282355389233</v>
      </c>
      <c r="CB346" s="287">
        <f t="shared" si="259"/>
        <v>0.12229353401360549</v>
      </c>
      <c r="CC346" s="287">
        <f t="shared" si="259"/>
        <v>0.27917496015037596</v>
      </c>
      <c r="CD346" s="287">
        <f t="shared" si="259"/>
        <v>4.2297131720430113E-2</v>
      </c>
      <c r="CE346" s="287">
        <f t="shared" si="259"/>
        <v>0.3046319164122136</v>
      </c>
      <c r="CF346" s="287">
        <f t="shared" si="259"/>
        <v>0.53237171616766465</v>
      </c>
      <c r="CG346" s="287">
        <f t="shared" si="259"/>
        <v>0.27520147614213208</v>
      </c>
      <c r="CH346" s="287">
        <f t="shared" si="259"/>
        <v>4.1816733230538921</v>
      </c>
      <c r="CI346" s="287">
        <f t="shared" si="259"/>
        <v>-3.6039664152542397</v>
      </c>
      <c r="CJ346" s="287">
        <f t="shared" si="259"/>
        <v>7.4270141791044728E-2</v>
      </c>
      <c r="CK346" s="288"/>
    </row>
    <row r="347" spans="1:89" ht="11.45" customHeight="1">
      <c r="A347" s="194"/>
      <c r="B347" s="194"/>
      <c r="C347" s="194"/>
      <c r="D347" s="194"/>
      <c r="E347" s="205" t="s">
        <v>432</v>
      </c>
      <c r="F347" s="194"/>
      <c r="G347" s="287">
        <f>MIN(G6:G344)</f>
        <v>11.86337</v>
      </c>
      <c r="H347" s="287">
        <f t="shared" ref="H347:U347" si="260">MIN(H6:H344)</f>
        <v>2.7925520000000001</v>
      </c>
      <c r="I347" s="287">
        <f t="shared" si="260"/>
        <v>6.25</v>
      </c>
      <c r="J347" s="287">
        <f t="shared" si="260"/>
        <v>-0.99377000000000137</v>
      </c>
      <c r="K347" s="1039">
        <f t="shared" si="260"/>
        <v>-5.6615554650357995E-2</v>
      </c>
      <c r="L347" s="287">
        <f t="shared" si="260"/>
        <v>0</v>
      </c>
      <c r="M347" s="287">
        <f t="shared" si="260"/>
        <v>0</v>
      </c>
      <c r="N347" s="287">
        <f t="shared" si="260"/>
        <v>2.2315999999999998E-3</v>
      </c>
      <c r="O347" s="287">
        <f t="shared" si="260"/>
        <v>0</v>
      </c>
      <c r="P347" s="287">
        <f t="shared" si="260"/>
        <v>1.3045999999999999E-3</v>
      </c>
      <c r="Q347" s="287">
        <f t="shared" si="260"/>
        <v>0</v>
      </c>
      <c r="R347" s="287">
        <f t="shared" si="260"/>
        <v>4.1142000000000001E-3</v>
      </c>
      <c r="S347" s="207">
        <f t="shared" si="260"/>
        <v>-0.3606586</v>
      </c>
      <c r="T347" s="287">
        <f t="shared" si="260"/>
        <v>-10.533795000000001</v>
      </c>
      <c r="U347" s="287">
        <f t="shared" si="260"/>
        <v>-3.095460199999998</v>
      </c>
      <c r="V347" s="287"/>
      <c r="W347" s="287"/>
      <c r="X347" s="194"/>
      <c r="Y347" s="194"/>
      <c r="Z347" s="194"/>
      <c r="AA347" s="194"/>
      <c r="AB347" s="205" t="s">
        <v>432</v>
      </c>
      <c r="AC347" s="194"/>
      <c r="AD347" s="287">
        <f>MIN(AD6:AD344)</f>
        <v>9.7461190000000002</v>
      </c>
      <c r="AE347" s="287">
        <f t="shared" ref="AE347:AR347" si="261">MIN(AE6:AE344)</f>
        <v>3.3100010000000002</v>
      </c>
      <c r="AF347" s="287">
        <f t="shared" si="261"/>
        <v>4.6795999999999998</v>
      </c>
      <c r="AG347" s="287">
        <f t="shared" si="261"/>
        <v>-2.09145</v>
      </c>
      <c r="AH347" s="1039">
        <f t="shared" si="261"/>
        <v>-0.1738394288720822</v>
      </c>
      <c r="AI347" s="287">
        <f t="shared" si="261"/>
        <v>0</v>
      </c>
      <c r="AJ347" s="287">
        <f t="shared" si="261"/>
        <v>0</v>
      </c>
      <c r="AK347" s="287">
        <f t="shared" si="261"/>
        <v>5.7220000000000003E-4</v>
      </c>
      <c r="AL347" s="287">
        <f t="shared" si="261"/>
        <v>0</v>
      </c>
      <c r="AM347" s="287">
        <f t="shared" si="261"/>
        <v>9.2119999999999995E-4</v>
      </c>
      <c r="AN347" s="287">
        <f t="shared" si="261"/>
        <v>0</v>
      </c>
      <c r="AO347" s="287">
        <f t="shared" si="261"/>
        <v>4.2791000000000001E-3</v>
      </c>
      <c r="AP347" s="287">
        <f t="shared" si="261"/>
        <v>-0.46223639999999999</v>
      </c>
      <c r="AQ347" s="287">
        <f t="shared" si="261"/>
        <v>-7.9420509999999993</v>
      </c>
      <c r="AR347" s="287">
        <f t="shared" si="261"/>
        <v>-3.1314178999999989</v>
      </c>
      <c r="AS347" s="288"/>
      <c r="AT347" s="288"/>
      <c r="AU347" s="194"/>
      <c r="AV347" s="194"/>
      <c r="AW347" s="194"/>
      <c r="AX347" s="205" t="s">
        <v>432</v>
      </c>
      <c r="AY347" s="194"/>
      <c r="AZ347" s="287">
        <f>MIN(AZ6:AZ344)</f>
        <v>6.6975069999999999</v>
      </c>
      <c r="BA347" s="287">
        <f t="shared" ref="BA347:BN347" si="262">MIN(BA6:BA344)</f>
        <v>1.1793130000000001</v>
      </c>
      <c r="BB347" s="287">
        <f t="shared" si="262"/>
        <v>2.6455030000000002</v>
      </c>
      <c r="BC347" s="287">
        <f t="shared" si="262"/>
        <v>-7.6897100000000016</v>
      </c>
      <c r="BD347" s="1039">
        <f t="shared" si="262"/>
        <v>-0.6139364736110432</v>
      </c>
      <c r="BE347" s="287">
        <f t="shared" si="262"/>
        <v>0</v>
      </c>
      <c r="BF347" s="287">
        <f t="shared" si="262"/>
        <v>0</v>
      </c>
      <c r="BG347" s="287">
        <f t="shared" si="262"/>
        <v>0</v>
      </c>
      <c r="BH347" s="287">
        <f t="shared" si="262"/>
        <v>0</v>
      </c>
      <c r="BI347" s="287">
        <f t="shared" si="262"/>
        <v>0</v>
      </c>
      <c r="BJ347" s="287">
        <f t="shared" si="262"/>
        <v>0</v>
      </c>
      <c r="BK347" s="287">
        <f t="shared" si="262"/>
        <v>0</v>
      </c>
      <c r="BL347" s="287">
        <f t="shared" si="262"/>
        <v>-0.38723750000000001</v>
      </c>
      <c r="BM347" s="287">
        <f t="shared" si="262"/>
        <v>-13.027498000000001</v>
      </c>
      <c r="BN347" s="287">
        <f t="shared" si="262"/>
        <v>-4.8161961999999967</v>
      </c>
      <c r="BO347" s="288"/>
      <c r="BP347" s="288"/>
      <c r="BQ347" s="194"/>
      <c r="BR347" s="194"/>
      <c r="BS347" s="194"/>
      <c r="BT347" s="205" t="s">
        <v>432</v>
      </c>
      <c r="BU347" s="194"/>
      <c r="BV347" s="287">
        <f>MIN(BV6:BV344)</f>
        <v>26.011679999999998</v>
      </c>
      <c r="BW347" s="287">
        <f t="shared" ref="BW347:CJ347" si="263">MIN(BW6:BW344)</f>
        <v>1.3715310000000001</v>
      </c>
      <c r="BX347" s="287">
        <f t="shared" si="263"/>
        <v>6.3565620000000003</v>
      </c>
      <c r="BY347" s="287">
        <f t="shared" si="263"/>
        <v>0.8670999999999971</v>
      </c>
      <c r="BZ347" s="1039">
        <f t="shared" si="263"/>
        <v>3.3335024881130215E-2</v>
      </c>
      <c r="CA347" s="287">
        <f t="shared" si="263"/>
        <v>0</v>
      </c>
      <c r="CB347" s="287">
        <f t="shared" si="263"/>
        <v>0</v>
      </c>
      <c r="CC347" s="287">
        <f t="shared" si="263"/>
        <v>0</v>
      </c>
      <c r="CD347" s="287">
        <f t="shared" si="263"/>
        <v>0</v>
      </c>
      <c r="CE347" s="287">
        <f t="shared" si="263"/>
        <v>0</v>
      </c>
      <c r="CF347" s="287">
        <f t="shared" si="263"/>
        <v>0</v>
      </c>
      <c r="CG347" s="287">
        <f t="shared" si="263"/>
        <v>0</v>
      </c>
      <c r="CH347" s="287">
        <f t="shared" si="263"/>
        <v>-0.9830489</v>
      </c>
      <c r="CI347" s="287">
        <f t="shared" si="263"/>
        <v>-33.715008000000005</v>
      </c>
      <c r="CJ347" s="287">
        <f t="shared" si="263"/>
        <v>-2.0074603999999994</v>
      </c>
      <c r="CK347" s="288"/>
    </row>
    <row r="348" spans="1:89" ht="11.45" customHeight="1">
      <c r="A348" s="194"/>
      <c r="B348" s="194"/>
      <c r="C348" s="194"/>
      <c r="D348" s="194"/>
      <c r="E348" s="205" t="s">
        <v>433</v>
      </c>
      <c r="F348" s="194"/>
      <c r="G348" s="287">
        <f>MAX(G6:G344)</f>
        <v>52.247909999999997</v>
      </c>
      <c r="H348" s="287">
        <f t="shared" ref="H348:U348" si="264">MAX(H6:H344)</f>
        <v>33.248959999999997</v>
      </c>
      <c r="I348" s="287">
        <f t="shared" si="264"/>
        <v>33.33437</v>
      </c>
      <c r="J348" s="287">
        <f t="shared" si="264"/>
        <v>34.619239999999998</v>
      </c>
      <c r="K348" s="1039">
        <f t="shared" si="264"/>
        <v>0.82271107947961586</v>
      </c>
      <c r="L348" s="287">
        <f t="shared" si="264"/>
        <v>28.22354</v>
      </c>
      <c r="M348" s="287">
        <f t="shared" si="264"/>
        <v>3.3137590000000001</v>
      </c>
      <c r="N348" s="287">
        <f t="shared" si="264"/>
        <v>8.5473029999999994</v>
      </c>
      <c r="O348" s="287">
        <f t="shared" si="264"/>
        <v>1.989744</v>
      </c>
      <c r="P348" s="287">
        <f t="shared" si="264"/>
        <v>11.199389999999999</v>
      </c>
      <c r="Q348" s="287">
        <f t="shared" si="264"/>
        <v>3.099472</v>
      </c>
      <c r="R348" s="287">
        <f t="shared" si="264"/>
        <v>2.6407620000000001</v>
      </c>
      <c r="S348" s="207">
        <f t="shared" si="264"/>
        <v>22.6326</v>
      </c>
      <c r="T348" s="287">
        <f t="shared" si="264"/>
        <v>1.6168699999999987</v>
      </c>
      <c r="U348" s="287">
        <f t="shared" si="264"/>
        <v>6.2073579999999957</v>
      </c>
      <c r="V348" s="287"/>
      <c r="W348" s="287"/>
      <c r="X348" s="194"/>
      <c r="Y348" s="194"/>
      <c r="Z348" s="194"/>
      <c r="AA348" s="194"/>
      <c r="AB348" s="205" t="s">
        <v>433</v>
      </c>
      <c r="AC348" s="194"/>
      <c r="AD348" s="287">
        <f>MAX(AD6:AD344)</f>
        <v>48.075789999999998</v>
      </c>
      <c r="AE348" s="287">
        <f t="shared" ref="AE348:AR348" si="265">MAX(AE6:AE344)</f>
        <v>27.888030000000001</v>
      </c>
      <c r="AF348" s="287">
        <f t="shared" si="265"/>
        <v>27.96407</v>
      </c>
      <c r="AG348" s="287">
        <f t="shared" si="265"/>
        <v>32.313539999999996</v>
      </c>
      <c r="AH348" s="1039">
        <f t="shared" si="265"/>
        <v>0.82081136199571725</v>
      </c>
      <c r="AI348" s="287">
        <f t="shared" si="265"/>
        <v>23.982500000000002</v>
      </c>
      <c r="AJ348" s="287">
        <f t="shared" si="265"/>
        <v>3.5972689999999998</v>
      </c>
      <c r="AK348" s="287">
        <f t="shared" si="265"/>
        <v>7.1204799999999997</v>
      </c>
      <c r="AL348" s="287">
        <f t="shared" si="265"/>
        <v>2.5405899999999999</v>
      </c>
      <c r="AM348" s="287">
        <f t="shared" si="265"/>
        <v>8.3133470000000003</v>
      </c>
      <c r="AN348" s="287">
        <f t="shared" si="265"/>
        <v>2.4978799999999999</v>
      </c>
      <c r="AO348" s="287">
        <f t="shared" si="265"/>
        <v>2.8961510000000001</v>
      </c>
      <c r="AP348" s="287">
        <f t="shared" si="265"/>
        <v>16.489450000000001</v>
      </c>
      <c r="AQ348" s="287">
        <f t="shared" si="265"/>
        <v>1.5674699999999984</v>
      </c>
      <c r="AR348" s="287">
        <f t="shared" si="265"/>
        <v>5.434394999999995</v>
      </c>
      <c r="AS348" s="288"/>
      <c r="AT348" s="288"/>
      <c r="AU348" s="194"/>
      <c r="AV348" s="194"/>
      <c r="AW348" s="194"/>
      <c r="AX348" s="205" t="s">
        <v>433</v>
      </c>
      <c r="AY348" s="194"/>
      <c r="AZ348" s="287">
        <f>MAX(AZ6:AZ344)</f>
        <v>53.969839999999998</v>
      </c>
      <c r="BA348" s="287">
        <f t="shared" ref="BA348:BN348" si="266">MAX(BA6:BA344)</f>
        <v>39.553240000000002</v>
      </c>
      <c r="BB348" s="287">
        <f t="shared" si="266"/>
        <v>39.771949999999997</v>
      </c>
      <c r="BC348" s="287">
        <f t="shared" si="266"/>
        <v>27.8188</v>
      </c>
      <c r="BD348" s="1039">
        <f t="shared" si="266"/>
        <v>0.82639049030096867</v>
      </c>
      <c r="BE348" s="287">
        <f t="shared" si="266"/>
        <v>12.29072</v>
      </c>
      <c r="BF348" s="287">
        <f t="shared" si="266"/>
        <v>4.2360519999999999</v>
      </c>
      <c r="BG348" s="287">
        <f t="shared" si="266"/>
        <v>16.366160000000001</v>
      </c>
      <c r="BH348" s="287">
        <f t="shared" si="266"/>
        <v>3.2306499999999998</v>
      </c>
      <c r="BI348" s="287">
        <f t="shared" si="266"/>
        <v>8.2762189999999993</v>
      </c>
      <c r="BJ348" s="287">
        <f t="shared" si="266"/>
        <v>4.5541400000000003</v>
      </c>
      <c r="BK348" s="287">
        <f t="shared" si="266"/>
        <v>4.9161960000000002</v>
      </c>
      <c r="BL348" s="287">
        <f t="shared" si="266"/>
        <v>12.99652</v>
      </c>
      <c r="BM348" s="287">
        <f t="shared" si="266"/>
        <v>2.1285399999999974</v>
      </c>
      <c r="BN348" s="287">
        <f t="shared" si="266"/>
        <v>7.7521300000000011</v>
      </c>
      <c r="BO348" s="288"/>
      <c r="BP348" s="288"/>
      <c r="BQ348" s="194"/>
      <c r="BR348" s="194"/>
      <c r="BS348" s="194"/>
      <c r="BT348" s="205" t="s">
        <v>433</v>
      </c>
      <c r="BU348" s="194"/>
      <c r="BV348" s="287">
        <f>MAX(BV6:BV344)</f>
        <v>95.959190000000007</v>
      </c>
      <c r="BW348" s="287">
        <f t="shared" ref="BW348:CJ348" si="267">MAX(BW6:BW344)</f>
        <v>54.898470000000003</v>
      </c>
      <c r="BX348" s="287">
        <f t="shared" si="267"/>
        <v>56.231960000000001</v>
      </c>
      <c r="BY348" s="287">
        <f t="shared" si="267"/>
        <v>85.562704000000011</v>
      </c>
      <c r="BZ348" s="1039">
        <f t="shared" si="267"/>
        <v>0.92748591741540498</v>
      </c>
      <c r="CA348" s="287">
        <f t="shared" si="267"/>
        <v>90.603729999999999</v>
      </c>
      <c r="CB348" s="287">
        <f t="shared" si="267"/>
        <v>1.6102030000000001</v>
      </c>
      <c r="CC348" s="287">
        <f t="shared" si="267"/>
        <v>4.9694760000000002</v>
      </c>
      <c r="CD348" s="287">
        <f t="shared" si="267"/>
        <v>0.886652</v>
      </c>
      <c r="CE348" s="287">
        <f t="shared" si="267"/>
        <v>2.9181590000000002</v>
      </c>
      <c r="CF348" s="287">
        <f t="shared" si="267"/>
        <v>5.8005370000000003</v>
      </c>
      <c r="CG348" s="287">
        <f t="shared" si="267"/>
        <v>2.329602</v>
      </c>
      <c r="CH348" s="287">
        <f t="shared" si="267"/>
        <v>80.087320000000005</v>
      </c>
      <c r="CI348" s="287">
        <f t="shared" si="267"/>
        <v>2.0779199999999989</v>
      </c>
      <c r="CJ348" s="287">
        <f t="shared" si="267"/>
        <v>5.6043696999999995</v>
      </c>
      <c r="CK348" s="288"/>
    </row>
    <row r="349" spans="1:89" ht="11.45" customHeight="1">
      <c r="A349" s="194"/>
      <c r="B349" s="194"/>
      <c r="C349" s="194"/>
      <c r="D349" s="194"/>
      <c r="E349" s="205" t="s">
        <v>412</v>
      </c>
      <c r="F349" s="194"/>
      <c r="G349" s="235">
        <f>COUNT(G6:G344)</f>
        <v>337</v>
      </c>
      <c r="H349" s="235">
        <f t="shared" ref="H349:W349" si="268">COUNT(H6:H344)</f>
        <v>335</v>
      </c>
      <c r="I349" s="235">
        <f t="shared" si="268"/>
        <v>339</v>
      </c>
      <c r="J349" s="235">
        <f t="shared" si="268"/>
        <v>337</v>
      </c>
      <c r="K349" s="235">
        <f t="shared" si="268"/>
        <v>337</v>
      </c>
      <c r="L349" s="235">
        <f t="shared" si="268"/>
        <v>333</v>
      </c>
      <c r="M349" s="235">
        <f t="shared" si="268"/>
        <v>148</v>
      </c>
      <c r="N349" s="235">
        <f t="shared" si="268"/>
        <v>267</v>
      </c>
      <c r="O349" s="235">
        <f t="shared" si="268"/>
        <v>186</v>
      </c>
      <c r="P349" s="235">
        <f t="shared" si="268"/>
        <v>264</v>
      </c>
      <c r="Q349" s="235">
        <f t="shared" si="268"/>
        <v>167</v>
      </c>
      <c r="R349" s="235">
        <f t="shared" si="268"/>
        <v>197</v>
      </c>
      <c r="S349" s="234">
        <f t="shared" si="268"/>
        <v>334</v>
      </c>
      <c r="T349" s="235">
        <f t="shared" si="268"/>
        <v>232</v>
      </c>
      <c r="U349" s="235">
        <f t="shared" si="268"/>
        <v>334</v>
      </c>
      <c r="V349" s="235">
        <f t="shared" si="268"/>
        <v>334</v>
      </c>
      <c r="W349" s="235">
        <f t="shared" si="268"/>
        <v>334</v>
      </c>
      <c r="X349" s="194"/>
      <c r="Y349" s="194"/>
      <c r="Z349" s="194"/>
      <c r="AA349" s="194"/>
      <c r="AB349" s="205" t="s">
        <v>412</v>
      </c>
      <c r="AC349" s="194"/>
      <c r="AD349" s="235">
        <f>COUNT(AD6:AD344)</f>
        <v>337</v>
      </c>
      <c r="AE349" s="235">
        <f t="shared" ref="AE349:AR349" si="269">COUNT(AE6:AE344)</f>
        <v>335</v>
      </c>
      <c r="AF349" s="235">
        <f t="shared" si="269"/>
        <v>339</v>
      </c>
      <c r="AG349" s="235">
        <f t="shared" si="269"/>
        <v>337</v>
      </c>
      <c r="AH349" s="235">
        <f t="shared" si="269"/>
        <v>337</v>
      </c>
      <c r="AI349" s="235">
        <f t="shared" si="269"/>
        <v>335</v>
      </c>
      <c r="AJ349" s="235">
        <f t="shared" si="269"/>
        <v>148</v>
      </c>
      <c r="AK349" s="235">
        <f t="shared" si="269"/>
        <v>267</v>
      </c>
      <c r="AL349" s="235">
        <f t="shared" si="269"/>
        <v>186</v>
      </c>
      <c r="AM349" s="235">
        <f t="shared" si="269"/>
        <v>263</v>
      </c>
      <c r="AN349" s="235">
        <f t="shared" si="269"/>
        <v>167</v>
      </c>
      <c r="AO349" s="235">
        <f t="shared" si="269"/>
        <v>197</v>
      </c>
      <c r="AP349" s="235">
        <f t="shared" si="269"/>
        <v>335</v>
      </c>
      <c r="AQ349" s="235">
        <f t="shared" si="269"/>
        <v>232</v>
      </c>
      <c r="AR349" s="235">
        <f t="shared" si="269"/>
        <v>334</v>
      </c>
      <c r="AS349" s="235"/>
      <c r="AT349" s="235">
        <f>COUNT(AT16:AT344)</f>
        <v>329</v>
      </c>
      <c r="AU349" s="194"/>
      <c r="AV349" s="194"/>
      <c r="AW349" s="194"/>
      <c r="AX349" s="205" t="s">
        <v>412</v>
      </c>
      <c r="AY349" s="194"/>
      <c r="AZ349" s="235">
        <f>COUNT(AZ6:AZ344)</f>
        <v>337</v>
      </c>
      <c r="BA349" s="235">
        <f t="shared" ref="BA349:BN349" si="270">COUNT(BA6:BA344)</f>
        <v>335</v>
      </c>
      <c r="BB349" s="235">
        <f t="shared" si="270"/>
        <v>339</v>
      </c>
      <c r="BC349" s="235">
        <f t="shared" si="270"/>
        <v>337</v>
      </c>
      <c r="BD349" s="235">
        <f t="shared" si="270"/>
        <v>337</v>
      </c>
      <c r="BE349" s="235">
        <f t="shared" si="270"/>
        <v>335</v>
      </c>
      <c r="BF349" s="235">
        <f t="shared" si="270"/>
        <v>148</v>
      </c>
      <c r="BG349" s="235">
        <f t="shared" si="270"/>
        <v>267</v>
      </c>
      <c r="BH349" s="235">
        <f t="shared" si="270"/>
        <v>186</v>
      </c>
      <c r="BI349" s="235">
        <f t="shared" si="270"/>
        <v>263</v>
      </c>
      <c r="BJ349" s="235">
        <f t="shared" si="270"/>
        <v>167</v>
      </c>
      <c r="BK349" s="235">
        <f t="shared" si="270"/>
        <v>197</v>
      </c>
      <c r="BL349" s="235">
        <f t="shared" si="270"/>
        <v>335</v>
      </c>
      <c r="BM349" s="235">
        <f t="shared" si="270"/>
        <v>236</v>
      </c>
      <c r="BN349" s="235">
        <f t="shared" si="270"/>
        <v>335</v>
      </c>
      <c r="BO349" s="235"/>
      <c r="BP349" s="235">
        <f>COUNT(BP16:BP344)</f>
        <v>329</v>
      </c>
      <c r="BQ349" s="194"/>
      <c r="BR349" s="194"/>
      <c r="BS349" s="194"/>
      <c r="BT349" s="205" t="s">
        <v>412</v>
      </c>
      <c r="BU349" s="194"/>
      <c r="BV349" s="235">
        <f>COUNT(BV6:BV344)</f>
        <v>336</v>
      </c>
      <c r="BW349" s="235">
        <f t="shared" ref="BW349:CJ349" si="271">COUNT(BW6:BW344)</f>
        <v>334</v>
      </c>
      <c r="BX349" s="235">
        <f t="shared" si="271"/>
        <v>338</v>
      </c>
      <c r="BY349" s="235">
        <f t="shared" si="271"/>
        <v>336</v>
      </c>
      <c r="BZ349" s="235">
        <f t="shared" si="271"/>
        <v>336</v>
      </c>
      <c r="CA349" s="235">
        <f t="shared" si="271"/>
        <v>334</v>
      </c>
      <c r="CB349" s="235">
        <f t="shared" si="271"/>
        <v>147</v>
      </c>
      <c r="CC349" s="235">
        <f t="shared" si="271"/>
        <v>266</v>
      </c>
      <c r="CD349" s="235">
        <f t="shared" si="271"/>
        <v>186</v>
      </c>
      <c r="CE349" s="235">
        <f t="shared" si="271"/>
        <v>262</v>
      </c>
      <c r="CF349" s="235">
        <f t="shared" si="271"/>
        <v>167</v>
      </c>
      <c r="CG349" s="235">
        <f t="shared" si="271"/>
        <v>197</v>
      </c>
      <c r="CH349" s="235">
        <f t="shared" si="271"/>
        <v>334</v>
      </c>
      <c r="CI349" s="235">
        <f t="shared" si="271"/>
        <v>236</v>
      </c>
      <c r="CJ349" s="235">
        <f t="shared" si="271"/>
        <v>335</v>
      </c>
      <c r="CK349" s="235"/>
    </row>
    <row r="350" spans="1:89" ht="11.45" customHeight="1">
      <c r="A350" s="194"/>
      <c r="B350" s="194"/>
      <c r="C350" s="194"/>
      <c r="D350" s="194"/>
      <c r="E350" s="236" t="s">
        <v>508</v>
      </c>
      <c r="F350" s="236"/>
      <c r="G350" s="287">
        <f>G346</f>
        <v>33.603002581602368</v>
      </c>
      <c r="H350" s="287">
        <f t="shared" ref="H350:I350" si="272">H346</f>
        <v>16.296305641791029</v>
      </c>
      <c r="I350" s="287">
        <f t="shared" si="272"/>
        <v>18.403898622418875</v>
      </c>
      <c r="J350" s="238">
        <f>SUM(L350:U350)</f>
        <v>15.175296044510365</v>
      </c>
      <c r="K350" s="255">
        <f t="shared" ref="K350" si="273">(G350-I350)/G350</f>
        <v>0.45231386458021455</v>
      </c>
      <c r="L350" s="1074">
        <f>($J346/SUM($L346:$U346))*L346</f>
        <v>11.366374984462338</v>
      </c>
      <c r="M350" s="1074">
        <f t="shared" ref="M350:U350" si="274">($J346/SUM($L346:$U346))*M346</f>
        <v>0.3759723977766134</v>
      </c>
      <c r="N350" s="1074">
        <f t="shared" si="274"/>
        <v>2.1195491995145437</v>
      </c>
      <c r="O350" s="1074">
        <f t="shared" si="274"/>
        <v>0.28670505972221694</v>
      </c>
      <c r="P350" s="1074">
        <f t="shared" si="274"/>
        <v>1.2187899854882567</v>
      </c>
      <c r="Q350" s="1074">
        <f t="shared" si="274"/>
        <v>0.41274320810325932</v>
      </c>
      <c r="R350" s="1074">
        <f t="shared" si="274"/>
        <v>0.54664211114961891</v>
      </c>
      <c r="S350" s="1074">
        <f t="shared" si="274"/>
        <v>1.7205307054789913</v>
      </c>
      <c r="T350" s="1074">
        <f t="shared" si="274"/>
        <v>-2.932378364760825</v>
      </c>
      <c r="U350" s="1074">
        <f t="shared" si="274"/>
        <v>6.0366757575351503E-2</v>
      </c>
      <c r="V350" s="287"/>
      <c r="W350" s="250"/>
      <c r="X350" s="194"/>
      <c r="Y350" s="194"/>
      <c r="Z350" s="194"/>
      <c r="AA350" s="194"/>
      <c r="AB350" s="236" t="s">
        <v>508</v>
      </c>
      <c r="AC350" s="236"/>
      <c r="AD350" s="287">
        <f>AD346</f>
        <v>25.397486308605359</v>
      </c>
      <c r="AE350" s="287">
        <f t="shared" ref="AE350:AF350" si="275">AE346</f>
        <v>13.6678873880597</v>
      </c>
      <c r="AF350" s="287">
        <f t="shared" si="275"/>
        <v>15.495565890855456</v>
      </c>
      <c r="AG350" s="238">
        <f>SUM(AI350:AR350)</f>
        <v>9.8714125074184018</v>
      </c>
      <c r="AH350" s="255">
        <f t="shared" ref="AH350" si="276">(AD350-AF350)/AD350</f>
        <v>0.3898779704980041</v>
      </c>
      <c r="AI350" s="1074">
        <f>($AG346/SUM($AI346:$AR346))*AI346</f>
        <v>6.5106955635890147</v>
      </c>
      <c r="AJ350" s="1074">
        <f t="shared" ref="AJ350:AR350" si="277">($AG346/SUM($AI346:$AR346))*AJ346</f>
        <v>0.40741633533831034</v>
      </c>
      <c r="AK350" s="1074">
        <f t="shared" si="277"/>
        <v>1.5759919046654058</v>
      </c>
      <c r="AL350" s="1074">
        <f t="shared" si="277"/>
        <v>0.338965884936831</v>
      </c>
      <c r="AM350" s="1074">
        <f t="shared" si="277"/>
        <v>1.3208026574775054</v>
      </c>
      <c r="AN350" s="1074">
        <f t="shared" si="277"/>
        <v>0.31836844845267231</v>
      </c>
      <c r="AO350" s="1074">
        <f t="shared" si="277"/>
        <v>0.50578680639896934</v>
      </c>
      <c r="AP350" s="1074">
        <f t="shared" si="277"/>
        <v>1.3363180366643506</v>
      </c>
      <c r="AQ350" s="1074">
        <f t="shared" si="277"/>
        <v>-2.5004641667669687</v>
      </c>
      <c r="AR350" s="1074">
        <f t="shared" si="277"/>
        <v>5.75310366623119E-2</v>
      </c>
      <c r="AS350" s="287"/>
      <c r="AT350" s="250"/>
      <c r="AU350" s="194"/>
      <c r="AV350" s="194"/>
      <c r="AW350" s="194"/>
      <c r="AX350" s="236" t="s">
        <v>508</v>
      </c>
      <c r="AY350" s="236"/>
      <c r="AZ350" s="287">
        <f>AZ346</f>
        <v>28.688972382789327</v>
      </c>
      <c r="BA350" s="287">
        <f t="shared" ref="BA350:BB350" si="278">BA346</f>
        <v>18.541856391044792</v>
      </c>
      <c r="BB350" s="287">
        <f t="shared" si="278"/>
        <v>21.02407527433628</v>
      </c>
      <c r="BC350" s="238">
        <f>SUM(BE350:BN350)</f>
        <v>7.6353056261127543</v>
      </c>
      <c r="BD350" s="255">
        <f t="shared" ref="BD350" si="279">(AZ350-BB350)/AZ350</f>
        <v>0.26717224326414918</v>
      </c>
      <c r="BE350" s="1074">
        <f>($BC346/SUM($BE346:$BN346))*BE346</f>
        <v>2.1985977868148954</v>
      </c>
      <c r="BF350" s="1074">
        <f t="shared" ref="BF350:BN350" si="280">($BC346/SUM($BE346:$BN346))*BF346</f>
        <v>0.39523400545637405</v>
      </c>
      <c r="BG350" s="1074">
        <f t="shared" si="280"/>
        <v>4.137123025100288</v>
      </c>
      <c r="BH350" s="1074">
        <f t="shared" si="280"/>
        <v>0.24175956017210962</v>
      </c>
      <c r="BI350" s="1074">
        <f t="shared" si="280"/>
        <v>1.2022208844595381</v>
      </c>
      <c r="BJ350" s="1074">
        <f t="shared" si="280"/>
        <v>0.5403456802261728</v>
      </c>
      <c r="BK350" s="1074">
        <f t="shared" si="280"/>
        <v>0.70298309599306485</v>
      </c>
      <c r="BL350" s="1074">
        <f t="shared" si="280"/>
        <v>1.2213784206074683</v>
      </c>
      <c r="BM350" s="1074">
        <f t="shared" si="280"/>
        <v>-3.0503361649234071</v>
      </c>
      <c r="BN350" s="1074">
        <f t="shared" si="280"/>
        <v>4.5999332206248786E-2</v>
      </c>
      <c r="BO350" s="287"/>
      <c r="BP350" s="250"/>
      <c r="BQ350" s="194"/>
      <c r="BR350" s="194"/>
      <c r="BS350" s="194"/>
      <c r="BT350" s="236" t="s">
        <v>508</v>
      </c>
      <c r="BU350" s="236"/>
      <c r="BV350" s="287">
        <f>BV346</f>
        <v>75.396372767857116</v>
      </c>
      <c r="BW350" s="287">
        <f t="shared" ref="BW350:BX350" si="281">BW346</f>
        <v>23.468877188622752</v>
      </c>
      <c r="BX350" s="287">
        <f t="shared" si="281"/>
        <v>26.073351937869852</v>
      </c>
      <c r="BY350" s="238">
        <f>SUM(CA350:CJ350)</f>
        <v>49.324906264880937</v>
      </c>
      <c r="BZ350" s="255">
        <f t="shared" ref="BZ350" si="282">(BV350-BX350)/BV350</f>
        <v>0.65418294036307523</v>
      </c>
      <c r="CA350" s="1074">
        <f>($BY346/SUM($CA346:$CJ346))*CA346</f>
        <v>47.103008761122865</v>
      </c>
      <c r="CB350" s="1074">
        <f t="shared" ref="CB350:CJ350" si="283">($BY346/SUM($CA346:$CJ346))*CB346</f>
        <v>0.12306617932515589</v>
      </c>
      <c r="CC350" s="1074">
        <f t="shared" si="283"/>
        <v>0.28093877559493136</v>
      </c>
      <c r="CD350" s="1074">
        <f t="shared" si="283"/>
        <v>4.2564363187567074E-2</v>
      </c>
      <c r="CE350" s="1074">
        <f t="shared" si="283"/>
        <v>0.30655656781641882</v>
      </c>
      <c r="CF350" s="1074">
        <f t="shared" si="283"/>
        <v>0.53573521787539369</v>
      </c>
      <c r="CG350" s="1074">
        <f t="shared" si="283"/>
        <v>0.27694018728485947</v>
      </c>
      <c r="CH350" s="1074">
        <f t="shared" si="283"/>
        <v>4.2080929560586382</v>
      </c>
      <c r="CI350" s="1074">
        <f t="shared" si="283"/>
        <v>-3.6267361207516822</v>
      </c>
      <c r="CJ350" s="1074">
        <f t="shared" si="283"/>
        <v>7.4739377366791926E-2</v>
      </c>
      <c r="CK350" s="287"/>
    </row>
    <row r="351" spans="1:89" ht="11.45" customHeight="1">
      <c r="A351" s="194"/>
      <c r="B351" s="194"/>
      <c r="C351" s="194"/>
      <c r="D351" s="194"/>
      <c r="E351" s="194"/>
      <c r="F351" s="236"/>
      <c r="G351" s="249"/>
      <c r="H351" s="249"/>
      <c r="I351" s="249"/>
      <c r="J351" s="237"/>
      <c r="K351" s="237"/>
      <c r="L351" s="241"/>
      <c r="M351" s="241"/>
      <c r="N351" s="241"/>
      <c r="O351" s="241"/>
      <c r="P351" s="241"/>
      <c r="Q351" s="241"/>
      <c r="R351" s="241"/>
      <c r="S351" s="241"/>
      <c r="T351" s="241"/>
      <c r="U351" s="241"/>
      <c r="V351" s="250"/>
      <c r="W351" s="250"/>
      <c r="X351" s="194"/>
      <c r="Y351" s="194"/>
      <c r="Z351" s="194"/>
      <c r="AA351" s="194"/>
      <c r="AB351" s="194"/>
      <c r="AC351" s="236"/>
      <c r="AD351" s="249"/>
      <c r="AE351" s="249"/>
      <c r="AF351" s="249"/>
      <c r="AG351" s="237"/>
      <c r="AH351" s="237"/>
      <c r="AI351" s="241"/>
      <c r="AJ351" s="241"/>
      <c r="AK351" s="241"/>
      <c r="AL351" s="241"/>
      <c r="AM351" s="241"/>
      <c r="AN351" s="241"/>
      <c r="AO351" s="241"/>
      <c r="AP351" s="241"/>
      <c r="AQ351" s="241"/>
      <c r="AR351" s="241"/>
      <c r="AS351" s="250"/>
      <c r="AT351" s="194"/>
      <c r="AU351" s="194"/>
      <c r="AV351" s="194"/>
      <c r="AW351" s="194"/>
      <c r="AX351" s="194"/>
      <c r="AY351" s="236"/>
      <c r="AZ351" s="249"/>
      <c r="BA351" s="249"/>
      <c r="BB351" s="249"/>
      <c r="BC351" s="237"/>
      <c r="BD351" s="237"/>
      <c r="BE351" s="241"/>
      <c r="BF351" s="241"/>
      <c r="BG351" s="241"/>
      <c r="BH351" s="241"/>
      <c r="BI351" s="241"/>
      <c r="BJ351" s="241"/>
      <c r="BK351" s="241"/>
      <c r="BL351" s="241"/>
      <c r="BM351" s="241"/>
      <c r="BN351" s="241"/>
      <c r="BO351" s="250"/>
      <c r="BP351" s="194"/>
      <c r="BQ351" s="194"/>
      <c r="BR351" s="194"/>
      <c r="BS351" s="194"/>
      <c r="BT351" s="194"/>
      <c r="BU351" s="236"/>
      <c r="BV351" s="249"/>
      <c r="BW351" s="249"/>
      <c r="BX351" s="249"/>
      <c r="BY351" s="237"/>
      <c r="BZ351" s="237"/>
      <c r="CA351" s="241"/>
      <c r="CB351" s="241"/>
      <c r="CC351" s="241"/>
      <c r="CD351" s="241"/>
      <c r="CE351" s="241"/>
      <c r="CF351" s="241"/>
      <c r="CG351" s="241"/>
      <c r="CH351" s="241"/>
      <c r="CI351" s="241"/>
      <c r="CJ351" s="241"/>
      <c r="CK351" s="250"/>
    </row>
    <row r="352" spans="1:89" ht="11.45" customHeight="1">
      <c r="A352" s="194"/>
      <c r="B352" s="194"/>
      <c r="C352" s="194"/>
      <c r="D352" s="194"/>
      <c r="E352" s="289" t="s">
        <v>424</v>
      </c>
      <c r="F352" s="289"/>
      <c r="G352" s="289"/>
      <c r="H352" s="289"/>
      <c r="I352" s="289"/>
      <c r="J352" s="289"/>
      <c r="K352" s="289"/>
      <c r="L352" s="289"/>
      <c r="M352" s="289"/>
      <c r="N352" s="289"/>
      <c r="O352" s="289"/>
      <c r="P352" s="289"/>
      <c r="Q352" s="289"/>
      <c r="R352" s="289"/>
      <c r="S352" s="289"/>
      <c r="T352" s="289"/>
      <c r="U352" s="289"/>
      <c r="V352" s="289"/>
      <c r="W352" s="289"/>
      <c r="X352" s="290"/>
      <c r="Y352" s="290"/>
      <c r="Z352" s="290"/>
      <c r="AA352" s="290"/>
      <c r="AB352" s="289" t="s">
        <v>424</v>
      </c>
      <c r="AC352" s="289"/>
      <c r="AD352" s="289"/>
      <c r="AE352" s="289"/>
      <c r="AF352" s="289"/>
      <c r="AG352" s="289"/>
      <c r="AH352" s="289"/>
      <c r="AI352" s="289"/>
      <c r="AJ352" s="289"/>
      <c r="AK352" s="289"/>
      <c r="AL352" s="289"/>
      <c r="AM352" s="289"/>
      <c r="AN352" s="289"/>
      <c r="AO352" s="289"/>
      <c r="AP352" s="289"/>
      <c r="AQ352" s="289"/>
      <c r="AR352" s="289"/>
      <c r="AS352" s="289"/>
      <c r="AT352" s="290"/>
      <c r="AU352" s="290"/>
      <c r="AV352" s="290"/>
      <c r="AW352" s="290"/>
      <c r="AX352" s="289" t="s">
        <v>424</v>
      </c>
      <c r="AY352" s="289"/>
      <c r="AZ352" s="289"/>
      <c r="BA352" s="289"/>
      <c r="BB352" s="289"/>
      <c r="BC352" s="289"/>
      <c r="BD352" s="289"/>
      <c r="BE352" s="289"/>
      <c r="BF352" s="289"/>
      <c r="BG352" s="289"/>
      <c r="BH352" s="289"/>
      <c r="BI352" s="289"/>
      <c r="BJ352" s="289"/>
      <c r="BK352" s="289"/>
      <c r="BL352" s="289"/>
      <c r="BM352" s="289"/>
      <c r="BN352" s="289"/>
      <c r="BO352" s="289"/>
      <c r="BP352" s="290"/>
      <c r="BQ352" s="290"/>
      <c r="BR352" s="290"/>
      <c r="BS352" s="290"/>
      <c r="BT352" s="289" t="s">
        <v>424</v>
      </c>
      <c r="BU352" s="289"/>
      <c r="BV352" s="289"/>
      <c r="BW352" s="289"/>
      <c r="BX352" s="289"/>
      <c r="BY352" s="289"/>
      <c r="BZ352" s="289"/>
      <c r="CA352" s="289"/>
      <c r="CB352" s="289"/>
      <c r="CC352" s="289"/>
      <c r="CD352" s="289"/>
      <c r="CE352" s="289"/>
      <c r="CF352" s="289"/>
      <c r="CG352" s="289"/>
      <c r="CH352" s="289"/>
      <c r="CI352" s="289"/>
      <c r="CJ352" s="289"/>
      <c r="CK352" s="289"/>
    </row>
    <row r="353" spans="1:90" ht="35.1" customHeight="1">
      <c r="A353" s="194"/>
      <c r="B353" s="194"/>
      <c r="C353" s="194"/>
      <c r="D353" s="194"/>
      <c r="E353" s="1380" t="s">
        <v>789</v>
      </c>
      <c r="F353" s="1380"/>
      <c r="G353" s="1380"/>
      <c r="H353" s="1380"/>
      <c r="I353" s="1380"/>
      <c r="J353" s="1380"/>
      <c r="K353" s="1380"/>
      <c r="L353" s="1380"/>
      <c r="M353" s="1380"/>
      <c r="N353" s="1380"/>
      <c r="O353" s="1380"/>
      <c r="P353" s="1380"/>
      <c r="Q353" s="1380"/>
      <c r="R353" s="1380"/>
      <c r="S353" s="1380"/>
      <c r="T353" s="1380"/>
      <c r="U353" s="1380"/>
      <c r="V353" s="1380"/>
      <c r="W353" s="1215"/>
      <c r="X353" s="1216"/>
      <c r="Y353" s="1216"/>
      <c r="Z353" s="1216"/>
      <c r="AA353" s="1216"/>
      <c r="AB353" s="1380" t="s">
        <v>789</v>
      </c>
      <c r="AC353" s="1380"/>
      <c r="AD353" s="1380"/>
      <c r="AE353" s="1380"/>
      <c r="AF353" s="1380"/>
      <c r="AG353" s="1380"/>
      <c r="AH353" s="1380"/>
      <c r="AI353" s="1380"/>
      <c r="AJ353" s="1380"/>
      <c r="AK353" s="1380"/>
      <c r="AL353" s="1380"/>
      <c r="AM353" s="1380"/>
      <c r="AN353" s="1380"/>
      <c r="AO353" s="1380"/>
      <c r="AP353" s="1380"/>
      <c r="AQ353" s="1380"/>
      <c r="AR353" s="1380"/>
      <c r="AS353" s="1380"/>
      <c r="AT353" s="1216"/>
      <c r="AU353" s="1216"/>
      <c r="AV353" s="1216"/>
      <c r="AW353" s="1216"/>
      <c r="AX353" s="1380" t="s">
        <v>789</v>
      </c>
      <c r="AY353" s="1380"/>
      <c r="AZ353" s="1380"/>
      <c r="BA353" s="1380"/>
      <c r="BB353" s="1380"/>
      <c r="BC353" s="1380"/>
      <c r="BD353" s="1380"/>
      <c r="BE353" s="1380"/>
      <c r="BF353" s="1380"/>
      <c r="BG353" s="1380"/>
      <c r="BH353" s="1380"/>
      <c r="BI353" s="1380"/>
      <c r="BJ353" s="1380"/>
      <c r="BK353" s="1380"/>
      <c r="BL353" s="1380"/>
      <c r="BM353" s="1380"/>
      <c r="BN353" s="1380"/>
      <c r="BO353" s="1380"/>
      <c r="BP353" s="1216"/>
      <c r="BQ353" s="1216"/>
      <c r="BR353" s="1216"/>
      <c r="BS353" s="1216"/>
      <c r="BT353" s="1380" t="s">
        <v>789</v>
      </c>
      <c r="BU353" s="1380"/>
      <c r="BV353" s="1380"/>
      <c r="BW353" s="1380"/>
      <c r="BX353" s="1380"/>
      <c r="BY353" s="1380"/>
      <c r="BZ353" s="1380"/>
      <c r="CA353" s="1380"/>
      <c r="CB353" s="1380"/>
      <c r="CC353" s="1380"/>
      <c r="CD353" s="1380"/>
      <c r="CE353" s="1380"/>
      <c r="CF353" s="1380"/>
      <c r="CG353" s="1380"/>
      <c r="CH353" s="1380"/>
      <c r="CI353" s="1380"/>
      <c r="CJ353" s="1380"/>
      <c r="CK353" s="1380"/>
      <c r="CL353" s="1217"/>
    </row>
    <row r="354" spans="1:90" ht="14.45" customHeight="1">
      <c r="A354" s="194"/>
      <c r="B354" s="194"/>
      <c r="C354" s="194"/>
      <c r="D354" s="194"/>
      <c r="E354" s="1381" t="s">
        <v>792</v>
      </c>
      <c r="F354" s="1381"/>
      <c r="G354" s="1381"/>
      <c r="H354" s="1381"/>
      <c r="I354" s="1381"/>
      <c r="J354" s="1381"/>
      <c r="K354" s="1381"/>
      <c r="L354" s="1381"/>
      <c r="M354" s="1381"/>
      <c r="N354" s="1381"/>
      <c r="O354" s="1381"/>
      <c r="P354" s="1381"/>
      <c r="Q354" s="1381"/>
      <c r="R354" s="1381"/>
      <c r="S354" s="1381"/>
      <c r="T354" s="1381"/>
      <c r="U354" s="1381"/>
      <c r="V354" s="1381"/>
      <c r="W354" s="1218"/>
      <c r="X354" s="1216"/>
      <c r="Y354" s="1216"/>
      <c r="Z354" s="1216"/>
      <c r="AA354" s="1216"/>
      <c r="AB354" s="1381" t="s">
        <v>792</v>
      </c>
      <c r="AC354" s="1381"/>
      <c r="AD354" s="1381"/>
      <c r="AE354" s="1381"/>
      <c r="AF354" s="1381"/>
      <c r="AG354" s="1381"/>
      <c r="AH354" s="1381"/>
      <c r="AI354" s="1381"/>
      <c r="AJ354" s="1381"/>
      <c r="AK354" s="1381"/>
      <c r="AL354" s="1381"/>
      <c r="AM354" s="1381"/>
      <c r="AN354" s="1381"/>
      <c r="AO354" s="1381"/>
      <c r="AP354" s="1381"/>
      <c r="AQ354" s="1381"/>
      <c r="AR354" s="1381"/>
      <c r="AS354" s="1381"/>
      <c r="AT354" s="1216"/>
      <c r="AU354" s="1216"/>
      <c r="AV354" s="1216"/>
      <c r="AW354" s="1216"/>
      <c r="AX354" s="1381" t="s">
        <v>792</v>
      </c>
      <c r="AY354" s="1381"/>
      <c r="AZ354" s="1381"/>
      <c r="BA354" s="1381"/>
      <c r="BB354" s="1381"/>
      <c r="BC354" s="1381"/>
      <c r="BD354" s="1381"/>
      <c r="BE354" s="1381"/>
      <c r="BF354" s="1381"/>
      <c r="BG354" s="1381"/>
      <c r="BH354" s="1381"/>
      <c r="BI354" s="1381"/>
      <c r="BJ354" s="1381"/>
      <c r="BK354" s="1381"/>
      <c r="BL354" s="1381"/>
      <c r="BM354" s="1381"/>
      <c r="BN354" s="1381"/>
      <c r="BO354" s="1381"/>
      <c r="BP354" s="1216"/>
      <c r="BQ354" s="1216"/>
      <c r="BR354" s="1216"/>
      <c r="BS354" s="1216"/>
      <c r="BT354" s="1381" t="s">
        <v>792</v>
      </c>
      <c r="BU354" s="1381"/>
      <c r="BV354" s="1381"/>
      <c r="BW354" s="1381"/>
      <c r="BX354" s="1381"/>
      <c r="BY354" s="1381"/>
      <c r="BZ354" s="1381"/>
      <c r="CA354" s="1381"/>
      <c r="CB354" s="1381"/>
      <c r="CC354" s="1381"/>
      <c r="CD354" s="1381"/>
      <c r="CE354" s="1381"/>
      <c r="CF354" s="1381"/>
      <c r="CG354" s="1381"/>
      <c r="CH354" s="1381"/>
      <c r="CI354" s="1381"/>
      <c r="CJ354" s="1381"/>
      <c r="CK354" s="1381"/>
      <c r="CL354" s="1217"/>
    </row>
    <row r="355" spans="1:90" ht="37.5" customHeight="1">
      <c r="A355" s="194"/>
      <c r="B355" s="194"/>
      <c r="C355" s="194"/>
      <c r="D355" s="194"/>
      <c r="E355" s="1382" t="s">
        <v>787</v>
      </c>
      <c r="F355" s="1382"/>
      <c r="G355" s="1382"/>
      <c r="H355" s="1382"/>
      <c r="I355" s="1382"/>
      <c r="J355" s="1382"/>
      <c r="K355" s="1382"/>
      <c r="L355" s="1382"/>
      <c r="M355" s="1382"/>
      <c r="N355" s="1382"/>
      <c r="O355" s="1382"/>
      <c r="P355" s="1382"/>
      <c r="Q355" s="1382"/>
      <c r="R355" s="1382"/>
      <c r="S355" s="1382"/>
      <c r="T355" s="1382"/>
      <c r="U355" s="1382"/>
      <c r="V355" s="1382"/>
      <c r="W355" s="291"/>
      <c r="X355" s="290"/>
      <c r="Y355" s="290"/>
      <c r="Z355" s="290"/>
      <c r="AA355" s="290"/>
      <c r="AB355" s="1382" t="s">
        <v>787</v>
      </c>
      <c r="AC355" s="1382"/>
      <c r="AD355" s="1382"/>
      <c r="AE355" s="1382"/>
      <c r="AF355" s="1382"/>
      <c r="AG355" s="1382"/>
      <c r="AH355" s="1382"/>
      <c r="AI355" s="1382"/>
      <c r="AJ355" s="1382"/>
      <c r="AK355" s="1382"/>
      <c r="AL355" s="1382"/>
      <c r="AM355" s="1382"/>
      <c r="AN355" s="1382"/>
      <c r="AO355" s="1382"/>
      <c r="AP355" s="1382"/>
      <c r="AQ355" s="1382"/>
      <c r="AR355" s="1382"/>
      <c r="AS355" s="1382"/>
      <c r="AT355" s="290"/>
      <c r="AU355" s="290"/>
      <c r="AV355" s="290"/>
      <c r="AW355" s="290"/>
      <c r="AX355" s="1382" t="s">
        <v>652</v>
      </c>
      <c r="AY355" s="1382"/>
      <c r="AZ355" s="1382"/>
      <c r="BA355" s="1382"/>
      <c r="BB355" s="1382"/>
      <c r="BC355" s="1382"/>
      <c r="BD355" s="1382"/>
      <c r="BE355" s="1382"/>
      <c r="BF355" s="1382"/>
      <c r="BG355" s="1382"/>
      <c r="BH355" s="1382"/>
      <c r="BI355" s="1382"/>
      <c r="BJ355" s="1382"/>
      <c r="BK355" s="1382"/>
      <c r="BL355" s="1382"/>
      <c r="BM355" s="1382"/>
      <c r="BN355" s="1382"/>
      <c r="BO355" s="1382"/>
      <c r="BP355" s="290"/>
      <c r="BQ355" s="290"/>
      <c r="BR355" s="290"/>
      <c r="BS355" s="290"/>
      <c r="BT355" s="1382" t="s">
        <v>652</v>
      </c>
      <c r="BU355" s="1382"/>
      <c r="BV355" s="1382"/>
      <c r="BW355" s="1382"/>
      <c r="BX355" s="1382"/>
      <c r="BY355" s="1382"/>
      <c r="BZ355" s="1382"/>
      <c r="CA355" s="1382"/>
      <c r="CB355" s="1382"/>
      <c r="CC355" s="1382"/>
      <c r="CD355" s="1382"/>
      <c r="CE355" s="1382"/>
      <c r="CF355" s="1382"/>
      <c r="CG355" s="1382"/>
      <c r="CH355" s="1382"/>
      <c r="CI355" s="1382"/>
      <c r="CJ355" s="1382"/>
      <c r="CK355" s="1382"/>
    </row>
  </sheetData>
  <sortState ref="A231:CK236">
    <sortCondition descending="1" ref="A231"/>
  </sortState>
  <mergeCells count="28">
    <mergeCell ref="AB354:AS354"/>
    <mergeCell ref="AD3:AR3"/>
    <mergeCell ref="AD4:AF4"/>
    <mergeCell ref="AG4:AH4"/>
    <mergeCell ref="AI4:AR4"/>
    <mergeCell ref="E353:V353"/>
    <mergeCell ref="E354:V354"/>
    <mergeCell ref="E355:V355"/>
    <mergeCell ref="AZ3:BN3"/>
    <mergeCell ref="AZ4:BB4"/>
    <mergeCell ref="BC4:BD4"/>
    <mergeCell ref="BE4:BN4"/>
    <mergeCell ref="AX353:BO353"/>
    <mergeCell ref="AX354:BO354"/>
    <mergeCell ref="AX355:BO355"/>
    <mergeCell ref="G3:U3"/>
    <mergeCell ref="G4:I4"/>
    <mergeCell ref="J4:K4"/>
    <mergeCell ref="L4:U4"/>
    <mergeCell ref="AB355:AS355"/>
    <mergeCell ref="AB353:AS353"/>
    <mergeCell ref="BT353:CK353"/>
    <mergeCell ref="BT354:CK354"/>
    <mergeCell ref="BT355:CK355"/>
    <mergeCell ref="BV3:CJ3"/>
    <mergeCell ref="BV4:BX4"/>
    <mergeCell ref="BY4:BZ4"/>
    <mergeCell ref="CA4:CJ4"/>
  </mergeCells>
  <phoneticPr fontId="3" type="noConversion"/>
  <pageMargins left="0.70866141732283472" right="0.51181102362204722" top="0.43307086614173229" bottom="0.35433070866141736" header="0.27559055118110237" footer="0.15748031496062992"/>
  <pageSetup paperSize="9" orientation="landscape" r:id="rId1"/>
  <headerFooter>
    <oddFooter>&amp;L&amp;8&amp;F&amp;C&amp;8&amp;P / &amp;N&amp;R&amp;8&amp;A</oddFooter>
  </headerFooter>
  <colBreaks count="2" manualBreakCount="2">
    <brk id="49" max="1048575" man="1"/>
    <brk id="67" max="1048575" man="1"/>
  </colBreaks>
  <ignoredErrors>
    <ignoredError sqref="L350:CW350" unlockedFormula="1"/>
    <ignoredError sqref="U32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8"/>
  <sheetViews>
    <sheetView workbookViewId="0">
      <selection activeCell="I11" sqref="I11"/>
    </sheetView>
  </sheetViews>
  <sheetFormatPr defaultColWidth="8.875" defaultRowHeight="15"/>
  <cols>
    <col min="1" max="1" width="15.25" style="65" customWidth="1"/>
    <col min="2" max="2" width="14" style="65" customWidth="1"/>
    <col min="3" max="3" width="7.625" style="65" customWidth="1"/>
    <col min="4" max="4" width="4.375" style="65" customWidth="1"/>
    <col min="5" max="5" width="7.375" style="65" customWidth="1"/>
    <col min="6" max="6" width="6.125" style="65" customWidth="1"/>
    <col min="7" max="7" width="5.875" style="65" customWidth="1"/>
    <col min="8" max="8" width="6.875" style="65" customWidth="1"/>
    <col min="9" max="9" width="6.5" style="65" customWidth="1"/>
    <col min="10" max="10" width="5.875" style="65" customWidth="1"/>
    <col min="11" max="11" width="7.25" style="65" customWidth="1"/>
    <col min="12" max="12" width="6.375" style="65" customWidth="1"/>
    <col min="13" max="13" width="5.375" style="65" customWidth="1"/>
    <col min="14" max="14" width="6.125" style="65" customWidth="1"/>
    <col min="15" max="20" width="7.875" style="65" customWidth="1"/>
    <col min="21" max="21" width="6.125" style="65" customWidth="1"/>
    <col min="22" max="33" width="7.875" style="65" customWidth="1"/>
    <col min="34" max="34" width="7" style="65" customWidth="1"/>
    <col min="35" max="39" width="7.875" style="65" customWidth="1"/>
    <col min="40" max="40" width="9.375" style="65" bestFit="1" customWidth="1"/>
    <col min="41" max="16384" width="8.875" style="65"/>
  </cols>
  <sheetData>
    <row r="1" spans="1:21">
      <c r="A1" s="1179" t="s">
        <v>425</v>
      </c>
      <c r="B1" s="107" t="s">
        <v>489</v>
      </c>
      <c r="C1" s="107"/>
      <c r="D1" s="107"/>
      <c r="E1" s="107"/>
      <c r="F1" s="107"/>
      <c r="G1" s="107"/>
      <c r="H1" s="107"/>
      <c r="I1" s="107"/>
      <c r="J1" s="107"/>
      <c r="K1" s="107"/>
      <c r="L1" s="107"/>
      <c r="M1" s="107"/>
      <c r="N1" s="107"/>
      <c r="O1" s="107"/>
      <c r="P1" s="107"/>
      <c r="Q1" s="107"/>
      <c r="R1" s="107"/>
      <c r="S1" s="107"/>
      <c r="T1" s="107"/>
      <c r="U1" s="107"/>
    </row>
    <row r="2" spans="1:21">
      <c r="A2" s="1179" t="s">
        <v>400</v>
      </c>
      <c r="B2" s="107" t="s">
        <v>487</v>
      </c>
      <c r="C2" s="107"/>
      <c r="D2" s="107"/>
      <c r="E2" s="107"/>
      <c r="F2" s="107"/>
      <c r="G2" s="107"/>
      <c r="H2" s="107"/>
      <c r="I2" s="107"/>
      <c r="J2" s="107"/>
      <c r="K2" s="107"/>
      <c r="L2" s="107"/>
      <c r="M2" s="107"/>
      <c r="N2" s="107"/>
      <c r="O2" s="107"/>
      <c r="P2" s="107"/>
      <c r="Q2" s="107"/>
      <c r="R2" s="107"/>
      <c r="S2" s="107"/>
      <c r="T2" s="107"/>
      <c r="U2" s="107"/>
    </row>
    <row r="3" spans="1:21">
      <c r="A3" s="1179" t="s">
        <v>1</v>
      </c>
      <c r="B3" s="107" t="s">
        <v>487</v>
      </c>
      <c r="C3" s="107"/>
      <c r="D3" s="107"/>
      <c r="E3" s="107"/>
      <c r="F3" s="107"/>
      <c r="G3" s="107"/>
      <c r="H3" s="107"/>
      <c r="I3" s="107"/>
      <c r="J3" s="107"/>
      <c r="K3" s="107"/>
      <c r="L3" s="107"/>
      <c r="M3" s="107"/>
      <c r="N3" s="107"/>
      <c r="O3" s="107"/>
      <c r="P3" s="107"/>
      <c r="Q3" s="107"/>
      <c r="R3" s="107"/>
      <c r="S3" s="107"/>
      <c r="T3" s="107"/>
      <c r="U3" s="107"/>
    </row>
    <row r="4" spans="1:21">
      <c r="A4" s="1179" t="s">
        <v>486</v>
      </c>
      <c r="B4" s="107" t="s">
        <v>313</v>
      </c>
      <c r="C4" s="107"/>
      <c r="D4" s="107"/>
      <c r="E4" s="107"/>
      <c r="F4" s="107"/>
      <c r="G4" s="107"/>
      <c r="H4" s="107"/>
      <c r="I4" s="107"/>
      <c r="J4" s="107"/>
      <c r="K4" s="107"/>
      <c r="L4" s="107"/>
      <c r="M4" s="107"/>
      <c r="N4" s="107"/>
      <c r="O4" s="107"/>
      <c r="P4" s="107"/>
      <c r="Q4" s="107"/>
      <c r="R4" s="107"/>
      <c r="S4" s="107"/>
      <c r="T4" s="107"/>
      <c r="U4" s="107"/>
    </row>
    <row r="5" spans="1:21" ht="15.75" thickBot="1">
      <c r="A5" s="1179" t="s">
        <v>511</v>
      </c>
      <c r="B5" s="107" t="s">
        <v>487</v>
      </c>
      <c r="C5" s="107"/>
      <c r="D5" s="107"/>
      <c r="E5" s="107"/>
      <c r="F5" s="107"/>
      <c r="G5" s="107"/>
      <c r="H5" s="107"/>
      <c r="I5" s="107"/>
      <c r="J5" s="107"/>
      <c r="K5" s="107"/>
      <c r="L5" s="107"/>
      <c r="M5" s="107"/>
      <c r="N5" s="107"/>
      <c r="O5" s="107"/>
      <c r="P5" s="107"/>
      <c r="Q5" s="107"/>
      <c r="R5" s="107"/>
      <c r="S5" s="107"/>
      <c r="T5" s="107"/>
      <c r="U5" s="107"/>
    </row>
    <row r="6" spans="1:21" ht="15.75" thickBot="1">
      <c r="A6" s="107"/>
      <c r="B6" s="294"/>
      <c r="C6" s="295"/>
      <c r="D6" s="296"/>
      <c r="E6" s="1394" t="s">
        <v>583</v>
      </c>
      <c r="F6" s="1395"/>
      <c r="G6" s="1395"/>
      <c r="H6" s="1395"/>
      <c r="I6" s="1395"/>
      <c r="J6" s="1395"/>
      <c r="K6" s="1395"/>
      <c r="L6" s="1395"/>
      <c r="M6" s="1395"/>
      <c r="N6" s="1396"/>
      <c r="O6" s="107"/>
      <c r="P6" s="107"/>
      <c r="Q6" s="107"/>
      <c r="R6" s="107"/>
      <c r="S6" s="107"/>
      <c r="T6" s="107"/>
      <c r="U6" s="107"/>
    </row>
    <row r="7" spans="1:21" ht="48.75" customHeight="1" thickBot="1">
      <c r="A7" s="1179" t="s">
        <v>488</v>
      </c>
      <c r="B7" s="1192" t="s">
        <v>598</v>
      </c>
      <c r="C7" s="1192" t="s">
        <v>591</v>
      </c>
      <c r="D7" s="1192" t="s">
        <v>786</v>
      </c>
      <c r="E7" s="1193" t="s">
        <v>592</v>
      </c>
      <c r="F7" s="1194" t="s">
        <v>593</v>
      </c>
      <c r="G7" s="1195" t="s">
        <v>596</v>
      </c>
      <c r="H7" s="1195" t="s">
        <v>594</v>
      </c>
      <c r="I7" s="1195" t="s">
        <v>499</v>
      </c>
      <c r="J7" s="1195" t="s">
        <v>595</v>
      </c>
      <c r="K7" s="1195" t="s">
        <v>597</v>
      </c>
      <c r="L7" s="1195" t="s">
        <v>496</v>
      </c>
      <c r="M7" s="1195" t="s">
        <v>527</v>
      </c>
      <c r="N7" s="1196" t="s">
        <v>538</v>
      </c>
    </row>
    <row r="8" spans="1:21" ht="12" customHeight="1">
      <c r="A8" s="77" t="s">
        <v>734</v>
      </c>
      <c r="B8" s="297">
        <v>32.518689999999999</v>
      </c>
      <c r="C8" s="297">
        <v>21.312899999999999</v>
      </c>
      <c r="D8" s="297">
        <v>11.20579</v>
      </c>
      <c r="E8" s="1180">
        <v>6.9104369999999999</v>
      </c>
      <c r="F8" s="123">
        <v>2.0875000000000001E-2</v>
      </c>
      <c r="G8" s="123">
        <v>4.0709710000000001</v>
      </c>
      <c r="H8" s="123">
        <v>0.24710750000000001</v>
      </c>
      <c r="I8" s="123">
        <v>0.71426299999999998</v>
      </c>
      <c r="J8" s="123">
        <v>0.41259859999999998</v>
      </c>
      <c r="K8" s="123">
        <v>1.01233E-2</v>
      </c>
      <c r="L8" s="123">
        <v>0.25579639999999998</v>
      </c>
      <c r="M8" s="123">
        <v>-1.5116599999999991</v>
      </c>
      <c r="N8" s="1181">
        <v>7.5278199999997852E-2</v>
      </c>
    </row>
    <row r="9" spans="1:21" ht="12" customHeight="1">
      <c r="A9" s="77" t="s">
        <v>21</v>
      </c>
      <c r="B9" s="297">
        <v>35.41995</v>
      </c>
      <c r="C9" s="297">
        <v>14.176629999999999</v>
      </c>
      <c r="D9" s="297">
        <v>21.243320000000001</v>
      </c>
      <c r="E9" s="1180">
        <v>18.556090000000001</v>
      </c>
      <c r="F9" s="123">
        <v>0.37363770000000002</v>
      </c>
      <c r="G9" s="123">
        <v>2.700618</v>
      </c>
      <c r="H9" s="123">
        <v>0.1685557</v>
      </c>
      <c r="I9" s="123">
        <v>1.9640839999999999</v>
      </c>
      <c r="J9" s="123">
        <v>0.17179159999999999</v>
      </c>
      <c r="K9" s="123">
        <v>0.29273320000000003</v>
      </c>
      <c r="L9" s="123">
        <v>0</v>
      </c>
      <c r="M9" s="123">
        <v>-2.8117599999999996</v>
      </c>
      <c r="N9" s="1181">
        <v>-0.17243019999999731</v>
      </c>
    </row>
    <row r="10" spans="1:21" ht="12" customHeight="1">
      <c r="A10" s="77" t="s">
        <v>36</v>
      </c>
      <c r="B10" s="297">
        <v>40.472929999999998</v>
      </c>
      <c r="C10" s="297">
        <v>24.884060000000002</v>
      </c>
      <c r="D10" s="297">
        <v>15.588869999999996</v>
      </c>
      <c r="E10" s="1180">
        <v>13.91929</v>
      </c>
      <c r="F10" s="123"/>
      <c r="G10" s="123"/>
      <c r="H10" s="123"/>
      <c r="I10" s="123">
        <v>0.6843262</v>
      </c>
      <c r="J10" s="123"/>
      <c r="K10" s="123">
        <v>1.588943</v>
      </c>
      <c r="L10" s="123">
        <v>0.46769620000000001</v>
      </c>
      <c r="M10" s="123">
        <v>-1.0773100000000007</v>
      </c>
      <c r="N10" s="1181">
        <v>5.9246000000001686E-3</v>
      </c>
    </row>
    <row r="11" spans="1:21" ht="12" customHeight="1">
      <c r="A11" s="77" t="s">
        <v>741</v>
      </c>
      <c r="B11" s="297">
        <v>35.14255</v>
      </c>
      <c r="C11" s="297">
        <v>20.973960000000002</v>
      </c>
      <c r="D11" s="297">
        <v>14.168589999999998</v>
      </c>
      <c r="E11" s="1180"/>
      <c r="F11" s="123"/>
      <c r="G11" s="123">
        <v>0.136569</v>
      </c>
      <c r="H11" s="123"/>
      <c r="I11" s="123">
        <v>11.199389999999999</v>
      </c>
      <c r="J11" s="123"/>
      <c r="K11" s="123">
        <v>0.79615880000000006</v>
      </c>
      <c r="L11" s="123">
        <v>4.3973709999999997</v>
      </c>
      <c r="M11" s="123">
        <v>-2.3301400000000001</v>
      </c>
      <c r="N11" s="1181">
        <v>-3.0758800000000974E-2</v>
      </c>
    </row>
    <row r="12" spans="1:21" ht="12" customHeight="1">
      <c r="A12" s="77" t="s">
        <v>642</v>
      </c>
      <c r="B12" s="297">
        <v>35.46566</v>
      </c>
      <c r="C12" s="297">
        <v>26.886189999999999</v>
      </c>
      <c r="D12" s="297">
        <v>8.5794700000000006</v>
      </c>
      <c r="E12" s="1180"/>
      <c r="F12" s="123"/>
      <c r="G12" s="123"/>
      <c r="H12" s="123"/>
      <c r="I12" s="123"/>
      <c r="J12" s="123"/>
      <c r="K12" s="123"/>
      <c r="L12" s="123"/>
      <c r="M12" s="123"/>
      <c r="N12" s="1181"/>
    </row>
    <row r="13" spans="1:21" ht="12" customHeight="1">
      <c r="A13" s="77" t="s">
        <v>60</v>
      </c>
      <c r="B13" s="297">
        <v>32.855379999999997</v>
      </c>
      <c r="C13" s="297">
        <v>11.348470000000001</v>
      </c>
      <c r="D13" s="297">
        <v>21.506909999999998</v>
      </c>
      <c r="E13" s="1180">
        <v>19.552109999999999</v>
      </c>
      <c r="F13" s="123"/>
      <c r="G13" s="123">
        <v>1.4072020000000001</v>
      </c>
      <c r="H13" s="123"/>
      <c r="I13" s="123">
        <v>0.28427459999999999</v>
      </c>
      <c r="J13" s="123">
        <v>0.29816199999999998</v>
      </c>
      <c r="K13" s="123">
        <v>0.22113369999999999</v>
      </c>
      <c r="L13" s="123">
        <v>0.8360109</v>
      </c>
      <c r="M13" s="123">
        <v>-0.97451000000000043</v>
      </c>
      <c r="N13" s="1181">
        <v>-0.11747320000000627</v>
      </c>
    </row>
    <row r="14" spans="1:21" ht="12" customHeight="1">
      <c r="A14" s="77" t="s">
        <v>67</v>
      </c>
      <c r="B14" s="297">
        <v>33.380809999999997</v>
      </c>
      <c r="C14" s="297">
        <v>12.400930000000001</v>
      </c>
      <c r="D14" s="297">
        <v>20.979879999999994</v>
      </c>
      <c r="E14" s="1180">
        <v>20.650729999999999</v>
      </c>
      <c r="F14" s="123"/>
      <c r="G14" s="123">
        <v>0.85914400000000002</v>
      </c>
      <c r="H14" s="123">
        <v>1.6386529999999999</v>
      </c>
      <c r="I14" s="123">
        <v>1.256237</v>
      </c>
      <c r="J14" s="123">
        <v>0.57892370000000004</v>
      </c>
      <c r="K14" s="123">
        <v>2.6407620000000001</v>
      </c>
      <c r="L14" s="123">
        <v>0.72705200000000003</v>
      </c>
      <c r="M14" s="123">
        <v>-7.5292720000000006</v>
      </c>
      <c r="N14" s="1181">
        <v>0.15765029999999314</v>
      </c>
    </row>
    <row r="15" spans="1:21" ht="12" customHeight="1">
      <c r="A15" s="77" t="s">
        <v>78</v>
      </c>
      <c r="B15" s="297">
        <v>36.257510000000003</v>
      </c>
      <c r="C15" s="297">
        <v>22.958639999999999</v>
      </c>
      <c r="D15" s="297">
        <v>13.298870000000004</v>
      </c>
      <c r="E15" s="1180">
        <v>13.125450000000001</v>
      </c>
      <c r="F15" s="123">
        <v>0.23092650000000001</v>
      </c>
      <c r="G15" s="123">
        <v>1.6130009999999999</v>
      </c>
      <c r="H15" s="123">
        <v>7.3885000000000006E-2</v>
      </c>
      <c r="I15" s="123">
        <v>0.51666639999999997</v>
      </c>
      <c r="J15" s="123"/>
      <c r="K15" s="123">
        <v>2.9933899999999999E-2</v>
      </c>
      <c r="L15" s="123">
        <v>1.5230199999999999E-2</v>
      </c>
      <c r="M15" s="123">
        <v>-2.3602399999999975</v>
      </c>
      <c r="N15" s="1181">
        <v>5.4016999999999982E-2</v>
      </c>
    </row>
    <row r="16" spans="1:21" ht="12" customHeight="1">
      <c r="A16" s="77" t="s">
        <v>84</v>
      </c>
      <c r="B16" s="297">
        <v>35.984000000000002</v>
      </c>
      <c r="C16" s="297">
        <v>13.992889999999999</v>
      </c>
      <c r="D16" s="297">
        <v>21.991110000000003</v>
      </c>
      <c r="E16" s="1180">
        <v>17.754079999999998</v>
      </c>
      <c r="F16" s="123">
        <v>2.7997500000000002E-2</v>
      </c>
      <c r="G16" s="123">
        <v>1.9521360000000001</v>
      </c>
      <c r="H16" s="123">
        <v>0.71582979999999996</v>
      </c>
      <c r="I16" s="123">
        <v>3.0026969999999999</v>
      </c>
      <c r="J16" s="123">
        <v>1.1596839999999999</v>
      </c>
      <c r="K16" s="123">
        <v>0.53822570000000003</v>
      </c>
      <c r="L16" s="123">
        <v>1.0079020000000001</v>
      </c>
      <c r="M16" s="123">
        <v>-4.1390969999999996</v>
      </c>
      <c r="N16" s="1181">
        <v>-2.8345000000001619E-2</v>
      </c>
    </row>
    <row r="17" spans="1:14" ht="12" customHeight="1">
      <c r="A17" s="77" t="s">
        <v>101</v>
      </c>
      <c r="B17" s="297">
        <v>37.671939999999999</v>
      </c>
      <c r="C17" s="297">
        <v>15.71077</v>
      </c>
      <c r="D17" s="297">
        <v>21.961169999999999</v>
      </c>
      <c r="E17" s="1180">
        <v>20.549469999999999</v>
      </c>
      <c r="F17" s="123"/>
      <c r="G17" s="123">
        <v>2.2953410000000001</v>
      </c>
      <c r="H17" s="123">
        <v>0.27092549999999999</v>
      </c>
      <c r="I17" s="123">
        <v>2.253466</v>
      </c>
      <c r="J17" s="123">
        <v>0.2152953</v>
      </c>
      <c r="K17" s="123">
        <v>0.17488339999999999</v>
      </c>
      <c r="L17" s="123">
        <v>1.1663400000000001E-2</v>
      </c>
      <c r="M17" s="123">
        <v>-3.8483800000000006</v>
      </c>
      <c r="N17" s="1181">
        <v>3.8505400000001799E-2</v>
      </c>
    </row>
    <row r="18" spans="1:14" ht="12" customHeight="1">
      <c r="A18" s="77" t="s">
        <v>756</v>
      </c>
      <c r="B18" s="297">
        <v>37.921880000000002</v>
      </c>
      <c r="C18" s="297">
        <v>15.761939999999999</v>
      </c>
      <c r="D18" s="297">
        <v>22.159940000000002</v>
      </c>
      <c r="E18" s="1180">
        <v>20.64171</v>
      </c>
      <c r="F18" s="123"/>
      <c r="G18" s="123">
        <v>2.323477</v>
      </c>
      <c r="H18" s="123">
        <v>0.21378520000000001</v>
      </c>
      <c r="I18" s="123">
        <v>2.4060440000000001</v>
      </c>
      <c r="J18" s="123">
        <v>0.161469</v>
      </c>
      <c r="K18" s="123">
        <v>0.15489339999999999</v>
      </c>
      <c r="L18" s="123">
        <v>0</v>
      </c>
      <c r="M18" s="123">
        <v>-3.7405499999999989</v>
      </c>
      <c r="N18" s="1181">
        <v>-8.8859999999968409E-4</v>
      </c>
    </row>
    <row r="19" spans="1:14" ht="12" customHeight="1">
      <c r="A19" s="77" t="s">
        <v>614</v>
      </c>
      <c r="B19" s="297">
        <v>38.389980000000001</v>
      </c>
      <c r="C19" s="297">
        <v>16.695180000000001</v>
      </c>
      <c r="D19" s="297">
        <v>21.694800000000001</v>
      </c>
      <c r="E19" s="1180">
        <v>20.698049999999999</v>
      </c>
      <c r="F19" s="123"/>
      <c r="G19" s="123">
        <v>2.1679810000000002</v>
      </c>
      <c r="H19" s="123">
        <v>0.24427219999999999</v>
      </c>
      <c r="I19" s="123">
        <v>2.0936020000000002</v>
      </c>
      <c r="J19" s="123">
        <v>0.2468233</v>
      </c>
      <c r="K19" s="123">
        <v>0.16766449999999999</v>
      </c>
      <c r="L19" s="123">
        <v>1.3189299999999999E-2</v>
      </c>
      <c r="M19" s="123">
        <v>-3.9722299999999997</v>
      </c>
      <c r="N19" s="1181">
        <v>3.5447699999998861E-2</v>
      </c>
    </row>
    <row r="20" spans="1:14" ht="12" customHeight="1">
      <c r="A20" s="77" t="s">
        <v>113</v>
      </c>
      <c r="B20" s="297">
        <v>42.671199999999999</v>
      </c>
      <c r="C20" s="297">
        <v>20.125109999999999</v>
      </c>
      <c r="D20" s="297">
        <v>22.54609</v>
      </c>
      <c r="E20" s="1180">
        <v>25.488849999999999</v>
      </c>
      <c r="F20" s="123">
        <v>1.4164E-2</v>
      </c>
      <c r="G20" s="123">
        <v>1.1810929999999999</v>
      </c>
      <c r="H20" s="123">
        <v>0</v>
      </c>
      <c r="I20" s="123">
        <v>0.70379020000000003</v>
      </c>
      <c r="J20" s="123">
        <v>2.5657200000000002E-2</v>
      </c>
      <c r="K20" s="123"/>
      <c r="L20" s="123">
        <v>0.26346829999999999</v>
      </c>
      <c r="M20" s="123">
        <v>-5.20486</v>
      </c>
      <c r="N20" s="1181">
        <v>7.3927299999997587E-2</v>
      </c>
    </row>
    <row r="21" spans="1:14" ht="12" customHeight="1">
      <c r="A21" s="77" t="s">
        <v>119</v>
      </c>
      <c r="B21" s="297">
        <v>21.507300000000001</v>
      </c>
      <c r="C21" s="297">
        <v>22.346240000000002</v>
      </c>
      <c r="D21" s="297">
        <v>-0.83894000000000091</v>
      </c>
      <c r="E21" s="1180">
        <v>0.64714340000000004</v>
      </c>
      <c r="F21" s="123"/>
      <c r="G21" s="123"/>
      <c r="H21" s="123">
        <v>4.2449000000000001E-2</v>
      </c>
      <c r="I21" s="123"/>
      <c r="J21" s="123"/>
      <c r="K21" s="123">
        <v>0.63353349999999997</v>
      </c>
      <c r="L21" s="123">
        <v>0.56598470000000001</v>
      </c>
      <c r="M21" s="123">
        <v>-2.7234800000000021</v>
      </c>
      <c r="N21" s="1181">
        <v>-4.570599999998759E-3</v>
      </c>
    </row>
    <row r="22" spans="1:14" ht="12" customHeight="1">
      <c r="A22" s="77" t="s">
        <v>765</v>
      </c>
      <c r="B22" s="297">
        <v>33.749809999999997</v>
      </c>
      <c r="C22" s="297">
        <v>25.313639999999999</v>
      </c>
      <c r="D22" s="297">
        <v>8.4361699999999971</v>
      </c>
      <c r="E22" s="1180">
        <v>8.0297780000000003</v>
      </c>
      <c r="F22" s="123"/>
      <c r="G22" s="123">
        <v>0.7986145</v>
      </c>
      <c r="H22" s="123"/>
      <c r="I22" s="123">
        <v>0.38939950000000001</v>
      </c>
      <c r="J22" s="123"/>
      <c r="K22" s="123">
        <v>0.2172422</v>
      </c>
      <c r="L22" s="123">
        <v>1.1529659999999999</v>
      </c>
      <c r="M22" s="123">
        <v>-2.1676399999999987</v>
      </c>
      <c r="N22" s="1181">
        <v>1.5809799999997765E-2</v>
      </c>
    </row>
    <row r="23" spans="1:14" ht="12" customHeight="1">
      <c r="A23" s="77" t="s">
        <v>764</v>
      </c>
      <c r="B23" s="297">
        <v>33.367789999999999</v>
      </c>
      <c r="C23" s="297">
        <v>24.9864</v>
      </c>
      <c r="D23" s="297">
        <v>8.3813899999999997</v>
      </c>
      <c r="E23" s="1180">
        <v>8.2475109999999994</v>
      </c>
      <c r="F23" s="123"/>
      <c r="G23" s="123">
        <v>0.78256420000000004</v>
      </c>
      <c r="H23" s="123"/>
      <c r="I23" s="123">
        <v>0.2688007</v>
      </c>
      <c r="J23" s="123"/>
      <c r="K23" s="123">
        <v>0.20076269999999999</v>
      </c>
      <c r="L23" s="123">
        <v>1.0970439999999999</v>
      </c>
      <c r="M23" s="123">
        <v>-2.2097899999999981</v>
      </c>
      <c r="N23" s="1181">
        <v>-5.5026000000015785E-3</v>
      </c>
    </row>
    <row r="24" spans="1:14" ht="12" customHeight="1">
      <c r="A24" s="77" t="s">
        <v>767</v>
      </c>
      <c r="B24" s="297">
        <v>37.261290000000002</v>
      </c>
      <c r="C24" s="297">
        <v>20.095050000000001</v>
      </c>
      <c r="D24" s="297">
        <v>17.166240000000002</v>
      </c>
      <c r="E24" s="1180">
        <v>16.021409999999999</v>
      </c>
      <c r="F24" s="123">
        <v>0.31702520000000001</v>
      </c>
      <c r="G24" s="123">
        <v>1.757242</v>
      </c>
      <c r="H24" s="123">
        <v>7.2613700000000003E-2</v>
      </c>
      <c r="I24" s="123">
        <v>0.80983260000000001</v>
      </c>
      <c r="J24" s="123">
        <v>3.4052800000000001E-2</v>
      </c>
      <c r="K24" s="123"/>
      <c r="L24" s="123">
        <v>1.231501</v>
      </c>
      <c r="M24" s="123">
        <v>-2.9597100000000012</v>
      </c>
      <c r="N24" s="1181">
        <v>-0.11772730000000209</v>
      </c>
    </row>
    <row r="25" spans="1:14" ht="12" customHeight="1">
      <c r="A25" s="77" t="s">
        <v>165</v>
      </c>
      <c r="B25" s="297">
        <v>37.559379999999997</v>
      </c>
      <c r="C25" s="297">
        <v>16.438590000000001</v>
      </c>
      <c r="D25" s="297">
        <v>21.120789999999996</v>
      </c>
      <c r="E25" s="1180">
        <v>17.775590000000001</v>
      </c>
      <c r="F25" s="123">
        <v>0.1072507</v>
      </c>
      <c r="G25" s="123">
        <v>5.7532079999999999</v>
      </c>
      <c r="H25" s="123">
        <v>0.17061609999999999</v>
      </c>
      <c r="I25" s="123">
        <v>1.539066</v>
      </c>
      <c r="J25" s="123">
        <v>0.2497511</v>
      </c>
      <c r="K25" s="123">
        <v>0.56295629999999997</v>
      </c>
      <c r="L25" s="123">
        <v>0.42101100000000002</v>
      </c>
      <c r="M25" s="123">
        <v>-5.7199300000000015</v>
      </c>
      <c r="N25" s="1181">
        <v>0.26127079999999125</v>
      </c>
    </row>
    <row r="26" spans="1:14" ht="12" customHeight="1">
      <c r="A26" s="77" t="s">
        <v>186</v>
      </c>
      <c r="B26" s="297">
        <v>31.8108</v>
      </c>
      <c r="C26" s="297">
        <v>12.355270000000001</v>
      </c>
      <c r="D26" s="297">
        <v>19.45553</v>
      </c>
      <c r="E26" s="1180">
        <v>19.034500000000001</v>
      </c>
      <c r="F26" s="123">
        <v>0.39956209999999998</v>
      </c>
      <c r="G26" s="123">
        <v>1.0251570000000001</v>
      </c>
      <c r="H26" s="123">
        <v>0.45215729999999998</v>
      </c>
      <c r="I26" s="123">
        <v>1.7208479999999999</v>
      </c>
      <c r="J26" s="123">
        <v>1.194253</v>
      </c>
      <c r="K26" s="123">
        <v>1.659198</v>
      </c>
      <c r="L26" s="123">
        <v>0.74997760000000002</v>
      </c>
      <c r="M26" s="123">
        <v>-6.0879860000000008</v>
      </c>
      <c r="N26" s="1181">
        <v>-0.69213700000000244</v>
      </c>
    </row>
    <row r="27" spans="1:14" ht="12" customHeight="1">
      <c r="A27" s="77" t="s">
        <v>195</v>
      </c>
      <c r="B27" s="297">
        <v>31.680810000000001</v>
      </c>
      <c r="C27" s="297">
        <v>13.590400000000001</v>
      </c>
      <c r="D27" s="297">
        <v>18.090409999999999</v>
      </c>
      <c r="E27" s="1180">
        <v>17.12407</v>
      </c>
      <c r="F27" s="123">
        <v>1.3267310000000001</v>
      </c>
      <c r="G27" s="123">
        <v>1.643319</v>
      </c>
      <c r="H27" s="123">
        <v>0.32768150000000001</v>
      </c>
      <c r="I27" s="123">
        <v>0.61373520000000004</v>
      </c>
      <c r="J27" s="123">
        <v>0.2262344</v>
      </c>
      <c r="K27" s="123">
        <v>0.31738329999999998</v>
      </c>
      <c r="L27" s="123">
        <v>0.59683699999999995</v>
      </c>
      <c r="M27" s="123">
        <v>-3.9822009999999999</v>
      </c>
      <c r="N27" s="1181">
        <v>-0.10338039999999893</v>
      </c>
    </row>
    <row r="28" spans="1:14" ht="12" customHeight="1">
      <c r="A28" s="77" t="s">
        <v>204</v>
      </c>
      <c r="B28" s="297">
        <v>34.631869999999999</v>
      </c>
      <c r="C28" s="297">
        <v>29.22672</v>
      </c>
      <c r="D28" s="297">
        <v>5.405149999999999</v>
      </c>
      <c r="E28" s="1180">
        <v>4.3092540000000001</v>
      </c>
      <c r="F28" s="123"/>
      <c r="G28" s="123">
        <v>0.29150100000000001</v>
      </c>
      <c r="H28" s="123">
        <v>1.8886689999999999</v>
      </c>
      <c r="I28" s="123"/>
      <c r="J28" s="123">
        <v>4.1961999999999998E-3</v>
      </c>
      <c r="K28" s="123">
        <v>0.50765420000000006</v>
      </c>
      <c r="L28" s="123">
        <v>2.80304E-2</v>
      </c>
      <c r="M28" s="123">
        <v>-1.634170000000001</v>
      </c>
      <c r="N28" s="1181">
        <v>1.001519999999978E-2</v>
      </c>
    </row>
    <row r="29" spans="1:14" ht="12" customHeight="1">
      <c r="A29" s="77" t="s">
        <v>209</v>
      </c>
      <c r="B29" s="297">
        <v>33.151310000000002</v>
      </c>
      <c r="C29" s="297">
        <v>29.864940000000001</v>
      </c>
      <c r="D29" s="297">
        <v>3.2863700000000016</v>
      </c>
      <c r="E29" s="1180">
        <v>1.8368869999999999</v>
      </c>
      <c r="F29" s="123"/>
      <c r="G29" s="123">
        <v>0.3438387</v>
      </c>
      <c r="H29" s="123">
        <v>0.12513540000000001</v>
      </c>
      <c r="I29" s="123"/>
      <c r="J29" s="123">
        <v>5.8136000000000004E-3</v>
      </c>
      <c r="K29" s="123">
        <v>1.3497840000000001</v>
      </c>
      <c r="L29" s="123">
        <v>2.4014000000000001E-3</v>
      </c>
      <c r="M29" s="123">
        <v>-0.38958000000000226</v>
      </c>
      <c r="N29" s="1181">
        <v>1.2089900000003428E-2</v>
      </c>
    </row>
    <row r="30" spans="1:14" ht="12" customHeight="1">
      <c r="A30" s="77" t="s">
        <v>231</v>
      </c>
      <c r="B30" s="297">
        <v>30.716560000000001</v>
      </c>
      <c r="C30" s="297">
        <v>13.83778</v>
      </c>
      <c r="D30" s="297">
        <v>16.878779999999999</v>
      </c>
      <c r="E30" s="1180">
        <v>15.75995</v>
      </c>
      <c r="F30" s="123">
        <v>0.164969</v>
      </c>
      <c r="G30" s="123">
        <v>2.3129930000000001</v>
      </c>
      <c r="H30" s="123">
        <v>3.3771500000000003E-2</v>
      </c>
      <c r="I30" s="123">
        <v>0.1574574</v>
      </c>
      <c r="J30" s="123"/>
      <c r="K30" s="123"/>
      <c r="L30" s="123">
        <v>0.70671989999999996</v>
      </c>
      <c r="M30" s="123">
        <v>-2.3400300000000005</v>
      </c>
      <c r="N30" s="1181">
        <v>8.2949200000001611E-2</v>
      </c>
    </row>
    <row r="31" spans="1:14" ht="12" customHeight="1">
      <c r="A31" s="77" t="s">
        <v>251</v>
      </c>
      <c r="B31" s="297">
        <v>43.252319999999997</v>
      </c>
      <c r="C31" s="297">
        <v>22.693000000000001</v>
      </c>
      <c r="D31" s="297">
        <v>20.559319999999996</v>
      </c>
      <c r="E31" s="1180">
        <v>17.140080000000001</v>
      </c>
      <c r="F31" s="123">
        <v>0.32821270000000002</v>
      </c>
      <c r="G31" s="123">
        <v>0.15096660000000001</v>
      </c>
      <c r="H31" s="123">
        <v>0.21879860000000001</v>
      </c>
      <c r="I31" s="123">
        <v>4.6941090000000001</v>
      </c>
      <c r="J31" s="123">
        <v>4.9496699999999998E-2</v>
      </c>
      <c r="K31" s="123"/>
      <c r="L31" s="123">
        <v>0.302371</v>
      </c>
      <c r="M31" s="123">
        <v>-2.3605100000000014</v>
      </c>
      <c r="N31" s="1181">
        <v>3.579539999999426E-2</v>
      </c>
    </row>
    <row r="32" spans="1:14" ht="12" customHeight="1">
      <c r="A32" s="77" t="s">
        <v>268</v>
      </c>
      <c r="B32" s="297">
        <v>23.906189999999999</v>
      </c>
      <c r="C32" s="297">
        <v>14.775980000000001</v>
      </c>
      <c r="D32" s="297">
        <v>9.1302099999999982</v>
      </c>
      <c r="E32" s="1180">
        <v>14.998989999999999</v>
      </c>
      <c r="F32" s="123">
        <v>0</v>
      </c>
      <c r="G32" s="123">
        <v>0.96819469999999996</v>
      </c>
      <c r="H32" s="123"/>
      <c r="I32" s="123">
        <v>0.79678369999999998</v>
      </c>
      <c r="J32" s="123">
        <v>5.7344399999999997E-2</v>
      </c>
      <c r="K32" s="123"/>
      <c r="L32" s="123">
        <v>1.8202739999999999</v>
      </c>
      <c r="M32" s="123">
        <v>-9.5213000000000001</v>
      </c>
      <c r="N32" s="1181">
        <v>9.923199999995802E-3</v>
      </c>
    </row>
    <row r="33" spans="1:19" ht="12" customHeight="1">
      <c r="A33" s="77" t="s">
        <v>276</v>
      </c>
      <c r="B33" s="297">
        <v>17.769110000000001</v>
      </c>
      <c r="C33" s="297">
        <v>16.82281</v>
      </c>
      <c r="D33" s="297">
        <v>0.94630000000000081</v>
      </c>
      <c r="E33" s="1180">
        <v>1.3458380000000001</v>
      </c>
      <c r="F33" s="123"/>
      <c r="G33" s="123"/>
      <c r="H33" s="123"/>
      <c r="I33" s="123"/>
      <c r="J33" s="123"/>
      <c r="K33" s="123">
        <v>0.29637429999999998</v>
      </c>
      <c r="L33" s="123">
        <v>4.8197130000000001</v>
      </c>
      <c r="M33" s="123">
        <v>-5.5197400000000005</v>
      </c>
      <c r="N33" s="1181">
        <v>4.1147000000005818E-3</v>
      </c>
    </row>
    <row r="34" spans="1:19" ht="12" customHeight="1">
      <c r="A34" s="77" t="s">
        <v>647</v>
      </c>
      <c r="B34" s="297">
        <v>18.605650000000001</v>
      </c>
      <c r="C34" s="297">
        <v>15.954319999999999</v>
      </c>
      <c r="D34" s="297">
        <v>2.6513300000000015</v>
      </c>
      <c r="E34" s="1180">
        <v>1.255857</v>
      </c>
      <c r="F34" s="123"/>
      <c r="G34" s="123"/>
      <c r="H34" s="123"/>
      <c r="I34" s="123"/>
      <c r="J34" s="123"/>
      <c r="K34" s="123">
        <v>0.35281750000000001</v>
      </c>
      <c r="L34" s="123">
        <v>6.5146470000000001</v>
      </c>
      <c r="M34" s="123">
        <v>-5.4691799999999997</v>
      </c>
      <c r="N34" s="1181">
        <v>-2.8114999999981904E-3</v>
      </c>
    </row>
    <row r="35" spans="1:19" ht="12" customHeight="1">
      <c r="A35" s="77" t="s">
        <v>286</v>
      </c>
      <c r="B35" s="297">
        <v>40.465560000000004</v>
      </c>
      <c r="C35" s="297">
        <v>16.255510000000001</v>
      </c>
      <c r="D35" s="297">
        <v>24.210050000000003</v>
      </c>
      <c r="E35" s="1180">
        <v>14.848050000000001</v>
      </c>
      <c r="F35" s="123">
        <v>2.2575899999999999E-2</v>
      </c>
      <c r="G35" s="123">
        <v>5.5479669999999999</v>
      </c>
      <c r="H35" s="123">
        <v>5.4652199999999998E-2</v>
      </c>
      <c r="I35" s="123">
        <v>0.37141370000000001</v>
      </c>
      <c r="J35" s="123">
        <v>3.099472</v>
      </c>
      <c r="K35" s="123">
        <v>1.6082460000000001</v>
      </c>
      <c r="L35" s="123">
        <v>1.2868269999999999</v>
      </c>
      <c r="M35" s="123">
        <v>-2.2556300000000018</v>
      </c>
      <c r="N35" s="1181">
        <v>-0.37352379999999386</v>
      </c>
    </row>
    <row r="36" spans="1:19" ht="12" customHeight="1">
      <c r="A36" s="77" t="s">
        <v>298</v>
      </c>
      <c r="B36" s="297">
        <v>34.933140000000002</v>
      </c>
      <c r="C36" s="297">
        <v>24.133389999999999</v>
      </c>
      <c r="D36" s="297">
        <v>10.799750000000003</v>
      </c>
      <c r="E36" s="1180">
        <v>9.8438330000000001</v>
      </c>
      <c r="F36" s="123">
        <v>0.1290751</v>
      </c>
      <c r="G36" s="123">
        <v>2.0726360000000001</v>
      </c>
      <c r="H36" s="123">
        <v>0.44738289999999997</v>
      </c>
      <c r="I36" s="123">
        <v>0.3797913</v>
      </c>
      <c r="J36" s="123">
        <v>7.3200200000000007E-2</v>
      </c>
      <c r="K36" s="123">
        <v>0.79660609999999998</v>
      </c>
      <c r="L36" s="123">
        <v>-0.3606586</v>
      </c>
      <c r="M36" s="123">
        <v>-2.6158499999999982</v>
      </c>
      <c r="N36" s="1181">
        <v>3.3734000000000819E-2</v>
      </c>
    </row>
    <row r="37" spans="1:19" ht="12" customHeight="1">
      <c r="A37" s="77" t="s">
        <v>648</v>
      </c>
      <c r="B37" s="297">
        <v>33.928280000000001</v>
      </c>
      <c r="C37" s="297">
        <v>24.276340000000001</v>
      </c>
      <c r="D37" s="297">
        <v>9.6519399999999997</v>
      </c>
      <c r="E37" s="1180">
        <v>9.6441219999999994</v>
      </c>
      <c r="F37" s="123">
        <v>0.11688709999999999</v>
      </c>
      <c r="G37" s="123">
        <v>1.8091410000000001</v>
      </c>
      <c r="H37" s="123">
        <v>0.44966030000000001</v>
      </c>
      <c r="I37" s="123">
        <v>0.1616583</v>
      </c>
      <c r="J37" s="123">
        <v>9.3316999999999997E-2</v>
      </c>
      <c r="K37" s="123">
        <v>0.61518189999999995</v>
      </c>
      <c r="L37" s="123">
        <v>-0.31725029999999999</v>
      </c>
      <c r="M37" s="123">
        <v>-2.9619900000000001</v>
      </c>
      <c r="N37" s="1181">
        <v>4.1212700000000879E-2</v>
      </c>
    </row>
    <row r="38" spans="1:19" ht="12" customHeight="1" thickBot="1">
      <c r="A38" s="77" t="s">
        <v>534</v>
      </c>
      <c r="B38" s="297">
        <v>33.748321666666662</v>
      </c>
      <c r="C38" s="297">
        <v>19.339801666666666</v>
      </c>
      <c r="D38" s="297">
        <v>14.408520000000001</v>
      </c>
      <c r="E38" s="1182">
        <v>13.418183228571428</v>
      </c>
      <c r="F38" s="1183">
        <v>0.23865930000000005</v>
      </c>
      <c r="G38" s="1183">
        <v>1.8385950279999996</v>
      </c>
      <c r="H38" s="1183">
        <v>0.37412387619047621</v>
      </c>
      <c r="I38" s="1183">
        <v>1.6242389916666662</v>
      </c>
      <c r="J38" s="1183">
        <v>0.41787680500000002</v>
      </c>
      <c r="K38" s="1183">
        <v>0.65554978749999993</v>
      </c>
      <c r="L38" s="1183">
        <v>0.98668192413793099</v>
      </c>
      <c r="M38" s="1183">
        <v>-3.4627146896551717</v>
      </c>
      <c r="N38" s="1184">
        <v>-2.4202882758621591E-2</v>
      </c>
    </row>
    <row r="39" spans="1:19" ht="12" customHeight="1">
      <c r="A39"/>
      <c r="B39"/>
      <c r="C39"/>
      <c r="D39"/>
      <c r="E39"/>
      <c r="F39"/>
      <c r="G39"/>
      <c r="H39"/>
      <c r="I39"/>
      <c r="J39"/>
      <c r="K39"/>
      <c r="L39"/>
      <c r="M39"/>
      <c r="N39"/>
    </row>
    <row r="40" spans="1:19" ht="12" customHeight="1">
      <c r="A40"/>
      <c r="B40"/>
      <c r="C40"/>
      <c r="D40"/>
      <c r="E40"/>
      <c r="F40"/>
      <c r="G40"/>
      <c r="H40"/>
      <c r="I40"/>
      <c r="J40"/>
      <c r="K40"/>
      <c r="L40"/>
      <c r="M40"/>
      <c r="N40"/>
    </row>
    <row r="41" spans="1:19" ht="12" customHeight="1">
      <c r="A41"/>
      <c r="B41"/>
      <c r="C41"/>
      <c r="D41"/>
      <c r="E41"/>
      <c r="F41"/>
      <c r="G41"/>
      <c r="H41"/>
      <c r="I41"/>
      <c r="J41"/>
      <c r="K41"/>
      <c r="L41"/>
      <c r="M41"/>
      <c r="N41"/>
    </row>
    <row r="42" spans="1:19" ht="12" customHeight="1">
      <c r="A42"/>
      <c r="B42"/>
      <c r="C42"/>
      <c r="D42"/>
      <c r="E42"/>
      <c r="F42"/>
      <c r="G42"/>
      <c r="H42"/>
      <c r="I42"/>
      <c r="J42"/>
      <c r="K42"/>
      <c r="L42"/>
      <c r="M42"/>
      <c r="N42"/>
    </row>
    <row r="43" spans="1:19" ht="12" customHeight="1">
      <c r="A43"/>
      <c r="B43"/>
      <c r="C43"/>
      <c r="D43"/>
      <c r="E43"/>
      <c r="F43"/>
      <c r="G43"/>
      <c r="H43"/>
      <c r="I43"/>
      <c r="J43"/>
      <c r="K43"/>
      <c r="L43"/>
      <c r="M43"/>
      <c r="N43"/>
    </row>
    <row r="44" spans="1:19" ht="12" customHeight="1">
      <c r="A44"/>
      <c r="B44"/>
      <c r="C44"/>
      <c r="D44"/>
      <c r="E44"/>
      <c r="F44"/>
      <c r="G44"/>
      <c r="H44"/>
      <c r="I44"/>
      <c r="J44"/>
      <c r="K44"/>
      <c r="L44"/>
      <c r="M44"/>
      <c r="N44"/>
    </row>
    <row r="45" spans="1:19" ht="12" customHeight="1" thickBot="1">
      <c r="A45"/>
      <c r="B45"/>
      <c r="C45"/>
      <c r="D45"/>
      <c r="E45"/>
      <c r="F45"/>
      <c r="G45"/>
      <c r="H45"/>
      <c r="I45"/>
      <c r="J45"/>
      <c r="K45"/>
      <c r="L45"/>
      <c r="M45"/>
      <c r="N45"/>
    </row>
    <row r="46" spans="1:19" ht="12" customHeight="1"/>
    <row r="47" spans="1:19" ht="12" customHeight="1">
      <c r="B47" s="192"/>
      <c r="C47" s="192"/>
      <c r="D47" s="192"/>
      <c r="E47" s="192"/>
      <c r="F47" s="192"/>
      <c r="G47" s="192"/>
      <c r="H47" s="192"/>
      <c r="I47" s="192"/>
      <c r="J47" s="192"/>
      <c r="K47" s="192"/>
      <c r="L47" s="192"/>
      <c r="M47" s="192"/>
      <c r="N47" s="192"/>
    </row>
    <row r="48" spans="1:19" ht="12" customHeight="1">
      <c r="B48" s="192"/>
      <c r="C48" s="192"/>
      <c r="D48" s="192"/>
      <c r="E48" s="192"/>
      <c r="F48" s="192"/>
      <c r="G48" s="192"/>
      <c r="H48" s="192"/>
      <c r="I48" s="192"/>
      <c r="J48" s="192"/>
      <c r="K48" s="192"/>
      <c r="L48" s="192"/>
      <c r="M48" s="192"/>
      <c r="N48" s="298"/>
      <c r="O48" s="299"/>
      <c r="P48" s="299"/>
      <c r="Q48" s="299"/>
      <c r="R48" s="299"/>
      <c r="S48" s="299"/>
    </row>
    <row r="49" spans="2:19" ht="12" customHeight="1">
      <c r="B49" s="192"/>
      <c r="C49" s="192"/>
      <c r="D49" s="192"/>
      <c r="E49" s="192"/>
      <c r="F49" s="192"/>
      <c r="G49" s="192"/>
      <c r="H49" s="192"/>
      <c r="I49" s="192"/>
      <c r="J49" s="192"/>
      <c r="K49" s="192"/>
      <c r="L49" s="192"/>
      <c r="M49" s="192"/>
      <c r="N49" s="298"/>
      <c r="O49" s="299"/>
      <c r="P49" s="299"/>
      <c r="Q49" s="299"/>
      <c r="R49" s="299"/>
      <c r="S49" s="299"/>
    </row>
    <row r="50" spans="2:19" ht="12" customHeight="1">
      <c r="B50" s="192"/>
      <c r="C50" s="192"/>
      <c r="D50" s="192"/>
      <c r="E50" s="192"/>
      <c r="F50" s="192"/>
      <c r="G50" s="192"/>
      <c r="H50" s="192"/>
      <c r="I50" s="192"/>
      <c r="J50" s="192"/>
      <c r="K50" s="192"/>
      <c r="L50" s="192"/>
      <c r="M50" s="192"/>
      <c r="N50" s="298"/>
      <c r="O50" s="299"/>
      <c r="P50" s="299"/>
      <c r="Q50" s="299"/>
      <c r="R50" s="299"/>
      <c r="S50" s="299"/>
    </row>
    <row r="51" spans="2:19" ht="12" customHeight="1">
      <c r="B51" s="192"/>
      <c r="C51" s="192"/>
      <c r="D51" s="192"/>
      <c r="E51" s="192"/>
      <c r="F51" s="192"/>
      <c r="G51" s="192"/>
      <c r="H51" s="192"/>
      <c r="I51" s="192"/>
      <c r="J51" s="192"/>
      <c r="K51" s="192"/>
      <c r="L51" s="192"/>
      <c r="M51" s="192"/>
      <c r="N51" s="298"/>
      <c r="O51" s="299"/>
      <c r="P51" s="299"/>
      <c r="Q51" s="299"/>
      <c r="R51" s="299"/>
      <c r="S51" s="299"/>
    </row>
    <row r="52" spans="2:19" ht="12" customHeight="1">
      <c r="B52" s="192"/>
      <c r="C52" s="192"/>
      <c r="D52" s="192"/>
      <c r="E52" s="192"/>
      <c r="F52" s="192"/>
      <c r="G52" s="192"/>
      <c r="H52" s="192"/>
      <c r="I52" s="192"/>
      <c r="J52" s="192"/>
      <c r="K52" s="192"/>
      <c r="L52" s="192"/>
      <c r="M52" s="192"/>
      <c r="N52" s="298"/>
      <c r="O52" s="299"/>
      <c r="P52" s="299"/>
      <c r="Q52" s="299"/>
      <c r="R52" s="299"/>
      <c r="S52" s="299"/>
    </row>
    <row r="53" spans="2:19" ht="12" customHeight="1">
      <c r="B53" s="192"/>
      <c r="C53" s="192"/>
      <c r="D53" s="192"/>
      <c r="E53" s="192"/>
      <c r="F53" s="192"/>
      <c r="G53" s="192"/>
      <c r="H53" s="192"/>
      <c r="I53" s="192"/>
      <c r="J53" s="192"/>
      <c r="K53" s="192"/>
      <c r="L53" s="192"/>
      <c r="M53" s="192"/>
      <c r="N53" s="298"/>
      <c r="O53" s="299"/>
      <c r="P53" s="299"/>
      <c r="Q53" s="299"/>
      <c r="R53" s="299"/>
      <c r="S53" s="299"/>
    </row>
    <row r="54" spans="2:19" ht="12" customHeight="1">
      <c r="N54" s="299"/>
      <c r="O54" s="299"/>
      <c r="P54" s="299"/>
      <c r="Q54" s="299"/>
      <c r="R54" s="299"/>
      <c r="S54" s="299"/>
    </row>
    <row r="55" spans="2:19" ht="12" customHeight="1">
      <c r="N55" s="299"/>
      <c r="O55" s="299"/>
      <c r="P55" s="299"/>
      <c r="Q55" s="299"/>
      <c r="R55" s="299"/>
      <c r="S55" s="299"/>
    </row>
    <row r="56" spans="2:19" ht="12" customHeight="1">
      <c r="N56" s="299"/>
      <c r="O56" s="299"/>
      <c r="P56" s="299"/>
      <c r="Q56" s="299"/>
      <c r="R56" s="299"/>
      <c r="S56" s="299"/>
    </row>
    <row r="57" spans="2:19" ht="12" customHeight="1">
      <c r="N57" s="299"/>
      <c r="O57" s="299"/>
      <c r="P57" s="299"/>
      <c r="Q57" s="299"/>
      <c r="R57" s="299"/>
      <c r="S57" s="299"/>
    </row>
    <row r="58" spans="2:19" ht="12" customHeight="1">
      <c r="N58" s="299"/>
      <c r="O58" s="299"/>
      <c r="P58" s="299"/>
      <c r="Q58" s="299"/>
      <c r="R58" s="299"/>
      <c r="S58" s="299"/>
    </row>
    <row r="59" spans="2:19" ht="12" customHeight="1">
      <c r="N59" s="299"/>
      <c r="O59" s="299"/>
      <c r="P59" s="299"/>
      <c r="Q59" s="299"/>
      <c r="R59" s="299"/>
      <c r="S59" s="299"/>
    </row>
    <row r="60" spans="2:19" ht="12" customHeight="1">
      <c r="N60" s="299"/>
      <c r="O60" s="299"/>
      <c r="P60" s="299"/>
      <c r="Q60" s="299"/>
      <c r="R60" s="299"/>
      <c r="S60" s="299"/>
    </row>
    <row r="61" spans="2:19" ht="12" customHeight="1">
      <c r="N61" s="299"/>
      <c r="O61" s="299"/>
      <c r="P61" s="299"/>
      <c r="Q61" s="299"/>
      <c r="R61" s="299"/>
      <c r="S61" s="299"/>
    </row>
    <row r="62" spans="2:19" ht="12" customHeight="1">
      <c r="N62" s="299"/>
      <c r="O62" s="299"/>
      <c r="P62" s="299"/>
      <c r="Q62" s="299"/>
      <c r="R62" s="299"/>
      <c r="S62" s="299"/>
    </row>
    <row r="63" spans="2:19" ht="12" customHeight="1">
      <c r="N63" s="299"/>
      <c r="O63" s="299"/>
      <c r="P63" s="299"/>
      <c r="Q63" s="299"/>
      <c r="R63" s="299"/>
      <c r="S63" s="299"/>
    </row>
    <row r="64" spans="2:19" ht="12" customHeight="1">
      <c r="N64" s="299"/>
      <c r="O64" s="299"/>
      <c r="P64" s="299"/>
      <c r="Q64" s="299"/>
      <c r="R64" s="299"/>
      <c r="S64" s="299"/>
    </row>
    <row r="65" spans="14:19" ht="12" customHeight="1">
      <c r="N65" s="299"/>
      <c r="O65" s="299"/>
      <c r="P65" s="299"/>
      <c r="Q65" s="299"/>
      <c r="R65" s="299"/>
      <c r="S65" s="299"/>
    </row>
    <row r="66" spans="14:19" ht="12" customHeight="1">
      <c r="N66" s="299"/>
      <c r="O66" s="299"/>
      <c r="P66" s="299"/>
      <c r="Q66" s="299"/>
      <c r="R66" s="299"/>
      <c r="S66" s="299"/>
    </row>
    <row r="67" spans="14:19" ht="12" customHeight="1">
      <c r="N67" s="299"/>
      <c r="O67" s="299"/>
      <c r="P67" s="299"/>
      <c r="Q67" s="299"/>
      <c r="R67" s="299"/>
      <c r="S67" s="299"/>
    </row>
    <row r="68" spans="14:19" ht="12" customHeight="1">
      <c r="N68" s="299"/>
      <c r="O68" s="299"/>
      <c r="P68" s="299"/>
      <c r="Q68" s="299"/>
      <c r="R68" s="299"/>
      <c r="S68" s="299"/>
    </row>
    <row r="69" spans="14:19" ht="12" customHeight="1">
      <c r="N69" s="299"/>
      <c r="O69" s="299"/>
      <c r="P69" s="299"/>
      <c r="Q69" s="299"/>
      <c r="R69" s="299"/>
      <c r="S69" s="299"/>
    </row>
    <row r="70" spans="14:19" ht="12" customHeight="1">
      <c r="N70" s="299"/>
      <c r="O70" s="299"/>
      <c r="P70" s="299"/>
      <c r="Q70" s="299"/>
      <c r="R70" s="299"/>
      <c r="S70" s="299"/>
    </row>
    <row r="71" spans="14:19" ht="12" customHeight="1">
      <c r="N71" s="299"/>
      <c r="O71" s="299"/>
      <c r="P71" s="299"/>
      <c r="Q71" s="299"/>
      <c r="R71" s="299"/>
      <c r="S71" s="299"/>
    </row>
    <row r="72" spans="14:19" ht="12" customHeight="1">
      <c r="N72" s="299"/>
      <c r="O72" s="299"/>
      <c r="P72" s="299"/>
      <c r="Q72" s="299"/>
      <c r="R72" s="299"/>
      <c r="S72" s="299"/>
    </row>
    <row r="73" spans="14:19" ht="12" customHeight="1">
      <c r="N73" s="299"/>
      <c r="O73" s="299"/>
      <c r="P73" s="299"/>
      <c r="Q73" s="299"/>
      <c r="R73" s="299"/>
      <c r="S73" s="299"/>
    </row>
    <row r="74" spans="14:19" ht="12" customHeight="1">
      <c r="N74" s="299"/>
      <c r="O74" s="299"/>
      <c r="P74" s="299"/>
      <c r="Q74" s="299"/>
      <c r="R74" s="299"/>
      <c r="S74" s="299"/>
    </row>
    <row r="75" spans="14:19" ht="12" customHeight="1">
      <c r="N75" s="299"/>
      <c r="O75" s="299"/>
      <c r="P75" s="299"/>
      <c r="Q75" s="299"/>
      <c r="R75" s="299"/>
      <c r="S75" s="299"/>
    </row>
    <row r="76" spans="14:19" ht="12" customHeight="1">
      <c r="N76" s="299"/>
      <c r="O76" s="299"/>
      <c r="P76" s="299"/>
      <c r="Q76" s="299"/>
      <c r="R76" s="299"/>
      <c r="S76" s="299"/>
    </row>
    <row r="77" spans="14:19" ht="12" customHeight="1">
      <c r="N77" s="299"/>
      <c r="O77" s="299"/>
      <c r="P77" s="299"/>
      <c r="Q77" s="299"/>
      <c r="R77" s="299"/>
      <c r="S77" s="299"/>
    </row>
    <row r="78" spans="14:19" ht="12" customHeight="1">
      <c r="N78" s="299"/>
      <c r="O78" s="299"/>
      <c r="P78" s="299"/>
      <c r="Q78" s="299"/>
      <c r="R78" s="299"/>
      <c r="S78" s="299"/>
    </row>
    <row r="79" spans="14:19" ht="12" customHeight="1">
      <c r="N79" s="299"/>
      <c r="O79" s="299"/>
      <c r="P79" s="299"/>
      <c r="Q79" s="299"/>
      <c r="R79" s="299"/>
      <c r="S79" s="299"/>
    </row>
    <row r="80" spans="14:19" ht="12" customHeight="1">
      <c r="N80" s="299"/>
      <c r="O80" s="299"/>
      <c r="P80" s="299"/>
      <c r="Q80" s="299"/>
      <c r="R80" s="299"/>
      <c r="S80" s="299"/>
    </row>
    <row r="81" spans="13:19" ht="12" customHeight="1">
      <c r="N81" s="299"/>
      <c r="O81" s="299"/>
      <c r="P81" s="299"/>
      <c r="Q81" s="299"/>
      <c r="R81" s="299"/>
      <c r="S81" s="299"/>
    </row>
    <row r="82" spans="13:19" ht="12" customHeight="1">
      <c r="N82" s="299"/>
      <c r="O82" s="299"/>
      <c r="P82" s="299"/>
      <c r="Q82" s="299"/>
      <c r="R82" s="299"/>
      <c r="S82" s="299"/>
    </row>
    <row r="83" spans="13:19" ht="12" customHeight="1">
      <c r="N83" s="299"/>
      <c r="O83" s="299"/>
      <c r="P83" s="299"/>
      <c r="Q83" s="299"/>
      <c r="R83" s="299"/>
      <c r="S83" s="299"/>
    </row>
    <row r="84" spans="13:19" ht="12" customHeight="1">
      <c r="N84" s="299"/>
      <c r="O84" s="299"/>
      <c r="P84" s="299"/>
      <c r="Q84" s="299"/>
      <c r="R84" s="299"/>
      <c r="S84" s="299"/>
    </row>
    <row r="85" spans="13:19" ht="12" customHeight="1">
      <c r="M85" s="299"/>
      <c r="N85" s="299"/>
      <c r="O85" s="299"/>
      <c r="P85" s="299"/>
      <c r="Q85" s="299"/>
      <c r="R85" s="299"/>
      <c r="S85" s="299"/>
    </row>
    <row r="86" spans="13:19" ht="12" customHeight="1">
      <c r="M86" s="299"/>
      <c r="N86" s="299"/>
      <c r="O86" s="299"/>
      <c r="P86" s="299"/>
      <c r="Q86" s="299"/>
      <c r="R86" s="299"/>
      <c r="S86" s="299"/>
    </row>
    <row r="87" spans="13:19" ht="12" customHeight="1">
      <c r="M87" s="299"/>
      <c r="N87" s="299"/>
      <c r="O87" s="299"/>
      <c r="P87" s="299"/>
      <c r="Q87" s="299"/>
      <c r="R87" s="299"/>
      <c r="S87" s="299"/>
    </row>
    <row r="88" spans="13:19" ht="12" customHeight="1">
      <c r="M88" s="299"/>
      <c r="N88" s="299"/>
      <c r="O88" s="299"/>
      <c r="P88" s="299"/>
      <c r="Q88" s="299"/>
      <c r="R88" s="299"/>
      <c r="S88" s="299"/>
    </row>
    <row r="89" spans="13:19" ht="12" customHeight="1">
      <c r="M89" s="299"/>
      <c r="N89" s="299"/>
      <c r="O89" s="299"/>
      <c r="P89" s="299"/>
      <c r="Q89" s="299"/>
      <c r="R89" s="299"/>
      <c r="S89" s="299"/>
    </row>
    <row r="90" spans="13:19" ht="12" customHeight="1">
      <c r="M90" s="299"/>
      <c r="N90" s="299"/>
      <c r="O90" s="299"/>
      <c r="P90" s="299"/>
      <c r="Q90" s="299"/>
      <c r="R90" s="299"/>
      <c r="S90" s="299"/>
    </row>
    <row r="91" spans="13:19" ht="12" customHeight="1">
      <c r="M91" s="299"/>
      <c r="N91" s="299"/>
      <c r="O91" s="299"/>
      <c r="P91" s="299"/>
      <c r="Q91" s="299"/>
      <c r="R91" s="299"/>
      <c r="S91" s="299"/>
    </row>
    <row r="92" spans="13:19" ht="12" customHeight="1">
      <c r="M92" s="299"/>
      <c r="N92" s="299"/>
      <c r="O92" s="299"/>
      <c r="P92" s="299"/>
      <c r="Q92" s="299"/>
      <c r="R92" s="299"/>
      <c r="S92" s="299"/>
    </row>
    <row r="93" spans="13:19" ht="12" customHeight="1">
      <c r="M93" s="299"/>
      <c r="N93" s="299"/>
      <c r="O93" s="299"/>
      <c r="P93" s="299"/>
      <c r="Q93" s="299"/>
      <c r="R93" s="299"/>
      <c r="S93" s="299"/>
    </row>
    <row r="94" spans="13:19" ht="12" customHeight="1">
      <c r="M94" s="299"/>
      <c r="N94" s="299"/>
      <c r="O94" s="299"/>
      <c r="P94" s="299"/>
      <c r="Q94" s="299"/>
      <c r="R94" s="299"/>
      <c r="S94" s="299"/>
    </row>
    <row r="95" spans="13:19" ht="12" customHeight="1">
      <c r="M95" s="299"/>
      <c r="N95" s="299"/>
      <c r="O95" s="299"/>
      <c r="P95" s="299"/>
      <c r="Q95" s="299"/>
      <c r="R95" s="299"/>
      <c r="S95" s="299"/>
    </row>
    <row r="96" spans="13:19" ht="12" customHeight="1">
      <c r="M96" s="299"/>
      <c r="N96" s="299"/>
      <c r="O96" s="299"/>
      <c r="P96" s="299"/>
      <c r="Q96" s="299"/>
      <c r="R96" s="299"/>
      <c r="S96" s="299"/>
    </row>
    <row r="97" spans="13:19" ht="12" customHeight="1">
      <c r="M97" s="299"/>
      <c r="N97" s="299"/>
      <c r="O97" s="299"/>
      <c r="P97" s="299"/>
      <c r="Q97" s="299"/>
      <c r="R97" s="299"/>
      <c r="S97" s="299"/>
    </row>
    <row r="98" spans="13:19" ht="12" customHeight="1">
      <c r="M98" s="299"/>
      <c r="N98" s="299"/>
      <c r="O98" s="299"/>
      <c r="P98" s="299"/>
      <c r="Q98" s="299"/>
      <c r="R98" s="299"/>
      <c r="S98" s="299"/>
    </row>
    <row r="99" spans="13:19" ht="12" customHeight="1">
      <c r="M99" s="299"/>
      <c r="N99" s="299"/>
      <c r="O99" s="299"/>
      <c r="P99" s="299"/>
      <c r="Q99" s="299"/>
      <c r="R99" s="299"/>
      <c r="S99" s="299"/>
    </row>
    <row r="100" spans="13:19" ht="12" customHeight="1">
      <c r="M100" s="299"/>
      <c r="N100" s="299"/>
      <c r="O100" s="299"/>
      <c r="P100" s="299"/>
      <c r="Q100" s="299"/>
      <c r="R100" s="299"/>
      <c r="S100" s="299"/>
    </row>
    <row r="101" spans="13:19" ht="12" customHeight="1">
      <c r="M101" s="299"/>
      <c r="N101" s="299"/>
      <c r="O101" s="299"/>
      <c r="P101" s="299"/>
      <c r="Q101" s="299"/>
      <c r="R101" s="299"/>
      <c r="S101" s="299"/>
    </row>
    <row r="102" spans="13:19" ht="12" customHeight="1">
      <c r="M102" s="299"/>
      <c r="N102" s="299"/>
      <c r="O102" s="299"/>
      <c r="P102" s="299"/>
      <c r="Q102" s="299"/>
      <c r="R102" s="299"/>
      <c r="S102" s="299"/>
    </row>
    <row r="103" spans="13:19" ht="12" customHeight="1">
      <c r="M103" s="299"/>
      <c r="N103" s="299"/>
      <c r="O103" s="299"/>
      <c r="P103" s="299"/>
      <c r="Q103" s="299"/>
      <c r="R103" s="299"/>
      <c r="S103" s="299"/>
    </row>
    <row r="104" spans="13:19" ht="12" customHeight="1">
      <c r="M104" s="299"/>
      <c r="N104" s="299"/>
      <c r="O104" s="299"/>
      <c r="P104" s="299"/>
      <c r="Q104" s="299"/>
      <c r="R104" s="299"/>
      <c r="S104" s="299"/>
    </row>
    <row r="105" spans="13:19" ht="12" customHeight="1">
      <c r="M105" s="299"/>
      <c r="N105" s="299"/>
      <c r="O105" s="299"/>
      <c r="P105" s="299"/>
      <c r="Q105" s="299"/>
      <c r="R105" s="299"/>
      <c r="S105" s="299"/>
    </row>
    <row r="106" spans="13:19" ht="12" customHeight="1">
      <c r="M106" s="299"/>
      <c r="N106" s="299"/>
      <c r="O106" s="299"/>
      <c r="P106" s="299"/>
      <c r="Q106" s="299"/>
      <c r="R106" s="299"/>
      <c r="S106" s="299"/>
    </row>
    <row r="107" spans="13:19" ht="12" customHeight="1">
      <c r="M107" s="299"/>
      <c r="N107" s="299"/>
      <c r="O107" s="299"/>
      <c r="P107" s="299"/>
      <c r="Q107" s="299"/>
      <c r="R107" s="299"/>
      <c r="S107" s="299"/>
    </row>
    <row r="108" spans="13:19" ht="12" customHeight="1">
      <c r="M108" s="299"/>
      <c r="N108" s="299"/>
      <c r="O108" s="299"/>
      <c r="P108" s="299"/>
      <c r="Q108" s="299"/>
      <c r="R108" s="299"/>
      <c r="S108" s="299"/>
    </row>
    <row r="109" spans="13:19" ht="12" customHeight="1">
      <c r="M109" s="299"/>
      <c r="N109" s="299"/>
      <c r="O109" s="299"/>
      <c r="P109" s="299"/>
      <c r="Q109" s="299"/>
      <c r="R109" s="299"/>
      <c r="S109" s="299"/>
    </row>
    <row r="110" spans="13:19" ht="12" customHeight="1">
      <c r="M110" s="299"/>
      <c r="N110" s="299"/>
      <c r="O110" s="299"/>
      <c r="P110" s="299"/>
      <c r="Q110" s="299"/>
      <c r="R110" s="299"/>
      <c r="S110" s="299"/>
    </row>
    <row r="111" spans="13:19" ht="12" customHeight="1">
      <c r="M111" s="299"/>
      <c r="N111" s="299"/>
      <c r="O111" s="299"/>
      <c r="P111" s="299"/>
      <c r="Q111" s="299"/>
      <c r="R111" s="299"/>
      <c r="S111" s="299"/>
    </row>
    <row r="112" spans="13:19" ht="12" customHeight="1">
      <c r="M112" s="299"/>
      <c r="N112" s="299"/>
      <c r="O112" s="299"/>
      <c r="P112" s="299"/>
      <c r="Q112" s="299"/>
      <c r="R112" s="299"/>
      <c r="S112" s="299"/>
    </row>
    <row r="113" spans="13:19" ht="12" customHeight="1">
      <c r="M113" s="299"/>
      <c r="N113" s="299"/>
      <c r="O113" s="299"/>
      <c r="P113" s="299"/>
      <c r="Q113" s="299"/>
      <c r="R113" s="299"/>
      <c r="S113" s="299"/>
    </row>
    <row r="114" spans="13:19" ht="12" customHeight="1">
      <c r="M114" s="299"/>
      <c r="N114" s="299"/>
      <c r="O114" s="299"/>
      <c r="P114" s="299"/>
      <c r="Q114" s="299"/>
      <c r="R114" s="299"/>
      <c r="S114" s="299"/>
    </row>
    <row r="115" spans="13:19" ht="12" customHeight="1">
      <c r="M115" s="299"/>
      <c r="N115" s="299"/>
      <c r="O115" s="299"/>
      <c r="P115" s="299"/>
      <c r="Q115" s="299"/>
      <c r="R115" s="299"/>
      <c r="S115" s="299"/>
    </row>
    <row r="116" spans="13:19" ht="12" customHeight="1">
      <c r="M116" s="299"/>
      <c r="N116" s="299"/>
      <c r="O116" s="299"/>
      <c r="P116" s="299"/>
      <c r="Q116" s="299"/>
      <c r="R116" s="299"/>
      <c r="S116" s="299"/>
    </row>
    <row r="117" spans="13:19" ht="12" customHeight="1">
      <c r="M117" s="299"/>
      <c r="N117" s="299"/>
      <c r="O117" s="299"/>
      <c r="P117" s="299"/>
      <c r="Q117" s="299"/>
      <c r="R117" s="299"/>
      <c r="S117" s="299"/>
    </row>
    <row r="118" spans="13:19" ht="12" customHeight="1">
      <c r="M118" s="299"/>
      <c r="N118" s="299"/>
      <c r="O118" s="299"/>
      <c r="P118" s="299"/>
      <c r="Q118" s="299"/>
      <c r="R118" s="299"/>
      <c r="S118" s="299"/>
    </row>
    <row r="119" spans="13:19" ht="12" customHeight="1">
      <c r="M119" s="299"/>
      <c r="N119" s="299"/>
      <c r="O119" s="299"/>
      <c r="P119" s="299"/>
      <c r="Q119" s="299"/>
      <c r="R119" s="299"/>
      <c r="S119" s="299"/>
    </row>
    <row r="120" spans="13:19" ht="12" customHeight="1">
      <c r="M120" s="299"/>
      <c r="N120" s="299"/>
      <c r="O120" s="299"/>
      <c r="P120" s="299"/>
      <c r="Q120" s="299"/>
      <c r="R120" s="299"/>
      <c r="S120" s="299"/>
    </row>
    <row r="121" spans="13:19" ht="12" customHeight="1">
      <c r="M121" s="299"/>
      <c r="N121" s="299"/>
      <c r="O121" s="299"/>
      <c r="P121" s="299"/>
      <c r="Q121" s="299"/>
      <c r="R121" s="299"/>
      <c r="S121" s="299"/>
    </row>
    <row r="122" spans="13:19" ht="12" customHeight="1">
      <c r="M122" s="299"/>
      <c r="N122" s="299"/>
      <c r="O122" s="299"/>
      <c r="P122" s="299"/>
      <c r="Q122" s="299"/>
      <c r="R122" s="299"/>
      <c r="S122" s="299"/>
    </row>
    <row r="123" spans="13:19" ht="12" customHeight="1">
      <c r="M123" s="299"/>
      <c r="N123" s="299"/>
      <c r="O123" s="299"/>
      <c r="P123" s="299"/>
      <c r="Q123" s="299"/>
      <c r="R123" s="299"/>
      <c r="S123" s="299"/>
    </row>
    <row r="124" spans="13:19" ht="12" customHeight="1">
      <c r="M124" s="299"/>
      <c r="N124" s="299"/>
      <c r="O124" s="299"/>
      <c r="P124" s="299"/>
      <c r="Q124" s="299"/>
      <c r="R124" s="299"/>
      <c r="S124" s="299"/>
    </row>
    <row r="125" spans="13:19" ht="12" customHeight="1">
      <c r="M125" s="299"/>
      <c r="N125" s="299"/>
      <c r="O125" s="299"/>
      <c r="P125" s="299"/>
      <c r="Q125" s="299"/>
      <c r="R125" s="299"/>
      <c r="S125" s="299"/>
    </row>
    <row r="126" spans="13:19" ht="12" customHeight="1">
      <c r="M126" s="299"/>
      <c r="N126" s="299"/>
      <c r="O126" s="299"/>
      <c r="P126" s="299"/>
      <c r="Q126" s="299"/>
      <c r="R126" s="299"/>
      <c r="S126" s="299"/>
    </row>
    <row r="127" spans="13:19" ht="12" customHeight="1">
      <c r="M127" s="299"/>
      <c r="N127" s="299"/>
      <c r="O127" s="299"/>
      <c r="P127" s="299"/>
      <c r="Q127" s="299"/>
      <c r="R127" s="299"/>
      <c r="S127" s="299"/>
    </row>
    <row r="128" spans="13:19" ht="12" customHeight="1">
      <c r="M128" s="299"/>
      <c r="N128" s="299"/>
      <c r="O128" s="299"/>
      <c r="P128" s="299"/>
      <c r="Q128" s="299"/>
      <c r="R128" s="299"/>
      <c r="S128" s="299"/>
    </row>
    <row r="129" spans="13:19" ht="12" customHeight="1">
      <c r="M129" s="299"/>
      <c r="N129" s="299"/>
      <c r="O129" s="299"/>
      <c r="P129" s="299"/>
      <c r="Q129" s="299"/>
      <c r="R129" s="299"/>
      <c r="S129" s="299"/>
    </row>
    <row r="130" spans="13:19" ht="12" customHeight="1">
      <c r="M130" s="299"/>
      <c r="N130" s="299"/>
      <c r="O130" s="299"/>
      <c r="P130" s="299"/>
      <c r="Q130" s="299"/>
      <c r="R130" s="299"/>
      <c r="S130" s="299"/>
    </row>
    <row r="131" spans="13:19" ht="12" customHeight="1">
      <c r="M131" s="299"/>
      <c r="N131" s="299"/>
      <c r="O131" s="299"/>
      <c r="P131" s="299"/>
      <c r="Q131" s="299"/>
      <c r="R131" s="299"/>
      <c r="S131" s="299"/>
    </row>
    <row r="132" spans="13:19" ht="12" customHeight="1">
      <c r="M132" s="299"/>
      <c r="N132" s="299"/>
      <c r="O132" s="299"/>
      <c r="P132" s="299"/>
      <c r="Q132" s="299"/>
      <c r="R132" s="299"/>
      <c r="S132" s="299"/>
    </row>
    <row r="133" spans="13:19" ht="12" customHeight="1">
      <c r="M133" s="299"/>
      <c r="N133" s="299"/>
      <c r="O133" s="299"/>
      <c r="P133" s="299"/>
      <c r="Q133" s="299"/>
      <c r="R133" s="299"/>
      <c r="S133" s="299"/>
    </row>
    <row r="134" spans="13:19" ht="12" customHeight="1">
      <c r="M134" s="299"/>
      <c r="N134" s="299"/>
      <c r="O134" s="299"/>
      <c r="P134" s="299"/>
      <c r="Q134" s="299"/>
      <c r="R134" s="299"/>
      <c r="S134" s="299"/>
    </row>
    <row r="135" spans="13:19" ht="12" customHeight="1">
      <c r="M135" s="299"/>
      <c r="N135" s="299"/>
      <c r="O135" s="299"/>
      <c r="P135" s="299"/>
      <c r="Q135" s="299"/>
      <c r="R135" s="299"/>
      <c r="S135" s="299"/>
    </row>
    <row r="136" spans="13:19" ht="12" customHeight="1">
      <c r="M136" s="299"/>
      <c r="N136" s="299"/>
      <c r="O136" s="299"/>
      <c r="P136" s="299"/>
      <c r="Q136" s="299"/>
      <c r="R136" s="299"/>
      <c r="S136" s="299"/>
    </row>
    <row r="137" spans="13:19" ht="12" customHeight="1">
      <c r="M137" s="299"/>
      <c r="N137" s="299"/>
      <c r="O137" s="299"/>
      <c r="P137" s="299"/>
      <c r="Q137" s="299"/>
      <c r="R137" s="299"/>
      <c r="S137" s="299"/>
    </row>
    <row r="138" spans="13:19" ht="12" customHeight="1">
      <c r="M138" s="299"/>
      <c r="N138" s="299"/>
      <c r="O138" s="299"/>
      <c r="P138" s="299"/>
      <c r="Q138" s="299"/>
      <c r="R138" s="299"/>
      <c r="S138" s="299"/>
    </row>
    <row r="139" spans="13:19" ht="12" customHeight="1">
      <c r="M139" s="299"/>
      <c r="N139" s="299"/>
      <c r="O139" s="299"/>
      <c r="P139" s="299"/>
      <c r="Q139" s="299"/>
      <c r="R139" s="299"/>
      <c r="S139" s="299"/>
    </row>
    <row r="140" spans="13:19" ht="12" customHeight="1">
      <c r="M140" s="299"/>
      <c r="N140" s="299"/>
      <c r="O140" s="299"/>
      <c r="P140" s="299"/>
      <c r="Q140" s="299"/>
      <c r="R140" s="299"/>
      <c r="S140" s="299"/>
    </row>
    <row r="141" spans="13:19" ht="12" customHeight="1">
      <c r="M141" s="299"/>
      <c r="N141" s="299"/>
      <c r="O141" s="299"/>
      <c r="P141" s="299"/>
      <c r="Q141" s="299"/>
      <c r="R141" s="299"/>
      <c r="S141" s="299"/>
    </row>
    <row r="142" spans="13:19" ht="12" customHeight="1">
      <c r="M142" s="299"/>
      <c r="N142" s="299"/>
      <c r="O142" s="299"/>
      <c r="P142" s="299"/>
      <c r="Q142" s="299"/>
      <c r="R142" s="299"/>
      <c r="S142" s="299"/>
    </row>
    <row r="143" spans="13:19" ht="12" customHeight="1">
      <c r="M143" s="299"/>
      <c r="N143" s="299"/>
      <c r="O143" s="299"/>
      <c r="P143" s="299"/>
      <c r="Q143" s="299"/>
      <c r="R143" s="299"/>
      <c r="S143" s="299"/>
    </row>
    <row r="144" spans="13:19" ht="12" customHeight="1">
      <c r="M144" s="299"/>
      <c r="N144" s="299"/>
      <c r="O144" s="299"/>
      <c r="P144" s="299"/>
      <c r="Q144" s="299"/>
      <c r="R144" s="299"/>
      <c r="S144" s="299"/>
    </row>
    <row r="145" spans="13:19" ht="12" customHeight="1">
      <c r="M145" s="299"/>
      <c r="N145" s="299"/>
      <c r="O145" s="299"/>
      <c r="P145" s="299"/>
      <c r="Q145" s="299"/>
      <c r="R145" s="299"/>
      <c r="S145" s="299"/>
    </row>
    <row r="146" spans="13:19" ht="12" customHeight="1">
      <c r="M146" s="299"/>
      <c r="N146" s="299"/>
      <c r="O146" s="299"/>
      <c r="P146" s="299"/>
      <c r="Q146" s="299"/>
      <c r="R146" s="299"/>
      <c r="S146" s="299"/>
    </row>
    <row r="147" spans="13:19" ht="12" customHeight="1">
      <c r="M147" s="299"/>
      <c r="N147" s="299"/>
      <c r="O147" s="299"/>
      <c r="P147" s="299"/>
      <c r="Q147" s="299"/>
      <c r="R147" s="299"/>
      <c r="S147" s="299"/>
    </row>
    <row r="148" spans="13:19" ht="12" customHeight="1">
      <c r="M148" s="299"/>
      <c r="N148" s="299"/>
      <c r="O148" s="299"/>
      <c r="P148" s="299"/>
      <c r="Q148" s="299"/>
      <c r="R148" s="299"/>
      <c r="S148" s="299"/>
    </row>
    <row r="149" spans="13:19" ht="12" customHeight="1">
      <c r="M149" s="299"/>
      <c r="N149" s="299"/>
      <c r="O149" s="299"/>
      <c r="P149" s="299"/>
      <c r="Q149" s="299"/>
      <c r="R149" s="299"/>
      <c r="S149" s="299"/>
    </row>
    <row r="150" spans="13:19" ht="12" customHeight="1">
      <c r="M150" s="299"/>
      <c r="N150" s="299"/>
      <c r="O150" s="299"/>
      <c r="P150" s="299"/>
      <c r="Q150" s="299"/>
      <c r="R150" s="299"/>
      <c r="S150" s="299"/>
    </row>
    <row r="151" spans="13:19" ht="12" customHeight="1">
      <c r="M151" s="299"/>
      <c r="N151" s="299"/>
      <c r="O151" s="299"/>
      <c r="P151" s="299"/>
      <c r="Q151" s="299"/>
      <c r="R151" s="299"/>
      <c r="S151" s="299"/>
    </row>
    <row r="152" spans="13:19" ht="12" customHeight="1">
      <c r="M152" s="299"/>
      <c r="N152" s="299"/>
      <c r="O152" s="299"/>
      <c r="P152" s="299"/>
      <c r="Q152" s="299"/>
      <c r="R152" s="299"/>
      <c r="S152" s="299"/>
    </row>
    <row r="153" spans="13:19" ht="12" customHeight="1">
      <c r="M153" s="299"/>
      <c r="N153" s="299"/>
      <c r="O153" s="299"/>
      <c r="P153" s="299"/>
      <c r="Q153" s="299"/>
      <c r="R153" s="299"/>
      <c r="S153" s="299"/>
    </row>
    <row r="154" spans="13:19" ht="12" customHeight="1">
      <c r="M154" s="299"/>
      <c r="N154" s="299"/>
      <c r="O154" s="299"/>
      <c r="P154" s="299"/>
      <c r="Q154" s="299"/>
      <c r="R154" s="299"/>
      <c r="S154" s="299"/>
    </row>
    <row r="155" spans="13:19" ht="12" customHeight="1">
      <c r="M155" s="299"/>
      <c r="N155" s="299"/>
      <c r="O155" s="299"/>
      <c r="P155" s="299"/>
      <c r="Q155" s="299"/>
      <c r="R155" s="299"/>
      <c r="S155" s="299"/>
    </row>
    <row r="156" spans="13:19" ht="12" customHeight="1">
      <c r="M156" s="299"/>
      <c r="N156" s="299"/>
      <c r="O156" s="299"/>
      <c r="P156" s="299"/>
      <c r="Q156" s="299"/>
      <c r="R156" s="299"/>
      <c r="S156" s="299"/>
    </row>
    <row r="157" spans="13:19" ht="12" customHeight="1">
      <c r="M157" s="299"/>
      <c r="N157" s="299"/>
      <c r="O157" s="299"/>
      <c r="P157" s="299"/>
      <c r="Q157" s="299"/>
      <c r="R157" s="299"/>
      <c r="S157" s="299"/>
    </row>
    <row r="158" spans="13:19" ht="12" customHeight="1">
      <c r="M158" s="299"/>
      <c r="N158" s="299"/>
      <c r="O158" s="299"/>
      <c r="P158" s="299"/>
      <c r="Q158" s="299"/>
      <c r="R158" s="299"/>
      <c r="S158" s="299"/>
    </row>
    <row r="159" spans="13:19" ht="12" customHeight="1">
      <c r="M159" s="299"/>
      <c r="N159" s="299"/>
      <c r="O159" s="299"/>
      <c r="P159" s="299"/>
      <c r="Q159" s="299"/>
      <c r="R159" s="299"/>
      <c r="S159" s="299"/>
    </row>
    <row r="160" spans="13:19" ht="12" customHeight="1">
      <c r="M160" s="299"/>
      <c r="N160" s="299"/>
      <c r="O160" s="299"/>
      <c r="P160" s="299"/>
      <c r="Q160" s="299"/>
      <c r="R160" s="299"/>
      <c r="S160" s="299"/>
    </row>
    <row r="161" spans="13:19" ht="12" customHeight="1">
      <c r="M161" s="299"/>
      <c r="N161" s="299"/>
      <c r="O161" s="299"/>
      <c r="P161" s="299"/>
      <c r="Q161" s="299"/>
      <c r="R161" s="299"/>
      <c r="S161" s="299"/>
    </row>
    <row r="162" spans="13:19" ht="12" customHeight="1">
      <c r="M162" s="299"/>
      <c r="N162" s="299"/>
      <c r="O162" s="299"/>
      <c r="P162" s="299"/>
      <c r="Q162" s="299"/>
      <c r="R162" s="299"/>
      <c r="S162" s="299"/>
    </row>
    <row r="163" spans="13:19" ht="12" customHeight="1">
      <c r="M163" s="299"/>
      <c r="N163" s="299"/>
      <c r="O163" s="299"/>
      <c r="P163" s="299"/>
      <c r="Q163" s="299"/>
      <c r="R163" s="299"/>
      <c r="S163" s="299"/>
    </row>
    <row r="164" spans="13:19" ht="12" customHeight="1">
      <c r="M164" s="299"/>
      <c r="N164" s="299"/>
      <c r="O164" s="299"/>
      <c r="P164" s="299"/>
      <c r="Q164" s="299"/>
      <c r="R164" s="299"/>
      <c r="S164" s="299"/>
    </row>
    <row r="165" spans="13:19" ht="12" customHeight="1">
      <c r="M165" s="299"/>
      <c r="N165" s="299"/>
      <c r="O165" s="299"/>
      <c r="P165" s="299"/>
      <c r="Q165" s="299"/>
      <c r="R165" s="299"/>
      <c r="S165" s="299"/>
    </row>
    <row r="166" spans="13:19" ht="12" customHeight="1">
      <c r="M166" s="299"/>
      <c r="N166" s="299"/>
      <c r="O166" s="299"/>
      <c r="P166" s="299"/>
      <c r="Q166" s="299"/>
      <c r="R166" s="299"/>
      <c r="S166" s="299"/>
    </row>
    <row r="167" spans="13:19" ht="12" customHeight="1">
      <c r="M167" s="299"/>
      <c r="N167" s="299"/>
      <c r="O167" s="299"/>
      <c r="P167" s="299"/>
      <c r="Q167" s="299"/>
      <c r="R167" s="299"/>
      <c r="S167" s="299"/>
    </row>
    <row r="168" spans="13:19" ht="12" customHeight="1">
      <c r="M168" s="299"/>
      <c r="N168" s="299"/>
      <c r="O168" s="299"/>
      <c r="P168" s="299"/>
      <c r="Q168" s="299"/>
      <c r="R168" s="299"/>
      <c r="S168" s="299"/>
    </row>
    <row r="169" spans="13:19" ht="12" customHeight="1">
      <c r="M169" s="299"/>
      <c r="N169" s="299"/>
      <c r="O169" s="299"/>
      <c r="P169" s="299"/>
      <c r="Q169" s="299"/>
      <c r="R169" s="299"/>
      <c r="S169" s="299"/>
    </row>
    <row r="170" spans="13:19" ht="12" customHeight="1">
      <c r="M170" s="299"/>
      <c r="N170" s="299"/>
      <c r="O170" s="299"/>
      <c r="P170" s="299"/>
      <c r="Q170" s="299"/>
      <c r="R170" s="299"/>
      <c r="S170" s="299"/>
    </row>
    <row r="171" spans="13:19" ht="12" customHeight="1">
      <c r="M171" s="299"/>
      <c r="N171" s="299"/>
      <c r="O171" s="299"/>
      <c r="P171" s="299"/>
      <c r="Q171" s="299"/>
      <c r="R171" s="299"/>
      <c r="S171" s="299"/>
    </row>
    <row r="172" spans="13:19" ht="12" customHeight="1">
      <c r="M172" s="299"/>
      <c r="N172" s="299"/>
      <c r="O172" s="299"/>
      <c r="P172" s="299"/>
      <c r="Q172" s="299"/>
      <c r="R172" s="299"/>
      <c r="S172" s="299"/>
    </row>
    <row r="173" spans="13:19" ht="12" customHeight="1">
      <c r="M173" s="299"/>
      <c r="N173" s="299"/>
      <c r="O173" s="299"/>
      <c r="P173" s="299"/>
      <c r="Q173" s="299"/>
      <c r="R173" s="299"/>
      <c r="S173" s="299"/>
    </row>
    <row r="174" spans="13:19" ht="12" customHeight="1">
      <c r="M174" s="299"/>
      <c r="N174" s="299"/>
      <c r="O174" s="299"/>
      <c r="P174" s="299"/>
      <c r="Q174" s="299"/>
      <c r="R174" s="299"/>
      <c r="S174" s="299"/>
    </row>
    <row r="175" spans="13:19" ht="12" customHeight="1">
      <c r="M175" s="299"/>
      <c r="N175" s="299"/>
      <c r="O175" s="299"/>
      <c r="P175" s="299"/>
      <c r="Q175" s="299"/>
      <c r="R175" s="299"/>
      <c r="S175" s="299"/>
    </row>
    <row r="176" spans="13:19" ht="12" customHeight="1">
      <c r="M176" s="299"/>
      <c r="N176" s="299"/>
      <c r="O176" s="299"/>
      <c r="P176" s="299"/>
      <c r="Q176" s="299"/>
      <c r="R176" s="299"/>
      <c r="S176" s="299"/>
    </row>
    <row r="177" spans="13:19" ht="12" customHeight="1">
      <c r="M177" s="299"/>
      <c r="N177" s="299"/>
      <c r="O177" s="299"/>
      <c r="P177" s="299"/>
      <c r="Q177" s="299"/>
      <c r="R177" s="299"/>
      <c r="S177" s="299"/>
    </row>
    <row r="178" spans="13:19" ht="12" customHeight="1">
      <c r="M178" s="299"/>
      <c r="N178" s="299"/>
      <c r="O178" s="299"/>
      <c r="P178" s="299"/>
      <c r="Q178" s="299"/>
      <c r="R178" s="299"/>
      <c r="S178" s="299"/>
    </row>
    <row r="179" spans="13:19" ht="12" customHeight="1">
      <c r="M179" s="299"/>
      <c r="N179" s="299"/>
      <c r="O179" s="299"/>
      <c r="P179" s="299"/>
      <c r="Q179" s="299"/>
      <c r="R179" s="299"/>
      <c r="S179" s="299"/>
    </row>
    <row r="180" spans="13:19" ht="12" customHeight="1">
      <c r="M180" s="299"/>
      <c r="N180" s="299"/>
      <c r="O180" s="299"/>
      <c r="P180" s="299"/>
      <c r="Q180" s="299"/>
      <c r="R180" s="299"/>
      <c r="S180" s="299"/>
    </row>
    <row r="181" spans="13:19" ht="12" customHeight="1">
      <c r="M181" s="299"/>
      <c r="N181" s="299"/>
      <c r="O181" s="299"/>
      <c r="P181" s="299"/>
      <c r="Q181" s="299"/>
      <c r="R181" s="299"/>
      <c r="S181" s="299"/>
    </row>
    <row r="182" spans="13:19" ht="12" customHeight="1">
      <c r="M182" s="299"/>
      <c r="N182" s="299"/>
      <c r="O182" s="299"/>
      <c r="P182" s="299"/>
      <c r="Q182" s="299"/>
      <c r="R182" s="299"/>
      <c r="S182" s="299"/>
    </row>
    <row r="183" spans="13:19" ht="12" customHeight="1">
      <c r="M183" s="299"/>
      <c r="N183" s="299"/>
      <c r="O183" s="299"/>
      <c r="P183" s="299"/>
      <c r="Q183" s="299"/>
      <c r="R183" s="299"/>
      <c r="S183" s="299"/>
    </row>
    <row r="184" spans="13:19" ht="12" customHeight="1">
      <c r="M184" s="299"/>
      <c r="N184" s="299"/>
      <c r="O184" s="299"/>
      <c r="P184" s="299"/>
      <c r="Q184" s="299"/>
      <c r="R184" s="299"/>
      <c r="S184" s="299"/>
    </row>
    <row r="185" spans="13:19" ht="12" customHeight="1">
      <c r="M185" s="299"/>
      <c r="N185" s="299"/>
      <c r="O185" s="299"/>
      <c r="P185" s="299"/>
      <c r="Q185" s="299"/>
      <c r="R185" s="299"/>
      <c r="S185" s="299"/>
    </row>
    <row r="186" spans="13:19" ht="12" customHeight="1">
      <c r="M186" s="299"/>
      <c r="N186" s="299"/>
      <c r="O186" s="299"/>
      <c r="P186" s="299"/>
      <c r="Q186" s="299"/>
      <c r="R186" s="299"/>
      <c r="S186" s="299"/>
    </row>
    <row r="187" spans="13:19" ht="12" customHeight="1">
      <c r="M187" s="299"/>
      <c r="N187" s="299"/>
      <c r="O187" s="299"/>
      <c r="P187" s="299"/>
      <c r="Q187" s="299"/>
      <c r="R187" s="299"/>
      <c r="S187" s="299"/>
    </row>
    <row r="188" spans="13:19" ht="12" customHeight="1">
      <c r="M188" s="299"/>
      <c r="N188" s="299"/>
      <c r="O188" s="299"/>
      <c r="P188" s="299"/>
      <c r="Q188" s="299"/>
      <c r="R188" s="299"/>
      <c r="S188" s="299"/>
    </row>
    <row r="189" spans="13:19" ht="12" customHeight="1">
      <c r="M189" s="299"/>
      <c r="N189" s="299"/>
      <c r="O189" s="299"/>
      <c r="P189" s="299"/>
      <c r="Q189" s="299"/>
      <c r="R189" s="299"/>
      <c r="S189" s="299"/>
    </row>
    <row r="190" spans="13:19" ht="12" customHeight="1">
      <c r="M190" s="299"/>
      <c r="N190" s="299"/>
      <c r="O190" s="299"/>
      <c r="P190" s="299"/>
      <c r="Q190" s="299"/>
      <c r="R190" s="299"/>
      <c r="S190" s="299"/>
    </row>
    <row r="191" spans="13:19" ht="12" customHeight="1">
      <c r="M191" s="299"/>
      <c r="N191" s="299"/>
      <c r="O191" s="299"/>
      <c r="P191" s="299"/>
      <c r="Q191" s="299"/>
      <c r="R191" s="299"/>
      <c r="S191" s="299"/>
    </row>
    <row r="192" spans="13:19" ht="12" customHeight="1">
      <c r="M192" s="299"/>
      <c r="N192" s="299"/>
      <c r="O192" s="299"/>
      <c r="P192" s="299"/>
      <c r="Q192" s="299"/>
      <c r="R192" s="299"/>
      <c r="S192" s="299"/>
    </row>
    <row r="193" spans="13:19" ht="12" customHeight="1">
      <c r="M193" s="299"/>
      <c r="N193" s="299"/>
      <c r="O193" s="299"/>
      <c r="P193" s="299"/>
      <c r="Q193" s="299"/>
      <c r="R193" s="299"/>
      <c r="S193" s="299"/>
    </row>
    <row r="194" spans="13:19" ht="12" customHeight="1">
      <c r="M194" s="299"/>
      <c r="N194" s="299"/>
      <c r="O194" s="299"/>
      <c r="P194" s="299"/>
      <c r="Q194" s="299"/>
      <c r="R194" s="299"/>
      <c r="S194" s="299"/>
    </row>
    <row r="195" spans="13:19" ht="12" customHeight="1">
      <c r="M195" s="299"/>
      <c r="N195" s="299"/>
      <c r="O195" s="299"/>
      <c r="P195" s="299"/>
      <c r="Q195" s="299"/>
      <c r="R195" s="299"/>
      <c r="S195" s="299"/>
    </row>
    <row r="196" spans="13:19" ht="12" customHeight="1">
      <c r="M196" s="299"/>
      <c r="N196" s="299"/>
      <c r="O196" s="299"/>
      <c r="P196" s="299"/>
      <c r="Q196" s="299"/>
      <c r="R196" s="299"/>
      <c r="S196" s="299"/>
    </row>
    <row r="197" spans="13:19" ht="12" customHeight="1">
      <c r="M197" s="299"/>
      <c r="N197" s="299"/>
      <c r="O197" s="299"/>
      <c r="P197" s="299"/>
      <c r="Q197" s="299"/>
      <c r="R197" s="299"/>
      <c r="S197" s="299"/>
    </row>
    <row r="198" spans="13:19" ht="12" customHeight="1">
      <c r="M198" s="299"/>
      <c r="N198" s="299"/>
      <c r="O198" s="299"/>
      <c r="P198" s="299"/>
      <c r="Q198" s="299"/>
      <c r="R198" s="299"/>
      <c r="S198" s="299"/>
    </row>
    <row r="199" spans="13:19" ht="12" customHeight="1">
      <c r="M199" s="299"/>
      <c r="N199" s="299"/>
      <c r="O199" s="299"/>
      <c r="P199" s="299"/>
      <c r="Q199" s="299"/>
      <c r="R199" s="299"/>
      <c r="S199" s="299"/>
    </row>
    <row r="200" spans="13:19" ht="12" customHeight="1" thickBot="1">
      <c r="M200" s="299"/>
      <c r="N200" s="299"/>
      <c r="O200" s="299"/>
      <c r="P200" s="299"/>
      <c r="Q200" s="299"/>
      <c r="R200" s="299"/>
      <c r="S200" s="299"/>
    </row>
    <row r="201" spans="13:19" ht="12" customHeight="1">
      <c r="M201" s="299"/>
      <c r="N201" s="299"/>
      <c r="O201" s="299"/>
      <c r="P201" s="299"/>
      <c r="Q201" s="299"/>
      <c r="R201" s="299"/>
      <c r="S201" s="299"/>
    </row>
    <row r="202" spans="13:19" ht="12" customHeight="1">
      <c r="M202" s="299"/>
      <c r="N202" s="299"/>
      <c r="O202" s="299"/>
      <c r="P202" s="299"/>
      <c r="Q202" s="299"/>
      <c r="R202" s="299"/>
      <c r="S202" s="299"/>
    </row>
    <row r="203" spans="13:19" ht="12" customHeight="1">
      <c r="M203" s="299"/>
      <c r="N203" s="299"/>
      <c r="O203" s="299"/>
      <c r="P203" s="299"/>
      <c r="Q203" s="299"/>
      <c r="R203" s="299"/>
      <c r="S203" s="299"/>
    </row>
    <row r="204" spans="13:19" ht="12" customHeight="1">
      <c r="M204" s="299"/>
      <c r="N204" s="299"/>
      <c r="O204" s="299"/>
      <c r="P204" s="299"/>
      <c r="Q204" s="299"/>
      <c r="R204" s="299"/>
      <c r="S204" s="299"/>
    </row>
    <row r="205" spans="13:19" ht="12" customHeight="1">
      <c r="M205" s="299"/>
      <c r="N205" s="299"/>
      <c r="O205" s="299"/>
      <c r="P205" s="299"/>
      <c r="Q205" s="299"/>
      <c r="R205" s="299"/>
      <c r="S205" s="299"/>
    </row>
    <row r="206" spans="13:19" ht="12" customHeight="1">
      <c r="M206" s="299"/>
      <c r="N206" s="299"/>
      <c r="O206" s="299"/>
      <c r="P206" s="299"/>
      <c r="Q206" s="299"/>
      <c r="R206" s="299"/>
      <c r="S206" s="299"/>
    </row>
    <row r="207" spans="13:19" ht="12" customHeight="1">
      <c r="M207" s="299"/>
      <c r="N207" s="299"/>
      <c r="O207" s="299"/>
      <c r="P207" s="299"/>
      <c r="Q207" s="299"/>
      <c r="R207" s="299"/>
      <c r="S207" s="299"/>
    </row>
    <row r="208" spans="13:19" ht="12" customHeight="1">
      <c r="M208" s="299"/>
      <c r="N208" s="299"/>
      <c r="O208" s="299"/>
      <c r="P208" s="299"/>
      <c r="Q208" s="299"/>
      <c r="R208" s="299"/>
      <c r="S208" s="299"/>
    </row>
    <row r="209" spans="13:19" ht="12" customHeight="1">
      <c r="M209" s="299"/>
      <c r="N209" s="299"/>
      <c r="O209" s="299"/>
      <c r="P209" s="299"/>
      <c r="Q209" s="299"/>
      <c r="R209" s="299"/>
      <c r="S209" s="299"/>
    </row>
    <row r="210" spans="13:19" ht="12" customHeight="1">
      <c r="M210" s="299"/>
      <c r="N210" s="299"/>
      <c r="O210" s="299"/>
      <c r="P210" s="299"/>
      <c r="Q210" s="299"/>
      <c r="R210" s="299"/>
      <c r="S210" s="299"/>
    </row>
    <row r="211" spans="13:19" ht="12" customHeight="1">
      <c r="M211" s="299"/>
      <c r="N211" s="299"/>
      <c r="O211" s="299"/>
      <c r="P211" s="299"/>
      <c r="Q211" s="299"/>
      <c r="R211" s="299"/>
      <c r="S211" s="299"/>
    </row>
    <row r="212" spans="13:19" ht="12" customHeight="1">
      <c r="M212" s="299"/>
      <c r="N212" s="299"/>
      <c r="O212" s="299"/>
      <c r="P212" s="299"/>
      <c r="Q212" s="299"/>
      <c r="R212" s="299"/>
      <c r="S212" s="299"/>
    </row>
    <row r="213" spans="13:19" ht="12" customHeight="1">
      <c r="M213" s="299"/>
      <c r="N213" s="299"/>
      <c r="O213" s="299"/>
      <c r="P213" s="299"/>
      <c r="Q213" s="299"/>
      <c r="R213" s="299"/>
      <c r="S213" s="299"/>
    </row>
    <row r="214" spans="13:19" ht="12" customHeight="1">
      <c r="M214" s="299"/>
      <c r="N214" s="299"/>
      <c r="O214" s="299"/>
      <c r="P214" s="299"/>
      <c r="Q214" s="299"/>
      <c r="R214" s="299"/>
      <c r="S214" s="299"/>
    </row>
    <row r="215" spans="13:19" ht="12" customHeight="1">
      <c r="M215" s="299"/>
      <c r="N215" s="299"/>
      <c r="O215" s="299"/>
      <c r="P215" s="299"/>
      <c r="Q215" s="299"/>
      <c r="R215" s="299"/>
      <c r="S215" s="299"/>
    </row>
    <row r="216" spans="13:19" ht="12" customHeight="1">
      <c r="M216" s="299"/>
      <c r="N216" s="299"/>
      <c r="O216" s="299"/>
      <c r="P216" s="299"/>
      <c r="Q216" s="299"/>
      <c r="R216" s="299"/>
      <c r="S216" s="299"/>
    </row>
    <row r="217" spans="13:19" ht="12" customHeight="1">
      <c r="M217" s="299"/>
      <c r="N217" s="299"/>
      <c r="O217" s="299"/>
      <c r="P217" s="299"/>
      <c r="Q217" s="299"/>
      <c r="R217" s="299"/>
      <c r="S217" s="299"/>
    </row>
    <row r="218" spans="13:19" ht="12" customHeight="1">
      <c r="M218" s="299"/>
      <c r="N218" s="299"/>
      <c r="O218" s="299"/>
      <c r="P218" s="299"/>
      <c r="Q218" s="299"/>
      <c r="R218" s="299"/>
      <c r="S218" s="299"/>
    </row>
    <row r="219" spans="13:19" ht="12" customHeight="1">
      <c r="M219" s="299"/>
      <c r="N219" s="299"/>
      <c r="O219" s="299"/>
      <c r="P219" s="299"/>
      <c r="Q219" s="299"/>
      <c r="R219" s="299"/>
      <c r="S219" s="299"/>
    </row>
    <row r="220" spans="13:19" ht="12" customHeight="1">
      <c r="M220" s="299"/>
      <c r="N220" s="299"/>
      <c r="O220" s="299"/>
      <c r="P220" s="299"/>
      <c r="Q220" s="299"/>
      <c r="R220" s="299"/>
      <c r="S220" s="299"/>
    </row>
    <row r="221" spans="13:19" ht="12" customHeight="1">
      <c r="M221" s="299"/>
      <c r="N221" s="299"/>
      <c r="O221" s="299"/>
      <c r="P221" s="299"/>
      <c r="Q221" s="299"/>
      <c r="R221" s="299"/>
      <c r="S221" s="299"/>
    </row>
    <row r="222" spans="13:19" ht="12" customHeight="1">
      <c r="M222" s="299"/>
      <c r="N222" s="299"/>
      <c r="O222" s="299"/>
      <c r="P222" s="299"/>
      <c r="Q222" s="299"/>
      <c r="R222" s="299"/>
      <c r="S222" s="299"/>
    </row>
    <row r="223" spans="13:19" ht="12" customHeight="1">
      <c r="M223" s="299"/>
      <c r="N223" s="299"/>
      <c r="O223" s="299"/>
      <c r="P223" s="299"/>
      <c r="Q223" s="299"/>
      <c r="R223" s="299"/>
      <c r="S223" s="299"/>
    </row>
    <row r="224" spans="13:19" ht="12" customHeight="1">
      <c r="M224" s="299"/>
      <c r="N224" s="299"/>
      <c r="O224" s="299"/>
      <c r="P224" s="299"/>
      <c r="Q224" s="299"/>
      <c r="R224" s="299"/>
      <c r="S224" s="299"/>
    </row>
    <row r="225" spans="13:19" ht="12" customHeight="1">
      <c r="M225" s="299"/>
      <c r="N225" s="299"/>
      <c r="O225" s="299"/>
      <c r="P225" s="299"/>
      <c r="Q225" s="299"/>
      <c r="R225" s="299"/>
      <c r="S225" s="299"/>
    </row>
    <row r="226" spans="13:19" ht="12" customHeight="1">
      <c r="M226" s="299"/>
      <c r="N226" s="299"/>
      <c r="O226" s="299"/>
      <c r="P226" s="299"/>
      <c r="Q226" s="299"/>
      <c r="R226" s="299"/>
      <c r="S226" s="299"/>
    </row>
    <row r="227" spans="13:19" ht="12" customHeight="1">
      <c r="M227" s="299"/>
      <c r="N227" s="299"/>
      <c r="O227" s="299"/>
      <c r="P227" s="299"/>
      <c r="Q227" s="299"/>
      <c r="R227" s="299"/>
      <c r="S227" s="299"/>
    </row>
    <row r="228" spans="13:19" ht="12" customHeight="1">
      <c r="M228" s="299"/>
      <c r="N228" s="299"/>
      <c r="O228" s="299"/>
      <c r="P228" s="299"/>
      <c r="Q228" s="299"/>
      <c r="R228" s="299"/>
      <c r="S228" s="299"/>
    </row>
    <row r="229" spans="13:19" ht="12" customHeight="1">
      <c r="M229" s="299"/>
      <c r="N229" s="299"/>
      <c r="O229" s="299"/>
      <c r="P229" s="299"/>
      <c r="Q229" s="299"/>
      <c r="R229" s="299"/>
      <c r="S229" s="299"/>
    </row>
    <row r="230" spans="13:19" ht="12" customHeight="1">
      <c r="M230" s="299"/>
      <c r="N230" s="299"/>
      <c r="O230" s="299"/>
      <c r="P230" s="299"/>
      <c r="Q230" s="299"/>
      <c r="R230" s="299"/>
      <c r="S230" s="299"/>
    </row>
    <row r="231" spans="13:19" ht="12" customHeight="1">
      <c r="M231" s="299"/>
      <c r="N231" s="299"/>
      <c r="O231" s="299"/>
      <c r="P231" s="299"/>
      <c r="Q231" s="299"/>
      <c r="R231" s="299"/>
      <c r="S231" s="299"/>
    </row>
    <row r="232" spans="13:19" ht="12" customHeight="1">
      <c r="M232" s="299"/>
      <c r="N232" s="299"/>
      <c r="O232" s="299"/>
      <c r="P232" s="299"/>
      <c r="Q232" s="299"/>
      <c r="R232" s="299"/>
      <c r="S232" s="299"/>
    </row>
    <row r="233" spans="13:19" ht="12" customHeight="1">
      <c r="M233" s="299"/>
      <c r="N233" s="299"/>
      <c r="O233" s="299"/>
      <c r="P233" s="299"/>
      <c r="Q233" s="299"/>
      <c r="R233" s="299"/>
      <c r="S233" s="299"/>
    </row>
    <row r="234" spans="13:19" ht="12" customHeight="1">
      <c r="M234" s="299"/>
      <c r="N234" s="299"/>
      <c r="O234" s="299"/>
      <c r="P234" s="299"/>
      <c r="Q234" s="299"/>
      <c r="R234" s="299"/>
      <c r="S234" s="299"/>
    </row>
    <row r="235" spans="13:19" ht="12" customHeight="1">
      <c r="M235" s="299"/>
      <c r="N235" s="299"/>
      <c r="O235" s="299"/>
      <c r="P235" s="299"/>
      <c r="Q235" s="299"/>
      <c r="R235" s="299"/>
      <c r="S235" s="299"/>
    </row>
    <row r="236" spans="13:19" ht="12" customHeight="1">
      <c r="M236" s="299"/>
      <c r="N236" s="299"/>
      <c r="O236" s="299"/>
      <c r="P236" s="299"/>
      <c r="Q236" s="299"/>
      <c r="R236" s="299"/>
      <c r="S236" s="299"/>
    </row>
    <row r="237" spans="13:19" ht="12" customHeight="1">
      <c r="M237" s="299"/>
      <c r="N237" s="299"/>
      <c r="O237" s="299"/>
      <c r="P237" s="299"/>
      <c r="Q237" s="299"/>
      <c r="R237" s="299"/>
      <c r="S237" s="299"/>
    </row>
    <row r="238" spans="13:19" ht="12" customHeight="1">
      <c r="M238" s="299"/>
      <c r="N238" s="299"/>
      <c r="O238" s="299"/>
      <c r="P238" s="299"/>
      <c r="Q238" s="299"/>
      <c r="R238" s="299"/>
      <c r="S238" s="299"/>
    </row>
    <row r="239" spans="13:19" ht="12" customHeight="1">
      <c r="M239" s="299"/>
      <c r="N239" s="299"/>
      <c r="O239" s="299"/>
      <c r="P239" s="299"/>
      <c r="Q239" s="299"/>
      <c r="R239" s="299"/>
      <c r="S239" s="299"/>
    </row>
    <row r="240" spans="13:19" ht="12" customHeight="1">
      <c r="M240" s="299"/>
      <c r="N240" s="299"/>
      <c r="O240" s="299"/>
      <c r="P240" s="299"/>
      <c r="Q240" s="299"/>
      <c r="R240" s="299"/>
      <c r="S240" s="299"/>
    </row>
    <row r="241" spans="13:19" ht="12" customHeight="1">
      <c r="M241" s="299"/>
      <c r="N241" s="299"/>
      <c r="O241" s="299"/>
      <c r="P241" s="299"/>
      <c r="Q241" s="299"/>
      <c r="R241" s="299"/>
      <c r="S241" s="299"/>
    </row>
    <row r="242" spans="13:19" ht="12" customHeight="1">
      <c r="M242" s="299"/>
      <c r="N242" s="299"/>
      <c r="O242" s="299"/>
      <c r="P242" s="299"/>
      <c r="Q242" s="299"/>
      <c r="R242" s="299"/>
      <c r="S242" s="299"/>
    </row>
    <row r="243" spans="13:19" ht="12" customHeight="1">
      <c r="M243" s="299"/>
      <c r="N243" s="299"/>
      <c r="O243" s="299"/>
      <c r="P243" s="299"/>
      <c r="Q243" s="299"/>
      <c r="R243" s="299"/>
      <c r="S243" s="299"/>
    </row>
    <row r="244" spans="13:19" ht="12" customHeight="1">
      <c r="M244" s="299"/>
      <c r="N244" s="299"/>
      <c r="O244" s="299"/>
      <c r="P244" s="299"/>
      <c r="Q244" s="299"/>
      <c r="R244" s="299"/>
      <c r="S244" s="299"/>
    </row>
    <row r="245" spans="13:19" ht="12" customHeight="1">
      <c r="M245" s="299"/>
      <c r="N245" s="299"/>
      <c r="O245" s="299"/>
      <c r="P245" s="299"/>
      <c r="Q245" s="299"/>
      <c r="R245" s="299"/>
      <c r="S245" s="299"/>
    </row>
    <row r="246" spans="13:19" ht="12" customHeight="1">
      <c r="M246" s="299"/>
      <c r="N246" s="299"/>
      <c r="O246" s="299"/>
      <c r="P246" s="299"/>
      <c r="Q246" s="299"/>
      <c r="R246" s="299"/>
      <c r="S246" s="299"/>
    </row>
    <row r="247" spans="13:19" ht="12" customHeight="1">
      <c r="M247" s="299"/>
      <c r="N247" s="299"/>
      <c r="O247" s="299"/>
      <c r="P247" s="299"/>
      <c r="Q247" s="299"/>
      <c r="R247" s="299"/>
      <c r="S247" s="299"/>
    </row>
    <row r="248" spans="13:19" ht="12" customHeight="1">
      <c r="M248" s="299"/>
      <c r="N248" s="299"/>
      <c r="O248" s="299"/>
      <c r="P248" s="299"/>
      <c r="Q248" s="299"/>
      <c r="R248" s="299"/>
      <c r="S248" s="299"/>
    </row>
    <row r="249" spans="13:19" ht="12" customHeight="1">
      <c r="M249" s="299"/>
      <c r="N249" s="299"/>
      <c r="O249" s="299"/>
      <c r="P249" s="299"/>
      <c r="Q249" s="299"/>
      <c r="R249" s="299"/>
      <c r="S249" s="299"/>
    </row>
    <row r="250" spans="13:19" ht="12" customHeight="1">
      <c r="M250" s="299"/>
      <c r="N250" s="299"/>
      <c r="O250" s="299"/>
      <c r="P250" s="299"/>
      <c r="Q250" s="299"/>
      <c r="R250" s="299"/>
      <c r="S250" s="299"/>
    </row>
    <row r="251" spans="13:19" ht="12" customHeight="1">
      <c r="M251" s="299"/>
      <c r="N251" s="299"/>
      <c r="O251" s="299"/>
      <c r="P251" s="299"/>
      <c r="Q251" s="299"/>
      <c r="R251" s="299"/>
      <c r="S251" s="299"/>
    </row>
    <row r="252" spans="13:19" ht="12" customHeight="1">
      <c r="M252" s="299"/>
      <c r="N252" s="299"/>
      <c r="O252" s="299"/>
      <c r="P252" s="299"/>
      <c r="Q252" s="299"/>
      <c r="R252" s="299"/>
      <c r="S252" s="299"/>
    </row>
    <row r="253" spans="13:19" ht="12" customHeight="1">
      <c r="M253" s="299"/>
      <c r="N253" s="299"/>
      <c r="O253" s="299"/>
      <c r="P253" s="299"/>
      <c r="Q253" s="299"/>
      <c r="R253" s="299"/>
      <c r="S253" s="299"/>
    </row>
    <row r="254" spans="13:19" ht="12" customHeight="1">
      <c r="M254" s="299"/>
      <c r="N254" s="299"/>
      <c r="O254" s="299"/>
      <c r="P254" s="299"/>
      <c r="Q254" s="299"/>
      <c r="R254" s="299"/>
      <c r="S254" s="299"/>
    </row>
    <row r="255" spans="13:19" ht="12" customHeight="1">
      <c r="M255" s="299"/>
      <c r="N255" s="299"/>
      <c r="O255" s="299"/>
      <c r="P255" s="299"/>
      <c r="Q255" s="299"/>
      <c r="R255" s="299"/>
      <c r="S255" s="299"/>
    </row>
    <row r="256" spans="13:19" ht="12" customHeight="1">
      <c r="M256" s="299"/>
      <c r="N256" s="299"/>
      <c r="O256" s="299"/>
      <c r="P256" s="299"/>
      <c r="Q256" s="299"/>
      <c r="R256" s="299"/>
      <c r="S256" s="299"/>
    </row>
    <row r="257" spans="13:19" ht="12" customHeight="1">
      <c r="M257" s="299"/>
      <c r="N257" s="299"/>
      <c r="O257" s="299"/>
      <c r="P257" s="299"/>
      <c r="Q257" s="299"/>
      <c r="R257" s="299"/>
      <c r="S257" s="299"/>
    </row>
    <row r="258" spans="13:19" ht="12" customHeight="1">
      <c r="M258" s="299"/>
      <c r="N258" s="299"/>
      <c r="O258" s="299"/>
      <c r="P258" s="299"/>
      <c r="Q258" s="299"/>
      <c r="R258" s="299"/>
      <c r="S258" s="299"/>
    </row>
    <row r="259" spans="13:19" ht="12" customHeight="1">
      <c r="M259" s="299"/>
      <c r="N259" s="299"/>
      <c r="O259" s="299"/>
      <c r="P259" s="299"/>
      <c r="Q259" s="299"/>
      <c r="R259" s="299"/>
      <c r="S259" s="299"/>
    </row>
    <row r="260" spans="13:19" ht="12" customHeight="1">
      <c r="M260" s="299"/>
      <c r="N260" s="299"/>
      <c r="O260" s="299"/>
      <c r="P260" s="299"/>
      <c r="Q260" s="299"/>
      <c r="R260" s="299"/>
      <c r="S260" s="299"/>
    </row>
    <row r="261" spans="13:19" ht="12" customHeight="1">
      <c r="M261" s="299"/>
      <c r="N261" s="299"/>
      <c r="O261" s="299"/>
      <c r="P261" s="299"/>
      <c r="Q261" s="299"/>
      <c r="R261" s="299"/>
      <c r="S261" s="299"/>
    </row>
    <row r="262" spans="13:19" ht="12" customHeight="1">
      <c r="M262" s="299"/>
      <c r="N262" s="299"/>
      <c r="O262" s="299"/>
      <c r="P262" s="299"/>
      <c r="Q262" s="299"/>
      <c r="R262" s="299"/>
      <c r="S262" s="299"/>
    </row>
    <row r="263" spans="13:19" ht="12" customHeight="1">
      <c r="M263" s="299"/>
      <c r="N263" s="299"/>
      <c r="O263" s="299"/>
      <c r="P263" s="299"/>
      <c r="Q263" s="299"/>
      <c r="R263" s="299"/>
      <c r="S263" s="299"/>
    </row>
    <row r="264" spans="13:19" ht="12" customHeight="1">
      <c r="M264" s="299"/>
      <c r="N264" s="299"/>
      <c r="O264" s="299"/>
      <c r="P264" s="299"/>
      <c r="Q264" s="299"/>
      <c r="R264" s="299"/>
      <c r="S264" s="299"/>
    </row>
    <row r="265" spans="13:19" ht="12" customHeight="1">
      <c r="M265" s="299"/>
      <c r="N265" s="299"/>
      <c r="O265" s="299"/>
      <c r="P265" s="299"/>
      <c r="Q265" s="299"/>
      <c r="R265" s="299"/>
      <c r="S265" s="299"/>
    </row>
    <row r="266" spans="13:19" ht="12" customHeight="1">
      <c r="M266" s="299"/>
      <c r="N266" s="299"/>
      <c r="O266" s="299"/>
      <c r="P266" s="299"/>
      <c r="Q266" s="299"/>
      <c r="R266" s="299"/>
      <c r="S266" s="299"/>
    </row>
    <row r="267" spans="13:19" ht="12" customHeight="1">
      <c r="M267" s="299"/>
      <c r="N267" s="299"/>
      <c r="O267" s="299"/>
      <c r="P267" s="299"/>
      <c r="Q267" s="299"/>
      <c r="R267" s="299"/>
      <c r="S267" s="299"/>
    </row>
    <row r="268" spans="13:19" ht="12" customHeight="1">
      <c r="M268" s="299"/>
      <c r="N268" s="299"/>
      <c r="O268" s="299"/>
      <c r="P268" s="299"/>
      <c r="Q268" s="299"/>
      <c r="R268" s="299"/>
      <c r="S268" s="299"/>
    </row>
    <row r="269" spans="13:19" ht="12" customHeight="1">
      <c r="M269" s="299"/>
      <c r="N269" s="299"/>
      <c r="O269" s="299"/>
      <c r="P269" s="299"/>
      <c r="Q269" s="299"/>
      <c r="R269" s="299"/>
      <c r="S269" s="299"/>
    </row>
    <row r="270" spans="13:19" ht="12" customHeight="1">
      <c r="M270" s="299"/>
      <c r="N270" s="299"/>
      <c r="O270" s="299"/>
      <c r="P270" s="299"/>
      <c r="Q270" s="299"/>
      <c r="R270" s="299"/>
      <c r="S270" s="299"/>
    </row>
    <row r="271" spans="13:19" ht="12" customHeight="1">
      <c r="M271" s="299"/>
      <c r="N271" s="299"/>
      <c r="O271" s="299"/>
      <c r="P271" s="299"/>
      <c r="Q271" s="299"/>
      <c r="R271" s="299"/>
      <c r="S271" s="299"/>
    </row>
    <row r="272" spans="13:19" ht="12" customHeight="1">
      <c r="M272" s="299"/>
      <c r="N272" s="299"/>
      <c r="O272" s="299"/>
      <c r="P272" s="299"/>
      <c r="Q272" s="299"/>
      <c r="R272" s="299"/>
      <c r="S272" s="299"/>
    </row>
    <row r="273" spans="13:19" ht="12" customHeight="1">
      <c r="M273" s="299"/>
      <c r="N273" s="299"/>
      <c r="O273" s="299"/>
      <c r="P273" s="299"/>
      <c r="Q273" s="299"/>
      <c r="R273" s="299"/>
      <c r="S273" s="299"/>
    </row>
    <row r="274" spans="13:19" ht="12" customHeight="1">
      <c r="M274" s="299"/>
      <c r="N274" s="299"/>
      <c r="O274" s="299"/>
      <c r="P274" s="299"/>
      <c r="Q274" s="299"/>
      <c r="R274" s="299"/>
      <c r="S274" s="299"/>
    </row>
    <row r="275" spans="13:19" ht="12" customHeight="1">
      <c r="M275" s="299"/>
      <c r="N275" s="299"/>
      <c r="O275" s="299"/>
      <c r="P275" s="299"/>
      <c r="Q275" s="299"/>
      <c r="R275" s="299"/>
      <c r="S275" s="299"/>
    </row>
    <row r="276" spans="13:19" ht="12" customHeight="1">
      <c r="M276" s="299"/>
      <c r="N276" s="299"/>
      <c r="O276" s="299"/>
      <c r="P276" s="299"/>
      <c r="Q276" s="299"/>
      <c r="R276" s="299"/>
      <c r="S276" s="299"/>
    </row>
    <row r="277" spans="13:19" ht="12" customHeight="1">
      <c r="M277" s="299"/>
      <c r="N277" s="299"/>
      <c r="O277" s="299"/>
      <c r="P277" s="299"/>
      <c r="Q277" s="299"/>
      <c r="R277" s="299"/>
      <c r="S277" s="299"/>
    </row>
    <row r="278" spans="13:19" ht="12" customHeight="1">
      <c r="M278" s="299"/>
      <c r="N278" s="299"/>
      <c r="O278" s="299"/>
      <c r="P278" s="299"/>
      <c r="Q278" s="299"/>
      <c r="R278" s="299"/>
      <c r="S278" s="299"/>
    </row>
    <row r="279" spans="13:19" ht="12" customHeight="1">
      <c r="M279" s="299"/>
      <c r="N279" s="299"/>
      <c r="O279" s="299"/>
      <c r="P279" s="299"/>
      <c r="Q279" s="299"/>
      <c r="R279" s="299"/>
      <c r="S279" s="299"/>
    </row>
    <row r="280" spans="13:19" ht="12" customHeight="1">
      <c r="M280" s="299"/>
      <c r="N280" s="299"/>
      <c r="O280" s="299"/>
      <c r="P280" s="299"/>
      <c r="Q280" s="299"/>
      <c r="R280" s="299"/>
      <c r="S280" s="299"/>
    </row>
    <row r="281" spans="13:19" ht="12" customHeight="1"/>
    <row r="282" spans="13:19" ht="12" customHeight="1"/>
    <row r="283" spans="13:19" ht="12" customHeight="1"/>
    <row r="284" spans="13:19" ht="12" customHeight="1"/>
    <row r="285" spans="13:19" ht="12" customHeight="1"/>
    <row r="286" spans="13:19" ht="12" customHeight="1"/>
    <row r="287" spans="13:19" ht="12" customHeight="1"/>
    <row r="288" spans="13:19"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thickBo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sheetData>
  <mergeCells count="1">
    <mergeCell ref="E6:N6"/>
  </mergeCells>
  <phoneticPr fontId="3" type="noConversion"/>
  <pageMargins left="0.70866141732283472" right="0.70866141732283472" top="0.55118110236220474" bottom="0.35433070866141736" header="0.31496062992125984" footer="0.11811023622047245"/>
  <pageSetup paperSize="9" orientation="landscape" r:id="rId2"/>
  <headerFooter>
    <oddFooter>&amp;L&amp;8&amp;F&amp;C&amp;8&amp;P / &amp;N&amp;R&amp;8&amp;A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6"/>
  <sheetViews>
    <sheetView workbookViewId="0"/>
  </sheetViews>
  <sheetFormatPr defaultColWidth="8.875" defaultRowHeight="14.25"/>
  <cols>
    <col min="1" max="1" width="13.5" style="5" customWidth="1"/>
    <col min="2" max="2" width="30.625" style="5" customWidth="1"/>
    <col min="3" max="3" width="20.5" style="5" customWidth="1"/>
    <col min="4" max="4" width="16.625" style="5" customWidth="1"/>
    <col min="5" max="5" width="6.5" style="6" customWidth="1"/>
  </cols>
  <sheetData>
    <row r="1" spans="1:6" ht="15">
      <c r="A1" s="62" t="s">
        <v>541</v>
      </c>
      <c r="B1" s="63"/>
      <c r="C1" s="63"/>
      <c r="D1" s="63"/>
      <c r="E1" s="64"/>
      <c r="F1" s="65"/>
    </row>
    <row r="2" spans="1:6" ht="11.1" customHeight="1">
      <c r="A2" s="66" t="s">
        <v>418</v>
      </c>
      <c r="B2" s="63"/>
      <c r="C2" s="63"/>
      <c r="D2" s="63"/>
      <c r="E2" s="64"/>
      <c r="F2" s="65"/>
    </row>
    <row r="3" spans="1:6" ht="8.1" customHeight="1">
      <c r="A3" s="63"/>
      <c r="B3" s="63"/>
      <c r="C3" s="63"/>
      <c r="D3" s="63"/>
      <c r="E3" s="64"/>
      <c r="F3" s="65"/>
    </row>
    <row r="4" spans="1:6" ht="15">
      <c r="A4" s="67"/>
      <c r="B4" s="68" t="s">
        <v>313</v>
      </c>
      <c r="C4" s="69" t="s">
        <v>401</v>
      </c>
      <c r="D4" s="70" t="s">
        <v>314</v>
      </c>
      <c r="E4" s="71" t="s">
        <v>417</v>
      </c>
      <c r="F4" s="65"/>
    </row>
    <row r="5" spans="1:6" ht="22.5">
      <c r="A5" s="67" t="s">
        <v>315</v>
      </c>
      <c r="B5" s="72" t="s">
        <v>716</v>
      </c>
      <c r="C5" s="73"/>
      <c r="D5" s="74"/>
      <c r="E5" s="71">
        <v>10</v>
      </c>
      <c r="F5" s="65"/>
    </row>
    <row r="6" spans="1:6" ht="15">
      <c r="A6" s="67" t="s">
        <v>316</v>
      </c>
      <c r="B6" s="72" t="s">
        <v>317</v>
      </c>
      <c r="C6" s="73" t="s">
        <v>318</v>
      </c>
      <c r="D6" s="74" t="s">
        <v>319</v>
      </c>
      <c r="E6" s="71">
        <v>9</v>
      </c>
      <c r="F6" s="65"/>
    </row>
    <row r="7" spans="1:6" ht="15">
      <c r="A7" s="67" t="s">
        <v>320</v>
      </c>
      <c r="B7" s="72" t="s">
        <v>321</v>
      </c>
      <c r="C7" s="73" t="s">
        <v>322</v>
      </c>
      <c r="D7" s="74"/>
      <c r="E7" s="71">
        <v>6</v>
      </c>
      <c r="F7" s="65"/>
    </row>
    <row r="8" spans="1:6" ht="15">
      <c r="A8" s="67" t="s">
        <v>323</v>
      </c>
      <c r="B8" s="72" t="s">
        <v>324</v>
      </c>
      <c r="C8" s="73"/>
      <c r="D8" s="74"/>
      <c r="E8" s="71">
        <v>4</v>
      </c>
      <c r="F8" s="65"/>
    </row>
    <row r="9" spans="1:6" ht="22.5">
      <c r="A9" s="67" t="s">
        <v>325</v>
      </c>
      <c r="B9" s="72" t="s">
        <v>717</v>
      </c>
      <c r="C9" s="73"/>
      <c r="D9" s="74"/>
      <c r="E9" s="71">
        <v>13</v>
      </c>
      <c r="F9" s="65"/>
    </row>
    <row r="10" spans="1:6" ht="33.75">
      <c r="A10" s="67" t="s">
        <v>718</v>
      </c>
      <c r="B10" s="72"/>
      <c r="C10" s="73" t="s">
        <v>719</v>
      </c>
      <c r="D10" s="74"/>
      <c r="E10" s="71">
        <v>12</v>
      </c>
      <c r="F10" s="65"/>
    </row>
    <row r="11" spans="1:6" ht="15">
      <c r="A11" s="67" t="s">
        <v>326</v>
      </c>
      <c r="B11" s="311" t="s">
        <v>640</v>
      </c>
      <c r="C11" s="73"/>
      <c r="D11" s="74" t="s">
        <v>53</v>
      </c>
      <c r="E11" s="472">
        <v>2</v>
      </c>
      <c r="F11" s="65"/>
    </row>
    <row r="12" spans="1:6" ht="15">
      <c r="A12" s="67" t="s">
        <v>327</v>
      </c>
      <c r="B12" s="72" t="s">
        <v>58</v>
      </c>
      <c r="C12" s="73"/>
      <c r="D12" s="74" t="s">
        <v>328</v>
      </c>
      <c r="E12" s="71">
        <v>4</v>
      </c>
      <c r="F12" s="65"/>
    </row>
    <row r="13" spans="1:6" ht="15">
      <c r="A13" s="67" t="s">
        <v>329</v>
      </c>
      <c r="B13" s="72" t="s">
        <v>330</v>
      </c>
      <c r="C13" s="73"/>
      <c r="D13" s="74"/>
      <c r="E13" s="71">
        <v>7</v>
      </c>
      <c r="F13" s="65"/>
    </row>
    <row r="14" spans="1:6" ht="22.5">
      <c r="A14" s="67" t="s">
        <v>331</v>
      </c>
      <c r="B14" s="72" t="s">
        <v>332</v>
      </c>
      <c r="C14" s="73"/>
      <c r="D14" s="74"/>
      <c r="E14" s="71">
        <v>8</v>
      </c>
      <c r="F14" s="65"/>
    </row>
    <row r="15" spans="1:6" ht="15">
      <c r="A15" s="67" t="s">
        <v>416</v>
      </c>
      <c r="B15" s="72" t="s">
        <v>75</v>
      </c>
      <c r="C15" s="73"/>
      <c r="D15" s="74"/>
      <c r="E15" s="71">
        <v>1</v>
      </c>
      <c r="F15" s="65"/>
    </row>
    <row r="16" spans="1:6" ht="15">
      <c r="A16" s="67" t="s">
        <v>333</v>
      </c>
      <c r="B16" s="72"/>
      <c r="C16" s="73" t="s">
        <v>76</v>
      </c>
      <c r="D16" s="74"/>
      <c r="E16" s="71">
        <v>1</v>
      </c>
      <c r="F16" s="65"/>
    </row>
    <row r="17" spans="1:6" ht="15">
      <c r="A17" s="67" t="s">
        <v>334</v>
      </c>
      <c r="B17" s="72" t="s">
        <v>335</v>
      </c>
      <c r="C17" s="73"/>
      <c r="D17" s="74" t="s">
        <v>82</v>
      </c>
      <c r="E17" s="71">
        <v>5</v>
      </c>
      <c r="F17" s="65"/>
    </row>
    <row r="18" spans="1:6" ht="15">
      <c r="A18" s="67" t="s">
        <v>427</v>
      </c>
      <c r="B18" s="72" t="s">
        <v>336</v>
      </c>
      <c r="C18" s="73"/>
      <c r="D18" s="74"/>
      <c r="E18" s="71">
        <v>8</v>
      </c>
      <c r="F18" s="65"/>
    </row>
    <row r="19" spans="1:6" ht="22.5">
      <c r="A19" s="67" t="s">
        <v>337</v>
      </c>
      <c r="B19" s="72"/>
      <c r="C19" s="73"/>
      <c r="D19" s="74" t="s">
        <v>338</v>
      </c>
      <c r="E19" s="71">
        <v>7</v>
      </c>
      <c r="F19" s="65"/>
    </row>
    <row r="20" spans="1:6" ht="15">
      <c r="A20" s="67" t="s">
        <v>339</v>
      </c>
      <c r="B20" s="72"/>
      <c r="C20" s="73" t="s">
        <v>728</v>
      </c>
      <c r="D20" s="74"/>
      <c r="E20" s="71">
        <v>3</v>
      </c>
      <c r="F20" s="65"/>
    </row>
    <row r="21" spans="1:6" ht="45">
      <c r="A21" s="67" t="s">
        <v>340</v>
      </c>
      <c r="B21" s="72" t="s">
        <v>720</v>
      </c>
      <c r="C21" s="73"/>
      <c r="D21" s="74"/>
      <c r="E21" s="71">
        <v>27</v>
      </c>
      <c r="F21" s="65"/>
    </row>
    <row r="22" spans="1:6" ht="15">
      <c r="A22" s="67" t="s">
        <v>341</v>
      </c>
      <c r="B22" s="72" t="s">
        <v>342</v>
      </c>
      <c r="C22" s="73" t="s">
        <v>343</v>
      </c>
      <c r="D22" s="74"/>
      <c r="E22" s="71">
        <v>6</v>
      </c>
      <c r="F22" s="65"/>
    </row>
    <row r="23" spans="1:6" ht="15">
      <c r="A23" s="67" t="s">
        <v>344</v>
      </c>
      <c r="B23" s="72" t="s">
        <v>345</v>
      </c>
      <c r="C23" s="73"/>
      <c r="D23" s="74"/>
      <c r="E23" s="71">
        <v>3</v>
      </c>
      <c r="F23" s="65"/>
    </row>
    <row r="24" spans="1:6" ht="22.5">
      <c r="A24" s="67" t="s">
        <v>346</v>
      </c>
      <c r="B24" s="72"/>
      <c r="C24" s="73" t="s">
        <v>721</v>
      </c>
      <c r="D24" s="74"/>
      <c r="E24" s="71">
        <v>8</v>
      </c>
      <c r="F24" s="65"/>
    </row>
    <row r="25" spans="1:6" ht="15">
      <c r="A25" s="67" t="s">
        <v>347</v>
      </c>
      <c r="B25" s="72" t="s">
        <v>348</v>
      </c>
      <c r="C25" s="73"/>
      <c r="D25" s="74"/>
      <c r="E25" s="71">
        <v>3</v>
      </c>
      <c r="F25" s="65"/>
    </row>
    <row r="26" spans="1:6" ht="15">
      <c r="A26" s="67" t="s">
        <v>349</v>
      </c>
      <c r="B26" s="72"/>
      <c r="C26" s="73" t="s">
        <v>350</v>
      </c>
      <c r="D26" s="74"/>
      <c r="E26" s="71">
        <v>2</v>
      </c>
      <c r="F26" s="65"/>
    </row>
    <row r="27" spans="1:6" ht="15">
      <c r="A27" s="67" t="s">
        <v>351</v>
      </c>
      <c r="B27" s="72" t="s">
        <v>352</v>
      </c>
      <c r="C27" s="73" t="s">
        <v>353</v>
      </c>
      <c r="D27" s="74"/>
      <c r="E27" s="71">
        <v>8</v>
      </c>
      <c r="F27" s="65"/>
    </row>
    <row r="28" spans="1:6" ht="22.5">
      <c r="A28" s="67" t="s">
        <v>354</v>
      </c>
      <c r="B28" s="72" t="s">
        <v>722</v>
      </c>
      <c r="C28" s="73"/>
      <c r="D28" s="74"/>
      <c r="E28" s="71">
        <v>11</v>
      </c>
      <c r="F28" s="65"/>
    </row>
    <row r="29" spans="1:6" ht="22.5">
      <c r="A29" s="67" t="s">
        <v>355</v>
      </c>
      <c r="B29" s="72"/>
      <c r="C29" s="73" t="s">
        <v>589</v>
      </c>
      <c r="D29" s="74"/>
      <c r="E29" s="71">
        <v>12</v>
      </c>
      <c r="F29" s="65"/>
    </row>
    <row r="30" spans="1:6" ht="15">
      <c r="A30" s="67" t="s">
        <v>356</v>
      </c>
      <c r="B30" s="72" t="s">
        <v>163</v>
      </c>
      <c r="C30" s="73"/>
      <c r="D30" s="74"/>
      <c r="E30" s="71">
        <v>1</v>
      </c>
      <c r="F30" s="65"/>
    </row>
    <row r="31" spans="1:6" ht="15">
      <c r="A31" s="67" t="s">
        <v>723</v>
      </c>
      <c r="B31" s="72" t="s">
        <v>724</v>
      </c>
      <c r="C31" s="73"/>
      <c r="D31" s="74"/>
      <c r="E31" s="71">
        <v>2</v>
      </c>
      <c r="F31" s="65"/>
    </row>
    <row r="32" spans="1:6" ht="15">
      <c r="A32" s="67" t="s">
        <v>357</v>
      </c>
      <c r="B32" s="72" t="s">
        <v>358</v>
      </c>
      <c r="C32" s="73" t="s">
        <v>359</v>
      </c>
      <c r="D32" s="74"/>
      <c r="E32" s="71">
        <v>9</v>
      </c>
      <c r="F32" s="65"/>
    </row>
    <row r="33" spans="1:6" ht="33.75">
      <c r="A33" s="67" t="s">
        <v>360</v>
      </c>
      <c r="B33" s="72"/>
      <c r="C33" s="73" t="s">
        <v>361</v>
      </c>
      <c r="D33" s="74"/>
      <c r="E33" s="71">
        <v>12</v>
      </c>
      <c r="F33" s="65"/>
    </row>
    <row r="34" spans="1:6" ht="22.5">
      <c r="A34" s="67" t="s">
        <v>362</v>
      </c>
      <c r="B34" s="72" t="s">
        <v>363</v>
      </c>
      <c r="C34" s="73"/>
      <c r="D34" s="74"/>
      <c r="E34" s="71">
        <v>9</v>
      </c>
      <c r="F34" s="65"/>
    </row>
    <row r="35" spans="1:6" ht="22.5">
      <c r="A35" s="67" t="s">
        <v>364</v>
      </c>
      <c r="B35" s="72" t="s">
        <v>365</v>
      </c>
      <c r="C35" s="73"/>
      <c r="D35" s="74"/>
      <c r="E35" s="71">
        <v>9</v>
      </c>
      <c r="F35" s="65"/>
    </row>
    <row r="36" spans="1:6" ht="15">
      <c r="A36" s="67" t="s">
        <v>366</v>
      </c>
      <c r="B36" s="72" t="s">
        <v>367</v>
      </c>
      <c r="C36" s="73"/>
      <c r="D36" s="74"/>
      <c r="E36" s="71">
        <v>3</v>
      </c>
      <c r="F36" s="65"/>
    </row>
    <row r="37" spans="1:6" ht="15">
      <c r="A37" s="67" t="s">
        <v>368</v>
      </c>
      <c r="B37" s="72"/>
      <c r="C37" s="73" t="s">
        <v>654</v>
      </c>
      <c r="D37" s="74" t="s">
        <v>641</v>
      </c>
      <c r="E37" s="71">
        <v>6</v>
      </c>
      <c r="F37" s="65"/>
    </row>
    <row r="38" spans="1:6" ht="15">
      <c r="A38" s="67" t="s">
        <v>369</v>
      </c>
      <c r="B38" s="72" t="s">
        <v>370</v>
      </c>
      <c r="C38" s="73"/>
      <c r="D38" s="74"/>
      <c r="E38" s="71">
        <v>4</v>
      </c>
      <c r="F38" s="65"/>
    </row>
    <row r="39" spans="1:6" ht="22.5">
      <c r="A39" s="67" t="s">
        <v>371</v>
      </c>
      <c r="B39" s="72"/>
      <c r="C39" s="73" t="s">
        <v>372</v>
      </c>
      <c r="D39" s="74" t="s">
        <v>725</v>
      </c>
      <c r="E39" s="71">
        <v>9</v>
      </c>
      <c r="F39" s="65"/>
    </row>
    <row r="40" spans="1:6" ht="15">
      <c r="A40" s="67" t="s">
        <v>373</v>
      </c>
      <c r="B40" s="72" t="s">
        <v>374</v>
      </c>
      <c r="C40" s="73"/>
      <c r="D40" s="74"/>
      <c r="E40" s="71">
        <v>2</v>
      </c>
      <c r="F40" s="65"/>
    </row>
    <row r="41" spans="1:6" ht="15">
      <c r="A41" s="67" t="s">
        <v>375</v>
      </c>
      <c r="B41" s="72"/>
      <c r="C41" s="73" t="s">
        <v>376</v>
      </c>
      <c r="D41" s="74"/>
      <c r="E41" s="71">
        <v>5</v>
      </c>
      <c r="F41" s="65"/>
    </row>
    <row r="42" spans="1:6" ht="15">
      <c r="A42" s="67" t="s">
        <v>377</v>
      </c>
      <c r="B42" s="72"/>
      <c r="C42" s="73" t="s">
        <v>726</v>
      </c>
      <c r="D42" s="74"/>
      <c r="E42" s="71">
        <v>4</v>
      </c>
      <c r="F42" s="65"/>
    </row>
    <row r="43" spans="1:6" ht="15">
      <c r="A43" s="67" t="s">
        <v>378</v>
      </c>
      <c r="B43" s="72" t="s">
        <v>379</v>
      </c>
      <c r="C43" s="73" t="s">
        <v>235</v>
      </c>
      <c r="D43" s="74"/>
      <c r="E43" s="71">
        <v>6</v>
      </c>
      <c r="F43" s="65"/>
    </row>
    <row r="44" spans="1:6" ht="15">
      <c r="A44" s="67" t="s">
        <v>380</v>
      </c>
      <c r="B44" s="72"/>
      <c r="C44" s="73" t="s">
        <v>381</v>
      </c>
      <c r="D44" s="74"/>
      <c r="E44" s="71">
        <v>6</v>
      </c>
      <c r="F44" s="65"/>
    </row>
    <row r="45" spans="1:6" ht="15">
      <c r="A45" s="67" t="s">
        <v>382</v>
      </c>
      <c r="B45" s="72" t="s">
        <v>383</v>
      </c>
      <c r="C45" s="73"/>
      <c r="D45" s="74"/>
      <c r="E45" s="71">
        <v>3</v>
      </c>
      <c r="F45" s="65"/>
    </row>
    <row r="46" spans="1:6" ht="15">
      <c r="A46" s="67" t="s">
        <v>384</v>
      </c>
      <c r="B46" s="72" t="s">
        <v>385</v>
      </c>
      <c r="C46" s="73"/>
      <c r="D46" s="74"/>
      <c r="E46" s="71">
        <v>4</v>
      </c>
      <c r="F46" s="65"/>
    </row>
    <row r="47" spans="1:6" ht="22.5">
      <c r="A47" s="67" t="s">
        <v>386</v>
      </c>
      <c r="B47" s="72" t="s">
        <v>387</v>
      </c>
      <c r="C47" s="73" t="s">
        <v>388</v>
      </c>
      <c r="D47" s="74"/>
      <c r="E47" s="71">
        <v>9</v>
      </c>
      <c r="F47" s="65"/>
    </row>
    <row r="48" spans="1:6" ht="15">
      <c r="A48" s="67" t="s">
        <v>389</v>
      </c>
      <c r="B48" s="72" t="s">
        <v>390</v>
      </c>
      <c r="C48" s="73"/>
      <c r="D48" s="74"/>
      <c r="E48" s="71">
        <v>8</v>
      </c>
      <c r="F48" s="65"/>
    </row>
    <row r="49" spans="1:6" ht="22.5">
      <c r="A49" s="67" t="s">
        <v>391</v>
      </c>
      <c r="B49" s="72" t="s">
        <v>392</v>
      </c>
      <c r="C49" s="73"/>
      <c r="D49" s="74"/>
      <c r="E49" s="71">
        <v>8</v>
      </c>
      <c r="F49" s="65"/>
    </row>
    <row r="50" spans="1:6" ht="22.5">
      <c r="A50" s="67" t="s">
        <v>393</v>
      </c>
      <c r="B50" s="72" t="s">
        <v>655</v>
      </c>
      <c r="C50" s="73"/>
      <c r="D50" s="74"/>
      <c r="E50" s="472">
        <v>11</v>
      </c>
      <c r="F50" s="65"/>
    </row>
    <row r="51" spans="1:6" ht="22.5">
      <c r="A51" s="67" t="s">
        <v>394</v>
      </c>
      <c r="B51" s="72" t="s">
        <v>395</v>
      </c>
      <c r="C51" s="73"/>
      <c r="D51" s="74"/>
      <c r="E51" s="71">
        <v>12</v>
      </c>
      <c r="F51" s="65"/>
    </row>
    <row r="52" spans="1:6" ht="22.5">
      <c r="A52" s="67" t="s">
        <v>396</v>
      </c>
      <c r="B52" s="72" t="s">
        <v>656</v>
      </c>
      <c r="C52" s="73"/>
      <c r="D52" s="74"/>
      <c r="E52" s="71">
        <v>12</v>
      </c>
      <c r="F52" s="65"/>
    </row>
    <row r="53" spans="1:6" ht="15">
      <c r="A53" s="67" t="s">
        <v>397</v>
      </c>
      <c r="B53" s="74"/>
      <c r="C53" s="73" t="s">
        <v>727</v>
      </c>
      <c r="D53" s="74"/>
      <c r="E53" s="71">
        <v>5</v>
      </c>
      <c r="F53" s="65"/>
    </row>
    <row r="54" spans="1:6" ht="11.45" customHeight="1">
      <c r="A54" s="63"/>
      <c r="B54" s="63"/>
      <c r="C54" s="75"/>
      <c r="D54" s="63"/>
      <c r="E54" s="76"/>
      <c r="F54" s="65"/>
    </row>
    <row r="55" spans="1:6" ht="11.45" customHeight="1">
      <c r="A55" s="77" t="s">
        <v>793</v>
      </c>
      <c r="B55" s="78">
        <f>E55-C55-D55</f>
        <v>214</v>
      </c>
      <c r="C55" s="79">
        <v>103</v>
      </c>
      <c r="D55" s="78">
        <v>22</v>
      </c>
      <c r="E55" s="76">
        <f>SUM(E5:E53)</f>
        <v>339</v>
      </c>
      <c r="F55" s="65"/>
    </row>
    <row r="56" spans="1:6" ht="11.45" customHeight="1">
      <c r="A56" s="77"/>
      <c r="B56" s="77"/>
      <c r="C56" s="77"/>
      <c r="D56" s="77"/>
      <c r="E56" s="76"/>
      <c r="F56" s="65"/>
    </row>
    <row r="57" spans="1:6" ht="11.45" customHeight="1">
      <c r="A57" s="77" t="s">
        <v>398</v>
      </c>
      <c r="B57" s="77"/>
      <c r="C57" s="77"/>
      <c r="D57" s="77"/>
      <c r="E57" s="76"/>
      <c r="F57" s="65"/>
    </row>
    <row r="58" spans="1:6" ht="15">
      <c r="A58" s="80" t="s">
        <v>399</v>
      </c>
      <c r="B58" s="77"/>
      <c r="C58" s="77"/>
      <c r="D58" s="77"/>
      <c r="E58" s="76"/>
      <c r="F58" s="65"/>
    </row>
    <row r="59" spans="1:6" ht="15">
      <c r="A59" s="63"/>
      <c r="B59" s="63"/>
      <c r="C59" s="63"/>
      <c r="D59" s="63"/>
      <c r="E59" s="76"/>
    </row>
    <row r="60" spans="1:6" ht="15">
      <c r="A60" s="63"/>
      <c r="B60" s="63"/>
      <c r="C60" s="63"/>
      <c r="D60" s="63"/>
      <c r="E60" s="76"/>
    </row>
    <row r="61" spans="1:6">
      <c r="E61" s="19"/>
    </row>
    <row r="62" spans="1:6">
      <c r="E62" s="19"/>
    </row>
    <row r="63" spans="1:6">
      <c r="E63" s="19"/>
    </row>
    <row r="64" spans="1:6">
      <c r="E64" s="19"/>
    </row>
    <row r="65" spans="5:5">
      <c r="E65" s="19"/>
    </row>
    <row r="66" spans="5:5">
      <c r="E66" s="19"/>
    </row>
    <row r="67" spans="5:5">
      <c r="E67" s="19"/>
    </row>
    <row r="68" spans="5:5">
      <c r="E68" s="19"/>
    </row>
    <row r="69" spans="5:5">
      <c r="E69" s="19"/>
    </row>
    <row r="70" spans="5:5">
      <c r="E70" s="19"/>
    </row>
    <row r="71" spans="5:5">
      <c r="E71" s="19"/>
    </row>
    <row r="72" spans="5:5">
      <c r="E72" s="19"/>
    </row>
    <row r="73" spans="5:5">
      <c r="E73" s="19"/>
    </row>
    <row r="74" spans="5:5">
      <c r="E74" s="19"/>
    </row>
    <row r="75" spans="5:5">
      <c r="E75" s="19"/>
    </row>
    <row r="76" spans="5:5">
      <c r="E76" s="19"/>
    </row>
  </sheetData>
  <phoneticPr fontId="3" type="noConversion"/>
  <hyperlinks>
    <hyperlink ref="A58" r:id="rId1"/>
  </hyperlinks>
  <pageMargins left="0.70866141732283472" right="0.51181102362204722" top="0.62992125984251968" bottom="0.35433070866141736" header="0.27559055118110237" footer="0.15748031496062992"/>
  <pageSetup paperSize="9" scale="78" orientation="portrait" r:id="rId2"/>
  <headerFooter>
    <oddFooter>&amp;L&amp;8&amp;F&amp;R&amp;8&amp;A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4"/>
  <sheetViews>
    <sheetView showGridLines="0" workbookViewId="0"/>
  </sheetViews>
  <sheetFormatPr defaultColWidth="8.625" defaultRowHeight="12.75" customHeight="1"/>
  <cols>
    <col min="1" max="1" width="5" style="490" customWidth="1"/>
    <col min="2" max="2" width="6.375" style="490" customWidth="1"/>
    <col min="3" max="3" width="10.625" style="490" customWidth="1"/>
    <col min="4" max="4" width="11.5" style="2" customWidth="1"/>
    <col min="5" max="5" width="14" style="2" customWidth="1"/>
    <col min="6" max="8" width="8.625" style="3" customWidth="1"/>
    <col min="9" max="11" width="9.625" style="22" customWidth="1"/>
    <col min="12" max="16384" width="8.625" style="1"/>
  </cols>
  <sheetData>
    <row r="1" spans="1:12" ht="12.75" customHeight="1">
      <c r="A1" s="62" t="s">
        <v>542</v>
      </c>
      <c r="B1" s="473"/>
      <c r="C1" s="473"/>
      <c r="D1" s="82"/>
      <c r="E1" s="82"/>
      <c r="F1" s="83"/>
      <c r="G1" s="83"/>
      <c r="H1" s="83"/>
      <c r="I1" s="84"/>
      <c r="J1" s="84"/>
      <c r="K1" s="84"/>
      <c r="L1" s="81"/>
    </row>
    <row r="2" spans="1:12" ht="12.75" customHeight="1">
      <c r="A2" s="473"/>
      <c r="B2" s="473"/>
      <c r="C2" s="473"/>
      <c r="D2" s="82"/>
      <c r="E2" s="82"/>
      <c r="F2" s="83"/>
      <c r="G2" s="83"/>
      <c r="H2" s="83"/>
      <c r="I2" s="84"/>
      <c r="J2" s="84"/>
      <c r="K2" s="84"/>
      <c r="L2" s="81"/>
    </row>
    <row r="3" spans="1:12" ht="35.1" customHeight="1">
      <c r="A3" s="855" t="s">
        <v>425</v>
      </c>
      <c r="B3" s="474" t="s">
        <v>485</v>
      </c>
      <c r="C3" s="85" t="s">
        <v>511</v>
      </c>
      <c r="D3" s="85" t="s">
        <v>1</v>
      </c>
      <c r="E3" s="86" t="s">
        <v>434</v>
      </c>
      <c r="F3" s="396" t="s">
        <v>2</v>
      </c>
      <c r="G3" s="397" t="s">
        <v>3</v>
      </c>
      <c r="H3" s="398" t="s">
        <v>411</v>
      </c>
      <c r="I3" s="396" t="s">
        <v>482</v>
      </c>
      <c r="J3" s="399" t="s">
        <v>483</v>
      </c>
      <c r="K3" s="397" t="s">
        <v>484</v>
      </c>
      <c r="L3" s="81"/>
    </row>
    <row r="4" spans="1:12" ht="11.45" customHeight="1">
      <c r="A4" s="475">
        <v>2014</v>
      </c>
      <c r="B4" s="87" t="s">
        <v>435</v>
      </c>
      <c r="C4" s="87" t="s">
        <v>514</v>
      </c>
      <c r="D4" s="369" t="s">
        <v>680</v>
      </c>
      <c r="E4" s="369" t="s">
        <v>681</v>
      </c>
      <c r="F4" s="400">
        <v>49461.38</v>
      </c>
      <c r="G4" s="401">
        <v>57544.47</v>
      </c>
      <c r="H4" s="402" t="s">
        <v>313</v>
      </c>
      <c r="I4" s="400">
        <v>14081</v>
      </c>
      <c r="J4" s="403">
        <v>14081</v>
      </c>
      <c r="K4" s="401">
        <v>14081</v>
      </c>
      <c r="L4" s="81"/>
    </row>
    <row r="5" spans="1:12" ht="11.45" customHeight="1">
      <c r="A5" s="475">
        <v>2010</v>
      </c>
      <c r="B5" s="87" t="s">
        <v>435</v>
      </c>
      <c r="C5" s="87" t="s">
        <v>514</v>
      </c>
      <c r="D5" s="369" t="s">
        <v>4</v>
      </c>
      <c r="E5" s="369" t="s">
        <v>5</v>
      </c>
      <c r="F5" s="400">
        <v>41996.49</v>
      </c>
      <c r="G5" s="401">
        <v>49438.67</v>
      </c>
      <c r="H5" s="402" t="s">
        <v>313</v>
      </c>
      <c r="I5" s="400">
        <v>17968</v>
      </c>
      <c r="J5" s="403">
        <v>17968</v>
      </c>
      <c r="K5" s="401">
        <v>17968</v>
      </c>
      <c r="L5" s="81"/>
    </row>
    <row r="6" spans="1:12" ht="11.45" customHeight="1">
      <c r="A6" s="475">
        <v>2008</v>
      </c>
      <c r="B6" s="87" t="s">
        <v>435</v>
      </c>
      <c r="C6" s="87" t="s">
        <v>514</v>
      </c>
      <c r="D6" s="369" t="s">
        <v>6</v>
      </c>
      <c r="E6" s="369" t="s">
        <v>7</v>
      </c>
      <c r="F6" s="400">
        <v>40349.86</v>
      </c>
      <c r="G6" s="401">
        <v>47266.79</v>
      </c>
      <c r="H6" s="402" t="s">
        <v>313</v>
      </c>
      <c r="I6" s="400">
        <v>9307</v>
      </c>
      <c r="J6" s="403">
        <v>9307</v>
      </c>
      <c r="K6" s="401">
        <v>9307</v>
      </c>
      <c r="L6" s="81"/>
    </row>
    <row r="7" spans="1:12" ht="11.45" customHeight="1">
      <c r="A7" s="475">
        <v>2004</v>
      </c>
      <c r="B7" s="87" t="s">
        <v>435</v>
      </c>
      <c r="C7" s="87" t="s">
        <v>514</v>
      </c>
      <c r="D7" s="369" t="s">
        <v>8</v>
      </c>
      <c r="E7" s="369" t="s">
        <v>682</v>
      </c>
      <c r="F7" s="400">
        <v>28872.560000000001</v>
      </c>
      <c r="G7" s="401">
        <v>33006.199999999997</v>
      </c>
      <c r="H7" s="402" t="s">
        <v>313</v>
      </c>
      <c r="I7" s="400">
        <v>11324</v>
      </c>
      <c r="J7" s="403">
        <v>11324</v>
      </c>
      <c r="K7" s="401">
        <v>11324</v>
      </c>
      <c r="L7" s="81"/>
    </row>
    <row r="8" spans="1:12" ht="11.45" customHeight="1">
      <c r="A8" s="475">
        <v>2003</v>
      </c>
      <c r="B8" s="87" t="s">
        <v>435</v>
      </c>
      <c r="C8" s="87" t="s">
        <v>514</v>
      </c>
      <c r="D8" s="369" t="s">
        <v>8</v>
      </c>
      <c r="E8" s="369" t="s">
        <v>9</v>
      </c>
      <c r="F8" s="400">
        <v>25580.84</v>
      </c>
      <c r="G8" s="401">
        <v>29416.880000000001</v>
      </c>
      <c r="H8" s="402" t="s">
        <v>313</v>
      </c>
      <c r="I8" s="400">
        <v>10131</v>
      </c>
      <c r="J8" s="403">
        <v>10131</v>
      </c>
      <c r="K8" s="401">
        <v>10131</v>
      </c>
      <c r="L8" s="81"/>
    </row>
    <row r="9" spans="1:12" ht="11.45" customHeight="1">
      <c r="A9" s="475">
        <v>2001</v>
      </c>
      <c r="B9" s="87" t="s">
        <v>435</v>
      </c>
      <c r="C9" s="87" t="s">
        <v>514</v>
      </c>
      <c r="D9" s="369" t="s">
        <v>10</v>
      </c>
      <c r="E9" s="369" t="s">
        <v>11</v>
      </c>
      <c r="F9" s="400">
        <v>23842</v>
      </c>
      <c r="G9" s="401">
        <v>27281.22</v>
      </c>
      <c r="H9" s="402" t="s">
        <v>313</v>
      </c>
      <c r="I9" s="400">
        <v>6739</v>
      </c>
      <c r="J9" s="403">
        <v>6739</v>
      </c>
      <c r="K9" s="401">
        <v>6739</v>
      </c>
      <c r="L9" s="81"/>
    </row>
    <row r="10" spans="1:12" ht="11.45" customHeight="1">
      <c r="A10" s="475">
        <v>1995</v>
      </c>
      <c r="B10" s="87" t="s">
        <v>435</v>
      </c>
      <c r="C10" s="87" t="s">
        <v>514</v>
      </c>
      <c r="D10" s="369" t="s">
        <v>12</v>
      </c>
      <c r="E10" s="369" t="s">
        <v>13</v>
      </c>
      <c r="F10" s="400">
        <v>18538</v>
      </c>
      <c r="G10" s="401">
        <v>21085.599999999999</v>
      </c>
      <c r="H10" s="402" t="s">
        <v>313</v>
      </c>
      <c r="I10" s="400">
        <v>6777</v>
      </c>
      <c r="J10" s="403">
        <v>6777</v>
      </c>
      <c r="K10" s="401">
        <v>6777</v>
      </c>
      <c r="L10" s="81"/>
    </row>
    <row r="11" spans="1:12" ht="11.45" customHeight="1">
      <c r="A11" s="475">
        <v>1989</v>
      </c>
      <c r="B11" s="87" t="s">
        <v>435</v>
      </c>
      <c r="C11" s="87" t="s">
        <v>514</v>
      </c>
      <c r="D11" s="369" t="s">
        <v>14</v>
      </c>
      <c r="E11" s="369" t="s">
        <v>15</v>
      </c>
      <c r="F11" s="400">
        <v>16586.599999999999</v>
      </c>
      <c r="G11" s="401">
        <v>18798.5</v>
      </c>
      <c r="H11" s="402" t="s">
        <v>313</v>
      </c>
      <c r="I11" s="400">
        <v>14407</v>
      </c>
      <c r="J11" s="403">
        <v>14407</v>
      </c>
      <c r="K11" s="401">
        <v>14407</v>
      </c>
      <c r="L11" s="81"/>
    </row>
    <row r="12" spans="1:12" ht="11.45" customHeight="1">
      <c r="A12" s="475">
        <v>1989</v>
      </c>
      <c r="B12" s="87" t="s">
        <v>435</v>
      </c>
      <c r="C12" s="87" t="s">
        <v>514</v>
      </c>
      <c r="D12" s="369" t="s">
        <v>16</v>
      </c>
      <c r="E12" s="369" t="s">
        <v>17</v>
      </c>
      <c r="F12" s="400">
        <v>12034.52</v>
      </c>
      <c r="G12" s="401">
        <v>13353.74</v>
      </c>
      <c r="H12" s="402" t="s">
        <v>313</v>
      </c>
      <c r="I12" s="400">
        <v>7534</v>
      </c>
      <c r="J12" s="403">
        <v>7534</v>
      </c>
      <c r="K12" s="401">
        <v>7534</v>
      </c>
      <c r="L12" s="81"/>
    </row>
    <row r="13" spans="1:12" ht="11.45" customHeight="1">
      <c r="A13" s="475">
        <v>1981</v>
      </c>
      <c r="B13" s="87" t="s">
        <v>435</v>
      </c>
      <c r="C13" s="87" t="s">
        <v>514</v>
      </c>
      <c r="D13" s="369" t="s">
        <v>18</v>
      </c>
      <c r="E13" s="369" t="s">
        <v>19</v>
      </c>
      <c r="F13" s="400">
        <v>8881.6620000000003</v>
      </c>
      <c r="G13" s="401">
        <v>9810.9580000000005</v>
      </c>
      <c r="H13" s="402" t="s">
        <v>313</v>
      </c>
      <c r="I13" s="400">
        <v>14709</v>
      </c>
      <c r="J13" s="403">
        <v>14709</v>
      </c>
      <c r="K13" s="401">
        <v>14709</v>
      </c>
      <c r="L13" s="81"/>
    </row>
    <row r="14" spans="1:12" ht="11.45" customHeight="1">
      <c r="A14" s="480">
        <v>2013</v>
      </c>
      <c r="B14" s="89" t="s">
        <v>436</v>
      </c>
      <c r="C14" s="88" t="s">
        <v>512</v>
      </c>
      <c r="D14" s="89" t="s">
        <v>20</v>
      </c>
      <c r="E14" s="89" t="s">
        <v>21</v>
      </c>
      <c r="F14" s="404">
        <v>25702.5</v>
      </c>
      <c r="G14" s="405">
        <v>29038.93</v>
      </c>
      <c r="H14" s="406" t="s">
        <v>313</v>
      </c>
      <c r="I14" s="404">
        <v>5906</v>
      </c>
      <c r="J14" s="407">
        <v>5906</v>
      </c>
      <c r="K14" s="405">
        <v>5906</v>
      </c>
      <c r="L14" s="81"/>
    </row>
    <row r="15" spans="1:12" ht="11.45" customHeight="1">
      <c r="A15" s="475">
        <v>2010</v>
      </c>
      <c r="B15" s="87" t="s">
        <v>436</v>
      </c>
      <c r="C15" s="87" t="s">
        <v>512</v>
      </c>
      <c r="D15" s="87" t="s">
        <v>4</v>
      </c>
      <c r="E15" s="87" t="s">
        <v>22</v>
      </c>
      <c r="F15" s="400">
        <v>24421.439999999999</v>
      </c>
      <c r="G15" s="401">
        <v>27362.94</v>
      </c>
      <c r="H15" s="402" t="s">
        <v>313</v>
      </c>
      <c r="I15" s="400">
        <v>6183</v>
      </c>
      <c r="J15" s="403">
        <v>6183</v>
      </c>
      <c r="K15" s="401">
        <v>6183</v>
      </c>
      <c r="L15" s="81"/>
    </row>
    <row r="16" spans="1:12" ht="11.45" customHeight="1">
      <c r="A16" s="475">
        <v>2007</v>
      </c>
      <c r="B16" s="87" t="s">
        <v>436</v>
      </c>
      <c r="C16" s="87" t="s">
        <v>512</v>
      </c>
      <c r="D16" s="87" t="s">
        <v>6</v>
      </c>
      <c r="E16" s="87" t="s">
        <v>23</v>
      </c>
      <c r="F16" s="400">
        <v>21916.79</v>
      </c>
      <c r="G16" s="401">
        <v>24566.799999999999</v>
      </c>
      <c r="H16" s="402" t="s">
        <v>313</v>
      </c>
      <c r="I16" s="400">
        <v>5705</v>
      </c>
      <c r="J16" s="403">
        <v>5705</v>
      </c>
      <c r="K16" s="401">
        <v>5705</v>
      </c>
      <c r="L16" s="81"/>
    </row>
    <row r="17" spans="1:12" ht="11.45" customHeight="1">
      <c r="A17" s="475">
        <v>2004</v>
      </c>
      <c r="B17" s="87" t="s">
        <v>436</v>
      </c>
      <c r="C17" s="87" t="s">
        <v>512</v>
      </c>
      <c r="D17" s="87" t="s">
        <v>8</v>
      </c>
      <c r="E17" s="87" t="s">
        <v>24</v>
      </c>
      <c r="F17" s="400">
        <v>20154.14</v>
      </c>
      <c r="G17" s="401">
        <v>22556.06</v>
      </c>
      <c r="H17" s="402" t="s">
        <v>313</v>
      </c>
      <c r="I17" s="400">
        <v>5147</v>
      </c>
      <c r="J17" s="403">
        <v>5147</v>
      </c>
      <c r="K17" s="401">
        <v>5147</v>
      </c>
      <c r="L17" s="81"/>
    </row>
    <row r="18" spans="1:12" ht="11.45" customHeight="1">
      <c r="A18" s="476">
        <v>2000</v>
      </c>
      <c r="B18" s="90" t="s">
        <v>436</v>
      </c>
      <c r="C18" s="90" t="s">
        <v>512</v>
      </c>
      <c r="D18" s="90" t="s">
        <v>10</v>
      </c>
      <c r="E18" s="90" t="s">
        <v>25</v>
      </c>
      <c r="F18" s="408">
        <v>241389</v>
      </c>
      <c r="G18" s="409">
        <v>263196.5</v>
      </c>
      <c r="H18" s="410" t="s">
        <v>401</v>
      </c>
      <c r="I18" s="408">
        <v>2333</v>
      </c>
      <c r="J18" s="411">
        <v>2333</v>
      </c>
      <c r="K18" s="409">
        <v>2333</v>
      </c>
      <c r="L18" s="81"/>
    </row>
    <row r="19" spans="1:12" ht="11.45" customHeight="1">
      <c r="A19" s="476">
        <v>1997</v>
      </c>
      <c r="B19" s="90" t="s">
        <v>436</v>
      </c>
      <c r="C19" s="90" t="s">
        <v>512</v>
      </c>
      <c r="D19" s="90" t="s">
        <v>12</v>
      </c>
      <c r="E19" s="90" t="s">
        <v>26</v>
      </c>
      <c r="F19" s="408">
        <v>218708.1</v>
      </c>
      <c r="G19" s="409">
        <v>241845.2</v>
      </c>
      <c r="H19" s="410" t="s">
        <v>401</v>
      </c>
      <c r="I19" s="408">
        <v>2676</v>
      </c>
      <c r="J19" s="411">
        <v>2676</v>
      </c>
      <c r="K19" s="409">
        <v>2676</v>
      </c>
      <c r="L19" s="81"/>
    </row>
    <row r="20" spans="1:12" ht="11.45" customHeight="1">
      <c r="A20" s="475">
        <v>1995</v>
      </c>
      <c r="B20" s="87" t="s">
        <v>436</v>
      </c>
      <c r="C20" s="87" t="s">
        <v>512</v>
      </c>
      <c r="D20" s="87" t="s">
        <v>12</v>
      </c>
      <c r="E20" s="87" t="s">
        <v>27</v>
      </c>
      <c r="F20" s="400">
        <v>192430</v>
      </c>
      <c r="G20" s="401">
        <v>208665.8</v>
      </c>
      <c r="H20" s="402" t="s">
        <v>402</v>
      </c>
      <c r="I20" s="400">
        <v>0</v>
      </c>
      <c r="J20" s="403">
        <v>0</v>
      </c>
      <c r="K20" s="401">
        <v>19248</v>
      </c>
      <c r="L20" s="81"/>
    </row>
    <row r="21" spans="1:12" ht="11.45" customHeight="1">
      <c r="A21" s="476">
        <v>1994</v>
      </c>
      <c r="B21" s="90" t="s">
        <v>436</v>
      </c>
      <c r="C21" s="90" t="s">
        <v>512</v>
      </c>
      <c r="D21" s="90" t="s">
        <v>12</v>
      </c>
      <c r="E21" s="90" t="s">
        <v>28</v>
      </c>
      <c r="F21" s="408">
        <v>214407.1</v>
      </c>
      <c r="G21" s="409">
        <v>241434.4</v>
      </c>
      <c r="H21" s="410" t="s">
        <v>401</v>
      </c>
      <c r="I21" s="408">
        <v>2859</v>
      </c>
      <c r="J21" s="411">
        <v>2859</v>
      </c>
      <c r="K21" s="409">
        <v>2859</v>
      </c>
      <c r="L21" s="81"/>
    </row>
    <row r="22" spans="1:12" ht="11.45" customHeight="1">
      <c r="A22" s="475">
        <v>1987</v>
      </c>
      <c r="B22" s="91" t="s">
        <v>436</v>
      </c>
      <c r="C22" s="91" t="s">
        <v>512</v>
      </c>
      <c r="D22" s="91" t="s">
        <v>16</v>
      </c>
      <c r="E22" s="91" t="s">
        <v>29</v>
      </c>
      <c r="F22" s="412">
        <v>161658.1</v>
      </c>
      <c r="G22" s="413">
        <v>172301.5</v>
      </c>
      <c r="H22" s="414" t="s">
        <v>402</v>
      </c>
      <c r="I22" s="412">
        <v>0</v>
      </c>
      <c r="J22" s="415">
        <v>0</v>
      </c>
      <c r="K22" s="413">
        <v>11147</v>
      </c>
      <c r="L22" s="81"/>
    </row>
    <row r="23" spans="1:12" ht="11.45" customHeight="1">
      <c r="A23" s="479">
        <v>2000</v>
      </c>
      <c r="B23" s="90" t="s">
        <v>437</v>
      </c>
      <c r="C23" s="90" t="s">
        <v>512</v>
      </c>
      <c r="D23" s="90" t="s">
        <v>10</v>
      </c>
      <c r="E23" s="90" t="s">
        <v>30</v>
      </c>
      <c r="F23" s="408">
        <v>672691</v>
      </c>
      <c r="G23" s="409">
        <v>748510.6</v>
      </c>
      <c r="H23" s="410" t="s">
        <v>401</v>
      </c>
      <c r="I23" s="408">
        <v>2080</v>
      </c>
      <c r="J23" s="411">
        <v>2080</v>
      </c>
      <c r="K23" s="409">
        <v>2080</v>
      </c>
      <c r="L23" s="81"/>
    </row>
    <row r="24" spans="1:12" ht="11.45" customHeight="1">
      <c r="A24" s="475">
        <v>1997</v>
      </c>
      <c r="B24" s="87" t="s">
        <v>437</v>
      </c>
      <c r="C24" s="87" t="s">
        <v>512</v>
      </c>
      <c r="D24" s="87" t="s">
        <v>12</v>
      </c>
      <c r="E24" s="87" t="s">
        <v>31</v>
      </c>
      <c r="F24" s="400">
        <v>597664.30000000005</v>
      </c>
      <c r="G24" s="401">
        <v>645907.6</v>
      </c>
      <c r="H24" s="402" t="s">
        <v>313</v>
      </c>
      <c r="I24" s="400">
        <v>4619</v>
      </c>
      <c r="J24" s="403">
        <v>4619</v>
      </c>
      <c r="K24" s="401">
        <v>4619</v>
      </c>
      <c r="L24" s="81"/>
    </row>
    <row r="25" spans="1:12" ht="11.45" customHeight="1">
      <c r="A25" s="476">
        <v>1995</v>
      </c>
      <c r="B25" s="90" t="s">
        <v>437</v>
      </c>
      <c r="C25" s="90" t="s">
        <v>512</v>
      </c>
      <c r="D25" s="90" t="s">
        <v>12</v>
      </c>
      <c r="E25" s="87" t="s">
        <v>32</v>
      </c>
      <c r="F25" s="408">
        <v>590350</v>
      </c>
      <c r="G25" s="409">
        <v>639358.5</v>
      </c>
      <c r="H25" s="410" t="s">
        <v>401</v>
      </c>
      <c r="I25" s="408">
        <v>2627</v>
      </c>
      <c r="J25" s="411">
        <v>2627</v>
      </c>
      <c r="K25" s="409">
        <v>2627</v>
      </c>
      <c r="L25" s="81"/>
    </row>
    <row r="26" spans="1:12" ht="11.45" customHeight="1">
      <c r="A26" s="475">
        <v>1992</v>
      </c>
      <c r="B26" s="87" t="s">
        <v>437</v>
      </c>
      <c r="C26" s="87" t="s">
        <v>512</v>
      </c>
      <c r="D26" s="87" t="s">
        <v>14</v>
      </c>
      <c r="E26" s="87" t="s">
        <v>33</v>
      </c>
      <c r="F26" s="400">
        <v>482990.7</v>
      </c>
      <c r="G26" s="401">
        <v>515854</v>
      </c>
      <c r="H26" s="402" t="s">
        <v>313</v>
      </c>
      <c r="I26" s="400">
        <v>3779</v>
      </c>
      <c r="J26" s="403">
        <v>3779</v>
      </c>
      <c r="K26" s="401">
        <v>3779</v>
      </c>
      <c r="L26" s="81"/>
    </row>
    <row r="27" spans="1:12" ht="11.45" customHeight="1">
      <c r="A27" s="476">
        <v>1988</v>
      </c>
      <c r="B27" s="90" t="s">
        <v>437</v>
      </c>
      <c r="C27" s="90" t="s">
        <v>512</v>
      </c>
      <c r="D27" s="90" t="s">
        <v>14</v>
      </c>
      <c r="E27" s="90" t="s">
        <v>34</v>
      </c>
      <c r="F27" s="408">
        <v>401353.8</v>
      </c>
      <c r="G27" s="409">
        <v>432328.4</v>
      </c>
      <c r="H27" s="410" t="s">
        <v>401</v>
      </c>
      <c r="I27" s="408">
        <v>3751</v>
      </c>
      <c r="J27" s="411">
        <v>3751</v>
      </c>
      <c r="K27" s="409">
        <v>3751</v>
      </c>
      <c r="L27" s="81"/>
    </row>
    <row r="28" spans="1:12" ht="11.45" customHeight="1">
      <c r="A28" s="477">
        <v>1985</v>
      </c>
      <c r="B28" s="90" t="s">
        <v>437</v>
      </c>
      <c r="C28" s="90" t="s">
        <v>512</v>
      </c>
      <c r="D28" s="90" t="s">
        <v>16</v>
      </c>
      <c r="E28" s="90" t="s">
        <v>35</v>
      </c>
      <c r="F28" s="408">
        <v>369958.3</v>
      </c>
      <c r="G28" s="409">
        <v>395298.4</v>
      </c>
      <c r="H28" s="410" t="s">
        <v>401</v>
      </c>
      <c r="I28" s="408">
        <v>6447</v>
      </c>
      <c r="J28" s="411">
        <v>6447</v>
      </c>
      <c r="K28" s="409">
        <v>6447</v>
      </c>
      <c r="L28" s="81"/>
    </row>
    <row r="29" spans="1:12" ht="11.45" customHeight="1">
      <c r="A29" s="480">
        <v>2013</v>
      </c>
      <c r="B29" s="89" t="s">
        <v>438</v>
      </c>
      <c r="C29" s="88" t="s">
        <v>515</v>
      </c>
      <c r="D29" s="89" t="s">
        <v>20</v>
      </c>
      <c r="E29" s="89" t="s">
        <v>36</v>
      </c>
      <c r="F29" s="404">
        <v>13443.62</v>
      </c>
      <c r="G29" s="405">
        <v>19145.13</v>
      </c>
      <c r="H29" s="406" t="s">
        <v>313</v>
      </c>
      <c r="I29" s="404">
        <v>110888</v>
      </c>
      <c r="J29" s="407">
        <v>110888</v>
      </c>
      <c r="K29" s="405">
        <v>110888</v>
      </c>
      <c r="L29" s="81"/>
    </row>
    <row r="30" spans="1:12" ht="11.45" customHeight="1">
      <c r="A30" s="475">
        <v>2011</v>
      </c>
      <c r="B30" s="87" t="s">
        <v>438</v>
      </c>
      <c r="C30" s="87" t="s">
        <v>515</v>
      </c>
      <c r="D30" s="87" t="s">
        <v>4</v>
      </c>
      <c r="E30" s="87" t="s">
        <v>37</v>
      </c>
      <c r="F30" s="400">
        <v>10740</v>
      </c>
      <c r="G30" s="401">
        <v>15589.82</v>
      </c>
      <c r="H30" s="402" t="s">
        <v>313</v>
      </c>
      <c r="I30" s="400">
        <v>106408</v>
      </c>
      <c r="J30" s="403">
        <v>106408</v>
      </c>
      <c r="K30" s="401">
        <v>106408</v>
      </c>
      <c r="L30" s="81"/>
    </row>
    <row r="31" spans="1:12" ht="11.45" customHeight="1">
      <c r="A31" s="475">
        <v>2009</v>
      </c>
      <c r="B31" s="87" t="s">
        <v>438</v>
      </c>
      <c r="C31" s="87" t="s">
        <v>515</v>
      </c>
      <c r="D31" s="87" t="s">
        <v>6</v>
      </c>
      <c r="E31" s="87" t="s">
        <v>38</v>
      </c>
      <c r="F31" s="400">
        <v>8835</v>
      </c>
      <c r="G31" s="401">
        <v>13180.44</v>
      </c>
      <c r="H31" s="402" t="s">
        <v>313</v>
      </c>
      <c r="I31" s="400">
        <v>117824</v>
      </c>
      <c r="J31" s="403">
        <v>117824</v>
      </c>
      <c r="K31" s="401">
        <v>117824</v>
      </c>
      <c r="L31" s="81"/>
    </row>
    <row r="32" spans="1:12" ht="11.45" customHeight="1">
      <c r="A32" s="478">
        <v>2006</v>
      </c>
      <c r="B32" s="91" t="s">
        <v>438</v>
      </c>
      <c r="C32" s="91" t="s">
        <v>515</v>
      </c>
      <c r="D32" s="91" t="s">
        <v>8</v>
      </c>
      <c r="E32" s="91" t="s">
        <v>39</v>
      </c>
      <c r="F32" s="412">
        <v>6598.0129999999999</v>
      </c>
      <c r="G32" s="413">
        <v>10275.19</v>
      </c>
      <c r="H32" s="414" t="s">
        <v>313</v>
      </c>
      <c r="I32" s="412">
        <v>115254</v>
      </c>
      <c r="J32" s="415">
        <v>115254</v>
      </c>
      <c r="K32" s="413">
        <v>115254</v>
      </c>
      <c r="L32" s="81"/>
    </row>
    <row r="33" spans="1:12" ht="11.45" customHeight="1">
      <c r="A33" s="475">
        <v>2013</v>
      </c>
      <c r="B33" s="87" t="s">
        <v>439</v>
      </c>
      <c r="C33" s="87" t="s">
        <v>514</v>
      </c>
      <c r="D33" s="87" t="s">
        <v>680</v>
      </c>
      <c r="E33" s="87" t="s">
        <v>683</v>
      </c>
      <c r="F33" s="400">
        <v>40253.279999999999</v>
      </c>
      <c r="G33" s="401">
        <v>46127.92</v>
      </c>
      <c r="H33" s="402" t="s">
        <v>313</v>
      </c>
      <c r="I33" s="400">
        <v>23014</v>
      </c>
      <c r="J33" s="403">
        <v>23014</v>
      </c>
      <c r="K33" s="401">
        <v>23014</v>
      </c>
      <c r="L33" s="81"/>
    </row>
    <row r="34" spans="1:12" ht="11.45" customHeight="1">
      <c r="A34" s="475">
        <v>2010</v>
      </c>
      <c r="B34" s="87" t="s">
        <v>439</v>
      </c>
      <c r="C34" s="87" t="s">
        <v>514</v>
      </c>
      <c r="D34" s="87" t="s">
        <v>4</v>
      </c>
      <c r="E34" s="87" t="s">
        <v>40</v>
      </c>
      <c r="F34" s="400">
        <v>36711.69</v>
      </c>
      <c r="G34" s="401">
        <v>41988.33</v>
      </c>
      <c r="H34" s="402" t="s">
        <v>313</v>
      </c>
      <c r="I34" s="400">
        <v>25019</v>
      </c>
      <c r="J34" s="403">
        <v>25019</v>
      </c>
      <c r="K34" s="401">
        <v>25019</v>
      </c>
      <c r="L34" s="81"/>
    </row>
    <row r="35" spans="1:12" ht="11.45" customHeight="1">
      <c r="A35" s="475">
        <v>2007</v>
      </c>
      <c r="B35" s="87" t="s">
        <v>439</v>
      </c>
      <c r="C35" s="87" t="s">
        <v>514</v>
      </c>
      <c r="D35" s="87" t="s">
        <v>6</v>
      </c>
      <c r="E35" s="87" t="s">
        <v>41</v>
      </c>
      <c r="F35" s="400">
        <v>34002.5</v>
      </c>
      <c r="G35" s="401">
        <v>39120.15</v>
      </c>
      <c r="H35" s="402" t="s">
        <v>313</v>
      </c>
      <c r="I35" s="400">
        <v>26745</v>
      </c>
      <c r="J35" s="403">
        <v>26745</v>
      </c>
      <c r="K35" s="401">
        <v>26745</v>
      </c>
      <c r="L35" s="81"/>
    </row>
    <row r="36" spans="1:12" ht="11.45" customHeight="1">
      <c r="A36" s="475">
        <v>2004</v>
      </c>
      <c r="B36" s="87" t="s">
        <v>439</v>
      </c>
      <c r="C36" s="87" t="s">
        <v>514</v>
      </c>
      <c r="D36" s="87" t="s">
        <v>8</v>
      </c>
      <c r="E36" s="87" t="s">
        <v>42</v>
      </c>
      <c r="F36" s="400">
        <v>29394.43</v>
      </c>
      <c r="G36" s="401">
        <v>33784.78</v>
      </c>
      <c r="H36" s="402" t="s">
        <v>313</v>
      </c>
      <c r="I36" s="400">
        <v>27819</v>
      </c>
      <c r="J36" s="403">
        <v>27819</v>
      </c>
      <c r="K36" s="401">
        <v>27819</v>
      </c>
      <c r="L36" s="81"/>
    </row>
    <row r="37" spans="1:12" ht="11.45" customHeight="1">
      <c r="A37" s="475">
        <v>2000</v>
      </c>
      <c r="B37" s="87" t="s">
        <v>439</v>
      </c>
      <c r="C37" s="87" t="s">
        <v>514</v>
      </c>
      <c r="D37" s="87" t="s">
        <v>10</v>
      </c>
      <c r="E37" s="87" t="s">
        <v>43</v>
      </c>
      <c r="F37" s="400">
        <v>25090</v>
      </c>
      <c r="G37" s="401">
        <v>28803.83</v>
      </c>
      <c r="H37" s="402" t="s">
        <v>313</v>
      </c>
      <c r="I37" s="400">
        <v>28970</v>
      </c>
      <c r="J37" s="403">
        <v>28970</v>
      </c>
      <c r="K37" s="401">
        <v>28970</v>
      </c>
      <c r="L37" s="81"/>
    </row>
    <row r="38" spans="1:12" ht="11.45" customHeight="1">
      <c r="A38" s="475">
        <v>1998</v>
      </c>
      <c r="B38" s="87" t="s">
        <v>439</v>
      </c>
      <c r="C38" s="87" t="s">
        <v>514</v>
      </c>
      <c r="D38" s="87" t="s">
        <v>10</v>
      </c>
      <c r="E38" s="87" t="s">
        <v>44</v>
      </c>
      <c r="F38" s="400">
        <v>24235</v>
      </c>
      <c r="G38" s="401">
        <v>27289.200000000001</v>
      </c>
      <c r="H38" s="402" t="s">
        <v>313</v>
      </c>
      <c r="I38" s="400">
        <v>31217</v>
      </c>
      <c r="J38" s="403">
        <v>31217</v>
      </c>
      <c r="K38" s="401">
        <v>31217</v>
      </c>
      <c r="L38" s="81"/>
    </row>
    <row r="39" spans="1:12" ht="11.45" customHeight="1">
      <c r="A39" s="475">
        <v>1997</v>
      </c>
      <c r="B39" s="87" t="s">
        <v>439</v>
      </c>
      <c r="C39" s="87" t="s">
        <v>514</v>
      </c>
      <c r="D39" s="87" t="s">
        <v>12</v>
      </c>
      <c r="E39" s="87" t="s">
        <v>45</v>
      </c>
      <c r="F39" s="400">
        <v>23530.39</v>
      </c>
      <c r="G39" s="401">
        <v>26017.32</v>
      </c>
      <c r="H39" s="402" t="s">
        <v>313</v>
      </c>
      <c r="I39" s="400">
        <v>33836</v>
      </c>
      <c r="J39" s="403">
        <v>33836</v>
      </c>
      <c r="K39" s="401">
        <v>33836</v>
      </c>
      <c r="L39" s="81"/>
    </row>
    <row r="40" spans="1:12" ht="11.45" customHeight="1">
      <c r="A40" s="475">
        <v>1994</v>
      </c>
      <c r="B40" s="87" t="s">
        <v>439</v>
      </c>
      <c r="C40" s="87" t="s">
        <v>514</v>
      </c>
      <c r="D40" s="87" t="s">
        <v>12</v>
      </c>
      <c r="E40" s="87" t="s">
        <v>46</v>
      </c>
      <c r="F40" s="400">
        <v>22377.81</v>
      </c>
      <c r="G40" s="401">
        <v>24765.03</v>
      </c>
      <c r="H40" s="402" t="s">
        <v>313</v>
      </c>
      <c r="I40" s="400">
        <v>37432</v>
      </c>
      <c r="J40" s="403">
        <v>37432</v>
      </c>
      <c r="K40" s="401">
        <v>37432</v>
      </c>
      <c r="L40" s="81"/>
    </row>
    <row r="41" spans="1:12" ht="11.45" customHeight="1">
      <c r="A41" s="475">
        <v>1991</v>
      </c>
      <c r="B41" s="87" t="s">
        <v>439</v>
      </c>
      <c r="C41" s="87" t="s">
        <v>514</v>
      </c>
      <c r="D41" s="87" t="s">
        <v>14</v>
      </c>
      <c r="E41" s="87" t="s">
        <v>47</v>
      </c>
      <c r="F41" s="400">
        <v>21595.75</v>
      </c>
      <c r="G41" s="401">
        <v>23887.43</v>
      </c>
      <c r="H41" s="402" t="s">
        <v>313</v>
      </c>
      <c r="I41" s="400">
        <v>20003</v>
      </c>
      <c r="J41" s="403">
        <v>20003</v>
      </c>
      <c r="K41" s="401">
        <v>20003</v>
      </c>
      <c r="L41" s="81"/>
    </row>
    <row r="42" spans="1:12" ht="11.45" customHeight="1">
      <c r="A42" s="475">
        <v>1987</v>
      </c>
      <c r="B42" s="87" t="s">
        <v>439</v>
      </c>
      <c r="C42" s="87" t="s">
        <v>514</v>
      </c>
      <c r="D42" s="87" t="s">
        <v>16</v>
      </c>
      <c r="E42" s="87" t="s">
        <v>48</v>
      </c>
      <c r="F42" s="400">
        <v>17990</v>
      </c>
      <c r="G42" s="401">
        <v>19765.490000000002</v>
      </c>
      <c r="H42" s="402" t="s">
        <v>313</v>
      </c>
      <c r="I42" s="400">
        <v>10987</v>
      </c>
      <c r="J42" s="403">
        <v>10987</v>
      </c>
      <c r="K42" s="401">
        <v>10987</v>
      </c>
      <c r="L42" s="81"/>
    </row>
    <row r="43" spans="1:12" ht="11.45" customHeight="1">
      <c r="A43" s="475">
        <v>1981</v>
      </c>
      <c r="B43" s="87" t="s">
        <v>439</v>
      </c>
      <c r="C43" s="87" t="s">
        <v>514</v>
      </c>
      <c r="D43" s="87" t="s">
        <v>18</v>
      </c>
      <c r="E43" s="87" t="s">
        <v>49</v>
      </c>
      <c r="F43" s="400">
        <v>12674.03</v>
      </c>
      <c r="G43" s="401">
        <v>13831.46</v>
      </c>
      <c r="H43" s="402" t="s">
        <v>313</v>
      </c>
      <c r="I43" s="400">
        <v>15071</v>
      </c>
      <c r="J43" s="403">
        <v>15071</v>
      </c>
      <c r="K43" s="401">
        <v>15071</v>
      </c>
      <c r="L43" s="81"/>
    </row>
    <row r="44" spans="1:12" ht="11.45" customHeight="1">
      <c r="A44" s="475">
        <v>1975</v>
      </c>
      <c r="B44" s="87" t="s">
        <v>439</v>
      </c>
      <c r="C44" s="87" t="s">
        <v>514</v>
      </c>
      <c r="D44" s="87" t="s">
        <v>50</v>
      </c>
      <c r="E44" s="87" t="s">
        <v>51</v>
      </c>
      <c r="F44" s="400">
        <v>6853.1469999999999</v>
      </c>
      <c r="G44" s="401">
        <v>7420.97</v>
      </c>
      <c r="H44" s="402" t="s">
        <v>313</v>
      </c>
      <c r="I44" s="400">
        <v>26293</v>
      </c>
      <c r="J44" s="403">
        <v>26293</v>
      </c>
      <c r="K44" s="401">
        <v>26293</v>
      </c>
      <c r="L44" s="81"/>
    </row>
    <row r="45" spans="1:12" ht="11.45" customHeight="1">
      <c r="A45" s="475">
        <v>1971</v>
      </c>
      <c r="B45" s="87" t="s">
        <v>439</v>
      </c>
      <c r="C45" s="87" t="s">
        <v>514</v>
      </c>
      <c r="D45" s="87" t="s">
        <v>50</v>
      </c>
      <c r="E45" s="87" t="s">
        <v>52</v>
      </c>
      <c r="F45" s="400">
        <v>3931.7550000000001</v>
      </c>
      <c r="G45" s="401">
        <v>4322.0929999999998</v>
      </c>
      <c r="H45" s="402" t="s">
        <v>313</v>
      </c>
      <c r="I45" s="400">
        <v>25370</v>
      </c>
      <c r="J45" s="403">
        <v>25370</v>
      </c>
      <c r="K45" s="401">
        <v>25370</v>
      </c>
      <c r="L45" s="81"/>
    </row>
    <row r="46" spans="1:12" ht="11.45" customHeight="1">
      <c r="A46" s="479">
        <v>2015</v>
      </c>
      <c r="B46" s="360" t="s">
        <v>684</v>
      </c>
      <c r="C46" s="360" t="s">
        <v>517</v>
      </c>
      <c r="D46" s="360" t="s">
        <v>623</v>
      </c>
      <c r="E46" s="360" t="s">
        <v>685</v>
      </c>
      <c r="F46" s="387">
        <v>3733854</v>
      </c>
      <c r="G46" s="388">
        <v>5453134</v>
      </c>
      <c r="H46" s="389" t="s">
        <v>401</v>
      </c>
      <c r="I46" s="416">
        <v>82920</v>
      </c>
      <c r="J46" s="417">
        <v>82920</v>
      </c>
      <c r="K46" s="418">
        <v>82920</v>
      </c>
      <c r="L46" s="81"/>
    </row>
    <row r="47" spans="1:12" ht="11.45" customHeight="1">
      <c r="A47" s="476">
        <v>2013</v>
      </c>
      <c r="B47" s="90" t="s">
        <v>684</v>
      </c>
      <c r="C47" s="90" t="s">
        <v>517</v>
      </c>
      <c r="D47" s="90" t="s">
        <v>680</v>
      </c>
      <c r="E47" s="90" t="s">
        <v>686</v>
      </c>
      <c r="F47" s="361">
        <v>3414366</v>
      </c>
      <c r="G47" s="362">
        <v>4982381</v>
      </c>
      <c r="H47" s="363" t="s">
        <v>401</v>
      </c>
      <c r="I47" s="419">
        <v>66408</v>
      </c>
      <c r="J47" s="420">
        <v>66408</v>
      </c>
      <c r="K47" s="421">
        <v>66408</v>
      </c>
      <c r="L47" s="81"/>
    </row>
    <row r="48" spans="1:12" ht="11.45" customHeight="1">
      <c r="A48" s="476">
        <v>2011</v>
      </c>
      <c r="B48" s="90" t="s">
        <v>684</v>
      </c>
      <c r="C48" s="90" t="s">
        <v>517</v>
      </c>
      <c r="D48" s="90" t="s">
        <v>4</v>
      </c>
      <c r="E48" s="90" t="s">
        <v>687</v>
      </c>
      <c r="F48" s="361">
        <v>2760648</v>
      </c>
      <c r="G48" s="362">
        <v>4063254</v>
      </c>
      <c r="H48" s="363" t="s">
        <v>401</v>
      </c>
      <c r="I48" s="419">
        <v>58732</v>
      </c>
      <c r="J48" s="420">
        <v>58732</v>
      </c>
      <c r="K48" s="421">
        <v>58732</v>
      </c>
      <c r="L48" s="81"/>
    </row>
    <row r="49" spans="1:12" ht="11.45" customHeight="1">
      <c r="A49" s="476">
        <v>2009</v>
      </c>
      <c r="B49" s="90" t="s">
        <v>684</v>
      </c>
      <c r="C49" s="90" t="s">
        <v>517</v>
      </c>
      <c r="D49" s="90" t="s">
        <v>4</v>
      </c>
      <c r="E49" s="90" t="s">
        <v>688</v>
      </c>
      <c r="F49" s="361">
        <v>2460732</v>
      </c>
      <c r="G49" s="362">
        <v>3690860</v>
      </c>
      <c r="H49" s="363" t="s">
        <v>401</v>
      </c>
      <c r="I49" s="419">
        <v>70702</v>
      </c>
      <c r="J49" s="420">
        <v>70702</v>
      </c>
      <c r="K49" s="421">
        <v>70702</v>
      </c>
      <c r="L49" s="81"/>
    </row>
    <row r="50" spans="1:12" ht="11.45" customHeight="1">
      <c r="A50" s="476">
        <v>2006</v>
      </c>
      <c r="B50" s="90" t="s">
        <v>684</v>
      </c>
      <c r="C50" s="90" t="s">
        <v>517</v>
      </c>
      <c r="D50" s="90" t="s">
        <v>6</v>
      </c>
      <c r="E50" s="90" t="s">
        <v>689</v>
      </c>
      <c r="F50" s="361">
        <v>2077024</v>
      </c>
      <c r="G50" s="362">
        <v>3065204</v>
      </c>
      <c r="H50" s="363" t="s">
        <v>401</v>
      </c>
      <c r="I50" s="419">
        <v>73317</v>
      </c>
      <c r="J50" s="420">
        <v>73317</v>
      </c>
      <c r="K50" s="421">
        <v>73317</v>
      </c>
      <c r="L50" s="81"/>
    </row>
    <row r="51" spans="1:12" ht="11.45" customHeight="1">
      <c r="A51" s="476">
        <v>2003</v>
      </c>
      <c r="B51" s="90" t="s">
        <v>684</v>
      </c>
      <c r="C51" s="90" t="s">
        <v>517</v>
      </c>
      <c r="D51" s="90" t="s">
        <v>8</v>
      </c>
      <c r="E51" s="90" t="s">
        <v>690</v>
      </c>
      <c r="F51" s="361">
        <v>1664716</v>
      </c>
      <c r="G51" s="362">
        <v>2559234</v>
      </c>
      <c r="H51" s="363" t="s">
        <v>401</v>
      </c>
      <c r="I51" s="419">
        <v>67683</v>
      </c>
      <c r="J51" s="420">
        <v>67683</v>
      </c>
      <c r="K51" s="421">
        <v>67683</v>
      </c>
      <c r="L51" s="81"/>
    </row>
    <row r="52" spans="1:12" ht="11.45" customHeight="1">
      <c r="A52" s="476">
        <v>2000</v>
      </c>
      <c r="B52" s="90" t="s">
        <v>684</v>
      </c>
      <c r="C52" s="90" t="s">
        <v>517</v>
      </c>
      <c r="D52" s="90" t="s">
        <v>10</v>
      </c>
      <c r="E52" s="90" t="s">
        <v>691</v>
      </c>
      <c r="F52" s="361">
        <v>1491905</v>
      </c>
      <c r="G52" s="362">
        <v>2345058</v>
      </c>
      <c r="H52" s="363" t="s">
        <v>401</v>
      </c>
      <c r="I52" s="419">
        <v>64547</v>
      </c>
      <c r="J52" s="420">
        <v>64547</v>
      </c>
      <c r="K52" s="421">
        <v>64547</v>
      </c>
      <c r="L52" s="81"/>
    </row>
    <row r="53" spans="1:12" ht="11.45" customHeight="1">
      <c r="A53" s="476">
        <v>1998</v>
      </c>
      <c r="B53" s="90" t="s">
        <v>684</v>
      </c>
      <c r="C53" s="90" t="s">
        <v>517</v>
      </c>
      <c r="D53" s="90" t="s">
        <v>10</v>
      </c>
      <c r="E53" s="90" t="s">
        <v>692</v>
      </c>
      <c r="F53" s="361">
        <v>1357859</v>
      </c>
      <c r="G53" s="362">
        <v>2115151</v>
      </c>
      <c r="H53" s="363" t="s">
        <v>401</v>
      </c>
      <c r="I53" s="419">
        <v>47800</v>
      </c>
      <c r="J53" s="420">
        <v>47800</v>
      </c>
      <c r="K53" s="421">
        <v>47800</v>
      </c>
      <c r="L53" s="81"/>
    </row>
    <row r="54" spans="1:12" ht="11.45" customHeight="1">
      <c r="A54" s="476">
        <v>1996</v>
      </c>
      <c r="B54" s="90" t="s">
        <v>684</v>
      </c>
      <c r="C54" s="90" t="s">
        <v>517</v>
      </c>
      <c r="D54" s="90" t="s">
        <v>12</v>
      </c>
      <c r="E54" s="90" t="s">
        <v>693</v>
      </c>
      <c r="F54" s="361">
        <v>1151260</v>
      </c>
      <c r="G54" s="362">
        <v>1787326</v>
      </c>
      <c r="H54" s="363" t="s">
        <v>401</v>
      </c>
      <c r="I54" s="419">
        <v>33462</v>
      </c>
      <c r="J54" s="420">
        <v>33462</v>
      </c>
      <c r="K54" s="421">
        <v>33462</v>
      </c>
      <c r="L54" s="81"/>
    </row>
    <row r="55" spans="1:12" ht="11.45" customHeight="1">
      <c r="A55" s="476">
        <v>1994</v>
      </c>
      <c r="B55" s="90" t="s">
        <v>684</v>
      </c>
      <c r="C55" s="90" t="s">
        <v>517</v>
      </c>
      <c r="D55" s="90" t="s">
        <v>12</v>
      </c>
      <c r="E55" s="90" t="s">
        <v>694</v>
      </c>
      <c r="F55" s="361">
        <v>893875.6</v>
      </c>
      <c r="G55" s="362">
        <v>1384109</v>
      </c>
      <c r="H55" s="363" t="s">
        <v>401</v>
      </c>
      <c r="I55" s="419">
        <v>44848</v>
      </c>
      <c r="J55" s="420">
        <v>44848</v>
      </c>
      <c r="K55" s="421">
        <v>44848</v>
      </c>
      <c r="L55" s="81"/>
    </row>
    <row r="56" spans="1:12" ht="11.45" customHeight="1">
      <c r="A56" s="476">
        <v>1992</v>
      </c>
      <c r="B56" s="90" t="s">
        <v>684</v>
      </c>
      <c r="C56" s="90" t="s">
        <v>517</v>
      </c>
      <c r="D56" s="90" t="s">
        <v>14</v>
      </c>
      <c r="E56" s="90" t="s">
        <v>695</v>
      </c>
      <c r="F56" s="361">
        <v>622325.9</v>
      </c>
      <c r="G56" s="362">
        <v>962427.9</v>
      </c>
      <c r="H56" s="363" t="s">
        <v>401</v>
      </c>
      <c r="I56" s="419">
        <v>35644</v>
      </c>
      <c r="J56" s="420">
        <v>35644</v>
      </c>
      <c r="K56" s="421">
        <v>35644</v>
      </c>
      <c r="L56" s="81"/>
    </row>
    <row r="57" spans="1:12" ht="11.45" customHeight="1">
      <c r="A57" s="476">
        <v>1990</v>
      </c>
      <c r="B57" s="90" t="s">
        <v>684</v>
      </c>
      <c r="C57" s="90" t="s">
        <v>517</v>
      </c>
      <c r="D57" s="90" t="s">
        <v>14</v>
      </c>
      <c r="E57" s="90" t="s">
        <v>696</v>
      </c>
      <c r="F57" s="361">
        <v>375659.4</v>
      </c>
      <c r="G57" s="362">
        <v>581972</v>
      </c>
      <c r="H57" s="363" t="s">
        <v>401</v>
      </c>
      <c r="I57" s="419">
        <v>25534</v>
      </c>
      <c r="J57" s="420">
        <v>25534</v>
      </c>
      <c r="K57" s="421">
        <v>25534</v>
      </c>
      <c r="L57" s="81"/>
    </row>
    <row r="58" spans="1:12" ht="11.45" customHeight="1">
      <c r="A58" s="480">
        <v>2013</v>
      </c>
      <c r="B58" s="359" t="s">
        <v>612</v>
      </c>
      <c r="C58" s="88" t="s">
        <v>515</v>
      </c>
      <c r="D58" s="89" t="s">
        <v>20</v>
      </c>
      <c r="E58" s="359" t="s">
        <v>613</v>
      </c>
      <c r="F58" s="373">
        <v>26097.96</v>
      </c>
      <c r="G58" s="374">
        <v>32692.31</v>
      </c>
      <c r="H58" s="375" t="s">
        <v>313</v>
      </c>
      <c r="I58" s="422">
        <v>17128</v>
      </c>
      <c r="J58" s="423">
        <v>0</v>
      </c>
      <c r="K58" s="424">
        <v>17884</v>
      </c>
      <c r="L58" s="81"/>
    </row>
    <row r="59" spans="1:12" ht="11.45" customHeight="1">
      <c r="A59" s="478">
        <v>2002</v>
      </c>
      <c r="B59" s="91" t="s">
        <v>440</v>
      </c>
      <c r="C59" s="91" t="s">
        <v>515</v>
      </c>
      <c r="D59" s="91" t="s">
        <v>10</v>
      </c>
      <c r="E59" s="91" t="s">
        <v>54</v>
      </c>
      <c r="F59" s="379">
        <v>6752.1109999999999</v>
      </c>
      <c r="G59" s="380">
        <v>9187.9809999999998</v>
      </c>
      <c r="H59" s="381" t="s">
        <v>402</v>
      </c>
      <c r="I59" s="379">
        <v>16957</v>
      </c>
      <c r="J59" s="382">
        <v>16957</v>
      </c>
      <c r="K59" s="380">
        <v>17112</v>
      </c>
      <c r="L59" s="81"/>
    </row>
    <row r="60" spans="1:12" ht="11.45" customHeight="1">
      <c r="A60" s="475">
        <v>2013</v>
      </c>
      <c r="B60" s="87" t="s">
        <v>441</v>
      </c>
      <c r="C60" s="87" t="s">
        <v>517</v>
      </c>
      <c r="D60" s="87" t="s">
        <v>20</v>
      </c>
      <c r="E60" s="87" t="s">
        <v>55</v>
      </c>
      <c r="F60" s="365">
        <v>5295826</v>
      </c>
      <c r="G60" s="366">
        <v>8326084</v>
      </c>
      <c r="H60" s="367" t="s">
        <v>402</v>
      </c>
      <c r="I60" s="365">
        <v>13891</v>
      </c>
      <c r="J60" s="368">
        <v>13891</v>
      </c>
      <c r="K60" s="366">
        <v>13891</v>
      </c>
      <c r="L60" s="81"/>
    </row>
    <row r="61" spans="1:12" ht="11.45" customHeight="1">
      <c r="A61" s="475">
        <v>2010</v>
      </c>
      <c r="B61" s="87" t="s">
        <v>441</v>
      </c>
      <c r="C61" s="87" t="s">
        <v>517</v>
      </c>
      <c r="D61" s="87" t="s">
        <v>4</v>
      </c>
      <c r="E61" s="87" t="s">
        <v>56</v>
      </c>
      <c r="F61" s="365">
        <v>4620000</v>
      </c>
      <c r="G61" s="366">
        <v>7069855</v>
      </c>
      <c r="H61" s="367" t="s">
        <v>402</v>
      </c>
      <c r="I61" s="365">
        <v>16003</v>
      </c>
      <c r="J61" s="368">
        <v>16003</v>
      </c>
      <c r="K61" s="366">
        <v>16003</v>
      </c>
      <c r="L61" s="81"/>
    </row>
    <row r="62" spans="1:12" ht="11.45" customHeight="1">
      <c r="A62" s="475">
        <v>2007</v>
      </c>
      <c r="B62" s="87" t="s">
        <v>441</v>
      </c>
      <c r="C62" s="87" t="s">
        <v>517</v>
      </c>
      <c r="D62" s="87" t="s">
        <v>6</v>
      </c>
      <c r="E62" s="87" t="s">
        <v>57</v>
      </c>
      <c r="F62" s="365">
        <v>3665878</v>
      </c>
      <c r="G62" s="366">
        <v>6104666</v>
      </c>
      <c r="H62" s="367" t="s">
        <v>402</v>
      </c>
      <c r="I62" s="365">
        <v>15549</v>
      </c>
      <c r="J62" s="368">
        <v>15549</v>
      </c>
      <c r="K62" s="366">
        <v>15549</v>
      </c>
      <c r="L62" s="81"/>
    </row>
    <row r="63" spans="1:12" ht="11.45" customHeight="1">
      <c r="A63" s="475">
        <v>2004</v>
      </c>
      <c r="B63" s="87" t="s">
        <v>441</v>
      </c>
      <c r="C63" s="87" t="s">
        <v>517</v>
      </c>
      <c r="D63" s="87" t="s">
        <v>8</v>
      </c>
      <c r="E63" s="87" t="s">
        <v>59</v>
      </c>
      <c r="F63" s="365">
        <v>2640349</v>
      </c>
      <c r="G63" s="366">
        <v>4253801</v>
      </c>
      <c r="H63" s="367" t="s">
        <v>313</v>
      </c>
      <c r="I63" s="365">
        <v>8806</v>
      </c>
      <c r="J63" s="368">
        <v>8806</v>
      </c>
      <c r="K63" s="366">
        <v>8806</v>
      </c>
      <c r="L63" s="81"/>
    </row>
    <row r="64" spans="1:12" ht="11.45" customHeight="1">
      <c r="A64" s="480">
        <v>2013</v>
      </c>
      <c r="B64" s="89" t="s">
        <v>442</v>
      </c>
      <c r="C64" s="88" t="s">
        <v>518</v>
      </c>
      <c r="D64" s="89" t="s">
        <v>20</v>
      </c>
      <c r="E64" s="89" t="s">
        <v>60</v>
      </c>
      <c r="F64" s="425">
        <v>228172.79999999999</v>
      </c>
      <c r="G64" s="426">
        <v>257535.4</v>
      </c>
      <c r="H64" s="427" t="s">
        <v>313</v>
      </c>
      <c r="I64" s="425">
        <v>8053</v>
      </c>
      <c r="J64" s="428">
        <v>8053</v>
      </c>
      <c r="K64" s="426">
        <v>8053</v>
      </c>
      <c r="L64" s="81"/>
    </row>
    <row r="65" spans="1:12" ht="11.45" customHeight="1">
      <c r="A65" s="475">
        <v>2010</v>
      </c>
      <c r="B65" s="87" t="s">
        <v>442</v>
      </c>
      <c r="C65" s="87" t="s">
        <v>518</v>
      </c>
      <c r="D65" s="87" t="s">
        <v>4</v>
      </c>
      <c r="E65" s="87" t="s">
        <v>61</v>
      </c>
      <c r="F65" s="365">
        <v>219928</v>
      </c>
      <c r="G65" s="366">
        <v>245798.6</v>
      </c>
      <c r="H65" s="367" t="s">
        <v>313</v>
      </c>
      <c r="I65" s="365">
        <v>8864</v>
      </c>
      <c r="J65" s="368">
        <v>8864</v>
      </c>
      <c r="K65" s="366">
        <v>8864</v>
      </c>
      <c r="L65" s="81"/>
    </row>
    <row r="66" spans="1:12" ht="11.45" customHeight="1">
      <c r="A66" s="475">
        <v>2007</v>
      </c>
      <c r="B66" s="87" t="s">
        <v>442</v>
      </c>
      <c r="C66" s="87" t="s">
        <v>518</v>
      </c>
      <c r="D66" s="87" t="s">
        <v>6</v>
      </c>
      <c r="E66" s="87" t="s">
        <v>62</v>
      </c>
      <c r="F66" s="365">
        <v>195397</v>
      </c>
      <c r="G66" s="366">
        <v>217960.5</v>
      </c>
      <c r="H66" s="367" t="s">
        <v>313</v>
      </c>
      <c r="I66" s="365">
        <v>11292</v>
      </c>
      <c r="J66" s="368">
        <v>11292</v>
      </c>
      <c r="K66" s="366">
        <v>11292</v>
      </c>
      <c r="L66" s="81"/>
    </row>
    <row r="67" spans="1:12" ht="11.45" customHeight="1">
      <c r="A67" s="475">
        <v>2004</v>
      </c>
      <c r="B67" s="87" t="s">
        <v>442</v>
      </c>
      <c r="C67" s="87" t="s">
        <v>518</v>
      </c>
      <c r="D67" s="87" t="s">
        <v>8</v>
      </c>
      <c r="E67" s="87" t="s">
        <v>63</v>
      </c>
      <c r="F67" s="365">
        <v>151465</v>
      </c>
      <c r="G67" s="366">
        <v>174141.2</v>
      </c>
      <c r="H67" s="367" t="s">
        <v>313</v>
      </c>
      <c r="I67" s="365">
        <v>4351</v>
      </c>
      <c r="J67" s="368">
        <v>4351</v>
      </c>
      <c r="K67" s="366">
        <v>4351</v>
      </c>
      <c r="L67" s="81"/>
    </row>
    <row r="68" spans="1:12" ht="11.45" customHeight="1">
      <c r="A68" s="475">
        <v>2002</v>
      </c>
      <c r="B68" s="87" t="s">
        <v>442</v>
      </c>
      <c r="C68" s="87" t="s">
        <v>518</v>
      </c>
      <c r="D68" s="87" t="s">
        <v>10</v>
      </c>
      <c r="E68" s="87" t="s">
        <v>64</v>
      </c>
      <c r="F68" s="365">
        <v>136236.5</v>
      </c>
      <c r="G68" s="366">
        <v>155250.70000000001</v>
      </c>
      <c r="H68" s="367" t="s">
        <v>313</v>
      </c>
      <c r="I68" s="365">
        <v>7970</v>
      </c>
      <c r="J68" s="368">
        <v>7970</v>
      </c>
      <c r="K68" s="366">
        <v>7970</v>
      </c>
      <c r="L68" s="81"/>
    </row>
    <row r="69" spans="1:12" ht="11.45" customHeight="1">
      <c r="A69" s="475">
        <v>1996</v>
      </c>
      <c r="B69" s="87" t="s">
        <v>442</v>
      </c>
      <c r="C69" s="87" t="s">
        <v>518</v>
      </c>
      <c r="D69" s="87" t="s">
        <v>12</v>
      </c>
      <c r="E69" s="87" t="s">
        <v>65</v>
      </c>
      <c r="F69" s="365">
        <v>94600</v>
      </c>
      <c r="G69" s="366">
        <v>107053.8</v>
      </c>
      <c r="H69" s="367" t="s">
        <v>313</v>
      </c>
      <c r="I69" s="429">
        <v>28136</v>
      </c>
      <c r="J69" s="430">
        <v>28136</v>
      </c>
      <c r="K69" s="431">
        <v>28136</v>
      </c>
      <c r="L69" s="81"/>
    </row>
    <row r="70" spans="1:12" ht="11.45" customHeight="1">
      <c r="A70" s="475">
        <v>1992</v>
      </c>
      <c r="B70" s="91" t="s">
        <v>442</v>
      </c>
      <c r="C70" s="91" t="s">
        <v>518</v>
      </c>
      <c r="D70" s="91" t="s">
        <v>14</v>
      </c>
      <c r="E70" s="91" t="s">
        <v>66</v>
      </c>
      <c r="F70" s="379">
        <v>51384.18</v>
      </c>
      <c r="G70" s="380">
        <v>55467.35</v>
      </c>
      <c r="H70" s="381" t="s">
        <v>313</v>
      </c>
      <c r="I70" s="432">
        <v>16234</v>
      </c>
      <c r="J70" s="433">
        <v>16234</v>
      </c>
      <c r="K70" s="434">
        <v>16234</v>
      </c>
      <c r="L70" s="81"/>
    </row>
    <row r="71" spans="1:12" ht="11.45" customHeight="1">
      <c r="A71" s="480">
        <v>2013</v>
      </c>
      <c r="B71" s="87" t="s">
        <v>443</v>
      </c>
      <c r="C71" s="87" t="s">
        <v>512</v>
      </c>
      <c r="D71" s="87" t="s">
        <v>20</v>
      </c>
      <c r="E71" s="87" t="s">
        <v>67</v>
      </c>
      <c r="F71" s="365">
        <v>236619.3</v>
      </c>
      <c r="G71" s="366">
        <v>256940.9</v>
      </c>
      <c r="H71" s="367" t="s">
        <v>313</v>
      </c>
      <c r="I71" s="365">
        <v>87517</v>
      </c>
      <c r="J71" s="368">
        <v>87472</v>
      </c>
      <c r="K71" s="366">
        <v>87517</v>
      </c>
      <c r="L71" s="81"/>
    </row>
    <row r="72" spans="1:12" ht="11.45" customHeight="1">
      <c r="A72" s="475">
        <v>2010</v>
      </c>
      <c r="B72" s="87" t="s">
        <v>443</v>
      </c>
      <c r="C72" s="87" t="s">
        <v>512</v>
      </c>
      <c r="D72" s="87" t="s">
        <v>4</v>
      </c>
      <c r="E72" s="87" t="s">
        <v>68</v>
      </c>
      <c r="F72" s="365">
        <v>230667.5</v>
      </c>
      <c r="G72" s="366">
        <v>247152.4</v>
      </c>
      <c r="H72" s="367" t="s">
        <v>313</v>
      </c>
      <c r="I72" s="365">
        <v>85645</v>
      </c>
      <c r="J72" s="368">
        <v>85611</v>
      </c>
      <c r="K72" s="366">
        <v>85645</v>
      </c>
      <c r="L72" s="81"/>
    </row>
    <row r="73" spans="1:12" ht="11.45" customHeight="1">
      <c r="A73" s="475">
        <v>2007</v>
      </c>
      <c r="B73" s="87" t="s">
        <v>443</v>
      </c>
      <c r="C73" s="87" t="s">
        <v>512</v>
      </c>
      <c r="D73" s="87" t="s">
        <v>6</v>
      </c>
      <c r="E73" s="87" t="s">
        <v>69</v>
      </c>
      <c r="F73" s="365">
        <v>212684</v>
      </c>
      <c r="G73" s="366">
        <v>224782.6</v>
      </c>
      <c r="H73" s="367" t="s">
        <v>313</v>
      </c>
      <c r="I73" s="365">
        <v>84451</v>
      </c>
      <c r="J73" s="368">
        <v>84384</v>
      </c>
      <c r="K73" s="366">
        <v>84451</v>
      </c>
      <c r="L73" s="81"/>
    </row>
    <row r="74" spans="1:12" ht="11.45" customHeight="1">
      <c r="A74" s="475">
        <v>2004</v>
      </c>
      <c r="B74" s="87" t="s">
        <v>443</v>
      </c>
      <c r="C74" s="87" t="s">
        <v>512</v>
      </c>
      <c r="D74" s="87" t="s">
        <v>8</v>
      </c>
      <c r="E74" s="87" t="s">
        <v>70</v>
      </c>
      <c r="F74" s="365">
        <v>192935.5</v>
      </c>
      <c r="G74" s="366">
        <v>202696.9</v>
      </c>
      <c r="H74" s="367" t="s">
        <v>313</v>
      </c>
      <c r="I74" s="365">
        <v>83244</v>
      </c>
      <c r="J74" s="368">
        <v>83244</v>
      </c>
      <c r="K74" s="366">
        <v>83244</v>
      </c>
      <c r="L74" s="81"/>
    </row>
    <row r="75" spans="1:12" ht="11.45" customHeight="1">
      <c r="A75" s="475">
        <v>2000</v>
      </c>
      <c r="B75" s="87" t="s">
        <v>443</v>
      </c>
      <c r="C75" s="87" t="s">
        <v>512</v>
      </c>
      <c r="D75" s="87" t="s">
        <v>10</v>
      </c>
      <c r="E75" s="87" t="s">
        <v>71</v>
      </c>
      <c r="F75" s="365">
        <v>169678.3</v>
      </c>
      <c r="G75" s="366">
        <v>178171.1</v>
      </c>
      <c r="H75" s="367" t="s">
        <v>313</v>
      </c>
      <c r="I75" s="365">
        <v>81994</v>
      </c>
      <c r="J75" s="368">
        <v>81994</v>
      </c>
      <c r="K75" s="366">
        <v>81994</v>
      </c>
      <c r="L75" s="81"/>
    </row>
    <row r="76" spans="1:12" ht="11.45" customHeight="1">
      <c r="A76" s="475">
        <v>1995</v>
      </c>
      <c r="B76" s="87" t="s">
        <v>443</v>
      </c>
      <c r="C76" s="87" t="s">
        <v>512</v>
      </c>
      <c r="D76" s="87" t="s">
        <v>12</v>
      </c>
      <c r="E76" s="87" t="s">
        <v>72</v>
      </c>
      <c r="F76" s="365">
        <v>143094</v>
      </c>
      <c r="G76" s="366">
        <v>149425.79999999999</v>
      </c>
      <c r="H76" s="367" t="s">
        <v>313</v>
      </c>
      <c r="I76" s="365">
        <v>80000</v>
      </c>
      <c r="J76" s="368">
        <v>79995</v>
      </c>
      <c r="K76" s="366">
        <v>80000</v>
      </c>
      <c r="L76" s="81"/>
    </row>
    <row r="77" spans="1:12" ht="11.45" customHeight="1">
      <c r="A77" s="475">
        <v>1992</v>
      </c>
      <c r="B77" s="87" t="s">
        <v>443</v>
      </c>
      <c r="C77" s="87" t="s">
        <v>512</v>
      </c>
      <c r="D77" s="87" t="s">
        <v>14</v>
      </c>
      <c r="E77" s="87" t="s">
        <v>73</v>
      </c>
      <c r="F77" s="365">
        <v>126979.9</v>
      </c>
      <c r="G77" s="366">
        <v>132628.79999999999</v>
      </c>
      <c r="H77" s="367" t="s">
        <v>313</v>
      </c>
      <c r="I77" s="365">
        <v>12829</v>
      </c>
      <c r="J77" s="368">
        <v>12822</v>
      </c>
      <c r="K77" s="366">
        <v>12829</v>
      </c>
      <c r="L77" s="81"/>
    </row>
    <row r="78" spans="1:12" ht="11.45" customHeight="1">
      <c r="A78" s="475">
        <v>1987</v>
      </c>
      <c r="B78" s="87" t="s">
        <v>443</v>
      </c>
      <c r="C78" s="87" t="s">
        <v>512</v>
      </c>
      <c r="D78" s="87" t="s">
        <v>16</v>
      </c>
      <c r="E78" s="91" t="s">
        <v>74</v>
      </c>
      <c r="F78" s="365">
        <v>111500.3</v>
      </c>
      <c r="G78" s="366">
        <v>116772.8</v>
      </c>
      <c r="H78" s="367" t="s">
        <v>313</v>
      </c>
      <c r="I78" s="365">
        <v>12383</v>
      </c>
      <c r="J78" s="368">
        <v>12383</v>
      </c>
      <c r="K78" s="366">
        <v>12383</v>
      </c>
      <c r="L78" s="81"/>
    </row>
    <row r="79" spans="1:12" ht="11.45" customHeight="1">
      <c r="A79" s="481">
        <v>2007</v>
      </c>
      <c r="B79" s="93" t="s">
        <v>444</v>
      </c>
      <c r="C79" s="93" t="s">
        <v>517</v>
      </c>
      <c r="D79" s="93" t="s">
        <v>6</v>
      </c>
      <c r="E79" s="93" t="s">
        <v>415</v>
      </c>
      <c r="F79" s="435">
        <v>71580</v>
      </c>
      <c r="G79" s="436">
        <v>110550</v>
      </c>
      <c r="H79" s="437" t="s">
        <v>313</v>
      </c>
      <c r="I79" s="435">
        <v>8316</v>
      </c>
      <c r="J79" s="438">
        <v>8316</v>
      </c>
      <c r="K79" s="436">
        <v>8316</v>
      </c>
      <c r="L79" s="81"/>
    </row>
    <row r="80" spans="1:12" ht="11.45" customHeight="1">
      <c r="A80" s="476">
        <v>2012</v>
      </c>
      <c r="B80" s="90" t="s">
        <v>445</v>
      </c>
      <c r="C80" s="90" t="s">
        <v>516</v>
      </c>
      <c r="D80" s="90" t="s">
        <v>20</v>
      </c>
      <c r="E80" s="90" t="s">
        <v>77</v>
      </c>
      <c r="F80" s="361">
        <v>7200</v>
      </c>
      <c r="G80" s="362">
        <v>10624.12</v>
      </c>
      <c r="H80" s="363" t="s">
        <v>401</v>
      </c>
      <c r="I80" s="361">
        <v>11849</v>
      </c>
      <c r="J80" s="364">
        <v>11849</v>
      </c>
      <c r="K80" s="362">
        <v>11849</v>
      </c>
      <c r="L80" s="81"/>
    </row>
    <row r="81" spans="1:12" ht="11.45" customHeight="1">
      <c r="A81" s="480">
        <v>2013</v>
      </c>
      <c r="B81" s="89" t="s">
        <v>446</v>
      </c>
      <c r="C81" s="88" t="s">
        <v>518</v>
      </c>
      <c r="D81" s="89" t="s">
        <v>20</v>
      </c>
      <c r="E81" s="89" t="s">
        <v>78</v>
      </c>
      <c r="F81" s="425">
        <v>8100.2240000000002</v>
      </c>
      <c r="G81" s="426">
        <v>9773.6270000000004</v>
      </c>
      <c r="H81" s="427" t="s">
        <v>313</v>
      </c>
      <c r="I81" s="425">
        <v>5681</v>
      </c>
      <c r="J81" s="428">
        <v>5681</v>
      </c>
      <c r="K81" s="426">
        <v>5750</v>
      </c>
      <c r="L81" s="81"/>
    </row>
    <row r="82" spans="1:12" ht="11.45" customHeight="1">
      <c r="A82" s="475">
        <v>2010</v>
      </c>
      <c r="B82" s="87" t="s">
        <v>446</v>
      </c>
      <c r="C82" s="87" t="s">
        <v>518</v>
      </c>
      <c r="D82" s="87" t="s">
        <v>4</v>
      </c>
      <c r="E82" s="87" t="s">
        <v>79</v>
      </c>
      <c r="F82" s="365">
        <v>99253.75</v>
      </c>
      <c r="G82" s="366">
        <v>115365.1</v>
      </c>
      <c r="H82" s="367" t="s">
        <v>313</v>
      </c>
      <c r="I82" s="365">
        <v>4919</v>
      </c>
      <c r="J82" s="368">
        <v>4919</v>
      </c>
      <c r="K82" s="366">
        <v>4985</v>
      </c>
      <c r="L82" s="81"/>
    </row>
    <row r="83" spans="1:12" ht="11.45" customHeight="1">
      <c r="A83" s="475">
        <v>2007</v>
      </c>
      <c r="B83" s="87" t="s">
        <v>446</v>
      </c>
      <c r="C83" s="87" t="s">
        <v>518</v>
      </c>
      <c r="D83" s="87" t="s">
        <v>6</v>
      </c>
      <c r="E83" s="87" t="s">
        <v>80</v>
      </c>
      <c r="F83" s="365">
        <v>98663.39</v>
      </c>
      <c r="G83" s="366">
        <v>112643.4</v>
      </c>
      <c r="H83" s="367" t="s">
        <v>313</v>
      </c>
      <c r="I83" s="365">
        <v>4667</v>
      </c>
      <c r="J83" s="368">
        <v>4667</v>
      </c>
      <c r="K83" s="366">
        <v>4739</v>
      </c>
      <c r="L83" s="81"/>
    </row>
    <row r="84" spans="1:12" ht="11.45" customHeight="1">
      <c r="A84" s="475">
        <v>2004</v>
      </c>
      <c r="B84" s="87" t="s">
        <v>446</v>
      </c>
      <c r="C84" s="87" t="s">
        <v>518</v>
      </c>
      <c r="D84" s="87" t="s">
        <v>8</v>
      </c>
      <c r="E84" s="87" t="s">
        <v>81</v>
      </c>
      <c r="F84" s="365">
        <v>55108.08</v>
      </c>
      <c r="G84" s="366">
        <v>66740.429999999993</v>
      </c>
      <c r="H84" s="367" t="s">
        <v>313</v>
      </c>
      <c r="I84" s="365">
        <v>4145</v>
      </c>
      <c r="J84" s="368">
        <v>4145</v>
      </c>
      <c r="K84" s="366">
        <v>4145</v>
      </c>
      <c r="L84" s="81"/>
    </row>
    <row r="85" spans="1:12" ht="11.45" customHeight="1">
      <c r="A85" s="478">
        <v>2000</v>
      </c>
      <c r="B85" s="91" t="s">
        <v>446</v>
      </c>
      <c r="C85" s="91" t="s">
        <v>518</v>
      </c>
      <c r="D85" s="91" t="s">
        <v>10</v>
      </c>
      <c r="E85" s="91" t="s">
        <v>83</v>
      </c>
      <c r="F85" s="379">
        <v>36391.25</v>
      </c>
      <c r="G85" s="380">
        <v>45700.77</v>
      </c>
      <c r="H85" s="381" t="s">
        <v>402</v>
      </c>
      <c r="I85" s="379">
        <v>6062</v>
      </c>
      <c r="J85" s="382">
        <v>6062</v>
      </c>
      <c r="K85" s="380">
        <v>6062</v>
      </c>
      <c r="L85" s="81"/>
    </row>
    <row r="86" spans="1:12" ht="11.45" customHeight="1">
      <c r="A86" s="475">
        <v>2013</v>
      </c>
      <c r="B86" s="87" t="s">
        <v>447</v>
      </c>
      <c r="C86" s="87" t="s">
        <v>512</v>
      </c>
      <c r="D86" s="87" t="s">
        <v>20</v>
      </c>
      <c r="E86" s="87" t="s">
        <v>84</v>
      </c>
      <c r="F86" s="365">
        <v>25894.25</v>
      </c>
      <c r="G86" s="366">
        <v>28550.82</v>
      </c>
      <c r="H86" s="367" t="s">
        <v>313</v>
      </c>
      <c r="I86" s="365">
        <v>11026</v>
      </c>
      <c r="J86" s="368">
        <v>10953</v>
      </c>
      <c r="K86" s="366">
        <v>11026</v>
      </c>
      <c r="L86" s="81"/>
    </row>
    <row r="87" spans="1:12" ht="11.45" customHeight="1">
      <c r="A87" s="475">
        <v>2010</v>
      </c>
      <c r="B87" s="87" t="s">
        <v>447</v>
      </c>
      <c r="C87" s="87" t="s">
        <v>512</v>
      </c>
      <c r="D87" s="87" t="s">
        <v>4</v>
      </c>
      <c r="E87" s="87" t="s">
        <v>85</v>
      </c>
      <c r="F87" s="365">
        <v>24050</v>
      </c>
      <c r="G87" s="366">
        <v>26454.57</v>
      </c>
      <c r="H87" s="367" t="s">
        <v>313</v>
      </c>
      <c r="I87" s="365">
        <v>9348</v>
      </c>
      <c r="J87" s="368">
        <v>9302</v>
      </c>
      <c r="K87" s="366">
        <v>9348</v>
      </c>
      <c r="L87" s="81"/>
    </row>
    <row r="88" spans="1:12" ht="11.45" customHeight="1">
      <c r="A88" s="475">
        <v>2007</v>
      </c>
      <c r="B88" s="87" t="s">
        <v>447</v>
      </c>
      <c r="C88" s="87" t="s">
        <v>512</v>
      </c>
      <c r="D88" s="87" t="s">
        <v>6</v>
      </c>
      <c r="E88" s="87" t="s">
        <v>86</v>
      </c>
      <c r="F88" s="365">
        <v>22297</v>
      </c>
      <c r="G88" s="366">
        <v>24537.3</v>
      </c>
      <c r="H88" s="367" t="s">
        <v>313</v>
      </c>
      <c r="I88" s="365">
        <v>10471</v>
      </c>
      <c r="J88" s="368">
        <v>10400</v>
      </c>
      <c r="K88" s="366">
        <v>10471</v>
      </c>
      <c r="L88" s="81"/>
    </row>
    <row r="89" spans="1:12" ht="11.45" customHeight="1">
      <c r="A89" s="475">
        <v>2004</v>
      </c>
      <c r="B89" s="87" t="s">
        <v>447</v>
      </c>
      <c r="C89" s="87" t="s">
        <v>512</v>
      </c>
      <c r="D89" s="87" t="s">
        <v>8</v>
      </c>
      <c r="E89" s="87" t="s">
        <v>87</v>
      </c>
      <c r="F89" s="365">
        <v>19439</v>
      </c>
      <c r="G89" s="366">
        <v>21405.98</v>
      </c>
      <c r="H89" s="367" t="s">
        <v>313</v>
      </c>
      <c r="I89" s="365">
        <v>11226</v>
      </c>
      <c r="J89" s="368">
        <v>11144</v>
      </c>
      <c r="K89" s="366">
        <v>11226</v>
      </c>
      <c r="L89" s="81"/>
    </row>
    <row r="90" spans="1:12" ht="11.45" customHeight="1">
      <c r="A90" s="475">
        <v>2000</v>
      </c>
      <c r="B90" s="87" t="s">
        <v>447</v>
      </c>
      <c r="C90" s="87" t="s">
        <v>512</v>
      </c>
      <c r="D90" s="87" t="s">
        <v>10</v>
      </c>
      <c r="E90" s="87" t="s">
        <v>88</v>
      </c>
      <c r="F90" s="365">
        <v>97252.64</v>
      </c>
      <c r="G90" s="366">
        <v>106740.2</v>
      </c>
      <c r="H90" s="367" t="s">
        <v>313</v>
      </c>
      <c r="I90" s="365">
        <v>10421</v>
      </c>
      <c r="J90" s="368">
        <v>10378</v>
      </c>
      <c r="K90" s="366">
        <v>10421</v>
      </c>
      <c r="L90" s="81"/>
    </row>
    <row r="91" spans="1:12" ht="11.45" customHeight="1">
      <c r="A91" s="475">
        <v>1995</v>
      </c>
      <c r="B91" s="87" t="s">
        <v>447</v>
      </c>
      <c r="C91" s="87" t="s">
        <v>512</v>
      </c>
      <c r="D91" s="87" t="s">
        <v>12</v>
      </c>
      <c r="E91" s="87" t="s">
        <v>89</v>
      </c>
      <c r="F91" s="365">
        <v>81104.5</v>
      </c>
      <c r="G91" s="366">
        <v>86953.33</v>
      </c>
      <c r="H91" s="367" t="s">
        <v>313</v>
      </c>
      <c r="I91" s="365">
        <v>9261</v>
      </c>
      <c r="J91" s="368">
        <v>9261</v>
      </c>
      <c r="K91" s="366">
        <v>9261</v>
      </c>
      <c r="L91" s="81"/>
    </row>
    <row r="92" spans="1:12" ht="11.45" customHeight="1">
      <c r="A92" s="475">
        <v>1991</v>
      </c>
      <c r="B92" s="87" t="s">
        <v>447</v>
      </c>
      <c r="C92" s="87" t="s">
        <v>512</v>
      </c>
      <c r="D92" s="87" t="s">
        <v>14</v>
      </c>
      <c r="E92" s="87" t="s">
        <v>90</v>
      </c>
      <c r="F92" s="365">
        <v>84550</v>
      </c>
      <c r="G92" s="366">
        <v>88844.75</v>
      </c>
      <c r="H92" s="367" t="s">
        <v>313</v>
      </c>
      <c r="I92" s="365">
        <v>11748</v>
      </c>
      <c r="J92" s="368">
        <v>11748</v>
      </c>
      <c r="K92" s="366">
        <v>11748</v>
      </c>
      <c r="L92" s="81"/>
    </row>
    <row r="93" spans="1:12" ht="11.45" customHeight="1">
      <c r="A93" s="475">
        <v>1987</v>
      </c>
      <c r="B93" s="87" t="s">
        <v>447</v>
      </c>
      <c r="C93" s="87" t="s">
        <v>512</v>
      </c>
      <c r="D93" s="87" t="s">
        <v>16</v>
      </c>
      <c r="E93" s="87" t="s">
        <v>91</v>
      </c>
      <c r="F93" s="365">
        <v>62210</v>
      </c>
      <c r="G93" s="366">
        <v>64692.05</v>
      </c>
      <c r="H93" s="367" t="s">
        <v>313</v>
      </c>
      <c r="I93" s="365">
        <v>11863</v>
      </c>
      <c r="J93" s="368">
        <v>11863</v>
      </c>
      <c r="K93" s="366">
        <v>11863</v>
      </c>
      <c r="L93" s="81"/>
    </row>
    <row r="94" spans="1:12" ht="11.45" customHeight="1">
      <c r="A94" s="480">
        <v>2010</v>
      </c>
      <c r="B94" s="89" t="s">
        <v>448</v>
      </c>
      <c r="C94" s="88" t="s">
        <v>512</v>
      </c>
      <c r="D94" s="89" t="s">
        <v>4</v>
      </c>
      <c r="E94" s="89" t="s">
        <v>92</v>
      </c>
      <c r="F94" s="425">
        <v>21020.87</v>
      </c>
      <c r="G94" s="426">
        <v>23881.78</v>
      </c>
      <c r="H94" s="427" t="s">
        <v>402</v>
      </c>
      <c r="I94" s="425">
        <v>15680</v>
      </c>
      <c r="J94" s="428">
        <v>15680</v>
      </c>
      <c r="K94" s="426">
        <v>15680</v>
      </c>
      <c r="L94" s="81"/>
    </row>
    <row r="95" spans="1:12" ht="11.45" customHeight="1">
      <c r="A95" s="475">
        <v>2005</v>
      </c>
      <c r="B95" s="87" t="s">
        <v>448</v>
      </c>
      <c r="C95" s="87" t="s">
        <v>512</v>
      </c>
      <c r="D95" s="87" t="s">
        <v>8</v>
      </c>
      <c r="E95" s="87" t="s">
        <v>93</v>
      </c>
      <c r="F95" s="365">
        <v>17300.78</v>
      </c>
      <c r="G95" s="366">
        <v>19541.669999999998</v>
      </c>
      <c r="H95" s="367" t="s">
        <v>402</v>
      </c>
      <c r="I95" s="365">
        <v>10240</v>
      </c>
      <c r="J95" s="368">
        <v>10240</v>
      </c>
      <c r="K95" s="366">
        <v>10240</v>
      </c>
      <c r="L95" s="81"/>
    </row>
    <row r="96" spans="1:12" ht="11.45" customHeight="1">
      <c r="A96" s="475">
        <v>2000</v>
      </c>
      <c r="B96" s="87" t="s">
        <v>448</v>
      </c>
      <c r="C96" s="87" t="s">
        <v>512</v>
      </c>
      <c r="D96" s="87" t="s">
        <v>10</v>
      </c>
      <c r="E96" s="87" t="s">
        <v>94</v>
      </c>
      <c r="F96" s="365">
        <v>98986.46</v>
      </c>
      <c r="G96" s="366">
        <v>113345.2</v>
      </c>
      <c r="H96" s="367" t="s">
        <v>402</v>
      </c>
      <c r="I96" s="365">
        <v>10301</v>
      </c>
      <c r="J96" s="368">
        <v>10301</v>
      </c>
      <c r="K96" s="366">
        <v>10301</v>
      </c>
      <c r="L96" s="81"/>
    </row>
    <row r="97" spans="1:12" ht="11.45" customHeight="1">
      <c r="A97" s="475">
        <v>1994</v>
      </c>
      <c r="B97" s="87" t="s">
        <v>448</v>
      </c>
      <c r="C97" s="87" t="s">
        <v>512</v>
      </c>
      <c r="D97" s="87" t="s">
        <v>12</v>
      </c>
      <c r="E97" s="87" t="s">
        <v>95</v>
      </c>
      <c r="F97" s="365">
        <v>90856.15</v>
      </c>
      <c r="G97" s="366">
        <v>105348.3</v>
      </c>
      <c r="H97" s="367" t="s">
        <v>402</v>
      </c>
      <c r="I97" s="365">
        <v>11289</v>
      </c>
      <c r="J97" s="368">
        <v>11289</v>
      </c>
      <c r="K97" s="366">
        <v>11289</v>
      </c>
      <c r="L97" s="81"/>
    </row>
    <row r="98" spans="1:12" ht="11.45" customHeight="1">
      <c r="A98" s="475">
        <v>1989</v>
      </c>
      <c r="B98" s="87" t="s">
        <v>448</v>
      </c>
      <c r="C98" s="87" t="s">
        <v>512</v>
      </c>
      <c r="D98" s="87" t="s">
        <v>14</v>
      </c>
      <c r="E98" s="87" t="s">
        <v>96</v>
      </c>
      <c r="F98" s="365">
        <v>73025</v>
      </c>
      <c r="G98" s="366">
        <v>81893.31</v>
      </c>
      <c r="H98" s="367" t="s">
        <v>402</v>
      </c>
      <c r="I98" s="365">
        <v>8603</v>
      </c>
      <c r="J98" s="368">
        <v>8603</v>
      </c>
      <c r="K98" s="366">
        <v>8603</v>
      </c>
      <c r="L98" s="81"/>
    </row>
    <row r="99" spans="1:12" ht="11.45" customHeight="1">
      <c r="A99" s="475">
        <v>1984</v>
      </c>
      <c r="B99" s="87" t="s">
        <v>448</v>
      </c>
      <c r="C99" s="87" t="s">
        <v>512</v>
      </c>
      <c r="D99" s="87" t="s">
        <v>16</v>
      </c>
      <c r="E99" s="87" t="s">
        <v>97</v>
      </c>
      <c r="F99" s="365">
        <v>58495.54</v>
      </c>
      <c r="G99" s="366">
        <v>68554.929999999993</v>
      </c>
      <c r="H99" s="367" t="s">
        <v>402</v>
      </c>
      <c r="I99" s="365">
        <v>11463</v>
      </c>
      <c r="J99" s="368">
        <v>11463</v>
      </c>
      <c r="K99" s="366">
        <v>11463</v>
      </c>
      <c r="L99" s="81"/>
    </row>
    <row r="100" spans="1:12" ht="11.45" customHeight="1">
      <c r="A100" s="478">
        <v>1978</v>
      </c>
      <c r="B100" s="91" t="s">
        <v>448</v>
      </c>
      <c r="C100" s="91" t="s">
        <v>512</v>
      </c>
      <c r="D100" s="91" t="s">
        <v>18</v>
      </c>
      <c r="E100" s="91" t="s">
        <v>98</v>
      </c>
      <c r="F100" s="379">
        <v>32364.28</v>
      </c>
      <c r="G100" s="380">
        <v>37340.129999999997</v>
      </c>
      <c r="H100" s="381" t="s">
        <v>402</v>
      </c>
      <c r="I100" s="379">
        <v>9356</v>
      </c>
      <c r="J100" s="382">
        <v>9356</v>
      </c>
      <c r="K100" s="380">
        <v>10468</v>
      </c>
      <c r="L100" s="81"/>
    </row>
    <row r="101" spans="1:12" ht="11.45" customHeight="1">
      <c r="A101" s="479">
        <v>2016</v>
      </c>
      <c r="B101" s="360" t="s">
        <v>449</v>
      </c>
      <c r="C101" s="360" t="s">
        <v>513</v>
      </c>
      <c r="D101" s="360" t="s">
        <v>623</v>
      </c>
      <c r="E101" s="360" t="s">
        <v>697</v>
      </c>
      <c r="F101" s="387">
        <v>4499.4160000000002</v>
      </c>
      <c r="G101" s="388">
        <v>5894.7749999999996</v>
      </c>
      <c r="H101" s="389" t="s">
        <v>401</v>
      </c>
      <c r="I101" s="387">
        <v>2694</v>
      </c>
      <c r="J101" s="390">
        <v>2694</v>
      </c>
      <c r="K101" s="388">
        <v>2694</v>
      </c>
      <c r="L101" s="81"/>
    </row>
    <row r="102" spans="1:12" ht="11.45" customHeight="1">
      <c r="A102" s="476">
        <v>2013</v>
      </c>
      <c r="B102" s="90" t="s">
        <v>449</v>
      </c>
      <c r="C102" s="90" t="s">
        <v>513</v>
      </c>
      <c r="D102" s="90" t="s">
        <v>20</v>
      </c>
      <c r="E102" s="90" t="s">
        <v>99</v>
      </c>
      <c r="F102" s="361">
        <v>3446.2040000000002</v>
      </c>
      <c r="G102" s="362">
        <v>4485.0389999999998</v>
      </c>
      <c r="H102" s="363" t="s">
        <v>401</v>
      </c>
      <c r="I102" s="361">
        <v>2758</v>
      </c>
      <c r="J102" s="364">
        <v>2758</v>
      </c>
      <c r="K102" s="362">
        <v>2758</v>
      </c>
      <c r="L102" s="81"/>
    </row>
    <row r="103" spans="1:12" ht="11.45" customHeight="1">
      <c r="A103" s="477">
        <v>2010</v>
      </c>
      <c r="B103" s="101" t="s">
        <v>449</v>
      </c>
      <c r="C103" s="101" t="s">
        <v>513</v>
      </c>
      <c r="D103" s="101" t="s">
        <v>4</v>
      </c>
      <c r="E103" s="101" t="s">
        <v>100</v>
      </c>
      <c r="F103" s="392">
        <v>2227.1239999999998</v>
      </c>
      <c r="G103" s="393">
        <v>3125.7840000000001</v>
      </c>
      <c r="H103" s="394" t="s">
        <v>401</v>
      </c>
      <c r="I103" s="392">
        <v>5532</v>
      </c>
      <c r="J103" s="395">
        <v>5532</v>
      </c>
      <c r="K103" s="393">
        <v>5532</v>
      </c>
      <c r="L103" s="81"/>
    </row>
    <row r="104" spans="1:12" ht="11.45" customHeight="1">
      <c r="A104" s="856">
        <v>2015</v>
      </c>
      <c r="B104" s="482" t="s">
        <v>451</v>
      </c>
      <c r="C104" s="371" t="s">
        <v>512</v>
      </c>
      <c r="D104" s="371" t="s">
        <v>622</v>
      </c>
      <c r="E104" s="372" t="s">
        <v>614</v>
      </c>
      <c r="F104" s="373">
        <v>22002.33</v>
      </c>
      <c r="G104" s="374">
        <v>24988.18</v>
      </c>
      <c r="H104" s="375" t="s">
        <v>313</v>
      </c>
      <c r="I104" s="373">
        <v>14419</v>
      </c>
      <c r="J104" s="376">
        <v>14419</v>
      </c>
      <c r="K104" s="374">
        <v>14419</v>
      </c>
      <c r="L104" s="81"/>
    </row>
    <row r="105" spans="1:12" ht="11.45" customHeight="1">
      <c r="A105" s="857">
        <v>2014</v>
      </c>
      <c r="B105" s="483" t="s">
        <v>451</v>
      </c>
      <c r="C105" s="369" t="s">
        <v>512</v>
      </c>
      <c r="D105" s="369" t="s">
        <v>20</v>
      </c>
      <c r="E105" s="370" t="s">
        <v>698</v>
      </c>
      <c r="F105" s="365">
        <v>21471</v>
      </c>
      <c r="G105" s="366">
        <v>24404.81</v>
      </c>
      <c r="H105" s="367" t="s">
        <v>313</v>
      </c>
      <c r="I105" s="365">
        <v>15901</v>
      </c>
      <c r="J105" s="368">
        <v>15901</v>
      </c>
      <c r="K105" s="366">
        <v>15901</v>
      </c>
      <c r="L105" s="81"/>
    </row>
    <row r="106" spans="1:12" ht="11.45" customHeight="1">
      <c r="A106" s="857">
        <v>2013</v>
      </c>
      <c r="B106" s="483" t="s">
        <v>451</v>
      </c>
      <c r="C106" s="369" t="s">
        <v>512</v>
      </c>
      <c r="D106" s="369" t="s">
        <v>20</v>
      </c>
      <c r="E106" s="370" t="s">
        <v>699</v>
      </c>
      <c r="F106" s="365">
        <v>21176.43</v>
      </c>
      <c r="G106" s="366">
        <v>24185.96</v>
      </c>
      <c r="H106" s="367" t="s">
        <v>313</v>
      </c>
      <c r="I106" s="365">
        <v>15941</v>
      </c>
      <c r="J106" s="368">
        <v>15941</v>
      </c>
      <c r="K106" s="366">
        <v>15941</v>
      </c>
      <c r="L106" s="81"/>
    </row>
    <row r="107" spans="1:12" ht="11.45" customHeight="1">
      <c r="A107" s="857">
        <v>2012</v>
      </c>
      <c r="B107" s="483" t="s">
        <v>451</v>
      </c>
      <c r="C107" s="369" t="s">
        <v>512</v>
      </c>
      <c r="D107" s="369" t="s">
        <v>20</v>
      </c>
      <c r="E107" s="370" t="s">
        <v>700</v>
      </c>
      <c r="F107" s="365">
        <v>20745.099999999999</v>
      </c>
      <c r="G107" s="366">
        <v>23606.400000000001</v>
      </c>
      <c r="H107" s="367" t="s">
        <v>313</v>
      </c>
      <c r="I107" s="365">
        <v>17984</v>
      </c>
      <c r="J107" s="368">
        <v>17984</v>
      </c>
      <c r="K107" s="366">
        <v>17984</v>
      </c>
      <c r="L107" s="81"/>
    </row>
    <row r="108" spans="1:12" ht="11.45" customHeight="1">
      <c r="A108" s="857">
        <v>2011</v>
      </c>
      <c r="B108" s="483" t="s">
        <v>451</v>
      </c>
      <c r="C108" s="369" t="s">
        <v>512</v>
      </c>
      <c r="D108" s="369" t="s">
        <v>4</v>
      </c>
      <c r="E108" s="370" t="s">
        <v>615</v>
      </c>
      <c r="F108" s="365">
        <v>20528.27</v>
      </c>
      <c r="G108" s="366">
        <v>23452.11</v>
      </c>
      <c r="H108" s="367" t="s">
        <v>313</v>
      </c>
      <c r="I108" s="365">
        <v>16392</v>
      </c>
      <c r="J108" s="368">
        <v>16392</v>
      </c>
      <c r="K108" s="366">
        <v>16392</v>
      </c>
      <c r="L108" s="81"/>
    </row>
    <row r="109" spans="1:12" ht="11.45" customHeight="1">
      <c r="A109" s="857">
        <v>2010</v>
      </c>
      <c r="B109" s="483" t="s">
        <v>451</v>
      </c>
      <c r="C109" s="369" t="s">
        <v>512</v>
      </c>
      <c r="D109" s="369" t="s">
        <v>4</v>
      </c>
      <c r="E109" s="370" t="s">
        <v>102</v>
      </c>
      <c r="F109" s="365">
        <v>20427.5</v>
      </c>
      <c r="G109" s="366">
        <v>23000.34</v>
      </c>
      <c r="H109" s="367" t="s">
        <v>313</v>
      </c>
      <c r="I109" s="365">
        <v>16700</v>
      </c>
      <c r="J109" s="368">
        <v>16700</v>
      </c>
      <c r="K109" s="366">
        <v>16700</v>
      </c>
      <c r="L109" s="81"/>
    </row>
    <row r="110" spans="1:12" ht="11.45" customHeight="1">
      <c r="A110" s="857">
        <v>2009</v>
      </c>
      <c r="B110" s="483" t="s">
        <v>451</v>
      </c>
      <c r="C110" s="369" t="s">
        <v>512</v>
      </c>
      <c r="D110" s="369" t="s">
        <v>4</v>
      </c>
      <c r="E110" s="370" t="s">
        <v>701</v>
      </c>
      <c r="F110" s="365">
        <v>20122.38</v>
      </c>
      <c r="G110" s="366">
        <v>22562.84</v>
      </c>
      <c r="H110" s="367" t="s">
        <v>313</v>
      </c>
      <c r="I110" s="365">
        <v>13884</v>
      </c>
      <c r="J110" s="368">
        <v>13884</v>
      </c>
      <c r="K110" s="366">
        <v>13884</v>
      </c>
      <c r="L110" s="81"/>
    </row>
    <row r="111" spans="1:12" ht="11.45" customHeight="1">
      <c r="A111" s="857">
        <v>2008</v>
      </c>
      <c r="B111" s="483" t="s">
        <v>451</v>
      </c>
      <c r="C111" s="369" t="s">
        <v>512</v>
      </c>
      <c r="D111" s="369" t="s">
        <v>6</v>
      </c>
      <c r="E111" s="370" t="s">
        <v>702</v>
      </c>
      <c r="F111" s="365">
        <v>19703</v>
      </c>
      <c r="G111" s="366">
        <v>22482.97</v>
      </c>
      <c r="H111" s="367" t="s">
        <v>313</v>
      </c>
      <c r="I111" s="365">
        <v>10266</v>
      </c>
      <c r="J111" s="368">
        <v>10266</v>
      </c>
      <c r="K111" s="366">
        <v>10266</v>
      </c>
      <c r="L111" s="81"/>
    </row>
    <row r="112" spans="1:12" ht="11.45" customHeight="1">
      <c r="A112" s="857">
        <v>2007</v>
      </c>
      <c r="B112" s="483" t="s">
        <v>451</v>
      </c>
      <c r="C112" s="369" t="s">
        <v>512</v>
      </c>
      <c r="D112" s="369" t="s">
        <v>6</v>
      </c>
      <c r="E112" s="370" t="s">
        <v>103</v>
      </c>
      <c r="F112" s="365">
        <v>19276.439999999999</v>
      </c>
      <c r="G112" s="366">
        <v>21934.03</v>
      </c>
      <c r="H112" s="367" t="s">
        <v>313</v>
      </c>
      <c r="I112" s="365">
        <v>10919</v>
      </c>
      <c r="J112" s="368">
        <v>10919</v>
      </c>
      <c r="K112" s="366">
        <v>10919</v>
      </c>
      <c r="L112" s="81"/>
    </row>
    <row r="113" spans="1:12" ht="11.45" customHeight="1">
      <c r="A113" s="857">
        <v>2006</v>
      </c>
      <c r="B113" s="483" t="s">
        <v>451</v>
      </c>
      <c r="C113" s="369" t="s">
        <v>512</v>
      </c>
      <c r="D113" s="369" t="s">
        <v>6</v>
      </c>
      <c r="E113" s="370" t="s">
        <v>616</v>
      </c>
      <c r="F113" s="365">
        <v>18573.23</v>
      </c>
      <c r="G113" s="366">
        <v>21297.24</v>
      </c>
      <c r="H113" s="367" t="s">
        <v>313</v>
      </c>
      <c r="I113" s="365">
        <v>11547</v>
      </c>
      <c r="J113" s="368">
        <v>11547</v>
      </c>
      <c r="K113" s="366">
        <v>11547</v>
      </c>
      <c r="L113" s="81"/>
    </row>
    <row r="114" spans="1:12" ht="11.45" customHeight="1">
      <c r="A114" s="857">
        <v>2005</v>
      </c>
      <c r="B114" s="483" t="s">
        <v>451</v>
      </c>
      <c r="C114" s="369" t="s">
        <v>512</v>
      </c>
      <c r="D114" s="369" t="s">
        <v>8</v>
      </c>
      <c r="E114" s="370" t="s">
        <v>703</v>
      </c>
      <c r="F114" s="365">
        <v>18282</v>
      </c>
      <c r="G114" s="366">
        <v>20801.419999999998</v>
      </c>
      <c r="H114" s="367" t="s">
        <v>313</v>
      </c>
      <c r="I114" s="365">
        <v>12355</v>
      </c>
      <c r="J114" s="368">
        <v>12355</v>
      </c>
      <c r="K114" s="366">
        <v>12355</v>
      </c>
      <c r="L114" s="81"/>
    </row>
    <row r="115" spans="1:12" ht="11.45" customHeight="1">
      <c r="A115" s="857">
        <v>2004</v>
      </c>
      <c r="B115" s="483" t="s">
        <v>451</v>
      </c>
      <c r="C115" s="369" t="s">
        <v>512</v>
      </c>
      <c r="D115" s="369" t="s">
        <v>8</v>
      </c>
      <c r="E115" s="370" t="s">
        <v>104</v>
      </c>
      <c r="F115" s="365">
        <v>18273.759999999998</v>
      </c>
      <c r="G115" s="366">
        <v>20462.04</v>
      </c>
      <c r="H115" s="367" t="s">
        <v>313</v>
      </c>
      <c r="I115" s="365">
        <v>11290</v>
      </c>
      <c r="J115" s="368">
        <v>11290</v>
      </c>
      <c r="K115" s="366">
        <v>11290</v>
      </c>
      <c r="L115" s="81"/>
    </row>
    <row r="116" spans="1:12" ht="11.45" customHeight="1">
      <c r="A116" s="857">
        <v>2003</v>
      </c>
      <c r="B116" s="483" t="s">
        <v>451</v>
      </c>
      <c r="C116" s="369" t="s">
        <v>512</v>
      </c>
      <c r="D116" s="369" t="s">
        <v>8</v>
      </c>
      <c r="E116" s="370" t="s">
        <v>704</v>
      </c>
      <c r="F116" s="365">
        <v>18073</v>
      </c>
      <c r="G116" s="366">
        <v>20012.689999999999</v>
      </c>
      <c r="H116" s="367" t="s">
        <v>313</v>
      </c>
      <c r="I116" s="365">
        <v>11641</v>
      </c>
      <c r="J116" s="368">
        <v>11641</v>
      </c>
      <c r="K116" s="366">
        <v>11641</v>
      </c>
      <c r="L116" s="81"/>
    </row>
    <row r="117" spans="1:12" ht="11.45" customHeight="1">
      <c r="A117" s="857">
        <v>2002</v>
      </c>
      <c r="B117" s="483" t="s">
        <v>451</v>
      </c>
      <c r="C117" s="369" t="s">
        <v>512</v>
      </c>
      <c r="D117" s="369" t="s">
        <v>10</v>
      </c>
      <c r="E117" s="370" t="s">
        <v>705</v>
      </c>
      <c r="F117" s="365">
        <v>17972.53</v>
      </c>
      <c r="G117" s="366">
        <v>20029.13</v>
      </c>
      <c r="H117" s="367" t="s">
        <v>313</v>
      </c>
      <c r="I117" s="365">
        <v>11904</v>
      </c>
      <c r="J117" s="368">
        <v>11904</v>
      </c>
      <c r="K117" s="366">
        <v>11904</v>
      </c>
      <c r="L117" s="81"/>
    </row>
    <row r="118" spans="1:12" ht="11.45" customHeight="1">
      <c r="A118" s="857">
        <v>2001</v>
      </c>
      <c r="B118" s="483" t="s">
        <v>451</v>
      </c>
      <c r="C118" s="369" t="s">
        <v>512</v>
      </c>
      <c r="D118" s="369" t="s">
        <v>10</v>
      </c>
      <c r="E118" s="370" t="s">
        <v>617</v>
      </c>
      <c r="F118" s="365">
        <v>33788.78</v>
      </c>
      <c r="G118" s="366">
        <v>38107.32</v>
      </c>
      <c r="H118" s="367" t="s">
        <v>313</v>
      </c>
      <c r="I118" s="365">
        <v>12315</v>
      </c>
      <c r="J118" s="368">
        <v>12315</v>
      </c>
      <c r="K118" s="366">
        <v>12315</v>
      </c>
      <c r="L118" s="81"/>
    </row>
    <row r="119" spans="1:12" ht="11.45" customHeight="1">
      <c r="A119" s="857">
        <v>2000</v>
      </c>
      <c r="B119" s="483" t="s">
        <v>451</v>
      </c>
      <c r="C119" s="369" t="s">
        <v>512</v>
      </c>
      <c r="D119" s="369" t="s">
        <v>10</v>
      </c>
      <c r="E119" s="370" t="s">
        <v>105</v>
      </c>
      <c r="F119" s="365">
        <v>33735.360000000001</v>
      </c>
      <c r="G119" s="366">
        <v>37465.550000000003</v>
      </c>
      <c r="H119" s="367" t="s">
        <v>313</v>
      </c>
      <c r="I119" s="365">
        <v>11793</v>
      </c>
      <c r="J119" s="368">
        <v>11793</v>
      </c>
      <c r="K119" s="366">
        <v>11793</v>
      </c>
      <c r="L119" s="81"/>
    </row>
    <row r="120" spans="1:12" ht="11.45" customHeight="1">
      <c r="A120" s="857">
        <v>1998</v>
      </c>
      <c r="B120" s="483" t="s">
        <v>451</v>
      </c>
      <c r="C120" s="369" t="s">
        <v>512</v>
      </c>
      <c r="D120" s="369" t="s">
        <v>10</v>
      </c>
      <c r="E120" s="370" t="s">
        <v>618</v>
      </c>
      <c r="F120" s="365">
        <v>31493</v>
      </c>
      <c r="G120" s="366">
        <v>35234.699999999997</v>
      </c>
      <c r="H120" s="367" t="s">
        <v>313</v>
      </c>
      <c r="I120" s="365">
        <v>7220</v>
      </c>
      <c r="J120" s="368">
        <v>7220</v>
      </c>
      <c r="K120" s="366">
        <v>7220</v>
      </c>
      <c r="L120" s="81"/>
    </row>
    <row r="121" spans="1:12" ht="11.45" customHeight="1">
      <c r="A121" s="857">
        <v>1995</v>
      </c>
      <c r="B121" s="483" t="s">
        <v>451</v>
      </c>
      <c r="C121" s="369" t="s">
        <v>512</v>
      </c>
      <c r="D121" s="369" t="s">
        <v>12</v>
      </c>
      <c r="E121" s="370" t="s">
        <v>619</v>
      </c>
      <c r="F121" s="365">
        <v>29633.66</v>
      </c>
      <c r="G121" s="366">
        <v>33076.92</v>
      </c>
      <c r="H121" s="367" t="s">
        <v>313</v>
      </c>
      <c r="I121" s="365">
        <v>6694</v>
      </c>
      <c r="J121" s="368">
        <v>6694</v>
      </c>
      <c r="K121" s="366">
        <v>6694</v>
      </c>
      <c r="L121" s="81"/>
    </row>
    <row r="122" spans="1:12" ht="11.45" customHeight="1">
      <c r="A122" s="857">
        <v>1994</v>
      </c>
      <c r="B122" s="483" t="s">
        <v>451</v>
      </c>
      <c r="C122" s="369" t="s">
        <v>512</v>
      </c>
      <c r="D122" s="369" t="s">
        <v>12</v>
      </c>
      <c r="E122" s="370" t="s">
        <v>106</v>
      </c>
      <c r="F122" s="365">
        <v>29198.5</v>
      </c>
      <c r="G122" s="366">
        <v>32268.25</v>
      </c>
      <c r="H122" s="367" t="s">
        <v>313</v>
      </c>
      <c r="I122" s="365">
        <v>6763</v>
      </c>
      <c r="J122" s="368">
        <v>6763</v>
      </c>
      <c r="K122" s="366">
        <v>6763</v>
      </c>
      <c r="L122" s="81"/>
    </row>
    <row r="123" spans="1:12" ht="11.45" customHeight="1">
      <c r="A123" s="857">
        <v>1991</v>
      </c>
      <c r="B123" s="483" t="s">
        <v>451</v>
      </c>
      <c r="C123" s="369" t="s">
        <v>512</v>
      </c>
      <c r="D123" s="369" t="s">
        <v>14</v>
      </c>
      <c r="E123" s="370" t="s">
        <v>620</v>
      </c>
      <c r="F123" s="365">
        <v>25994</v>
      </c>
      <c r="G123" s="366">
        <v>28963.07</v>
      </c>
      <c r="H123" s="367" t="s">
        <v>313</v>
      </c>
      <c r="I123" s="365">
        <v>6663</v>
      </c>
      <c r="J123" s="368">
        <v>6663</v>
      </c>
      <c r="K123" s="366">
        <v>6663</v>
      </c>
      <c r="L123" s="81"/>
    </row>
    <row r="124" spans="1:12" ht="11.45" customHeight="1">
      <c r="A124" s="857">
        <v>1989</v>
      </c>
      <c r="B124" s="483" t="s">
        <v>451</v>
      </c>
      <c r="C124" s="369" t="s">
        <v>512</v>
      </c>
      <c r="D124" s="369" t="s">
        <v>14</v>
      </c>
      <c r="E124" s="370" t="s">
        <v>107</v>
      </c>
      <c r="F124" s="365">
        <v>25190.68</v>
      </c>
      <c r="G124" s="366">
        <v>27980.720000000001</v>
      </c>
      <c r="H124" s="367" t="s">
        <v>313</v>
      </c>
      <c r="I124" s="365">
        <v>4636</v>
      </c>
      <c r="J124" s="368">
        <v>4636</v>
      </c>
      <c r="K124" s="366">
        <v>4636</v>
      </c>
      <c r="L124" s="81"/>
    </row>
    <row r="125" spans="1:12" ht="11.45" customHeight="1">
      <c r="A125" s="857">
        <v>1987</v>
      </c>
      <c r="B125" s="483" t="s">
        <v>451</v>
      </c>
      <c r="C125" s="369" t="s">
        <v>512</v>
      </c>
      <c r="D125" s="369" t="s">
        <v>16</v>
      </c>
      <c r="E125" s="370" t="s">
        <v>621</v>
      </c>
      <c r="F125" s="365">
        <v>23276</v>
      </c>
      <c r="G125" s="366">
        <v>25490.240000000002</v>
      </c>
      <c r="H125" s="367" t="s">
        <v>313</v>
      </c>
      <c r="I125" s="365">
        <v>4812</v>
      </c>
      <c r="J125" s="368">
        <v>4812</v>
      </c>
      <c r="K125" s="366">
        <v>4812</v>
      </c>
      <c r="L125" s="81"/>
    </row>
    <row r="126" spans="1:12" ht="11.45" customHeight="1">
      <c r="A126" s="857">
        <v>1984</v>
      </c>
      <c r="B126" s="483" t="s">
        <v>451</v>
      </c>
      <c r="C126" s="369" t="s">
        <v>512</v>
      </c>
      <c r="D126" s="369" t="s">
        <v>16</v>
      </c>
      <c r="E126" s="370" t="s">
        <v>108</v>
      </c>
      <c r="F126" s="365">
        <v>21242.45</v>
      </c>
      <c r="G126" s="366">
        <v>23135.39</v>
      </c>
      <c r="H126" s="367" t="s">
        <v>313</v>
      </c>
      <c r="I126" s="365">
        <v>5315</v>
      </c>
      <c r="J126" s="368">
        <v>5315</v>
      </c>
      <c r="K126" s="366">
        <v>5315</v>
      </c>
      <c r="L126" s="81"/>
    </row>
    <row r="127" spans="1:12" ht="11.45" customHeight="1">
      <c r="A127" s="857">
        <v>1983</v>
      </c>
      <c r="B127" s="483" t="s">
        <v>451</v>
      </c>
      <c r="C127" s="369" t="s">
        <v>512</v>
      </c>
      <c r="D127" s="369" t="s">
        <v>16</v>
      </c>
      <c r="E127" s="370" t="s">
        <v>109</v>
      </c>
      <c r="F127" s="365">
        <v>24800</v>
      </c>
      <c r="G127" s="366">
        <v>27950.21</v>
      </c>
      <c r="H127" s="367" t="s">
        <v>313</v>
      </c>
      <c r="I127" s="365">
        <v>42751</v>
      </c>
      <c r="J127" s="368">
        <v>42751</v>
      </c>
      <c r="K127" s="366">
        <v>42751</v>
      </c>
      <c r="L127" s="81"/>
    </row>
    <row r="128" spans="1:12" ht="11.45" customHeight="1">
      <c r="A128" s="857">
        <v>1981</v>
      </c>
      <c r="B128" s="483" t="s">
        <v>451</v>
      </c>
      <c r="C128" s="369" t="s">
        <v>512</v>
      </c>
      <c r="D128" s="369" t="s">
        <v>18</v>
      </c>
      <c r="E128" s="370" t="s">
        <v>110</v>
      </c>
      <c r="F128" s="365">
        <v>19525.349999999999</v>
      </c>
      <c r="G128" s="366">
        <v>21560.98</v>
      </c>
      <c r="H128" s="367" t="s">
        <v>313</v>
      </c>
      <c r="I128" s="365">
        <v>2727</v>
      </c>
      <c r="J128" s="368">
        <v>2727</v>
      </c>
      <c r="K128" s="366">
        <v>2727</v>
      </c>
      <c r="L128" s="81"/>
    </row>
    <row r="129" spans="1:15" ht="11.45" customHeight="1">
      <c r="A129" s="857">
        <v>1978</v>
      </c>
      <c r="B129" s="483" t="s">
        <v>451</v>
      </c>
      <c r="C129" s="369" t="s">
        <v>512</v>
      </c>
      <c r="D129" s="369" t="s">
        <v>50</v>
      </c>
      <c r="E129" s="370" t="s">
        <v>111</v>
      </c>
      <c r="F129" s="365">
        <v>19555</v>
      </c>
      <c r="G129" s="366">
        <v>22044.34</v>
      </c>
      <c r="H129" s="367" t="s">
        <v>313</v>
      </c>
      <c r="I129" s="365">
        <v>46062</v>
      </c>
      <c r="J129" s="368">
        <v>46062</v>
      </c>
      <c r="K129" s="366">
        <v>46062</v>
      </c>
      <c r="L129" s="81"/>
    </row>
    <row r="130" spans="1:15" ht="11.45" customHeight="1">
      <c r="A130" s="858">
        <v>1973</v>
      </c>
      <c r="B130" s="484" t="s">
        <v>451</v>
      </c>
      <c r="C130" s="377" t="s">
        <v>512</v>
      </c>
      <c r="D130" s="377" t="s">
        <v>50</v>
      </c>
      <c r="E130" s="378" t="s">
        <v>112</v>
      </c>
      <c r="F130" s="379">
        <v>13573.5</v>
      </c>
      <c r="G130" s="380">
        <v>15367.57</v>
      </c>
      <c r="H130" s="381" t="s">
        <v>313</v>
      </c>
      <c r="I130" s="379">
        <v>46730</v>
      </c>
      <c r="J130" s="382">
        <v>46730</v>
      </c>
      <c r="K130" s="380">
        <v>46730</v>
      </c>
      <c r="L130" s="81"/>
    </row>
    <row r="131" spans="1:15" ht="11.45" customHeight="1">
      <c r="A131" s="475">
        <v>2013</v>
      </c>
      <c r="B131" s="87" t="s">
        <v>450</v>
      </c>
      <c r="C131" s="87" t="s">
        <v>512</v>
      </c>
      <c r="D131" s="87" t="s">
        <v>20</v>
      </c>
      <c r="E131" s="87" t="s">
        <v>113</v>
      </c>
      <c r="F131" s="365">
        <v>9004.9330000000009</v>
      </c>
      <c r="G131" s="366">
        <v>10513.92</v>
      </c>
      <c r="H131" s="367" t="s">
        <v>313</v>
      </c>
      <c r="I131" s="365">
        <v>8499</v>
      </c>
      <c r="J131" s="368">
        <v>8499</v>
      </c>
      <c r="K131" s="366">
        <v>8610</v>
      </c>
      <c r="L131" s="81"/>
    </row>
    <row r="132" spans="1:15" ht="11.45" customHeight="1">
      <c r="A132" s="475">
        <v>2010</v>
      </c>
      <c r="B132" s="87" t="s">
        <v>450</v>
      </c>
      <c r="C132" s="87" t="s">
        <v>512</v>
      </c>
      <c r="D132" s="87" t="s">
        <v>4</v>
      </c>
      <c r="E132" s="87" t="s">
        <v>114</v>
      </c>
      <c r="F132" s="365">
        <v>12907.24</v>
      </c>
      <c r="G132" s="366">
        <v>14708.87</v>
      </c>
      <c r="H132" s="367" t="s">
        <v>313</v>
      </c>
      <c r="I132" s="365">
        <v>5890</v>
      </c>
      <c r="J132" s="368">
        <v>5890</v>
      </c>
      <c r="K132" s="366">
        <v>5994</v>
      </c>
      <c r="L132" s="81"/>
    </row>
    <row r="133" spans="1:15" ht="11.45" customHeight="1">
      <c r="A133" s="475">
        <v>2007</v>
      </c>
      <c r="B133" s="87" t="s">
        <v>450</v>
      </c>
      <c r="C133" s="87" t="s">
        <v>512</v>
      </c>
      <c r="D133" s="87" t="s">
        <v>6</v>
      </c>
      <c r="E133" s="87" t="s">
        <v>115</v>
      </c>
      <c r="F133" s="365">
        <v>12778.49</v>
      </c>
      <c r="G133" s="366">
        <v>14727.92</v>
      </c>
      <c r="H133" s="367" t="s">
        <v>313</v>
      </c>
      <c r="I133" s="365">
        <v>6411</v>
      </c>
      <c r="J133" s="368">
        <v>6411</v>
      </c>
      <c r="K133" s="366">
        <v>6477</v>
      </c>
      <c r="L133" s="81"/>
    </row>
    <row r="134" spans="1:15" ht="11.45" customHeight="1">
      <c r="A134" s="476">
        <v>2004</v>
      </c>
      <c r="B134" s="90" t="s">
        <v>450</v>
      </c>
      <c r="C134" s="90" t="s">
        <v>512</v>
      </c>
      <c r="D134" s="90" t="s">
        <v>8</v>
      </c>
      <c r="E134" s="90" t="s">
        <v>116</v>
      </c>
      <c r="F134" s="361">
        <v>10908.81</v>
      </c>
      <c r="G134" s="362">
        <v>12920.42</v>
      </c>
      <c r="H134" s="363" t="s">
        <v>401</v>
      </c>
      <c r="I134" s="361">
        <v>5547</v>
      </c>
      <c r="J134" s="364">
        <v>5547</v>
      </c>
      <c r="K134" s="362">
        <v>5547</v>
      </c>
      <c r="L134" s="81"/>
    </row>
    <row r="135" spans="1:15" ht="11.45" customHeight="1">
      <c r="A135" s="476">
        <v>2000</v>
      </c>
      <c r="B135" s="90" t="s">
        <v>450</v>
      </c>
      <c r="C135" s="90" t="s">
        <v>512</v>
      </c>
      <c r="D135" s="90" t="s">
        <v>10</v>
      </c>
      <c r="E135" s="90" t="s">
        <v>117</v>
      </c>
      <c r="F135" s="361">
        <v>2690452</v>
      </c>
      <c r="G135" s="362">
        <v>3168262</v>
      </c>
      <c r="H135" s="363" t="s">
        <v>401</v>
      </c>
      <c r="I135" s="361">
        <v>3877</v>
      </c>
      <c r="J135" s="364">
        <v>3877</v>
      </c>
      <c r="K135" s="362">
        <v>3877</v>
      </c>
      <c r="L135" s="81"/>
      <c r="N135" s="4"/>
      <c r="O135" s="4"/>
    </row>
    <row r="136" spans="1:15" ht="11.45" customHeight="1">
      <c r="A136" s="476">
        <v>1995</v>
      </c>
      <c r="B136" s="90" t="s">
        <v>450</v>
      </c>
      <c r="C136" s="90" t="s">
        <v>512</v>
      </c>
      <c r="D136" s="90" t="s">
        <v>12</v>
      </c>
      <c r="E136" s="90" t="s">
        <v>118</v>
      </c>
      <c r="F136" s="361">
        <v>1888000</v>
      </c>
      <c r="G136" s="362">
        <v>2231588</v>
      </c>
      <c r="H136" s="363" t="s">
        <v>401</v>
      </c>
      <c r="I136" s="361">
        <v>4792</v>
      </c>
      <c r="J136" s="364">
        <v>4792</v>
      </c>
      <c r="K136" s="362">
        <v>4792</v>
      </c>
      <c r="L136" s="81"/>
      <c r="N136" s="4"/>
      <c r="O136" s="4"/>
    </row>
    <row r="137" spans="1:15" ht="11.45" customHeight="1">
      <c r="A137" s="480">
        <v>2014</v>
      </c>
      <c r="B137" s="89" t="s">
        <v>452</v>
      </c>
      <c r="C137" s="88" t="s">
        <v>517</v>
      </c>
      <c r="D137" s="89" t="s">
        <v>20</v>
      </c>
      <c r="E137" s="94" t="s">
        <v>119</v>
      </c>
      <c r="F137" s="439">
        <v>17591.43</v>
      </c>
      <c r="G137" s="440">
        <v>23115.3</v>
      </c>
      <c r="H137" s="441" t="s">
        <v>313</v>
      </c>
      <c r="I137" s="439">
        <v>11512</v>
      </c>
      <c r="J137" s="442">
        <v>11512</v>
      </c>
      <c r="K137" s="440">
        <v>11512</v>
      </c>
      <c r="L137" s="81"/>
      <c r="N137" s="4"/>
      <c r="O137" s="4"/>
    </row>
    <row r="138" spans="1:15" ht="11.45" customHeight="1">
      <c r="A138" s="475">
        <v>2011</v>
      </c>
      <c r="B138" s="87" t="s">
        <v>452</v>
      </c>
      <c r="C138" s="87" t="s">
        <v>517</v>
      </c>
      <c r="D138" s="87" t="s">
        <v>4</v>
      </c>
      <c r="E138" s="95" t="s">
        <v>120</v>
      </c>
      <c r="F138" s="443">
        <v>13856.41</v>
      </c>
      <c r="G138" s="444">
        <v>20597.11</v>
      </c>
      <c r="H138" s="445" t="s">
        <v>313</v>
      </c>
      <c r="I138" s="443">
        <v>13257</v>
      </c>
      <c r="J138" s="446">
        <v>13257</v>
      </c>
      <c r="K138" s="444">
        <v>13257</v>
      </c>
      <c r="L138" s="81"/>
      <c r="N138" s="4"/>
      <c r="O138" s="4"/>
    </row>
    <row r="139" spans="1:15" ht="11.45" customHeight="1">
      <c r="A139" s="478">
        <v>2006</v>
      </c>
      <c r="B139" s="91" t="s">
        <v>452</v>
      </c>
      <c r="C139" s="91" t="s">
        <v>517</v>
      </c>
      <c r="D139" s="91" t="s">
        <v>8</v>
      </c>
      <c r="E139" s="96" t="s">
        <v>121</v>
      </c>
      <c r="F139" s="447">
        <v>14007</v>
      </c>
      <c r="G139" s="448">
        <v>20749.490000000002</v>
      </c>
      <c r="H139" s="449" t="s">
        <v>313</v>
      </c>
      <c r="I139" s="447">
        <v>13661</v>
      </c>
      <c r="J139" s="450">
        <v>13661</v>
      </c>
      <c r="K139" s="448">
        <v>13661</v>
      </c>
      <c r="L139" s="81"/>
      <c r="N139" s="4"/>
      <c r="O139" s="4"/>
    </row>
    <row r="140" spans="1:15" ht="11.45" customHeight="1">
      <c r="A140" s="859">
        <v>2015</v>
      </c>
      <c r="B140" s="485" t="s">
        <v>453</v>
      </c>
      <c r="C140" s="383" t="s">
        <v>518</v>
      </c>
      <c r="D140" s="383" t="s">
        <v>623</v>
      </c>
      <c r="E140" s="386" t="s">
        <v>706</v>
      </c>
      <c r="F140" s="451">
        <v>1885797</v>
      </c>
      <c r="G140" s="452">
        <v>2139113</v>
      </c>
      <c r="H140" s="453" t="s">
        <v>401</v>
      </c>
      <c r="I140" s="451">
        <v>2771</v>
      </c>
      <c r="J140" s="454">
        <v>2771</v>
      </c>
      <c r="K140" s="452">
        <v>2771</v>
      </c>
      <c r="L140" s="81"/>
      <c r="N140" s="4"/>
      <c r="O140" s="4"/>
    </row>
    <row r="141" spans="1:15" ht="11.45" customHeight="1">
      <c r="A141" s="860">
        <v>2012</v>
      </c>
      <c r="B141" s="486" t="s">
        <v>453</v>
      </c>
      <c r="C141" s="384" t="s">
        <v>518</v>
      </c>
      <c r="D141" s="384" t="s">
        <v>20</v>
      </c>
      <c r="E141" s="391" t="s">
        <v>122</v>
      </c>
      <c r="F141" s="451">
        <v>1489795</v>
      </c>
      <c r="G141" s="452">
        <v>1669837</v>
      </c>
      <c r="H141" s="453" t="s">
        <v>401</v>
      </c>
      <c r="I141" s="451">
        <v>1935</v>
      </c>
      <c r="J141" s="454">
        <v>2018</v>
      </c>
      <c r="K141" s="452">
        <v>2018</v>
      </c>
      <c r="L141" s="667"/>
      <c r="M141" s="668"/>
      <c r="N141" s="668"/>
      <c r="O141" s="4"/>
    </row>
    <row r="142" spans="1:15" ht="11.45" customHeight="1">
      <c r="A142" s="860">
        <v>2009</v>
      </c>
      <c r="B142" s="486" t="s">
        <v>453</v>
      </c>
      <c r="C142" s="384" t="s">
        <v>518</v>
      </c>
      <c r="D142" s="384" t="s">
        <v>4</v>
      </c>
      <c r="E142" s="391" t="s">
        <v>123</v>
      </c>
      <c r="F142" s="451">
        <v>1293265</v>
      </c>
      <c r="G142" s="452">
        <v>1473862</v>
      </c>
      <c r="H142" s="453" t="s">
        <v>401</v>
      </c>
      <c r="I142" s="451">
        <v>1899</v>
      </c>
      <c r="J142" s="454">
        <v>1992</v>
      </c>
      <c r="K142" s="452">
        <v>1992</v>
      </c>
      <c r="L142" s="667"/>
      <c r="M142" s="668"/>
      <c r="N142" s="668"/>
      <c r="O142" s="4"/>
    </row>
    <row r="143" spans="1:15" ht="11.45" customHeight="1">
      <c r="A143" s="860">
        <v>2007</v>
      </c>
      <c r="B143" s="486" t="s">
        <v>453</v>
      </c>
      <c r="C143" s="384" t="s">
        <v>518</v>
      </c>
      <c r="D143" s="384" t="s">
        <v>6</v>
      </c>
      <c r="E143" s="391" t="s">
        <v>124</v>
      </c>
      <c r="F143" s="451">
        <v>1238263</v>
      </c>
      <c r="G143" s="452">
        <v>1400150</v>
      </c>
      <c r="H143" s="453" t="s">
        <v>401</v>
      </c>
      <c r="I143" s="451">
        <v>1810</v>
      </c>
      <c r="J143" s="454">
        <v>1952</v>
      </c>
      <c r="K143" s="452">
        <v>1952</v>
      </c>
      <c r="L143" s="667"/>
      <c r="M143" s="668"/>
      <c r="N143" s="668"/>
      <c r="O143" s="4"/>
    </row>
    <row r="144" spans="1:15" ht="11.45" customHeight="1">
      <c r="A144" s="860">
        <v>2005</v>
      </c>
      <c r="B144" s="486" t="s">
        <v>453</v>
      </c>
      <c r="C144" s="384" t="s">
        <v>518</v>
      </c>
      <c r="D144" s="384" t="s">
        <v>8</v>
      </c>
      <c r="E144" s="391" t="s">
        <v>125</v>
      </c>
      <c r="F144" s="451">
        <v>1086116</v>
      </c>
      <c r="G144" s="452">
        <v>1267104</v>
      </c>
      <c r="H144" s="453" t="s">
        <v>401</v>
      </c>
      <c r="I144" s="451">
        <v>1895</v>
      </c>
      <c r="J144" s="454">
        <v>2018</v>
      </c>
      <c r="K144" s="452">
        <v>2018</v>
      </c>
      <c r="L144" s="667"/>
      <c r="M144" s="668"/>
      <c r="N144" s="668"/>
      <c r="O144" s="4"/>
    </row>
    <row r="145" spans="1:15" ht="11.45" customHeight="1">
      <c r="A145" s="860">
        <v>1999</v>
      </c>
      <c r="B145" s="486" t="s">
        <v>453</v>
      </c>
      <c r="C145" s="384" t="s">
        <v>518</v>
      </c>
      <c r="D145" s="384" t="s">
        <v>10</v>
      </c>
      <c r="E145" s="391" t="s">
        <v>126</v>
      </c>
      <c r="F145" s="451">
        <v>573402.4</v>
      </c>
      <c r="G145" s="452">
        <v>662895.9</v>
      </c>
      <c r="H145" s="453" t="s">
        <v>401</v>
      </c>
      <c r="I145" s="451">
        <v>1892</v>
      </c>
      <c r="J145" s="454">
        <v>1986</v>
      </c>
      <c r="K145" s="452">
        <v>1986</v>
      </c>
      <c r="L145" s="667"/>
      <c r="M145" s="668"/>
      <c r="N145" s="668"/>
      <c r="O145" s="4"/>
    </row>
    <row r="146" spans="1:15" ht="11.45" customHeight="1">
      <c r="A146" s="860">
        <v>1994</v>
      </c>
      <c r="B146" s="486" t="s">
        <v>453</v>
      </c>
      <c r="C146" s="384" t="s">
        <v>518</v>
      </c>
      <c r="D146" s="384" t="s">
        <v>12</v>
      </c>
      <c r="E146" s="391" t="s">
        <v>127</v>
      </c>
      <c r="F146" s="451">
        <v>259013.2</v>
      </c>
      <c r="G146" s="452">
        <v>310637.3</v>
      </c>
      <c r="H146" s="453" t="s">
        <v>401</v>
      </c>
      <c r="I146" s="451">
        <v>1932</v>
      </c>
      <c r="J146" s="454">
        <v>1932</v>
      </c>
      <c r="K146" s="452">
        <v>1932</v>
      </c>
      <c r="L146" s="667"/>
      <c r="M146" s="668"/>
      <c r="N146" s="668"/>
      <c r="O146" s="4"/>
    </row>
    <row r="147" spans="1:15" ht="11.45" customHeight="1">
      <c r="A147" s="860">
        <v>1991</v>
      </c>
      <c r="B147" s="486" t="s">
        <v>453</v>
      </c>
      <c r="C147" s="384" t="s">
        <v>518</v>
      </c>
      <c r="D147" s="384" t="s">
        <v>14</v>
      </c>
      <c r="E147" s="391" t="s">
        <v>128</v>
      </c>
      <c r="F147" s="451">
        <v>180940</v>
      </c>
      <c r="G147" s="452">
        <v>203560.6</v>
      </c>
      <c r="H147" s="453" t="s">
        <v>401</v>
      </c>
      <c r="I147" s="451">
        <v>1998</v>
      </c>
      <c r="J147" s="454">
        <v>1998</v>
      </c>
      <c r="K147" s="452">
        <v>1998</v>
      </c>
      <c r="L147" s="667"/>
      <c r="M147" s="668"/>
      <c r="N147" s="668"/>
      <c r="O147" s="4"/>
    </row>
    <row r="148" spans="1:15" ht="11.45" customHeight="1">
      <c r="A148" s="480">
        <v>2010</v>
      </c>
      <c r="B148" s="89" t="s">
        <v>454</v>
      </c>
      <c r="C148" s="88" t="s">
        <v>513</v>
      </c>
      <c r="D148" s="89" t="s">
        <v>4</v>
      </c>
      <c r="E148" s="89" t="s">
        <v>129</v>
      </c>
      <c r="F148" s="425">
        <v>3563843</v>
      </c>
      <c r="G148" s="426">
        <v>3884131</v>
      </c>
      <c r="H148" s="427" t="s">
        <v>313</v>
      </c>
      <c r="I148" s="425">
        <v>3015</v>
      </c>
      <c r="J148" s="428">
        <v>3015</v>
      </c>
      <c r="K148" s="426">
        <v>3015</v>
      </c>
      <c r="L148" s="81"/>
      <c r="N148" s="4"/>
      <c r="O148" s="4"/>
    </row>
    <row r="149" spans="1:15" ht="11.45" customHeight="1">
      <c r="A149" s="475">
        <v>2007</v>
      </c>
      <c r="B149" s="87" t="s">
        <v>454</v>
      </c>
      <c r="C149" s="87" t="s">
        <v>513</v>
      </c>
      <c r="D149" s="87" t="s">
        <v>6</v>
      </c>
      <c r="E149" s="87" t="s">
        <v>130</v>
      </c>
      <c r="F149" s="365">
        <v>3216346</v>
      </c>
      <c r="G149" s="366">
        <v>3690562</v>
      </c>
      <c r="H149" s="367" t="s">
        <v>313</v>
      </c>
      <c r="I149" s="365">
        <v>2886</v>
      </c>
      <c r="J149" s="368">
        <v>2886</v>
      </c>
      <c r="K149" s="366">
        <v>2886</v>
      </c>
      <c r="L149" s="81"/>
      <c r="N149" s="4"/>
      <c r="O149" s="4"/>
    </row>
    <row r="150" spans="1:15" ht="11.45" customHeight="1">
      <c r="A150" s="478">
        <v>2004</v>
      </c>
      <c r="B150" s="91" t="s">
        <v>454</v>
      </c>
      <c r="C150" s="91" t="s">
        <v>513</v>
      </c>
      <c r="D150" s="91" t="s">
        <v>8</v>
      </c>
      <c r="E150" s="91" t="s">
        <v>131</v>
      </c>
      <c r="F150" s="379">
        <v>2324189</v>
      </c>
      <c r="G150" s="380">
        <v>2586852</v>
      </c>
      <c r="H150" s="381" t="s">
        <v>313</v>
      </c>
      <c r="I150" s="379">
        <v>2924</v>
      </c>
      <c r="J150" s="382">
        <v>2924</v>
      </c>
      <c r="K150" s="380">
        <v>2924</v>
      </c>
      <c r="L150" s="81"/>
      <c r="N150" s="4"/>
      <c r="O150" s="4"/>
    </row>
    <row r="151" spans="1:15" ht="11.45" customHeight="1">
      <c r="A151" s="476">
        <v>2011</v>
      </c>
      <c r="B151" s="90" t="s">
        <v>455</v>
      </c>
      <c r="C151" s="90" t="s">
        <v>515</v>
      </c>
      <c r="D151" s="90" t="s">
        <v>4</v>
      </c>
      <c r="E151" s="90" t="s">
        <v>132</v>
      </c>
      <c r="F151" s="361">
        <v>35362.519999999997</v>
      </c>
      <c r="G151" s="362">
        <v>54486.85</v>
      </c>
      <c r="H151" s="363" t="s">
        <v>401</v>
      </c>
      <c r="I151" s="361">
        <v>42047</v>
      </c>
      <c r="J151" s="364">
        <v>42047</v>
      </c>
      <c r="K151" s="362">
        <v>42047</v>
      </c>
      <c r="L151" s="81"/>
      <c r="N151" s="4"/>
      <c r="O151" s="4"/>
    </row>
    <row r="152" spans="1:15" ht="11.45" customHeight="1">
      <c r="A152" s="476">
        <v>2004</v>
      </c>
      <c r="B152" s="90" t="s">
        <v>455</v>
      </c>
      <c r="C152" s="90" t="s">
        <v>515</v>
      </c>
      <c r="D152" s="90" t="s">
        <v>8</v>
      </c>
      <c r="E152" s="90" t="s">
        <v>133</v>
      </c>
      <c r="F152" s="361">
        <v>14623</v>
      </c>
      <c r="G152" s="362">
        <v>22327.63</v>
      </c>
      <c r="H152" s="363" t="s">
        <v>401</v>
      </c>
      <c r="I152" s="361">
        <v>41355</v>
      </c>
      <c r="J152" s="364">
        <v>41355</v>
      </c>
      <c r="K152" s="362">
        <v>41355</v>
      </c>
      <c r="L152" s="81"/>
      <c r="N152" s="4"/>
      <c r="O152" s="4"/>
    </row>
    <row r="153" spans="1:15" ht="11.45" customHeight="1">
      <c r="A153" s="480">
        <v>2010</v>
      </c>
      <c r="B153" s="89" t="s">
        <v>456</v>
      </c>
      <c r="C153" s="88" t="s">
        <v>512</v>
      </c>
      <c r="D153" s="89" t="s">
        <v>4</v>
      </c>
      <c r="E153" s="89" t="s">
        <v>134</v>
      </c>
      <c r="F153" s="425">
        <v>22320</v>
      </c>
      <c r="G153" s="426">
        <v>25380.32</v>
      </c>
      <c r="H153" s="427" t="s">
        <v>313</v>
      </c>
      <c r="I153" s="425">
        <v>4303</v>
      </c>
      <c r="J153" s="428">
        <v>4303</v>
      </c>
      <c r="K153" s="426">
        <v>4303</v>
      </c>
      <c r="L153" s="81"/>
    </row>
    <row r="154" spans="1:15" ht="11.45" customHeight="1">
      <c r="A154" s="475">
        <v>2007</v>
      </c>
      <c r="B154" s="87" t="s">
        <v>456</v>
      </c>
      <c r="C154" s="87" t="s">
        <v>512</v>
      </c>
      <c r="D154" s="87" t="s">
        <v>6</v>
      </c>
      <c r="E154" s="87" t="s">
        <v>135</v>
      </c>
      <c r="F154" s="365">
        <v>26593</v>
      </c>
      <c r="G154" s="366">
        <v>30129.86</v>
      </c>
      <c r="H154" s="367" t="s">
        <v>313</v>
      </c>
      <c r="I154" s="365">
        <v>5228</v>
      </c>
      <c r="J154" s="368">
        <v>5228</v>
      </c>
      <c r="K154" s="366">
        <v>5228</v>
      </c>
      <c r="L154" s="81"/>
    </row>
    <row r="155" spans="1:15" ht="11.45" customHeight="1">
      <c r="A155" s="475">
        <v>2004</v>
      </c>
      <c r="B155" s="87" t="s">
        <v>456</v>
      </c>
      <c r="C155" s="87" t="s">
        <v>512</v>
      </c>
      <c r="D155" s="87" t="s">
        <v>8</v>
      </c>
      <c r="E155" s="87" t="s">
        <v>136</v>
      </c>
      <c r="F155" s="365">
        <v>21505</v>
      </c>
      <c r="G155" s="366">
        <v>24652.73</v>
      </c>
      <c r="H155" s="367" t="s">
        <v>313</v>
      </c>
      <c r="I155" s="365">
        <v>6078</v>
      </c>
      <c r="J155" s="368">
        <v>6078</v>
      </c>
      <c r="K155" s="366">
        <v>6078</v>
      </c>
      <c r="L155" s="81"/>
    </row>
    <row r="156" spans="1:15" ht="11.45" customHeight="1">
      <c r="A156" s="476">
        <v>2000</v>
      </c>
      <c r="B156" s="90" t="s">
        <v>456</v>
      </c>
      <c r="C156" s="90" t="s">
        <v>512</v>
      </c>
      <c r="D156" s="90" t="s">
        <v>10</v>
      </c>
      <c r="E156" s="90" t="s">
        <v>137</v>
      </c>
      <c r="F156" s="361">
        <v>12885.95</v>
      </c>
      <c r="G156" s="362">
        <v>14486.13</v>
      </c>
      <c r="H156" s="363" t="s">
        <v>401</v>
      </c>
      <c r="I156" s="361">
        <v>2417</v>
      </c>
      <c r="J156" s="364">
        <v>2417</v>
      </c>
      <c r="K156" s="362">
        <v>2417</v>
      </c>
      <c r="L156" s="81"/>
    </row>
    <row r="157" spans="1:15" ht="11.45" customHeight="1">
      <c r="A157" s="476">
        <v>1996</v>
      </c>
      <c r="B157" s="90" t="s">
        <v>456</v>
      </c>
      <c r="C157" s="90" t="s">
        <v>512</v>
      </c>
      <c r="D157" s="90" t="s">
        <v>12</v>
      </c>
      <c r="E157" s="90" t="s">
        <v>138</v>
      </c>
      <c r="F157" s="361">
        <v>8799.384</v>
      </c>
      <c r="G157" s="362">
        <v>10384.98</v>
      </c>
      <c r="H157" s="363" t="s">
        <v>401</v>
      </c>
      <c r="I157" s="361">
        <v>2637</v>
      </c>
      <c r="J157" s="364">
        <v>2637</v>
      </c>
      <c r="K157" s="362">
        <v>2637</v>
      </c>
      <c r="L157" s="81"/>
    </row>
    <row r="158" spans="1:15" ht="11.45" customHeight="1">
      <c r="A158" s="476">
        <v>1995</v>
      </c>
      <c r="B158" s="90" t="s">
        <v>456</v>
      </c>
      <c r="C158" s="90" t="s">
        <v>512</v>
      </c>
      <c r="D158" s="90" t="s">
        <v>12</v>
      </c>
      <c r="E158" s="90" t="s">
        <v>139</v>
      </c>
      <c r="F158" s="361">
        <v>8129.0919999999996</v>
      </c>
      <c r="G158" s="362">
        <v>9772.0609999999997</v>
      </c>
      <c r="H158" s="363" t="s">
        <v>401</v>
      </c>
      <c r="I158" s="361">
        <v>2825</v>
      </c>
      <c r="J158" s="364">
        <v>2825</v>
      </c>
      <c r="K158" s="362">
        <v>2825</v>
      </c>
      <c r="L158" s="81"/>
    </row>
    <row r="159" spans="1:15" ht="11.45" customHeight="1">
      <c r="A159" s="476">
        <v>1994</v>
      </c>
      <c r="B159" s="90" t="s">
        <v>456</v>
      </c>
      <c r="C159" s="90" t="s">
        <v>512</v>
      </c>
      <c r="D159" s="90" t="s">
        <v>12</v>
      </c>
      <c r="E159" s="90" t="s">
        <v>140</v>
      </c>
      <c r="F159" s="361">
        <v>7627.9520000000002</v>
      </c>
      <c r="G159" s="362">
        <v>9246.4539999999997</v>
      </c>
      <c r="H159" s="363" t="s">
        <v>401</v>
      </c>
      <c r="I159" s="361">
        <v>3184</v>
      </c>
      <c r="J159" s="364">
        <v>3184</v>
      </c>
      <c r="K159" s="362">
        <v>3184</v>
      </c>
      <c r="L159" s="81"/>
    </row>
    <row r="160" spans="1:15" ht="11.45" customHeight="1">
      <c r="A160" s="478">
        <v>1987</v>
      </c>
      <c r="B160" s="91" t="s">
        <v>456</v>
      </c>
      <c r="C160" s="91" t="s">
        <v>512</v>
      </c>
      <c r="D160" s="91" t="s">
        <v>16</v>
      </c>
      <c r="E160" s="91" t="s">
        <v>141</v>
      </c>
      <c r="F160" s="379">
        <v>4737.0290000000005</v>
      </c>
      <c r="G160" s="380">
        <v>5642.7290000000003</v>
      </c>
      <c r="H160" s="381" t="s">
        <v>313</v>
      </c>
      <c r="I160" s="379">
        <v>3292</v>
      </c>
      <c r="J160" s="382">
        <v>3292</v>
      </c>
      <c r="K160" s="380">
        <v>3292</v>
      </c>
      <c r="L160" s="81"/>
    </row>
    <row r="161" spans="1:12" s="4" customFormat="1" ht="11.45" customHeight="1">
      <c r="A161" s="856">
        <v>2016</v>
      </c>
      <c r="B161" s="482" t="s">
        <v>457</v>
      </c>
      <c r="C161" s="371" t="s">
        <v>516</v>
      </c>
      <c r="D161" s="371" t="s">
        <v>623</v>
      </c>
      <c r="E161" s="371" t="s">
        <v>707</v>
      </c>
      <c r="F161" s="365">
        <v>92837.46</v>
      </c>
      <c r="G161" s="366">
        <v>107118.1</v>
      </c>
      <c r="H161" s="367" t="s">
        <v>313</v>
      </c>
      <c r="I161" s="365">
        <v>8903</v>
      </c>
      <c r="J161" s="368">
        <v>8903</v>
      </c>
      <c r="K161" s="366">
        <v>8903</v>
      </c>
      <c r="L161" s="97"/>
    </row>
    <row r="162" spans="1:12" s="4" customFormat="1" ht="11.45" customHeight="1">
      <c r="A162" s="857">
        <v>2014</v>
      </c>
      <c r="B162" s="483" t="s">
        <v>457</v>
      </c>
      <c r="C162" s="369" t="s">
        <v>516</v>
      </c>
      <c r="D162" s="369" t="s">
        <v>680</v>
      </c>
      <c r="E162" s="369" t="s">
        <v>708</v>
      </c>
      <c r="F162" s="365">
        <v>87585.08</v>
      </c>
      <c r="G162" s="366">
        <v>103324.5</v>
      </c>
      <c r="H162" s="367" t="s">
        <v>313</v>
      </c>
      <c r="I162" s="365">
        <v>8465</v>
      </c>
      <c r="J162" s="368">
        <v>8465</v>
      </c>
      <c r="K162" s="366">
        <v>8465</v>
      </c>
      <c r="L162" s="97"/>
    </row>
    <row r="163" spans="1:12" s="4" customFormat="1" ht="11.45" customHeight="1">
      <c r="A163" s="857">
        <v>2012</v>
      </c>
      <c r="B163" s="483" t="s">
        <v>457</v>
      </c>
      <c r="C163" s="369" t="s">
        <v>516</v>
      </c>
      <c r="D163" s="369" t="s">
        <v>20</v>
      </c>
      <c r="E163" s="369" t="s">
        <v>142</v>
      </c>
      <c r="F163" s="365">
        <v>79118.52</v>
      </c>
      <c r="G163" s="366">
        <v>94701.84</v>
      </c>
      <c r="H163" s="367" t="s">
        <v>313</v>
      </c>
      <c r="I163" s="365">
        <v>8742</v>
      </c>
      <c r="J163" s="368">
        <v>8742</v>
      </c>
      <c r="K163" s="366">
        <v>8742</v>
      </c>
      <c r="L163" s="97"/>
    </row>
    <row r="164" spans="1:12" s="4" customFormat="1" ht="11.45" customHeight="1">
      <c r="A164" s="857">
        <v>2010</v>
      </c>
      <c r="B164" s="483" t="s">
        <v>457</v>
      </c>
      <c r="C164" s="369" t="s">
        <v>516</v>
      </c>
      <c r="D164" s="369" t="s">
        <v>4</v>
      </c>
      <c r="E164" s="369" t="s">
        <v>143</v>
      </c>
      <c r="F164" s="365">
        <v>70833.94</v>
      </c>
      <c r="G164" s="366">
        <v>85717.04</v>
      </c>
      <c r="H164" s="367" t="s">
        <v>313</v>
      </c>
      <c r="I164" s="365">
        <v>6168</v>
      </c>
      <c r="J164" s="368">
        <v>6168</v>
      </c>
      <c r="K164" s="366">
        <v>6168</v>
      </c>
      <c r="L164" s="97"/>
    </row>
    <row r="165" spans="1:12" s="4" customFormat="1" ht="11.45" customHeight="1">
      <c r="A165" s="857">
        <v>2007</v>
      </c>
      <c r="B165" s="483" t="s">
        <v>457</v>
      </c>
      <c r="C165" s="369" t="s">
        <v>516</v>
      </c>
      <c r="D165" s="369" t="s">
        <v>6</v>
      </c>
      <c r="E165" s="369" t="s">
        <v>144</v>
      </c>
      <c r="F165" s="365">
        <v>61192</v>
      </c>
      <c r="G165" s="366">
        <v>74062.960000000006</v>
      </c>
      <c r="H165" s="367" t="s">
        <v>313</v>
      </c>
      <c r="I165" s="365">
        <v>6172</v>
      </c>
      <c r="J165" s="368">
        <v>6172</v>
      </c>
      <c r="K165" s="366">
        <v>6172</v>
      </c>
      <c r="L165" s="97"/>
    </row>
    <row r="166" spans="1:12" s="4" customFormat="1" ht="11.45" customHeight="1">
      <c r="A166" s="857">
        <v>2005</v>
      </c>
      <c r="B166" s="483" t="s">
        <v>457</v>
      </c>
      <c r="C166" s="369" t="s">
        <v>516</v>
      </c>
      <c r="D166" s="369" t="s">
        <v>8</v>
      </c>
      <c r="E166" s="369" t="s">
        <v>145</v>
      </c>
      <c r="F166" s="365">
        <v>55068</v>
      </c>
      <c r="G166" s="366">
        <v>66314.95</v>
      </c>
      <c r="H166" s="367" t="s">
        <v>313</v>
      </c>
      <c r="I166" s="365">
        <v>6272</v>
      </c>
      <c r="J166" s="368">
        <v>6272</v>
      </c>
      <c r="K166" s="366">
        <v>6272</v>
      </c>
      <c r="L166" s="97"/>
    </row>
    <row r="167" spans="1:12" s="4" customFormat="1" ht="11.45" customHeight="1">
      <c r="A167" s="857">
        <v>2001</v>
      </c>
      <c r="B167" s="483" t="s">
        <v>457</v>
      </c>
      <c r="C167" s="369" t="s">
        <v>516</v>
      </c>
      <c r="D167" s="369" t="s">
        <v>10</v>
      </c>
      <c r="E167" s="369" t="s">
        <v>146</v>
      </c>
      <c r="F167" s="365">
        <v>52116</v>
      </c>
      <c r="G167" s="366">
        <v>62590.46</v>
      </c>
      <c r="H167" s="367" t="s">
        <v>313</v>
      </c>
      <c r="I167" s="365">
        <v>5787</v>
      </c>
      <c r="J167" s="368">
        <v>5787</v>
      </c>
      <c r="K167" s="366">
        <v>5787</v>
      </c>
      <c r="L167" s="97"/>
    </row>
    <row r="168" spans="1:12" s="4" customFormat="1" ht="11.45" customHeight="1">
      <c r="A168" s="857">
        <v>1997</v>
      </c>
      <c r="B168" s="483" t="s">
        <v>457</v>
      </c>
      <c r="C168" s="369" t="s">
        <v>516</v>
      </c>
      <c r="D168" s="369" t="s">
        <v>12</v>
      </c>
      <c r="E168" s="369" t="s">
        <v>147</v>
      </c>
      <c r="F168" s="365">
        <v>41344.050000000003</v>
      </c>
      <c r="G168" s="366">
        <v>48916.45</v>
      </c>
      <c r="H168" s="367" t="s">
        <v>313</v>
      </c>
      <c r="I168" s="365">
        <v>5230</v>
      </c>
      <c r="J168" s="368">
        <v>5230</v>
      </c>
      <c r="K168" s="366">
        <v>5230</v>
      </c>
      <c r="L168" s="97"/>
    </row>
    <row r="169" spans="1:12" s="4" customFormat="1" ht="11.45" customHeight="1">
      <c r="A169" s="857">
        <v>1992</v>
      </c>
      <c r="B169" s="483" t="s">
        <v>457</v>
      </c>
      <c r="C169" s="369" t="s">
        <v>516</v>
      </c>
      <c r="D169" s="369" t="s">
        <v>14</v>
      </c>
      <c r="E169" s="369" t="s">
        <v>148</v>
      </c>
      <c r="F169" s="365">
        <v>24550.959999999999</v>
      </c>
      <c r="G169" s="366">
        <v>28804.53</v>
      </c>
      <c r="H169" s="367" t="s">
        <v>313</v>
      </c>
      <c r="I169" s="365">
        <v>5212</v>
      </c>
      <c r="J169" s="368">
        <v>5212</v>
      </c>
      <c r="K169" s="366">
        <v>5212</v>
      </c>
      <c r="L169" s="97"/>
    </row>
    <row r="170" spans="1:12" s="4" customFormat="1" ht="11.45" customHeight="1">
      <c r="A170" s="857">
        <v>1986</v>
      </c>
      <c r="B170" s="483" t="s">
        <v>457</v>
      </c>
      <c r="C170" s="369" t="s">
        <v>516</v>
      </c>
      <c r="D170" s="369" t="s">
        <v>16</v>
      </c>
      <c r="E170" s="369" t="s">
        <v>149</v>
      </c>
      <c r="F170" s="365">
        <v>7990.3069999999998</v>
      </c>
      <c r="G170" s="366">
        <v>9296.0020000000004</v>
      </c>
      <c r="H170" s="367" t="s">
        <v>313</v>
      </c>
      <c r="I170" s="365">
        <v>4997</v>
      </c>
      <c r="J170" s="368">
        <v>4997</v>
      </c>
      <c r="K170" s="366">
        <v>4997</v>
      </c>
      <c r="L170" s="97"/>
    </row>
    <row r="171" spans="1:12" s="4" customFormat="1" ht="11.45" customHeight="1">
      <c r="A171" s="858">
        <v>1979</v>
      </c>
      <c r="B171" s="484" t="s">
        <v>457</v>
      </c>
      <c r="C171" s="377" t="s">
        <v>516</v>
      </c>
      <c r="D171" s="377" t="s">
        <v>18</v>
      </c>
      <c r="E171" s="377" t="s">
        <v>150</v>
      </c>
      <c r="F171" s="365">
        <v>10259.280000000001</v>
      </c>
      <c r="G171" s="366">
        <v>11872.05</v>
      </c>
      <c r="H171" s="367" t="s">
        <v>313</v>
      </c>
      <c r="I171" s="365">
        <v>2271</v>
      </c>
      <c r="J171" s="368">
        <v>2271</v>
      </c>
      <c r="K171" s="366">
        <v>2271</v>
      </c>
      <c r="L171" s="97"/>
    </row>
    <row r="172" spans="1:12" ht="11.45" customHeight="1">
      <c r="A172" s="479">
        <v>2014</v>
      </c>
      <c r="B172" s="103" t="s">
        <v>458</v>
      </c>
      <c r="C172" s="102" t="s">
        <v>512</v>
      </c>
      <c r="D172" s="103" t="s">
        <v>20</v>
      </c>
      <c r="E172" s="98" t="s">
        <v>151</v>
      </c>
      <c r="F172" s="455">
        <v>14707.82</v>
      </c>
      <c r="G172" s="456">
        <v>16764.349999999999</v>
      </c>
      <c r="H172" s="457" t="s">
        <v>401</v>
      </c>
      <c r="I172" s="455">
        <v>8029</v>
      </c>
      <c r="J172" s="458">
        <v>8029</v>
      </c>
      <c r="K172" s="456">
        <v>8029</v>
      </c>
      <c r="L172" s="81"/>
    </row>
    <row r="173" spans="1:12" ht="11.45" customHeight="1">
      <c r="A173" s="476">
        <v>2010</v>
      </c>
      <c r="B173" s="90" t="s">
        <v>458</v>
      </c>
      <c r="C173" s="90" t="s">
        <v>512</v>
      </c>
      <c r="D173" s="90" t="s">
        <v>4</v>
      </c>
      <c r="E173" s="99" t="s">
        <v>152</v>
      </c>
      <c r="F173" s="451">
        <v>15023.81</v>
      </c>
      <c r="G173" s="452">
        <v>17257.11</v>
      </c>
      <c r="H173" s="459" t="s">
        <v>401</v>
      </c>
      <c r="I173" s="451">
        <v>7894</v>
      </c>
      <c r="J173" s="454">
        <v>7894</v>
      </c>
      <c r="K173" s="452">
        <v>7894</v>
      </c>
      <c r="L173" s="81"/>
    </row>
    <row r="174" spans="1:12" ht="11.45" customHeight="1">
      <c r="A174" s="476">
        <v>2008</v>
      </c>
      <c r="B174" s="90" t="s">
        <v>458</v>
      </c>
      <c r="C174" s="90" t="s">
        <v>512</v>
      </c>
      <c r="D174" s="90" t="s">
        <v>6</v>
      </c>
      <c r="E174" s="99" t="s">
        <v>153</v>
      </c>
      <c r="F174" s="451">
        <v>15061.37</v>
      </c>
      <c r="G174" s="452">
        <v>17394.22</v>
      </c>
      <c r="H174" s="459" t="s">
        <v>401</v>
      </c>
      <c r="I174" s="451">
        <v>7938</v>
      </c>
      <c r="J174" s="454">
        <v>7938</v>
      </c>
      <c r="K174" s="452">
        <v>7938</v>
      </c>
      <c r="L174" s="81"/>
    </row>
    <row r="175" spans="1:12" ht="11.45" customHeight="1">
      <c r="A175" s="476">
        <v>2004</v>
      </c>
      <c r="B175" s="90" t="s">
        <v>458</v>
      </c>
      <c r="C175" s="90" t="s">
        <v>512</v>
      </c>
      <c r="D175" s="90" t="s">
        <v>8</v>
      </c>
      <c r="E175" s="99" t="s">
        <v>154</v>
      </c>
      <c r="F175" s="451">
        <v>13202.85</v>
      </c>
      <c r="G175" s="452">
        <v>15432.32</v>
      </c>
      <c r="H175" s="459" t="s">
        <v>401</v>
      </c>
      <c r="I175" s="451">
        <v>7996</v>
      </c>
      <c r="J175" s="454">
        <v>7996</v>
      </c>
      <c r="K175" s="452">
        <v>7996</v>
      </c>
      <c r="L175" s="81"/>
    </row>
    <row r="176" spans="1:12" ht="11.45" customHeight="1">
      <c r="A176" s="487">
        <v>2000</v>
      </c>
      <c r="B176" s="100" t="s">
        <v>458</v>
      </c>
      <c r="C176" s="100" t="s">
        <v>512</v>
      </c>
      <c r="D176" s="100" t="s">
        <v>10</v>
      </c>
      <c r="E176" s="99" t="s">
        <v>155</v>
      </c>
      <c r="F176" s="451">
        <v>22957842</v>
      </c>
      <c r="G176" s="452">
        <v>26758022</v>
      </c>
      <c r="H176" s="453" t="s">
        <v>401</v>
      </c>
      <c r="I176" s="451">
        <v>7925</v>
      </c>
      <c r="J176" s="454">
        <v>7925</v>
      </c>
      <c r="K176" s="452">
        <v>7925</v>
      </c>
      <c r="L176" s="81"/>
    </row>
    <row r="177" spans="1:12" ht="11.45" customHeight="1">
      <c r="A177" s="487">
        <v>1998</v>
      </c>
      <c r="B177" s="100" t="s">
        <v>458</v>
      </c>
      <c r="C177" s="100" t="s">
        <v>512</v>
      </c>
      <c r="D177" s="100" t="s">
        <v>10</v>
      </c>
      <c r="E177" s="99" t="s">
        <v>156</v>
      </c>
      <c r="F177" s="451">
        <v>21654000</v>
      </c>
      <c r="G177" s="452">
        <v>25255276</v>
      </c>
      <c r="H177" s="453" t="s">
        <v>401</v>
      </c>
      <c r="I177" s="451">
        <v>7086</v>
      </c>
      <c r="J177" s="454">
        <v>7086</v>
      </c>
      <c r="K177" s="452">
        <v>7086</v>
      </c>
      <c r="L177" s="81"/>
    </row>
    <row r="178" spans="1:12" ht="11.45" customHeight="1">
      <c r="A178" s="487">
        <v>1995</v>
      </c>
      <c r="B178" s="100" t="s">
        <v>458</v>
      </c>
      <c r="C178" s="100" t="s">
        <v>512</v>
      </c>
      <c r="D178" s="100" t="s">
        <v>12</v>
      </c>
      <c r="E178" s="99" t="s">
        <v>157</v>
      </c>
      <c r="F178" s="451">
        <v>18906544</v>
      </c>
      <c r="G178" s="452">
        <v>21921932</v>
      </c>
      <c r="H178" s="453" t="s">
        <v>401</v>
      </c>
      <c r="I178" s="451">
        <v>8118</v>
      </c>
      <c r="J178" s="454">
        <v>8118</v>
      </c>
      <c r="K178" s="452">
        <v>8118</v>
      </c>
      <c r="L178" s="81"/>
    </row>
    <row r="179" spans="1:12" ht="11.45" customHeight="1">
      <c r="A179" s="476">
        <v>1993</v>
      </c>
      <c r="B179" s="90" t="s">
        <v>458</v>
      </c>
      <c r="C179" s="90" t="s">
        <v>512</v>
      </c>
      <c r="D179" s="90" t="s">
        <v>12</v>
      </c>
      <c r="E179" s="90" t="s">
        <v>158</v>
      </c>
      <c r="F179" s="408">
        <v>17710310</v>
      </c>
      <c r="G179" s="409">
        <v>20730188</v>
      </c>
      <c r="H179" s="363" t="s">
        <v>401</v>
      </c>
      <c r="I179" s="361">
        <v>8053</v>
      </c>
      <c r="J179" s="364">
        <v>8053</v>
      </c>
      <c r="K179" s="362">
        <v>8053</v>
      </c>
      <c r="L179" s="81"/>
    </row>
    <row r="180" spans="1:12" ht="11.45" customHeight="1">
      <c r="A180" s="476">
        <v>1991</v>
      </c>
      <c r="B180" s="90" t="s">
        <v>458</v>
      </c>
      <c r="C180" s="90" t="s">
        <v>512</v>
      </c>
      <c r="D180" s="90" t="s">
        <v>14</v>
      </c>
      <c r="E180" s="90" t="s">
        <v>159</v>
      </c>
      <c r="F180" s="408">
        <v>17498028</v>
      </c>
      <c r="G180" s="409">
        <v>19666862</v>
      </c>
      <c r="H180" s="363" t="s">
        <v>401</v>
      </c>
      <c r="I180" s="361">
        <v>8175</v>
      </c>
      <c r="J180" s="364">
        <v>8175</v>
      </c>
      <c r="K180" s="362">
        <v>8175</v>
      </c>
      <c r="L180" s="81"/>
    </row>
    <row r="181" spans="1:12" ht="11.45" customHeight="1">
      <c r="A181" s="476">
        <v>1989</v>
      </c>
      <c r="B181" s="90" t="s">
        <v>458</v>
      </c>
      <c r="C181" s="90" t="s">
        <v>512</v>
      </c>
      <c r="D181" s="90" t="s">
        <v>14</v>
      </c>
      <c r="E181" s="90" t="s">
        <v>160</v>
      </c>
      <c r="F181" s="408">
        <v>14927024</v>
      </c>
      <c r="G181" s="409">
        <v>17361806</v>
      </c>
      <c r="H181" s="363" t="s">
        <v>401</v>
      </c>
      <c r="I181" s="361">
        <v>8272</v>
      </c>
      <c r="J181" s="364">
        <v>8272</v>
      </c>
      <c r="K181" s="362">
        <v>8272</v>
      </c>
      <c r="L181" s="81"/>
    </row>
    <row r="182" spans="1:12" ht="11.45" customHeight="1">
      <c r="A182" s="476">
        <v>1987</v>
      </c>
      <c r="B182" s="90" t="s">
        <v>458</v>
      </c>
      <c r="C182" s="90" t="s">
        <v>512</v>
      </c>
      <c r="D182" s="90" t="s">
        <v>16</v>
      </c>
      <c r="E182" s="90" t="s">
        <v>161</v>
      </c>
      <c r="F182" s="408">
        <v>11927263</v>
      </c>
      <c r="G182" s="409">
        <v>14243927</v>
      </c>
      <c r="H182" s="363" t="s">
        <v>401</v>
      </c>
      <c r="I182" s="361">
        <v>8009</v>
      </c>
      <c r="J182" s="364">
        <v>8009</v>
      </c>
      <c r="K182" s="362">
        <v>8009</v>
      </c>
      <c r="L182" s="81"/>
    </row>
    <row r="183" spans="1:12" ht="11.45" customHeight="1">
      <c r="A183" s="476">
        <v>1986</v>
      </c>
      <c r="B183" s="101" t="s">
        <v>458</v>
      </c>
      <c r="C183" s="101" t="s">
        <v>512</v>
      </c>
      <c r="D183" s="101" t="s">
        <v>16</v>
      </c>
      <c r="E183" s="101" t="s">
        <v>162</v>
      </c>
      <c r="F183" s="460">
        <v>10733126</v>
      </c>
      <c r="G183" s="461">
        <v>12433571</v>
      </c>
      <c r="H183" s="394" t="s">
        <v>401</v>
      </c>
      <c r="I183" s="392">
        <v>8020</v>
      </c>
      <c r="J183" s="395">
        <v>8020</v>
      </c>
      <c r="K183" s="393">
        <v>8020</v>
      </c>
      <c r="L183" s="81"/>
    </row>
    <row r="184" spans="1:12" ht="11.45" customHeight="1">
      <c r="A184" s="481">
        <v>2008</v>
      </c>
      <c r="B184" s="93" t="s">
        <v>459</v>
      </c>
      <c r="C184" s="93" t="s">
        <v>519</v>
      </c>
      <c r="D184" s="93" t="s">
        <v>6</v>
      </c>
      <c r="E184" s="93" t="s">
        <v>164</v>
      </c>
      <c r="F184" s="435">
        <v>2945654</v>
      </c>
      <c r="G184" s="436">
        <v>3328014</v>
      </c>
      <c r="H184" s="437" t="s">
        <v>313</v>
      </c>
      <c r="I184" s="435">
        <v>3360</v>
      </c>
      <c r="J184" s="438">
        <v>3360</v>
      </c>
      <c r="K184" s="436">
        <v>3360</v>
      </c>
      <c r="L184" s="81"/>
    </row>
    <row r="185" spans="1:12" ht="11.45" customHeight="1">
      <c r="A185" s="475">
        <v>2013</v>
      </c>
      <c r="B185" s="87" t="s">
        <v>709</v>
      </c>
      <c r="C185" s="87" t="s">
        <v>710</v>
      </c>
      <c r="D185" s="87" t="s">
        <v>20</v>
      </c>
      <c r="E185" s="87" t="s">
        <v>711</v>
      </c>
      <c r="F185" s="365">
        <v>19016.22</v>
      </c>
      <c r="G185" s="366">
        <v>23618.51</v>
      </c>
      <c r="H185" s="367" t="s">
        <v>313</v>
      </c>
      <c r="I185" s="365">
        <v>5158</v>
      </c>
      <c r="J185" s="368">
        <v>5158</v>
      </c>
      <c r="K185" s="366">
        <v>5158</v>
      </c>
      <c r="L185" s="81"/>
    </row>
    <row r="186" spans="1:12" ht="11.45" customHeight="1">
      <c r="A186" s="478">
        <v>2010</v>
      </c>
      <c r="B186" s="91" t="s">
        <v>709</v>
      </c>
      <c r="C186" s="91" t="s">
        <v>710</v>
      </c>
      <c r="D186" s="87" t="s">
        <v>4</v>
      </c>
      <c r="E186" s="91" t="s">
        <v>712</v>
      </c>
      <c r="F186" s="365">
        <v>15397.12</v>
      </c>
      <c r="G186" s="366">
        <v>18078.330000000002</v>
      </c>
      <c r="H186" s="367" t="s">
        <v>313</v>
      </c>
      <c r="I186" s="365">
        <v>5096</v>
      </c>
      <c r="J186" s="368">
        <v>5096</v>
      </c>
      <c r="K186" s="366">
        <v>5096</v>
      </c>
      <c r="L186" s="81"/>
    </row>
    <row r="187" spans="1:12" ht="11.45" customHeight="1">
      <c r="A187" s="480">
        <v>2013</v>
      </c>
      <c r="B187" s="89" t="s">
        <v>460</v>
      </c>
      <c r="C187" s="88" t="s">
        <v>512</v>
      </c>
      <c r="D187" s="89" t="s">
        <v>20</v>
      </c>
      <c r="E187" s="89" t="s">
        <v>165</v>
      </c>
      <c r="F187" s="425">
        <v>38501.760000000002</v>
      </c>
      <c r="G187" s="426">
        <v>43208.37</v>
      </c>
      <c r="H187" s="427" t="s">
        <v>313</v>
      </c>
      <c r="I187" s="425">
        <v>3873</v>
      </c>
      <c r="J187" s="428">
        <v>3873</v>
      </c>
      <c r="K187" s="426">
        <v>3873</v>
      </c>
      <c r="L187" s="81"/>
    </row>
    <row r="188" spans="1:12" ht="11.45" customHeight="1">
      <c r="A188" s="475">
        <v>2010</v>
      </c>
      <c r="B188" s="87" t="s">
        <v>460</v>
      </c>
      <c r="C188" s="87" t="s">
        <v>512</v>
      </c>
      <c r="D188" s="87" t="s">
        <v>4</v>
      </c>
      <c r="E188" s="87" t="s">
        <v>166</v>
      </c>
      <c r="F188" s="365">
        <v>36375.949999999997</v>
      </c>
      <c r="G188" s="366">
        <v>41069.57</v>
      </c>
      <c r="H188" s="367" t="s">
        <v>313</v>
      </c>
      <c r="I188" s="365">
        <v>5452</v>
      </c>
      <c r="J188" s="368">
        <v>5452</v>
      </c>
      <c r="K188" s="366">
        <v>5452</v>
      </c>
      <c r="L188" s="81"/>
    </row>
    <row r="189" spans="1:12" ht="11.45" customHeight="1">
      <c r="A189" s="475">
        <v>2007</v>
      </c>
      <c r="B189" s="87" t="s">
        <v>460</v>
      </c>
      <c r="C189" s="87" t="s">
        <v>512</v>
      </c>
      <c r="D189" s="87" t="s">
        <v>4</v>
      </c>
      <c r="E189" s="87" t="s">
        <v>167</v>
      </c>
      <c r="F189" s="365">
        <v>34661.5</v>
      </c>
      <c r="G189" s="366">
        <v>39293.5</v>
      </c>
      <c r="H189" s="367" t="s">
        <v>313</v>
      </c>
      <c r="I189" s="365">
        <v>3755</v>
      </c>
      <c r="J189" s="368">
        <v>3755</v>
      </c>
      <c r="K189" s="366">
        <v>3755</v>
      </c>
      <c r="L189" s="81"/>
    </row>
    <row r="190" spans="1:12" ht="11.45" customHeight="1">
      <c r="A190" s="475">
        <v>2004</v>
      </c>
      <c r="B190" s="87" t="s">
        <v>460</v>
      </c>
      <c r="C190" s="87" t="s">
        <v>512</v>
      </c>
      <c r="D190" s="87" t="s">
        <v>8</v>
      </c>
      <c r="E190" s="87" t="s">
        <v>168</v>
      </c>
      <c r="F190" s="365">
        <v>32398.5</v>
      </c>
      <c r="G190" s="366">
        <v>36417.35</v>
      </c>
      <c r="H190" s="367" t="s">
        <v>313</v>
      </c>
      <c r="I190" s="365">
        <v>3622</v>
      </c>
      <c r="J190" s="368">
        <v>3622</v>
      </c>
      <c r="K190" s="366">
        <v>3622</v>
      </c>
      <c r="L190" s="81"/>
    </row>
    <row r="191" spans="1:12" ht="11.45" customHeight="1">
      <c r="A191" s="476">
        <v>2000</v>
      </c>
      <c r="B191" s="90" t="s">
        <v>460</v>
      </c>
      <c r="C191" s="90" t="s">
        <v>512</v>
      </c>
      <c r="D191" s="90" t="s">
        <v>10</v>
      </c>
      <c r="E191" s="90" t="s">
        <v>169</v>
      </c>
      <c r="F191" s="361">
        <v>1043876</v>
      </c>
      <c r="G191" s="362">
        <v>1187265</v>
      </c>
      <c r="H191" s="363" t="s">
        <v>401</v>
      </c>
      <c r="I191" s="361">
        <v>2415</v>
      </c>
      <c r="J191" s="364">
        <v>2415</v>
      </c>
      <c r="K191" s="362">
        <v>2415</v>
      </c>
      <c r="L191" s="81"/>
    </row>
    <row r="192" spans="1:12" ht="11.45" customHeight="1">
      <c r="A192" s="476">
        <v>1997</v>
      </c>
      <c r="B192" s="90" t="s">
        <v>460</v>
      </c>
      <c r="C192" s="90" t="s">
        <v>512</v>
      </c>
      <c r="D192" s="90" t="s">
        <v>12</v>
      </c>
      <c r="E192" s="90" t="s">
        <v>170</v>
      </c>
      <c r="F192" s="361">
        <v>929616.6</v>
      </c>
      <c r="G192" s="362">
        <v>1046103</v>
      </c>
      <c r="H192" s="363" t="s">
        <v>401</v>
      </c>
      <c r="I192" s="361">
        <v>2514</v>
      </c>
      <c r="J192" s="364">
        <v>2514</v>
      </c>
      <c r="K192" s="362">
        <v>2514</v>
      </c>
      <c r="L192" s="81"/>
    </row>
    <row r="193" spans="1:12" ht="11.45" customHeight="1">
      <c r="A193" s="476">
        <v>1994</v>
      </c>
      <c r="B193" s="90" t="s">
        <v>460</v>
      </c>
      <c r="C193" s="90" t="s">
        <v>512</v>
      </c>
      <c r="D193" s="90" t="s">
        <v>12</v>
      </c>
      <c r="E193" s="90" t="s">
        <v>171</v>
      </c>
      <c r="F193" s="361">
        <v>894652.8</v>
      </c>
      <c r="G193" s="362">
        <v>974809.8</v>
      </c>
      <c r="H193" s="363" t="s">
        <v>401</v>
      </c>
      <c r="I193" s="361">
        <v>1813</v>
      </c>
      <c r="J193" s="364">
        <v>1813</v>
      </c>
      <c r="K193" s="362">
        <v>1813</v>
      </c>
      <c r="L193" s="81"/>
    </row>
    <row r="194" spans="1:12" ht="11.45" customHeight="1">
      <c r="A194" s="476">
        <v>1991</v>
      </c>
      <c r="B194" s="90" t="s">
        <v>460</v>
      </c>
      <c r="C194" s="90" t="s">
        <v>512</v>
      </c>
      <c r="D194" s="90" t="s">
        <v>14</v>
      </c>
      <c r="E194" s="90" t="s">
        <v>172</v>
      </c>
      <c r="F194" s="361">
        <v>765930</v>
      </c>
      <c r="G194" s="362">
        <v>834732.9</v>
      </c>
      <c r="H194" s="363" t="s">
        <v>401</v>
      </c>
      <c r="I194" s="361">
        <v>1957</v>
      </c>
      <c r="J194" s="364">
        <v>1957</v>
      </c>
      <c r="K194" s="362">
        <v>1957</v>
      </c>
      <c r="L194" s="81"/>
    </row>
    <row r="195" spans="1:12" ht="11.45" customHeight="1">
      <c r="A195" s="477">
        <v>1985</v>
      </c>
      <c r="B195" s="101" t="s">
        <v>460</v>
      </c>
      <c r="C195" s="101" t="s">
        <v>512</v>
      </c>
      <c r="D195" s="101" t="s">
        <v>16</v>
      </c>
      <c r="E195" s="101" t="s">
        <v>173</v>
      </c>
      <c r="F195" s="392">
        <v>475175.8</v>
      </c>
      <c r="G195" s="393">
        <v>518813.8</v>
      </c>
      <c r="H195" s="394" t="s">
        <v>401</v>
      </c>
      <c r="I195" s="392">
        <v>2010</v>
      </c>
      <c r="J195" s="395">
        <v>2010</v>
      </c>
      <c r="K195" s="393">
        <v>2010</v>
      </c>
      <c r="L195" s="81"/>
    </row>
    <row r="196" spans="1:12" ht="11.45" customHeight="1">
      <c r="A196" s="476">
        <v>2012</v>
      </c>
      <c r="B196" s="90" t="s">
        <v>461</v>
      </c>
      <c r="C196" s="90" t="s">
        <v>517</v>
      </c>
      <c r="D196" s="90" t="s">
        <v>20</v>
      </c>
      <c r="E196" s="90" t="s">
        <v>174</v>
      </c>
      <c r="F196" s="361">
        <v>47677.89</v>
      </c>
      <c r="G196" s="362">
        <v>68322.899999999994</v>
      </c>
      <c r="H196" s="363" t="s">
        <v>401</v>
      </c>
      <c r="I196" s="361">
        <v>8998</v>
      </c>
      <c r="J196" s="364">
        <v>8998</v>
      </c>
      <c r="K196" s="362">
        <v>8998</v>
      </c>
      <c r="L196" s="81"/>
    </row>
    <row r="197" spans="1:12" ht="11.45" customHeight="1">
      <c r="A197" s="476">
        <v>2010</v>
      </c>
      <c r="B197" s="90" t="s">
        <v>461</v>
      </c>
      <c r="C197" s="90" t="s">
        <v>517</v>
      </c>
      <c r="D197" s="90" t="s">
        <v>4</v>
      </c>
      <c r="E197" s="90" t="s">
        <v>175</v>
      </c>
      <c r="F197" s="361">
        <v>42318.22</v>
      </c>
      <c r="G197" s="362">
        <v>59911.65</v>
      </c>
      <c r="H197" s="363" t="s">
        <v>401</v>
      </c>
      <c r="I197" s="361">
        <v>27604</v>
      </c>
      <c r="J197" s="364">
        <v>27604</v>
      </c>
      <c r="K197" s="362">
        <v>27604</v>
      </c>
      <c r="L197" s="81"/>
    </row>
    <row r="198" spans="1:12" ht="11.45" customHeight="1">
      <c r="A198" s="476">
        <v>2008</v>
      </c>
      <c r="B198" s="90" t="s">
        <v>461</v>
      </c>
      <c r="C198" s="90" t="s">
        <v>517</v>
      </c>
      <c r="D198" s="90" t="s">
        <v>6</v>
      </c>
      <c r="E198" s="90" t="s">
        <v>176</v>
      </c>
      <c r="F198" s="361">
        <v>41885</v>
      </c>
      <c r="G198" s="362">
        <v>61333.49</v>
      </c>
      <c r="H198" s="363" t="s">
        <v>401</v>
      </c>
      <c r="I198" s="361">
        <v>29435</v>
      </c>
      <c r="J198" s="364">
        <v>29435</v>
      </c>
      <c r="K198" s="362">
        <v>29435</v>
      </c>
      <c r="L198" s="81"/>
    </row>
    <row r="199" spans="1:12" ht="11.45" customHeight="1">
      <c r="A199" s="476">
        <v>2004</v>
      </c>
      <c r="B199" s="90" t="s">
        <v>461</v>
      </c>
      <c r="C199" s="90" t="s">
        <v>517</v>
      </c>
      <c r="D199" s="90" t="s">
        <v>8</v>
      </c>
      <c r="E199" s="90" t="s">
        <v>177</v>
      </c>
      <c r="F199" s="361">
        <v>31176.91</v>
      </c>
      <c r="G199" s="362">
        <v>45328.99</v>
      </c>
      <c r="H199" s="363" t="s">
        <v>401</v>
      </c>
      <c r="I199" s="361">
        <v>22540</v>
      </c>
      <c r="J199" s="364">
        <v>22540</v>
      </c>
      <c r="K199" s="362">
        <v>22540</v>
      </c>
      <c r="L199" s="81"/>
    </row>
    <row r="200" spans="1:12" ht="11.45" customHeight="1">
      <c r="A200" s="476">
        <v>2002</v>
      </c>
      <c r="B200" s="90" t="s">
        <v>461</v>
      </c>
      <c r="C200" s="90" t="s">
        <v>517</v>
      </c>
      <c r="D200" s="90" t="s">
        <v>10</v>
      </c>
      <c r="E200" s="90" t="s">
        <v>178</v>
      </c>
      <c r="F200" s="361">
        <v>26904.52</v>
      </c>
      <c r="G200" s="362">
        <v>39879.379999999997</v>
      </c>
      <c r="H200" s="363" t="s">
        <v>401</v>
      </c>
      <c r="I200" s="361">
        <v>17126</v>
      </c>
      <c r="J200" s="364">
        <v>17126</v>
      </c>
      <c r="K200" s="362">
        <v>17126</v>
      </c>
      <c r="L200" s="81"/>
    </row>
    <row r="201" spans="1:12" ht="11.45" customHeight="1">
      <c r="A201" s="476">
        <v>2000</v>
      </c>
      <c r="B201" s="90" t="s">
        <v>461</v>
      </c>
      <c r="C201" s="90" t="s">
        <v>517</v>
      </c>
      <c r="D201" s="90" t="s">
        <v>10</v>
      </c>
      <c r="E201" s="90" t="s">
        <v>179</v>
      </c>
      <c r="F201" s="361">
        <v>23158.26</v>
      </c>
      <c r="G201" s="362">
        <v>35550.71</v>
      </c>
      <c r="H201" s="363" t="s">
        <v>401</v>
      </c>
      <c r="I201" s="361">
        <v>10074</v>
      </c>
      <c r="J201" s="364">
        <v>10074</v>
      </c>
      <c r="K201" s="362">
        <v>10074</v>
      </c>
      <c r="L201" s="81"/>
    </row>
    <row r="202" spans="1:12" ht="11.45" customHeight="1">
      <c r="A202" s="476">
        <v>1998</v>
      </c>
      <c r="B202" s="90" t="s">
        <v>461</v>
      </c>
      <c r="C202" s="90" t="s">
        <v>517</v>
      </c>
      <c r="D202" s="90" t="s">
        <v>10</v>
      </c>
      <c r="E202" s="90" t="s">
        <v>180</v>
      </c>
      <c r="F202" s="361">
        <v>15290</v>
      </c>
      <c r="G202" s="362">
        <v>23334.49</v>
      </c>
      <c r="H202" s="363" t="s">
        <v>401</v>
      </c>
      <c r="I202" s="361">
        <v>10893</v>
      </c>
      <c r="J202" s="364">
        <v>10893</v>
      </c>
      <c r="K202" s="362">
        <v>10893</v>
      </c>
      <c r="L202" s="81"/>
    </row>
    <row r="203" spans="1:12" ht="11.45" customHeight="1">
      <c r="A203" s="476">
        <v>1996</v>
      </c>
      <c r="B203" s="90" t="s">
        <v>461</v>
      </c>
      <c r="C203" s="90" t="s">
        <v>517</v>
      </c>
      <c r="D203" s="90" t="s">
        <v>12</v>
      </c>
      <c r="E203" s="90" t="s">
        <v>181</v>
      </c>
      <c r="F203" s="361">
        <v>10182.34</v>
      </c>
      <c r="G203" s="362">
        <v>15327.61</v>
      </c>
      <c r="H203" s="363" t="s">
        <v>401</v>
      </c>
      <c r="I203" s="361">
        <v>13998</v>
      </c>
      <c r="J203" s="364">
        <v>13998</v>
      </c>
      <c r="K203" s="362">
        <v>13998</v>
      </c>
      <c r="L203" s="81"/>
    </row>
    <row r="204" spans="1:12" ht="11.45" customHeight="1">
      <c r="A204" s="476">
        <v>1994</v>
      </c>
      <c r="B204" s="90" t="s">
        <v>461</v>
      </c>
      <c r="C204" s="90" t="s">
        <v>517</v>
      </c>
      <c r="D204" s="90" t="s">
        <v>12</v>
      </c>
      <c r="E204" s="90" t="s">
        <v>182</v>
      </c>
      <c r="F204" s="361">
        <v>7305.12</v>
      </c>
      <c r="G204" s="362">
        <v>11358.21</v>
      </c>
      <c r="H204" s="363" t="s">
        <v>401</v>
      </c>
      <c r="I204" s="361">
        <v>12776</v>
      </c>
      <c r="J204" s="364">
        <v>12776</v>
      </c>
      <c r="K204" s="362">
        <v>12776</v>
      </c>
      <c r="L204" s="81"/>
    </row>
    <row r="205" spans="1:12" ht="11.45" customHeight="1">
      <c r="A205" s="476">
        <v>1992</v>
      </c>
      <c r="B205" s="90" t="s">
        <v>461</v>
      </c>
      <c r="C205" s="90" t="s">
        <v>517</v>
      </c>
      <c r="D205" s="90" t="s">
        <v>14</v>
      </c>
      <c r="E205" s="90" t="s">
        <v>183</v>
      </c>
      <c r="F205" s="361">
        <v>6131667</v>
      </c>
      <c r="G205" s="362">
        <v>9390231</v>
      </c>
      <c r="H205" s="363" t="s">
        <v>401</v>
      </c>
      <c r="I205" s="361">
        <v>10497</v>
      </c>
      <c r="J205" s="364">
        <v>10497</v>
      </c>
      <c r="K205" s="362">
        <v>10497</v>
      </c>
      <c r="L205" s="81"/>
    </row>
    <row r="206" spans="1:12" ht="11.45" customHeight="1">
      <c r="A206" s="476">
        <v>1989</v>
      </c>
      <c r="B206" s="90" t="s">
        <v>461</v>
      </c>
      <c r="C206" s="90" t="s">
        <v>517</v>
      </c>
      <c r="D206" s="90" t="s">
        <v>14</v>
      </c>
      <c r="E206" s="90" t="s">
        <v>184</v>
      </c>
      <c r="F206" s="361">
        <v>3292114</v>
      </c>
      <c r="G206" s="362">
        <v>4725597</v>
      </c>
      <c r="H206" s="363" t="s">
        <v>401</v>
      </c>
      <c r="I206" s="361">
        <v>11493</v>
      </c>
      <c r="J206" s="364">
        <v>11493</v>
      </c>
      <c r="K206" s="362">
        <v>11493</v>
      </c>
      <c r="L206" s="81"/>
    </row>
    <row r="207" spans="1:12" ht="11.45" customHeight="1">
      <c r="A207" s="476">
        <v>1984</v>
      </c>
      <c r="B207" s="90" t="s">
        <v>461</v>
      </c>
      <c r="C207" s="90" t="s">
        <v>517</v>
      </c>
      <c r="D207" s="90" t="s">
        <v>16</v>
      </c>
      <c r="E207" s="90" t="s">
        <v>185</v>
      </c>
      <c r="F207" s="361">
        <v>180540</v>
      </c>
      <c r="G207" s="362">
        <v>251375.5</v>
      </c>
      <c r="H207" s="363" t="s">
        <v>401</v>
      </c>
      <c r="I207" s="361">
        <v>4720</v>
      </c>
      <c r="J207" s="364">
        <v>4720</v>
      </c>
      <c r="K207" s="362">
        <v>4720</v>
      </c>
      <c r="L207" s="81"/>
    </row>
    <row r="208" spans="1:12" ht="11.45" customHeight="1">
      <c r="A208" s="480">
        <v>2013</v>
      </c>
      <c r="B208" s="89" t="s">
        <v>462</v>
      </c>
      <c r="C208" s="88" t="s">
        <v>512</v>
      </c>
      <c r="D208" s="89" t="s">
        <v>4</v>
      </c>
      <c r="E208" s="89" t="s">
        <v>186</v>
      </c>
      <c r="F208" s="425">
        <v>23013</v>
      </c>
      <c r="G208" s="426">
        <v>25661.78</v>
      </c>
      <c r="H208" s="427" t="s">
        <v>313</v>
      </c>
      <c r="I208" s="425">
        <v>10174</v>
      </c>
      <c r="J208" s="428">
        <v>10159</v>
      </c>
      <c r="K208" s="426">
        <v>10174</v>
      </c>
      <c r="L208" s="81"/>
    </row>
    <row r="209" spans="1:12" ht="11.45" customHeight="1">
      <c r="A209" s="475">
        <v>2010</v>
      </c>
      <c r="B209" s="87" t="s">
        <v>462</v>
      </c>
      <c r="C209" s="87" t="s">
        <v>512</v>
      </c>
      <c r="D209" s="87" t="s">
        <v>4</v>
      </c>
      <c r="E209" s="87" t="s">
        <v>187</v>
      </c>
      <c r="F209" s="365">
        <v>22244.85</v>
      </c>
      <c r="G209" s="366">
        <v>24939.84</v>
      </c>
      <c r="H209" s="367" t="s">
        <v>313</v>
      </c>
      <c r="I209" s="365">
        <v>10492</v>
      </c>
      <c r="J209" s="368">
        <v>10477</v>
      </c>
      <c r="K209" s="366">
        <v>10492</v>
      </c>
      <c r="L209" s="81"/>
    </row>
    <row r="210" spans="1:12" ht="11.45" customHeight="1">
      <c r="A210" s="475">
        <v>2007</v>
      </c>
      <c r="B210" s="87" t="s">
        <v>462</v>
      </c>
      <c r="C210" s="87" t="s">
        <v>512</v>
      </c>
      <c r="D210" s="87" t="s">
        <v>6</v>
      </c>
      <c r="E210" s="87" t="s">
        <v>188</v>
      </c>
      <c r="F210" s="365">
        <v>21471.66</v>
      </c>
      <c r="G210" s="366">
        <v>24538.53</v>
      </c>
      <c r="H210" s="367" t="s">
        <v>313</v>
      </c>
      <c r="I210" s="365">
        <v>10337</v>
      </c>
      <c r="J210" s="368">
        <v>10324</v>
      </c>
      <c r="K210" s="366">
        <v>10337</v>
      </c>
      <c r="L210" s="81"/>
    </row>
    <row r="211" spans="1:12" ht="11.45" customHeight="1">
      <c r="A211" s="475">
        <v>2004</v>
      </c>
      <c r="B211" s="87" t="s">
        <v>462</v>
      </c>
      <c r="C211" s="87" t="s">
        <v>512</v>
      </c>
      <c r="D211" s="87" t="s">
        <v>8</v>
      </c>
      <c r="E211" s="87" t="s">
        <v>189</v>
      </c>
      <c r="F211" s="365">
        <v>18673.240000000002</v>
      </c>
      <c r="G211" s="366">
        <v>20869.22</v>
      </c>
      <c r="H211" s="367" t="s">
        <v>313</v>
      </c>
      <c r="I211" s="365">
        <v>9356</v>
      </c>
      <c r="J211" s="368">
        <v>9351</v>
      </c>
      <c r="K211" s="366">
        <v>9356</v>
      </c>
      <c r="L211" s="81"/>
    </row>
    <row r="212" spans="1:12" ht="11.45" customHeight="1">
      <c r="A212" s="475">
        <v>1999</v>
      </c>
      <c r="B212" s="87" t="s">
        <v>462</v>
      </c>
      <c r="C212" s="87" t="s">
        <v>512</v>
      </c>
      <c r="D212" s="87" t="s">
        <v>10</v>
      </c>
      <c r="E212" s="87" t="s">
        <v>190</v>
      </c>
      <c r="F212" s="365">
        <v>36521.5</v>
      </c>
      <c r="G212" s="366">
        <v>39257.61</v>
      </c>
      <c r="H212" s="367" t="s">
        <v>313</v>
      </c>
      <c r="I212" s="365">
        <v>4333</v>
      </c>
      <c r="J212" s="368">
        <v>4333</v>
      </c>
      <c r="K212" s="366">
        <v>4333</v>
      </c>
      <c r="L212" s="81"/>
    </row>
    <row r="213" spans="1:12" ht="11.45" customHeight="1">
      <c r="A213" s="475">
        <v>1993</v>
      </c>
      <c r="B213" s="87" t="s">
        <v>462</v>
      </c>
      <c r="C213" s="87" t="s">
        <v>512</v>
      </c>
      <c r="D213" s="87" t="s">
        <v>12</v>
      </c>
      <c r="E213" s="87" t="s">
        <v>191</v>
      </c>
      <c r="F213" s="365">
        <v>27728</v>
      </c>
      <c r="G213" s="366">
        <v>29942.46</v>
      </c>
      <c r="H213" s="367" t="s">
        <v>313</v>
      </c>
      <c r="I213" s="365">
        <v>5146</v>
      </c>
      <c r="J213" s="368">
        <v>5146</v>
      </c>
      <c r="K213" s="366">
        <v>5146</v>
      </c>
      <c r="L213" s="81"/>
    </row>
    <row r="214" spans="1:12" ht="11.45" customHeight="1">
      <c r="A214" s="475">
        <v>1990</v>
      </c>
      <c r="B214" s="87" t="s">
        <v>462</v>
      </c>
      <c r="C214" s="87" t="s">
        <v>512</v>
      </c>
      <c r="D214" s="87" t="s">
        <v>14</v>
      </c>
      <c r="E214" s="87" t="s">
        <v>192</v>
      </c>
      <c r="F214" s="365">
        <v>26746.95</v>
      </c>
      <c r="G214" s="366">
        <v>29653.79</v>
      </c>
      <c r="H214" s="367" t="s">
        <v>313</v>
      </c>
      <c r="I214" s="365">
        <v>4348</v>
      </c>
      <c r="J214" s="368">
        <v>4348</v>
      </c>
      <c r="K214" s="366">
        <v>4348</v>
      </c>
      <c r="L214" s="81"/>
    </row>
    <row r="215" spans="1:12" ht="11.45" customHeight="1">
      <c r="A215" s="475">
        <v>1987</v>
      </c>
      <c r="B215" s="87" t="s">
        <v>462</v>
      </c>
      <c r="C215" s="87" t="s">
        <v>512</v>
      </c>
      <c r="D215" s="87" t="s">
        <v>16</v>
      </c>
      <c r="E215" s="87" t="s">
        <v>193</v>
      </c>
      <c r="F215" s="365">
        <v>21686.15</v>
      </c>
      <c r="G215" s="366">
        <v>23682.91</v>
      </c>
      <c r="H215" s="367" t="s">
        <v>313</v>
      </c>
      <c r="I215" s="365">
        <v>4170</v>
      </c>
      <c r="J215" s="368">
        <v>4170</v>
      </c>
      <c r="K215" s="366">
        <v>4170</v>
      </c>
      <c r="L215" s="81"/>
    </row>
    <row r="216" spans="1:12" ht="11.45" customHeight="1">
      <c r="A216" s="478">
        <v>1983</v>
      </c>
      <c r="B216" s="91" t="s">
        <v>462</v>
      </c>
      <c r="C216" s="91" t="s">
        <v>512</v>
      </c>
      <c r="D216" s="91" t="s">
        <v>16</v>
      </c>
      <c r="E216" s="91" t="s">
        <v>194</v>
      </c>
      <c r="F216" s="379">
        <v>19840</v>
      </c>
      <c r="G216" s="380">
        <v>21864.13</v>
      </c>
      <c r="H216" s="381" t="s">
        <v>313</v>
      </c>
      <c r="I216" s="379">
        <v>4821</v>
      </c>
      <c r="J216" s="382">
        <v>4821</v>
      </c>
      <c r="K216" s="380">
        <v>4821</v>
      </c>
      <c r="L216" s="81"/>
    </row>
    <row r="217" spans="1:12" ht="11.45" customHeight="1">
      <c r="A217" s="480">
        <v>2013</v>
      </c>
      <c r="B217" s="87" t="s">
        <v>463</v>
      </c>
      <c r="C217" s="87" t="s">
        <v>513</v>
      </c>
      <c r="D217" s="87" t="s">
        <v>20</v>
      </c>
      <c r="E217" s="87" t="s">
        <v>195</v>
      </c>
      <c r="F217" s="365">
        <v>359843</v>
      </c>
      <c r="G217" s="366">
        <v>386268.5</v>
      </c>
      <c r="H217" s="367" t="s">
        <v>313</v>
      </c>
      <c r="I217" s="462">
        <v>234519</v>
      </c>
      <c r="J217" s="463">
        <v>234497</v>
      </c>
      <c r="K217" s="464">
        <v>234519</v>
      </c>
      <c r="L217" s="81"/>
    </row>
    <row r="218" spans="1:12" ht="11.45" customHeight="1">
      <c r="A218" s="475">
        <v>2010</v>
      </c>
      <c r="B218" s="87" t="s">
        <v>463</v>
      </c>
      <c r="C218" s="87" t="s">
        <v>513</v>
      </c>
      <c r="D218" s="87" t="s">
        <v>4</v>
      </c>
      <c r="E218" s="87" t="s">
        <v>196</v>
      </c>
      <c r="F218" s="365">
        <v>318178</v>
      </c>
      <c r="G218" s="366">
        <v>339428.5</v>
      </c>
      <c r="H218" s="367" t="s">
        <v>313</v>
      </c>
      <c r="I218" s="429">
        <v>227190</v>
      </c>
      <c r="J218" s="430">
        <v>227157</v>
      </c>
      <c r="K218" s="431">
        <v>227190</v>
      </c>
      <c r="L218" s="81"/>
    </row>
    <row r="219" spans="1:12" ht="11.45" customHeight="1">
      <c r="A219" s="475">
        <v>2007</v>
      </c>
      <c r="B219" s="87" t="s">
        <v>463</v>
      </c>
      <c r="C219" s="87" t="s">
        <v>513</v>
      </c>
      <c r="D219" s="87" t="s">
        <v>6</v>
      </c>
      <c r="E219" s="87" t="s">
        <v>197</v>
      </c>
      <c r="F219" s="365">
        <v>281153</v>
      </c>
      <c r="G219" s="366">
        <v>300327.7</v>
      </c>
      <c r="H219" s="367" t="s">
        <v>313</v>
      </c>
      <c r="I219" s="429">
        <v>217162</v>
      </c>
      <c r="J219" s="430">
        <v>217155</v>
      </c>
      <c r="K219" s="431">
        <v>217162</v>
      </c>
      <c r="L219" s="81"/>
    </row>
    <row r="220" spans="1:12" ht="11.45" customHeight="1">
      <c r="A220" s="475">
        <v>2004</v>
      </c>
      <c r="B220" s="87" t="s">
        <v>463</v>
      </c>
      <c r="C220" s="87" t="s">
        <v>513</v>
      </c>
      <c r="D220" s="87" t="s">
        <v>8</v>
      </c>
      <c r="E220" s="87" t="s">
        <v>198</v>
      </c>
      <c r="F220" s="365">
        <v>233186</v>
      </c>
      <c r="G220" s="366">
        <v>254422.9</v>
      </c>
      <c r="H220" s="367" t="s">
        <v>313</v>
      </c>
      <c r="I220" s="365">
        <v>13123</v>
      </c>
      <c r="J220" s="368">
        <v>13122</v>
      </c>
      <c r="K220" s="366">
        <v>13123</v>
      </c>
      <c r="L220" s="81"/>
    </row>
    <row r="221" spans="1:12" ht="11.45" customHeight="1">
      <c r="A221" s="475">
        <v>2000</v>
      </c>
      <c r="B221" s="87" t="s">
        <v>463</v>
      </c>
      <c r="C221" s="87" t="s">
        <v>513</v>
      </c>
      <c r="D221" s="87" t="s">
        <v>10</v>
      </c>
      <c r="E221" s="87" t="s">
        <v>199</v>
      </c>
      <c r="F221" s="365">
        <v>200741.2</v>
      </c>
      <c r="G221" s="366">
        <v>218342</v>
      </c>
      <c r="H221" s="367" t="s">
        <v>313</v>
      </c>
      <c r="I221" s="365">
        <v>12904</v>
      </c>
      <c r="J221" s="368">
        <v>12904</v>
      </c>
      <c r="K221" s="366">
        <v>12904</v>
      </c>
      <c r="L221" s="81"/>
    </row>
    <row r="222" spans="1:12" ht="11.45" customHeight="1">
      <c r="A222" s="475">
        <v>1995</v>
      </c>
      <c r="B222" s="87" t="s">
        <v>463</v>
      </c>
      <c r="C222" s="87" t="s">
        <v>513</v>
      </c>
      <c r="D222" s="87" t="s">
        <v>12</v>
      </c>
      <c r="E222" s="87" t="s">
        <v>200</v>
      </c>
      <c r="F222" s="365">
        <v>152838.29999999999</v>
      </c>
      <c r="G222" s="366">
        <v>162191.6</v>
      </c>
      <c r="H222" s="367" t="s">
        <v>313</v>
      </c>
      <c r="I222" s="365">
        <v>10114</v>
      </c>
      <c r="J222" s="368">
        <v>10114</v>
      </c>
      <c r="K222" s="366">
        <v>10114</v>
      </c>
      <c r="L222" s="81"/>
    </row>
    <row r="223" spans="1:12" ht="11.45" customHeight="1">
      <c r="A223" s="475">
        <v>1991</v>
      </c>
      <c r="B223" s="87" t="s">
        <v>463</v>
      </c>
      <c r="C223" s="87" t="s">
        <v>513</v>
      </c>
      <c r="D223" s="87" t="s">
        <v>14</v>
      </c>
      <c r="E223" s="87" t="s">
        <v>201</v>
      </c>
      <c r="F223" s="365">
        <v>141463</v>
      </c>
      <c r="G223" s="366">
        <v>151021</v>
      </c>
      <c r="H223" s="367" t="s">
        <v>313</v>
      </c>
      <c r="I223" s="365">
        <v>8059</v>
      </c>
      <c r="J223" s="368">
        <v>8059</v>
      </c>
      <c r="K223" s="366">
        <v>8059</v>
      </c>
      <c r="L223" s="81"/>
    </row>
    <row r="224" spans="1:12" ht="11.45" customHeight="1">
      <c r="A224" s="475">
        <v>1986</v>
      </c>
      <c r="B224" s="87" t="s">
        <v>463</v>
      </c>
      <c r="C224" s="87" t="s">
        <v>513</v>
      </c>
      <c r="D224" s="87" t="s">
        <v>16</v>
      </c>
      <c r="E224" s="87" t="s">
        <v>202</v>
      </c>
      <c r="F224" s="365">
        <v>104644.4</v>
      </c>
      <c r="G224" s="366">
        <v>111824.3</v>
      </c>
      <c r="H224" s="367" t="s">
        <v>313</v>
      </c>
      <c r="I224" s="365">
        <v>4969</v>
      </c>
      <c r="J224" s="368">
        <v>4969</v>
      </c>
      <c r="K224" s="366">
        <v>4969</v>
      </c>
      <c r="L224" s="81"/>
    </row>
    <row r="225" spans="1:12" ht="11.45" customHeight="1">
      <c r="A225" s="478">
        <v>1979</v>
      </c>
      <c r="B225" s="87" t="s">
        <v>463</v>
      </c>
      <c r="C225" s="87" t="s">
        <v>513</v>
      </c>
      <c r="D225" s="87" t="s">
        <v>18</v>
      </c>
      <c r="E225" s="87" t="s">
        <v>203</v>
      </c>
      <c r="F225" s="365">
        <v>43050</v>
      </c>
      <c r="G225" s="366">
        <v>45516.27</v>
      </c>
      <c r="H225" s="367" t="s">
        <v>313</v>
      </c>
      <c r="I225" s="365">
        <v>10395</v>
      </c>
      <c r="J225" s="368">
        <v>10395</v>
      </c>
      <c r="K225" s="366">
        <v>10395</v>
      </c>
      <c r="L225" s="81"/>
    </row>
    <row r="226" spans="1:12" ht="11.45" customHeight="1">
      <c r="A226" s="480">
        <v>2013</v>
      </c>
      <c r="B226" s="89" t="s">
        <v>464</v>
      </c>
      <c r="C226" s="88" t="s">
        <v>517</v>
      </c>
      <c r="D226" s="89" t="s">
        <v>20</v>
      </c>
      <c r="E226" s="89" t="s">
        <v>204</v>
      </c>
      <c r="F226" s="425">
        <v>4946.6289999999999</v>
      </c>
      <c r="G226" s="426">
        <v>6983.3590000000004</v>
      </c>
      <c r="H226" s="427" t="s">
        <v>313</v>
      </c>
      <c r="I226" s="425">
        <v>11790</v>
      </c>
      <c r="J226" s="428">
        <v>11790</v>
      </c>
      <c r="K226" s="426">
        <v>11790</v>
      </c>
      <c r="L226" s="81"/>
    </row>
    <row r="227" spans="1:12" ht="11.45" customHeight="1">
      <c r="A227" s="475">
        <v>2010</v>
      </c>
      <c r="B227" s="87" t="s">
        <v>464</v>
      </c>
      <c r="C227" s="87" t="s">
        <v>517</v>
      </c>
      <c r="D227" s="87" t="s">
        <v>4</v>
      </c>
      <c r="E227" s="87" t="s">
        <v>205</v>
      </c>
      <c r="F227" s="365">
        <v>3691.9569999999999</v>
      </c>
      <c r="G227" s="366">
        <v>5288.15</v>
      </c>
      <c r="H227" s="367" t="s">
        <v>313</v>
      </c>
      <c r="I227" s="365">
        <v>13320</v>
      </c>
      <c r="J227" s="368">
        <v>13320</v>
      </c>
      <c r="K227" s="366">
        <v>13320</v>
      </c>
      <c r="L227" s="81"/>
    </row>
    <row r="228" spans="1:12" ht="11.45" customHeight="1">
      <c r="A228" s="478">
        <v>2007</v>
      </c>
      <c r="B228" s="91" t="s">
        <v>464</v>
      </c>
      <c r="C228" s="91" t="s">
        <v>517</v>
      </c>
      <c r="D228" s="91" t="s">
        <v>6</v>
      </c>
      <c r="E228" s="91" t="s">
        <v>206</v>
      </c>
      <c r="F228" s="379">
        <v>3000</v>
      </c>
      <c r="G228" s="380">
        <v>4369.9759999999997</v>
      </c>
      <c r="H228" s="381" t="s">
        <v>313</v>
      </c>
      <c r="I228" s="379">
        <v>12984</v>
      </c>
      <c r="J228" s="382">
        <v>12984</v>
      </c>
      <c r="K228" s="380">
        <v>12984</v>
      </c>
      <c r="L228" s="81"/>
    </row>
    <row r="229" spans="1:12" ht="11.45" customHeight="1">
      <c r="A229" s="476">
        <v>2016</v>
      </c>
      <c r="B229" s="90" t="s">
        <v>465</v>
      </c>
      <c r="C229" s="90" t="s">
        <v>517</v>
      </c>
      <c r="D229" s="103" t="s">
        <v>623</v>
      </c>
      <c r="E229" s="90" t="s">
        <v>625</v>
      </c>
      <c r="F229" s="361">
        <v>19600000</v>
      </c>
      <c r="G229" s="362">
        <v>27698950</v>
      </c>
      <c r="H229" s="363" t="s">
        <v>401</v>
      </c>
      <c r="I229" s="361">
        <v>10219</v>
      </c>
      <c r="J229" s="364">
        <v>10219</v>
      </c>
      <c r="K229" s="362">
        <v>10219</v>
      </c>
      <c r="L229" s="81"/>
    </row>
    <row r="230" spans="1:12" ht="11.45" customHeight="1">
      <c r="A230" s="476">
        <v>2013</v>
      </c>
      <c r="B230" s="90" t="s">
        <v>465</v>
      </c>
      <c r="C230" s="90" t="s">
        <v>517</v>
      </c>
      <c r="D230" s="90" t="s">
        <v>20</v>
      </c>
      <c r="E230" s="90" t="s">
        <v>207</v>
      </c>
      <c r="F230" s="408">
        <v>18291348</v>
      </c>
      <c r="G230" s="409">
        <v>26299068</v>
      </c>
      <c r="H230" s="363" t="s">
        <v>401</v>
      </c>
      <c r="I230" s="361">
        <v>5364</v>
      </c>
      <c r="J230" s="364">
        <v>5364</v>
      </c>
      <c r="K230" s="362">
        <v>5364</v>
      </c>
      <c r="L230" s="81"/>
    </row>
    <row r="231" spans="1:12" ht="11.45" customHeight="1">
      <c r="A231" s="476">
        <v>2010</v>
      </c>
      <c r="B231" s="90" t="s">
        <v>465</v>
      </c>
      <c r="C231" s="90" t="s">
        <v>517</v>
      </c>
      <c r="D231" s="90" t="s">
        <v>4</v>
      </c>
      <c r="E231" s="90" t="s">
        <v>208</v>
      </c>
      <c r="F231" s="408">
        <v>13210000</v>
      </c>
      <c r="G231" s="409">
        <v>18864008</v>
      </c>
      <c r="H231" s="363" t="s">
        <v>401</v>
      </c>
      <c r="I231" s="361">
        <v>4974</v>
      </c>
      <c r="J231" s="364">
        <v>4974</v>
      </c>
      <c r="K231" s="362">
        <v>4974</v>
      </c>
      <c r="L231" s="81"/>
    </row>
    <row r="232" spans="1:12" ht="11.45" customHeight="1">
      <c r="A232" s="476">
        <v>2007</v>
      </c>
      <c r="B232" s="90" t="s">
        <v>465</v>
      </c>
      <c r="C232" s="90" t="s">
        <v>517</v>
      </c>
      <c r="D232" s="90" t="s">
        <v>6</v>
      </c>
      <c r="E232" s="90" t="s">
        <v>626</v>
      </c>
      <c r="F232" s="361">
        <v>9876486</v>
      </c>
      <c r="G232" s="362">
        <v>14628222</v>
      </c>
      <c r="H232" s="363" t="s">
        <v>401</v>
      </c>
      <c r="I232" s="361">
        <v>4790</v>
      </c>
      <c r="J232" s="364">
        <v>4790</v>
      </c>
      <c r="K232" s="362">
        <v>4790</v>
      </c>
      <c r="L232" s="81"/>
    </row>
    <row r="233" spans="1:12" ht="11.45" customHeight="1">
      <c r="A233" s="475">
        <v>2004</v>
      </c>
      <c r="B233" s="87" t="s">
        <v>465</v>
      </c>
      <c r="C233" s="87" t="s">
        <v>517</v>
      </c>
      <c r="D233" s="87" t="s">
        <v>8</v>
      </c>
      <c r="E233" s="87" t="s">
        <v>627</v>
      </c>
      <c r="F233" s="365">
        <v>6792075</v>
      </c>
      <c r="G233" s="366">
        <v>10279340</v>
      </c>
      <c r="H233" s="367" t="s">
        <v>402</v>
      </c>
      <c r="I233" s="365">
        <v>7762</v>
      </c>
      <c r="J233" s="368">
        <v>7762</v>
      </c>
      <c r="K233" s="366">
        <v>7762</v>
      </c>
      <c r="L233" s="81"/>
    </row>
    <row r="234" spans="1:12" ht="11.45" customHeight="1">
      <c r="A234" s="476">
        <v>2000</v>
      </c>
      <c r="B234" s="90" t="s">
        <v>465</v>
      </c>
      <c r="C234" s="90" t="s">
        <v>517</v>
      </c>
      <c r="D234" s="90" t="s">
        <v>10</v>
      </c>
      <c r="E234" s="90" t="s">
        <v>628</v>
      </c>
      <c r="F234" s="361">
        <v>5730013</v>
      </c>
      <c r="G234" s="362">
        <v>8876694</v>
      </c>
      <c r="H234" s="363" t="s">
        <v>401</v>
      </c>
      <c r="I234" s="361">
        <v>8078</v>
      </c>
      <c r="J234" s="364">
        <v>8078</v>
      </c>
      <c r="K234" s="362">
        <v>8078</v>
      </c>
      <c r="L234" s="81"/>
    </row>
    <row r="235" spans="1:12" ht="11.45" customHeight="1">
      <c r="A235" s="480">
        <v>2013</v>
      </c>
      <c r="B235" s="89" t="s">
        <v>466</v>
      </c>
      <c r="C235" s="88" t="s">
        <v>517</v>
      </c>
      <c r="D235" s="89" t="s">
        <v>20</v>
      </c>
      <c r="E235" s="89" t="s">
        <v>209</v>
      </c>
      <c r="F235" s="425">
        <v>10461.299999999999</v>
      </c>
      <c r="G235" s="426">
        <v>13715.61</v>
      </c>
      <c r="H235" s="427" t="s">
        <v>313</v>
      </c>
      <c r="I235" s="425">
        <v>29970</v>
      </c>
      <c r="J235" s="428">
        <v>29970</v>
      </c>
      <c r="K235" s="426">
        <v>29970</v>
      </c>
      <c r="L235" s="81"/>
    </row>
    <row r="236" spans="1:12" ht="11.45" customHeight="1">
      <c r="A236" s="475">
        <v>2010</v>
      </c>
      <c r="B236" s="87" t="s">
        <v>466</v>
      </c>
      <c r="C236" s="87" t="s">
        <v>517</v>
      </c>
      <c r="D236" s="87" t="s">
        <v>4</v>
      </c>
      <c r="E236" s="87" t="s">
        <v>210</v>
      </c>
      <c r="F236" s="365">
        <v>8350</v>
      </c>
      <c r="G236" s="366">
        <v>11365.35</v>
      </c>
      <c r="H236" s="367" t="s">
        <v>313</v>
      </c>
      <c r="I236" s="365">
        <v>21107</v>
      </c>
      <c r="J236" s="368">
        <v>21107</v>
      </c>
      <c r="K236" s="366">
        <v>21107</v>
      </c>
      <c r="L236" s="81"/>
    </row>
    <row r="237" spans="1:12" ht="11.45" customHeight="1">
      <c r="A237" s="475">
        <v>2007</v>
      </c>
      <c r="B237" s="87" t="s">
        <v>466</v>
      </c>
      <c r="C237" s="87" t="s">
        <v>517</v>
      </c>
      <c r="D237" s="87" t="s">
        <v>6</v>
      </c>
      <c r="E237" s="87" t="s">
        <v>211</v>
      </c>
      <c r="F237" s="365">
        <v>6227.3</v>
      </c>
      <c r="G237" s="366">
        <v>9075.9609999999993</v>
      </c>
      <c r="H237" s="367" t="s">
        <v>313</v>
      </c>
      <c r="I237" s="365">
        <v>21858</v>
      </c>
      <c r="J237" s="368">
        <v>21858</v>
      </c>
      <c r="K237" s="366">
        <v>21858</v>
      </c>
      <c r="L237" s="81"/>
    </row>
    <row r="238" spans="1:12" ht="11.45" customHeight="1">
      <c r="A238" s="478">
        <v>2004</v>
      </c>
      <c r="B238" s="91" t="s">
        <v>466</v>
      </c>
      <c r="C238" s="91" t="s">
        <v>517</v>
      </c>
      <c r="D238" s="91" t="s">
        <v>8</v>
      </c>
      <c r="E238" s="91" t="s">
        <v>212</v>
      </c>
      <c r="F238" s="379">
        <v>4629.1270000000004</v>
      </c>
      <c r="G238" s="380">
        <v>6808.7</v>
      </c>
      <c r="H238" s="381" t="s">
        <v>313</v>
      </c>
      <c r="I238" s="379">
        <v>18797</v>
      </c>
      <c r="J238" s="382">
        <v>18797</v>
      </c>
      <c r="K238" s="380">
        <v>18797</v>
      </c>
      <c r="L238" s="81"/>
    </row>
    <row r="239" spans="1:12" ht="11.45" customHeight="1">
      <c r="A239" s="480">
        <v>2016</v>
      </c>
      <c r="B239" s="87" t="s">
        <v>467</v>
      </c>
      <c r="C239" s="87" t="s">
        <v>518</v>
      </c>
      <c r="D239" s="87" t="s">
        <v>623</v>
      </c>
      <c r="E239" s="87" t="s">
        <v>713</v>
      </c>
      <c r="F239" s="365">
        <v>27712.81</v>
      </c>
      <c r="G239" s="366">
        <v>31565.58</v>
      </c>
      <c r="H239" s="367" t="s">
        <v>402</v>
      </c>
      <c r="I239" s="365">
        <v>36803</v>
      </c>
      <c r="J239" s="368">
        <v>36803</v>
      </c>
      <c r="K239" s="366">
        <v>36803</v>
      </c>
      <c r="L239" s="81"/>
    </row>
    <row r="240" spans="1:12" ht="11.45" customHeight="1">
      <c r="A240" s="475">
        <v>2013</v>
      </c>
      <c r="B240" s="87" t="s">
        <v>467</v>
      </c>
      <c r="C240" s="87" t="s">
        <v>518</v>
      </c>
      <c r="D240" s="87" t="s">
        <v>20</v>
      </c>
      <c r="E240" s="87" t="s">
        <v>213</v>
      </c>
      <c r="F240" s="365">
        <v>23520</v>
      </c>
      <c r="G240" s="366">
        <v>27367.7</v>
      </c>
      <c r="H240" s="367" t="s">
        <v>402</v>
      </c>
      <c r="I240" s="365">
        <v>37086</v>
      </c>
      <c r="J240" s="368">
        <v>37086</v>
      </c>
      <c r="K240" s="366">
        <v>37086</v>
      </c>
      <c r="L240" s="81"/>
    </row>
    <row r="241" spans="1:12" ht="11.45" customHeight="1">
      <c r="A241" s="475">
        <v>2010</v>
      </c>
      <c r="B241" s="87" t="s">
        <v>467</v>
      </c>
      <c r="C241" s="87" t="s">
        <v>518</v>
      </c>
      <c r="D241" s="87" t="s">
        <v>4</v>
      </c>
      <c r="E241" s="87" t="s">
        <v>214</v>
      </c>
      <c r="F241" s="365">
        <v>21399.88</v>
      </c>
      <c r="G241" s="366">
        <v>25019.21</v>
      </c>
      <c r="H241" s="367" t="s">
        <v>402</v>
      </c>
      <c r="I241" s="365">
        <v>37365</v>
      </c>
      <c r="J241" s="368">
        <v>37365</v>
      </c>
      <c r="K241" s="366">
        <v>37365</v>
      </c>
      <c r="L241" s="81"/>
    </row>
    <row r="242" spans="1:12" ht="11.45" customHeight="1">
      <c r="A242" s="475">
        <v>2007</v>
      </c>
      <c r="B242" s="87" t="s">
        <v>467</v>
      </c>
      <c r="C242" s="87" t="s">
        <v>518</v>
      </c>
      <c r="D242" s="87" t="s">
        <v>6</v>
      </c>
      <c r="E242" s="87" t="s">
        <v>215</v>
      </c>
      <c r="F242" s="365">
        <v>16412.5</v>
      </c>
      <c r="G242" s="366">
        <v>19268.54</v>
      </c>
      <c r="H242" s="367" t="s">
        <v>402</v>
      </c>
      <c r="I242" s="365">
        <v>37316</v>
      </c>
      <c r="J242" s="368">
        <v>37316</v>
      </c>
      <c r="K242" s="366">
        <v>37316</v>
      </c>
      <c r="L242" s="81"/>
    </row>
    <row r="243" spans="1:12" ht="11.45" customHeight="1">
      <c r="A243" s="475">
        <v>2004</v>
      </c>
      <c r="B243" s="87" t="s">
        <v>467</v>
      </c>
      <c r="C243" s="87" t="s">
        <v>518</v>
      </c>
      <c r="D243" s="87" t="s">
        <v>8</v>
      </c>
      <c r="E243" s="87" t="s">
        <v>216</v>
      </c>
      <c r="F243" s="365">
        <v>12897</v>
      </c>
      <c r="G243" s="366">
        <v>15055.08</v>
      </c>
      <c r="H243" s="367" t="s">
        <v>402</v>
      </c>
      <c r="I243" s="365">
        <v>32163</v>
      </c>
      <c r="J243" s="368">
        <v>32163</v>
      </c>
      <c r="K243" s="366">
        <v>32163</v>
      </c>
      <c r="L243" s="81"/>
    </row>
    <row r="244" spans="1:12" ht="11.45" customHeight="1">
      <c r="A244" s="475">
        <v>1999</v>
      </c>
      <c r="B244" s="87" t="s">
        <v>467</v>
      </c>
      <c r="C244" s="87" t="s">
        <v>518</v>
      </c>
      <c r="D244" s="87" t="s">
        <v>10</v>
      </c>
      <c r="E244" s="87" t="s">
        <v>217</v>
      </c>
      <c r="F244" s="365">
        <v>10680.4</v>
      </c>
      <c r="G244" s="366">
        <v>12017.38</v>
      </c>
      <c r="H244" s="367" t="s">
        <v>402</v>
      </c>
      <c r="I244" s="365">
        <v>31404</v>
      </c>
      <c r="J244" s="368">
        <v>31404</v>
      </c>
      <c r="K244" s="366">
        <v>31404</v>
      </c>
      <c r="L244" s="81"/>
    </row>
    <row r="245" spans="1:12" ht="11.45" customHeight="1">
      <c r="A245" s="475">
        <v>1995</v>
      </c>
      <c r="B245" s="87" t="s">
        <v>467</v>
      </c>
      <c r="C245" s="87" t="s">
        <v>518</v>
      </c>
      <c r="D245" s="87" t="s">
        <v>12</v>
      </c>
      <c r="E245" s="87" t="s">
        <v>218</v>
      </c>
      <c r="F245" s="365">
        <v>5273.6030000000001</v>
      </c>
      <c r="G245" s="366">
        <v>6045.7780000000002</v>
      </c>
      <c r="H245" s="367" t="s">
        <v>402</v>
      </c>
      <c r="I245" s="365">
        <v>31985</v>
      </c>
      <c r="J245" s="368">
        <v>31985</v>
      </c>
      <c r="K245" s="366">
        <v>31985</v>
      </c>
      <c r="L245" s="81"/>
    </row>
    <row r="246" spans="1:12" ht="11.45" customHeight="1">
      <c r="A246" s="476">
        <v>1992</v>
      </c>
      <c r="B246" s="90" t="s">
        <v>467</v>
      </c>
      <c r="C246" s="90" t="s">
        <v>518</v>
      </c>
      <c r="D246" s="90" t="s">
        <v>14</v>
      </c>
      <c r="E246" s="90" t="s">
        <v>219</v>
      </c>
      <c r="F246" s="361">
        <v>29235552</v>
      </c>
      <c r="G246" s="362">
        <v>33038602</v>
      </c>
      <c r="H246" s="363" t="s">
        <v>401</v>
      </c>
      <c r="I246" s="361">
        <v>6601</v>
      </c>
      <c r="J246" s="364">
        <v>6601</v>
      </c>
      <c r="K246" s="362">
        <v>6601</v>
      </c>
      <c r="L246" s="81"/>
    </row>
    <row r="247" spans="1:12" ht="11.45" customHeight="1">
      <c r="A247" s="477">
        <v>1986</v>
      </c>
      <c r="B247" s="90" t="s">
        <v>467</v>
      </c>
      <c r="C247" s="90" t="s">
        <v>518</v>
      </c>
      <c r="D247" s="90" t="s">
        <v>16</v>
      </c>
      <c r="E247" s="90" t="s">
        <v>220</v>
      </c>
      <c r="F247" s="361">
        <v>267370.90000000002</v>
      </c>
      <c r="G247" s="362">
        <v>293916.3</v>
      </c>
      <c r="H247" s="363" t="s">
        <v>401</v>
      </c>
      <c r="I247" s="361">
        <v>10645</v>
      </c>
      <c r="J247" s="364">
        <v>10645</v>
      </c>
      <c r="K247" s="362">
        <v>10645</v>
      </c>
      <c r="L247" s="81"/>
    </row>
    <row r="248" spans="1:12" ht="11.45" customHeight="1">
      <c r="A248" s="480">
        <v>1997</v>
      </c>
      <c r="B248" s="89" t="s">
        <v>468</v>
      </c>
      <c r="C248" s="88" t="s">
        <v>518</v>
      </c>
      <c r="D248" s="89" t="s">
        <v>12</v>
      </c>
      <c r="E248" s="89" t="s">
        <v>221</v>
      </c>
      <c r="F248" s="425">
        <v>7205843</v>
      </c>
      <c r="G248" s="426">
        <v>8164784</v>
      </c>
      <c r="H248" s="427" t="s">
        <v>313</v>
      </c>
      <c r="I248" s="462">
        <v>32187</v>
      </c>
      <c r="J248" s="463">
        <v>32187</v>
      </c>
      <c r="K248" s="464">
        <v>32187</v>
      </c>
      <c r="L248" s="81"/>
    </row>
    <row r="249" spans="1:12" ht="11.45" customHeight="1">
      <c r="A249" s="478">
        <v>1995</v>
      </c>
      <c r="B249" s="91" t="s">
        <v>468</v>
      </c>
      <c r="C249" s="91" t="s">
        <v>518</v>
      </c>
      <c r="D249" s="91" t="s">
        <v>12</v>
      </c>
      <c r="E249" s="91" t="s">
        <v>222</v>
      </c>
      <c r="F249" s="379">
        <v>2241034</v>
      </c>
      <c r="G249" s="380">
        <v>2516987</v>
      </c>
      <c r="H249" s="381" t="s">
        <v>313</v>
      </c>
      <c r="I249" s="432">
        <v>31570</v>
      </c>
      <c r="J249" s="433">
        <v>31570</v>
      </c>
      <c r="K249" s="434">
        <v>31570</v>
      </c>
      <c r="L249" s="81"/>
    </row>
    <row r="250" spans="1:12" ht="11.45" customHeight="1">
      <c r="A250" s="476">
        <v>2013</v>
      </c>
      <c r="B250" s="90" t="s">
        <v>469</v>
      </c>
      <c r="C250" s="90" t="s">
        <v>515</v>
      </c>
      <c r="D250" s="90" t="s">
        <v>20</v>
      </c>
      <c r="E250" s="90" t="s">
        <v>223</v>
      </c>
      <c r="F250" s="361">
        <v>256343.5</v>
      </c>
      <c r="G250" s="362">
        <v>304486.09999999998</v>
      </c>
      <c r="H250" s="363" t="s">
        <v>401</v>
      </c>
      <c r="I250" s="361">
        <v>5658</v>
      </c>
      <c r="J250" s="364">
        <v>5658</v>
      </c>
      <c r="K250" s="362">
        <v>5658</v>
      </c>
      <c r="L250" s="81"/>
    </row>
    <row r="251" spans="1:12" ht="11.45" customHeight="1">
      <c r="A251" s="476">
        <v>2010</v>
      </c>
      <c r="B251" s="90" t="s">
        <v>469</v>
      </c>
      <c r="C251" s="90" t="s">
        <v>515</v>
      </c>
      <c r="D251" s="90" t="s">
        <v>4</v>
      </c>
      <c r="E251" s="90" t="s">
        <v>224</v>
      </c>
      <c r="F251" s="361">
        <v>187567.8</v>
      </c>
      <c r="G251" s="362">
        <v>225440.3</v>
      </c>
      <c r="H251" s="363" t="s">
        <v>401</v>
      </c>
      <c r="I251" s="361">
        <v>5731</v>
      </c>
      <c r="J251" s="364">
        <v>5731</v>
      </c>
      <c r="K251" s="362">
        <v>5731</v>
      </c>
      <c r="L251" s="81"/>
    </row>
    <row r="252" spans="1:12" ht="11.45" customHeight="1">
      <c r="A252" s="476">
        <v>2007</v>
      </c>
      <c r="B252" s="90" t="s">
        <v>469</v>
      </c>
      <c r="C252" s="90" t="s">
        <v>515</v>
      </c>
      <c r="D252" s="90" t="s">
        <v>6</v>
      </c>
      <c r="E252" s="90" t="s">
        <v>225</v>
      </c>
      <c r="F252" s="361">
        <v>114000</v>
      </c>
      <c r="G252" s="362">
        <v>136085.70000000001</v>
      </c>
      <c r="H252" s="363" t="s">
        <v>401</v>
      </c>
      <c r="I252" s="361">
        <v>3378</v>
      </c>
      <c r="J252" s="364">
        <v>3378</v>
      </c>
      <c r="K252" s="362">
        <v>3378</v>
      </c>
      <c r="L252" s="81"/>
    </row>
    <row r="253" spans="1:12" ht="11.45" customHeight="1">
      <c r="A253" s="476">
        <v>2004</v>
      </c>
      <c r="B253" s="90" t="s">
        <v>469</v>
      </c>
      <c r="C253" s="90" t="s">
        <v>515</v>
      </c>
      <c r="D253" s="90" t="s">
        <v>8</v>
      </c>
      <c r="E253" s="90" t="s">
        <v>226</v>
      </c>
      <c r="F253" s="361">
        <v>58504.84</v>
      </c>
      <c r="G253" s="362">
        <v>74363.33</v>
      </c>
      <c r="H253" s="363" t="s">
        <v>401</v>
      </c>
      <c r="I253" s="361">
        <v>3107</v>
      </c>
      <c r="J253" s="364">
        <v>3107</v>
      </c>
      <c r="K253" s="362">
        <v>3107</v>
      </c>
      <c r="L253" s="81"/>
    </row>
    <row r="254" spans="1:12" ht="11.45" customHeight="1">
      <c r="A254" s="476">
        <v>2000</v>
      </c>
      <c r="B254" s="90" t="s">
        <v>469</v>
      </c>
      <c r="C254" s="90" t="s">
        <v>515</v>
      </c>
      <c r="D254" s="90" t="s">
        <v>10</v>
      </c>
      <c r="E254" s="90" t="s">
        <v>227</v>
      </c>
      <c r="F254" s="361">
        <v>19999.990000000002</v>
      </c>
      <c r="G254" s="362">
        <v>26555.29</v>
      </c>
      <c r="H254" s="363" t="s">
        <v>401</v>
      </c>
      <c r="I254" s="361">
        <v>3073</v>
      </c>
      <c r="J254" s="364">
        <v>3073</v>
      </c>
      <c r="K254" s="362">
        <v>3073</v>
      </c>
      <c r="L254" s="81"/>
    </row>
    <row r="255" spans="1:12" ht="11.45" customHeight="1">
      <c r="A255" s="859">
        <v>2016</v>
      </c>
      <c r="B255" s="485" t="s">
        <v>470</v>
      </c>
      <c r="C255" s="383" t="s">
        <v>513</v>
      </c>
      <c r="D255" s="383" t="s">
        <v>623</v>
      </c>
      <c r="E255" s="383" t="s">
        <v>714</v>
      </c>
      <c r="F255" s="387">
        <v>404570.9</v>
      </c>
      <c r="G255" s="388">
        <v>456628.3</v>
      </c>
      <c r="H255" s="389" t="s">
        <v>401</v>
      </c>
      <c r="I255" s="387">
        <v>6400</v>
      </c>
      <c r="J255" s="390">
        <v>6400</v>
      </c>
      <c r="K255" s="388">
        <v>6400</v>
      </c>
      <c r="L255" s="81"/>
    </row>
    <row r="256" spans="1:12" ht="11.45" customHeight="1">
      <c r="A256" s="860">
        <v>2013</v>
      </c>
      <c r="B256" s="486" t="s">
        <v>470</v>
      </c>
      <c r="C256" s="384" t="s">
        <v>513</v>
      </c>
      <c r="D256" s="384" t="s">
        <v>20</v>
      </c>
      <c r="E256" s="384" t="s">
        <v>228</v>
      </c>
      <c r="F256" s="361">
        <v>336710.7</v>
      </c>
      <c r="G256" s="362">
        <v>386398.2</v>
      </c>
      <c r="H256" s="363" t="s">
        <v>401</v>
      </c>
      <c r="I256" s="361">
        <v>4471</v>
      </c>
      <c r="J256" s="364">
        <v>4471</v>
      </c>
      <c r="K256" s="362">
        <v>4471</v>
      </c>
      <c r="L256" s="81"/>
    </row>
    <row r="257" spans="1:12" ht="11.45" customHeight="1">
      <c r="A257" s="860">
        <v>2010</v>
      </c>
      <c r="B257" s="486" t="s">
        <v>470</v>
      </c>
      <c r="C257" s="384" t="s">
        <v>513</v>
      </c>
      <c r="D257" s="384" t="s">
        <v>4</v>
      </c>
      <c r="E257" s="384" t="s">
        <v>229</v>
      </c>
      <c r="F257" s="361">
        <v>284056.3</v>
      </c>
      <c r="G257" s="362">
        <v>323814.8</v>
      </c>
      <c r="H257" s="363" t="s">
        <v>401</v>
      </c>
      <c r="I257" s="361">
        <v>4564</v>
      </c>
      <c r="J257" s="364">
        <v>4564</v>
      </c>
      <c r="K257" s="362">
        <v>4564</v>
      </c>
      <c r="L257" s="81"/>
    </row>
    <row r="258" spans="1:12" ht="11.45" customHeight="1">
      <c r="A258" s="861">
        <v>2006</v>
      </c>
      <c r="B258" s="488" t="s">
        <v>470</v>
      </c>
      <c r="C258" s="385" t="s">
        <v>513</v>
      </c>
      <c r="D258" s="385" t="s">
        <v>6</v>
      </c>
      <c r="E258" s="385" t="s">
        <v>230</v>
      </c>
      <c r="F258" s="392">
        <v>185958.5</v>
      </c>
      <c r="G258" s="393">
        <v>214308.8</v>
      </c>
      <c r="H258" s="394" t="s">
        <v>401</v>
      </c>
      <c r="I258" s="392">
        <v>4527</v>
      </c>
      <c r="J258" s="395">
        <v>4527</v>
      </c>
      <c r="K258" s="393">
        <v>4527</v>
      </c>
      <c r="L258" s="81"/>
    </row>
    <row r="259" spans="1:12" ht="11.45" customHeight="1">
      <c r="A259" s="475">
        <v>2013</v>
      </c>
      <c r="B259" s="87" t="s">
        <v>471</v>
      </c>
      <c r="C259" s="87" t="s">
        <v>518</v>
      </c>
      <c r="D259" s="87" t="s">
        <v>20</v>
      </c>
      <c r="E259" s="87" t="s">
        <v>231</v>
      </c>
      <c r="F259" s="365">
        <v>8107.152</v>
      </c>
      <c r="G259" s="366">
        <v>8995.7900000000009</v>
      </c>
      <c r="H259" s="367" t="s">
        <v>313</v>
      </c>
      <c r="I259" s="365">
        <v>5485</v>
      </c>
      <c r="J259" s="368">
        <v>5485</v>
      </c>
      <c r="K259" s="366">
        <v>5485</v>
      </c>
      <c r="L259" s="81"/>
    </row>
    <row r="260" spans="1:12" ht="11.45" customHeight="1">
      <c r="A260" s="475">
        <v>2010</v>
      </c>
      <c r="B260" s="87" t="s">
        <v>471</v>
      </c>
      <c r="C260" s="87" t="s">
        <v>518</v>
      </c>
      <c r="D260" s="87" t="s">
        <v>4</v>
      </c>
      <c r="E260" s="87" t="s">
        <v>232</v>
      </c>
      <c r="F260" s="365">
        <v>7593.6869999999999</v>
      </c>
      <c r="G260" s="366">
        <v>8365.9619999999995</v>
      </c>
      <c r="H260" s="367" t="s">
        <v>313</v>
      </c>
      <c r="I260" s="365">
        <v>5198</v>
      </c>
      <c r="J260" s="368">
        <v>5198</v>
      </c>
      <c r="K260" s="366">
        <v>5198</v>
      </c>
      <c r="L260" s="81"/>
    </row>
    <row r="261" spans="1:12" ht="11.45" customHeight="1">
      <c r="A261" s="475">
        <v>2007</v>
      </c>
      <c r="B261" s="87" t="s">
        <v>471</v>
      </c>
      <c r="C261" s="87" t="s">
        <v>518</v>
      </c>
      <c r="D261" s="87" t="s">
        <v>6</v>
      </c>
      <c r="E261" s="87" t="s">
        <v>233</v>
      </c>
      <c r="F261" s="365">
        <v>197278.5</v>
      </c>
      <c r="G261" s="366">
        <v>214106.3</v>
      </c>
      <c r="H261" s="367" t="s">
        <v>313</v>
      </c>
      <c r="I261" s="365">
        <v>5327</v>
      </c>
      <c r="J261" s="368">
        <v>5327</v>
      </c>
      <c r="K261" s="366">
        <v>5447</v>
      </c>
      <c r="L261" s="81"/>
    </row>
    <row r="262" spans="1:12" ht="11.45" customHeight="1">
      <c r="A262" s="475">
        <v>2004</v>
      </c>
      <c r="B262" s="87" t="s">
        <v>471</v>
      </c>
      <c r="C262" s="87" t="s">
        <v>518</v>
      </c>
      <c r="D262" s="87" t="s">
        <v>8</v>
      </c>
      <c r="E262" s="87" t="s">
        <v>234</v>
      </c>
      <c r="F262" s="365">
        <v>136616.70000000001</v>
      </c>
      <c r="G262" s="366">
        <v>152019.29999999999</v>
      </c>
      <c r="H262" s="367" t="s">
        <v>313</v>
      </c>
      <c r="I262" s="365">
        <v>5116</v>
      </c>
      <c r="J262" s="368">
        <v>5116</v>
      </c>
      <c r="K262" s="366">
        <v>5147</v>
      </c>
      <c r="L262" s="81"/>
    </row>
    <row r="263" spans="1:12" ht="11.45" customHeight="1">
      <c r="A263" s="476">
        <v>1996</v>
      </c>
      <c r="B263" s="90" t="s">
        <v>471</v>
      </c>
      <c r="C263" s="90" t="s">
        <v>518</v>
      </c>
      <c r="D263" s="90" t="s">
        <v>12</v>
      </c>
      <c r="E263" s="90" t="s">
        <v>236</v>
      </c>
      <c r="F263" s="361">
        <v>70828.05</v>
      </c>
      <c r="G263" s="362">
        <v>76554.64</v>
      </c>
      <c r="H263" s="363" t="s">
        <v>401</v>
      </c>
      <c r="I263" s="361">
        <v>16336</v>
      </c>
      <c r="J263" s="364">
        <v>16336</v>
      </c>
      <c r="K263" s="362">
        <v>16336</v>
      </c>
      <c r="L263" s="81"/>
    </row>
    <row r="264" spans="1:12" ht="11.45" customHeight="1">
      <c r="A264" s="475">
        <v>1992</v>
      </c>
      <c r="B264" s="87" t="s">
        <v>471</v>
      </c>
      <c r="C264" s="87" t="s">
        <v>518</v>
      </c>
      <c r="D264" s="87" t="s">
        <v>14</v>
      </c>
      <c r="E264" s="87" t="s">
        <v>237</v>
      </c>
      <c r="F264" s="365">
        <v>44150</v>
      </c>
      <c r="G264" s="366">
        <v>46891.88</v>
      </c>
      <c r="H264" s="367" t="s">
        <v>313</v>
      </c>
      <c r="I264" s="432">
        <v>15988</v>
      </c>
      <c r="J264" s="433">
        <v>15988</v>
      </c>
      <c r="K264" s="434">
        <v>15988</v>
      </c>
      <c r="L264" s="81"/>
    </row>
    <row r="265" spans="1:12" ht="11.45" customHeight="1">
      <c r="A265" s="479">
        <v>2012</v>
      </c>
      <c r="B265" s="103" t="s">
        <v>472</v>
      </c>
      <c r="C265" s="102" t="s">
        <v>518</v>
      </c>
      <c r="D265" s="103" t="s">
        <v>20</v>
      </c>
      <c r="E265" s="103" t="s">
        <v>238</v>
      </c>
      <c r="F265" s="465">
        <v>13336.5</v>
      </c>
      <c r="G265" s="466">
        <v>14565.18</v>
      </c>
      <c r="H265" s="467" t="s">
        <v>401</v>
      </c>
      <c r="I265" s="465">
        <v>3663</v>
      </c>
      <c r="J265" s="468">
        <v>3663</v>
      </c>
      <c r="K265" s="466">
        <v>3663</v>
      </c>
      <c r="L265" s="81"/>
    </row>
    <row r="266" spans="1:12" ht="11.45" customHeight="1">
      <c r="A266" s="476">
        <v>2010</v>
      </c>
      <c r="B266" s="90" t="s">
        <v>472</v>
      </c>
      <c r="C266" s="90" t="s">
        <v>518</v>
      </c>
      <c r="D266" s="90" t="s">
        <v>4</v>
      </c>
      <c r="E266" s="90" t="s">
        <v>239</v>
      </c>
      <c r="F266" s="361">
        <v>12903.28</v>
      </c>
      <c r="G266" s="362">
        <v>13645.44</v>
      </c>
      <c r="H266" s="363" t="s">
        <v>401</v>
      </c>
      <c r="I266" s="361">
        <v>3923</v>
      </c>
      <c r="J266" s="364">
        <v>3923</v>
      </c>
      <c r="K266" s="362">
        <v>3923</v>
      </c>
      <c r="L266" s="81"/>
    </row>
    <row r="267" spans="1:12" ht="11.45" customHeight="1">
      <c r="A267" s="476">
        <v>2007</v>
      </c>
      <c r="B267" s="90" t="s">
        <v>472</v>
      </c>
      <c r="C267" s="90" t="s">
        <v>518</v>
      </c>
      <c r="D267" s="90" t="s">
        <v>6</v>
      </c>
      <c r="E267" s="90" t="s">
        <v>240</v>
      </c>
      <c r="F267" s="361">
        <v>11223.5</v>
      </c>
      <c r="G267" s="362">
        <v>11880.78</v>
      </c>
      <c r="H267" s="363" t="s">
        <v>401</v>
      </c>
      <c r="I267" s="361">
        <v>3697</v>
      </c>
      <c r="J267" s="364">
        <v>3697</v>
      </c>
      <c r="K267" s="362">
        <v>3697</v>
      </c>
      <c r="L267" s="81"/>
    </row>
    <row r="268" spans="1:12" ht="11.45" customHeight="1">
      <c r="A268" s="476">
        <v>2004</v>
      </c>
      <c r="B268" s="90" t="s">
        <v>472</v>
      </c>
      <c r="C268" s="90" t="s">
        <v>518</v>
      </c>
      <c r="D268" s="90" t="s">
        <v>8</v>
      </c>
      <c r="E268" s="90" t="s">
        <v>241</v>
      </c>
      <c r="F268" s="361">
        <v>2270224</v>
      </c>
      <c r="G268" s="362">
        <v>2426519</v>
      </c>
      <c r="H268" s="363" t="s">
        <v>401</v>
      </c>
      <c r="I268" s="361">
        <v>3724</v>
      </c>
      <c r="J268" s="364">
        <v>3724</v>
      </c>
      <c r="K268" s="362">
        <v>3724</v>
      </c>
      <c r="L268" s="81"/>
    </row>
    <row r="269" spans="1:12" ht="11.45" customHeight="1">
      <c r="A269" s="476">
        <v>1999</v>
      </c>
      <c r="B269" s="90" t="s">
        <v>472</v>
      </c>
      <c r="C269" s="90" t="s">
        <v>518</v>
      </c>
      <c r="D269" s="90" t="s">
        <v>10</v>
      </c>
      <c r="E269" s="90" t="s">
        <v>242</v>
      </c>
      <c r="F269" s="361">
        <v>1477095</v>
      </c>
      <c r="G269" s="362">
        <v>1561185</v>
      </c>
      <c r="H269" s="363" t="s">
        <v>401</v>
      </c>
      <c r="I269" s="361">
        <v>3859</v>
      </c>
      <c r="J269" s="364">
        <v>3859</v>
      </c>
      <c r="K269" s="362">
        <v>3859</v>
      </c>
      <c r="L269" s="81"/>
    </row>
    <row r="270" spans="1:12" ht="11.45" customHeight="1">
      <c r="A270" s="477">
        <v>1997</v>
      </c>
      <c r="B270" s="101" t="s">
        <v>472</v>
      </c>
      <c r="C270" s="101" t="s">
        <v>518</v>
      </c>
      <c r="D270" s="101" t="s">
        <v>12</v>
      </c>
      <c r="E270" s="101" t="s">
        <v>243</v>
      </c>
      <c r="F270" s="392">
        <v>1280555</v>
      </c>
      <c r="G270" s="393">
        <v>1352170</v>
      </c>
      <c r="H270" s="394" t="s">
        <v>401</v>
      </c>
      <c r="I270" s="392">
        <v>2577</v>
      </c>
      <c r="J270" s="395">
        <v>2577</v>
      </c>
      <c r="K270" s="393">
        <v>2577</v>
      </c>
      <c r="L270" s="81"/>
    </row>
    <row r="271" spans="1:12" ht="11.45" customHeight="1">
      <c r="A271" s="475">
        <v>2012</v>
      </c>
      <c r="B271" s="87" t="s">
        <v>473</v>
      </c>
      <c r="C271" s="87" t="s">
        <v>515</v>
      </c>
      <c r="D271" s="87" t="s">
        <v>20</v>
      </c>
      <c r="E271" s="87" t="s">
        <v>244</v>
      </c>
      <c r="F271" s="365">
        <v>19516.150000000001</v>
      </c>
      <c r="G271" s="366">
        <v>38907.42</v>
      </c>
      <c r="H271" s="367" t="s">
        <v>313</v>
      </c>
      <c r="I271" s="365">
        <v>7551</v>
      </c>
      <c r="J271" s="368">
        <v>7549</v>
      </c>
      <c r="K271" s="366">
        <v>7990</v>
      </c>
      <c r="L271" s="81"/>
    </row>
    <row r="272" spans="1:12" ht="11.45" customHeight="1">
      <c r="A272" s="475">
        <v>2010</v>
      </c>
      <c r="B272" s="87" t="s">
        <v>473</v>
      </c>
      <c r="C272" s="87" t="s">
        <v>515</v>
      </c>
      <c r="D272" s="87" t="s">
        <v>4</v>
      </c>
      <c r="E272" s="87" t="s">
        <v>245</v>
      </c>
      <c r="F272" s="365">
        <v>15000</v>
      </c>
      <c r="G272" s="366">
        <v>31313.3</v>
      </c>
      <c r="H272" s="367" t="s">
        <v>313</v>
      </c>
      <c r="I272" s="365">
        <v>6132</v>
      </c>
      <c r="J272" s="368">
        <v>6128</v>
      </c>
      <c r="K272" s="366">
        <v>6751</v>
      </c>
      <c r="L272" s="81"/>
    </row>
    <row r="273" spans="1:12" ht="11.45" customHeight="1">
      <c r="A273" s="475">
        <v>2008</v>
      </c>
      <c r="B273" s="87" t="s">
        <v>473</v>
      </c>
      <c r="C273" s="87" t="s">
        <v>515</v>
      </c>
      <c r="D273" s="87" t="s">
        <v>6</v>
      </c>
      <c r="E273" s="87" t="s">
        <v>246</v>
      </c>
      <c r="F273" s="365">
        <v>12345.43</v>
      </c>
      <c r="G273" s="366">
        <v>27305.7</v>
      </c>
      <c r="H273" s="367" t="s">
        <v>313</v>
      </c>
      <c r="I273" s="365">
        <v>6787</v>
      </c>
      <c r="J273" s="368">
        <v>6778</v>
      </c>
      <c r="K273" s="366">
        <v>7021</v>
      </c>
      <c r="L273" s="81"/>
    </row>
    <row r="274" spans="1:12" ht="11.45" customHeight="1">
      <c r="A274" s="480">
        <v>2012</v>
      </c>
      <c r="B274" s="89" t="s">
        <v>474</v>
      </c>
      <c r="C274" s="88" t="s">
        <v>519</v>
      </c>
      <c r="D274" s="89" t="s">
        <v>20</v>
      </c>
      <c r="E274" s="89" t="s">
        <v>247</v>
      </c>
      <c r="F274" s="404">
        <v>21255420</v>
      </c>
      <c r="G274" s="405">
        <v>23232270</v>
      </c>
      <c r="H274" s="427" t="s">
        <v>313</v>
      </c>
      <c r="I274" s="425">
        <v>13060</v>
      </c>
      <c r="J274" s="428">
        <v>13060</v>
      </c>
      <c r="K274" s="426">
        <v>13060</v>
      </c>
      <c r="L274" s="81"/>
    </row>
    <row r="275" spans="1:12" ht="11.45" customHeight="1">
      <c r="A275" s="475">
        <v>2010</v>
      </c>
      <c r="B275" s="87" t="s">
        <v>474</v>
      </c>
      <c r="C275" s="87" t="s">
        <v>519</v>
      </c>
      <c r="D275" s="87" t="s">
        <v>4</v>
      </c>
      <c r="E275" s="87" t="s">
        <v>248</v>
      </c>
      <c r="F275" s="400">
        <v>18838478</v>
      </c>
      <c r="G275" s="401">
        <v>20732260</v>
      </c>
      <c r="H275" s="367" t="s">
        <v>313</v>
      </c>
      <c r="I275" s="365">
        <v>13289</v>
      </c>
      <c r="J275" s="368">
        <v>13289</v>
      </c>
      <c r="K275" s="366">
        <v>13289</v>
      </c>
      <c r="L275" s="81"/>
    </row>
    <row r="276" spans="1:12" ht="11.45" customHeight="1">
      <c r="A276" s="475">
        <v>2008</v>
      </c>
      <c r="B276" s="87" t="s">
        <v>474</v>
      </c>
      <c r="C276" s="87" t="s">
        <v>519</v>
      </c>
      <c r="D276" s="87" t="s">
        <v>6</v>
      </c>
      <c r="E276" s="87" t="s">
        <v>249</v>
      </c>
      <c r="F276" s="400">
        <v>17410208</v>
      </c>
      <c r="G276" s="401">
        <v>19373308</v>
      </c>
      <c r="H276" s="367" t="s">
        <v>313</v>
      </c>
      <c r="I276" s="365">
        <v>13644</v>
      </c>
      <c r="J276" s="368">
        <v>13644</v>
      </c>
      <c r="K276" s="366">
        <v>13644</v>
      </c>
      <c r="L276" s="81"/>
    </row>
    <row r="277" spans="1:12" ht="11.45" customHeight="1">
      <c r="A277" s="478">
        <v>2006</v>
      </c>
      <c r="B277" s="91" t="s">
        <v>474</v>
      </c>
      <c r="C277" s="91" t="s">
        <v>519</v>
      </c>
      <c r="D277" s="91" t="s">
        <v>8</v>
      </c>
      <c r="E277" s="91" t="s">
        <v>250</v>
      </c>
      <c r="F277" s="412">
        <v>15995150</v>
      </c>
      <c r="G277" s="413">
        <v>17606330</v>
      </c>
      <c r="H277" s="381" t="s">
        <v>313</v>
      </c>
      <c r="I277" s="379">
        <v>15505</v>
      </c>
      <c r="J277" s="382">
        <v>15505</v>
      </c>
      <c r="K277" s="380">
        <v>15505</v>
      </c>
      <c r="L277" s="81"/>
    </row>
    <row r="278" spans="1:12" ht="11.45" customHeight="1">
      <c r="A278" s="475">
        <v>2013</v>
      </c>
      <c r="B278" s="87" t="s">
        <v>475</v>
      </c>
      <c r="C278" s="87" t="s">
        <v>512</v>
      </c>
      <c r="D278" s="87" t="s">
        <v>20</v>
      </c>
      <c r="E278" s="87" t="s">
        <v>251</v>
      </c>
      <c r="F278" s="365">
        <v>15025.31</v>
      </c>
      <c r="G278" s="366">
        <v>17457.79</v>
      </c>
      <c r="H278" s="367" t="s">
        <v>313</v>
      </c>
      <c r="I278" s="365">
        <v>11920</v>
      </c>
      <c r="J278" s="368">
        <v>11920</v>
      </c>
      <c r="K278" s="366">
        <v>11920</v>
      </c>
      <c r="L278" s="81"/>
    </row>
    <row r="279" spans="1:12" ht="11.45" customHeight="1">
      <c r="A279" s="475">
        <v>2010</v>
      </c>
      <c r="B279" s="87" t="s">
        <v>475</v>
      </c>
      <c r="C279" s="87" t="s">
        <v>512</v>
      </c>
      <c r="D279" s="87" t="s">
        <v>4</v>
      </c>
      <c r="E279" s="87" t="s">
        <v>252</v>
      </c>
      <c r="F279" s="365">
        <v>14247.27</v>
      </c>
      <c r="G279" s="366">
        <v>16255.34</v>
      </c>
      <c r="H279" s="367" t="s">
        <v>313</v>
      </c>
      <c r="I279" s="365">
        <v>12803</v>
      </c>
      <c r="J279" s="368">
        <v>12803</v>
      </c>
      <c r="K279" s="366">
        <v>13016</v>
      </c>
      <c r="L279" s="81"/>
    </row>
    <row r="280" spans="1:12" ht="11.45" customHeight="1">
      <c r="A280" s="475">
        <v>2007</v>
      </c>
      <c r="B280" s="87" t="s">
        <v>475</v>
      </c>
      <c r="C280" s="87" t="s">
        <v>512</v>
      </c>
      <c r="D280" s="87" t="s">
        <v>6</v>
      </c>
      <c r="E280" s="87" t="s">
        <v>253</v>
      </c>
      <c r="F280" s="365">
        <v>15027.85</v>
      </c>
      <c r="G280" s="366">
        <v>16788.009999999998</v>
      </c>
      <c r="H280" s="367" t="s">
        <v>313</v>
      </c>
      <c r="I280" s="365">
        <v>12882</v>
      </c>
      <c r="J280" s="368">
        <v>12882</v>
      </c>
      <c r="K280" s="366">
        <v>12984</v>
      </c>
      <c r="L280" s="81"/>
    </row>
    <row r="281" spans="1:12" ht="11.45" customHeight="1">
      <c r="A281" s="476">
        <v>2004</v>
      </c>
      <c r="B281" s="90" t="s">
        <v>475</v>
      </c>
      <c r="C281" s="90" t="s">
        <v>512</v>
      </c>
      <c r="D281" s="90" t="s">
        <v>8</v>
      </c>
      <c r="E281" s="90" t="s">
        <v>254</v>
      </c>
      <c r="F281" s="361">
        <v>12324.87</v>
      </c>
      <c r="G281" s="362">
        <v>14030.83</v>
      </c>
      <c r="H281" s="363" t="s">
        <v>401</v>
      </c>
      <c r="I281" s="361">
        <v>12884</v>
      </c>
      <c r="J281" s="364">
        <v>12884</v>
      </c>
      <c r="K281" s="362">
        <v>12884</v>
      </c>
      <c r="L281" s="81"/>
    </row>
    <row r="282" spans="1:12" ht="11.45" customHeight="1">
      <c r="A282" s="476">
        <v>2000</v>
      </c>
      <c r="B282" s="90" t="s">
        <v>475</v>
      </c>
      <c r="C282" s="90" t="s">
        <v>512</v>
      </c>
      <c r="D282" s="90" t="s">
        <v>10</v>
      </c>
      <c r="E282" s="90" t="s">
        <v>255</v>
      </c>
      <c r="F282" s="361">
        <v>1843427</v>
      </c>
      <c r="G282" s="362">
        <v>2173476</v>
      </c>
      <c r="H282" s="363" t="s">
        <v>401</v>
      </c>
      <c r="I282" s="361">
        <v>4772</v>
      </c>
      <c r="J282" s="364">
        <v>4772</v>
      </c>
      <c r="K282" s="362">
        <v>4772</v>
      </c>
      <c r="L282" s="81"/>
    </row>
    <row r="283" spans="1:12" ht="11.45" customHeight="1">
      <c r="A283" s="476">
        <v>1995</v>
      </c>
      <c r="B283" s="90" t="s">
        <v>475</v>
      </c>
      <c r="C283" s="90" t="s">
        <v>512</v>
      </c>
      <c r="D283" s="90" t="s">
        <v>12</v>
      </c>
      <c r="E283" s="90" t="s">
        <v>256</v>
      </c>
      <c r="F283" s="361">
        <v>1280267</v>
      </c>
      <c r="G283" s="362">
        <v>1580679</v>
      </c>
      <c r="H283" s="363" t="s">
        <v>401</v>
      </c>
      <c r="I283" s="361">
        <v>5899</v>
      </c>
      <c r="J283" s="364">
        <v>5899</v>
      </c>
      <c r="K283" s="362">
        <v>5899</v>
      </c>
      <c r="L283" s="81"/>
    </row>
    <row r="284" spans="1:12" ht="11.45" customHeight="1">
      <c r="A284" s="476">
        <v>1990</v>
      </c>
      <c r="B284" s="90" t="s">
        <v>475</v>
      </c>
      <c r="C284" s="90" t="s">
        <v>512</v>
      </c>
      <c r="D284" s="90" t="s">
        <v>14</v>
      </c>
      <c r="E284" s="90" t="s">
        <v>257</v>
      </c>
      <c r="F284" s="361">
        <v>897719.6</v>
      </c>
      <c r="G284" s="362">
        <v>1039602</v>
      </c>
      <c r="H284" s="363" t="s">
        <v>401</v>
      </c>
      <c r="I284" s="361">
        <v>21108</v>
      </c>
      <c r="J284" s="364">
        <v>21108</v>
      </c>
      <c r="K284" s="362">
        <v>21108</v>
      </c>
      <c r="L284" s="81"/>
    </row>
    <row r="285" spans="1:12" ht="11.45" customHeight="1">
      <c r="A285" s="476">
        <v>1985</v>
      </c>
      <c r="B285" s="90" t="s">
        <v>475</v>
      </c>
      <c r="C285" s="90" t="s">
        <v>512</v>
      </c>
      <c r="D285" s="90" t="s">
        <v>16</v>
      </c>
      <c r="E285" s="90" t="s">
        <v>258</v>
      </c>
      <c r="F285" s="361">
        <v>508706.3</v>
      </c>
      <c r="G285" s="362">
        <v>598792.9</v>
      </c>
      <c r="H285" s="363" t="s">
        <v>401</v>
      </c>
      <c r="I285" s="419">
        <v>3165</v>
      </c>
      <c r="J285" s="420">
        <v>3165</v>
      </c>
      <c r="K285" s="421">
        <v>3165</v>
      </c>
      <c r="L285" s="81"/>
    </row>
    <row r="286" spans="1:12" ht="11.45" customHeight="1">
      <c r="A286" s="476">
        <v>1980</v>
      </c>
      <c r="B286" s="90" t="s">
        <v>475</v>
      </c>
      <c r="C286" s="90" t="s">
        <v>512</v>
      </c>
      <c r="D286" s="90" t="s">
        <v>18</v>
      </c>
      <c r="E286" s="90" t="s">
        <v>259</v>
      </c>
      <c r="F286" s="361">
        <v>300000</v>
      </c>
      <c r="G286" s="362">
        <v>347522</v>
      </c>
      <c r="H286" s="363" t="s">
        <v>401</v>
      </c>
      <c r="I286" s="469">
        <v>23921</v>
      </c>
      <c r="J286" s="470">
        <v>23921</v>
      </c>
      <c r="K286" s="471">
        <v>23921</v>
      </c>
      <c r="L286" s="81"/>
    </row>
    <row r="287" spans="1:12" ht="11.45" customHeight="1">
      <c r="A287" s="480">
        <v>2005</v>
      </c>
      <c r="B287" s="89" t="s">
        <v>476</v>
      </c>
      <c r="C287" s="88" t="s">
        <v>512</v>
      </c>
      <c r="D287" s="89" t="s">
        <v>8</v>
      </c>
      <c r="E287" s="89" t="s">
        <v>260</v>
      </c>
      <c r="F287" s="425">
        <v>189475.6</v>
      </c>
      <c r="G287" s="426">
        <v>203459.6</v>
      </c>
      <c r="H287" s="427" t="s">
        <v>313</v>
      </c>
      <c r="I287" s="425">
        <v>16268</v>
      </c>
      <c r="J287" s="428">
        <v>16268</v>
      </c>
      <c r="K287" s="426">
        <v>16268</v>
      </c>
      <c r="L287" s="81"/>
    </row>
    <row r="288" spans="1:12" ht="11.45" customHeight="1">
      <c r="A288" s="475">
        <v>2000</v>
      </c>
      <c r="B288" s="87" t="s">
        <v>476</v>
      </c>
      <c r="C288" s="87" t="s">
        <v>512</v>
      </c>
      <c r="D288" s="87" t="s">
        <v>10</v>
      </c>
      <c r="E288" s="87" t="s">
        <v>261</v>
      </c>
      <c r="F288" s="365">
        <v>153208.1</v>
      </c>
      <c r="G288" s="366">
        <v>167366.5</v>
      </c>
      <c r="H288" s="367" t="s">
        <v>313</v>
      </c>
      <c r="I288" s="365">
        <v>14491</v>
      </c>
      <c r="J288" s="368">
        <v>14491</v>
      </c>
      <c r="K288" s="366">
        <v>14491</v>
      </c>
      <c r="L288" s="81"/>
    </row>
    <row r="289" spans="1:12" ht="11.45" customHeight="1">
      <c r="A289" s="475">
        <v>1995</v>
      </c>
      <c r="B289" s="87" t="s">
        <v>476</v>
      </c>
      <c r="C289" s="87" t="s">
        <v>512</v>
      </c>
      <c r="D289" s="87" t="s">
        <v>12</v>
      </c>
      <c r="E289" s="87" t="s">
        <v>262</v>
      </c>
      <c r="F289" s="365">
        <v>128529</v>
      </c>
      <c r="G289" s="366">
        <v>135552.6</v>
      </c>
      <c r="H289" s="367" t="s">
        <v>313</v>
      </c>
      <c r="I289" s="365">
        <v>16256</v>
      </c>
      <c r="J289" s="368">
        <v>16256</v>
      </c>
      <c r="K289" s="366">
        <v>16256</v>
      </c>
      <c r="L289" s="81"/>
    </row>
    <row r="290" spans="1:12" ht="11.45" customHeight="1">
      <c r="A290" s="475">
        <v>1992</v>
      </c>
      <c r="B290" s="87" t="s">
        <v>476</v>
      </c>
      <c r="C290" s="87" t="s">
        <v>512</v>
      </c>
      <c r="D290" s="87" t="s">
        <v>14</v>
      </c>
      <c r="E290" s="87" t="s">
        <v>263</v>
      </c>
      <c r="F290" s="365">
        <v>125208.5</v>
      </c>
      <c r="G290" s="366">
        <v>132327.79999999999</v>
      </c>
      <c r="H290" s="367" t="s">
        <v>313</v>
      </c>
      <c r="I290" s="365">
        <v>12483</v>
      </c>
      <c r="J290" s="368">
        <v>12483</v>
      </c>
      <c r="K290" s="366">
        <v>12483</v>
      </c>
      <c r="L290" s="81"/>
    </row>
    <row r="291" spans="1:12" ht="11.45" customHeight="1">
      <c r="A291" s="475">
        <v>1987</v>
      </c>
      <c r="B291" s="87" t="s">
        <v>476</v>
      </c>
      <c r="C291" s="87" t="s">
        <v>512</v>
      </c>
      <c r="D291" s="87" t="s">
        <v>16</v>
      </c>
      <c r="E291" s="87" t="s">
        <v>264</v>
      </c>
      <c r="F291" s="365">
        <v>77498.91</v>
      </c>
      <c r="G291" s="366">
        <v>79696.039999999994</v>
      </c>
      <c r="H291" s="367" t="s">
        <v>313</v>
      </c>
      <c r="I291" s="365">
        <v>9529</v>
      </c>
      <c r="J291" s="368">
        <v>9529</v>
      </c>
      <c r="K291" s="366">
        <v>9529</v>
      </c>
      <c r="L291" s="81"/>
    </row>
    <row r="292" spans="1:12" ht="11.45" customHeight="1">
      <c r="A292" s="475">
        <v>1981</v>
      </c>
      <c r="B292" s="87" t="s">
        <v>476</v>
      </c>
      <c r="C292" s="87" t="s">
        <v>512</v>
      </c>
      <c r="D292" s="87" t="s">
        <v>18</v>
      </c>
      <c r="E292" s="87" t="s">
        <v>265</v>
      </c>
      <c r="F292" s="365">
        <v>48350</v>
      </c>
      <c r="G292" s="366">
        <v>50134.97</v>
      </c>
      <c r="H292" s="367" t="s">
        <v>313</v>
      </c>
      <c r="I292" s="429">
        <v>9592</v>
      </c>
      <c r="J292" s="430">
        <v>9592</v>
      </c>
      <c r="K292" s="431">
        <v>9592</v>
      </c>
      <c r="L292" s="81"/>
    </row>
    <row r="293" spans="1:12" ht="11.45" customHeight="1">
      <c r="A293" s="475">
        <v>1975</v>
      </c>
      <c r="B293" s="87" t="s">
        <v>476</v>
      </c>
      <c r="C293" s="87" t="s">
        <v>512</v>
      </c>
      <c r="D293" s="87" t="s">
        <v>50</v>
      </c>
      <c r="E293" s="87" t="s">
        <v>266</v>
      </c>
      <c r="F293" s="365">
        <v>25901</v>
      </c>
      <c r="G293" s="366">
        <v>26705.99</v>
      </c>
      <c r="H293" s="367" t="s">
        <v>313</v>
      </c>
      <c r="I293" s="365">
        <v>10297</v>
      </c>
      <c r="J293" s="368">
        <v>10297</v>
      </c>
      <c r="K293" s="366">
        <v>10297</v>
      </c>
      <c r="L293" s="81"/>
    </row>
    <row r="294" spans="1:12" ht="11.45" customHeight="1">
      <c r="A294" s="478">
        <v>1967</v>
      </c>
      <c r="B294" s="91" t="s">
        <v>476</v>
      </c>
      <c r="C294" s="91" t="s">
        <v>512</v>
      </c>
      <c r="D294" s="91" t="s">
        <v>50</v>
      </c>
      <c r="E294" s="91" t="s">
        <v>267</v>
      </c>
      <c r="F294" s="379">
        <v>11345.5</v>
      </c>
      <c r="G294" s="380">
        <v>12023.73</v>
      </c>
      <c r="H294" s="381" t="s">
        <v>313</v>
      </c>
      <c r="I294" s="432">
        <v>5377</v>
      </c>
      <c r="J294" s="433">
        <v>5377</v>
      </c>
      <c r="K294" s="434">
        <v>5377</v>
      </c>
      <c r="L294" s="81"/>
    </row>
    <row r="295" spans="1:12" ht="11.45" customHeight="1">
      <c r="A295" s="475">
        <v>2013</v>
      </c>
      <c r="B295" s="87" t="s">
        <v>477</v>
      </c>
      <c r="C295" s="87" t="s">
        <v>513</v>
      </c>
      <c r="D295" s="87" t="s">
        <v>20</v>
      </c>
      <c r="E295" s="87" t="s">
        <v>268</v>
      </c>
      <c r="F295" s="365">
        <v>52587.37</v>
      </c>
      <c r="G295" s="366">
        <v>60832.83</v>
      </c>
      <c r="H295" s="367" t="s">
        <v>313</v>
      </c>
      <c r="I295" s="365">
        <v>6792</v>
      </c>
      <c r="J295" s="368">
        <v>6792</v>
      </c>
      <c r="K295" s="366">
        <v>6792</v>
      </c>
      <c r="L295" s="81"/>
    </row>
    <row r="296" spans="1:12" ht="11.45" customHeight="1">
      <c r="A296" s="475">
        <v>2010</v>
      </c>
      <c r="B296" s="87" t="s">
        <v>477</v>
      </c>
      <c r="C296" s="87" t="s">
        <v>513</v>
      </c>
      <c r="D296" s="87" t="s">
        <v>4</v>
      </c>
      <c r="E296" s="87" t="s">
        <v>269</v>
      </c>
      <c r="F296" s="365">
        <v>52395.91</v>
      </c>
      <c r="G296" s="366">
        <v>59796.800000000003</v>
      </c>
      <c r="H296" s="367" t="s">
        <v>313</v>
      </c>
      <c r="I296" s="365">
        <v>7502</v>
      </c>
      <c r="J296" s="368">
        <v>7502</v>
      </c>
      <c r="K296" s="366">
        <v>7502</v>
      </c>
      <c r="L296" s="81"/>
    </row>
    <row r="297" spans="1:12" ht="11.45" customHeight="1">
      <c r="A297" s="475">
        <v>2007</v>
      </c>
      <c r="B297" s="87" t="s">
        <v>477</v>
      </c>
      <c r="C297" s="87" t="s">
        <v>513</v>
      </c>
      <c r="D297" s="87" t="s">
        <v>6</v>
      </c>
      <c r="E297" s="87" t="s">
        <v>270</v>
      </c>
      <c r="F297" s="365">
        <v>49753.74</v>
      </c>
      <c r="G297" s="366">
        <v>57385.55</v>
      </c>
      <c r="H297" s="367" t="s">
        <v>313</v>
      </c>
      <c r="I297" s="365">
        <v>6778</v>
      </c>
      <c r="J297" s="368">
        <v>6778</v>
      </c>
      <c r="K297" s="366">
        <v>6778</v>
      </c>
      <c r="L297" s="81"/>
    </row>
    <row r="298" spans="1:12" ht="11.45" customHeight="1">
      <c r="A298" s="475">
        <v>2004</v>
      </c>
      <c r="B298" s="87" t="s">
        <v>477</v>
      </c>
      <c r="C298" s="87" t="s">
        <v>513</v>
      </c>
      <c r="D298" s="87" t="s">
        <v>8</v>
      </c>
      <c r="E298" s="87" t="s">
        <v>271</v>
      </c>
      <c r="F298" s="365">
        <v>45260.45</v>
      </c>
      <c r="G298" s="366">
        <v>50019.59</v>
      </c>
      <c r="H298" s="367" t="s">
        <v>313</v>
      </c>
      <c r="I298" s="365">
        <v>3270</v>
      </c>
      <c r="J298" s="368">
        <v>3270</v>
      </c>
      <c r="K298" s="366">
        <v>3270</v>
      </c>
      <c r="L298" s="81"/>
    </row>
    <row r="299" spans="1:12" ht="11.45" customHeight="1">
      <c r="A299" s="475">
        <v>2002</v>
      </c>
      <c r="B299" s="87" t="s">
        <v>477</v>
      </c>
      <c r="C299" s="87" t="s">
        <v>513</v>
      </c>
      <c r="D299" s="87" t="s">
        <v>10</v>
      </c>
      <c r="E299" s="87" t="s">
        <v>272</v>
      </c>
      <c r="F299" s="365">
        <v>46322.5</v>
      </c>
      <c r="G299" s="366">
        <v>51942.96</v>
      </c>
      <c r="H299" s="367" t="s">
        <v>313</v>
      </c>
      <c r="I299" s="365">
        <v>3726</v>
      </c>
      <c r="J299" s="368">
        <v>3726</v>
      </c>
      <c r="K299" s="366">
        <v>3726</v>
      </c>
      <c r="L299" s="81"/>
    </row>
    <row r="300" spans="1:12" ht="11.45" customHeight="1">
      <c r="A300" s="475">
        <v>2000</v>
      </c>
      <c r="B300" s="87" t="s">
        <v>477</v>
      </c>
      <c r="C300" s="87" t="s">
        <v>513</v>
      </c>
      <c r="D300" s="87" t="s">
        <v>10</v>
      </c>
      <c r="E300" s="87" t="s">
        <v>273</v>
      </c>
      <c r="F300" s="365">
        <v>42867</v>
      </c>
      <c r="G300" s="366">
        <v>48891.73</v>
      </c>
      <c r="H300" s="367" t="s">
        <v>313</v>
      </c>
      <c r="I300" s="365">
        <v>3642</v>
      </c>
      <c r="J300" s="368">
        <v>3642</v>
      </c>
      <c r="K300" s="366">
        <v>3642</v>
      </c>
      <c r="L300" s="81"/>
    </row>
    <row r="301" spans="1:12" ht="11.45" customHeight="1">
      <c r="A301" s="475">
        <v>1992</v>
      </c>
      <c r="B301" s="87" t="s">
        <v>477</v>
      </c>
      <c r="C301" s="87" t="s">
        <v>513</v>
      </c>
      <c r="D301" s="87" t="s">
        <v>14</v>
      </c>
      <c r="E301" s="87" t="s">
        <v>274</v>
      </c>
      <c r="F301" s="365">
        <v>39020</v>
      </c>
      <c r="G301" s="366">
        <v>44381.18</v>
      </c>
      <c r="H301" s="367" t="s">
        <v>313</v>
      </c>
      <c r="I301" s="365">
        <v>6277</v>
      </c>
      <c r="J301" s="368">
        <v>6277</v>
      </c>
      <c r="K301" s="366">
        <v>6277</v>
      </c>
      <c r="L301" s="81"/>
    </row>
    <row r="302" spans="1:12" ht="11.45" customHeight="1">
      <c r="A302" s="475">
        <v>1982</v>
      </c>
      <c r="B302" s="87" t="s">
        <v>477</v>
      </c>
      <c r="C302" s="87" t="s">
        <v>513</v>
      </c>
      <c r="D302" s="87" t="s">
        <v>18</v>
      </c>
      <c r="E302" s="87" t="s">
        <v>275</v>
      </c>
      <c r="F302" s="365">
        <v>28100</v>
      </c>
      <c r="G302" s="366">
        <v>33187.86</v>
      </c>
      <c r="H302" s="367" t="s">
        <v>313</v>
      </c>
      <c r="I302" s="365">
        <v>6885</v>
      </c>
      <c r="J302" s="368">
        <v>6885</v>
      </c>
      <c r="K302" s="366">
        <v>6885</v>
      </c>
      <c r="L302" s="81"/>
    </row>
    <row r="303" spans="1:12" ht="11.45" customHeight="1">
      <c r="A303" s="480">
        <v>2016</v>
      </c>
      <c r="B303" s="359" t="s">
        <v>478</v>
      </c>
      <c r="C303" s="359" t="s">
        <v>519</v>
      </c>
      <c r="D303" s="359" t="s">
        <v>623</v>
      </c>
      <c r="E303" s="359" t="s">
        <v>629</v>
      </c>
      <c r="F303" s="373">
        <v>433621.2</v>
      </c>
      <c r="G303" s="374">
        <v>506065.8</v>
      </c>
      <c r="H303" s="375" t="s">
        <v>313</v>
      </c>
      <c r="I303" s="373">
        <v>16528</v>
      </c>
      <c r="J303" s="376">
        <v>16528</v>
      </c>
      <c r="K303" s="374">
        <v>16528</v>
      </c>
      <c r="L303" s="81"/>
    </row>
    <row r="304" spans="1:12" ht="11.45" customHeight="1">
      <c r="A304" s="475">
        <v>2013</v>
      </c>
      <c r="B304" s="87" t="s">
        <v>478</v>
      </c>
      <c r="C304" s="87" t="s">
        <v>519</v>
      </c>
      <c r="D304" s="87" t="s">
        <v>20</v>
      </c>
      <c r="E304" s="87" t="s">
        <v>276</v>
      </c>
      <c r="F304" s="365">
        <v>404563.7</v>
      </c>
      <c r="G304" s="366">
        <v>471078.2</v>
      </c>
      <c r="H304" s="367" t="s">
        <v>313</v>
      </c>
      <c r="I304" s="365">
        <v>15858</v>
      </c>
      <c r="J304" s="368">
        <v>15858</v>
      </c>
      <c r="K304" s="366">
        <v>15858</v>
      </c>
      <c r="L304" s="81"/>
    </row>
    <row r="305" spans="1:12" ht="11.45" customHeight="1">
      <c r="A305" s="475">
        <v>2010</v>
      </c>
      <c r="B305" s="87" t="s">
        <v>478</v>
      </c>
      <c r="C305" s="87" t="s">
        <v>519</v>
      </c>
      <c r="D305" s="87" t="s">
        <v>4</v>
      </c>
      <c r="E305" s="87" t="s">
        <v>277</v>
      </c>
      <c r="F305" s="365">
        <v>384265.8</v>
      </c>
      <c r="G305" s="366">
        <v>448183.9</v>
      </c>
      <c r="H305" s="367" t="s">
        <v>313</v>
      </c>
      <c r="I305" s="365">
        <v>14853</v>
      </c>
      <c r="J305" s="368">
        <v>14853</v>
      </c>
      <c r="K305" s="366">
        <v>14853</v>
      </c>
      <c r="L305" s="81"/>
    </row>
    <row r="306" spans="1:12" ht="11.45" customHeight="1">
      <c r="A306" s="475">
        <v>2007</v>
      </c>
      <c r="B306" s="87" t="s">
        <v>478</v>
      </c>
      <c r="C306" s="87" t="s">
        <v>519</v>
      </c>
      <c r="D306" s="87" t="s">
        <v>6</v>
      </c>
      <c r="E306" s="87" t="s">
        <v>278</v>
      </c>
      <c r="F306" s="365">
        <v>405404.5</v>
      </c>
      <c r="G306" s="366">
        <v>474449.6</v>
      </c>
      <c r="H306" s="367" t="s">
        <v>313</v>
      </c>
      <c r="I306" s="365">
        <v>13776</v>
      </c>
      <c r="J306" s="368">
        <v>13776</v>
      </c>
      <c r="K306" s="366">
        <v>13776</v>
      </c>
      <c r="L306" s="81"/>
    </row>
    <row r="307" spans="1:12" ht="11.45" customHeight="1">
      <c r="A307" s="475">
        <v>2005</v>
      </c>
      <c r="B307" s="87" t="s">
        <v>478</v>
      </c>
      <c r="C307" s="87" t="s">
        <v>519</v>
      </c>
      <c r="D307" s="87" t="s">
        <v>8</v>
      </c>
      <c r="E307" s="87" t="s">
        <v>279</v>
      </c>
      <c r="F307" s="365">
        <v>416689.8</v>
      </c>
      <c r="G307" s="366">
        <v>490838.5</v>
      </c>
      <c r="H307" s="367" t="s">
        <v>313</v>
      </c>
      <c r="I307" s="365">
        <v>13681</v>
      </c>
      <c r="J307" s="368">
        <v>13681</v>
      </c>
      <c r="K307" s="366">
        <v>13681</v>
      </c>
      <c r="L307" s="81"/>
    </row>
    <row r="308" spans="1:12" ht="11.45" customHeight="1">
      <c r="A308" s="475">
        <v>2000</v>
      </c>
      <c r="B308" s="87" t="s">
        <v>478</v>
      </c>
      <c r="C308" s="87" t="s">
        <v>519</v>
      </c>
      <c r="D308" s="87" t="s">
        <v>10</v>
      </c>
      <c r="E308" s="87" t="s">
        <v>280</v>
      </c>
      <c r="F308" s="365">
        <v>423021</v>
      </c>
      <c r="G308" s="366">
        <v>488174.8</v>
      </c>
      <c r="H308" s="367" t="s">
        <v>313</v>
      </c>
      <c r="I308" s="365">
        <v>13801</v>
      </c>
      <c r="J308" s="368">
        <v>13801</v>
      </c>
      <c r="K308" s="366">
        <v>13801</v>
      </c>
      <c r="L308" s="81"/>
    </row>
    <row r="309" spans="1:12" ht="11.45" customHeight="1">
      <c r="A309" s="475">
        <v>1997</v>
      </c>
      <c r="B309" s="87" t="s">
        <v>478</v>
      </c>
      <c r="C309" s="87" t="s">
        <v>519</v>
      </c>
      <c r="D309" s="87" t="s">
        <v>12</v>
      </c>
      <c r="E309" s="87" t="s">
        <v>281</v>
      </c>
      <c r="F309" s="365">
        <v>397228.79999999999</v>
      </c>
      <c r="G309" s="366">
        <v>458833.3</v>
      </c>
      <c r="H309" s="367" t="s">
        <v>313</v>
      </c>
      <c r="I309" s="365">
        <v>13701</v>
      </c>
      <c r="J309" s="368">
        <v>13701</v>
      </c>
      <c r="K309" s="366">
        <v>13701</v>
      </c>
      <c r="L309" s="81"/>
    </row>
    <row r="310" spans="1:12" ht="11.45" customHeight="1">
      <c r="A310" s="475">
        <v>1995</v>
      </c>
      <c r="B310" s="87" t="s">
        <v>478</v>
      </c>
      <c r="C310" s="87" t="s">
        <v>519</v>
      </c>
      <c r="D310" s="87" t="s">
        <v>12</v>
      </c>
      <c r="E310" s="87" t="s">
        <v>282</v>
      </c>
      <c r="F310" s="365">
        <v>385707</v>
      </c>
      <c r="G310" s="366">
        <v>440487.5</v>
      </c>
      <c r="H310" s="367" t="s">
        <v>313</v>
      </c>
      <c r="I310" s="365">
        <v>14677</v>
      </c>
      <c r="J310" s="368">
        <v>0</v>
      </c>
      <c r="K310" s="366">
        <v>14677</v>
      </c>
      <c r="L310" s="81"/>
    </row>
    <row r="311" spans="1:12" ht="11.45" customHeight="1">
      <c r="A311" s="475">
        <v>1991</v>
      </c>
      <c r="B311" s="87" t="s">
        <v>478</v>
      </c>
      <c r="C311" s="87" t="s">
        <v>519</v>
      </c>
      <c r="D311" s="87" t="s">
        <v>14</v>
      </c>
      <c r="E311" s="87" t="s">
        <v>283</v>
      </c>
      <c r="F311" s="365">
        <v>276077.90000000002</v>
      </c>
      <c r="G311" s="366">
        <v>316632.7</v>
      </c>
      <c r="H311" s="367" t="s">
        <v>313</v>
      </c>
      <c r="I311" s="365">
        <v>16434</v>
      </c>
      <c r="J311" s="368">
        <v>16434</v>
      </c>
      <c r="K311" s="366">
        <v>16434</v>
      </c>
      <c r="L311" s="81"/>
    </row>
    <row r="312" spans="1:12" ht="11.45" customHeight="1">
      <c r="A312" s="475">
        <v>1986</v>
      </c>
      <c r="B312" s="87" t="s">
        <v>478</v>
      </c>
      <c r="C312" s="87" t="s">
        <v>519</v>
      </c>
      <c r="D312" s="87" t="s">
        <v>16</v>
      </c>
      <c r="E312" s="87" t="s">
        <v>284</v>
      </c>
      <c r="F312" s="365">
        <v>150317.4</v>
      </c>
      <c r="G312" s="366">
        <v>172580.6</v>
      </c>
      <c r="H312" s="367" t="s">
        <v>313</v>
      </c>
      <c r="I312" s="365">
        <v>16434</v>
      </c>
      <c r="J312" s="368">
        <v>16434</v>
      </c>
      <c r="K312" s="366">
        <v>16434</v>
      </c>
      <c r="L312" s="81"/>
    </row>
    <row r="313" spans="1:12" ht="11.45" customHeight="1">
      <c r="A313" s="478">
        <v>1981</v>
      </c>
      <c r="B313" s="91" t="s">
        <v>478</v>
      </c>
      <c r="C313" s="91" t="s">
        <v>519</v>
      </c>
      <c r="D313" s="91" t="s">
        <v>18</v>
      </c>
      <c r="E313" s="91" t="s">
        <v>285</v>
      </c>
      <c r="F313" s="379">
        <v>109850</v>
      </c>
      <c r="G313" s="380">
        <v>126357</v>
      </c>
      <c r="H313" s="381" t="s">
        <v>313</v>
      </c>
      <c r="I313" s="379">
        <v>15285</v>
      </c>
      <c r="J313" s="382">
        <v>15285</v>
      </c>
      <c r="K313" s="380">
        <v>15285</v>
      </c>
      <c r="L313" s="81"/>
    </row>
    <row r="314" spans="1:12" ht="11.45" customHeight="1">
      <c r="A314" s="475">
        <v>2013</v>
      </c>
      <c r="B314" s="87" t="s">
        <v>479</v>
      </c>
      <c r="C314" s="87" t="s">
        <v>512</v>
      </c>
      <c r="D314" s="87" t="s">
        <v>20</v>
      </c>
      <c r="E314" s="87" t="s">
        <v>286</v>
      </c>
      <c r="F314" s="365">
        <v>18218.61</v>
      </c>
      <c r="G314" s="366">
        <v>22212.99</v>
      </c>
      <c r="H314" s="367" t="s">
        <v>313</v>
      </c>
      <c r="I314" s="365">
        <v>20095</v>
      </c>
      <c r="J314" s="368">
        <v>20095</v>
      </c>
      <c r="K314" s="366">
        <v>20095</v>
      </c>
      <c r="L314" s="81"/>
    </row>
    <row r="315" spans="1:12" ht="11.45" customHeight="1">
      <c r="A315" s="475">
        <v>2010</v>
      </c>
      <c r="B315" s="87" t="s">
        <v>479</v>
      </c>
      <c r="C315" s="87" t="s">
        <v>512</v>
      </c>
      <c r="D315" s="87" t="s">
        <v>4</v>
      </c>
      <c r="E315" s="87" t="s">
        <v>287</v>
      </c>
      <c r="F315" s="365">
        <v>16911.169999999998</v>
      </c>
      <c r="G315" s="366">
        <v>20510.52</v>
      </c>
      <c r="H315" s="367" t="s">
        <v>313</v>
      </c>
      <c r="I315" s="365">
        <v>25296</v>
      </c>
      <c r="J315" s="368">
        <v>25296</v>
      </c>
      <c r="K315" s="366">
        <v>25296</v>
      </c>
      <c r="L315" s="81"/>
    </row>
    <row r="316" spans="1:12" ht="11.45" customHeight="1">
      <c r="A316" s="475">
        <v>2007</v>
      </c>
      <c r="B316" s="87" t="s">
        <v>479</v>
      </c>
      <c r="C316" s="87" t="s">
        <v>512</v>
      </c>
      <c r="D316" s="87" t="s">
        <v>6</v>
      </c>
      <c r="E316" s="87" t="s">
        <v>288</v>
      </c>
      <c r="F316" s="365">
        <v>16196.03</v>
      </c>
      <c r="G316" s="366">
        <v>19504.009999999998</v>
      </c>
      <c r="H316" s="367" t="s">
        <v>313</v>
      </c>
      <c r="I316" s="365">
        <v>24939</v>
      </c>
      <c r="J316" s="368">
        <v>24938</v>
      </c>
      <c r="K316" s="366">
        <v>24939</v>
      </c>
      <c r="L316" s="81"/>
    </row>
    <row r="317" spans="1:12" ht="11.45" customHeight="1">
      <c r="A317" s="475">
        <v>2004</v>
      </c>
      <c r="B317" s="87" t="s">
        <v>479</v>
      </c>
      <c r="C317" s="87" t="s">
        <v>512</v>
      </c>
      <c r="D317" s="87" t="s">
        <v>8</v>
      </c>
      <c r="E317" s="87" t="s">
        <v>289</v>
      </c>
      <c r="F317" s="365">
        <v>13638.5</v>
      </c>
      <c r="G317" s="366">
        <v>16706.900000000001</v>
      </c>
      <c r="H317" s="367" t="s">
        <v>313</v>
      </c>
      <c r="I317" s="365">
        <v>27731</v>
      </c>
      <c r="J317" s="368">
        <v>27731</v>
      </c>
      <c r="K317" s="366">
        <v>27731</v>
      </c>
      <c r="L317" s="81"/>
    </row>
    <row r="318" spans="1:12" ht="11.45" customHeight="1">
      <c r="A318" s="475">
        <v>1999</v>
      </c>
      <c r="B318" s="87" t="s">
        <v>479</v>
      </c>
      <c r="C318" s="87" t="s">
        <v>512</v>
      </c>
      <c r="D318" s="87" t="s">
        <v>10</v>
      </c>
      <c r="E318" s="87" t="s">
        <v>290</v>
      </c>
      <c r="F318" s="365">
        <v>10830</v>
      </c>
      <c r="G318" s="366">
        <v>13118.98</v>
      </c>
      <c r="H318" s="367" t="s">
        <v>313</v>
      </c>
      <c r="I318" s="365">
        <v>24977</v>
      </c>
      <c r="J318" s="368">
        <v>24977</v>
      </c>
      <c r="K318" s="366">
        <v>24977</v>
      </c>
      <c r="L318" s="81"/>
    </row>
    <row r="319" spans="1:12" ht="11.45" customHeight="1">
      <c r="A319" s="475">
        <v>1995</v>
      </c>
      <c r="B319" s="87" t="s">
        <v>479</v>
      </c>
      <c r="C319" s="87" t="s">
        <v>512</v>
      </c>
      <c r="D319" s="87" t="s">
        <v>12</v>
      </c>
      <c r="E319" s="87" t="s">
        <v>291</v>
      </c>
      <c r="F319" s="365">
        <v>8716.8340000000007</v>
      </c>
      <c r="G319" s="366">
        <v>10399.06</v>
      </c>
      <c r="H319" s="367" t="s">
        <v>313</v>
      </c>
      <c r="I319" s="365">
        <v>6794</v>
      </c>
      <c r="J319" s="368">
        <v>6794</v>
      </c>
      <c r="K319" s="366">
        <v>6794</v>
      </c>
      <c r="L319" s="81"/>
    </row>
    <row r="320" spans="1:12" ht="11.45" customHeight="1">
      <c r="A320" s="475">
        <v>1994</v>
      </c>
      <c r="B320" s="87" t="s">
        <v>479</v>
      </c>
      <c r="C320" s="87" t="s">
        <v>512</v>
      </c>
      <c r="D320" s="87" t="s">
        <v>12</v>
      </c>
      <c r="E320" s="87" t="s">
        <v>292</v>
      </c>
      <c r="F320" s="365">
        <v>8633.0120000000006</v>
      </c>
      <c r="G320" s="366">
        <v>10512.97</v>
      </c>
      <c r="H320" s="367" t="s">
        <v>313</v>
      </c>
      <c r="I320" s="365">
        <v>26388</v>
      </c>
      <c r="J320" s="368">
        <v>26388</v>
      </c>
      <c r="K320" s="366">
        <v>26388</v>
      </c>
      <c r="L320" s="81"/>
    </row>
    <row r="321" spans="1:12" ht="11.45" customHeight="1">
      <c r="A321" s="475">
        <v>1991</v>
      </c>
      <c r="B321" s="87" t="s">
        <v>479</v>
      </c>
      <c r="C321" s="87" t="s">
        <v>512</v>
      </c>
      <c r="D321" s="87" t="s">
        <v>14</v>
      </c>
      <c r="E321" s="87" t="s">
        <v>293</v>
      </c>
      <c r="F321" s="365">
        <v>7675.5</v>
      </c>
      <c r="G321" s="366">
        <v>9038.1990000000005</v>
      </c>
      <c r="H321" s="367" t="s">
        <v>313</v>
      </c>
      <c r="I321" s="365">
        <v>7056</v>
      </c>
      <c r="J321" s="368">
        <v>7056</v>
      </c>
      <c r="K321" s="366">
        <v>7056</v>
      </c>
      <c r="L321" s="81"/>
    </row>
    <row r="322" spans="1:12" ht="11.45" customHeight="1">
      <c r="A322" s="475">
        <v>1986</v>
      </c>
      <c r="B322" s="87" t="s">
        <v>479</v>
      </c>
      <c r="C322" s="87" t="s">
        <v>512</v>
      </c>
      <c r="D322" s="87" t="s">
        <v>16</v>
      </c>
      <c r="E322" s="87" t="s">
        <v>294</v>
      </c>
      <c r="F322" s="365">
        <v>5015.442</v>
      </c>
      <c r="G322" s="366">
        <v>5723.0320000000002</v>
      </c>
      <c r="H322" s="367" t="s">
        <v>313</v>
      </c>
      <c r="I322" s="365">
        <v>7174</v>
      </c>
      <c r="J322" s="368">
        <v>7174</v>
      </c>
      <c r="K322" s="366">
        <v>7174</v>
      </c>
      <c r="L322" s="81"/>
    </row>
    <row r="323" spans="1:12" ht="11.45" customHeight="1">
      <c r="A323" s="475">
        <v>1979</v>
      </c>
      <c r="B323" s="87" t="s">
        <v>479</v>
      </c>
      <c r="C323" s="87" t="s">
        <v>512</v>
      </c>
      <c r="D323" s="87" t="s">
        <v>18</v>
      </c>
      <c r="E323" s="87" t="s">
        <v>295</v>
      </c>
      <c r="F323" s="365">
        <v>2890.2150000000001</v>
      </c>
      <c r="G323" s="366">
        <v>3182.3240000000001</v>
      </c>
      <c r="H323" s="367" t="s">
        <v>313</v>
      </c>
      <c r="I323" s="365">
        <v>6776</v>
      </c>
      <c r="J323" s="368">
        <v>6776</v>
      </c>
      <c r="K323" s="366">
        <v>6776</v>
      </c>
      <c r="L323" s="81"/>
    </row>
    <row r="324" spans="1:12" ht="11.45" customHeight="1">
      <c r="A324" s="475">
        <v>1974</v>
      </c>
      <c r="B324" s="87" t="s">
        <v>479</v>
      </c>
      <c r="C324" s="87" t="s">
        <v>512</v>
      </c>
      <c r="D324" s="87" t="s">
        <v>50</v>
      </c>
      <c r="E324" s="87" t="s">
        <v>296</v>
      </c>
      <c r="F324" s="365">
        <v>1335.5</v>
      </c>
      <c r="G324" s="366">
        <v>1482.6669999999999</v>
      </c>
      <c r="H324" s="367" t="s">
        <v>313</v>
      </c>
      <c r="I324" s="365">
        <v>6694</v>
      </c>
      <c r="J324" s="368">
        <v>6694</v>
      </c>
      <c r="K324" s="366">
        <v>6694</v>
      </c>
      <c r="L324" s="81"/>
    </row>
    <row r="325" spans="1:12" ht="11.45" customHeight="1">
      <c r="A325" s="475">
        <v>1969</v>
      </c>
      <c r="B325" s="87" t="s">
        <v>479</v>
      </c>
      <c r="C325" s="87" t="s">
        <v>512</v>
      </c>
      <c r="D325" s="87" t="s">
        <v>50</v>
      </c>
      <c r="E325" s="87" t="s">
        <v>297</v>
      </c>
      <c r="F325" s="365">
        <v>648.70650000000001</v>
      </c>
      <c r="G325" s="366">
        <v>741.08370000000002</v>
      </c>
      <c r="H325" s="367" t="s">
        <v>313</v>
      </c>
      <c r="I325" s="365">
        <v>7002</v>
      </c>
      <c r="J325" s="368">
        <v>7002</v>
      </c>
      <c r="K325" s="366">
        <v>7002</v>
      </c>
      <c r="L325" s="81"/>
    </row>
    <row r="326" spans="1:12" ht="11.45" customHeight="1">
      <c r="A326" s="480">
        <v>2016</v>
      </c>
      <c r="B326" s="359" t="s">
        <v>480</v>
      </c>
      <c r="C326" s="359" t="s">
        <v>514</v>
      </c>
      <c r="D326" s="359" t="s">
        <v>623</v>
      </c>
      <c r="E326" s="359" t="s">
        <v>624</v>
      </c>
      <c r="F326" s="373">
        <v>35843.72</v>
      </c>
      <c r="G326" s="374">
        <v>44071.05</v>
      </c>
      <c r="H326" s="375" t="s">
        <v>313</v>
      </c>
      <c r="I326" s="373">
        <v>69362</v>
      </c>
      <c r="J326" s="376">
        <v>69362</v>
      </c>
      <c r="K326" s="374">
        <v>69362</v>
      </c>
      <c r="L326" s="81"/>
    </row>
    <row r="327" spans="1:12" ht="11.45" customHeight="1">
      <c r="A327" s="475">
        <v>2013</v>
      </c>
      <c r="B327" s="87" t="s">
        <v>480</v>
      </c>
      <c r="C327" s="87" t="s">
        <v>514</v>
      </c>
      <c r="D327" s="87" t="s">
        <v>20</v>
      </c>
      <c r="E327" s="87" t="s">
        <v>298</v>
      </c>
      <c r="F327" s="365">
        <v>31954.5</v>
      </c>
      <c r="G327" s="366">
        <v>39322.230000000003</v>
      </c>
      <c r="H327" s="367" t="s">
        <v>313</v>
      </c>
      <c r="I327" s="365">
        <v>51105</v>
      </c>
      <c r="J327" s="368">
        <v>51105</v>
      </c>
      <c r="K327" s="366">
        <v>51105</v>
      </c>
      <c r="L327" s="81"/>
    </row>
    <row r="328" spans="1:12" ht="11.45" customHeight="1">
      <c r="A328" s="475">
        <v>2010</v>
      </c>
      <c r="B328" s="87" t="s">
        <v>480</v>
      </c>
      <c r="C328" s="87" t="s">
        <v>514</v>
      </c>
      <c r="D328" s="87" t="s">
        <v>4</v>
      </c>
      <c r="E328" s="87" t="s">
        <v>299</v>
      </c>
      <c r="F328" s="365">
        <v>30245.95</v>
      </c>
      <c r="G328" s="366">
        <v>36483.25</v>
      </c>
      <c r="H328" s="367" t="s">
        <v>313</v>
      </c>
      <c r="I328" s="365">
        <v>74564</v>
      </c>
      <c r="J328" s="368">
        <v>74564</v>
      </c>
      <c r="K328" s="366">
        <v>74564</v>
      </c>
      <c r="L328" s="81"/>
    </row>
    <row r="329" spans="1:12" ht="11.45" customHeight="1">
      <c r="A329" s="475">
        <v>2007</v>
      </c>
      <c r="B329" s="87" t="s">
        <v>480</v>
      </c>
      <c r="C329" s="87" t="s">
        <v>514</v>
      </c>
      <c r="D329" s="87" t="s">
        <v>6</v>
      </c>
      <c r="E329" s="87" t="s">
        <v>300</v>
      </c>
      <c r="F329" s="365">
        <v>29683.06</v>
      </c>
      <c r="G329" s="366">
        <v>35728.449999999997</v>
      </c>
      <c r="H329" s="367" t="s">
        <v>313</v>
      </c>
      <c r="I329" s="365">
        <v>75309</v>
      </c>
      <c r="J329" s="368">
        <v>75309</v>
      </c>
      <c r="K329" s="366">
        <v>75309</v>
      </c>
      <c r="L329" s="81"/>
    </row>
    <row r="330" spans="1:12" ht="11.45" customHeight="1">
      <c r="A330" s="475">
        <v>2004</v>
      </c>
      <c r="B330" s="87" t="s">
        <v>480</v>
      </c>
      <c r="C330" s="87" t="s">
        <v>514</v>
      </c>
      <c r="D330" s="87" t="s">
        <v>8</v>
      </c>
      <c r="E330" s="87" t="s">
        <v>301</v>
      </c>
      <c r="F330" s="365">
        <v>26653</v>
      </c>
      <c r="G330" s="366">
        <v>31759.31</v>
      </c>
      <c r="H330" s="367" t="s">
        <v>313</v>
      </c>
      <c r="I330" s="365">
        <v>75909</v>
      </c>
      <c r="J330" s="368">
        <v>75909</v>
      </c>
      <c r="K330" s="366">
        <v>75909</v>
      </c>
      <c r="L330" s="81"/>
    </row>
    <row r="331" spans="1:12" ht="11.45" customHeight="1">
      <c r="A331" s="475">
        <v>2000</v>
      </c>
      <c r="B331" s="87" t="s">
        <v>480</v>
      </c>
      <c r="C331" s="87" t="s">
        <v>514</v>
      </c>
      <c r="D331" s="87" t="s">
        <v>10</v>
      </c>
      <c r="E331" s="87" t="s">
        <v>302</v>
      </c>
      <c r="F331" s="365">
        <v>24039.13</v>
      </c>
      <c r="G331" s="366">
        <v>28454.69</v>
      </c>
      <c r="H331" s="367" t="s">
        <v>313</v>
      </c>
      <c r="I331" s="365">
        <v>77689</v>
      </c>
      <c r="J331" s="368">
        <v>77689</v>
      </c>
      <c r="K331" s="366">
        <v>77689</v>
      </c>
      <c r="L331" s="81"/>
    </row>
    <row r="332" spans="1:12" ht="11.45" customHeight="1">
      <c r="A332" s="475">
        <v>1997</v>
      </c>
      <c r="B332" s="87" t="s">
        <v>480</v>
      </c>
      <c r="C332" s="87" t="s">
        <v>514</v>
      </c>
      <c r="D332" s="87" t="s">
        <v>12</v>
      </c>
      <c r="E332" s="87" t="s">
        <v>303</v>
      </c>
      <c r="F332" s="365">
        <v>20902.97</v>
      </c>
      <c r="G332" s="366">
        <v>24911.9</v>
      </c>
      <c r="H332" s="367" t="s">
        <v>313</v>
      </c>
      <c r="I332" s="365">
        <v>50109</v>
      </c>
      <c r="J332" s="368">
        <v>50109</v>
      </c>
      <c r="K332" s="366">
        <v>50109</v>
      </c>
      <c r="L332" s="81"/>
    </row>
    <row r="333" spans="1:12" ht="11.45" customHeight="1">
      <c r="A333" s="475">
        <v>1994</v>
      </c>
      <c r="B333" s="87" t="s">
        <v>480</v>
      </c>
      <c r="C333" s="87" t="s">
        <v>514</v>
      </c>
      <c r="D333" s="87" t="s">
        <v>12</v>
      </c>
      <c r="E333" s="87" t="s">
        <v>304</v>
      </c>
      <c r="F333" s="365">
        <v>18318.310000000001</v>
      </c>
      <c r="G333" s="366">
        <v>21897.69</v>
      </c>
      <c r="H333" s="367" t="s">
        <v>313</v>
      </c>
      <c r="I333" s="365">
        <v>56734</v>
      </c>
      <c r="J333" s="368">
        <v>56734</v>
      </c>
      <c r="K333" s="366">
        <v>56734</v>
      </c>
      <c r="L333" s="81"/>
    </row>
    <row r="334" spans="1:12" ht="11.45" customHeight="1">
      <c r="A334" s="475">
        <v>1991</v>
      </c>
      <c r="B334" s="87" t="s">
        <v>480</v>
      </c>
      <c r="C334" s="87" t="s">
        <v>514</v>
      </c>
      <c r="D334" s="87" t="s">
        <v>14</v>
      </c>
      <c r="E334" s="87" t="s">
        <v>305</v>
      </c>
      <c r="F334" s="365">
        <v>16914.05</v>
      </c>
      <c r="G334" s="366">
        <v>19555.12</v>
      </c>
      <c r="H334" s="367" t="s">
        <v>313</v>
      </c>
      <c r="I334" s="365">
        <v>59044</v>
      </c>
      <c r="J334" s="368">
        <v>59044</v>
      </c>
      <c r="K334" s="366">
        <v>59044</v>
      </c>
      <c r="L334" s="81"/>
    </row>
    <row r="335" spans="1:12" ht="11.45" customHeight="1">
      <c r="A335" s="475">
        <v>1986</v>
      </c>
      <c r="B335" s="87" t="s">
        <v>480</v>
      </c>
      <c r="C335" s="87" t="s">
        <v>514</v>
      </c>
      <c r="D335" s="87" t="s">
        <v>16</v>
      </c>
      <c r="E335" s="87" t="s">
        <v>306</v>
      </c>
      <c r="F335" s="365">
        <v>13583.52</v>
      </c>
      <c r="G335" s="366">
        <v>15523.97</v>
      </c>
      <c r="H335" s="367" t="s">
        <v>313</v>
      </c>
      <c r="I335" s="365">
        <v>58049</v>
      </c>
      <c r="J335" s="368">
        <v>58049</v>
      </c>
      <c r="K335" s="366">
        <v>58049</v>
      </c>
      <c r="L335" s="81"/>
    </row>
    <row r="336" spans="1:12" ht="11.45" customHeight="1">
      <c r="A336" s="475">
        <v>1979</v>
      </c>
      <c r="B336" s="87" t="s">
        <v>480</v>
      </c>
      <c r="C336" s="87" t="s">
        <v>514</v>
      </c>
      <c r="D336" s="87" t="s">
        <v>18</v>
      </c>
      <c r="E336" s="87" t="s">
        <v>307</v>
      </c>
      <c r="F336" s="365">
        <v>8888.8169999999991</v>
      </c>
      <c r="G336" s="366">
        <v>9879.0259999999998</v>
      </c>
      <c r="H336" s="367" t="s">
        <v>313</v>
      </c>
      <c r="I336" s="365">
        <v>65055</v>
      </c>
      <c r="J336" s="368">
        <v>65055</v>
      </c>
      <c r="K336" s="366">
        <v>65055</v>
      </c>
      <c r="L336" s="81"/>
    </row>
    <row r="337" spans="1:12" ht="11.45" customHeight="1">
      <c r="A337" s="478">
        <v>1974</v>
      </c>
      <c r="B337" s="91" t="s">
        <v>480</v>
      </c>
      <c r="C337" s="91" t="s">
        <v>514</v>
      </c>
      <c r="D337" s="91" t="s">
        <v>50</v>
      </c>
      <c r="E337" s="91" t="s">
        <v>308</v>
      </c>
      <c r="F337" s="379">
        <v>5792.0330000000004</v>
      </c>
      <c r="G337" s="380">
        <v>6411.93</v>
      </c>
      <c r="H337" s="381" t="s">
        <v>313</v>
      </c>
      <c r="I337" s="379">
        <v>11429</v>
      </c>
      <c r="J337" s="382">
        <v>11429</v>
      </c>
      <c r="K337" s="380">
        <v>11429</v>
      </c>
      <c r="L337" s="81"/>
    </row>
    <row r="338" spans="1:12" ht="11.45" customHeight="1">
      <c r="A338" s="859">
        <v>2016</v>
      </c>
      <c r="B338" s="485" t="s">
        <v>481</v>
      </c>
      <c r="C338" s="383" t="s">
        <v>517</v>
      </c>
      <c r="D338" s="383" t="s">
        <v>736</v>
      </c>
      <c r="E338" s="383" t="s">
        <v>715</v>
      </c>
      <c r="F338" s="387">
        <v>284964</v>
      </c>
      <c r="G338" s="388">
        <v>357181</v>
      </c>
      <c r="H338" s="389" t="s">
        <v>401</v>
      </c>
      <c r="I338" s="387">
        <v>44392</v>
      </c>
      <c r="J338" s="390">
        <v>44392</v>
      </c>
      <c r="K338" s="388">
        <v>44392</v>
      </c>
      <c r="L338" s="81"/>
    </row>
    <row r="339" spans="1:12" ht="11.45" customHeight="1">
      <c r="A339" s="860">
        <v>2013</v>
      </c>
      <c r="B339" s="486" t="s">
        <v>481</v>
      </c>
      <c r="C339" s="384" t="s">
        <v>517</v>
      </c>
      <c r="D339" s="384" t="s">
        <v>20</v>
      </c>
      <c r="E339" s="384" t="s">
        <v>309</v>
      </c>
      <c r="F339" s="361">
        <v>207846.1</v>
      </c>
      <c r="G339" s="362">
        <v>263943</v>
      </c>
      <c r="H339" s="363" t="s">
        <v>401</v>
      </c>
      <c r="I339" s="361">
        <v>45557</v>
      </c>
      <c r="J339" s="364">
        <v>45557</v>
      </c>
      <c r="K339" s="362">
        <v>45557</v>
      </c>
      <c r="L339" s="81"/>
    </row>
    <row r="340" spans="1:12" ht="11.45" customHeight="1">
      <c r="A340" s="860">
        <v>2010</v>
      </c>
      <c r="B340" s="486" t="s">
        <v>481</v>
      </c>
      <c r="C340" s="384" t="s">
        <v>517</v>
      </c>
      <c r="D340" s="384" t="s">
        <v>4</v>
      </c>
      <c r="E340" s="384" t="s">
        <v>310</v>
      </c>
      <c r="F340" s="361">
        <v>138042.29999999999</v>
      </c>
      <c r="G340" s="362">
        <v>186834.5</v>
      </c>
      <c r="H340" s="363" t="s">
        <v>401</v>
      </c>
      <c r="I340" s="361">
        <v>45276</v>
      </c>
      <c r="J340" s="364">
        <v>45276</v>
      </c>
      <c r="K340" s="362">
        <v>45276</v>
      </c>
      <c r="L340" s="81"/>
    </row>
    <row r="341" spans="1:12" ht="11.45" customHeight="1">
      <c r="A341" s="860">
        <v>2007</v>
      </c>
      <c r="B341" s="486" t="s">
        <v>481</v>
      </c>
      <c r="C341" s="384" t="s">
        <v>517</v>
      </c>
      <c r="D341" s="384" t="s">
        <v>6</v>
      </c>
      <c r="E341" s="384" t="s">
        <v>311</v>
      </c>
      <c r="F341" s="361">
        <v>91484</v>
      </c>
      <c r="G341" s="362">
        <v>131029</v>
      </c>
      <c r="H341" s="363" t="s">
        <v>401</v>
      </c>
      <c r="I341" s="361">
        <v>47870</v>
      </c>
      <c r="J341" s="364">
        <v>47870</v>
      </c>
      <c r="K341" s="362">
        <v>47870</v>
      </c>
      <c r="L341" s="81"/>
    </row>
    <row r="342" spans="1:12" ht="11.45" customHeight="1">
      <c r="A342" s="861">
        <v>2004</v>
      </c>
      <c r="B342" s="488" t="s">
        <v>481</v>
      </c>
      <c r="C342" s="385" t="s">
        <v>517</v>
      </c>
      <c r="D342" s="385" t="s">
        <v>8</v>
      </c>
      <c r="E342" s="385" t="s">
        <v>312</v>
      </c>
      <c r="F342" s="392">
        <v>62864.62</v>
      </c>
      <c r="G342" s="393">
        <v>88429.48</v>
      </c>
      <c r="H342" s="394" t="s">
        <v>401</v>
      </c>
      <c r="I342" s="392">
        <v>18392</v>
      </c>
      <c r="J342" s="395">
        <v>18392</v>
      </c>
      <c r="K342" s="393">
        <v>18392</v>
      </c>
      <c r="L342" s="81"/>
    </row>
    <row r="343" spans="1:12" ht="11.45" customHeight="1">
      <c r="A343" s="473"/>
      <c r="B343" s="473"/>
      <c r="C343" s="473"/>
      <c r="D343" s="87"/>
      <c r="E343" s="87"/>
      <c r="F343" s="84"/>
      <c r="G343" s="84"/>
      <c r="H343" s="84"/>
      <c r="I343" s="84"/>
      <c r="J343" s="84"/>
      <c r="K343" s="84"/>
      <c r="L343" s="81"/>
    </row>
    <row r="344" spans="1:12" ht="11.45" customHeight="1">
      <c r="A344" s="473"/>
      <c r="B344" s="473"/>
      <c r="C344" s="473"/>
      <c r="D344" s="87"/>
      <c r="E344" s="87"/>
      <c r="F344" s="84"/>
      <c r="G344" s="84"/>
      <c r="H344" s="84"/>
      <c r="I344" s="84"/>
      <c r="J344" s="104" t="s">
        <v>599</v>
      </c>
      <c r="K344" s="92">
        <f>SUM(K4:K342)</f>
        <v>6588391</v>
      </c>
      <c r="L344" s="81"/>
    </row>
    <row r="345" spans="1:12" ht="11.45" customHeight="1">
      <c r="A345" s="473"/>
      <c r="B345" s="473"/>
      <c r="C345" s="473"/>
      <c r="D345" s="82"/>
      <c r="E345" s="87"/>
      <c r="F345" s="84"/>
      <c r="G345" s="84"/>
      <c r="H345" s="84"/>
      <c r="I345" s="92"/>
      <c r="J345" s="104" t="s">
        <v>405</v>
      </c>
      <c r="K345" s="92">
        <f>AVERAGE(K4:K342)</f>
        <v>19434.781710914453</v>
      </c>
      <c r="L345" s="81"/>
    </row>
    <row r="346" spans="1:12" ht="11.45" customHeight="1">
      <c r="A346" s="473"/>
      <c r="B346" s="473"/>
      <c r="C346" s="473"/>
      <c r="D346" s="82"/>
      <c r="E346" s="87"/>
      <c r="F346" s="84"/>
      <c r="G346" s="84"/>
      <c r="H346" s="84"/>
      <c r="I346" s="92"/>
      <c r="J346" s="104" t="s">
        <v>432</v>
      </c>
      <c r="K346" s="92">
        <f>MIN(K4:K342)</f>
        <v>1813</v>
      </c>
      <c r="L346" s="81"/>
    </row>
    <row r="347" spans="1:12" ht="11.45" customHeight="1">
      <c r="A347" s="473"/>
      <c r="B347" s="473"/>
      <c r="C347" s="473"/>
      <c r="D347" s="82"/>
      <c r="E347" s="87"/>
      <c r="F347" s="84"/>
      <c r="G347" s="84"/>
      <c r="H347" s="84"/>
      <c r="I347" s="92"/>
      <c r="J347" s="104" t="s">
        <v>433</v>
      </c>
      <c r="K347" s="92">
        <f>MAX(K4:K342)</f>
        <v>234519</v>
      </c>
      <c r="L347" s="81"/>
    </row>
    <row r="348" spans="1:12" ht="11.45" customHeight="1">
      <c r="A348" s="489" t="s">
        <v>424</v>
      </c>
      <c r="B348" s="473"/>
      <c r="C348" s="473"/>
      <c r="D348" s="87"/>
      <c r="E348" s="87"/>
      <c r="F348" s="84"/>
      <c r="G348" s="84"/>
      <c r="H348" s="84"/>
      <c r="I348" s="84"/>
      <c r="J348" s="84"/>
      <c r="K348" s="92"/>
      <c r="L348" s="81"/>
    </row>
    <row r="349" spans="1:12" ht="11.45" customHeight="1">
      <c r="A349" s="1240" t="s">
        <v>649</v>
      </c>
      <c r="B349" s="1240"/>
      <c r="C349" s="1240"/>
      <c r="D349" s="1240"/>
      <c r="E349" s="1240"/>
      <c r="F349" s="1240"/>
      <c r="G349" s="1240"/>
      <c r="H349" s="1240"/>
      <c r="I349" s="1240"/>
      <c r="J349" s="1240"/>
      <c r="K349" s="1240"/>
      <c r="L349" s="81"/>
    </row>
    <row r="350" spans="1:12" ht="11.45" customHeight="1">
      <c r="A350" s="1241" t="s">
        <v>788</v>
      </c>
      <c r="B350" s="1241"/>
      <c r="C350" s="1241"/>
      <c r="D350" s="1241"/>
      <c r="E350" s="1241"/>
      <c r="F350" s="1241"/>
      <c r="G350" s="1241"/>
      <c r="H350" s="1241"/>
      <c r="I350" s="1241"/>
      <c r="J350" s="1241"/>
      <c r="K350" s="1241"/>
      <c r="L350" s="81"/>
    </row>
    <row r="351" spans="1:12" ht="11.1" customHeight="1">
      <c r="A351" s="473"/>
      <c r="B351" s="473"/>
      <c r="C351" s="473"/>
      <c r="D351" s="82"/>
      <c r="E351" s="82"/>
      <c r="F351" s="83"/>
      <c r="G351" s="83"/>
      <c r="H351" s="83"/>
      <c r="I351" s="84"/>
      <c r="J351" s="84"/>
      <c r="K351" s="84"/>
      <c r="L351" s="81"/>
    </row>
    <row r="352" spans="1:12" ht="11.1" customHeight="1">
      <c r="L352" s="81"/>
    </row>
    <row r="353" spans="12:17" ht="11.1" customHeight="1">
      <c r="L353" s="81"/>
    </row>
    <row r="354" spans="12:17" ht="11.1" customHeight="1">
      <c r="L354" s="81"/>
    </row>
    <row r="355" spans="12:17" ht="11.45" customHeight="1">
      <c r="L355" s="81"/>
    </row>
    <row r="356" spans="12:17" ht="12" customHeight="1">
      <c r="L356" s="105"/>
      <c r="M356" s="7"/>
      <c r="N356" s="7"/>
      <c r="O356" s="7"/>
      <c r="P356" s="7"/>
      <c r="Q356" s="7"/>
    </row>
    <row r="357" spans="12:17" ht="54.95" customHeight="1">
      <c r="L357" s="106"/>
      <c r="M357" s="24"/>
      <c r="N357" s="24"/>
      <c r="O357" s="24"/>
      <c r="P357" s="24"/>
      <c r="Q357" s="24"/>
    </row>
    <row r="358" spans="12:17" ht="11.85" customHeight="1">
      <c r="L358" s="105"/>
      <c r="M358" s="7"/>
      <c r="N358" s="7"/>
      <c r="O358" s="7"/>
      <c r="P358" s="7"/>
      <c r="Q358" s="7"/>
    </row>
    <row r="359" spans="12:17" ht="11.45" customHeight="1">
      <c r="L359" s="81"/>
    </row>
    <row r="360" spans="12:17" ht="11.45" customHeight="1"/>
    <row r="361" spans="12:17" ht="11.45" customHeight="1"/>
    <row r="362" spans="12:17" ht="11.45" customHeight="1"/>
    <row r="363" spans="12:17" ht="11.45" customHeight="1"/>
    <row r="364" spans="12:17" ht="11.45" customHeight="1"/>
    <row r="365" spans="12:17" ht="11.45" customHeight="1"/>
    <row r="366" spans="12:17" ht="11.45" customHeight="1"/>
    <row r="367" spans="12:17" ht="11.45" customHeight="1"/>
    <row r="368" spans="12:17" ht="11.45" customHeight="1"/>
    <row r="369" ht="11.45" customHeight="1"/>
    <row r="370" ht="11.45" customHeight="1"/>
    <row r="371" ht="11.45" customHeight="1"/>
    <row r="372" ht="11.45" customHeight="1"/>
    <row r="373" ht="11.45" customHeight="1"/>
    <row r="374" ht="11.45" customHeight="1"/>
    <row r="375" ht="11.45" customHeight="1"/>
    <row r="376" ht="11.45" customHeight="1"/>
    <row r="377" ht="11.45" customHeight="1"/>
    <row r="378" ht="11.45" customHeight="1"/>
    <row r="379" ht="11.45" customHeight="1"/>
    <row r="380" ht="11.45" customHeight="1"/>
    <row r="381" ht="11.45" customHeight="1"/>
    <row r="382" ht="11.45" customHeight="1"/>
    <row r="383" ht="11.45" customHeight="1"/>
    <row r="384" ht="11.45" customHeight="1"/>
  </sheetData>
  <sortState ref="A229:K234">
    <sortCondition descending="1" ref="A229"/>
  </sortState>
  <mergeCells count="2">
    <mergeCell ref="A349:K349"/>
    <mergeCell ref="A350:K350"/>
  </mergeCells>
  <phoneticPr fontId="3" type="noConversion"/>
  <pageMargins left="0.51181102362204722" right="0.51181102362204722" top="0.43307086614173229" bottom="0.35433070866141736" header="0.27559055118110237" footer="0.15748031496062992"/>
  <pageSetup paperSize="9" scale="66" fitToHeight="0" orientation="portrait" r:id="rId1"/>
  <headerFooter>
    <oddFooter>&amp;L&amp;8&amp;F&amp;C&amp;8&amp; &amp;"-,Bold"  &amp;"-,Regular" Page &amp;P / &amp;N&amp;R&amp;8&amp;A</oddFooter>
  </headerFooter>
  <ignoredErrors>
    <ignoredError sqref="K344:K34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workbookViewId="0">
      <selection activeCell="D5" sqref="D5"/>
    </sheetView>
  </sheetViews>
  <sheetFormatPr defaultColWidth="8.875" defaultRowHeight="14.25"/>
  <cols>
    <col min="1" max="1" width="15.25" bestFit="1" customWidth="1"/>
    <col min="2" max="2" width="13.625" customWidth="1"/>
    <col min="3" max="3" width="7.5" customWidth="1"/>
    <col min="4" max="4" width="7.625" customWidth="1"/>
    <col min="5" max="5" width="3.375" customWidth="1"/>
    <col min="6" max="6" width="28.5" bestFit="1" customWidth="1"/>
    <col min="7" max="7" width="11.5" bestFit="1" customWidth="1"/>
  </cols>
  <sheetData>
    <row r="1" spans="1:10" ht="15">
      <c r="A1" s="1042" t="s">
        <v>425</v>
      </c>
      <c r="B1" s="1043" t="s">
        <v>489</v>
      </c>
      <c r="C1" s="65"/>
      <c r="D1" s="65"/>
      <c r="E1" s="65"/>
      <c r="F1" s="65"/>
      <c r="G1" s="65"/>
      <c r="H1" s="65"/>
      <c r="I1" s="65"/>
      <c r="J1" s="65"/>
    </row>
    <row r="2" spans="1:10" ht="15">
      <c r="A2" s="1042" t="s">
        <v>400</v>
      </c>
      <c r="B2" s="1043" t="s">
        <v>487</v>
      </c>
      <c r="C2" s="107"/>
      <c r="D2" s="107"/>
      <c r="E2" s="65"/>
      <c r="F2" s="65"/>
      <c r="G2" s="65"/>
      <c r="H2" s="65"/>
      <c r="I2" s="65"/>
      <c r="J2" s="65"/>
    </row>
    <row r="3" spans="1:10" ht="15">
      <c r="A3" s="1042" t="s">
        <v>1</v>
      </c>
      <c r="B3" s="1043" t="s">
        <v>487</v>
      </c>
      <c r="C3" s="107"/>
      <c r="D3" s="107"/>
      <c r="E3" s="65"/>
      <c r="F3" s="65"/>
      <c r="G3" s="65"/>
      <c r="H3" s="65"/>
      <c r="I3" s="65"/>
      <c r="J3" s="65"/>
    </row>
    <row r="4" spans="1:10" ht="15">
      <c r="A4" s="1042" t="s">
        <v>411</v>
      </c>
      <c r="B4" s="1043" t="s">
        <v>313</v>
      </c>
      <c r="C4" s="107"/>
      <c r="D4" s="107"/>
      <c r="E4" s="65"/>
      <c r="F4" s="65"/>
      <c r="G4" s="65"/>
      <c r="H4" s="65"/>
      <c r="I4" s="65"/>
      <c r="J4" s="65"/>
    </row>
    <row r="5" spans="1:10" ht="15">
      <c r="A5" s="1042" t="s">
        <v>511</v>
      </c>
      <c r="B5" s="1043" t="s">
        <v>487</v>
      </c>
      <c r="C5" s="107"/>
      <c r="D5" s="107"/>
      <c r="E5" s="65"/>
      <c r="F5" s="65"/>
      <c r="G5" s="65"/>
      <c r="H5" s="65"/>
      <c r="I5" s="65"/>
      <c r="J5" s="65"/>
    </row>
    <row r="6" spans="1:10" ht="15">
      <c r="A6" s="107"/>
      <c r="B6" s="107"/>
      <c r="C6" s="107"/>
      <c r="D6" s="107"/>
      <c r="E6" s="65"/>
      <c r="F6" s="65"/>
      <c r="G6" s="65"/>
      <c r="H6" s="65"/>
      <c r="I6" s="65"/>
      <c r="J6" s="65"/>
    </row>
    <row r="7" spans="1:10" ht="40.35" customHeight="1">
      <c r="A7" s="1042" t="s">
        <v>488</v>
      </c>
      <c r="B7" s="1044" t="s">
        <v>493</v>
      </c>
      <c r="C7" s="1045" t="s">
        <v>492</v>
      </c>
      <c r="D7" s="65"/>
      <c r="E7" s="65"/>
      <c r="F7" s="65"/>
      <c r="G7" s="65"/>
      <c r="H7" s="65"/>
      <c r="I7" s="65"/>
      <c r="J7" s="65"/>
    </row>
    <row r="8" spans="1:10" ht="14.1" customHeight="1">
      <c r="A8" s="1046" t="s">
        <v>734</v>
      </c>
      <c r="B8" s="1047">
        <v>14081</v>
      </c>
      <c r="C8" s="1048">
        <v>1</v>
      </c>
      <c r="D8" s="65"/>
      <c r="E8" s="65"/>
      <c r="F8" s="65"/>
      <c r="G8" s="65"/>
      <c r="H8" s="65"/>
      <c r="I8" s="65"/>
      <c r="J8" s="65"/>
    </row>
    <row r="9" spans="1:10" ht="14.1" customHeight="1">
      <c r="A9" s="1046" t="s">
        <v>21</v>
      </c>
      <c r="B9" s="1047">
        <v>5906</v>
      </c>
      <c r="C9" s="1048">
        <v>1</v>
      </c>
      <c r="D9" s="65"/>
      <c r="E9" s="65"/>
      <c r="F9" s="65"/>
      <c r="G9" s="65"/>
      <c r="H9" s="65"/>
      <c r="I9" s="65"/>
      <c r="J9" s="65"/>
    </row>
    <row r="10" spans="1:10" ht="14.1" customHeight="1">
      <c r="A10" s="1046" t="s">
        <v>37</v>
      </c>
      <c r="B10" s="1047">
        <v>106408</v>
      </c>
      <c r="C10" s="1048">
        <v>1</v>
      </c>
      <c r="D10" s="65"/>
      <c r="E10" s="65"/>
      <c r="F10" s="65"/>
      <c r="G10" s="65"/>
      <c r="H10" s="65"/>
      <c r="I10" s="65"/>
      <c r="J10" s="65"/>
    </row>
    <row r="11" spans="1:10" ht="14.1" customHeight="1">
      <c r="A11" s="1046" t="s">
        <v>36</v>
      </c>
      <c r="B11" s="1047">
        <v>110888</v>
      </c>
      <c r="C11" s="1048">
        <v>1</v>
      </c>
      <c r="D11" s="65"/>
      <c r="E11" s="65"/>
      <c r="F11" s="65"/>
      <c r="G11" s="65"/>
      <c r="H11" s="65"/>
      <c r="I11" s="65"/>
      <c r="J11" s="65"/>
    </row>
    <row r="12" spans="1:10" ht="14.1" customHeight="1">
      <c r="A12" s="1046" t="s">
        <v>741</v>
      </c>
      <c r="B12" s="1047">
        <v>23014</v>
      </c>
      <c r="C12" s="1048">
        <v>1</v>
      </c>
      <c r="D12" s="65"/>
      <c r="E12" s="65"/>
      <c r="F12" s="65"/>
      <c r="G12" s="65"/>
      <c r="H12" s="65"/>
      <c r="I12" s="65"/>
      <c r="J12" s="65"/>
    </row>
    <row r="13" spans="1:10" ht="14.1" customHeight="1">
      <c r="A13" s="1046" t="s">
        <v>642</v>
      </c>
      <c r="B13" s="1047">
        <v>17884</v>
      </c>
      <c r="C13" s="1048">
        <v>1</v>
      </c>
      <c r="D13" s="65"/>
      <c r="E13" s="65"/>
      <c r="F13" s="65"/>
      <c r="G13" s="65"/>
      <c r="H13" s="65"/>
      <c r="I13" s="65"/>
      <c r="J13" s="65"/>
    </row>
    <row r="14" spans="1:10" ht="14.1" customHeight="1">
      <c r="A14" s="1046" t="s">
        <v>60</v>
      </c>
      <c r="B14" s="1047">
        <v>8053</v>
      </c>
      <c r="C14" s="1048">
        <v>1</v>
      </c>
      <c r="D14" s="65"/>
      <c r="E14" s="65"/>
      <c r="F14" s="65"/>
      <c r="G14" s="65"/>
      <c r="H14" s="65"/>
      <c r="I14" s="65"/>
      <c r="J14" s="65"/>
    </row>
    <row r="15" spans="1:10" ht="14.1" customHeight="1">
      <c r="A15" s="1046" t="s">
        <v>67</v>
      </c>
      <c r="B15" s="1047">
        <v>87517</v>
      </c>
      <c r="C15" s="1048">
        <v>1</v>
      </c>
      <c r="D15" s="65"/>
      <c r="E15" s="65"/>
      <c r="F15" s="65"/>
      <c r="G15" s="65"/>
      <c r="H15" s="65"/>
      <c r="I15" s="65"/>
      <c r="J15" s="65"/>
    </row>
    <row r="16" spans="1:10" ht="14.1" customHeight="1">
      <c r="A16" s="1046" t="s">
        <v>78</v>
      </c>
      <c r="B16" s="1047">
        <v>5750</v>
      </c>
      <c r="C16" s="1048">
        <v>1</v>
      </c>
      <c r="D16" s="65"/>
      <c r="E16" s="65"/>
      <c r="F16" s="65"/>
      <c r="G16" s="65"/>
      <c r="H16" s="65"/>
      <c r="I16" s="65"/>
      <c r="J16" s="65"/>
    </row>
    <row r="17" spans="1:10" ht="14.1" customHeight="1">
      <c r="A17" s="1046" t="s">
        <v>84</v>
      </c>
      <c r="B17" s="1047">
        <v>11026</v>
      </c>
      <c r="C17" s="1048">
        <v>1</v>
      </c>
      <c r="D17" s="65"/>
      <c r="E17" s="65"/>
      <c r="F17" s="65"/>
      <c r="G17" s="65"/>
      <c r="H17" s="65"/>
      <c r="I17" s="65"/>
      <c r="J17" s="65"/>
    </row>
    <row r="18" spans="1:10" ht="14.1" customHeight="1">
      <c r="A18" s="1046" t="s">
        <v>615</v>
      </c>
      <c r="B18" s="1047">
        <v>16392</v>
      </c>
      <c r="C18" s="1048">
        <v>1</v>
      </c>
      <c r="D18" s="65"/>
      <c r="E18" s="65"/>
      <c r="F18" s="65"/>
      <c r="G18" s="65"/>
      <c r="H18" s="65"/>
      <c r="I18" s="65"/>
      <c r="J18" s="65"/>
    </row>
    <row r="19" spans="1:10" ht="14.1" customHeight="1">
      <c r="A19" s="1046" t="s">
        <v>757</v>
      </c>
      <c r="B19" s="1047">
        <v>17984</v>
      </c>
      <c r="C19" s="1048">
        <v>1</v>
      </c>
      <c r="D19" s="65"/>
      <c r="E19" s="65"/>
      <c r="F19" s="65"/>
      <c r="G19" s="65"/>
      <c r="H19" s="65"/>
      <c r="I19" s="65"/>
      <c r="J19" s="65"/>
    </row>
    <row r="20" spans="1:10" ht="14.1" customHeight="1">
      <c r="A20" s="1046" t="s">
        <v>101</v>
      </c>
      <c r="B20" s="1047">
        <v>15941</v>
      </c>
      <c r="C20" s="1048">
        <v>1</v>
      </c>
      <c r="D20" s="65"/>
      <c r="E20" s="65"/>
      <c r="F20" s="65"/>
      <c r="G20" s="65"/>
      <c r="H20" s="65"/>
      <c r="I20" s="65"/>
      <c r="J20" s="65"/>
    </row>
    <row r="21" spans="1:10" ht="14.1" customHeight="1">
      <c r="A21" s="1046" t="s">
        <v>756</v>
      </c>
      <c r="B21" s="1047">
        <v>15901</v>
      </c>
      <c r="C21" s="1048">
        <v>1</v>
      </c>
      <c r="D21" s="65"/>
      <c r="E21" s="65"/>
      <c r="F21" s="65"/>
      <c r="G21" s="65"/>
      <c r="H21" s="65"/>
      <c r="I21" s="65"/>
      <c r="J21" s="65"/>
    </row>
    <row r="22" spans="1:10" ht="14.1" customHeight="1">
      <c r="A22" s="1046" t="s">
        <v>614</v>
      </c>
      <c r="B22" s="1047">
        <v>14419</v>
      </c>
      <c r="C22" s="1048">
        <v>1</v>
      </c>
      <c r="D22" s="65"/>
      <c r="E22" s="65"/>
      <c r="F22" s="65"/>
      <c r="G22" s="65"/>
      <c r="H22" s="65"/>
      <c r="I22" s="65"/>
      <c r="J22" s="65"/>
    </row>
    <row r="23" spans="1:10" ht="14.1" customHeight="1">
      <c r="A23" s="1046" t="s">
        <v>113</v>
      </c>
      <c r="B23" s="1047">
        <v>8610</v>
      </c>
      <c r="C23" s="1048">
        <v>1</v>
      </c>
      <c r="D23" s="65"/>
      <c r="E23" s="65"/>
      <c r="F23" s="65"/>
      <c r="G23" s="65"/>
      <c r="H23" s="65"/>
      <c r="I23" s="65"/>
      <c r="J23" s="65"/>
    </row>
    <row r="24" spans="1:10" ht="14.1" customHeight="1">
      <c r="A24" s="1046" t="s">
        <v>120</v>
      </c>
      <c r="B24" s="1047">
        <v>13257</v>
      </c>
      <c r="C24" s="1048">
        <v>1</v>
      </c>
      <c r="D24" s="65"/>
      <c r="E24" s="65"/>
      <c r="F24" s="65"/>
      <c r="G24" s="65"/>
      <c r="H24" s="65"/>
      <c r="I24" s="65"/>
      <c r="J24" s="65"/>
    </row>
    <row r="25" spans="1:10" ht="14.1" customHeight="1">
      <c r="A25" s="1046" t="s">
        <v>119</v>
      </c>
      <c r="B25" s="1047">
        <v>11512</v>
      </c>
      <c r="C25" s="1048">
        <v>1</v>
      </c>
      <c r="D25" s="65"/>
      <c r="E25" s="65"/>
      <c r="F25" s="65"/>
      <c r="G25" s="65"/>
      <c r="H25" s="65"/>
      <c r="I25" s="65"/>
      <c r="J25" s="65"/>
    </row>
    <row r="26" spans="1:10" ht="14.1" customHeight="1">
      <c r="A26" s="1046" t="s">
        <v>142</v>
      </c>
      <c r="B26" s="1047">
        <v>8742</v>
      </c>
      <c r="C26" s="1048">
        <v>1</v>
      </c>
      <c r="D26" s="65"/>
      <c r="E26" s="65"/>
      <c r="F26" s="65"/>
      <c r="G26" s="65"/>
      <c r="H26" s="65"/>
      <c r="I26" s="65"/>
      <c r="J26" s="65"/>
    </row>
    <row r="27" spans="1:10" ht="14.1" customHeight="1">
      <c r="A27" s="1046" t="s">
        <v>765</v>
      </c>
      <c r="B27" s="1047">
        <v>8465</v>
      </c>
      <c r="C27" s="1048">
        <v>1</v>
      </c>
      <c r="D27" s="65"/>
      <c r="E27" s="65"/>
      <c r="F27" s="65"/>
      <c r="G27" s="65"/>
      <c r="H27" s="65"/>
      <c r="I27" s="65"/>
      <c r="J27" s="65"/>
    </row>
    <row r="28" spans="1:10" ht="14.1" customHeight="1">
      <c r="A28" s="1046" t="s">
        <v>764</v>
      </c>
      <c r="B28" s="1047">
        <v>8903</v>
      </c>
      <c r="C28" s="1048">
        <v>1</v>
      </c>
      <c r="D28" s="65"/>
      <c r="E28" s="65"/>
      <c r="F28" s="65"/>
      <c r="G28" s="65"/>
      <c r="H28" s="65"/>
      <c r="I28" s="65"/>
      <c r="J28" s="65"/>
    </row>
    <row r="29" spans="1:10" ht="14.1" customHeight="1">
      <c r="A29" s="1046" t="s">
        <v>767</v>
      </c>
      <c r="B29" s="1047">
        <v>5158</v>
      </c>
      <c r="C29" s="1048">
        <v>1</v>
      </c>
      <c r="D29" s="65"/>
      <c r="E29" s="65"/>
      <c r="F29" s="65"/>
      <c r="G29" s="65"/>
      <c r="H29" s="65"/>
      <c r="I29" s="65"/>
      <c r="J29" s="65"/>
    </row>
    <row r="30" spans="1:10" ht="14.1" customHeight="1">
      <c r="A30" s="1046" t="s">
        <v>165</v>
      </c>
      <c r="B30" s="1047">
        <v>3873</v>
      </c>
      <c r="C30" s="1048">
        <v>1</v>
      </c>
      <c r="D30" s="65"/>
      <c r="E30" s="65"/>
      <c r="F30" s="65"/>
      <c r="G30" s="65"/>
      <c r="H30" s="65"/>
      <c r="I30" s="65"/>
      <c r="J30" s="65"/>
    </row>
    <row r="31" spans="1:10" ht="14.1" customHeight="1">
      <c r="A31" s="1046" t="s">
        <v>186</v>
      </c>
      <c r="B31" s="1047">
        <v>10174</v>
      </c>
      <c r="C31" s="1048">
        <v>1</v>
      </c>
      <c r="D31" s="65"/>
      <c r="E31" s="65"/>
      <c r="F31" s="65"/>
      <c r="G31" s="65"/>
      <c r="H31" s="65"/>
      <c r="I31" s="65"/>
      <c r="J31" s="65"/>
    </row>
    <row r="32" spans="1:10" ht="14.1" customHeight="1">
      <c r="A32" s="1046" t="s">
        <v>195</v>
      </c>
      <c r="B32" s="1047">
        <v>234519</v>
      </c>
      <c r="C32" s="1048">
        <v>1</v>
      </c>
      <c r="D32" s="65"/>
      <c r="E32" s="65"/>
      <c r="F32" s="65"/>
      <c r="G32" s="65"/>
      <c r="H32" s="65"/>
      <c r="I32" s="65"/>
      <c r="J32" s="65"/>
    </row>
    <row r="33" spans="1:10" ht="14.1" customHeight="1">
      <c r="A33" s="1046" t="s">
        <v>204</v>
      </c>
      <c r="B33" s="1047">
        <v>11790</v>
      </c>
      <c r="C33" s="1048">
        <v>1</v>
      </c>
      <c r="D33" s="65"/>
      <c r="E33" s="65"/>
      <c r="F33" s="65"/>
      <c r="G33" s="65"/>
      <c r="H33" s="65"/>
      <c r="I33" s="65"/>
      <c r="J33" s="65"/>
    </row>
    <row r="34" spans="1:10" ht="14.1" customHeight="1">
      <c r="A34" s="1046" t="s">
        <v>209</v>
      </c>
      <c r="B34" s="1047">
        <v>29970</v>
      </c>
      <c r="C34" s="1048">
        <v>1</v>
      </c>
      <c r="D34" s="65"/>
      <c r="E34" s="65"/>
      <c r="F34" s="65"/>
      <c r="G34" s="65"/>
      <c r="H34" s="65"/>
      <c r="I34" s="65"/>
      <c r="J34" s="65"/>
    </row>
    <row r="35" spans="1:10" ht="15">
      <c r="A35" s="1046" t="s">
        <v>231</v>
      </c>
      <c r="B35" s="1047">
        <v>5485</v>
      </c>
      <c r="C35" s="1048">
        <v>1</v>
      </c>
      <c r="D35" s="65"/>
      <c r="E35" s="65"/>
      <c r="F35" s="65"/>
      <c r="G35" s="65"/>
      <c r="H35" s="65"/>
      <c r="I35" s="65"/>
      <c r="J35" s="65"/>
    </row>
    <row r="36" spans="1:10" ht="15">
      <c r="A36" s="1046" t="s">
        <v>244</v>
      </c>
      <c r="B36" s="1047">
        <v>7990</v>
      </c>
      <c r="C36" s="1048">
        <v>1</v>
      </c>
      <c r="D36" s="65"/>
      <c r="E36" s="65"/>
      <c r="F36" s="65"/>
      <c r="G36" s="65"/>
      <c r="H36" s="65"/>
      <c r="I36" s="65"/>
      <c r="J36" s="65"/>
    </row>
    <row r="37" spans="1:10" ht="15">
      <c r="A37" s="1046" t="s">
        <v>247</v>
      </c>
      <c r="B37" s="1047">
        <v>13060</v>
      </c>
      <c r="C37" s="1048">
        <v>1</v>
      </c>
      <c r="D37" s="65"/>
      <c r="E37" s="65"/>
      <c r="F37" s="65"/>
      <c r="G37" s="65"/>
      <c r="H37" s="65"/>
      <c r="I37" s="65"/>
      <c r="J37" s="65"/>
    </row>
    <row r="38" spans="1:10" ht="15">
      <c r="A38" s="1046" t="s">
        <v>251</v>
      </c>
      <c r="B38" s="1047">
        <v>11920</v>
      </c>
      <c r="C38" s="1048">
        <v>1</v>
      </c>
      <c r="D38" s="65"/>
      <c r="E38" s="65"/>
      <c r="F38" s="65"/>
      <c r="G38" s="65"/>
      <c r="H38" s="65"/>
      <c r="I38" s="65"/>
      <c r="J38" s="65"/>
    </row>
    <row r="39" spans="1:10" ht="15">
      <c r="A39" s="1046" t="s">
        <v>268</v>
      </c>
      <c r="B39" s="1047">
        <v>6792</v>
      </c>
      <c r="C39" s="1048">
        <v>1</v>
      </c>
      <c r="D39" s="65"/>
      <c r="E39" s="65"/>
      <c r="F39" s="65"/>
      <c r="G39" s="65"/>
      <c r="H39" s="65"/>
      <c r="I39" s="65"/>
      <c r="J39" s="65"/>
    </row>
    <row r="40" spans="1:10" ht="15">
      <c r="A40" s="1046" t="s">
        <v>276</v>
      </c>
      <c r="B40" s="1047">
        <v>15858</v>
      </c>
      <c r="C40" s="1048">
        <v>1</v>
      </c>
      <c r="D40" s="65"/>
      <c r="E40" s="65"/>
      <c r="F40" s="65"/>
      <c r="G40" s="65"/>
      <c r="H40" s="65"/>
      <c r="I40" s="65"/>
      <c r="J40" s="65"/>
    </row>
    <row r="41" spans="1:10" ht="15">
      <c r="A41" s="1046" t="s">
        <v>647</v>
      </c>
      <c r="B41" s="1047">
        <v>16528</v>
      </c>
      <c r="C41" s="1048">
        <v>1</v>
      </c>
      <c r="D41" s="65"/>
      <c r="E41" s="65"/>
      <c r="F41" s="65"/>
      <c r="G41" s="65"/>
      <c r="H41" s="65"/>
      <c r="I41" s="65"/>
      <c r="J41" s="65"/>
    </row>
    <row r="42" spans="1:10" ht="15">
      <c r="A42" s="1046" t="s">
        <v>286</v>
      </c>
      <c r="B42" s="1047">
        <v>20095</v>
      </c>
      <c r="C42" s="1048">
        <v>1</v>
      </c>
      <c r="D42" s="65"/>
      <c r="E42" s="65"/>
      <c r="F42" s="65"/>
      <c r="G42" s="65"/>
      <c r="H42" s="65"/>
      <c r="I42" s="65"/>
      <c r="J42" s="65"/>
    </row>
    <row r="43" spans="1:10">
      <c r="A43" s="1046" t="s">
        <v>298</v>
      </c>
      <c r="B43" s="1047">
        <v>51105</v>
      </c>
      <c r="C43" s="1048">
        <v>1</v>
      </c>
    </row>
    <row r="44" spans="1:10">
      <c r="A44" s="1046" t="s">
        <v>648</v>
      </c>
      <c r="B44" s="1047">
        <v>69362</v>
      </c>
      <c r="C44" s="1048">
        <v>1</v>
      </c>
    </row>
    <row r="45" spans="1:10">
      <c r="A45" s="1046" t="s">
        <v>497</v>
      </c>
      <c r="B45" s="1047">
        <v>1044332</v>
      </c>
      <c r="C45" s="1048">
        <v>37</v>
      </c>
    </row>
  </sheetData>
  <phoneticPr fontId="3" type="noConversion"/>
  <pageMargins left="0.70866141732283472" right="0.70866141732283472" top="0.74803149606299213" bottom="0.74803149606299213" header="0.31496062992125984" footer="0.11811023622047245"/>
  <pageSetup paperSize="9" orientation="portrait" r:id="rId2"/>
  <headerFooter>
    <oddFooter>&amp;L&amp;7&amp;F&amp;C&amp;8&amp;P / &amp;N&amp;R&amp;8&amp;A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96"/>
  <sheetViews>
    <sheetView showGridLines="0" zoomScaleNormal="100" workbookViewId="0"/>
  </sheetViews>
  <sheetFormatPr defaultColWidth="8.625" defaultRowHeight="12.75" customHeight="1"/>
  <cols>
    <col min="1" max="1" width="3.875" style="1172" customWidth="1"/>
    <col min="2" max="2" width="4.625" style="1173" customWidth="1"/>
    <col min="3" max="3" width="4.125" style="1172" customWidth="1"/>
    <col min="4" max="4" width="11.375" style="2" customWidth="1"/>
    <col min="5" max="5" width="15.125" style="2" customWidth="1"/>
    <col min="6" max="6" width="7.375" style="1174" customWidth="1"/>
    <col min="7" max="8" width="7.625" style="25" customWidth="1"/>
    <col min="9" max="9" width="9.625" style="25" customWidth="1"/>
    <col min="10" max="17" width="7.625" style="7" customWidth="1"/>
    <col min="18" max="18" width="5" style="1175" customWidth="1"/>
    <col min="19" max="19" width="4.625" style="1175" customWidth="1"/>
    <col min="20" max="20" width="11.375" style="1175" customWidth="1"/>
    <col min="21" max="21" width="15.5" style="1175" customWidth="1"/>
    <col min="22" max="22" width="6.625" style="1175" customWidth="1"/>
    <col min="23" max="24" width="7.625" style="37" customWidth="1"/>
    <col min="25" max="25" width="9.625" style="37" customWidth="1"/>
    <col min="26" max="33" width="7.625" style="1" customWidth="1"/>
    <col min="34" max="34" width="5" style="1176" customWidth="1"/>
    <col min="35" max="35" width="4.375" style="4" customWidth="1"/>
    <col min="36" max="36" width="4.625" style="1177" customWidth="1"/>
    <col min="37" max="37" width="11.375" style="1177" customWidth="1"/>
    <col min="38" max="38" width="15.5" style="1177" customWidth="1"/>
    <col min="39" max="39" width="6.625" style="1177" customWidth="1"/>
    <col min="40" max="41" width="7.625" style="37" customWidth="1"/>
    <col min="42" max="42" width="9.625" style="37" customWidth="1"/>
    <col min="43" max="50" width="7.625" style="1" customWidth="1"/>
    <col min="51" max="51" width="5" style="1175" customWidth="1"/>
    <col min="52" max="52" width="8.625" style="1178" customWidth="1"/>
    <col min="53" max="53" width="4.625" style="1175" customWidth="1"/>
    <col min="54" max="54" width="8.625" style="1175"/>
    <col min="55" max="55" width="13.75" style="1175" customWidth="1"/>
    <col min="56" max="56" width="6.625" style="1175" customWidth="1"/>
    <col min="57" max="58" width="7.625" style="38" customWidth="1"/>
    <col min="59" max="59" width="9.625" style="38" customWidth="1"/>
    <col min="60" max="68" width="7.625" style="1" customWidth="1"/>
    <col min="69" max="16384" width="8.625" style="1"/>
  </cols>
  <sheetData>
    <row r="1" spans="1:76" ht="12.75" customHeight="1">
      <c r="A1" s="1077" t="s">
        <v>775</v>
      </c>
      <c r="B1" s="1078"/>
      <c r="C1" s="1079"/>
      <c r="D1" s="82"/>
      <c r="E1" s="82"/>
      <c r="F1" s="122"/>
      <c r="G1" s="109"/>
      <c r="H1" s="109"/>
      <c r="I1" s="109"/>
      <c r="J1" s="105"/>
      <c r="K1" s="105"/>
      <c r="L1" s="105"/>
      <c r="M1" s="105"/>
      <c r="N1" s="105"/>
      <c r="O1" s="105"/>
      <c r="P1" s="105"/>
      <c r="Q1" s="105"/>
      <c r="R1" s="1080" t="s">
        <v>775</v>
      </c>
      <c r="S1" s="1081"/>
      <c r="T1" s="1081"/>
      <c r="U1" s="1081"/>
      <c r="V1" s="1081"/>
      <c r="W1" s="110"/>
      <c r="X1" s="110"/>
      <c r="Y1" s="110"/>
      <c r="Z1" s="81"/>
      <c r="AA1" s="81"/>
      <c r="AB1" s="81"/>
      <c r="AC1" s="81"/>
      <c r="AD1" s="81"/>
      <c r="AE1" s="81"/>
      <c r="AF1" s="81"/>
      <c r="AG1" s="81"/>
      <c r="AH1" s="305" t="s">
        <v>775</v>
      </c>
      <c r="AI1" s="1082"/>
      <c r="AJ1" s="1083"/>
      <c r="AK1" s="1084"/>
      <c r="AL1" s="1084"/>
      <c r="AM1" s="1085"/>
      <c r="AN1" s="109"/>
      <c r="AO1" s="109"/>
      <c r="AP1" s="109"/>
      <c r="AQ1" s="105"/>
      <c r="AR1" s="105"/>
      <c r="AS1" s="105"/>
      <c r="AT1" s="105"/>
      <c r="AU1" s="105"/>
      <c r="AV1" s="105"/>
      <c r="AW1" s="105"/>
      <c r="AX1" s="105"/>
      <c r="AY1" s="1080" t="s">
        <v>776</v>
      </c>
      <c r="AZ1" s="1086"/>
      <c r="BA1" s="1081"/>
      <c r="BB1" s="82"/>
      <c r="BC1" s="82"/>
      <c r="BD1" s="122"/>
      <c r="BE1" s="109"/>
      <c r="BF1" s="109"/>
      <c r="BG1" s="109"/>
      <c r="BH1" s="105"/>
      <c r="BI1" s="105"/>
      <c r="BJ1" s="105"/>
      <c r="BK1" s="105"/>
      <c r="BL1" s="105"/>
      <c r="BM1" s="105"/>
      <c r="BN1" s="105"/>
      <c r="BO1" s="105"/>
      <c r="BP1" s="81"/>
      <c r="BQ1" s="81"/>
      <c r="BR1" s="81"/>
      <c r="BS1" s="81"/>
      <c r="BT1" s="81"/>
      <c r="BU1" s="81"/>
      <c r="BV1" s="81"/>
      <c r="BW1" s="81"/>
      <c r="BX1" s="81"/>
    </row>
    <row r="2" spans="1:76" ht="7.35" customHeight="1">
      <c r="A2" s="1079"/>
      <c r="B2" s="1087"/>
      <c r="C2" s="1079"/>
      <c r="D2" s="82"/>
      <c r="E2" s="82"/>
      <c r="F2" s="122"/>
      <c r="G2" s="109"/>
      <c r="H2" s="109"/>
      <c r="I2" s="109"/>
      <c r="J2" s="105"/>
      <c r="K2" s="105"/>
      <c r="L2" s="105"/>
      <c r="M2" s="105"/>
      <c r="N2" s="105"/>
      <c r="O2" s="105"/>
      <c r="P2" s="105"/>
      <c r="Q2" s="105"/>
      <c r="R2" s="1081"/>
      <c r="S2" s="1081"/>
      <c r="T2" s="1081"/>
      <c r="U2" s="1081"/>
      <c r="V2" s="1081"/>
      <c r="W2" s="110"/>
      <c r="X2" s="110"/>
      <c r="Y2" s="110"/>
      <c r="Z2" s="81"/>
      <c r="AA2" s="81"/>
      <c r="AB2" s="81"/>
      <c r="AC2" s="81"/>
      <c r="AD2" s="81"/>
      <c r="AE2" s="81"/>
      <c r="AF2" s="81"/>
      <c r="AG2" s="81"/>
      <c r="AH2" s="168"/>
      <c r="AI2" s="97"/>
      <c r="AJ2" s="1083"/>
      <c r="AK2" s="1084"/>
      <c r="AL2" s="1084"/>
      <c r="AM2" s="1085"/>
      <c r="AN2" s="109"/>
      <c r="AO2" s="109"/>
      <c r="AP2" s="109"/>
      <c r="AQ2" s="105"/>
      <c r="AR2" s="105"/>
      <c r="AS2" s="105"/>
      <c r="AT2" s="105"/>
      <c r="AU2" s="105"/>
      <c r="AV2" s="105"/>
      <c r="AW2" s="105"/>
      <c r="AX2" s="105"/>
      <c r="AY2" s="1081"/>
      <c r="AZ2" s="1088"/>
      <c r="BA2" s="1081"/>
      <c r="BB2" s="82"/>
      <c r="BC2" s="82"/>
      <c r="BD2" s="122"/>
      <c r="BE2" s="109"/>
      <c r="BF2" s="109"/>
      <c r="BG2" s="109"/>
      <c r="BH2" s="105"/>
      <c r="BI2" s="105"/>
      <c r="BJ2" s="105"/>
      <c r="BK2" s="105"/>
      <c r="BL2" s="105"/>
      <c r="BM2" s="105"/>
      <c r="BN2" s="105"/>
      <c r="BO2" s="105"/>
      <c r="BP2" s="81"/>
      <c r="BQ2" s="81"/>
      <c r="BR2" s="81"/>
      <c r="BS2" s="81"/>
      <c r="BT2" s="81"/>
      <c r="BU2" s="81"/>
      <c r="BV2" s="81"/>
      <c r="BW2" s="81"/>
      <c r="BX2" s="81"/>
    </row>
    <row r="3" spans="1:76" ht="12.75" customHeight="1">
      <c r="A3" s="1079"/>
      <c r="B3" s="1087"/>
      <c r="C3" s="1079"/>
      <c r="D3" s="82"/>
      <c r="E3" s="82"/>
      <c r="F3" s="122"/>
      <c r="G3" s="1242" t="s">
        <v>777</v>
      </c>
      <c r="H3" s="1243"/>
      <c r="I3" s="1243"/>
      <c r="J3" s="1243"/>
      <c r="K3" s="1243"/>
      <c r="L3" s="1243"/>
      <c r="M3" s="1243"/>
      <c r="N3" s="1243"/>
      <c r="O3" s="1243"/>
      <c r="P3" s="1243"/>
      <c r="Q3" s="1244"/>
      <c r="R3" s="1089"/>
      <c r="S3" s="1089"/>
      <c r="T3" s="82"/>
      <c r="U3" s="82"/>
      <c r="V3" s="122"/>
      <c r="W3" s="1245" t="s">
        <v>778</v>
      </c>
      <c r="X3" s="1246"/>
      <c r="Y3" s="1246"/>
      <c r="Z3" s="1246"/>
      <c r="AA3" s="1246"/>
      <c r="AB3" s="1246"/>
      <c r="AC3" s="1246"/>
      <c r="AD3" s="1246"/>
      <c r="AE3" s="1246"/>
      <c r="AF3" s="1246"/>
      <c r="AG3" s="1247"/>
      <c r="AH3" s="168"/>
      <c r="AI3" s="97"/>
      <c r="AJ3" s="1083"/>
      <c r="AK3" s="1084"/>
      <c r="AL3" s="1084"/>
      <c r="AM3" s="1085"/>
      <c r="AN3" s="1248" t="s">
        <v>779</v>
      </c>
      <c r="AO3" s="1249"/>
      <c r="AP3" s="1249"/>
      <c r="AQ3" s="1249"/>
      <c r="AR3" s="1249"/>
      <c r="AS3" s="1249"/>
      <c r="AT3" s="1249"/>
      <c r="AU3" s="1249"/>
      <c r="AV3" s="1249"/>
      <c r="AW3" s="1249"/>
      <c r="AX3" s="1250"/>
      <c r="AY3" s="1081"/>
      <c r="AZ3" s="1088"/>
      <c r="BA3" s="1081"/>
      <c r="BB3" s="82"/>
      <c r="BC3" s="82"/>
      <c r="BD3" s="122"/>
      <c r="BE3" s="1251" t="s">
        <v>777</v>
      </c>
      <c r="BF3" s="1252"/>
      <c r="BG3" s="1252"/>
      <c r="BH3" s="1252"/>
      <c r="BI3" s="1252"/>
      <c r="BJ3" s="1252"/>
      <c r="BK3" s="1252"/>
      <c r="BL3" s="1252"/>
      <c r="BM3" s="1252"/>
      <c r="BN3" s="1252"/>
      <c r="BO3" s="1253"/>
      <c r="BP3" s="81"/>
      <c r="BQ3" s="81"/>
      <c r="BR3" s="81"/>
      <c r="BS3" s="81"/>
      <c r="BT3" s="81"/>
      <c r="BU3" s="81"/>
      <c r="BV3" s="81"/>
      <c r="BW3" s="81"/>
      <c r="BX3" s="81"/>
    </row>
    <row r="4" spans="1:76" ht="12" customHeight="1">
      <c r="A4" s="1075"/>
      <c r="B4" s="1090"/>
      <c r="C4" s="1075"/>
      <c r="D4" s="1075"/>
      <c r="E4" s="1075"/>
      <c r="F4" s="1091"/>
      <c r="G4" s="1254" t="s">
        <v>543</v>
      </c>
      <c r="H4" s="1255"/>
      <c r="I4" s="1256"/>
      <c r="J4" s="1257" t="s">
        <v>783</v>
      </c>
      <c r="K4" s="1258"/>
      <c r="L4" s="1259"/>
      <c r="M4" s="1257" t="s">
        <v>403</v>
      </c>
      <c r="N4" s="1258"/>
      <c r="O4" s="1259"/>
      <c r="P4" s="1260" t="s">
        <v>780</v>
      </c>
      <c r="Q4" s="1261"/>
      <c r="R4" s="1075"/>
      <c r="S4" s="1075"/>
      <c r="T4" s="1075"/>
      <c r="U4" s="1075"/>
      <c r="V4" s="1092"/>
      <c r="W4" s="1262" t="s">
        <v>564</v>
      </c>
      <c r="X4" s="1263"/>
      <c r="Y4" s="1264"/>
      <c r="Z4" s="1257" t="s">
        <v>783</v>
      </c>
      <c r="AA4" s="1258"/>
      <c r="AB4" s="1259"/>
      <c r="AC4" s="1268" t="s">
        <v>403</v>
      </c>
      <c r="AD4" s="1269"/>
      <c r="AE4" s="1270"/>
      <c r="AF4" s="1275" t="s">
        <v>780</v>
      </c>
      <c r="AG4" s="1272"/>
      <c r="AH4" s="112"/>
      <c r="AI4" s="1093"/>
      <c r="AJ4" s="112"/>
      <c r="AK4" s="112"/>
      <c r="AL4" s="112"/>
      <c r="AM4" s="1094"/>
      <c r="AN4" s="1276" t="s">
        <v>565</v>
      </c>
      <c r="AO4" s="1277"/>
      <c r="AP4" s="1278"/>
      <c r="AQ4" s="1257" t="s">
        <v>783</v>
      </c>
      <c r="AR4" s="1258"/>
      <c r="AS4" s="1259"/>
      <c r="AT4" s="1268" t="s">
        <v>403</v>
      </c>
      <c r="AU4" s="1269"/>
      <c r="AV4" s="1270"/>
      <c r="AW4" s="1271" t="s">
        <v>780</v>
      </c>
      <c r="AX4" s="1272"/>
      <c r="AY4" s="1075"/>
      <c r="AZ4" s="1090"/>
      <c r="BA4" s="1075"/>
      <c r="BB4" s="1075"/>
      <c r="BC4" s="1075"/>
      <c r="BD4" s="1092"/>
      <c r="BE4" s="1265" t="s">
        <v>584</v>
      </c>
      <c r="BF4" s="1266"/>
      <c r="BG4" s="1267"/>
      <c r="BH4" s="1257" t="s">
        <v>783</v>
      </c>
      <c r="BI4" s="1258"/>
      <c r="BJ4" s="1259"/>
      <c r="BK4" s="1268" t="s">
        <v>403</v>
      </c>
      <c r="BL4" s="1269"/>
      <c r="BM4" s="1270"/>
      <c r="BN4" s="1271" t="s">
        <v>780</v>
      </c>
      <c r="BO4" s="1272"/>
      <c r="BP4" s="81"/>
      <c r="BQ4" s="81"/>
      <c r="BR4" s="81"/>
      <c r="BS4" s="81"/>
      <c r="BT4" s="81"/>
      <c r="BU4" s="81"/>
      <c r="BV4" s="81"/>
      <c r="BW4" s="81"/>
      <c r="BX4" s="81"/>
    </row>
    <row r="5" spans="1:76" ht="23.1" customHeight="1">
      <c r="A5" s="1095" t="s">
        <v>425</v>
      </c>
      <c r="B5" s="114" t="s">
        <v>511</v>
      </c>
      <c r="C5" s="113" t="s">
        <v>485</v>
      </c>
      <c r="D5" s="113" t="s">
        <v>1</v>
      </c>
      <c r="E5" s="113" t="s">
        <v>0</v>
      </c>
      <c r="F5" s="1096" t="s">
        <v>486</v>
      </c>
      <c r="G5" s="1097" t="s">
        <v>428</v>
      </c>
      <c r="H5" s="1098" t="s">
        <v>429</v>
      </c>
      <c r="I5" s="1099" t="s">
        <v>430</v>
      </c>
      <c r="J5" s="1100" t="s">
        <v>404</v>
      </c>
      <c r="K5" s="1101" t="s">
        <v>413</v>
      </c>
      <c r="L5" s="1102" t="s">
        <v>414</v>
      </c>
      <c r="M5" s="1100" t="s">
        <v>404</v>
      </c>
      <c r="N5" s="1101" t="s">
        <v>413</v>
      </c>
      <c r="O5" s="1102" t="s">
        <v>414</v>
      </c>
      <c r="P5" s="1103" t="s">
        <v>413</v>
      </c>
      <c r="Q5" s="1102" t="s">
        <v>414</v>
      </c>
      <c r="R5" s="115" t="s">
        <v>425</v>
      </c>
      <c r="S5" s="113" t="s">
        <v>485</v>
      </c>
      <c r="T5" s="113" t="s">
        <v>1</v>
      </c>
      <c r="U5" s="113" t="s">
        <v>0</v>
      </c>
      <c r="V5" s="1104" t="s">
        <v>486</v>
      </c>
      <c r="W5" s="1097" t="s">
        <v>428</v>
      </c>
      <c r="X5" s="1098" t="s">
        <v>429</v>
      </c>
      <c r="Y5" s="1099" t="s">
        <v>430</v>
      </c>
      <c r="Z5" s="1100" t="s">
        <v>404</v>
      </c>
      <c r="AA5" s="1101" t="s">
        <v>413</v>
      </c>
      <c r="AB5" s="1102" t="s">
        <v>414</v>
      </c>
      <c r="AC5" s="1100" t="s">
        <v>404</v>
      </c>
      <c r="AD5" s="1101" t="s">
        <v>413</v>
      </c>
      <c r="AE5" s="1102" t="s">
        <v>414</v>
      </c>
      <c r="AF5" s="1103" t="s">
        <v>413</v>
      </c>
      <c r="AG5" s="1102" t="s">
        <v>414</v>
      </c>
      <c r="AH5" s="115" t="s">
        <v>425</v>
      </c>
      <c r="AI5" s="85" t="s">
        <v>511</v>
      </c>
      <c r="AJ5" s="115" t="s">
        <v>485</v>
      </c>
      <c r="AK5" s="115" t="s">
        <v>1</v>
      </c>
      <c r="AL5" s="115" t="s">
        <v>0</v>
      </c>
      <c r="AM5" s="1105" t="s">
        <v>486</v>
      </c>
      <c r="AN5" s="1097" t="s">
        <v>428</v>
      </c>
      <c r="AO5" s="1098" t="s">
        <v>429</v>
      </c>
      <c r="AP5" s="1099" t="s">
        <v>430</v>
      </c>
      <c r="AQ5" s="1100" t="s">
        <v>404</v>
      </c>
      <c r="AR5" s="1101" t="s">
        <v>413</v>
      </c>
      <c r="AS5" s="1102" t="s">
        <v>414</v>
      </c>
      <c r="AT5" s="1100" t="s">
        <v>404</v>
      </c>
      <c r="AU5" s="1101" t="s">
        <v>413</v>
      </c>
      <c r="AV5" s="1102" t="s">
        <v>414</v>
      </c>
      <c r="AW5" s="1103" t="s">
        <v>413</v>
      </c>
      <c r="AX5" s="1102" t="s">
        <v>414</v>
      </c>
      <c r="AY5" s="113" t="s">
        <v>425</v>
      </c>
      <c r="AZ5" s="85" t="s">
        <v>511</v>
      </c>
      <c r="BA5" s="113" t="s">
        <v>485</v>
      </c>
      <c r="BB5" s="113" t="s">
        <v>1</v>
      </c>
      <c r="BC5" s="113" t="s">
        <v>0</v>
      </c>
      <c r="BD5" s="1104" t="s">
        <v>486</v>
      </c>
      <c r="BE5" s="1097" t="s">
        <v>428</v>
      </c>
      <c r="BF5" s="1098" t="s">
        <v>429</v>
      </c>
      <c r="BG5" s="1099" t="s">
        <v>430</v>
      </c>
      <c r="BH5" s="1100" t="s">
        <v>404</v>
      </c>
      <c r="BI5" s="1101" t="s">
        <v>413</v>
      </c>
      <c r="BJ5" s="1102" t="s">
        <v>414</v>
      </c>
      <c r="BK5" s="1100" t="s">
        <v>404</v>
      </c>
      <c r="BL5" s="1101" t="s">
        <v>413</v>
      </c>
      <c r="BM5" s="1102" t="s">
        <v>414</v>
      </c>
      <c r="BN5" s="1103" t="s">
        <v>413</v>
      </c>
      <c r="BO5" s="1102" t="s">
        <v>414</v>
      </c>
      <c r="BP5" s="81"/>
      <c r="BQ5" s="81"/>
      <c r="BR5" s="81"/>
      <c r="BS5" s="81"/>
      <c r="BT5" s="81"/>
      <c r="BU5" s="81"/>
      <c r="BV5" s="81"/>
      <c r="BW5" s="81"/>
      <c r="BX5" s="81"/>
    </row>
    <row r="6" spans="1:76" ht="11.45" customHeight="1">
      <c r="A6" s="655">
        <v>2014</v>
      </c>
      <c r="B6" s="359" t="s">
        <v>514</v>
      </c>
      <c r="C6" s="116" t="s">
        <v>435</v>
      </c>
      <c r="D6" s="491" t="s">
        <v>680</v>
      </c>
      <c r="E6" s="491" t="s">
        <v>681</v>
      </c>
      <c r="F6" s="492" t="s">
        <v>313</v>
      </c>
      <c r="G6" s="510">
        <v>32.518689999999999</v>
      </c>
      <c r="H6" s="511">
        <v>19.80124</v>
      </c>
      <c r="I6" s="512">
        <v>21.312899999999999</v>
      </c>
      <c r="J6" s="513">
        <f t="shared" ref="J6:J69" si="0">G6-I6</f>
        <v>11.20579</v>
      </c>
      <c r="K6" s="514">
        <f t="shared" ref="K6:L21" si="1">G6-H6</f>
        <v>12.717449999999999</v>
      </c>
      <c r="L6" s="515">
        <f t="shared" si="1"/>
        <v>-1.5116599999999991</v>
      </c>
      <c r="M6" s="516">
        <f t="shared" ref="M6:M69" si="2">(G6-I6)/G6</f>
        <v>0.34459536961667275</v>
      </c>
      <c r="N6" s="517">
        <f t="shared" ref="N6:N69" si="3">(G6-H6)/G6</f>
        <v>0.39108125204305583</v>
      </c>
      <c r="O6" s="518">
        <f t="shared" ref="O6:O69" si="4">(H6-I6)/G6</f>
        <v>-4.6485882426383081E-2</v>
      </c>
      <c r="P6" s="517">
        <f t="shared" ref="P6:P69" si="5">(G6-H6)/(G6-I6)</f>
        <v>1.134899904424409</v>
      </c>
      <c r="Q6" s="518">
        <f t="shared" ref="Q6:Q69" si="6">(H6-I6)/(G6-I6)</f>
        <v>-0.13489990442440908</v>
      </c>
      <c r="R6" s="661">
        <v>2014</v>
      </c>
      <c r="S6" s="116" t="s">
        <v>435</v>
      </c>
      <c r="T6" s="491" t="s">
        <v>680</v>
      </c>
      <c r="U6" s="491" t="s">
        <v>681</v>
      </c>
      <c r="V6" s="492" t="s">
        <v>313</v>
      </c>
      <c r="W6" s="510">
        <v>28.779810000000001</v>
      </c>
      <c r="X6" s="511">
        <v>13.445169999999999</v>
      </c>
      <c r="Y6" s="512">
        <v>13.907819999999999</v>
      </c>
      <c r="Z6" s="513">
        <f t="shared" ref="Z6:Z69" si="7">W6-Y6</f>
        <v>14.871990000000002</v>
      </c>
      <c r="AA6" s="514">
        <f t="shared" ref="AA6:AB21" si="8">W6-X6</f>
        <v>15.334640000000002</v>
      </c>
      <c r="AB6" s="515">
        <f t="shared" si="8"/>
        <v>-0.46265000000000001</v>
      </c>
      <c r="AC6" s="516">
        <f t="shared" ref="AC6:AC69" si="9">(W6-Y6)/W6</f>
        <v>0.51675080551261465</v>
      </c>
      <c r="AD6" s="517">
        <f t="shared" ref="AD6:AD69" si="10">(W6-X6)/W6</f>
        <v>0.53282631122304147</v>
      </c>
      <c r="AE6" s="518">
        <f t="shared" ref="AE6:AE69" si="11">(X6-Y6)/W6</f>
        <v>-1.6075505710426857E-2</v>
      </c>
      <c r="AF6" s="517">
        <f t="shared" ref="AF6:AF69" si="12">(W6-X6)/(W6-Y6)</f>
        <v>1.0311088159688111</v>
      </c>
      <c r="AG6" s="518">
        <f t="shared" ref="AG6:AG69" si="13">(X6-Y6)/(W6-Y6)</f>
        <v>-3.1108815968811165E-2</v>
      </c>
      <c r="AH6" s="655">
        <v>2014</v>
      </c>
      <c r="AI6" s="359" t="s">
        <v>514</v>
      </c>
      <c r="AJ6" s="1106" t="s">
        <v>435</v>
      </c>
      <c r="AK6" s="1107" t="s">
        <v>680</v>
      </c>
      <c r="AL6" s="1107" t="s">
        <v>681</v>
      </c>
      <c r="AM6" s="1108" t="s">
        <v>313</v>
      </c>
      <c r="AN6" s="510">
        <v>25.284849999999999</v>
      </c>
      <c r="AO6" s="511">
        <v>6.9291369999999999</v>
      </c>
      <c r="AP6" s="512">
        <v>7.0398990000000001</v>
      </c>
      <c r="AQ6" s="513">
        <f t="shared" ref="AQ6:AQ21" si="14">AN6-AP6</f>
        <v>18.244951</v>
      </c>
      <c r="AR6" s="514">
        <f t="shared" ref="AR6:AS21" si="15">AN6-AO6</f>
        <v>18.355712999999998</v>
      </c>
      <c r="AS6" s="515">
        <f t="shared" si="15"/>
        <v>-0.11076200000000025</v>
      </c>
      <c r="AT6" s="516">
        <f t="shared" ref="AT6:AT21" si="16">(AN6-AP6)/AN6</f>
        <v>0.72157639851531652</v>
      </c>
      <c r="AU6" s="517">
        <f t="shared" ref="AU6:AU21" si="17">(AN6-AO6)/AN6</f>
        <v>0.72595696632568507</v>
      </c>
      <c r="AV6" s="518">
        <f t="shared" ref="AV6:AV19" si="18">(AO6-AP6)/AN6</f>
        <v>-4.3805678103686699E-3</v>
      </c>
      <c r="AW6" s="517">
        <f t="shared" ref="AW6:AW21" si="19">(AN6-AO6)/(AN6-AP6)</f>
        <v>1.0060708302258525</v>
      </c>
      <c r="AX6" s="518">
        <f t="shared" ref="AX6:AX19" si="20">(AO6-AP6)/(AN6-AP6)</f>
        <v>-6.0708302258526345E-3</v>
      </c>
      <c r="AY6" s="661">
        <v>2014</v>
      </c>
      <c r="AZ6" s="359" t="s">
        <v>514</v>
      </c>
      <c r="BA6" s="116" t="s">
        <v>435</v>
      </c>
      <c r="BB6" s="491" t="s">
        <v>680</v>
      </c>
      <c r="BC6" s="491" t="s">
        <v>681</v>
      </c>
      <c r="BD6" s="1109" t="s">
        <v>313</v>
      </c>
      <c r="BE6" s="510">
        <v>22.208929999999999</v>
      </c>
      <c r="BF6" s="511">
        <v>6.2835760000000001</v>
      </c>
      <c r="BG6" s="512">
        <v>6.4854770000000004</v>
      </c>
      <c r="BH6" s="514">
        <f t="shared" ref="BH6:BH21" si="21">BE6-BG6</f>
        <v>15.723452999999999</v>
      </c>
      <c r="BI6" s="514">
        <f t="shared" ref="BI6:BJ21" si="22">BE6-BF6</f>
        <v>15.925353999999999</v>
      </c>
      <c r="BJ6" s="514">
        <f t="shared" si="22"/>
        <v>-0.20190100000000033</v>
      </c>
      <c r="BK6" s="516">
        <f t="shared" ref="BK6:BK21" si="23">(BE6-BG6)/BE6</f>
        <v>0.70797886255663822</v>
      </c>
      <c r="BL6" s="517">
        <f t="shared" ref="BL6:BL21" si="24">(BE6-BF6)/BE6</f>
        <v>0.7170698453279829</v>
      </c>
      <c r="BM6" s="518">
        <f t="shared" ref="BM6:BM19" si="25">(BF6-BG6)/BE6</f>
        <v>-9.0909827713446956E-3</v>
      </c>
      <c r="BN6" s="517">
        <f t="shared" ref="BN6:BN21" si="26">(BE6-BF6)/(BE6-BG6)</f>
        <v>1.0128407545085676</v>
      </c>
      <c r="BO6" s="518">
        <f t="shared" ref="BO6:BO19" si="27">(BF6-BG6)/(BE6-BG6)</f>
        <v>-1.2840754508567573E-2</v>
      </c>
      <c r="BP6" s="81"/>
      <c r="BQ6" s="81"/>
      <c r="BR6" s="81"/>
      <c r="BS6" s="81"/>
      <c r="BT6" s="81"/>
      <c r="BU6" s="81"/>
      <c r="BV6" s="81"/>
      <c r="BW6" s="81"/>
      <c r="BX6" s="81"/>
    </row>
    <row r="7" spans="1:76" ht="11.45" customHeight="1">
      <c r="A7" s="656">
        <v>2010</v>
      </c>
      <c r="B7" s="87" t="s">
        <v>514</v>
      </c>
      <c r="C7" s="82" t="s">
        <v>435</v>
      </c>
      <c r="D7" s="205" t="s">
        <v>4</v>
      </c>
      <c r="E7" s="205" t="s">
        <v>5</v>
      </c>
      <c r="F7" s="493" t="s">
        <v>313</v>
      </c>
      <c r="G7" s="519">
        <v>32.759529999999998</v>
      </c>
      <c r="H7" s="520">
        <v>20.348009999999999</v>
      </c>
      <c r="I7" s="521">
        <v>21.174289999999999</v>
      </c>
      <c r="J7" s="124">
        <f t="shared" si="0"/>
        <v>11.585239999999999</v>
      </c>
      <c r="K7" s="125">
        <f t="shared" si="1"/>
        <v>12.411519999999999</v>
      </c>
      <c r="L7" s="126">
        <f t="shared" si="1"/>
        <v>-0.82628000000000057</v>
      </c>
      <c r="M7" s="128">
        <f t="shared" si="2"/>
        <v>0.353644878299536</v>
      </c>
      <c r="N7" s="314">
        <f t="shared" si="3"/>
        <v>0.37886746238422836</v>
      </c>
      <c r="O7" s="129">
        <f t="shared" si="4"/>
        <v>-2.5222584084692322E-2</v>
      </c>
      <c r="P7" s="314">
        <f t="shared" si="5"/>
        <v>1.071321785306131</v>
      </c>
      <c r="Q7" s="129">
        <f t="shared" si="6"/>
        <v>-7.1321785306130966E-2</v>
      </c>
      <c r="R7" s="663">
        <v>2010</v>
      </c>
      <c r="S7" s="82" t="s">
        <v>435</v>
      </c>
      <c r="T7" s="205" t="s">
        <v>4</v>
      </c>
      <c r="U7" s="205" t="s">
        <v>5</v>
      </c>
      <c r="V7" s="493" t="s">
        <v>313</v>
      </c>
      <c r="W7" s="519">
        <v>29.041830000000001</v>
      </c>
      <c r="X7" s="520">
        <v>13.60901</v>
      </c>
      <c r="Y7" s="521">
        <v>13.93927</v>
      </c>
      <c r="Z7" s="124">
        <f t="shared" si="7"/>
        <v>15.10256</v>
      </c>
      <c r="AA7" s="125">
        <f t="shared" si="8"/>
        <v>15.432820000000001</v>
      </c>
      <c r="AB7" s="126">
        <f t="shared" si="8"/>
        <v>-0.33026000000000089</v>
      </c>
      <c r="AC7" s="128">
        <f t="shared" si="9"/>
        <v>0.52002783571145483</v>
      </c>
      <c r="AD7" s="314">
        <f t="shared" si="10"/>
        <v>0.53139970862717678</v>
      </c>
      <c r="AE7" s="129">
        <f t="shared" si="11"/>
        <v>-1.1371872915721939E-2</v>
      </c>
      <c r="AF7" s="314">
        <f t="shared" si="12"/>
        <v>1.0218678157875223</v>
      </c>
      <c r="AG7" s="129">
        <f t="shared" si="13"/>
        <v>-2.1867815787522175E-2</v>
      </c>
      <c r="AH7" s="656">
        <v>2010</v>
      </c>
      <c r="AI7" s="87" t="s">
        <v>514</v>
      </c>
      <c r="AJ7" s="1084" t="s">
        <v>435</v>
      </c>
      <c r="AK7" s="1110" t="s">
        <v>4</v>
      </c>
      <c r="AL7" s="1110" t="s">
        <v>5</v>
      </c>
      <c r="AM7" s="1111" t="s">
        <v>313</v>
      </c>
      <c r="AN7" s="519">
        <v>25.423480000000001</v>
      </c>
      <c r="AO7" s="520">
        <v>5.8521900000000002</v>
      </c>
      <c r="AP7" s="521">
        <v>5.936941</v>
      </c>
      <c r="AQ7" s="124">
        <f t="shared" si="14"/>
        <v>19.486539</v>
      </c>
      <c r="AR7" s="125">
        <f t="shared" si="15"/>
        <v>19.571290000000001</v>
      </c>
      <c r="AS7" s="126">
        <f t="shared" si="15"/>
        <v>-8.4750999999999799E-2</v>
      </c>
      <c r="AT7" s="128">
        <f t="shared" si="16"/>
        <v>0.76647803526503844</v>
      </c>
      <c r="AU7" s="314">
        <f t="shared" si="17"/>
        <v>0.76981160722292941</v>
      </c>
      <c r="AV7" s="129">
        <f t="shared" si="18"/>
        <v>-3.3335719578908864E-3</v>
      </c>
      <c r="AW7" s="314">
        <f t="shared" si="19"/>
        <v>1.0043492074195424</v>
      </c>
      <c r="AX7" s="129">
        <f t="shared" si="20"/>
        <v>-4.3492074195422697E-3</v>
      </c>
      <c r="AY7" s="663">
        <v>2010</v>
      </c>
      <c r="AZ7" s="87" t="s">
        <v>514</v>
      </c>
      <c r="BA7" s="82" t="s">
        <v>435</v>
      </c>
      <c r="BB7" s="205" t="s">
        <v>4</v>
      </c>
      <c r="BC7" s="205" t="s">
        <v>5</v>
      </c>
      <c r="BD7" s="1112" t="s">
        <v>313</v>
      </c>
      <c r="BE7" s="519">
        <v>22.590430000000001</v>
      </c>
      <c r="BF7" s="520">
        <v>5.77949</v>
      </c>
      <c r="BG7" s="521">
        <v>5.8870100000000001</v>
      </c>
      <c r="BH7" s="125">
        <f t="shared" si="21"/>
        <v>16.703420000000001</v>
      </c>
      <c r="BI7" s="125">
        <f t="shared" si="22"/>
        <v>16.810940000000002</v>
      </c>
      <c r="BJ7" s="125">
        <f t="shared" si="22"/>
        <v>-0.10752000000000006</v>
      </c>
      <c r="BK7" s="128">
        <f t="shared" si="23"/>
        <v>0.73940248149326948</v>
      </c>
      <c r="BL7" s="314">
        <f t="shared" si="24"/>
        <v>0.74416201904965962</v>
      </c>
      <c r="BM7" s="129">
        <f t="shared" si="25"/>
        <v>-4.7595375563900316E-3</v>
      </c>
      <c r="BN7" s="314">
        <f t="shared" si="26"/>
        <v>1.0064370051163176</v>
      </c>
      <c r="BO7" s="129">
        <f t="shared" si="27"/>
        <v>-6.4370051163174999E-3</v>
      </c>
      <c r="BP7" s="81"/>
      <c r="BQ7" s="81"/>
      <c r="BR7" s="81"/>
      <c r="BS7" s="81"/>
      <c r="BT7" s="81"/>
      <c r="BU7" s="81"/>
      <c r="BV7" s="81"/>
      <c r="BW7" s="81"/>
      <c r="BX7" s="81"/>
    </row>
    <row r="8" spans="1:76" ht="11.45" customHeight="1">
      <c r="A8" s="656">
        <v>2008</v>
      </c>
      <c r="B8" s="87" t="s">
        <v>514</v>
      </c>
      <c r="C8" s="82" t="s">
        <v>435</v>
      </c>
      <c r="D8" s="205" t="s">
        <v>6</v>
      </c>
      <c r="E8" s="205" t="s">
        <v>7</v>
      </c>
      <c r="F8" s="493" t="s">
        <v>313</v>
      </c>
      <c r="G8" s="519">
        <v>31.474499999999999</v>
      </c>
      <c r="H8" s="520">
        <v>19.788630000000001</v>
      </c>
      <c r="I8" s="521">
        <v>21.079249999999998</v>
      </c>
      <c r="J8" s="124">
        <f t="shared" si="0"/>
        <v>10.395250000000001</v>
      </c>
      <c r="K8" s="125">
        <f t="shared" si="1"/>
        <v>11.685869999999998</v>
      </c>
      <c r="L8" s="126">
        <f t="shared" si="1"/>
        <v>-1.290619999999997</v>
      </c>
      <c r="M8" s="128">
        <f t="shared" si="2"/>
        <v>0.33027530222878843</v>
      </c>
      <c r="N8" s="314">
        <f t="shared" si="3"/>
        <v>0.37128056045370056</v>
      </c>
      <c r="O8" s="129">
        <f t="shared" si="4"/>
        <v>-4.1005258224912133E-2</v>
      </c>
      <c r="P8" s="314">
        <f t="shared" si="5"/>
        <v>1.1241547822322693</v>
      </c>
      <c r="Q8" s="129">
        <f t="shared" si="6"/>
        <v>-0.12415478223226925</v>
      </c>
      <c r="R8" s="663">
        <v>2008</v>
      </c>
      <c r="S8" s="82" t="s">
        <v>435</v>
      </c>
      <c r="T8" s="205" t="s">
        <v>6</v>
      </c>
      <c r="U8" s="205" t="s">
        <v>7</v>
      </c>
      <c r="V8" s="493" t="s">
        <v>313</v>
      </c>
      <c r="W8" s="519">
        <v>27.845929999999999</v>
      </c>
      <c r="X8" s="520">
        <v>13.93008</v>
      </c>
      <c r="Y8" s="521">
        <v>14.11124</v>
      </c>
      <c r="Z8" s="124">
        <f t="shared" si="7"/>
        <v>13.734689999999999</v>
      </c>
      <c r="AA8" s="125">
        <f t="shared" si="8"/>
        <v>13.915849999999999</v>
      </c>
      <c r="AB8" s="126">
        <f t="shared" si="8"/>
        <v>-0.18116000000000021</v>
      </c>
      <c r="AC8" s="128">
        <f t="shared" si="9"/>
        <v>0.49323868874194537</v>
      </c>
      <c r="AD8" s="314">
        <f t="shared" si="10"/>
        <v>0.49974448689628964</v>
      </c>
      <c r="AE8" s="129">
        <f t="shared" si="11"/>
        <v>-6.5057981543442875E-3</v>
      </c>
      <c r="AF8" s="314">
        <f t="shared" si="12"/>
        <v>1.0131899591472395</v>
      </c>
      <c r="AG8" s="129">
        <f t="shared" si="13"/>
        <v>-1.3189959147239597E-2</v>
      </c>
      <c r="AH8" s="656">
        <v>2008</v>
      </c>
      <c r="AI8" s="87" t="s">
        <v>514</v>
      </c>
      <c r="AJ8" s="1084" t="s">
        <v>435</v>
      </c>
      <c r="AK8" s="1110" t="s">
        <v>6</v>
      </c>
      <c r="AL8" s="1110" t="s">
        <v>7</v>
      </c>
      <c r="AM8" s="1111" t="s">
        <v>313</v>
      </c>
      <c r="AN8" s="519">
        <v>24.175820000000002</v>
      </c>
      <c r="AO8" s="520">
        <v>7.00875</v>
      </c>
      <c r="AP8" s="521">
        <v>6.9196489999999997</v>
      </c>
      <c r="AQ8" s="124">
        <f t="shared" si="14"/>
        <v>17.256171000000002</v>
      </c>
      <c r="AR8" s="125">
        <f t="shared" si="15"/>
        <v>17.167070000000002</v>
      </c>
      <c r="AS8" s="126">
        <f t="shared" si="15"/>
        <v>8.9101000000000319E-2</v>
      </c>
      <c r="AT8" s="128">
        <f t="shared" si="16"/>
        <v>0.71377810556167276</v>
      </c>
      <c r="AU8" s="314">
        <f t="shared" si="17"/>
        <v>0.7100925635614429</v>
      </c>
      <c r="AV8" s="129">
        <f t="shared" si="18"/>
        <v>3.6855420002299948E-3</v>
      </c>
      <c r="AW8" s="314">
        <f t="shared" si="19"/>
        <v>0.99483657179799623</v>
      </c>
      <c r="AX8" s="129">
        <f t="shared" si="20"/>
        <v>5.1634282020038115E-3</v>
      </c>
      <c r="AY8" s="663">
        <v>2008</v>
      </c>
      <c r="AZ8" s="87" t="s">
        <v>514</v>
      </c>
      <c r="BA8" s="82" t="s">
        <v>435</v>
      </c>
      <c r="BB8" s="205" t="s">
        <v>6</v>
      </c>
      <c r="BC8" s="205" t="s">
        <v>7</v>
      </c>
      <c r="BD8" s="1112" t="s">
        <v>313</v>
      </c>
      <c r="BE8" s="519">
        <v>21.146380000000001</v>
      </c>
      <c r="BF8" s="520">
        <v>5.8534009999999999</v>
      </c>
      <c r="BG8" s="521">
        <v>5.9390489999999998</v>
      </c>
      <c r="BH8" s="125">
        <f t="shared" si="21"/>
        <v>15.207331</v>
      </c>
      <c r="BI8" s="125">
        <f t="shared" si="22"/>
        <v>15.292979000000001</v>
      </c>
      <c r="BJ8" s="125">
        <f t="shared" si="22"/>
        <v>-8.5647999999999946E-2</v>
      </c>
      <c r="BK8" s="128">
        <f t="shared" si="23"/>
        <v>0.71914583016100153</v>
      </c>
      <c r="BL8" s="314">
        <f t="shared" si="24"/>
        <v>0.72319607422168708</v>
      </c>
      <c r="BM8" s="129">
        <f t="shared" si="25"/>
        <v>-4.0502440606855613E-3</v>
      </c>
      <c r="BN8" s="314">
        <f t="shared" si="26"/>
        <v>1.0056320205037952</v>
      </c>
      <c r="BO8" s="129">
        <f t="shared" si="27"/>
        <v>-5.6320205037951728E-3</v>
      </c>
      <c r="BP8" s="81"/>
      <c r="BQ8" s="81"/>
      <c r="BR8" s="81"/>
      <c r="BS8" s="81"/>
      <c r="BT8" s="81"/>
      <c r="BU8" s="81"/>
      <c r="BV8" s="81"/>
      <c r="BW8" s="81"/>
      <c r="BX8" s="81"/>
    </row>
    <row r="9" spans="1:76" ht="11.45" customHeight="1">
      <c r="A9" s="656">
        <v>2004</v>
      </c>
      <c r="B9" s="87" t="s">
        <v>514</v>
      </c>
      <c r="C9" s="82" t="s">
        <v>435</v>
      </c>
      <c r="D9" s="205" t="s">
        <v>8</v>
      </c>
      <c r="E9" s="205" t="s">
        <v>682</v>
      </c>
      <c r="F9" s="493" t="s">
        <v>313</v>
      </c>
      <c r="G9" s="519">
        <v>32.51867</v>
      </c>
      <c r="H9" s="520">
        <v>19.42822</v>
      </c>
      <c r="I9" s="521">
        <v>20.954360000000001</v>
      </c>
      <c r="J9" s="124">
        <f t="shared" si="0"/>
        <v>11.564309999999999</v>
      </c>
      <c r="K9" s="125">
        <f t="shared" si="1"/>
        <v>13.090450000000001</v>
      </c>
      <c r="L9" s="126">
        <f t="shared" si="1"/>
        <v>-1.5261400000000016</v>
      </c>
      <c r="M9" s="128">
        <f t="shared" si="2"/>
        <v>0.35562063270115285</v>
      </c>
      <c r="N9" s="314">
        <f t="shared" si="3"/>
        <v>0.40255182638158327</v>
      </c>
      <c r="O9" s="129">
        <f t="shared" si="4"/>
        <v>-4.6931193680430396E-2</v>
      </c>
      <c r="P9" s="314">
        <f t="shared" si="5"/>
        <v>1.1319698278582986</v>
      </c>
      <c r="Q9" s="129">
        <f t="shared" si="6"/>
        <v>-0.13196982785829867</v>
      </c>
      <c r="R9" s="663">
        <v>2004</v>
      </c>
      <c r="S9" s="82" t="s">
        <v>435</v>
      </c>
      <c r="T9" s="205" t="s">
        <v>8</v>
      </c>
      <c r="U9" s="205" t="s">
        <v>682</v>
      </c>
      <c r="V9" s="493" t="s">
        <v>313</v>
      </c>
      <c r="W9" s="519">
        <v>29.359059999999999</v>
      </c>
      <c r="X9" s="520">
        <v>12.38941</v>
      </c>
      <c r="Y9" s="521">
        <v>13.1311</v>
      </c>
      <c r="Z9" s="124">
        <f t="shared" si="7"/>
        <v>16.227959999999999</v>
      </c>
      <c r="AA9" s="125">
        <f t="shared" si="8"/>
        <v>16.969650000000001</v>
      </c>
      <c r="AB9" s="126">
        <f t="shared" si="8"/>
        <v>-0.74169000000000018</v>
      </c>
      <c r="AC9" s="128">
        <f t="shared" si="9"/>
        <v>0.55274112999530634</v>
      </c>
      <c r="AD9" s="314">
        <f t="shared" si="10"/>
        <v>0.57800385979660118</v>
      </c>
      <c r="AE9" s="129">
        <f t="shared" si="11"/>
        <v>-2.5262729801294733E-2</v>
      </c>
      <c r="AF9" s="314">
        <f t="shared" si="12"/>
        <v>1.0457044508367042</v>
      </c>
      <c r="AG9" s="129">
        <f t="shared" si="13"/>
        <v>-4.5704450836704075E-2</v>
      </c>
      <c r="AH9" s="656">
        <v>2004</v>
      </c>
      <c r="AI9" s="87" t="s">
        <v>514</v>
      </c>
      <c r="AJ9" s="1084" t="s">
        <v>435</v>
      </c>
      <c r="AK9" s="1110" t="s">
        <v>8</v>
      </c>
      <c r="AL9" s="1110" t="s">
        <v>682</v>
      </c>
      <c r="AM9" s="1111" t="s">
        <v>313</v>
      </c>
      <c r="AN9" s="519">
        <v>26.42482</v>
      </c>
      <c r="AO9" s="520">
        <v>4.7523590000000002</v>
      </c>
      <c r="AP9" s="521">
        <v>5.0280680000000002</v>
      </c>
      <c r="AQ9" s="124">
        <f t="shared" si="14"/>
        <v>21.396751999999999</v>
      </c>
      <c r="AR9" s="125">
        <f t="shared" si="15"/>
        <v>21.672460999999998</v>
      </c>
      <c r="AS9" s="126">
        <f t="shared" si="15"/>
        <v>-0.27570899999999998</v>
      </c>
      <c r="AT9" s="128">
        <f t="shared" si="16"/>
        <v>0.80972176915490812</v>
      </c>
      <c r="AU9" s="314">
        <f t="shared" si="17"/>
        <v>0.82015548261066673</v>
      </c>
      <c r="AV9" s="129">
        <f t="shared" si="18"/>
        <v>-1.0433713455758638E-2</v>
      </c>
      <c r="AW9" s="314">
        <f t="shared" si="19"/>
        <v>1.0128855538448078</v>
      </c>
      <c r="AX9" s="129">
        <f t="shared" si="20"/>
        <v>-1.2885553844807846E-2</v>
      </c>
      <c r="AY9" s="663">
        <v>2004</v>
      </c>
      <c r="AZ9" s="87" t="s">
        <v>514</v>
      </c>
      <c r="BA9" s="82" t="s">
        <v>435</v>
      </c>
      <c r="BB9" s="205" t="s">
        <v>8</v>
      </c>
      <c r="BC9" s="205" t="s">
        <v>682</v>
      </c>
      <c r="BD9" s="1112" t="s">
        <v>313</v>
      </c>
      <c r="BE9" s="519">
        <v>23.68017</v>
      </c>
      <c r="BF9" s="520">
        <v>5.133508</v>
      </c>
      <c r="BG9" s="521">
        <v>5.4195520000000004</v>
      </c>
      <c r="BH9" s="125">
        <f t="shared" si="21"/>
        <v>18.260618000000001</v>
      </c>
      <c r="BI9" s="125">
        <f t="shared" si="22"/>
        <v>18.546662000000001</v>
      </c>
      <c r="BJ9" s="125">
        <f t="shared" si="22"/>
        <v>-0.28604400000000041</v>
      </c>
      <c r="BK9" s="128">
        <f t="shared" si="23"/>
        <v>0.77113542681492575</v>
      </c>
      <c r="BL9" s="314">
        <f t="shared" si="24"/>
        <v>0.78321490090653911</v>
      </c>
      <c r="BM9" s="129">
        <f t="shared" si="25"/>
        <v>-1.207947409161338E-2</v>
      </c>
      <c r="BN9" s="314">
        <f t="shared" si="26"/>
        <v>1.0156645300832645</v>
      </c>
      <c r="BO9" s="129">
        <f t="shared" si="27"/>
        <v>-1.5664530083264454E-2</v>
      </c>
      <c r="BP9" s="81"/>
      <c r="BQ9" s="81"/>
      <c r="BR9" s="81"/>
      <c r="BS9" s="81"/>
      <c r="BT9" s="81"/>
      <c r="BU9" s="81"/>
      <c r="BV9" s="81"/>
      <c r="BW9" s="81"/>
      <c r="BX9" s="81"/>
    </row>
    <row r="10" spans="1:76" ht="11.45" customHeight="1">
      <c r="A10" s="656">
        <v>2003</v>
      </c>
      <c r="B10" s="87" t="s">
        <v>514</v>
      </c>
      <c r="C10" s="82" t="s">
        <v>435</v>
      </c>
      <c r="D10" s="205" t="s">
        <v>8</v>
      </c>
      <c r="E10" s="205" t="s">
        <v>9</v>
      </c>
      <c r="F10" s="493" t="s">
        <v>313</v>
      </c>
      <c r="G10" s="519">
        <v>32.655500000000004</v>
      </c>
      <c r="H10" s="520">
        <v>19.039300000000001</v>
      </c>
      <c r="I10" s="521">
        <v>20.370480000000001</v>
      </c>
      <c r="J10" s="124">
        <f t="shared" si="0"/>
        <v>12.285020000000003</v>
      </c>
      <c r="K10" s="125">
        <f t="shared" si="1"/>
        <v>13.616200000000003</v>
      </c>
      <c r="L10" s="126">
        <f t="shared" si="1"/>
        <v>-1.3311799999999998</v>
      </c>
      <c r="M10" s="128">
        <f t="shared" si="2"/>
        <v>0.37620064001469894</v>
      </c>
      <c r="N10" s="314">
        <f t="shared" si="3"/>
        <v>0.41696498292783762</v>
      </c>
      <c r="O10" s="129">
        <f t="shared" si="4"/>
        <v>-4.0764342913138664E-2</v>
      </c>
      <c r="P10" s="314">
        <f t="shared" si="5"/>
        <v>1.1083579839511861</v>
      </c>
      <c r="Q10" s="129">
        <f t="shared" si="6"/>
        <v>-0.10835798395118604</v>
      </c>
      <c r="R10" s="663">
        <v>2003</v>
      </c>
      <c r="S10" s="82" t="s">
        <v>435</v>
      </c>
      <c r="T10" s="205" t="s">
        <v>8</v>
      </c>
      <c r="U10" s="205" t="s">
        <v>9</v>
      </c>
      <c r="V10" s="493" t="s">
        <v>313</v>
      </c>
      <c r="W10" s="519">
        <v>28.81147</v>
      </c>
      <c r="X10" s="520">
        <v>11.3978</v>
      </c>
      <c r="Y10" s="521">
        <v>12.18707</v>
      </c>
      <c r="Z10" s="124">
        <f t="shared" si="7"/>
        <v>16.624400000000001</v>
      </c>
      <c r="AA10" s="125">
        <f t="shared" si="8"/>
        <v>17.41367</v>
      </c>
      <c r="AB10" s="126">
        <f t="shared" si="8"/>
        <v>-0.78927000000000014</v>
      </c>
      <c r="AC10" s="128">
        <f t="shared" si="9"/>
        <v>0.57700631033404415</v>
      </c>
      <c r="AD10" s="314">
        <f t="shared" si="10"/>
        <v>0.60440060850765331</v>
      </c>
      <c r="AE10" s="129">
        <f t="shared" si="11"/>
        <v>-2.7394298173609336E-2</v>
      </c>
      <c r="AF10" s="314">
        <f t="shared" si="12"/>
        <v>1.0474766006592717</v>
      </c>
      <c r="AG10" s="129">
        <f t="shared" si="13"/>
        <v>-4.7476600659271916E-2</v>
      </c>
      <c r="AH10" s="656">
        <v>2003</v>
      </c>
      <c r="AI10" s="87" t="s">
        <v>514</v>
      </c>
      <c r="AJ10" s="1084" t="s">
        <v>435</v>
      </c>
      <c r="AK10" s="1110" t="s">
        <v>8</v>
      </c>
      <c r="AL10" s="1110" t="s">
        <v>9</v>
      </c>
      <c r="AM10" s="1111" t="s">
        <v>313</v>
      </c>
      <c r="AN10" s="519">
        <v>25.84676</v>
      </c>
      <c r="AO10" s="520">
        <v>5.2061349999999997</v>
      </c>
      <c r="AP10" s="521">
        <v>5.4056860000000002</v>
      </c>
      <c r="AQ10" s="124">
        <f t="shared" si="14"/>
        <v>20.441074</v>
      </c>
      <c r="AR10" s="125">
        <f t="shared" si="15"/>
        <v>20.640625</v>
      </c>
      <c r="AS10" s="126">
        <f t="shared" si="15"/>
        <v>-0.19955100000000048</v>
      </c>
      <c r="AT10" s="128">
        <f t="shared" si="16"/>
        <v>0.79085633944061073</v>
      </c>
      <c r="AU10" s="314">
        <f t="shared" si="17"/>
        <v>0.79857688158980078</v>
      </c>
      <c r="AV10" s="129">
        <f t="shared" si="18"/>
        <v>-7.7205421491900912E-3</v>
      </c>
      <c r="AW10" s="314">
        <f t="shared" si="19"/>
        <v>1.009762256131943</v>
      </c>
      <c r="AX10" s="129">
        <f t="shared" si="20"/>
        <v>-9.7622561319429917E-3</v>
      </c>
      <c r="AY10" s="663">
        <v>2003</v>
      </c>
      <c r="AZ10" s="87" t="s">
        <v>514</v>
      </c>
      <c r="BA10" s="82" t="s">
        <v>435</v>
      </c>
      <c r="BB10" s="205" t="s">
        <v>8</v>
      </c>
      <c r="BC10" s="205" t="s">
        <v>9</v>
      </c>
      <c r="BD10" s="1112" t="s">
        <v>313</v>
      </c>
      <c r="BE10" s="519">
        <v>23.409389999999998</v>
      </c>
      <c r="BF10" s="520">
        <v>5.3201989999999997</v>
      </c>
      <c r="BG10" s="521">
        <v>5.594665</v>
      </c>
      <c r="BH10" s="125">
        <f t="shared" si="21"/>
        <v>17.814724999999999</v>
      </c>
      <c r="BI10" s="125">
        <f t="shared" si="22"/>
        <v>18.089191</v>
      </c>
      <c r="BJ10" s="125">
        <f t="shared" si="22"/>
        <v>-0.27446600000000032</v>
      </c>
      <c r="BK10" s="128">
        <f t="shared" si="23"/>
        <v>0.76100765547500382</v>
      </c>
      <c r="BL10" s="314">
        <f t="shared" si="24"/>
        <v>0.77273226683822183</v>
      </c>
      <c r="BM10" s="129">
        <f t="shared" si="25"/>
        <v>-1.1724611363217938E-2</v>
      </c>
      <c r="BN10" s="314">
        <f t="shared" si="26"/>
        <v>1.0154066930586916</v>
      </c>
      <c r="BO10" s="129">
        <f t="shared" si="27"/>
        <v>-1.5406693058691634E-2</v>
      </c>
      <c r="BP10" s="81"/>
      <c r="BQ10" s="81"/>
      <c r="BR10" s="81"/>
      <c r="BS10" s="81"/>
      <c r="BT10" s="81"/>
      <c r="BU10" s="81"/>
      <c r="BV10" s="81"/>
      <c r="BW10" s="81"/>
      <c r="BX10" s="81"/>
    </row>
    <row r="11" spans="1:76" ht="11.45" customHeight="1">
      <c r="A11" s="656">
        <v>2001</v>
      </c>
      <c r="B11" s="87" t="s">
        <v>514</v>
      </c>
      <c r="C11" s="82" t="s">
        <v>435</v>
      </c>
      <c r="D11" s="205" t="s">
        <v>10</v>
      </c>
      <c r="E11" s="205" t="s">
        <v>11</v>
      </c>
      <c r="F11" s="493" t="s">
        <v>313</v>
      </c>
      <c r="G11" s="519">
        <v>32.952730000000003</v>
      </c>
      <c r="H11" s="520">
        <v>20.393339999999998</v>
      </c>
      <c r="I11" s="521">
        <v>21.575939999999999</v>
      </c>
      <c r="J11" s="124">
        <f t="shared" si="0"/>
        <v>11.376790000000003</v>
      </c>
      <c r="K11" s="125">
        <f t="shared" si="1"/>
        <v>12.559390000000004</v>
      </c>
      <c r="L11" s="126">
        <f t="shared" si="1"/>
        <v>-1.1826000000000008</v>
      </c>
      <c r="M11" s="128">
        <f t="shared" si="2"/>
        <v>0.34524575050382783</v>
      </c>
      <c r="N11" s="314">
        <f t="shared" si="3"/>
        <v>0.3811335206521585</v>
      </c>
      <c r="O11" s="129">
        <f t="shared" si="4"/>
        <v>-3.5887770148330674E-2</v>
      </c>
      <c r="P11" s="314">
        <f t="shared" si="5"/>
        <v>1.1039484775582569</v>
      </c>
      <c r="Q11" s="129">
        <f t="shared" si="6"/>
        <v>-0.1039484775582568</v>
      </c>
      <c r="R11" s="663">
        <v>2001</v>
      </c>
      <c r="S11" s="82" t="s">
        <v>435</v>
      </c>
      <c r="T11" s="205" t="s">
        <v>10</v>
      </c>
      <c r="U11" s="205" t="s">
        <v>11</v>
      </c>
      <c r="V11" s="493" t="s">
        <v>313</v>
      </c>
      <c r="W11" s="519">
        <v>29.780390000000001</v>
      </c>
      <c r="X11" s="520">
        <v>12.68389</v>
      </c>
      <c r="Y11" s="521">
        <v>13.010429999999999</v>
      </c>
      <c r="Z11" s="124">
        <f t="shared" si="7"/>
        <v>16.769960000000001</v>
      </c>
      <c r="AA11" s="125">
        <f t="shared" si="8"/>
        <v>17.096499999999999</v>
      </c>
      <c r="AB11" s="126">
        <f t="shared" si="8"/>
        <v>-0.32653999999999961</v>
      </c>
      <c r="AC11" s="128">
        <f t="shared" si="9"/>
        <v>0.56312089935692589</v>
      </c>
      <c r="AD11" s="314">
        <f t="shared" si="10"/>
        <v>0.57408583299278482</v>
      </c>
      <c r="AE11" s="129">
        <f t="shared" si="11"/>
        <v>-1.096493363585902E-2</v>
      </c>
      <c r="AF11" s="314">
        <f t="shared" si="12"/>
        <v>1.0194717220553895</v>
      </c>
      <c r="AG11" s="129">
        <f t="shared" si="13"/>
        <v>-1.9471722055389492E-2</v>
      </c>
      <c r="AH11" s="656">
        <v>2001</v>
      </c>
      <c r="AI11" s="87" t="s">
        <v>514</v>
      </c>
      <c r="AJ11" s="1084" t="s">
        <v>435</v>
      </c>
      <c r="AK11" s="1110" t="s">
        <v>10</v>
      </c>
      <c r="AL11" s="1110" t="s">
        <v>11</v>
      </c>
      <c r="AM11" s="1111" t="s">
        <v>313</v>
      </c>
      <c r="AN11" s="519">
        <v>27.421980000000001</v>
      </c>
      <c r="AO11" s="520">
        <v>5.4888219999999999</v>
      </c>
      <c r="AP11" s="521">
        <v>5.5311779999999997</v>
      </c>
      <c r="AQ11" s="124">
        <f t="shared" si="14"/>
        <v>21.890802000000001</v>
      </c>
      <c r="AR11" s="125">
        <f t="shared" si="15"/>
        <v>21.933158000000002</v>
      </c>
      <c r="AS11" s="126">
        <f t="shared" si="15"/>
        <v>-4.2355999999999838E-2</v>
      </c>
      <c r="AT11" s="128">
        <f t="shared" si="16"/>
        <v>0.79829399627598008</v>
      </c>
      <c r="AU11" s="314">
        <f t="shared" si="17"/>
        <v>0.79983859662941925</v>
      </c>
      <c r="AV11" s="129">
        <f t="shared" si="18"/>
        <v>-1.5446003534390965E-3</v>
      </c>
      <c r="AW11" s="314">
        <f t="shared" si="19"/>
        <v>1.0019348765751022</v>
      </c>
      <c r="AX11" s="129">
        <f t="shared" si="20"/>
        <v>-1.9348765751021747E-3</v>
      </c>
      <c r="AY11" s="663">
        <v>2001</v>
      </c>
      <c r="AZ11" s="87" t="s">
        <v>514</v>
      </c>
      <c r="BA11" s="82" t="s">
        <v>435</v>
      </c>
      <c r="BB11" s="205" t="s">
        <v>10</v>
      </c>
      <c r="BC11" s="205" t="s">
        <v>11</v>
      </c>
      <c r="BD11" s="1112" t="s">
        <v>313</v>
      </c>
      <c r="BE11" s="519">
        <v>24.729220000000002</v>
      </c>
      <c r="BF11" s="520">
        <v>5.6492880000000003</v>
      </c>
      <c r="BG11" s="521">
        <v>5.7947519999999999</v>
      </c>
      <c r="BH11" s="125">
        <f t="shared" si="21"/>
        <v>18.934468000000003</v>
      </c>
      <c r="BI11" s="125">
        <f t="shared" si="22"/>
        <v>19.079931999999999</v>
      </c>
      <c r="BJ11" s="125">
        <f t="shared" si="22"/>
        <v>-0.14546399999999959</v>
      </c>
      <c r="BK11" s="128">
        <f t="shared" si="23"/>
        <v>0.76567186510532892</v>
      </c>
      <c r="BL11" s="314">
        <f t="shared" si="24"/>
        <v>0.77155413717052124</v>
      </c>
      <c r="BM11" s="129">
        <f t="shared" si="25"/>
        <v>-5.8822720651924964E-3</v>
      </c>
      <c r="BN11" s="314">
        <f t="shared" si="26"/>
        <v>1.0076824973376595</v>
      </c>
      <c r="BO11" s="129">
        <f t="shared" si="27"/>
        <v>-7.6824973376595305E-3</v>
      </c>
      <c r="BP11" s="81"/>
      <c r="BQ11" s="81"/>
      <c r="BR11" s="81"/>
      <c r="BS11" s="81"/>
      <c r="BT11" s="81"/>
      <c r="BU11" s="81"/>
      <c r="BV11" s="81"/>
      <c r="BW11" s="81"/>
      <c r="BX11" s="81"/>
    </row>
    <row r="12" spans="1:76" ht="11.45" customHeight="1">
      <c r="A12" s="656">
        <v>1995</v>
      </c>
      <c r="B12" s="87" t="s">
        <v>514</v>
      </c>
      <c r="C12" s="82" t="s">
        <v>435</v>
      </c>
      <c r="D12" s="205" t="s">
        <v>12</v>
      </c>
      <c r="E12" s="205" t="s">
        <v>13</v>
      </c>
      <c r="F12" s="493" t="s">
        <v>313</v>
      </c>
      <c r="G12" s="519">
        <v>31.288789999999999</v>
      </c>
      <c r="H12" s="520">
        <v>19.229030000000002</v>
      </c>
      <c r="I12" s="521">
        <v>20.636050000000001</v>
      </c>
      <c r="J12" s="124">
        <f t="shared" si="0"/>
        <v>10.652739999999998</v>
      </c>
      <c r="K12" s="125">
        <f t="shared" si="1"/>
        <v>12.059759999999997</v>
      </c>
      <c r="L12" s="126">
        <f t="shared" si="1"/>
        <v>-1.4070199999999993</v>
      </c>
      <c r="M12" s="128">
        <f t="shared" si="2"/>
        <v>0.34046506752098749</v>
      </c>
      <c r="N12" s="314">
        <f t="shared" si="3"/>
        <v>0.38543388862273031</v>
      </c>
      <c r="O12" s="129">
        <f t="shared" si="4"/>
        <v>-4.4968821101742808E-2</v>
      </c>
      <c r="P12" s="314">
        <f t="shared" si="5"/>
        <v>1.1320805726977283</v>
      </c>
      <c r="Q12" s="129">
        <f t="shared" si="6"/>
        <v>-0.13208057269772844</v>
      </c>
      <c r="R12" s="663">
        <v>1995</v>
      </c>
      <c r="S12" s="82" t="s">
        <v>435</v>
      </c>
      <c r="T12" s="205" t="s">
        <v>12</v>
      </c>
      <c r="U12" s="205" t="s">
        <v>13</v>
      </c>
      <c r="V12" s="493" t="s">
        <v>313</v>
      </c>
      <c r="W12" s="519">
        <v>28.239540000000002</v>
      </c>
      <c r="X12" s="520">
        <v>10.902150000000001</v>
      </c>
      <c r="Y12" s="521">
        <v>11.370100000000001</v>
      </c>
      <c r="Z12" s="124">
        <f t="shared" si="7"/>
        <v>16.869440000000001</v>
      </c>
      <c r="AA12" s="125">
        <f t="shared" si="8"/>
        <v>17.337389999999999</v>
      </c>
      <c r="AB12" s="126">
        <f t="shared" si="8"/>
        <v>-0.46795000000000009</v>
      </c>
      <c r="AC12" s="128">
        <f t="shared" si="9"/>
        <v>0.59736950389418519</v>
      </c>
      <c r="AD12" s="314">
        <f t="shared" si="10"/>
        <v>0.61394024123622404</v>
      </c>
      <c r="AE12" s="129">
        <f t="shared" si="11"/>
        <v>-1.6570737342038861E-2</v>
      </c>
      <c r="AF12" s="314">
        <f t="shared" si="12"/>
        <v>1.0277395100252289</v>
      </c>
      <c r="AG12" s="129">
        <f t="shared" si="13"/>
        <v>-2.7739510025229057E-2</v>
      </c>
      <c r="AH12" s="656">
        <v>1995</v>
      </c>
      <c r="AI12" s="87" t="s">
        <v>514</v>
      </c>
      <c r="AJ12" s="1084" t="s">
        <v>435</v>
      </c>
      <c r="AK12" s="1110" t="s">
        <v>12</v>
      </c>
      <c r="AL12" s="1110" t="s">
        <v>13</v>
      </c>
      <c r="AM12" s="1111" t="s">
        <v>313</v>
      </c>
      <c r="AN12" s="519">
        <v>26.198910000000001</v>
      </c>
      <c r="AO12" s="520">
        <v>4.831359</v>
      </c>
      <c r="AP12" s="521">
        <v>4.8298030000000001</v>
      </c>
      <c r="AQ12" s="124">
        <f t="shared" si="14"/>
        <v>21.369107</v>
      </c>
      <c r="AR12" s="125">
        <f t="shared" si="15"/>
        <v>21.367551000000002</v>
      </c>
      <c r="AS12" s="126">
        <f t="shared" si="15"/>
        <v>1.5559999999998908E-3</v>
      </c>
      <c r="AT12" s="128">
        <f t="shared" si="16"/>
        <v>0.81564870446900262</v>
      </c>
      <c r="AU12" s="314">
        <f t="shared" si="17"/>
        <v>0.81558931268514612</v>
      </c>
      <c r="AV12" s="129">
        <f t="shared" si="18"/>
        <v>5.9391783856652459E-5</v>
      </c>
      <c r="AW12" s="314">
        <f t="shared" si="19"/>
        <v>0.99992718460345598</v>
      </c>
      <c r="AX12" s="129">
        <f t="shared" si="20"/>
        <v>7.2815396544174301E-5</v>
      </c>
      <c r="AY12" s="663">
        <v>1995</v>
      </c>
      <c r="AZ12" s="87" t="s">
        <v>514</v>
      </c>
      <c r="BA12" s="82" t="s">
        <v>435</v>
      </c>
      <c r="BB12" s="205" t="s">
        <v>12</v>
      </c>
      <c r="BC12" s="205" t="s">
        <v>13</v>
      </c>
      <c r="BD12" s="1112" t="s">
        <v>313</v>
      </c>
      <c r="BE12" s="519">
        <v>23.770040000000002</v>
      </c>
      <c r="BF12" s="520">
        <v>5.2389130000000002</v>
      </c>
      <c r="BG12" s="521">
        <v>5.4083310000000004</v>
      </c>
      <c r="BH12" s="125">
        <f t="shared" si="21"/>
        <v>18.361709000000001</v>
      </c>
      <c r="BI12" s="125">
        <f t="shared" si="22"/>
        <v>18.531127000000001</v>
      </c>
      <c r="BJ12" s="125">
        <f t="shared" si="22"/>
        <v>-0.16941800000000029</v>
      </c>
      <c r="BK12" s="128">
        <f t="shared" si="23"/>
        <v>0.77247278506893546</v>
      </c>
      <c r="BL12" s="314">
        <f t="shared" si="24"/>
        <v>0.77960016053822379</v>
      </c>
      <c r="BM12" s="129">
        <f t="shared" si="25"/>
        <v>-7.127375469288242E-3</v>
      </c>
      <c r="BN12" s="314">
        <f t="shared" si="26"/>
        <v>1.0092267010657887</v>
      </c>
      <c r="BO12" s="129">
        <f t="shared" si="27"/>
        <v>-9.2267010657886075E-3</v>
      </c>
      <c r="BP12" s="81"/>
      <c r="BQ12" s="81"/>
      <c r="BR12" s="81"/>
      <c r="BS12" s="81"/>
      <c r="BT12" s="81"/>
      <c r="BU12" s="81"/>
      <c r="BV12" s="81"/>
      <c r="BW12" s="81"/>
      <c r="BX12" s="81"/>
    </row>
    <row r="13" spans="1:76" ht="11.45" customHeight="1">
      <c r="A13" s="656">
        <v>1989</v>
      </c>
      <c r="B13" s="87" t="s">
        <v>514</v>
      </c>
      <c r="C13" s="82" t="s">
        <v>435</v>
      </c>
      <c r="D13" s="205" t="s">
        <v>14</v>
      </c>
      <c r="E13" s="205" t="s">
        <v>15</v>
      </c>
      <c r="F13" s="493" t="s">
        <v>313</v>
      </c>
      <c r="G13" s="519">
        <v>26.496079999999999</v>
      </c>
      <c r="H13" s="520">
        <v>17.466090000000001</v>
      </c>
      <c r="I13" s="521">
        <v>18.992989999999999</v>
      </c>
      <c r="J13" s="124">
        <f t="shared" si="0"/>
        <v>7.5030900000000003</v>
      </c>
      <c r="K13" s="125">
        <f t="shared" si="1"/>
        <v>9.029989999999998</v>
      </c>
      <c r="L13" s="126">
        <f t="shared" si="1"/>
        <v>-1.5268999999999977</v>
      </c>
      <c r="M13" s="128">
        <f t="shared" si="2"/>
        <v>0.28317736057560217</v>
      </c>
      <c r="N13" s="314">
        <f t="shared" si="3"/>
        <v>0.34080475300497276</v>
      </c>
      <c r="O13" s="129">
        <f t="shared" si="4"/>
        <v>-5.7627392429370601E-2</v>
      </c>
      <c r="P13" s="314">
        <f t="shared" si="5"/>
        <v>1.2035028235033829</v>
      </c>
      <c r="Q13" s="129">
        <f t="shared" si="6"/>
        <v>-0.20350282350338295</v>
      </c>
      <c r="R13" s="663">
        <v>1989</v>
      </c>
      <c r="S13" s="82" t="s">
        <v>435</v>
      </c>
      <c r="T13" s="205" t="s">
        <v>14</v>
      </c>
      <c r="U13" s="205" t="s">
        <v>15</v>
      </c>
      <c r="V13" s="493" t="s">
        <v>313</v>
      </c>
      <c r="W13" s="519">
        <v>23.233360000000001</v>
      </c>
      <c r="X13" s="520">
        <v>11.759840000000001</v>
      </c>
      <c r="Y13" s="521">
        <v>12.17184</v>
      </c>
      <c r="Z13" s="124">
        <f t="shared" si="7"/>
        <v>11.061520000000002</v>
      </c>
      <c r="AA13" s="125">
        <f t="shared" si="8"/>
        <v>11.473520000000001</v>
      </c>
      <c r="AB13" s="126">
        <f t="shared" si="8"/>
        <v>-0.41199999999999903</v>
      </c>
      <c r="AC13" s="128">
        <f t="shared" si="9"/>
        <v>0.47610504894685923</v>
      </c>
      <c r="AD13" s="314">
        <f t="shared" si="10"/>
        <v>0.49383817063050717</v>
      </c>
      <c r="AE13" s="129">
        <f t="shared" si="11"/>
        <v>-1.7733121683647952E-2</v>
      </c>
      <c r="AF13" s="314">
        <f t="shared" si="12"/>
        <v>1.0372462374067939</v>
      </c>
      <c r="AG13" s="129">
        <f t="shared" si="13"/>
        <v>-3.7246237406793913E-2</v>
      </c>
      <c r="AH13" s="656">
        <v>1989</v>
      </c>
      <c r="AI13" s="87" t="s">
        <v>514</v>
      </c>
      <c r="AJ13" s="1084" t="s">
        <v>435</v>
      </c>
      <c r="AK13" s="1110" t="s">
        <v>14</v>
      </c>
      <c r="AL13" s="1110" t="s">
        <v>15</v>
      </c>
      <c r="AM13" s="1111" t="s">
        <v>313</v>
      </c>
      <c r="AN13" s="519">
        <v>20.852630000000001</v>
      </c>
      <c r="AO13" s="520">
        <v>6.0117240000000001</v>
      </c>
      <c r="AP13" s="521">
        <v>6.0287499999999996</v>
      </c>
      <c r="AQ13" s="124">
        <f t="shared" si="14"/>
        <v>14.823880000000003</v>
      </c>
      <c r="AR13" s="125">
        <f t="shared" si="15"/>
        <v>14.840906</v>
      </c>
      <c r="AS13" s="126">
        <f t="shared" si="15"/>
        <v>-1.7025999999999542E-2</v>
      </c>
      <c r="AT13" s="128">
        <f t="shared" si="16"/>
        <v>0.71088778729589508</v>
      </c>
      <c r="AU13" s="314">
        <f t="shared" si="17"/>
        <v>0.71170427902859257</v>
      </c>
      <c r="AV13" s="129">
        <f t="shared" si="18"/>
        <v>-8.164917326974842E-4</v>
      </c>
      <c r="AW13" s="314">
        <f t="shared" si="19"/>
        <v>1.001148552200908</v>
      </c>
      <c r="AX13" s="129">
        <f t="shared" si="20"/>
        <v>-1.1485522009082331E-3</v>
      </c>
      <c r="AY13" s="663">
        <v>1989</v>
      </c>
      <c r="AZ13" s="87" t="s">
        <v>514</v>
      </c>
      <c r="BA13" s="82" t="s">
        <v>435</v>
      </c>
      <c r="BB13" s="205" t="s">
        <v>14</v>
      </c>
      <c r="BC13" s="205" t="s">
        <v>15</v>
      </c>
      <c r="BD13" s="1112" t="s">
        <v>313</v>
      </c>
      <c r="BE13" s="519">
        <v>18.219819999999999</v>
      </c>
      <c r="BF13" s="520">
        <v>5.2455439999999998</v>
      </c>
      <c r="BG13" s="521">
        <v>5.4279419999999998</v>
      </c>
      <c r="BH13" s="125">
        <f t="shared" si="21"/>
        <v>12.791877999999999</v>
      </c>
      <c r="BI13" s="125">
        <f t="shared" si="22"/>
        <v>12.974276</v>
      </c>
      <c r="BJ13" s="125">
        <f t="shared" si="22"/>
        <v>-0.18239800000000006</v>
      </c>
      <c r="BK13" s="128">
        <f t="shared" si="23"/>
        <v>0.70208586034329645</v>
      </c>
      <c r="BL13" s="314">
        <f t="shared" si="24"/>
        <v>0.71209682642309313</v>
      </c>
      <c r="BM13" s="129">
        <f t="shared" si="25"/>
        <v>-1.001096607979662E-2</v>
      </c>
      <c r="BN13" s="314">
        <f t="shared" si="26"/>
        <v>1.0142588914622233</v>
      </c>
      <c r="BO13" s="129">
        <f t="shared" si="27"/>
        <v>-1.4258891462223144E-2</v>
      </c>
      <c r="BP13" s="81"/>
      <c r="BQ13" s="81"/>
      <c r="BR13" s="81"/>
      <c r="BS13" s="81"/>
      <c r="BT13" s="81"/>
      <c r="BU13" s="81"/>
      <c r="BV13" s="81"/>
      <c r="BW13" s="81"/>
      <c r="BX13" s="81"/>
    </row>
    <row r="14" spans="1:76" ht="11.45" customHeight="1">
      <c r="A14" s="656">
        <v>1989</v>
      </c>
      <c r="B14" s="87" t="s">
        <v>514</v>
      </c>
      <c r="C14" s="82" t="s">
        <v>435</v>
      </c>
      <c r="D14" s="205" t="s">
        <v>16</v>
      </c>
      <c r="E14" s="205" t="s">
        <v>17</v>
      </c>
      <c r="F14" s="493" t="s">
        <v>313</v>
      </c>
      <c r="G14" s="519">
        <v>26.725549999999998</v>
      </c>
      <c r="H14" s="520">
        <v>18.096640000000001</v>
      </c>
      <c r="I14" s="521">
        <v>19.635359999999999</v>
      </c>
      <c r="J14" s="124">
        <f t="shared" si="0"/>
        <v>7.0901899999999998</v>
      </c>
      <c r="K14" s="125">
        <f t="shared" si="1"/>
        <v>8.6289099999999976</v>
      </c>
      <c r="L14" s="126">
        <f t="shared" si="1"/>
        <v>-1.5387199999999979</v>
      </c>
      <c r="M14" s="128">
        <f t="shared" si="2"/>
        <v>0.26529631756876848</v>
      </c>
      <c r="N14" s="314">
        <f t="shared" si="3"/>
        <v>0.32287118506447943</v>
      </c>
      <c r="O14" s="129">
        <f t="shared" si="4"/>
        <v>-5.757486749571096E-2</v>
      </c>
      <c r="P14" s="314">
        <f t="shared" si="5"/>
        <v>1.2170209825124572</v>
      </c>
      <c r="Q14" s="129">
        <f t="shared" si="6"/>
        <v>-0.21702098251245705</v>
      </c>
      <c r="R14" s="663">
        <v>1989</v>
      </c>
      <c r="S14" s="82" t="s">
        <v>435</v>
      </c>
      <c r="T14" s="205" t="s">
        <v>16</v>
      </c>
      <c r="U14" s="205" t="s">
        <v>17</v>
      </c>
      <c r="V14" s="493" t="s">
        <v>313</v>
      </c>
      <c r="W14" s="519">
        <v>23.923369999999998</v>
      </c>
      <c r="X14" s="520">
        <v>11.622199999999999</v>
      </c>
      <c r="Y14" s="521">
        <v>11.761150000000001</v>
      </c>
      <c r="Z14" s="124">
        <f t="shared" si="7"/>
        <v>12.162219999999998</v>
      </c>
      <c r="AA14" s="125">
        <f t="shared" si="8"/>
        <v>12.301169999999999</v>
      </c>
      <c r="AB14" s="126">
        <f t="shared" si="8"/>
        <v>-0.13895000000000124</v>
      </c>
      <c r="AC14" s="128">
        <f t="shared" si="9"/>
        <v>0.50838238927040791</v>
      </c>
      <c r="AD14" s="314">
        <f t="shared" si="10"/>
        <v>0.51419051747308175</v>
      </c>
      <c r="AE14" s="129">
        <f t="shared" si="11"/>
        <v>-5.8081282026738396E-3</v>
      </c>
      <c r="AF14" s="314">
        <f t="shared" si="12"/>
        <v>1.0114247234468707</v>
      </c>
      <c r="AG14" s="129">
        <f t="shared" si="13"/>
        <v>-1.1424723446870823E-2</v>
      </c>
      <c r="AH14" s="656">
        <v>1989</v>
      </c>
      <c r="AI14" s="87" t="s">
        <v>514</v>
      </c>
      <c r="AJ14" s="1084" t="s">
        <v>435</v>
      </c>
      <c r="AK14" s="1110" t="s">
        <v>16</v>
      </c>
      <c r="AL14" s="1110" t="s">
        <v>17</v>
      </c>
      <c r="AM14" s="1111" t="s">
        <v>313</v>
      </c>
      <c r="AN14" s="519">
        <v>22.15232</v>
      </c>
      <c r="AO14" s="520">
        <v>5.3597939999999999</v>
      </c>
      <c r="AP14" s="521">
        <v>5.2554230000000004</v>
      </c>
      <c r="AQ14" s="124">
        <f t="shared" si="14"/>
        <v>16.896896999999999</v>
      </c>
      <c r="AR14" s="125">
        <f t="shared" si="15"/>
        <v>16.792525999999999</v>
      </c>
      <c r="AS14" s="126">
        <f t="shared" si="15"/>
        <v>0.10437099999999955</v>
      </c>
      <c r="AT14" s="128">
        <f t="shared" si="16"/>
        <v>0.7627597019183544</v>
      </c>
      <c r="AU14" s="314">
        <f t="shared" si="17"/>
        <v>0.75804818637506133</v>
      </c>
      <c r="AV14" s="129">
        <f t="shared" si="18"/>
        <v>4.7115155432929622E-3</v>
      </c>
      <c r="AW14" s="314">
        <f t="shared" si="19"/>
        <v>0.99382306704006063</v>
      </c>
      <c r="AX14" s="129">
        <f t="shared" si="20"/>
        <v>6.1769329599393047E-3</v>
      </c>
      <c r="AY14" s="663">
        <v>1989</v>
      </c>
      <c r="AZ14" s="87" t="s">
        <v>514</v>
      </c>
      <c r="BA14" s="82" t="s">
        <v>435</v>
      </c>
      <c r="BB14" s="205" t="s">
        <v>16</v>
      </c>
      <c r="BC14" s="205" t="s">
        <v>17</v>
      </c>
      <c r="BD14" s="1112" t="s">
        <v>313</v>
      </c>
      <c r="BE14" s="519">
        <v>19.365390000000001</v>
      </c>
      <c r="BF14" s="520">
        <v>5.2685690000000003</v>
      </c>
      <c r="BG14" s="521">
        <v>5.3061309999999997</v>
      </c>
      <c r="BH14" s="125">
        <f t="shared" si="21"/>
        <v>14.059259000000001</v>
      </c>
      <c r="BI14" s="125">
        <f t="shared" si="22"/>
        <v>14.096821000000002</v>
      </c>
      <c r="BJ14" s="125">
        <f t="shared" si="22"/>
        <v>-3.7561999999999429E-2</v>
      </c>
      <c r="BK14" s="128">
        <f t="shared" si="23"/>
        <v>0.72599926983138474</v>
      </c>
      <c r="BL14" s="314">
        <f t="shared" si="24"/>
        <v>0.72793891576673653</v>
      </c>
      <c r="BM14" s="129">
        <f t="shared" si="25"/>
        <v>-1.9396459353516467E-3</v>
      </c>
      <c r="BN14" s="314">
        <f t="shared" si="26"/>
        <v>1.0026716913032188</v>
      </c>
      <c r="BO14" s="129">
        <f t="shared" si="27"/>
        <v>-2.6716913032187135E-3</v>
      </c>
      <c r="BP14" s="81"/>
      <c r="BQ14" s="81"/>
      <c r="BR14" s="81"/>
      <c r="BS14" s="81"/>
      <c r="BT14" s="81"/>
      <c r="BU14" s="81"/>
      <c r="BV14" s="81"/>
      <c r="BW14" s="81"/>
      <c r="BX14" s="81"/>
    </row>
    <row r="15" spans="1:76" ht="11.45" customHeight="1">
      <c r="A15" s="657">
        <v>1981</v>
      </c>
      <c r="B15" s="91" t="s">
        <v>514</v>
      </c>
      <c r="C15" s="121" t="s">
        <v>435</v>
      </c>
      <c r="D15" s="216" t="s">
        <v>18</v>
      </c>
      <c r="E15" s="216" t="s">
        <v>19</v>
      </c>
      <c r="F15" s="494" t="s">
        <v>313</v>
      </c>
      <c r="G15" s="522">
        <v>23.8309</v>
      </c>
      <c r="H15" s="523">
        <v>16.58868</v>
      </c>
      <c r="I15" s="524">
        <v>18.27065</v>
      </c>
      <c r="J15" s="337">
        <f t="shared" si="0"/>
        <v>5.5602499999999999</v>
      </c>
      <c r="K15" s="338">
        <f t="shared" si="1"/>
        <v>7.2422199999999997</v>
      </c>
      <c r="L15" s="525">
        <f t="shared" si="1"/>
        <v>-1.6819699999999997</v>
      </c>
      <c r="M15" s="526">
        <f t="shared" si="2"/>
        <v>0.23332102438430777</v>
      </c>
      <c r="N15" s="341">
        <f t="shared" si="3"/>
        <v>0.30390039822247583</v>
      </c>
      <c r="O15" s="527">
        <f t="shared" si="4"/>
        <v>-7.0579373838168077E-2</v>
      </c>
      <c r="P15" s="341">
        <f t="shared" si="5"/>
        <v>1.3024989883548401</v>
      </c>
      <c r="Q15" s="527">
        <f t="shared" si="6"/>
        <v>-0.30249898835484013</v>
      </c>
      <c r="R15" s="662">
        <v>1981</v>
      </c>
      <c r="S15" s="121" t="s">
        <v>435</v>
      </c>
      <c r="T15" s="216" t="s">
        <v>18</v>
      </c>
      <c r="U15" s="216" t="s">
        <v>19</v>
      </c>
      <c r="V15" s="494" t="s">
        <v>313</v>
      </c>
      <c r="W15" s="522">
        <v>20.985939999999999</v>
      </c>
      <c r="X15" s="523">
        <v>10.76707</v>
      </c>
      <c r="Y15" s="524">
        <v>11.28518</v>
      </c>
      <c r="Z15" s="337">
        <f t="shared" si="7"/>
        <v>9.7007599999999989</v>
      </c>
      <c r="AA15" s="338">
        <f t="shared" si="8"/>
        <v>10.218869999999999</v>
      </c>
      <c r="AB15" s="525">
        <f t="shared" si="8"/>
        <v>-0.51811000000000007</v>
      </c>
      <c r="AC15" s="526">
        <f t="shared" si="9"/>
        <v>0.46225044005653304</v>
      </c>
      <c r="AD15" s="341">
        <f t="shared" si="10"/>
        <v>0.48693887431299238</v>
      </c>
      <c r="AE15" s="527">
        <f t="shared" si="11"/>
        <v>-2.4688434256459328E-2</v>
      </c>
      <c r="AF15" s="341">
        <f t="shared" si="12"/>
        <v>1.0534092174221401</v>
      </c>
      <c r="AG15" s="527">
        <f t="shared" si="13"/>
        <v>-5.3409217422140137E-2</v>
      </c>
      <c r="AH15" s="657">
        <v>1981</v>
      </c>
      <c r="AI15" s="91" t="s">
        <v>514</v>
      </c>
      <c r="AJ15" s="1113" t="s">
        <v>435</v>
      </c>
      <c r="AK15" s="1114" t="s">
        <v>18</v>
      </c>
      <c r="AL15" s="1114" t="s">
        <v>19</v>
      </c>
      <c r="AM15" s="1115" t="s">
        <v>313</v>
      </c>
      <c r="AN15" s="522">
        <v>18.83737</v>
      </c>
      <c r="AO15" s="523">
        <v>5.1571980000000002</v>
      </c>
      <c r="AP15" s="524">
        <v>5.1527919999999998</v>
      </c>
      <c r="AQ15" s="337">
        <f t="shared" si="14"/>
        <v>13.684578</v>
      </c>
      <c r="AR15" s="338">
        <f t="shared" si="15"/>
        <v>13.680171999999999</v>
      </c>
      <c r="AS15" s="525">
        <f t="shared" si="15"/>
        <v>4.4060000000003541E-3</v>
      </c>
      <c r="AT15" s="526">
        <f t="shared" si="16"/>
        <v>0.72645905452831261</v>
      </c>
      <c r="AU15" s="341">
        <f t="shared" si="17"/>
        <v>0.72622515775822205</v>
      </c>
      <c r="AV15" s="527">
        <f t="shared" si="18"/>
        <v>2.3389677009053568E-4</v>
      </c>
      <c r="AW15" s="341">
        <f t="shared" si="19"/>
        <v>0.99967803172300951</v>
      </c>
      <c r="AX15" s="527">
        <f t="shared" si="20"/>
        <v>3.2196827699037221E-4</v>
      </c>
      <c r="AY15" s="662">
        <v>1981</v>
      </c>
      <c r="AZ15" s="91" t="s">
        <v>514</v>
      </c>
      <c r="BA15" s="121" t="s">
        <v>435</v>
      </c>
      <c r="BB15" s="216" t="s">
        <v>18</v>
      </c>
      <c r="BC15" s="216" t="s">
        <v>19</v>
      </c>
      <c r="BD15" s="1116" t="s">
        <v>313</v>
      </c>
      <c r="BE15" s="522">
        <v>16.69566</v>
      </c>
      <c r="BF15" s="523">
        <v>4.9249049999999999</v>
      </c>
      <c r="BG15" s="524">
        <v>5.1206659999999999</v>
      </c>
      <c r="BH15" s="338">
        <f t="shared" si="21"/>
        <v>11.574994</v>
      </c>
      <c r="BI15" s="338">
        <f t="shared" si="22"/>
        <v>11.770755000000001</v>
      </c>
      <c r="BJ15" s="338">
        <f t="shared" si="22"/>
        <v>-0.19576100000000007</v>
      </c>
      <c r="BK15" s="526">
        <f t="shared" si="23"/>
        <v>0.69329358647696471</v>
      </c>
      <c r="BL15" s="341">
        <f t="shared" si="24"/>
        <v>0.70501884920991453</v>
      </c>
      <c r="BM15" s="527">
        <f t="shared" si="25"/>
        <v>-1.1725262732949765E-2</v>
      </c>
      <c r="BN15" s="341">
        <f t="shared" si="26"/>
        <v>1.0169124061748975</v>
      </c>
      <c r="BO15" s="527">
        <f t="shared" si="27"/>
        <v>-1.6912406174897376E-2</v>
      </c>
      <c r="BP15" s="81"/>
      <c r="BQ15" s="81"/>
      <c r="BR15" s="81"/>
      <c r="BS15" s="81"/>
      <c r="BT15" s="81"/>
      <c r="BU15" s="81"/>
      <c r="BV15" s="81"/>
      <c r="BW15" s="81"/>
      <c r="BX15" s="81"/>
    </row>
    <row r="16" spans="1:76" ht="11.45" customHeight="1">
      <c r="A16" s="661">
        <v>2013</v>
      </c>
      <c r="B16" s="359" t="s">
        <v>512</v>
      </c>
      <c r="C16" s="116" t="s">
        <v>436</v>
      </c>
      <c r="D16" s="116" t="s">
        <v>20</v>
      </c>
      <c r="E16" s="116" t="s">
        <v>21</v>
      </c>
      <c r="F16" s="492" t="s">
        <v>313</v>
      </c>
      <c r="G16" s="510">
        <v>35.41995</v>
      </c>
      <c r="H16" s="511">
        <v>11.36487</v>
      </c>
      <c r="I16" s="512">
        <v>14.176629999999999</v>
      </c>
      <c r="J16" s="513">
        <f t="shared" si="0"/>
        <v>21.243320000000001</v>
      </c>
      <c r="K16" s="514">
        <f t="shared" si="1"/>
        <v>24.05508</v>
      </c>
      <c r="L16" s="515">
        <f t="shared" si="1"/>
        <v>-2.8117599999999996</v>
      </c>
      <c r="M16" s="517">
        <f t="shared" si="2"/>
        <v>0.5997557873458319</v>
      </c>
      <c r="N16" s="517">
        <f t="shared" si="3"/>
        <v>0.67913929861561073</v>
      </c>
      <c r="O16" s="517">
        <f t="shared" si="4"/>
        <v>-7.9383511269778745E-2</v>
      </c>
      <c r="P16" s="516">
        <f t="shared" si="5"/>
        <v>1.1323597253160052</v>
      </c>
      <c r="Q16" s="518">
        <f t="shared" si="6"/>
        <v>-0.13235972531600521</v>
      </c>
      <c r="R16" s="116">
        <v>2013</v>
      </c>
      <c r="S16" s="116" t="s">
        <v>436</v>
      </c>
      <c r="T16" s="116" t="s">
        <v>20</v>
      </c>
      <c r="U16" s="116" t="s">
        <v>21</v>
      </c>
      <c r="V16" s="492" t="s">
        <v>313</v>
      </c>
      <c r="W16" s="510">
        <v>31.779</v>
      </c>
      <c r="X16" s="511">
        <v>7.5187460000000002</v>
      </c>
      <c r="Y16" s="512">
        <v>8.7775990000000004</v>
      </c>
      <c r="Z16" s="513">
        <f t="shared" si="7"/>
        <v>23.001401000000001</v>
      </c>
      <c r="AA16" s="514">
        <f t="shared" si="8"/>
        <v>24.260254</v>
      </c>
      <c r="AB16" s="515">
        <f t="shared" si="8"/>
        <v>-1.2588530000000002</v>
      </c>
      <c r="AC16" s="517">
        <f t="shared" si="9"/>
        <v>0.72379247301677208</v>
      </c>
      <c r="AD16" s="517">
        <f t="shared" si="10"/>
        <v>0.76340520469492434</v>
      </c>
      <c r="AE16" s="517">
        <f t="shared" si="11"/>
        <v>-3.9612731678152248E-2</v>
      </c>
      <c r="AF16" s="516">
        <f t="shared" si="12"/>
        <v>1.0547294053957843</v>
      </c>
      <c r="AG16" s="518">
        <f t="shared" si="13"/>
        <v>-5.4729405395784379E-2</v>
      </c>
      <c r="AH16" s="116">
        <v>2013</v>
      </c>
      <c r="AI16" s="359" t="s">
        <v>512</v>
      </c>
      <c r="AJ16" s="1106" t="s">
        <v>436</v>
      </c>
      <c r="AK16" s="1106" t="s">
        <v>20</v>
      </c>
      <c r="AL16" s="1106" t="s">
        <v>21</v>
      </c>
      <c r="AM16" s="1108" t="s">
        <v>313</v>
      </c>
      <c r="AN16" s="510">
        <v>29.318449999999999</v>
      </c>
      <c r="AO16" s="511">
        <v>3.5797289999999999</v>
      </c>
      <c r="AP16" s="512">
        <v>4.4751200000000004</v>
      </c>
      <c r="AQ16" s="513">
        <f t="shared" si="14"/>
        <v>24.843329999999998</v>
      </c>
      <c r="AR16" s="514">
        <f t="shared" si="15"/>
        <v>25.738720999999998</v>
      </c>
      <c r="AS16" s="515">
        <f t="shared" si="15"/>
        <v>-0.89539100000000049</v>
      </c>
      <c r="AT16" s="517">
        <f t="shared" si="16"/>
        <v>0.8473616442888352</v>
      </c>
      <c r="AU16" s="517">
        <f t="shared" si="17"/>
        <v>0.87790183314602233</v>
      </c>
      <c r="AV16" s="517">
        <f t="shared" si="18"/>
        <v>-3.0540188857187216E-2</v>
      </c>
      <c r="AW16" s="516">
        <f t="shared" si="19"/>
        <v>1.0360415049029257</v>
      </c>
      <c r="AX16" s="518">
        <f t="shared" si="20"/>
        <v>-3.6041504902925674E-2</v>
      </c>
      <c r="AY16" s="116">
        <v>2013</v>
      </c>
      <c r="AZ16" s="359" t="s">
        <v>512</v>
      </c>
      <c r="BA16" s="116" t="s">
        <v>436</v>
      </c>
      <c r="BB16" s="116" t="s">
        <v>20</v>
      </c>
      <c r="BC16" s="116" t="s">
        <v>21</v>
      </c>
      <c r="BD16" s="1109" t="s">
        <v>313</v>
      </c>
      <c r="BE16" s="510">
        <v>25.88625</v>
      </c>
      <c r="BF16" s="511">
        <v>3.2504590000000002</v>
      </c>
      <c r="BG16" s="512">
        <v>3.9468510000000001</v>
      </c>
      <c r="BH16" s="513">
        <f t="shared" si="21"/>
        <v>21.939399000000002</v>
      </c>
      <c r="BI16" s="514">
        <f t="shared" si="22"/>
        <v>22.635791000000001</v>
      </c>
      <c r="BJ16" s="515">
        <f t="shared" si="22"/>
        <v>-0.6963919999999999</v>
      </c>
      <c r="BK16" s="517">
        <f t="shared" si="23"/>
        <v>0.84753098652759673</v>
      </c>
      <c r="BL16" s="517">
        <f t="shared" si="24"/>
        <v>0.87443299048722778</v>
      </c>
      <c r="BM16" s="517">
        <f t="shared" si="25"/>
        <v>-2.6902003959631073E-2</v>
      </c>
      <c r="BN16" s="516">
        <f t="shared" si="26"/>
        <v>1.0317416169877762</v>
      </c>
      <c r="BO16" s="518">
        <f t="shared" si="27"/>
        <v>-3.1741616987776188E-2</v>
      </c>
      <c r="BP16" s="81"/>
      <c r="BQ16" s="81"/>
      <c r="BR16" s="81"/>
      <c r="BS16" s="81"/>
      <c r="BT16" s="81"/>
      <c r="BU16" s="81"/>
      <c r="BV16" s="81"/>
      <c r="BW16" s="81"/>
      <c r="BX16" s="81"/>
    </row>
    <row r="17" spans="1:76" ht="11.45" customHeight="1">
      <c r="A17" s="663">
        <v>2010</v>
      </c>
      <c r="B17" s="87" t="s">
        <v>512</v>
      </c>
      <c r="C17" s="82" t="s">
        <v>436</v>
      </c>
      <c r="D17" s="82" t="s">
        <v>4</v>
      </c>
      <c r="E17" s="82" t="s">
        <v>22</v>
      </c>
      <c r="F17" s="493" t="s">
        <v>313</v>
      </c>
      <c r="G17" s="519">
        <v>35.829250000000002</v>
      </c>
      <c r="H17" s="520">
        <v>11.360189999999999</v>
      </c>
      <c r="I17" s="521">
        <v>15.14603</v>
      </c>
      <c r="J17" s="124">
        <f t="shared" si="0"/>
        <v>20.683220000000002</v>
      </c>
      <c r="K17" s="125">
        <f t="shared" si="1"/>
        <v>24.469060000000002</v>
      </c>
      <c r="L17" s="126">
        <f t="shared" si="1"/>
        <v>-3.7858400000000003</v>
      </c>
      <c r="M17" s="314">
        <f t="shared" si="2"/>
        <v>0.57727192168409891</v>
      </c>
      <c r="N17" s="314">
        <f t="shared" si="3"/>
        <v>0.68293531123314055</v>
      </c>
      <c r="O17" s="314">
        <f t="shared" si="4"/>
        <v>-0.10566338954904164</v>
      </c>
      <c r="P17" s="128">
        <f t="shared" si="5"/>
        <v>1.1830391979585384</v>
      </c>
      <c r="Q17" s="129">
        <f t="shared" si="6"/>
        <v>-0.18303919795853837</v>
      </c>
      <c r="R17" s="82">
        <v>2010</v>
      </c>
      <c r="S17" s="82" t="s">
        <v>436</v>
      </c>
      <c r="T17" s="82" t="s">
        <v>4</v>
      </c>
      <c r="U17" s="82" t="s">
        <v>22</v>
      </c>
      <c r="V17" s="493" t="s">
        <v>313</v>
      </c>
      <c r="W17" s="519">
        <v>31.956430000000001</v>
      </c>
      <c r="X17" s="520">
        <v>7.163907</v>
      </c>
      <c r="Y17" s="521">
        <v>8.9584229999999998</v>
      </c>
      <c r="Z17" s="124">
        <f t="shared" si="7"/>
        <v>22.998007000000001</v>
      </c>
      <c r="AA17" s="125">
        <f t="shared" si="8"/>
        <v>24.792523000000003</v>
      </c>
      <c r="AB17" s="126">
        <f t="shared" si="8"/>
        <v>-1.7945159999999998</v>
      </c>
      <c r="AC17" s="314">
        <f t="shared" si="9"/>
        <v>0.71966759115458145</v>
      </c>
      <c r="AD17" s="314">
        <f t="shared" si="10"/>
        <v>0.77582267481067202</v>
      </c>
      <c r="AE17" s="314">
        <f t="shared" si="11"/>
        <v>-5.6155083656090489E-2</v>
      </c>
      <c r="AF17" s="128">
        <f t="shared" si="12"/>
        <v>1.0780291961820867</v>
      </c>
      <c r="AG17" s="129">
        <f t="shared" si="13"/>
        <v>-7.8029196182086549E-2</v>
      </c>
      <c r="AH17" s="82">
        <v>2010</v>
      </c>
      <c r="AI17" s="87" t="s">
        <v>512</v>
      </c>
      <c r="AJ17" s="1084" t="s">
        <v>436</v>
      </c>
      <c r="AK17" s="1084" t="s">
        <v>4</v>
      </c>
      <c r="AL17" s="1084" t="s">
        <v>22</v>
      </c>
      <c r="AM17" s="1111" t="s">
        <v>313</v>
      </c>
      <c r="AN17" s="519">
        <v>28.58418</v>
      </c>
      <c r="AO17" s="520">
        <v>3.7363550000000001</v>
      </c>
      <c r="AP17" s="521">
        <v>4.3958019999999998</v>
      </c>
      <c r="AQ17" s="124">
        <f t="shared" si="14"/>
        <v>24.188378</v>
      </c>
      <c r="AR17" s="125">
        <f t="shared" si="15"/>
        <v>24.847825</v>
      </c>
      <c r="AS17" s="126">
        <f t="shared" si="15"/>
        <v>-0.65944699999999967</v>
      </c>
      <c r="AT17" s="314">
        <f t="shared" si="16"/>
        <v>0.84621556399378961</v>
      </c>
      <c r="AU17" s="314">
        <f t="shared" si="17"/>
        <v>0.86928591269716327</v>
      </c>
      <c r="AV17" s="314">
        <f t="shared" si="18"/>
        <v>-2.3070348703373673E-2</v>
      </c>
      <c r="AW17" s="128">
        <f t="shared" si="19"/>
        <v>1.0272629690176001</v>
      </c>
      <c r="AX17" s="129">
        <f t="shared" si="20"/>
        <v>-2.7262969017600093E-2</v>
      </c>
      <c r="AY17" s="82">
        <v>2010</v>
      </c>
      <c r="AZ17" s="87" t="s">
        <v>512</v>
      </c>
      <c r="BA17" s="82" t="s">
        <v>436</v>
      </c>
      <c r="BB17" s="82" t="s">
        <v>4</v>
      </c>
      <c r="BC17" s="82" t="s">
        <v>22</v>
      </c>
      <c r="BD17" s="1112" t="s">
        <v>313</v>
      </c>
      <c r="BE17" s="519">
        <v>25.341249999999999</v>
      </c>
      <c r="BF17" s="520">
        <v>3.3578320000000001</v>
      </c>
      <c r="BG17" s="521">
        <v>4.1267199999999997</v>
      </c>
      <c r="BH17" s="124">
        <f t="shared" si="21"/>
        <v>21.21453</v>
      </c>
      <c r="BI17" s="125">
        <f t="shared" si="22"/>
        <v>21.983418</v>
      </c>
      <c r="BJ17" s="126">
        <f t="shared" si="22"/>
        <v>-0.76888799999999957</v>
      </c>
      <c r="BK17" s="314">
        <f t="shared" si="23"/>
        <v>0.83715404725496967</v>
      </c>
      <c r="BL17" s="314">
        <f t="shared" si="24"/>
        <v>0.86749540768509847</v>
      </c>
      <c r="BM17" s="314">
        <f t="shared" si="25"/>
        <v>-3.0341360430128729E-2</v>
      </c>
      <c r="BN17" s="128">
        <f t="shared" si="26"/>
        <v>1.0362434614389289</v>
      </c>
      <c r="BO17" s="129">
        <f t="shared" si="27"/>
        <v>-3.6243461438928863E-2</v>
      </c>
      <c r="BP17" s="81"/>
      <c r="BQ17" s="81"/>
      <c r="BR17" s="81"/>
      <c r="BS17" s="81"/>
      <c r="BT17" s="81"/>
      <c r="BU17" s="81"/>
      <c r="BV17" s="81"/>
      <c r="BW17" s="81"/>
      <c r="BX17" s="81"/>
    </row>
    <row r="18" spans="1:76" ht="11.45" customHeight="1">
      <c r="A18" s="663">
        <v>2007</v>
      </c>
      <c r="B18" s="87" t="s">
        <v>512</v>
      </c>
      <c r="C18" s="82" t="s">
        <v>436</v>
      </c>
      <c r="D18" s="82" t="s">
        <v>6</v>
      </c>
      <c r="E18" s="82" t="s">
        <v>23</v>
      </c>
      <c r="F18" s="493" t="s">
        <v>313</v>
      </c>
      <c r="G18" s="519">
        <v>34.009189999999997</v>
      </c>
      <c r="H18" s="520">
        <v>11.45093</v>
      </c>
      <c r="I18" s="521">
        <v>15.87782</v>
      </c>
      <c r="J18" s="124">
        <f t="shared" si="0"/>
        <v>18.131369999999997</v>
      </c>
      <c r="K18" s="125">
        <f t="shared" si="1"/>
        <v>22.558259999999997</v>
      </c>
      <c r="L18" s="126">
        <f t="shared" si="1"/>
        <v>-4.4268900000000002</v>
      </c>
      <c r="M18" s="314">
        <f t="shared" si="2"/>
        <v>0.53313148593071458</v>
      </c>
      <c r="N18" s="314">
        <f t="shared" si="3"/>
        <v>0.66329894948982904</v>
      </c>
      <c r="O18" s="314">
        <f t="shared" si="4"/>
        <v>-0.13016746355911449</v>
      </c>
      <c r="P18" s="128">
        <f t="shared" si="5"/>
        <v>1.2441563985512403</v>
      </c>
      <c r="Q18" s="129">
        <f t="shared" si="6"/>
        <v>-0.24415639855124024</v>
      </c>
      <c r="R18" s="82">
        <v>2007</v>
      </c>
      <c r="S18" s="82" t="s">
        <v>436</v>
      </c>
      <c r="T18" s="82" t="s">
        <v>6</v>
      </c>
      <c r="U18" s="82" t="s">
        <v>23</v>
      </c>
      <c r="V18" s="493" t="s">
        <v>313</v>
      </c>
      <c r="W18" s="519">
        <v>30.158149999999999</v>
      </c>
      <c r="X18" s="520">
        <v>7.3312600000000003</v>
      </c>
      <c r="Y18" s="521">
        <v>9.7097709999999999</v>
      </c>
      <c r="Z18" s="124">
        <f t="shared" si="7"/>
        <v>20.448378999999999</v>
      </c>
      <c r="AA18" s="125">
        <f t="shared" si="8"/>
        <v>22.826889999999999</v>
      </c>
      <c r="AB18" s="126">
        <f t="shared" si="8"/>
        <v>-2.3785109999999996</v>
      </c>
      <c r="AC18" s="314">
        <f t="shared" si="9"/>
        <v>0.67803824173565019</v>
      </c>
      <c r="AD18" s="314">
        <f t="shared" si="10"/>
        <v>0.75690617627407519</v>
      </c>
      <c r="AE18" s="314">
        <f t="shared" si="11"/>
        <v>-7.886793453842493E-2</v>
      </c>
      <c r="AF18" s="128">
        <f t="shared" si="12"/>
        <v>1.1163178264643863</v>
      </c>
      <c r="AG18" s="129">
        <f t="shared" si="13"/>
        <v>-0.11631782646438624</v>
      </c>
      <c r="AH18" s="82">
        <v>2007</v>
      </c>
      <c r="AI18" s="87" t="s">
        <v>512</v>
      </c>
      <c r="AJ18" s="1084" t="s">
        <v>436</v>
      </c>
      <c r="AK18" s="1084" t="s">
        <v>6</v>
      </c>
      <c r="AL18" s="1084" t="s">
        <v>23</v>
      </c>
      <c r="AM18" s="1111" t="s">
        <v>313</v>
      </c>
      <c r="AN18" s="519">
        <v>27.026209999999999</v>
      </c>
      <c r="AO18" s="520">
        <v>3.8364069999999999</v>
      </c>
      <c r="AP18" s="521">
        <v>4.7335099999999999</v>
      </c>
      <c r="AQ18" s="124">
        <f t="shared" si="14"/>
        <v>22.2927</v>
      </c>
      <c r="AR18" s="125">
        <f t="shared" si="15"/>
        <v>23.189802999999998</v>
      </c>
      <c r="AS18" s="126">
        <f t="shared" si="15"/>
        <v>-0.89710299999999998</v>
      </c>
      <c r="AT18" s="314">
        <f t="shared" si="16"/>
        <v>0.82485483536167303</v>
      </c>
      <c r="AU18" s="314">
        <f t="shared" si="17"/>
        <v>0.85804864981068374</v>
      </c>
      <c r="AV18" s="314">
        <f t="shared" si="18"/>
        <v>-3.3193814449010796E-2</v>
      </c>
      <c r="AW18" s="128">
        <f t="shared" si="19"/>
        <v>1.0402420074732983</v>
      </c>
      <c r="AX18" s="129">
        <f t="shared" si="20"/>
        <v>-4.0242007473298431E-2</v>
      </c>
      <c r="AY18" s="82">
        <v>2007</v>
      </c>
      <c r="AZ18" s="87" t="s">
        <v>512</v>
      </c>
      <c r="BA18" s="82" t="s">
        <v>436</v>
      </c>
      <c r="BB18" s="82" t="s">
        <v>6</v>
      </c>
      <c r="BC18" s="82" t="s">
        <v>23</v>
      </c>
      <c r="BD18" s="1112" t="s">
        <v>313</v>
      </c>
      <c r="BE18" s="519">
        <v>24.04269</v>
      </c>
      <c r="BF18" s="520">
        <v>3.4072149999999999</v>
      </c>
      <c r="BG18" s="521">
        <v>4.3732280000000001</v>
      </c>
      <c r="BH18" s="124">
        <f t="shared" si="21"/>
        <v>19.669461999999999</v>
      </c>
      <c r="BI18" s="125">
        <f t="shared" si="22"/>
        <v>20.635475</v>
      </c>
      <c r="BJ18" s="126">
        <f t="shared" si="22"/>
        <v>-0.96601300000000023</v>
      </c>
      <c r="BK18" s="314">
        <f t="shared" si="23"/>
        <v>0.8181057111329888</v>
      </c>
      <c r="BL18" s="314">
        <f t="shared" si="24"/>
        <v>0.85828478427330712</v>
      </c>
      <c r="BM18" s="314">
        <f t="shared" si="25"/>
        <v>-4.0179073140318336E-2</v>
      </c>
      <c r="BN18" s="128">
        <f t="shared" si="26"/>
        <v>1.0491123244753719</v>
      </c>
      <c r="BO18" s="129">
        <f t="shared" si="27"/>
        <v>-4.9112324475372039E-2</v>
      </c>
      <c r="BP18" s="81"/>
      <c r="BQ18" s="81"/>
      <c r="BR18" s="81"/>
      <c r="BS18" s="81"/>
      <c r="BT18" s="81"/>
      <c r="BU18" s="81"/>
      <c r="BV18" s="81"/>
      <c r="BW18" s="81"/>
      <c r="BX18" s="81"/>
    </row>
    <row r="19" spans="1:76" ht="11.45" customHeight="1">
      <c r="A19" s="663">
        <v>2004</v>
      </c>
      <c r="B19" s="87" t="s">
        <v>512</v>
      </c>
      <c r="C19" s="82" t="s">
        <v>436</v>
      </c>
      <c r="D19" s="82" t="s">
        <v>8</v>
      </c>
      <c r="E19" s="82" t="s">
        <v>24</v>
      </c>
      <c r="F19" s="493" t="s">
        <v>313</v>
      </c>
      <c r="G19" s="519">
        <v>31.790469999999999</v>
      </c>
      <c r="H19" s="520">
        <v>8.3456689999999991</v>
      </c>
      <c r="I19" s="521">
        <v>13.39723</v>
      </c>
      <c r="J19" s="124">
        <f t="shared" si="0"/>
        <v>18.393239999999999</v>
      </c>
      <c r="K19" s="125">
        <f t="shared" si="1"/>
        <v>23.444800999999998</v>
      </c>
      <c r="L19" s="126">
        <f t="shared" si="1"/>
        <v>-5.0515610000000013</v>
      </c>
      <c r="M19" s="314">
        <f t="shared" si="2"/>
        <v>0.57857716479183852</v>
      </c>
      <c r="N19" s="314">
        <f t="shared" si="3"/>
        <v>0.73747890484160816</v>
      </c>
      <c r="O19" s="314">
        <f t="shared" si="4"/>
        <v>-0.15890174004976967</v>
      </c>
      <c r="P19" s="128">
        <f t="shared" si="5"/>
        <v>1.2746422598737361</v>
      </c>
      <c r="Q19" s="129">
        <f t="shared" si="6"/>
        <v>-0.27464225987373631</v>
      </c>
      <c r="R19" s="82">
        <v>2004</v>
      </c>
      <c r="S19" s="82" t="s">
        <v>436</v>
      </c>
      <c r="T19" s="82" t="s">
        <v>8</v>
      </c>
      <c r="U19" s="82" t="s">
        <v>24</v>
      </c>
      <c r="V19" s="493" t="s">
        <v>313</v>
      </c>
      <c r="W19" s="519">
        <v>27.61694</v>
      </c>
      <c r="X19" s="520">
        <v>5.0897449999999997</v>
      </c>
      <c r="Y19" s="521">
        <v>7.0701470000000004</v>
      </c>
      <c r="Z19" s="124">
        <f t="shared" si="7"/>
        <v>20.546793000000001</v>
      </c>
      <c r="AA19" s="125">
        <f t="shared" si="8"/>
        <v>22.527194999999999</v>
      </c>
      <c r="AB19" s="126">
        <f t="shared" si="8"/>
        <v>-1.9804020000000007</v>
      </c>
      <c r="AC19" s="314">
        <f t="shared" si="9"/>
        <v>0.74399238293598069</v>
      </c>
      <c r="AD19" s="314">
        <f t="shared" si="10"/>
        <v>0.81570206547140989</v>
      </c>
      <c r="AE19" s="314">
        <f t="shared" si="11"/>
        <v>-7.1709682535429364E-2</v>
      </c>
      <c r="AF19" s="128">
        <f t="shared" si="12"/>
        <v>1.0963849686907343</v>
      </c>
      <c r="AG19" s="129">
        <f t="shared" si="13"/>
        <v>-9.6384968690734388E-2</v>
      </c>
      <c r="AH19" s="82">
        <v>2004</v>
      </c>
      <c r="AI19" s="87" t="s">
        <v>512</v>
      </c>
      <c r="AJ19" s="1084" t="s">
        <v>436</v>
      </c>
      <c r="AK19" s="1084" t="s">
        <v>8</v>
      </c>
      <c r="AL19" s="1084" t="s">
        <v>24</v>
      </c>
      <c r="AM19" s="1111" t="s">
        <v>313</v>
      </c>
      <c r="AN19" s="519">
        <v>24.48179</v>
      </c>
      <c r="AO19" s="520">
        <v>2.7792479999999999</v>
      </c>
      <c r="AP19" s="521">
        <v>3.4407049999999999</v>
      </c>
      <c r="AQ19" s="124">
        <f t="shared" si="14"/>
        <v>21.041084999999999</v>
      </c>
      <c r="AR19" s="125">
        <f t="shared" si="15"/>
        <v>21.702542000000001</v>
      </c>
      <c r="AS19" s="126">
        <f t="shared" si="15"/>
        <v>-0.66145699999999996</v>
      </c>
      <c r="AT19" s="314">
        <f t="shared" si="16"/>
        <v>0.85945860167904387</v>
      </c>
      <c r="AU19" s="314">
        <f t="shared" si="17"/>
        <v>0.88647692836185599</v>
      </c>
      <c r="AV19" s="314">
        <f t="shared" si="18"/>
        <v>-2.7018326682812E-2</v>
      </c>
      <c r="AW19" s="128">
        <f t="shared" si="19"/>
        <v>1.0314364492135268</v>
      </c>
      <c r="AX19" s="129">
        <f t="shared" si="20"/>
        <v>-3.1436449213526771E-2</v>
      </c>
      <c r="AY19" s="82">
        <v>2004</v>
      </c>
      <c r="AZ19" s="87" t="s">
        <v>512</v>
      </c>
      <c r="BA19" s="82" t="s">
        <v>436</v>
      </c>
      <c r="BB19" s="82" t="s">
        <v>8</v>
      </c>
      <c r="BC19" s="82" t="s">
        <v>24</v>
      </c>
      <c r="BD19" s="1112" t="s">
        <v>313</v>
      </c>
      <c r="BE19" s="519">
        <v>22.43505</v>
      </c>
      <c r="BF19" s="520">
        <v>2.360347</v>
      </c>
      <c r="BG19" s="521">
        <v>3.2359369999999998</v>
      </c>
      <c r="BH19" s="124">
        <f t="shared" si="21"/>
        <v>19.199113000000001</v>
      </c>
      <c r="BI19" s="125">
        <f t="shared" si="22"/>
        <v>20.074703</v>
      </c>
      <c r="BJ19" s="126">
        <f t="shared" si="22"/>
        <v>-0.87558999999999987</v>
      </c>
      <c r="BK19" s="314">
        <f t="shared" si="23"/>
        <v>0.85576421715128781</v>
      </c>
      <c r="BL19" s="314">
        <f t="shared" si="24"/>
        <v>0.89479198842882002</v>
      </c>
      <c r="BM19" s="314">
        <f t="shared" si="25"/>
        <v>-3.902777127753225E-2</v>
      </c>
      <c r="BN19" s="128">
        <f t="shared" si="26"/>
        <v>1.0456057527240972</v>
      </c>
      <c r="BO19" s="129">
        <f t="shared" si="27"/>
        <v>-4.5605752724097191E-2</v>
      </c>
      <c r="BP19" s="81"/>
      <c r="BQ19" s="81"/>
      <c r="BR19" s="81"/>
      <c r="BS19" s="81"/>
      <c r="BT19" s="81"/>
      <c r="BU19" s="81"/>
      <c r="BV19" s="81"/>
      <c r="BW19" s="81"/>
      <c r="BX19" s="81"/>
    </row>
    <row r="20" spans="1:76" ht="11.45" customHeight="1">
      <c r="A20" s="664">
        <v>2000</v>
      </c>
      <c r="B20" s="90" t="s">
        <v>512</v>
      </c>
      <c r="C20" s="119" t="s">
        <v>436</v>
      </c>
      <c r="D20" s="119" t="s">
        <v>10</v>
      </c>
      <c r="E20" s="119" t="s">
        <v>25</v>
      </c>
      <c r="F20" s="534" t="s">
        <v>401</v>
      </c>
      <c r="G20" s="535">
        <v>38.690840000000001</v>
      </c>
      <c r="H20" s="536">
        <v>13.43144</v>
      </c>
      <c r="I20" s="537">
        <v>13.43144</v>
      </c>
      <c r="J20" s="152">
        <f t="shared" si="0"/>
        <v>25.259399999999999</v>
      </c>
      <c r="K20" s="153">
        <f t="shared" si="1"/>
        <v>25.259399999999999</v>
      </c>
      <c r="L20" s="154"/>
      <c r="M20" s="155">
        <f t="shared" si="2"/>
        <v>0.65285219964208574</v>
      </c>
      <c r="N20" s="155">
        <f t="shared" si="3"/>
        <v>0.65285219964208574</v>
      </c>
      <c r="O20" s="155"/>
      <c r="P20" s="156">
        <f t="shared" si="5"/>
        <v>1</v>
      </c>
      <c r="Q20" s="157"/>
      <c r="R20" s="119">
        <v>2000</v>
      </c>
      <c r="S20" s="119" t="s">
        <v>436</v>
      </c>
      <c r="T20" s="119" t="s">
        <v>10</v>
      </c>
      <c r="U20" s="119" t="s">
        <v>25</v>
      </c>
      <c r="V20" s="534" t="s">
        <v>401</v>
      </c>
      <c r="W20" s="535">
        <v>32.313029999999998</v>
      </c>
      <c r="X20" s="536">
        <v>7.7356439999999997</v>
      </c>
      <c r="Y20" s="537">
        <v>7.7356439999999997</v>
      </c>
      <c r="Z20" s="152">
        <f t="shared" si="7"/>
        <v>24.577385999999997</v>
      </c>
      <c r="AA20" s="153">
        <f t="shared" si="8"/>
        <v>24.577385999999997</v>
      </c>
      <c r="AB20" s="154"/>
      <c r="AC20" s="155">
        <f t="shared" si="9"/>
        <v>0.76060295181231841</v>
      </c>
      <c r="AD20" s="155">
        <f t="shared" si="10"/>
        <v>0.76060295181231841</v>
      </c>
      <c r="AE20" s="155"/>
      <c r="AF20" s="156">
        <f t="shared" si="12"/>
        <v>1</v>
      </c>
      <c r="AG20" s="157"/>
      <c r="AH20" s="119">
        <v>2000</v>
      </c>
      <c r="AI20" s="90" t="s">
        <v>512</v>
      </c>
      <c r="AJ20" s="1117" t="s">
        <v>436</v>
      </c>
      <c r="AK20" s="1117" t="s">
        <v>10</v>
      </c>
      <c r="AL20" s="1117" t="s">
        <v>25</v>
      </c>
      <c r="AM20" s="1118" t="s">
        <v>401</v>
      </c>
      <c r="AN20" s="535">
        <v>26.75037</v>
      </c>
      <c r="AO20" s="536">
        <v>3.6395230000000001</v>
      </c>
      <c r="AP20" s="537">
        <v>3.6395230000000001</v>
      </c>
      <c r="AQ20" s="152">
        <f t="shared" si="14"/>
        <v>23.110847</v>
      </c>
      <c r="AR20" s="153">
        <f t="shared" si="15"/>
        <v>23.110847</v>
      </c>
      <c r="AS20" s="154"/>
      <c r="AT20" s="155">
        <f t="shared" si="16"/>
        <v>0.86394494730353255</v>
      </c>
      <c r="AU20" s="155">
        <f t="shared" si="17"/>
        <v>0.86394494730353255</v>
      </c>
      <c r="AV20" s="155"/>
      <c r="AW20" s="156">
        <f t="shared" si="19"/>
        <v>1</v>
      </c>
      <c r="AX20" s="157"/>
      <c r="AY20" s="119">
        <v>2000</v>
      </c>
      <c r="AZ20" s="90" t="s">
        <v>512</v>
      </c>
      <c r="BA20" s="119" t="s">
        <v>436</v>
      </c>
      <c r="BB20" s="119" t="s">
        <v>10</v>
      </c>
      <c r="BC20" s="119" t="s">
        <v>25</v>
      </c>
      <c r="BD20" s="1119" t="s">
        <v>401</v>
      </c>
      <c r="BE20" s="535">
        <v>24.536940000000001</v>
      </c>
      <c r="BF20" s="536">
        <v>3.5313129999999999</v>
      </c>
      <c r="BG20" s="537">
        <v>3.5313129999999999</v>
      </c>
      <c r="BH20" s="152">
        <f t="shared" si="21"/>
        <v>21.005627</v>
      </c>
      <c r="BI20" s="153">
        <f t="shared" si="22"/>
        <v>21.005627</v>
      </c>
      <c r="BJ20" s="154"/>
      <c r="BK20" s="155">
        <f t="shared" si="23"/>
        <v>0.85608176895733534</v>
      </c>
      <c r="BL20" s="155">
        <f t="shared" si="24"/>
        <v>0.85608176895733534</v>
      </c>
      <c r="BM20" s="155"/>
      <c r="BN20" s="156">
        <f t="shared" si="26"/>
        <v>1</v>
      </c>
      <c r="BO20" s="157"/>
      <c r="BP20" s="81"/>
      <c r="BQ20" s="81"/>
      <c r="BR20" s="81"/>
      <c r="BS20" s="81"/>
      <c r="BT20" s="81"/>
      <c r="BU20" s="81"/>
      <c r="BV20" s="81"/>
      <c r="BW20" s="81"/>
      <c r="BX20" s="81"/>
    </row>
    <row r="21" spans="1:76" ht="11.45" customHeight="1">
      <c r="A21" s="664">
        <v>1997</v>
      </c>
      <c r="B21" s="90" t="s">
        <v>512</v>
      </c>
      <c r="C21" s="119" t="s">
        <v>436</v>
      </c>
      <c r="D21" s="119" t="s">
        <v>12</v>
      </c>
      <c r="E21" s="119" t="s">
        <v>26</v>
      </c>
      <c r="F21" s="534" t="s">
        <v>401</v>
      </c>
      <c r="G21" s="535">
        <v>39.784469999999999</v>
      </c>
      <c r="H21" s="536">
        <v>14.232390000000001</v>
      </c>
      <c r="I21" s="537">
        <v>14.232390000000001</v>
      </c>
      <c r="J21" s="152">
        <f t="shared" si="0"/>
        <v>25.552079999999997</v>
      </c>
      <c r="K21" s="153">
        <f t="shared" si="1"/>
        <v>25.552079999999997</v>
      </c>
      <c r="L21" s="154"/>
      <c r="M21" s="155">
        <f t="shared" si="2"/>
        <v>0.64226267184155017</v>
      </c>
      <c r="N21" s="155">
        <f t="shared" si="3"/>
        <v>0.64226267184155017</v>
      </c>
      <c r="O21" s="155"/>
      <c r="P21" s="156">
        <f t="shared" si="5"/>
        <v>1</v>
      </c>
      <c r="Q21" s="157"/>
      <c r="R21" s="119">
        <v>1997</v>
      </c>
      <c r="S21" s="119" t="s">
        <v>436</v>
      </c>
      <c r="T21" s="119" t="s">
        <v>12</v>
      </c>
      <c r="U21" s="119" t="s">
        <v>26</v>
      </c>
      <c r="V21" s="534" t="s">
        <v>401</v>
      </c>
      <c r="W21" s="535">
        <v>32.721530000000001</v>
      </c>
      <c r="X21" s="536">
        <v>8.0292150000000007</v>
      </c>
      <c r="Y21" s="537">
        <v>8.0292150000000007</v>
      </c>
      <c r="Z21" s="152">
        <f t="shared" si="7"/>
        <v>24.692315000000001</v>
      </c>
      <c r="AA21" s="153">
        <f t="shared" si="8"/>
        <v>24.692315000000001</v>
      </c>
      <c r="AB21" s="154"/>
      <c r="AC21" s="155">
        <f t="shared" si="9"/>
        <v>0.7546198175941039</v>
      </c>
      <c r="AD21" s="155">
        <f t="shared" si="10"/>
        <v>0.7546198175941039</v>
      </c>
      <c r="AE21" s="155"/>
      <c r="AF21" s="156">
        <f t="shared" si="12"/>
        <v>1</v>
      </c>
      <c r="AG21" s="157"/>
      <c r="AH21" s="119">
        <v>1997</v>
      </c>
      <c r="AI21" s="90" t="s">
        <v>512</v>
      </c>
      <c r="AJ21" s="1117" t="s">
        <v>436</v>
      </c>
      <c r="AK21" s="1117" t="s">
        <v>12</v>
      </c>
      <c r="AL21" s="1117" t="s">
        <v>26</v>
      </c>
      <c r="AM21" s="1118" t="s">
        <v>401</v>
      </c>
      <c r="AN21" s="535">
        <v>27.115839999999999</v>
      </c>
      <c r="AO21" s="536">
        <v>4.4384810000000003</v>
      </c>
      <c r="AP21" s="537">
        <v>4.4384810000000003</v>
      </c>
      <c r="AQ21" s="152">
        <f t="shared" si="14"/>
        <v>22.677358999999999</v>
      </c>
      <c r="AR21" s="153">
        <f t="shared" si="15"/>
        <v>22.677358999999999</v>
      </c>
      <c r="AS21" s="154"/>
      <c r="AT21" s="155">
        <f t="shared" si="16"/>
        <v>0.83631408800169937</v>
      </c>
      <c r="AU21" s="155">
        <f t="shared" si="17"/>
        <v>0.83631408800169937</v>
      </c>
      <c r="AV21" s="155"/>
      <c r="AW21" s="156">
        <f t="shared" si="19"/>
        <v>1</v>
      </c>
      <c r="AX21" s="157"/>
      <c r="AY21" s="119">
        <v>1997</v>
      </c>
      <c r="AZ21" s="90" t="s">
        <v>512</v>
      </c>
      <c r="BA21" s="119" t="s">
        <v>436</v>
      </c>
      <c r="BB21" s="119" t="s">
        <v>12</v>
      </c>
      <c r="BC21" s="119" t="s">
        <v>26</v>
      </c>
      <c r="BD21" s="1119" t="s">
        <v>401</v>
      </c>
      <c r="BE21" s="535">
        <v>24.240089999999999</v>
      </c>
      <c r="BF21" s="536">
        <v>3.850806</v>
      </c>
      <c r="BG21" s="537">
        <v>3.850806</v>
      </c>
      <c r="BH21" s="152">
        <f t="shared" si="21"/>
        <v>20.389284</v>
      </c>
      <c r="BI21" s="153">
        <f t="shared" si="22"/>
        <v>20.389284</v>
      </c>
      <c r="BJ21" s="154"/>
      <c r="BK21" s="155">
        <f t="shared" si="23"/>
        <v>0.84113895616724199</v>
      </c>
      <c r="BL21" s="155">
        <f t="shared" si="24"/>
        <v>0.84113895616724199</v>
      </c>
      <c r="BM21" s="155"/>
      <c r="BN21" s="156">
        <f t="shared" si="26"/>
        <v>1</v>
      </c>
      <c r="BO21" s="157"/>
      <c r="BP21" s="81"/>
      <c r="BQ21" s="81"/>
      <c r="BR21" s="81"/>
      <c r="BS21" s="81"/>
      <c r="BT21" s="81"/>
      <c r="BU21" s="81"/>
      <c r="BV21" s="81"/>
      <c r="BW21" s="81"/>
      <c r="BX21" s="81"/>
    </row>
    <row r="22" spans="1:76" ht="11.45" customHeight="1">
      <c r="A22" s="663">
        <v>1995</v>
      </c>
      <c r="B22" s="87" t="s">
        <v>512</v>
      </c>
      <c r="C22" s="82" t="s">
        <v>436</v>
      </c>
      <c r="D22" s="82" t="s">
        <v>12</v>
      </c>
      <c r="E22" s="82" t="s">
        <v>27</v>
      </c>
      <c r="F22" s="493" t="s">
        <v>402</v>
      </c>
      <c r="G22" s="519"/>
      <c r="H22" s="520"/>
      <c r="I22" s="521">
        <v>17.046800000000001</v>
      </c>
      <c r="J22" s="124"/>
      <c r="K22" s="125"/>
      <c r="L22" s="126"/>
      <c r="M22" s="538"/>
      <c r="N22" s="538"/>
      <c r="O22" s="538"/>
      <c r="P22" s="539"/>
      <c r="Q22" s="540"/>
      <c r="R22" s="82">
        <v>1995</v>
      </c>
      <c r="S22" s="82" t="s">
        <v>436</v>
      </c>
      <c r="T22" s="82" t="s">
        <v>12</v>
      </c>
      <c r="U22" s="82" t="s">
        <v>27</v>
      </c>
      <c r="V22" s="493" t="s">
        <v>402</v>
      </c>
      <c r="W22" s="519"/>
      <c r="X22" s="520"/>
      <c r="Y22" s="521">
        <v>10.60371</v>
      </c>
      <c r="Z22" s="124"/>
      <c r="AA22" s="125"/>
      <c r="AB22" s="126"/>
      <c r="AC22" s="538"/>
      <c r="AD22" s="538"/>
      <c r="AE22" s="538"/>
      <c r="AF22" s="539"/>
      <c r="AG22" s="540"/>
      <c r="AH22" s="82">
        <v>1995</v>
      </c>
      <c r="AI22" s="87" t="s">
        <v>512</v>
      </c>
      <c r="AJ22" s="1084" t="s">
        <v>436</v>
      </c>
      <c r="AK22" s="1084" t="s">
        <v>12</v>
      </c>
      <c r="AL22" s="1084" t="s">
        <v>27</v>
      </c>
      <c r="AM22" s="1111" t="s">
        <v>402</v>
      </c>
      <c r="AN22" s="519"/>
      <c r="AO22" s="520"/>
      <c r="AP22" s="521">
        <v>7.3725170000000002</v>
      </c>
      <c r="AQ22" s="124"/>
      <c r="AR22" s="125"/>
      <c r="AS22" s="126"/>
      <c r="AT22" s="538"/>
      <c r="AU22" s="538"/>
      <c r="AV22" s="538"/>
      <c r="AW22" s="539"/>
      <c r="AX22" s="540"/>
      <c r="AY22" s="82">
        <v>1995</v>
      </c>
      <c r="AZ22" s="87" t="s">
        <v>512</v>
      </c>
      <c r="BA22" s="82" t="s">
        <v>436</v>
      </c>
      <c r="BB22" s="82" t="s">
        <v>12</v>
      </c>
      <c r="BC22" s="82" t="s">
        <v>27</v>
      </c>
      <c r="BD22" s="1112" t="s">
        <v>402</v>
      </c>
      <c r="BE22" s="519"/>
      <c r="BF22" s="520"/>
      <c r="BG22" s="521">
        <v>5.5987549999999997</v>
      </c>
      <c r="BH22" s="124"/>
      <c r="BI22" s="125"/>
      <c r="BJ22" s="126"/>
      <c r="BK22" s="538"/>
      <c r="BL22" s="538"/>
      <c r="BM22" s="538"/>
      <c r="BN22" s="539"/>
      <c r="BO22" s="540"/>
      <c r="BP22" s="81"/>
      <c r="BQ22" s="81"/>
      <c r="BR22" s="81"/>
      <c r="BS22" s="81"/>
      <c r="BT22" s="81"/>
      <c r="BU22" s="81"/>
      <c r="BV22" s="81"/>
      <c r="BW22" s="81"/>
      <c r="BX22" s="81"/>
    </row>
    <row r="23" spans="1:76" ht="11.45" customHeight="1">
      <c r="A23" s="664">
        <v>1994</v>
      </c>
      <c r="B23" s="90" t="s">
        <v>512</v>
      </c>
      <c r="C23" s="119" t="s">
        <v>436</v>
      </c>
      <c r="D23" s="119" t="s">
        <v>12</v>
      </c>
      <c r="E23" s="119" t="s">
        <v>28</v>
      </c>
      <c r="F23" s="534" t="s">
        <v>401</v>
      </c>
      <c r="G23" s="535">
        <v>39.6723</v>
      </c>
      <c r="H23" s="536">
        <v>14.735390000000001</v>
      </c>
      <c r="I23" s="537">
        <v>14.735390000000001</v>
      </c>
      <c r="J23" s="152">
        <f t="shared" si="0"/>
        <v>24.936909999999997</v>
      </c>
      <c r="K23" s="153">
        <f t="shared" ref="K23:L93" si="28">G23-H23</f>
        <v>24.936909999999997</v>
      </c>
      <c r="L23" s="154"/>
      <c r="M23" s="155">
        <f t="shared" si="2"/>
        <v>0.62857232880372449</v>
      </c>
      <c r="N23" s="155">
        <f t="shared" si="3"/>
        <v>0.62857232880372449</v>
      </c>
      <c r="O23" s="155"/>
      <c r="P23" s="156">
        <f t="shared" si="5"/>
        <v>1</v>
      </c>
      <c r="Q23" s="157"/>
      <c r="R23" s="119">
        <v>1994</v>
      </c>
      <c r="S23" s="119" t="s">
        <v>436</v>
      </c>
      <c r="T23" s="119" t="s">
        <v>12</v>
      </c>
      <c r="U23" s="119" t="s">
        <v>28</v>
      </c>
      <c r="V23" s="534" t="s">
        <v>401</v>
      </c>
      <c r="W23" s="535">
        <v>32.811810000000001</v>
      </c>
      <c r="X23" s="536">
        <v>8.6891409999999993</v>
      </c>
      <c r="Y23" s="537">
        <v>8.6891409999999993</v>
      </c>
      <c r="Z23" s="152">
        <f t="shared" si="7"/>
        <v>24.122669000000002</v>
      </c>
      <c r="AA23" s="153">
        <f t="shared" ref="AA23:AB93" si="29">W23-X23</f>
        <v>24.122669000000002</v>
      </c>
      <c r="AB23" s="154"/>
      <c r="AC23" s="155">
        <f t="shared" si="9"/>
        <v>0.73518251507612653</v>
      </c>
      <c r="AD23" s="155">
        <f t="shared" si="10"/>
        <v>0.73518251507612653</v>
      </c>
      <c r="AE23" s="155"/>
      <c r="AF23" s="156">
        <f t="shared" si="12"/>
        <v>1</v>
      </c>
      <c r="AG23" s="157"/>
      <c r="AH23" s="119">
        <v>1994</v>
      </c>
      <c r="AI23" s="90" t="s">
        <v>512</v>
      </c>
      <c r="AJ23" s="1117" t="s">
        <v>436</v>
      </c>
      <c r="AK23" s="1117" t="s">
        <v>12</v>
      </c>
      <c r="AL23" s="1117" t="s">
        <v>28</v>
      </c>
      <c r="AM23" s="1118" t="s">
        <v>401</v>
      </c>
      <c r="AN23" s="535">
        <v>26.991630000000001</v>
      </c>
      <c r="AO23" s="536">
        <v>4.6108339999999997</v>
      </c>
      <c r="AP23" s="537">
        <v>4.6108339999999997</v>
      </c>
      <c r="AQ23" s="152">
        <f t="shared" ref="AQ23" si="30">AN23-AP23</f>
        <v>22.380796</v>
      </c>
      <c r="AR23" s="153">
        <f t="shared" ref="AR23" si="31">AN23-AO23</f>
        <v>22.380796</v>
      </c>
      <c r="AS23" s="154"/>
      <c r="AT23" s="155">
        <f t="shared" ref="AT23" si="32">(AN23-AP23)/AN23</f>
        <v>0.82917541474894252</v>
      </c>
      <c r="AU23" s="155">
        <f t="shared" ref="AU23" si="33">(AN23-AO23)/AN23</f>
        <v>0.82917541474894252</v>
      </c>
      <c r="AV23" s="155"/>
      <c r="AW23" s="156">
        <f t="shared" ref="AW23" si="34">(AN23-AO23)/(AN23-AP23)</f>
        <v>1</v>
      </c>
      <c r="AX23" s="157"/>
      <c r="AY23" s="119">
        <v>1994</v>
      </c>
      <c r="AZ23" s="90" t="s">
        <v>512</v>
      </c>
      <c r="BA23" s="119" t="s">
        <v>436</v>
      </c>
      <c r="BB23" s="119" t="s">
        <v>12</v>
      </c>
      <c r="BC23" s="119" t="s">
        <v>28</v>
      </c>
      <c r="BD23" s="1119" t="s">
        <v>401</v>
      </c>
      <c r="BE23" s="535">
        <v>24.24896</v>
      </c>
      <c r="BF23" s="536">
        <v>4.2026349999999999</v>
      </c>
      <c r="BG23" s="537">
        <v>4.2026349999999999</v>
      </c>
      <c r="BH23" s="152">
        <f t="shared" ref="BH23" si="35">BE23-BG23</f>
        <v>20.046325</v>
      </c>
      <c r="BI23" s="153">
        <f t="shared" ref="BI23" si="36">BE23-BF23</f>
        <v>20.046325</v>
      </c>
      <c r="BJ23" s="154"/>
      <c r="BK23" s="155">
        <f t="shared" ref="BK23" si="37">(BE23-BG23)/BE23</f>
        <v>0.82668803115680012</v>
      </c>
      <c r="BL23" s="155">
        <f t="shared" ref="BL23" si="38">(BE23-BF23)/BE23</f>
        <v>0.82668803115680012</v>
      </c>
      <c r="BM23" s="155"/>
      <c r="BN23" s="156">
        <f t="shared" ref="BN23" si="39">(BE23-BF23)/(BE23-BG23)</f>
        <v>1</v>
      </c>
      <c r="BO23" s="157"/>
      <c r="BP23" s="81"/>
      <c r="BQ23" s="81"/>
      <c r="BR23" s="81"/>
      <c r="BS23" s="81"/>
      <c r="BT23" s="81"/>
      <c r="BU23" s="81"/>
      <c r="BV23" s="81"/>
      <c r="BW23" s="81"/>
      <c r="BX23" s="81"/>
    </row>
    <row r="24" spans="1:76" ht="11.45" customHeight="1">
      <c r="A24" s="662">
        <v>1987</v>
      </c>
      <c r="B24" s="91" t="s">
        <v>512</v>
      </c>
      <c r="C24" s="121" t="s">
        <v>436</v>
      </c>
      <c r="D24" s="121" t="s">
        <v>16</v>
      </c>
      <c r="E24" s="121" t="s">
        <v>29</v>
      </c>
      <c r="F24" s="494" t="s">
        <v>402</v>
      </c>
      <c r="G24" s="522"/>
      <c r="H24" s="523"/>
      <c r="I24" s="524">
        <v>11.737730000000001</v>
      </c>
      <c r="J24" s="337"/>
      <c r="K24" s="338"/>
      <c r="L24" s="525"/>
      <c r="M24" s="541"/>
      <c r="N24" s="541"/>
      <c r="O24" s="541"/>
      <c r="P24" s="542"/>
      <c r="Q24" s="543"/>
      <c r="R24" s="121">
        <v>1987</v>
      </c>
      <c r="S24" s="121" t="s">
        <v>436</v>
      </c>
      <c r="T24" s="121" t="s">
        <v>16</v>
      </c>
      <c r="U24" s="121" t="s">
        <v>29</v>
      </c>
      <c r="V24" s="494" t="s">
        <v>402</v>
      </c>
      <c r="W24" s="522"/>
      <c r="X24" s="523"/>
      <c r="Y24" s="524">
        <v>6.6524140000000003</v>
      </c>
      <c r="Z24" s="337"/>
      <c r="AA24" s="338"/>
      <c r="AB24" s="525"/>
      <c r="AC24" s="541"/>
      <c r="AD24" s="541"/>
      <c r="AE24" s="541"/>
      <c r="AF24" s="542"/>
      <c r="AG24" s="543"/>
      <c r="AH24" s="121">
        <v>1987</v>
      </c>
      <c r="AI24" s="91" t="s">
        <v>512</v>
      </c>
      <c r="AJ24" s="1113" t="s">
        <v>436</v>
      </c>
      <c r="AK24" s="1113" t="s">
        <v>16</v>
      </c>
      <c r="AL24" s="1113" t="s">
        <v>29</v>
      </c>
      <c r="AM24" s="1115" t="s">
        <v>402</v>
      </c>
      <c r="AN24" s="522"/>
      <c r="AO24" s="523"/>
      <c r="AP24" s="524">
        <v>2.7992370000000002</v>
      </c>
      <c r="AQ24" s="337"/>
      <c r="AR24" s="338"/>
      <c r="AS24" s="525"/>
      <c r="AT24" s="541"/>
      <c r="AU24" s="541"/>
      <c r="AV24" s="541"/>
      <c r="AW24" s="542"/>
      <c r="AX24" s="543"/>
      <c r="AY24" s="121">
        <v>1987</v>
      </c>
      <c r="AZ24" s="91" t="s">
        <v>512</v>
      </c>
      <c r="BA24" s="121" t="s">
        <v>436</v>
      </c>
      <c r="BB24" s="121" t="s">
        <v>16</v>
      </c>
      <c r="BC24" s="121" t="s">
        <v>29</v>
      </c>
      <c r="BD24" s="1116" t="s">
        <v>402</v>
      </c>
      <c r="BE24" s="522"/>
      <c r="BF24" s="523"/>
      <c r="BG24" s="524">
        <v>2.7611059999999998</v>
      </c>
      <c r="BH24" s="337"/>
      <c r="BI24" s="338"/>
      <c r="BJ24" s="525"/>
      <c r="BK24" s="541"/>
      <c r="BL24" s="541"/>
      <c r="BM24" s="541"/>
      <c r="BN24" s="542"/>
      <c r="BO24" s="543"/>
      <c r="BP24" s="81"/>
      <c r="BQ24" s="81"/>
      <c r="BR24" s="81"/>
      <c r="BS24" s="81"/>
      <c r="BT24" s="81"/>
      <c r="BU24" s="81"/>
      <c r="BV24" s="81"/>
      <c r="BW24" s="81"/>
      <c r="BX24" s="81"/>
    </row>
    <row r="25" spans="1:76" ht="11.45" customHeight="1">
      <c r="A25" s="664">
        <v>2000</v>
      </c>
      <c r="B25" s="90" t="s">
        <v>512</v>
      </c>
      <c r="C25" s="119" t="s">
        <v>437</v>
      </c>
      <c r="D25" s="119" t="s">
        <v>10</v>
      </c>
      <c r="E25" s="119" t="s">
        <v>30</v>
      </c>
      <c r="F25" s="534" t="s">
        <v>401</v>
      </c>
      <c r="G25" s="535">
        <v>39.586060000000003</v>
      </c>
      <c r="H25" s="536">
        <v>16.116610000000001</v>
      </c>
      <c r="I25" s="537">
        <v>16.116610000000001</v>
      </c>
      <c r="J25" s="152">
        <f t="shared" si="0"/>
        <v>23.469450000000002</v>
      </c>
      <c r="K25" s="153">
        <f t="shared" si="28"/>
        <v>23.469450000000002</v>
      </c>
      <c r="L25" s="154"/>
      <c r="M25" s="155">
        <f t="shared" si="2"/>
        <v>0.5928715815617922</v>
      </c>
      <c r="N25" s="155">
        <f t="shared" si="3"/>
        <v>0.5928715815617922</v>
      </c>
      <c r="O25" s="155"/>
      <c r="P25" s="156">
        <f t="shared" si="5"/>
        <v>1</v>
      </c>
      <c r="Q25" s="157"/>
      <c r="R25" s="119">
        <v>2000</v>
      </c>
      <c r="S25" s="119" t="s">
        <v>437</v>
      </c>
      <c r="T25" s="119" t="s">
        <v>10</v>
      </c>
      <c r="U25" s="119" t="s">
        <v>30</v>
      </c>
      <c r="V25" s="534" t="s">
        <v>401</v>
      </c>
      <c r="W25" s="535">
        <v>35.659590000000001</v>
      </c>
      <c r="X25" s="536">
        <v>8.0778060000000007</v>
      </c>
      <c r="Y25" s="537">
        <v>8.0778060000000007</v>
      </c>
      <c r="Z25" s="152">
        <f t="shared" si="7"/>
        <v>27.581783999999999</v>
      </c>
      <c r="AA25" s="153">
        <f t="shared" si="29"/>
        <v>27.581783999999999</v>
      </c>
      <c r="AB25" s="154"/>
      <c r="AC25" s="155">
        <f t="shared" si="9"/>
        <v>0.77347451274678136</v>
      </c>
      <c r="AD25" s="155">
        <f t="shared" si="10"/>
        <v>0.77347451274678136</v>
      </c>
      <c r="AE25" s="155"/>
      <c r="AF25" s="156">
        <f t="shared" si="12"/>
        <v>1</v>
      </c>
      <c r="AG25" s="157"/>
      <c r="AH25" s="119">
        <v>2000</v>
      </c>
      <c r="AI25" s="90" t="s">
        <v>512</v>
      </c>
      <c r="AJ25" s="1117" t="s">
        <v>437</v>
      </c>
      <c r="AK25" s="1117" t="s">
        <v>10</v>
      </c>
      <c r="AL25" s="1117" t="s">
        <v>30</v>
      </c>
      <c r="AM25" s="1118" t="s">
        <v>401</v>
      </c>
      <c r="AN25" s="535">
        <v>31.59947</v>
      </c>
      <c r="AO25" s="536">
        <v>3.670083</v>
      </c>
      <c r="AP25" s="537">
        <v>3.670083</v>
      </c>
      <c r="AQ25" s="152">
        <f t="shared" ref="AQ25:AQ88" si="40">AN25-AP25</f>
        <v>27.929386999999998</v>
      </c>
      <c r="AR25" s="153">
        <f t="shared" ref="AR25:AS47" si="41">AN25-AO25</f>
        <v>27.929386999999998</v>
      </c>
      <c r="AS25" s="154"/>
      <c r="AT25" s="155">
        <f t="shared" ref="AT25:AT88" si="42">(AN25-AP25)/AN25</f>
        <v>0.88385618492968387</v>
      </c>
      <c r="AU25" s="155">
        <f t="shared" ref="AU25:AU59" si="43">(AN25-AO25)/AN25</f>
        <v>0.88385618492968387</v>
      </c>
      <c r="AV25" s="155"/>
      <c r="AW25" s="156">
        <f t="shared" ref="AW25:AW59" si="44">(AN25-AO25)/(AN25-AP25)</f>
        <v>1</v>
      </c>
      <c r="AX25" s="157"/>
      <c r="AY25" s="119">
        <v>2000</v>
      </c>
      <c r="AZ25" s="90" t="s">
        <v>512</v>
      </c>
      <c r="BA25" s="119" t="s">
        <v>437</v>
      </c>
      <c r="BB25" s="119" t="s">
        <v>10</v>
      </c>
      <c r="BC25" s="119" t="s">
        <v>30</v>
      </c>
      <c r="BD25" s="1119" t="s">
        <v>401</v>
      </c>
      <c r="BE25" s="535">
        <v>29.291620000000002</v>
      </c>
      <c r="BF25" s="536">
        <v>3.6103749999999999</v>
      </c>
      <c r="BG25" s="537">
        <v>3.6103749999999999</v>
      </c>
      <c r="BH25" s="152">
        <f t="shared" ref="BH25:BH102" si="45">BE25-BG25</f>
        <v>25.681245000000001</v>
      </c>
      <c r="BI25" s="153">
        <f t="shared" ref="BI25:BJ102" si="46">BE25-BF25</f>
        <v>25.681245000000001</v>
      </c>
      <c r="BJ25" s="154"/>
      <c r="BK25" s="544">
        <f t="shared" ref="BK25:BK102" si="47">(BE25-BG25)/BE25</f>
        <v>0.87674375811238847</v>
      </c>
      <c r="BL25" s="544">
        <f t="shared" ref="BL25:BL102" si="48">(BE25-BF25)/BE25</f>
        <v>0.87674375811238847</v>
      </c>
      <c r="BM25" s="544"/>
      <c r="BN25" s="156">
        <f t="shared" ref="BN25:BN102" si="49">(BE25-BF25)/(BE25-BG25)</f>
        <v>1</v>
      </c>
      <c r="BO25" s="157"/>
      <c r="BP25" s="81"/>
      <c r="BQ25" s="81"/>
      <c r="BR25" s="81"/>
      <c r="BS25" s="81"/>
      <c r="BT25" s="81"/>
      <c r="BU25" s="81"/>
      <c r="BV25" s="81"/>
      <c r="BW25" s="81"/>
      <c r="BX25" s="81"/>
    </row>
    <row r="26" spans="1:76" ht="11.45" customHeight="1">
      <c r="A26" s="663">
        <v>1997</v>
      </c>
      <c r="B26" s="87" t="s">
        <v>512</v>
      </c>
      <c r="C26" s="82" t="s">
        <v>437</v>
      </c>
      <c r="D26" s="82" t="s">
        <v>12</v>
      </c>
      <c r="E26" s="82" t="s">
        <v>31</v>
      </c>
      <c r="F26" s="493" t="s">
        <v>313</v>
      </c>
      <c r="G26" s="519">
        <v>33.344009999999997</v>
      </c>
      <c r="H26" s="520">
        <v>12.05903</v>
      </c>
      <c r="I26" s="521">
        <v>14.412800000000001</v>
      </c>
      <c r="J26" s="124">
        <f t="shared" si="0"/>
        <v>18.931209999999997</v>
      </c>
      <c r="K26" s="125">
        <f t="shared" si="28"/>
        <v>21.284979999999997</v>
      </c>
      <c r="L26" s="126">
        <f t="shared" si="28"/>
        <v>-2.3537700000000008</v>
      </c>
      <c r="M26" s="314">
        <f t="shared" si="2"/>
        <v>0.56775444825022536</v>
      </c>
      <c r="N26" s="314">
        <f t="shared" si="3"/>
        <v>0.63834493811632131</v>
      </c>
      <c r="O26" s="314">
        <f t="shared" si="4"/>
        <v>-7.0590489866095923E-2</v>
      </c>
      <c r="P26" s="128">
        <f t="shared" si="5"/>
        <v>1.1243327816869604</v>
      </c>
      <c r="Q26" s="129">
        <f t="shared" si="6"/>
        <v>-0.12433278168696038</v>
      </c>
      <c r="R26" s="82">
        <v>1997</v>
      </c>
      <c r="S26" s="82" t="s">
        <v>437</v>
      </c>
      <c r="T26" s="82" t="s">
        <v>12</v>
      </c>
      <c r="U26" s="82" t="s">
        <v>31</v>
      </c>
      <c r="V26" s="493" t="s">
        <v>313</v>
      </c>
      <c r="W26" s="519">
        <v>30.866040000000002</v>
      </c>
      <c r="X26" s="520">
        <v>7.0954940000000004</v>
      </c>
      <c r="Y26" s="521">
        <v>7.9758120000000003</v>
      </c>
      <c r="Z26" s="124">
        <f t="shared" si="7"/>
        <v>22.890228</v>
      </c>
      <c r="AA26" s="125">
        <f t="shared" si="29"/>
        <v>23.770546000000003</v>
      </c>
      <c r="AB26" s="126">
        <f t="shared" si="29"/>
        <v>-0.88031799999999993</v>
      </c>
      <c r="AC26" s="314">
        <f t="shared" si="9"/>
        <v>0.74159911669912948</v>
      </c>
      <c r="AD26" s="314">
        <f t="shared" si="10"/>
        <v>0.77011971733335416</v>
      </c>
      <c r="AE26" s="314">
        <f t="shared" si="11"/>
        <v>-2.8520600634224534E-2</v>
      </c>
      <c r="AF26" s="128">
        <f t="shared" si="12"/>
        <v>1.0384582451515993</v>
      </c>
      <c r="AG26" s="129">
        <f t="shared" si="13"/>
        <v>-3.8458245151599187E-2</v>
      </c>
      <c r="AH26" s="82">
        <v>1997</v>
      </c>
      <c r="AI26" s="87" t="s">
        <v>512</v>
      </c>
      <c r="AJ26" s="1084" t="s">
        <v>437</v>
      </c>
      <c r="AK26" s="1084" t="s">
        <v>12</v>
      </c>
      <c r="AL26" s="1084" t="s">
        <v>31</v>
      </c>
      <c r="AM26" s="1111" t="s">
        <v>313</v>
      </c>
      <c r="AN26" s="519">
        <v>29.32264</v>
      </c>
      <c r="AO26" s="520">
        <v>2.8081740000000002</v>
      </c>
      <c r="AP26" s="521">
        <v>3.2873999999999999</v>
      </c>
      <c r="AQ26" s="124">
        <f t="shared" si="40"/>
        <v>26.035240000000002</v>
      </c>
      <c r="AR26" s="125">
        <f t="shared" si="41"/>
        <v>26.514465999999999</v>
      </c>
      <c r="AS26" s="126">
        <f t="shared" si="41"/>
        <v>-0.47922599999999971</v>
      </c>
      <c r="AT26" s="314">
        <f t="shared" si="42"/>
        <v>0.88788867578089836</v>
      </c>
      <c r="AU26" s="314">
        <f t="shared" si="43"/>
        <v>0.90423188362302986</v>
      </c>
      <c r="AV26" s="314">
        <f t="shared" ref="AV26:AV47" si="50">(AO26-AP26)/AN26</f>
        <v>-1.634320784213153E-2</v>
      </c>
      <c r="AW26" s="128">
        <f t="shared" si="44"/>
        <v>1.018406820908891</v>
      </c>
      <c r="AX26" s="129">
        <f>(AO26-AP26)/(AN26-AP26)</f>
        <v>-1.8406820908891168E-2</v>
      </c>
      <c r="AY26" s="82">
        <v>1997</v>
      </c>
      <c r="AZ26" s="87" t="s">
        <v>512</v>
      </c>
      <c r="BA26" s="82" t="s">
        <v>437</v>
      </c>
      <c r="BB26" s="82" t="s">
        <v>12</v>
      </c>
      <c r="BC26" s="82" t="s">
        <v>31</v>
      </c>
      <c r="BD26" s="1112" t="s">
        <v>313</v>
      </c>
      <c r="BE26" s="519">
        <v>26.600429999999999</v>
      </c>
      <c r="BF26" s="520">
        <v>3.0375990000000002</v>
      </c>
      <c r="BG26" s="521">
        <v>3.5367860000000002</v>
      </c>
      <c r="BH26" s="124">
        <f t="shared" si="45"/>
        <v>23.063644</v>
      </c>
      <c r="BI26" s="125">
        <f t="shared" si="46"/>
        <v>23.562830999999999</v>
      </c>
      <c r="BJ26" s="126">
        <f t="shared" si="46"/>
        <v>-0.49918700000000005</v>
      </c>
      <c r="BK26" s="127">
        <f t="shared" si="47"/>
        <v>0.86704026964977632</v>
      </c>
      <c r="BL26" s="127">
        <f t="shared" si="48"/>
        <v>0.88580639485903045</v>
      </c>
      <c r="BM26" s="127">
        <f t="shared" ref="BM26:BM102" si="51">(BF26-BG26)/BE26</f>
        <v>-1.876612520925414E-2</v>
      </c>
      <c r="BN26" s="128">
        <f t="shared" si="49"/>
        <v>1.0216438911387984</v>
      </c>
      <c r="BO26" s="129">
        <f t="shared" ref="BO26" si="52">(BF26-BG26)/(BE26-BG26)</f>
        <v>-2.1643891138798364E-2</v>
      </c>
      <c r="BP26" s="81"/>
      <c r="BQ26" s="81"/>
      <c r="BR26" s="81"/>
      <c r="BS26" s="81"/>
      <c r="BT26" s="81"/>
      <c r="BU26" s="81"/>
      <c r="BV26" s="81"/>
      <c r="BW26" s="81"/>
      <c r="BX26" s="81"/>
    </row>
    <row r="27" spans="1:76" ht="11.45" customHeight="1">
      <c r="A27" s="664">
        <v>1995</v>
      </c>
      <c r="B27" s="90" t="s">
        <v>512</v>
      </c>
      <c r="C27" s="119" t="s">
        <v>437</v>
      </c>
      <c r="D27" s="119" t="s">
        <v>12</v>
      </c>
      <c r="E27" s="119" t="s">
        <v>32</v>
      </c>
      <c r="F27" s="534" t="s">
        <v>401</v>
      </c>
      <c r="G27" s="535">
        <v>42.724930000000001</v>
      </c>
      <c r="H27" s="536">
        <v>16.180409999999998</v>
      </c>
      <c r="I27" s="537">
        <v>16.180409999999998</v>
      </c>
      <c r="J27" s="152">
        <f t="shared" si="0"/>
        <v>26.544520000000002</v>
      </c>
      <c r="K27" s="153">
        <f t="shared" si="28"/>
        <v>26.544520000000002</v>
      </c>
      <c r="L27" s="154"/>
      <c r="M27" s="155">
        <f t="shared" si="2"/>
        <v>0.62128878853634173</v>
      </c>
      <c r="N27" s="155">
        <f t="shared" si="3"/>
        <v>0.62128878853634173</v>
      </c>
      <c r="O27" s="155"/>
      <c r="P27" s="156">
        <f t="shared" si="5"/>
        <v>1</v>
      </c>
      <c r="Q27" s="157"/>
      <c r="R27" s="119">
        <v>1995</v>
      </c>
      <c r="S27" s="119" t="s">
        <v>437</v>
      </c>
      <c r="T27" s="119" t="s">
        <v>12</v>
      </c>
      <c r="U27" s="119" t="s">
        <v>32</v>
      </c>
      <c r="V27" s="534" t="s">
        <v>401</v>
      </c>
      <c r="W27" s="535">
        <v>37.31353</v>
      </c>
      <c r="X27" s="536">
        <v>8.73888</v>
      </c>
      <c r="Y27" s="537">
        <v>8.73888</v>
      </c>
      <c r="Z27" s="152">
        <f t="shared" si="7"/>
        <v>28.574649999999998</v>
      </c>
      <c r="AA27" s="153">
        <f t="shared" si="29"/>
        <v>28.574649999999998</v>
      </c>
      <c r="AB27" s="154"/>
      <c r="AC27" s="155">
        <f t="shared" si="9"/>
        <v>0.76579862586037817</v>
      </c>
      <c r="AD27" s="155">
        <f t="shared" si="10"/>
        <v>0.76579862586037817</v>
      </c>
      <c r="AE27" s="155"/>
      <c r="AF27" s="156">
        <f t="shared" si="12"/>
        <v>1</v>
      </c>
      <c r="AG27" s="157"/>
      <c r="AH27" s="119">
        <v>1995</v>
      </c>
      <c r="AI27" s="90" t="s">
        <v>512</v>
      </c>
      <c r="AJ27" s="1117" t="s">
        <v>437</v>
      </c>
      <c r="AK27" s="1117" t="s">
        <v>12</v>
      </c>
      <c r="AL27" s="1117" t="s">
        <v>32</v>
      </c>
      <c r="AM27" s="1118" t="s">
        <v>401</v>
      </c>
      <c r="AN27" s="535">
        <v>32.725340000000003</v>
      </c>
      <c r="AO27" s="536">
        <v>2.9958969999999998</v>
      </c>
      <c r="AP27" s="537">
        <v>2.9958969999999998</v>
      </c>
      <c r="AQ27" s="152">
        <f t="shared" si="40"/>
        <v>29.729443000000003</v>
      </c>
      <c r="AR27" s="153">
        <f t="shared" si="41"/>
        <v>29.729443000000003</v>
      </c>
      <c r="AS27" s="154"/>
      <c r="AT27" s="155">
        <f t="shared" si="42"/>
        <v>0.90845329643633954</v>
      </c>
      <c r="AU27" s="155">
        <f t="shared" si="43"/>
        <v>0.90845329643633954</v>
      </c>
      <c r="AV27" s="155"/>
      <c r="AW27" s="156">
        <f t="shared" si="44"/>
        <v>1</v>
      </c>
      <c r="AX27" s="157"/>
      <c r="AY27" s="119">
        <v>1995</v>
      </c>
      <c r="AZ27" s="90" t="s">
        <v>512</v>
      </c>
      <c r="BA27" s="119" t="s">
        <v>437</v>
      </c>
      <c r="BB27" s="119" t="s">
        <v>12</v>
      </c>
      <c r="BC27" s="119" t="s">
        <v>32</v>
      </c>
      <c r="BD27" s="1119" t="s">
        <v>401</v>
      </c>
      <c r="BE27" s="535">
        <v>29.427060000000001</v>
      </c>
      <c r="BF27" s="536">
        <v>3.7560630000000002</v>
      </c>
      <c r="BG27" s="537">
        <v>3.7560630000000002</v>
      </c>
      <c r="BH27" s="152">
        <f t="shared" si="45"/>
        <v>25.670997</v>
      </c>
      <c r="BI27" s="153">
        <f t="shared" si="46"/>
        <v>25.670997</v>
      </c>
      <c r="BJ27" s="154"/>
      <c r="BK27" s="544">
        <f t="shared" si="47"/>
        <v>0.87236023578298338</v>
      </c>
      <c r="BL27" s="544">
        <f t="shared" si="48"/>
        <v>0.87236023578298338</v>
      </c>
      <c r="BM27" s="544"/>
      <c r="BN27" s="156">
        <f t="shared" si="49"/>
        <v>1</v>
      </c>
      <c r="BO27" s="157"/>
      <c r="BP27" s="81"/>
      <c r="BQ27" s="81"/>
      <c r="BR27" s="81"/>
      <c r="BS27" s="81"/>
      <c r="BT27" s="81"/>
      <c r="BU27" s="81"/>
      <c r="BV27" s="81"/>
      <c r="BW27" s="81"/>
      <c r="BX27" s="81"/>
    </row>
    <row r="28" spans="1:76" ht="11.45" customHeight="1">
      <c r="A28" s="663">
        <v>1992</v>
      </c>
      <c r="B28" s="87" t="s">
        <v>512</v>
      </c>
      <c r="C28" s="82" t="s">
        <v>437</v>
      </c>
      <c r="D28" s="82" t="s">
        <v>14</v>
      </c>
      <c r="E28" s="82" t="s">
        <v>33</v>
      </c>
      <c r="F28" s="493" t="s">
        <v>313</v>
      </c>
      <c r="G28" s="519">
        <v>30.851980000000001</v>
      </c>
      <c r="H28" s="520">
        <v>9.0090389999999996</v>
      </c>
      <c r="I28" s="521">
        <v>10.25952</v>
      </c>
      <c r="J28" s="124">
        <f t="shared" si="0"/>
        <v>20.592460000000003</v>
      </c>
      <c r="K28" s="125">
        <f t="shared" si="28"/>
        <v>21.842941000000003</v>
      </c>
      <c r="L28" s="126">
        <f t="shared" si="28"/>
        <v>-1.2504810000000006</v>
      </c>
      <c r="M28" s="314">
        <f t="shared" si="2"/>
        <v>0.66745991667309523</v>
      </c>
      <c r="N28" s="314">
        <f t="shared" si="3"/>
        <v>0.70799154543727838</v>
      </c>
      <c r="O28" s="314">
        <f t="shared" si="4"/>
        <v>-4.0531628764183064E-2</v>
      </c>
      <c r="P28" s="128">
        <f t="shared" si="5"/>
        <v>1.0607251877628996</v>
      </c>
      <c r="Q28" s="129">
        <f t="shared" si="6"/>
        <v>-6.0725187762899646E-2</v>
      </c>
      <c r="R28" s="82">
        <v>1992</v>
      </c>
      <c r="S28" s="82" t="s">
        <v>437</v>
      </c>
      <c r="T28" s="82" t="s">
        <v>14</v>
      </c>
      <c r="U28" s="82" t="s">
        <v>33</v>
      </c>
      <c r="V28" s="493" t="s">
        <v>313</v>
      </c>
      <c r="W28" s="519">
        <v>28.061979999999998</v>
      </c>
      <c r="X28" s="520">
        <v>4.3953559999999996</v>
      </c>
      <c r="Y28" s="521">
        <v>5.1416259999999996</v>
      </c>
      <c r="Z28" s="124">
        <f t="shared" si="7"/>
        <v>22.920354</v>
      </c>
      <c r="AA28" s="125">
        <f t="shared" si="29"/>
        <v>23.666623999999999</v>
      </c>
      <c r="AB28" s="126">
        <f t="shared" si="29"/>
        <v>-0.74626999999999999</v>
      </c>
      <c r="AC28" s="314">
        <f t="shared" si="9"/>
        <v>0.81677607923603401</v>
      </c>
      <c r="AD28" s="314">
        <f t="shared" si="10"/>
        <v>0.84336971232963609</v>
      </c>
      <c r="AE28" s="314">
        <f t="shared" si="11"/>
        <v>-2.6593633093602093E-2</v>
      </c>
      <c r="AF28" s="128">
        <f t="shared" si="12"/>
        <v>1.0325592702451278</v>
      </c>
      <c r="AG28" s="129">
        <f t="shared" si="13"/>
        <v>-3.2559270245127975E-2</v>
      </c>
      <c r="AH28" s="82">
        <v>1992</v>
      </c>
      <c r="AI28" s="87" t="s">
        <v>512</v>
      </c>
      <c r="AJ28" s="1084" t="s">
        <v>437</v>
      </c>
      <c r="AK28" s="1084" t="s">
        <v>14</v>
      </c>
      <c r="AL28" s="1084" t="s">
        <v>33</v>
      </c>
      <c r="AM28" s="1111" t="s">
        <v>313</v>
      </c>
      <c r="AN28" s="519">
        <v>25.396260000000002</v>
      </c>
      <c r="AO28" s="520">
        <v>1.419038</v>
      </c>
      <c r="AP28" s="521">
        <v>1.800983</v>
      </c>
      <c r="AQ28" s="124">
        <f t="shared" si="40"/>
        <v>23.595277000000003</v>
      </c>
      <c r="AR28" s="125">
        <f t="shared" si="41"/>
        <v>23.977222000000001</v>
      </c>
      <c r="AS28" s="126">
        <f t="shared" si="41"/>
        <v>-0.38194499999999998</v>
      </c>
      <c r="AT28" s="314">
        <f t="shared" si="42"/>
        <v>0.92908471562348161</v>
      </c>
      <c r="AU28" s="314">
        <f t="shared" si="43"/>
        <v>0.94412413481355129</v>
      </c>
      <c r="AV28" s="314">
        <f t="shared" si="50"/>
        <v>-1.5039419190069717E-2</v>
      </c>
      <c r="AW28" s="128">
        <f t="shared" si="44"/>
        <v>1.0161873496971447</v>
      </c>
      <c r="AX28" s="129">
        <f>(AO28-AP28)/(AN28-AP28)</f>
        <v>-1.6187349697144898E-2</v>
      </c>
      <c r="AY28" s="82">
        <v>1992</v>
      </c>
      <c r="AZ28" s="87" t="s">
        <v>512</v>
      </c>
      <c r="BA28" s="82" t="s">
        <v>437</v>
      </c>
      <c r="BB28" s="82" t="s">
        <v>14</v>
      </c>
      <c r="BC28" s="82" t="s">
        <v>33</v>
      </c>
      <c r="BD28" s="1112" t="s">
        <v>313</v>
      </c>
      <c r="BE28" s="519">
        <v>24.601680000000002</v>
      </c>
      <c r="BF28" s="520">
        <v>1.833799</v>
      </c>
      <c r="BG28" s="521">
        <v>2.124587</v>
      </c>
      <c r="BH28" s="124">
        <f t="shared" si="45"/>
        <v>22.477093000000004</v>
      </c>
      <c r="BI28" s="125">
        <f t="shared" si="46"/>
        <v>22.767881000000003</v>
      </c>
      <c r="BJ28" s="126">
        <f t="shared" si="46"/>
        <v>-0.29078800000000005</v>
      </c>
      <c r="BK28" s="127">
        <f t="shared" si="47"/>
        <v>0.91364057251374708</v>
      </c>
      <c r="BL28" s="127">
        <f t="shared" si="48"/>
        <v>0.92546041571144744</v>
      </c>
      <c r="BM28" s="127">
        <f t="shared" si="51"/>
        <v>-1.1819843197700321E-2</v>
      </c>
      <c r="BN28" s="128">
        <f t="shared" si="49"/>
        <v>1.0129370822107644</v>
      </c>
      <c r="BO28" s="129">
        <f t="shared" ref="BO28" si="53">(BF28-BG28)/(BE28-BG28)</f>
        <v>-1.2937082210764533E-2</v>
      </c>
      <c r="BP28" s="81"/>
      <c r="BQ28" s="81"/>
      <c r="BR28" s="81"/>
      <c r="BS28" s="81"/>
      <c r="BT28" s="81"/>
      <c r="BU28" s="81"/>
      <c r="BV28" s="81"/>
      <c r="BW28" s="81"/>
      <c r="BX28" s="81"/>
    </row>
    <row r="29" spans="1:76" ht="11.45" customHeight="1">
      <c r="A29" s="664">
        <v>1988</v>
      </c>
      <c r="B29" s="90" t="s">
        <v>512</v>
      </c>
      <c r="C29" s="119" t="s">
        <v>437</v>
      </c>
      <c r="D29" s="119" t="s">
        <v>14</v>
      </c>
      <c r="E29" s="119" t="s">
        <v>34</v>
      </c>
      <c r="F29" s="534" t="s">
        <v>401</v>
      </c>
      <c r="G29" s="535">
        <v>39.565100000000001</v>
      </c>
      <c r="H29" s="536">
        <v>11.36974</v>
      </c>
      <c r="I29" s="537">
        <v>11.36974</v>
      </c>
      <c r="J29" s="152">
        <f t="shared" si="0"/>
        <v>28.195360000000001</v>
      </c>
      <c r="K29" s="153">
        <f t="shared" si="28"/>
        <v>28.195360000000001</v>
      </c>
      <c r="L29" s="154"/>
      <c r="M29" s="155">
        <f t="shared" si="2"/>
        <v>0.71263209242488956</v>
      </c>
      <c r="N29" s="155">
        <f t="shared" si="3"/>
        <v>0.71263209242488956</v>
      </c>
      <c r="O29" s="155"/>
      <c r="P29" s="156">
        <f t="shared" si="5"/>
        <v>1</v>
      </c>
      <c r="Q29" s="157"/>
      <c r="R29" s="119">
        <v>1988</v>
      </c>
      <c r="S29" s="119" t="s">
        <v>437</v>
      </c>
      <c r="T29" s="119" t="s">
        <v>14</v>
      </c>
      <c r="U29" s="119" t="s">
        <v>34</v>
      </c>
      <c r="V29" s="534" t="s">
        <v>401</v>
      </c>
      <c r="W29" s="535">
        <v>31.781479999999998</v>
      </c>
      <c r="X29" s="536">
        <v>4.5596079999999999</v>
      </c>
      <c r="Y29" s="537">
        <v>4.5596079999999999</v>
      </c>
      <c r="Z29" s="152">
        <f t="shared" si="7"/>
        <v>27.221871999999998</v>
      </c>
      <c r="AA29" s="153">
        <f t="shared" si="29"/>
        <v>27.221871999999998</v>
      </c>
      <c r="AB29" s="154"/>
      <c r="AC29" s="155">
        <f t="shared" si="9"/>
        <v>0.85653254662778444</v>
      </c>
      <c r="AD29" s="155">
        <f t="shared" si="10"/>
        <v>0.85653254662778444</v>
      </c>
      <c r="AE29" s="155"/>
      <c r="AF29" s="156">
        <f t="shared" si="12"/>
        <v>1</v>
      </c>
      <c r="AG29" s="157"/>
      <c r="AH29" s="119">
        <v>1988</v>
      </c>
      <c r="AI29" s="90" t="s">
        <v>512</v>
      </c>
      <c r="AJ29" s="1117" t="s">
        <v>437</v>
      </c>
      <c r="AK29" s="1117" t="s">
        <v>14</v>
      </c>
      <c r="AL29" s="1117" t="s">
        <v>34</v>
      </c>
      <c r="AM29" s="1118" t="s">
        <v>401</v>
      </c>
      <c r="AN29" s="535">
        <v>26.650960000000001</v>
      </c>
      <c r="AO29" s="536">
        <v>1.883097</v>
      </c>
      <c r="AP29" s="537">
        <v>1.883097</v>
      </c>
      <c r="AQ29" s="152">
        <f t="shared" si="40"/>
        <v>24.767863000000002</v>
      </c>
      <c r="AR29" s="153">
        <f t="shared" si="41"/>
        <v>24.767863000000002</v>
      </c>
      <c r="AS29" s="154"/>
      <c r="AT29" s="155">
        <f t="shared" si="42"/>
        <v>0.92934224508235352</v>
      </c>
      <c r="AU29" s="155">
        <f t="shared" si="43"/>
        <v>0.92934224508235352</v>
      </c>
      <c r="AV29" s="155"/>
      <c r="AW29" s="156">
        <f t="shared" si="44"/>
        <v>1</v>
      </c>
      <c r="AX29" s="157"/>
      <c r="AY29" s="119">
        <v>1988</v>
      </c>
      <c r="AZ29" s="90" t="s">
        <v>512</v>
      </c>
      <c r="BA29" s="119" t="s">
        <v>437</v>
      </c>
      <c r="BB29" s="119" t="s">
        <v>14</v>
      </c>
      <c r="BC29" s="119" t="s">
        <v>34</v>
      </c>
      <c r="BD29" s="1119" t="s">
        <v>401</v>
      </c>
      <c r="BE29" s="535">
        <v>25.628399999999999</v>
      </c>
      <c r="BF29" s="536">
        <v>2.1106229999999999</v>
      </c>
      <c r="BG29" s="537">
        <v>2.1106229999999999</v>
      </c>
      <c r="BH29" s="152">
        <f t="shared" si="45"/>
        <v>23.517776999999999</v>
      </c>
      <c r="BI29" s="153">
        <f t="shared" si="46"/>
        <v>23.517776999999999</v>
      </c>
      <c r="BJ29" s="154"/>
      <c r="BK29" s="544">
        <f t="shared" si="47"/>
        <v>0.91764515147258507</v>
      </c>
      <c r="BL29" s="544">
        <f t="shared" si="48"/>
        <v>0.91764515147258507</v>
      </c>
      <c r="BM29" s="544"/>
      <c r="BN29" s="156">
        <f t="shared" si="49"/>
        <v>1</v>
      </c>
      <c r="BO29" s="157"/>
      <c r="BP29" s="81"/>
      <c r="BQ29" s="81"/>
      <c r="BR29" s="81"/>
      <c r="BS29" s="81"/>
      <c r="BT29" s="81"/>
      <c r="BU29" s="81"/>
      <c r="BV29" s="81"/>
      <c r="BW29" s="81"/>
      <c r="BX29" s="81"/>
    </row>
    <row r="30" spans="1:76" ht="11.45" customHeight="1">
      <c r="A30" s="664">
        <v>1985</v>
      </c>
      <c r="B30" s="90" t="s">
        <v>512</v>
      </c>
      <c r="C30" s="119" t="s">
        <v>437</v>
      </c>
      <c r="D30" s="119" t="s">
        <v>16</v>
      </c>
      <c r="E30" s="119" t="s">
        <v>35</v>
      </c>
      <c r="F30" s="534" t="s">
        <v>401</v>
      </c>
      <c r="G30" s="535">
        <v>38.326140000000002</v>
      </c>
      <c r="H30" s="536">
        <v>10.523149999999999</v>
      </c>
      <c r="I30" s="537">
        <v>10.523149999999999</v>
      </c>
      <c r="J30" s="152">
        <f t="shared" si="0"/>
        <v>27.802990000000001</v>
      </c>
      <c r="K30" s="153">
        <f t="shared" si="28"/>
        <v>27.802990000000001</v>
      </c>
      <c r="L30" s="154"/>
      <c r="M30" s="155">
        <f t="shared" si="2"/>
        <v>0.72543152010612078</v>
      </c>
      <c r="N30" s="155">
        <f t="shared" si="3"/>
        <v>0.72543152010612078</v>
      </c>
      <c r="O30" s="155"/>
      <c r="P30" s="156">
        <f t="shared" si="5"/>
        <v>1</v>
      </c>
      <c r="Q30" s="157"/>
      <c r="R30" s="119">
        <v>1985</v>
      </c>
      <c r="S30" s="119" t="s">
        <v>437</v>
      </c>
      <c r="T30" s="119" t="s">
        <v>16</v>
      </c>
      <c r="U30" s="119" t="s">
        <v>35</v>
      </c>
      <c r="V30" s="534" t="s">
        <v>401</v>
      </c>
      <c r="W30" s="535">
        <v>30.323070000000001</v>
      </c>
      <c r="X30" s="536">
        <v>4.4607219999999996</v>
      </c>
      <c r="Y30" s="537">
        <v>4.4607219999999996</v>
      </c>
      <c r="Z30" s="152">
        <f t="shared" si="7"/>
        <v>25.862348000000001</v>
      </c>
      <c r="AA30" s="153">
        <f t="shared" si="29"/>
        <v>25.862348000000001</v>
      </c>
      <c r="AB30" s="154"/>
      <c r="AC30" s="155">
        <f t="shared" si="9"/>
        <v>0.85289345702793284</v>
      </c>
      <c r="AD30" s="155">
        <f t="shared" si="10"/>
        <v>0.85289345702793284</v>
      </c>
      <c r="AE30" s="155"/>
      <c r="AF30" s="156">
        <f t="shared" si="12"/>
        <v>1</v>
      </c>
      <c r="AG30" s="157"/>
      <c r="AH30" s="119">
        <v>1985</v>
      </c>
      <c r="AI30" s="90" t="s">
        <v>512</v>
      </c>
      <c r="AJ30" s="1117" t="s">
        <v>437</v>
      </c>
      <c r="AK30" s="1117" t="s">
        <v>16</v>
      </c>
      <c r="AL30" s="1117" t="s">
        <v>35</v>
      </c>
      <c r="AM30" s="1118" t="s">
        <v>401</v>
      </c>
      <c r="AN30" s="535">
        <v>25.1189</v>
      </c>
      <c r="AO30" s="536">
        <v>2.0335649999999998</v>
      </c>
      <c r="AP30" s="537">
        <v>2.0335649999999998</v>
      </c>
      <c r="AQ30" s="152">
        <f t="shared" si="40"/>
        <v>23.085335000000001</v>
      </c>
      <c r="AR30" s="153">
        <f t="shared" si="41"/>
        <v>23.085335000000001</v>
      </c>
      <c r="AS30" s="154"/>
      <c r="AT30" s="155">
        <f t="shared" si="42"/>
        <v>0.91904243418302556</v>
      </c>
      <c r="AU30" s="155">
        <f t="shared" si="43"/>
        <v>0.91904243418302556</v>
      </c>
      <c r="AV30" s="155"/>
      <c r="AW30" s="156">
        <f t="shared" si="44"/>
        <v>1</v>
      </c>
      <c r="AX30" s="157"/>
      <c r="AY30" s="119">
        <v>1985</v>
      </c>
      <c r="AZ30" s="90" t="s">
        <v>512</v>
      </c>
      <c r="BA30" s="119" t="s">
        <v>437</v>
      </c>
      <c r="BB30" s="119" t="s">
        <v>16</v>
      </c>
      <c r="BC30" s="119" t="s">
        <v>35</v>
      </c>
      <c r="BD30" s="1119" t="s">
        <v>401</v>
      </c>
      <c r="BE30" s="535">
        <v>24.722280000000001</v>
      </c>
      <c r="BF30" s="536">
        <v>2.1230359999999999</v>
      </c>
      <c r="BG30" s="537">
        <v>2.1230359999999999</v>
      </c>
      <c r="BH30" s="152">
        <f t="shared" si="45"/>
        <v>22.599244000000002</v>
      </c>
      <c r="BI30" s="153">
        <f t="shared" si="46"/>
        <v>22.599244000000002</v>
      </c>
      <c r="BJ30" s="154"/>
      <c r="BK30" s="544">
        <f t="shared" si="47"/>
        <v>0.91412458721444789</v>
      </c>
      <c r="BL30" s="544">
        <f t="shared" si="48"/>
        <v>0.91412458721444789</v>
      </c>
      <c r="BM30" s="544"/>
      <c r="BN30" s="156">
        <f t="shared" si="49"/>
        <v>1</v>
      </c>
      <c r="BO30" s="157"/>
      <c r="BP30" s="81"/>
      <c r="BQ30" s="81"/>
      <c r="BR30" s="81"/>
      <c r="BS30" s="81"/>
      <c r="BT30" s="81"/>
      <c r="BU30" s="81"/>
      <c r="BV30" s="81"/>
      <c r="BW30" s="81"/>
      <c r="BX30" s="81"/>
    </row>
    <row r="31" spans="1:76" ht="11.45" customHeight="1">
      <c r="A31" s="661">
        <v>2013</v>
      </c>
      <c r="B31" s="359" t="s">
        <v>515</v>
      </c>
      <c r="C31" s="116" t="s">
        <v>438</v>
      </c>
      <c r="D31" s="116" t="s">
        <v>20</v>
      </c>
      <c r="E31" s="116" t="s">
        <v>36</v>
      </c>
      <c r="F31" s="492" t="s">
        <v>313</v>
      </c>
      <c r="G31" s="510">
        <v>40.472929999999998</v>
      </c>
      <c r="H31" s="511">
        <v>23.806750000000001</v>
      </c>
      <c r="I31" s="512">
        <v>24.884060000000002</v>
      </c>
      <c r="J31" s="513">
        <f t="shared" si="0"/>
        <v>15.588869999999996</v>
      </c>
      <c r="K31" s="514">
        <f t="shared" si="28"/>
        <v>16.666179999999997</v>
      </c>
      <c r="L31" s="515">
        <f t="shared" si="28"/>
        <v>-1.0773100000000007</v>
      </c>
      <c r="M31" s="517">
        <f t="shared" si="2"/>
        <v>0.38516781463560945</v>
      </c>
      <c r="N31" s="517">
        <f t="shared" si="3"/>
        <v>0.41178585291452824</v>
      </c>
      <c r="O31" s="517">
        <f t="shared" si="4"/>
        <v>-2.6618038278918791E-2</v>
      </c>
      <c r="P31" s="516">
        <f t="shared" si="5"/>
        <v>1.0691076389757566</v>
      </c>
      <c r="Q31" s="518">
        <f t="shared" si="6"/>
        <v>-6.9107638975756475E-2</v>
      </c>
      <c r="R31" s="116">
        <v>2013</v>
      </c>
      <c r="S31" s="116" t="s">
        <v>438</v>
      </c>
      <c r="T31" s="116" t="s">
        <v>20</v>
      </c>
      <c r="U31" s="116" t="s">
        <v>36</v>
      </c>
      <c r="V31" s="492" t="s">
        <v>313</v>
      </c>
      <c r="W31" s="510">
        <v>34.560200000000002</v>
      </c>
      <c r="X31" s="511">
        <v>18.152509999999999</v>
      </c>
      <c r="Y31" s="512">
        <v>19.038080000000001</v>
      </c>
      <c r="Z31" s="513">
        <f t="shared" si="7"/>
        <v>15.522120000000001</v>
      </c>
      <c r="AA31" s="514">
        <f t="shared" si="29"/>
        <v>16.407690000000002</v>
      </c>
      <c r="AB31" s="515">
        <f t="shared" si="29"/>
        <v>-0.8855700000000013</v>
      </c>
      <c r="AC31" s="517">
        <f t="shared" si="9"/>
        <v>0.44913281751841716</v>
      </c>
      <c r="AD31" s="517">
        <f t="shared" si="10"/>
        <v>0.47475680117591917</v>
      </c>
      <c r="AE31" s="517">
        <f t="shared" si="11"/>
        <v>-2.5623983657502018E-2</v>
      </c>
      <c r="AF31" s="516">
        <f t="shared" si="12"/>
        <v>1.0570521294771591</v>
      </c>
      <c r="AG31" s="518">
        <f t="shared" si="13"/>
        <v>-5.7052129477159125E-2</v>
      </c>
      <c r="AH31" s="116">
        <v>2013</v>
      </c>
      <c r="AI31" s="359" t="s">
        <v>515</v>
      </c>
      <c r="AJ31" s="1106" t="s">
        <v>438</v>
      </c>
      <c r="AK31" s="1106" t="s">
        <v>20</v>
      </c>
      <c r="AL31" s="1106" t="s">
        <v>36</v>
      </c>
      <c r="AM31" s="1108" t="s">
        <v>313</v>
      </c>
      <c r="AN31" s="510">
        <v>28.034050000000001</v>
      </c>
      <c r="AO31" s="511">
        <v>11.836880000000001</v>
      </c>
      <c r="AP31" s="512">
        <v>12.399979999999999</v>
      </c>
      <c r="AQ31" s="513">
        <f t="shared" si="40"/>
        <v>15.634070000000001</v>
      </c>
      <c r="AR31" s="514">
        <f t="shared" si="41"/>
        <v>16.19717</v>
      </c>
      <c r="AS31" s="515">
        <f t="shared" si="41"/>
        <v>-0.5630999999999986</v>
      </c>
      <c r="AT31" s="517">
        <f t="shared" si="42"/>
        <v>0.55768146236451743</v>
      </c>
      <c r="AU31" s="517">
        <f t="shared" si="43"/>
        <v>0.57776775028938021</v>
      </c>
      <c r="AV31" s="517">
        <f t="shared" si="50"/>
        <v>-2.008628792486275E-2</v>
      </c>
      <c r="AW31" s="516">
        <f t="shared" si="44"/>
        <v>1.0360174925659154</v>
      </c>
      <c r="AX31" s="518">
        <f>(AO31-AP31)/(AN31-AP31)</f>
        <v>-3.6017492565915243E-2</v>
      </c>
      <c r="AY31" s="116">
        <v>2013</v>
      </c>
      <c r="AZ31" s="359" t="s">
        <v>515</v>
      </c>
      <c r="BA31" s="116" t="s">
        <v>438</v>
      </c>
      <c r="BB31" s="116" t="s">
        <v>20</v>
      </c>
      <c r="BC31" s="116" t="s">
        <v>36</v>
      </c>
      <c r="BD31" s="1109" t="s">
        <v>313</v>
      </c>
      <c r="BE31" s="510">
        <v>22.913959999999999</v>
      </c>
      <c r="BF31" s="511">
        <v>8.9701020000000007</v>
      </c>
      <c r="BG31" s="512">
        <v>9.3146540000000009</v>
      </c>
      <c r="BH31" s="513">
        <f t="shared" si="45"/>
        <v>13.599305999999999</v>
      </c>
      <c r="BI31" s="514">
        <f t="shared" si="46"/>
        <v>13.943857999999999</v>
      </c>
      <c r="BJ31" s="515">
        <f t="shared" si="46"/>
        <v>-0.34455200000000019</v>
      </c>
      <c r="BK31" s="517">
        <f t="shared" si="47"/>
        <v>0.59349435889737079</v>
      </c>
      <c r="BL31" s="517">
        <f t="shared" si="48"/>
        <v>0.60853113124051883</v>
      </c>
      <c r="BM31" s="517">
        <f t="shared" si="51"/>
        <v>-1.5036772343148028E-2</v>
      </c>
      <c r="BN31" s="516">
        <f t="shared" si="49"/>
        <v>1.0253359987634663</v>
      </c>
      <c r="BO31" s="518">
        <f t="shared" ref="BO31:BO81" si="54">(BF31-BG31)/(BE31-BG31)</f>
        <v>-2.533599876346633E-2</v>
      </c>
      <c r="BP31" s="81"/>
      <c r="BQ31" s="81"/>
      <c r="BR31" s="81"/>
      <c r="BS31" s="81"/>
      <c r="BT31" s="81"/>
      <c r="BU31" s="81"/>
      <c r="BV31" s="81"/>
      <c r="BW31" s="81"/>
      <c r="BX31" s="81"/>
    </row>
    <row r="32" spans="1:76" ht="11.45" customHeight="1">
      <c r="A32" s="663">
        <v>2011</v>
      </c>
      <c r="B32" s="87" t="s">
        <v>515</v>
      </c>
      <c r="C32" s="82" t="s">
        <v>438</v>
      </c>
      <c r="D32" s="82" t="s">
        <v>4</v>
      </c>
      <c r="E32" s="82" t="s">
        <v>37</v>
      </c>
      <c r="F32" s="493" t="s">
        <v>313</v>
      </c>
      <c r="G32" s="519">
        <v>40.039589999999997</v>
      </c>
      <c r="H32" s="520">
        <v>24.378489999999999</v>
      </c>
      <c r="I32" s="521">
        <v>25.41506</v>
      </c>
      <c r="J32" s="124">
        <f t="shared" si="0"/>
        <v>14.624529999999996</v>
      </c>
      <c r="K32" s="125">
        <f t="shared" si="28"/>
        <v>15.661099999999998</v>
      </c>
      <c r="L32" s="126">
        <f t="shared" si="28"/>
        <v>-1.0365700000000011</v>
      </c>
      <c r="M32" s="314">
        <f t="shared" si="2"/>
        <v>0.36525174208826805</v>
      </c>
      <c r="N32" s="314">
        <f t="shared" si="3"/>
        <v>0.39114036881996039</v>
      </c>
      <c r="O32" s="314">
        <f t="shared" si="4"/>
        <v>-2.5888626731692337E-2</v>
      </c>
      <c r="P32" s="128">
        <f t="shared" si="5"/>
        <v>1.070878859012905</v>
      </c>
      <c r="Q32" s="129">
        <f t="shared" si="6"/>
        <v>-7.0878859012905124E-2</v>
      </c>
      <c r="R32" s="82">
        <v>2011</v>
      </c>
      <c r="S32" s="82" t="s">
        <v>438</v>
      </c>
      <c r="T32" s="82" t="s">
        <v>4</v>
      </c>
      <c r="U32" s="82" t="s">
        <v>37</v>
      </c>
      <c r="V32" s="493" t="s">
        <v>313</v>
      </c>
      <c r="W32" s="519">
        <v>34.33916</v>
      </c>
      <c r="X32" s="520">
        <v>18.93178</v>
      </c>
      <c r="Y32" s="521">
        <v>19.749300000000002</v>
      </c>
      <c r="Z32" s="124">
        <f t="shared" si="7"/>
        <v>14.589859999999998</v>
      </c>
      <c r="AA32" s="125">
        <f t="shared" si="29"/>
        <v>15.40738</v>
      </c>
      <c r="AB32" s="126">
        <f t="shared" si="29"/>
        <v>-0.8175200000000018</v>
      </c>
      <c r="AC32" s="314">
        <f t="shared" si="9"/>
        <v>0.42487527359434529</v>
      </c>
      <c r="AD32" s="314">
        <f t="shared" si="10"/>
        <v>0.44868249543669675</v>
      </c>
      <c r="AE32" s="314">
        <f t="shared" si="11"/>
        <v>-2.3807221842351466E-2</v>
      </c>
      <c r="AF32" s="128">
        <f t="shared" si="12"/>
        <v>1.0560334369212592</v>
      </c>
      <c r="AG32" s="129">
        <f t="shared" si="13"/>
        <v>-5.6033436921259144E-2</v>
      </c>
      <c r="AH32" s="82">
        <v>2011</v>
      </c>
      <c r="AI32" s="87" t="s">
        <v>515</v>
      </c>
      <c r="AJ32" s="1084" t="s">
        <v>438</v>
      </c>
      <c r="AK32" s="1084" t="s">
        <v>4</v>
      </c>
      <c r="AL32" s="1084" t="s">
        <v>37</v>
      </c>
      <c r="AM32" s="1111" t="s">
        <v>313</v>
      </c>
      <c r="AN32" s="519">
        <v>28.020779999999998</v>
      </c>
      <c r="AO32" s="520">
        <v>12.60806</v>
      </c>
      <c r="AP32" s="521">
        <v>13.189730000000001</v>
      </c>
      <c r="AQ32" s="124">
        <f t="shared" si="40"/>
        <v>14.831049999999998</v>
      </c>
      <c r="AR32" s="125">
        <f t="shared" si="41"/>
        <v>15.412719999999998</v>
      </c>
      <c r="AS32" s="126">
        <f t="shared" si="41"/>
        <v>-0.5816700000000008</v>
      </c>
      <c r="AT32" s="314">
        <f t="shared" si="42"/>
        <v>0.52928755016812512</v>
      </c>
      <c r="AU32" s="314">
        <f t="shared" si="43"/>
        <v>0.55004607295014629</v>
      </c>
      <c r="AV32" s="314">
        <f t="shared" si="50"/>
        <v>-2.0758522782021088E-2</v>
      </c>
      <c r="AW32" s="128">
        <f t="shared" si="44"/>
        <v>1.0392197450618803</v>
      </c>
      <c r="AX32" s="129">
        <f>(AO32-AP32)/(AN32-AP32)</f>
        <v>-3.9219745061880369E-2</v>
      </c>
      <c r="AY32" s="82">
        <v>2011</v>
      </c>
      <c r="AZ32" s="87" t="s">
        <v>515</v>
      </c>
      <c r="BA32" s="82" t="s">
        <v>438</v>
      </c>
      <c r="BB32" s="82" t="s">
        <v>4</v>
      </c>
      <c r="BC32" s="82" t="s">
        <v>37</v>
      </c>
      <c r="BD32" s="1112" t="s">
        <v>313</v>
      </c>
      <c r="BE32" s="519">
        <v>22.60209</v>
      </c>
      <c r="BF32" s="520">
        <v>9.4719979999999993</v>
      </c>
      <c r="BG32" s="521">
        <v>9.7989429999999995</v>
      </c>
      <c r="BH32" s="124">
        <f t="shared" si="45"/>
        <v>12.803147000000001</v>
      </c>
      <c r="BI32" s="125">
        <f t="shared" si="46"/>
        <v>13.130092000000001</v>
      </c>
      <c r="BJ32" s="126">
        <f t="shared" si="46"/>
        <v>-0.32694500000000026</v>
      </c>
      <c r="BK32" s="314">
        <f t="shared" si="47"/>
        <v>0.56645854432045895</v>
      </c>
      <c r="BL32" s="314">
        <f t="shared" si="48"/>
        <v>0.58092379952473427</v>
      </c>
      <c r="BM32" s="314">
        <f t="shared" si="51"/>
        <v>-1.4465255204275369E-2</v>
      </c>
      <c r="BN32" s="128">
        <f t="shared" si="49"/>
        <v>1.0255362997862947</v>
      </c>
      <c r="BO32" s="129">
        <f t="shared" si="54"/>
        <v>-2.5536299786294746E-2</v>
      </c>
      <c r="BP32" s="81"/>
      <c r="BQ32" s="81"/>
      <c r="BR32" s="81"/>
      <c r="BS32" s="81"/>
      <c r="BT32" s="81"/>
      <c r="BU32" s="81"/>
      <c r="BV32" s="81"/>
      <c r="BW32" s="81"/>
      <c r="BX32" s="81"/>
    </row>
    <row r="33" spans="1:76" ht="11.45" customHeight="1">
      <c r="A33" s="663">
        <v>2009</v>
      </c>
      <c r="B33" s="87" t="s">
        <v>515</v>
      </c>
      <c r="C33" s="82" t="s">
        <v>438</v>
      </c>
      <c r="D33" s="82" t="s">
        <v>6</v>
      </c>
      <c r="E33" s="82" t="s">
        <v>38</v>
      </c>
      <c r="F33" s="493" t="s">
        <v>313</v>
      </c>
      <c r="G33" s="519">
        <v>39.889679999999998</v>
      </c>
      <c r="H33" s="520">
        <v>24.970130000000001</v>
      </c>
      <c r="I33" s="521">
        <v>26.066669999999998</v>
      </c>
      <c r="J33" s="124">
        <f t="shared" si="0"/>
        <v>13.82301</v>
      </c>
      <c r="K33" s="125">
        <f t="shared" si="28"/>
        <v>14.919549999999997</v>
      </c>
      <c r="L33" s="126">
        <f t="shared" si="28"/>
        <v>-1.0965399999999974</v>
      </c>
      <c r="M33" s="314">
        <f t="shared" si="2"/>
        <v>0.34653098244959601</v>
      </c>
      <c r="N33" s="314">
        <f t="shared" si="3"/>
        <v>0.37402029798183384</v>
      </c>
      <c r="O33" s="314">
        <f t="shared" si="4"/>
        <v>-2.7489315532237848E-2</v>
      </c>
      <c r="P33" s="128">
        <f t="shared" si="5"/>
        <v>1.0793271508882651</v>
      </c>
      <c r="Q33" s="129">
        <f t="shared" si="6"/>
        <v>-7.9327150888265099E-2</v>
      </c>
      <c r="R33" s="82">
        <v>2009</v>
      </c>
      <c r="S33" s="82" t="s">
        <v>438</v>
      </c>
      <c r="T33" s="82" t="s">
        <v>6</v>
      </c>
      <c r="U33" s="82" t="s">
        <v>38</v>
      </c>
      <c r="V33" s="493" t="s">
        <v>313</v>
      </c>
      <c r="W33" s="519">
        <v>34.518520000000002</v>
      </c>
      <c r="X33" s="520">
        <v>19.28537</v>
      </c>
      <c r="Y33" s="521">
        <v>20.193529999999999</v>
      </c>
      <c r="Z33" s="124">
        <f t="shared" si="7"/>
        <v>14.324990000000003</v>
      </c>
      <c r="AA33" s="125">
        <f t="shared" si="29"/>
        <v>15.233150000000002</v>
      </c>
      <c r="AB33" s="126">
        <f t="shared" si="29"/>
        <v>-0.90815999999999875</v>
      </c>
      <c r="AC33" s="314">
        <f t="shared" si="9"/>
        <v>0.41499432768264694</v>
      </c>
      <c r="AD33" s="314">
        <f t="shared" si="10"/>
        <v>0.44130368277666598</v>
      </c>
      <c r="AE33" s="314">
        <f t="shared" si="11"/>
        <v>-2.6309355094019056E-2</v>
      </c>
      <c r="AF33" s="128">
        <f t="shared" si="12"/>
        <v>1.0633969028948711</v>
      </c>
      <c r="AG33" s="129">
        <f t="shared" si="13"/>
        <v>-6.3396902894871029E-2</v>
      </c>
      <c r="AH33" s="82">
        <v>2009</v>
      </c>
      <c r="AI33" s="87" t="s">
        <v>515</v>
      </c>
      <c r="AJ33" s="1084" t="s">
        <v>438</v>
      </c>
      <c r="AK33" s="1084" t="s">
        <v>6</v>
      </c>
      <c r="AL33" s="1084" t="s">
        <v>38</v>
      </c>
      <c r="AM33" s="1111" t="s">
        <v>313</v>
      </c>
      <c r="AN33" s="519">
        <v>27.475110000000001</v>
      </c>
      <c r="AO33" s="520">
        <v>12.04124</v>
      </c>
      <c r="AP33" s="521">
        <v>12.539630000000001</v>
      </c>
      <c r="AQ33" s="124">
        <f t="shared" si="40"/>
        <v>14.93548</v>
      </c>
      <c r="AR33" s="125">
        <f t="shared" si="41"/>
        <v>15.433870000000001</v>
      </c>
      <c r="AS33" s="126">
        <f t="shared" si="41"/>
        <v>-0.49839000000000055</v>
      </c>
      <c r="AT33" s="314">
        <f t="shared" si="42"/>
        <v>0.54360037139068773</v>
      </c>
      <c r="AU33" s="314">
        <f t="shared" si="43"/>
        <v>0.56174006218719419</v>
      </c>
      <c r="AV33" s="314">
        <f t="shared" si="50"/>
        <v>-1.8139690796506385E-2</v>
      </c>
      <c r="AW33" s="128">
        <f t="shared" si="44"/>
        <v>1.0333695334867041</v>
      </c>
      <c r="AX33" s="129">
        <f>(AO33-AP33)/(AN33-AP33)</f>
        <v>-3.3369533486704184E-2</v>
      </c>
      <c r="AY33" s="82">
        <v>2009</v>
      </c>
      <c r="AZ33" s="87" t="s">
        <v>515</v>
      </c>
      <c r="BA33" s="82" t="s">
        <v>438</v>
      </c>
      <c r="BB33" s="82" t="s">
        <v>6</v>
      </c>
      <c r="BC33" s="82" t="s">
        <v>38</v>
      </c>
      <c r="BD33" s="1112" t="s">
        <v>313</v>
      </c>
      <c r="BE33" s="519">
        <v>22.240919999999999</v>
      </c>
      <c r="BF33" s="520">
        <v>9.1934500000000003</v>
      </c>
      <c r="BG33" s="521">
        <v>9.5142600000000002</v>
      </c>
      <c r="BH33" s="124">
        <f t="shared" si="45"/>
        <v>12.726659999999999</v>
      </c>
      <c r="BI33" s="125">
        <f t="shared" si="46"/>
        <v>13.047469999999999</v>
      </c>
      <c r="BJ33" s="126">
        <f t="shared" si="46"/>
        <v>-0.32080999999999982</v>
      </c>
      <c r="BK33" s="314">
        <f t="shared" si="47"/>
        <v>0.5722182355765858</v>
      </c>
      <c r="BL33" s="314">
        <f t="shared" si="48"/>
        <v>0.58664254895930557</v>
      </c>
      <c r="BM33" s="314">
        <f t="shared" si="51"/>
        <v>-1.4424313382719772E-2</v>
      </c>
      <c r="BN33" s="128">
        <f t="shared" si="49"/>
        <v>1.0252077135713533</v>
      </c>
      <c r="BO33" s="129">
        <f t="shared" si="54"/>
        <v>-2.520771357135335E-2</v>
      </c>
      <c r="BP33" s="81"/>
      <c r="BQ33" s="81"/>
      <c r="BR33" s="81"/>
      <c r="BS33" s="81"/>
      <c r="BT33" s="81"/>
      <c r="BU33" s="81"/>
      <c r="BV33" s="81"/>
      <c r="BW33" s="81"/>
      <c r="BX33" s="81"/>
    </row>
    <row r="34" spans="1:76" ht="11.45" customHeight="1">
      <c r="A34" s="662">
        <v>2006</v>
      </c>
      <c r="B34" s="91" t="s">
        <v>515</v>
      </c>
      <c r="C34" s="121" t="s">
        <v>438</v>
      </c>
      <c r="D34" s="121" t="s">
        <v>8</v>
      </c>
      <c r="E34" s="121" t="s">
        <v>39</v>
      </c>
      <c r="F34" s="494" t="s">
        <v>313</v>
      </c>
      <c r="G34" s="522">
        <v>41.316540000000003</v>
      </c>
      <c r="H34" s="523">
        <v>25.557729999999999</v>
      </c>
      <c r="I34" s="524">
        <v>26.521470000000001</v>
      </c>
      <c r="J34" s="337">
        <f t="shared" si="0"/>
        <v>14.795070000000003</v>
      </c>
      <c r="K34" s="338">
        <f t="shared" si="28"/>
        <v>15.758810000000004</v>
      </c>
      <c r="L34" s="525">
        <f t="shared" si="28"/>
        <v>-0.96374000000000137</v>
      </c>
      <c r="M34" s="341">
        <f t="shared" si="2"/>
        <v>0.35809073073398695</v>
      </c>
      <c r="N34" s="341">
        <f t="shared" si="3"/>
        <v>0.38141649809011119</v>
      </c>
      <c r="O34" s="341">
        <f t="shared" si="4"/>
        <v>-2.3325767356124238E-2</v>
      </c>
      <c r="P34" s="526">
        <f t="shared" si="5"/>
        <v>1.0651392659852235</v>
      </c>
      <c r="Q34" s="527">
        <f t="shared" si="6"/>
        <v>-6.5139265985223543E-2</v>
      </c>
      <c r="R34" s="121">
        <v>2006</v>
      </c>
      <c r="S34" s="121" t="s">
        <v>438</v>
      </c>
      <c r="T34" s="121" t="s">
        <v>8</v>
      </c>
      <c r="U34" s="121" t="s">
        <v>39</v>
      </c>
      <c r="V34" s="494" t="s">
        <v>313</v>
      </c>
      <c r="W34" s="522">
        <v>35.213569999999997</v>
      </c>
      <c r="X34" s="523">
        <v>19.706689999999998</v>
      </c>
      <c r="Y34" s="524">
        <v>20.489439999999998</v>
      </c>
      <c r="Z34" s="337">
        <f t="shared" si="7"/>
        <v>14.724129999999999</v>
      </c>
      <c r="AA34" s="338">
        <f t="shared" si="29"/>
        <v>15.506879999999999</v>
      </c>
      <c r="AB34" s="525">
        <f t="shared" si="29"/>
        <v>-0.78275000000000006</v>
      </c>
      <c r="AC34" s="341">
        <f t="shared" si="9"/>
        <v>0.4181379507956734</v>
      </c>
      <c r="AD34" s="341">
        <f t="shared" si="10"/>
        <v>0.44036659730893518</v>
      </c>
      <c r="AE34" s="341">
        <f t="shared" si="11"/>
        <v>-2.2228646513261795E-2</v>
      </c>
      <c r="AF34" s="526">
        <f t="shared" si="12"/>
        <v>1.053161035660511</v>
      </c>
      <c r="AG34" s="527">
        <f t="shared" si="13"/>
        <v>-5.3161035660511016E-2</v>
      </c>
      <c r="AH34" s="121">
        <v>2006</v>
      </c>
      <c r="AI34" s="91" t="s">
        <v>515</v>
      </c>
      <c r="AJ34" s="1113" t="s">
        <v>438</v>
      </c>
      <c r="AK34" s="1113" t="s">
        <v>8</v>
      </c>
      <c r="AL34" s="1113" t="s">
        <v>39</v>
      </c>
      <c r="AM34" s="1115" t="s">
        <v>313</v>
      </c>
      <c r="AN34" s="522">
        <v>28.563770000000002</v>
      </c>
      <c r="AO34" s="523">
        <v>13.3195</v>
      </c>
      <c r="AP34" s="524">
        <v>13.8523</v>
      </c>
      <c r="AQ34" s="337">
        <f t="shared" si="40"/>
        <v>14.711470000000002</v>
      </c>
      <c r="AR34" s="338">
        <f t="shared" si="41"/>
        <v>15.244270000000002</v>
      </c>
      <c r="AS34" s="525">
        <f t="shared" si="41"/>
        <v>-0.53279999999999994</v>
      </c>
      <c r="AT34" s="341">
        <f t="shared" si="42"/>
        <v>0.51503950633967444</v>
      </c>
      <c r="AU34" s="341">
        <f t="shared" si="43"/>
        <v>0.53369250627630738</v>
      </c>
      <c r="AV34" s="341">
        <f t="shared" si="50"/>
        <v>-1.8652999936633011E-2</v>
      </c>
      <c r="AW34" s="526">
        <f t="shared" si="44"/>
        <v>1.0362166391257976</v>
      </c>
      <c r="AX34" s="527">
        <f>(AO34-AP34)/(AN34-AP34)</f>
        <v>-3.6216639125797756E-2</v>
      </c>
      <c r="AY34" s="121">
        <v>2006</v>
      </c>
      <c r="AZ34" s="91" t="s">
        <v>515</v>
      </c>
      <c r="BA34" s="121" t="s">
        <v>438</v>
      </c>
      <c r="BB34" s="121" t="s">
        <v>8</v>
      </c>
      <c r="BC34" s="121" t="s">
        <v>39</v>
      </c>
      <c r="BD34" s="1116" t="s">
        <v>313</v>
      </c>
      <c r="BE34" s="522">
        <v>22.464729999999999</v>
      </c>
      <c r="BF34" s="523">
        <v>9.7272400000000001</v>
      </c>
      <c r="BG34" s="524">
        <v>10.048590000000001</v>
      </c>
      <c r="BH34" s="337">
        <f t="shared" si="45"/>
        <v>12.416139999999999</v>
      </c>
      <c r="BI34" s="338">
        <f t="shared" si="46"/>
        <v>12.737489999999999</v>
      </c>
      <c r="BJ34" s="525">
        <f t="shared" si="46"/>
        <v>-0.32135000000000069</v>
      </c>
      <c r="BK34" s="341">
        <f t="shared" si="47"/>
        <v>0.55269482428678196</v>
      </c>
      <c r="BL34" s="341">
        <f t="shared" si="48"/>
        <v>0.56699946983560445</v>
      </c>
      <c r="BM34" s="341">
        <f t="shared" si="51"/>
        <v>-1.4304645548822563E-2</v>
      </c>
      <c r="BN34" s="526">
        <f t="shared" si="49"/>
        <v>1.025881634710949</v>
      </c>
      <c r="BO34" s="527">
        <f t="shared" si="54"/>
        <v>-2.5881634710948873E-2</v>
      </c>
      <c r="BP34" s="81"/>
      <c r="BQ34" s="81"/>
      <c r="BR34" s="81"/>
      <c r="BS34" s="81"/>
      <c r="BT34" s="81"/>
      <c r="BU34" s="81"/>
      <c r="BV34" s="81"/>
      <c r="BW34" s="81"/>
      <c r="BX34" s="81"/>
    </row>
    <row r="35" spans="1:76" ht="11.45" customHeight="1">
      <c r="A35" s="655">
        <v>2013</v>
      </c>
      <c r="B35" s="359" t="s">
        <v>514</v>
      </c>
      <c r="C35" s="116" t="s">
        <v>439</v>
      </c>
      <c r="D35" s="116" t="s">
        <v>680</v>
      </c>
      <c r="E35" s="116" t="s">
        <v>683</v>
      </c>
      <c r="F35" s="492" t="s">
        <v>313</v>
      </c>
      <c r="G35" s="510">
        <v>35.14255</v>
      </c>
      <c r="H35" s="511">
        <v>18.643820000000002</v>
      </c>
      <c r="I35" s="512">
        <v>20.973960000000002</v>
      </c>
      <c r="J35" s="513">
        <f t="shared" si="0"/>
        <v>14.168589999999998</v>
      </c>
      <c r="K35" s="514">
        <f t="shared" si="28"/>
        <v>16.498729999999998</v>
      </c>
      <c r="L35" s="515">
        <f t="shared" si="28"/>
        <v>-2.3301400000000001</v>
      </c>
      <c r="M35" s="516">
        <f t="shared" si="2"/>
        <v>0.40317478384465549</v>
      </c>
      <c r="N35" s="517">
        <f t="shared" si="3"/>
        <v>0.46948016009082999</v>
      </c>
      <c r="O35" s="518">
        <f t="shared" si="4"/>
        <v>-6.6305376246174511E-2</v>
      </c>
      <c r="P35" s="517">
        <f t="shared" si="5"/>
        <v>1.1644581429768242</v>
      </c>
      <c r="Q35" s="518">
        <f t="shared" si="6"/>
        <v>-0.16445814297682412</v>
      </c>
      <c r="R35" s="661">
        <v>2013</v>
      </c>
      <c r="S35" s="116" t="s">
        <v>439</v>
      </c>
      <c r="T35" s="116" t="s">
        <v>680</v>
      </c>
      <c r="U35" s="116" t="s">
        <v>683</v>
      </c>
      <c r="V35" s="492" t="s">
        <v>313</v>
      </c>
      <c r="W35" s="510">
        <v>31.461169999999999</v>
      </c>
      <c r="X35" s="511">
        <v>12.688800000000001</v>
      </c>
      <c r="Y35" s="512">
        <v>13.687670000000001</v>
      </c>
      <c r="Z35" s="513">
        <f t="shared" si="7"/>
        <v>17.773499999999999</v>
      </c>
      <c r="AA35" s="514">
        <f t="shared" si="29"/>
        <v>18.772369999999999</v>
      </c>
      <c r="AB35" s="515">
        <f t="shared" si="29"/>
        <v>-0.99887000000000015</v>
      </c>
      <c r="AC35" s="516">
        <f t="shared" si="9"/>
        <v>0.56493448908607025</v>
      </c>
      <c r="AD35" s="517">
        <f t="shared" si="10"/>
        <v>0.59668378512305797</v>
      </c>
      <c r="AE35" s="518">
        <f t="shared" si="11"/>
        <v>-3.1749296036987826E-2</v>
      </c>
      <c r="AF35" s="517">
        <f t="shared" si="12"/>
        <v>1.056199960615523</v>
      </c>
      <c r="AG35" s="518">
        <f t="shared" si="13"/>
        <v>-5.6199960615523126E-2</v>
      </c>
      <c r="AH35" s="655">
        <v>2013</v>
      </c>
      <c r="AI35" s="359" t="s">
        <v>514</v>
      </c>
      <c r="AJ35" s="1106" t="s">
        <v>439</v>
      </c>
      <c r="AK35" s="1106" t="s">
        <v>680</v>
      </c>
      <c r="AL35" s="1106" t="s">
        <v>683</v>
      </c>
      <c r="AM35" s="1108" t="s">
        <v>313</v>
      </c>
      <c r="AN35" s="510">
        <v>27.458069999999999</v>
      </c>
      <c r="AO35" s="511">
        <v>8.0014959999999995</v>
      </c>
      <c r="AP35" s="512">
        <v>8.0817440000000005</v>
      </c>
      <c r="AQ35" s="513">
        <f t="shared" si="40"/>
        <v>19.376325999999999</v>
      </c>
      <c r="AR35" s="514">
        <f t="shared" si="41"/>
        <v>19.456574</v>
      </c>
      <c r="AS35" s="515">
        <f t="shared" si="41"/>
        <v>-8.0248000000000985E-2</v>
      </c>
      <c r="AT35" s="516">
        <f t="shared" si="42"/>
        <v>0.70566962645225972</v>
      </c>
      <c r="AU35" s="517">
        <f t="shared" si="43"/>
        <v>0.70859219165804443</v>
      </c>
      <c r="AV35" s="518">
        <f t="shared" si="50"/>
        <v>-2.9225652057847107E-3</v>
      </c>
      <c r="AW35" s="517">
        <f t="shared" si="44"/>
        <v>1.0041415488158076</v>
      </c>
      <c r="AX35" s="518">
        <f t="shared" ref="AX35:AX47" si="55">(AO35-AP35)/(AN35-AP35)</f>
        <v>-4.1415488158075475E-3</v>
      </c>
      <c r="AY35" s="663">
        <v>2013</v>
      </c>
      <c r="AZ35" s="87" t="s">
        <v>514</v>
      </c>
      <c r="BA35" s="82" t="s">
        <v>439</v>
      </c>
      <c r="BB35" s="82" t="s">
        <v>680</v>
      </c>
      <c r="BC35" s="82" t="s">
        <v>683</v>
      </c>
      <c r="BD35" s="1112" t="s">
        <v>313</v>
      </c>
      <c r="BE35" s="510">
        <v>23.31091</v>
      </c>
      <c r="BF35" s="511">
        <v>6.1797339999999998</v>
      </c>
      <c r="BG35" s="512">
        <v>6.4393529999999997</v>
      </c>
      <c r="BH35" s="514">
        <f t="shared" si="45"/>
        <v>16.871556999999999</v>
      </c>
      <c r="BI35" s="514">
        <f t="shared" si="46"/>
        <v>17.131176</v>
      </c>
      <c r="BJ35" s="514">
        <f t="shared" si="46"/>
        <v>-0.25961899999999982</v>
      </c>
      <c r="BK35" s="516">
        <f t="shared" si="47"/>
        <v>0.72376226410723565</v>
      </c>
      <c r="BL35" s="517">
        <f t="shared" si="48"/>
        <v>0.73489949555808842</v>
      </c>
      <c r="BM35" s="518">
        <f t="shared" si="51"/>
        <v>-1.1137231450852833E-2</v>
      </c>
      <c r="BN35" s="517">
        <f t="shared" si="49"/>
        <v>1.0153879692312926</v>
      </c>
      <c r="BO35" s="518">
        <f t="shared" si="54"/>
        <v>-1.5387969231292632E-2</v>
      </c>
      <c r="BP35" s="81"/>
      <c r="BQ35" s="81"/>
      <c r="BR35" s="81"/>
      <c r="BS35" s="81"/>
      <c r="BT35" s="81"/>
      <c r="BU35" s="81"/>
      <c r="BV35" s="81"/>
      <c r="BW35" s="81"/>
      <c r="BX35" s="81"/>
    </row>
    <row r="36" spans="1:76" ht="11.45" customHeight="1">
      <c r="A36" s="656">
        <v>2010</v>
      </c>
      <c r="B36" s="87" t="s">
        <v>514</v>
      </c>
      <c r="C36" s="82" t="s">
        <v>439</v>
      </c>
      <c r="D36" s="82" t="s">
        <v>4</v>
      </c>
      <c r="E36" s="82" t="s">
        <v>40</v>
      </c>
      <c r="F36" s="493" t="s">
        <v>313</v>
      </c>
      <c r="G36" s="519">
        <v>36.14629</v>
      </c>
      <c r="H36" s="520">
        <v>18.053419999999999</v>
      </c>
      <c r="I36" s="521">
        <v>20.190380000000001</v>
      </c>
      <c r="J36" s="124">
        <f t="shared" si="0"/>
        <v>15.955909999999999</v>
      </c>
      <c r="K36" s="125">
        <f t="shared" si="28"/>
        <v>18.092870000000001</v>
      </c>
      <c r="L36" s="126">
        <f t="shared" si="28"/>
        <v>-2.136960000000002</v>
      </c>
      <c r="M36" s="128">
        <f t="shared" si="2"/>
        <v>0.44142593887228809</v>
      </c>
      <c r="N36" s="314">
        <f t="shared" si="3"/>
        <v>0.50054569915750691</v>
      </c>
      <c r="O36" s="129">
        <f t="shared" si="4"/>
        <v>-5.9119760285218814E-2</v>
      </c>
      <c r="P36" s="314">
        <f t="shared" si="5"/>
        <v>1.133929058261171</v>
      </c>
      <c r="Q36" s="129">
        <f t="shared" si="6"/>
        <v>-0.13392905826117107</v>
      </c>
      <c r="R36" s="663">
        <v>2010</v>
      </c>
      <c r="S36" s="82" t="s">
        <v>439</v>
      </c>
      <c r="T36" s="82" t="s">
        <v>4</v>
      </c>
      <c r="U36" s="82" t="s">
        <v>40</v>
      </c>
      <c r="V36" s="493" t="s">
        <v>313</v>
      </c>
      <c r="W36" s="519">
        <v>31.94294</v>
      </c>
      <c r="X36" s="520">
        <v>12.168710000000001</v>
      </c>
      <c r="Y36" s="521">
        <v>12.54818</v>
      </c>
      <c r="Z36" s="124">
        <f t="shared" si="7"/>
        <v>19.394759999999998</v>
      </c>
      <c r="AA36" s="125">
        <f t="shared" si="29"/>
        <v>19.774229999999999</v>
      </c>
      <c r="AB36" s="126">
        <f t="shared" si="29"/>
        <v>-0.37946999999999953</v>
      </c>
      <c r="AC36" s="128">
        <f t="shared" si="9"/>
        <v>0.607168908059183</v>
      </c>
      <c r="AD36" s="314">
        <f t="shared" si="10"/>
        <v>0.61904852840721614</v>
      </c>
      <c r="AE36" s="129">
        <f t="shared" si="11"/>
        <v>-1.1879620348033072E-2</v>
      </c>
      <c r="AF36" s="314">
        <f t="shared" si="12"/>
        <v>1.0195655940058037</v>
      </c>
      <c r="AG36" s="129">
        <f t="shared" si="13"/>
        <v>-1.9565594005803606E-2</v>
      </c>
      <c r="AH36" s="656">
        <v>2010</v>
      </c>
      <c r="AI36" s="87" t="s">
        <v>514</v>
      </c>
      <c r="AJ36" s="1084" t="s">
        <v>439</v>
      </c>
      <c r="AK36" s="1084" t="s">
        <v>4</v>
      </c>
      <c r="AL36" s="1084" t="s">
        <v>40</v>
      </c>
      <c r="AM36" s="1111" t="s">
        <v>313</v>
      </c>
      <c r="AN36" s="519">
        <v>27.270700000000001</v>
      </c>
      <c r="AO36" s="520">
        <v>6.8847009999999997</v>
      </c>
      <c r="AP36" s="521">
        <v>7.0249509999999997</v>
      </c>
      <c r="AQ36" s="124">
        <f t="shared" si="40"/>
        <v>20.245749000000004</v>
      </c>
      <c r="AR36" s="125">
        <f t="shared" si="41"/>
        <v>20.385999000000002</v>
      </c>
      <c r="AS36" s="126">
        <f t="shared" si="41"/>
        <v>-0.14024999999999999</v>
      </c>
      <c r="AT36" s="128">
        <f t="shared" si="42"/>
        <v>0.74239931501574963</v>
      </c>
      <c r="AU36" s="314">
        <f t="shared" si="43"/>
        <v>0.74754219730333293</v>
      </c>
      <c r="AV36" s="129">
        <f t="shared" si="50"/>
        <v>-5.142882287583376E-3</v>
      </c>
      <c r="AW36" s="314">
        <f t="shared" si="44"/>
        <v>1.0069273801626206</v>
      </c>
      <c r="AX36" s="129">
        <f t="shared" si="55"/>
        <v>-6.9273801626208035E-3</v>
      </c>
      <c r="AY36" s="663">
        <v>2010</v>
      </c>
      <c r="AZ36" s="87" t="s">
        <v>514</v>
      </c>
      <c r="BA36" s="82" t="s">
        <v>439</v>
      </c>
      <c r="BB36" s="82" t="s">
        <v>4</v>
      </c>
      <c r="BC36" s="82" t="s">
        <v>40</v>
      </c>
      <c r="BD36" s="1112" t="s">
        <v>313</v>
      </c>
      <c r="BE36" s="519">
        <v>23.271789999999999</v>
      </c>
      <c r="BF36" s="520">
        <v>5.6351839999999997</v>
      </c>
      <c r="BG36" s="521">
        <v>5.7860209999999999</v>
      </c>
      <c r="BH36" s="125">
        <f t="shared" si="45"/>
        <v>17.485768999999998</v>
      </c>
      <c r="BI36" s="125">
        <f t="shared" si="46"/>
        <v>17.636606</v>
      </c>
      <c r="BJ36" s="125">
        <f t="shared" si="46"/>
        <v>-0.15083700000000011</v>
      </c>
      <c r="BK36" s="128">
        <f t="shared" si="47"/>
        <v>0.75137189704788498</v>
      </c>
      <c r="BL36" s="314">
        <f t="shared" si="48"/>
        <v>0.75785343542546579</v>
      </c>
      <c r="BM36" s="129">
        <f t="shared" si="51"/>
        <v>-6.4815383775807586E-3</v>
      </c>
      <c r="BN36" s="314">
        <f t="shared" si="49"/>
        <v>1.0086262720272698</v>
      </c>
      <c r="BO36" s="129">
        <f t="shared" si="54"/>
        <v>-8.6262720272697255E-3</v>
      </c>
      <c r="BP36" s="81"/>
      <c r="BQ36" s="81"/>
      <c r="BR36" s="81"/>
      <c r="BS36" s="81"/>
      <c r="BT36" s="81"/>
      <c r="BU36" s="81"/>
      <c r="BV36" s="81"/>
      <c r="BW36" s="81"/>
      <c r="BX36" s="81"/>
    </row>
    <row r="37" spans="1:76" ht="11.45" customHeight="1">
      <c r="A37" s="656">
        <v>2007</v>
      </c>
      <c r="B37" s="87" t="s">
        <v>514</v>
      </c>
      <c r="C37" s="82" t="s">
        <v>439</v>
      </c>
      <c r="D37" s="82" t="s">
        <v>6</v>
      </c>
      <c r="E37" s="82" t="s">
        <v>41</v>
      </c>
      <c r="F37" s="493" t="s">
        <v>313</v>
      </c>
      <c r="G37" s="519">
        <v>33.826309999999999</v>
      </c>
      <c r="H37" s="520">
        <v>17.165189999999999</v>
      </c>
      <c r="I37" s="521">
        <v>18.982289999999999</v>
      </c>
      <c r="J37" s="124">
        <f t="shared" si="0"/>
        <v>14.84402</v>
      </c>
      <c r="K37" s="125">
        <f t="shared" si="28"/>
        <v>16.66112</v>
      </c>
      <c r="L37" s="126">
        <f t="shared" si="28"/>
        <v>-1.8170999999999999</v>
      </c>
      <c r="M37" s="128">
        <f t="shared" si="2"/>
        <v>0.43883060256942008</v>
      </c>
      <c r="N37" s="314">
        <f t="shared" si="3"/>
        <v>0.49254914296002139</v>
      </c>
      <c r="O37" s="129">
        <f t="shared" si="4"/>
        <v>-5.3718540390601283E-2</v>
      </c>
      <c r="P37" s="314">
        <f t="shared" si="5"/>
        <v>1.1224129312679449</v>
      </c>
      <c r="Q37" s="129">
        <f t="shared" si="6"/>
        <v>-0.12241293126794493</v>
      </c>
      <c r="R37" s="663">
        <v>2007</v>
      </c>
      <c r="S37" s="82" t="s">
        <v>439</v>
      </c>
      <c r="T37" s="82" t="s">
        <v>6</v>
      </c>
      <c r="U37" s="82" t="s">
        <v>41</v>
      </c>
      <c r="V37" s="493" t="s">
        <v>313</v>
      </c>
      <c r="W37" s="519">
        <v>29.717949999999998</v>
      </c>
      <c r="X37" s="520">
        <v>11.69082</v>
      </c>
      <c r="Y37" s="521">
        <v>12.148350000000001</v>
      </c>
      <c r="Z37" s="124">
        <f t="shared" si="7"/>
        <v>17.569599999999998</v>
      </c>
      <c r="AA37" s="125">
        <f t="shared" si="29"/>
        <v>18.02713</v>
      </c>
      <c r="AB37" s="126">
        <f t="shared" si="29"/>
        <v>-0.45753000000000021</v>
      </c>
      <c r="AC37" s="128">
        <f t="shared" si="9"/>
        <v>0.59121170874841633</v>
      </c>
      <c r="AD37" s="314">
        <f t="shared" si="10"/>
        <v>0.60660745441727981</v>
      </c>
      <c r="AE37" s="129">
        <f t="shared" si="11"/>
        <v>-1.5395745668863439E-2</v>
      </c>
      <c r="AF37" s="314">
        <f t="shared" si="12"/>
        <v>1.0260410026409255</v>
      </c>
      <c r="AG37" s="129">
        <f t="shared" si="13"/>
        <v>-2.6041002640925251E-2</v>
      </c>
      <c r="AH37" s="656">
        <v>2007</v>
      </c>
      <c r="AI37" s="87" t="s">
        <v>514</v>
      </c>
      <c r="AJ37" s="1084" t="s">
        <v>439</v>
      </c>
      <c r="AK37" s="1084" t="s">
        <v>6</v>
      </c>
      <c r="AL37" s="1084" t="s">
        <v>41</v>
      </c>
      <c r="AM37" s="1111" t="s">
        <v>313</v>
      </c>
      <c r="AN37" s="519">
        <v>25.77392</v>
      </c>
      <c r="AO37" s="520">
        <v>6.763172</v>
      </c>
      <c r="AP37" s="521">
        <v>6.6203789999999998</v>
      </c>
      <c r="AQ37" s="124">
        <f t="shared" si="40"/>
        <v>19.153541000000001</v>
      </c>
      <c r="AR37" s="125">
        <f t="shared" si="41"/>
        <v>19.010748</v>
      </c>
      <c r="AS37" s="126">
        <f t="shared" si="41"/>
        <v>0.14279300000000017</v>
      </c>
      <c r="AT37" s="128">
        <f t="shared" si="42"/>
        <v>0.74313651163656902</v>
      </c>
      <c r="AU37" s="314">
        <f t="shared" si="43"/>
        <v>0.73759629889438627</v>
      </c>
      <c r="AV37" s="129">
        <f t="shared" si="50"/>
        <v>5.5402127421828023E-3</v>
      </c>
      <c r="AW37" s="314">
        <f t="shared" si="44"/>
        <v>0.99254482500128827</v>
      </c>
      <c r="AX37" s="129">
        <f t="shared" si="55"/>
        <v>7.455174998711735E-3</v>
      </c>
      <c r="AY37" s="663">
        <v>2007</v>
      </c>
      <c r="AZ37" s="87" t="s">
        <v>514</v>
      </c>
      <c r="BA37" s="82" t="s">
        <v>439</v>
      </c>
      <c r="BB37" s="82" t="s">
        <v>6</v>
      </c>
      <c r="BC37" s="82" t="s">
        <v>41</v>
      </c>
      <c r="BD37" s="1112" t="s">
        <v>313</v>
      </c>
      <c r="BE37" s="519">
        <v>21.358899999999998</v>
      </c>
      <c r="BF37" s="520">
        <v>5.4297940000000002</v>
      </c>
      <c r="BG37" s="521">
        <v>5.4939730000000004</v>
      </c>
      <c r="BH37" s="125">
        <f t="shared" si="45"/>
        <v>15.864926999999998</v>
      </c>
      <c r="BI37" s="125">
        <f t="shared" si="46"/>
        <v>15.929105999999997</v>
      </c>
      <c r="BJ37" s="125">
        <f t="shared" si="46"/>
        <v>-6.4179000000000208E-2</v>
      </c>
      <c r="BK37" s="128">
        <f t="shared" si="47"/>
        <v>0.74277827978032573</v>
      </c>
      <c r="BL37" s="314">
        <f t="shared" si="48"/>
        <v>0.74578306935282246</v>
      </c>
      <c r="BM37" s="129">
        <f t="shared" si="51"/>
        <v>-3.0047895724967209E-3</v>
      </c>
      <c r="BN37" s="314">
        <f t="shared" si="49"/>
        <v>1.0040453385004544</v>
      </c>
      <c r="BO37" s="129">
        <f t="shared" si="54"/>
        <v>-4.0453385004545067E-3</v>
      </c>
      <c r="BP37" s="81"/>
      <c r="BQ37" s="81"/>
      <c r="BR37" s="81"/>
      <c r="BS37" s="81"/>
      <c r="BT37" s="81"/>
      <c r="BU37" s="81"/>
      <c r="BV37" s="81"/>
      <c r="BW37" s="81"/>
      <c r="BX37" s="81"/>
    </row>
    <row r="38" spans="1:76" ht="11.45" customHeight="1">
      <c r="A38" s="656">
        <v>2004</v>
      </c>
      <c r="B38" s="87" t="s">
        <v>514</v>
      </c>
      <c r="C38" s="82" t="s">
        <v>439</v>
      </c>
      <c r="D38" s="82" t="s">
        <v>8</v>
      </c>
      <c r="E38" s="82" t="s">
        <v>42</v>
      </c>
      <c r="F38" s="493" t="s">
        <v>313</v>
      </c>
      <c r="G38" s="519">
        <v>34.128320000000002</v>
      </c>
      <c r="H38" s="520">
        <v>17.347670000000001</v>
      </c>
      <c r="I38" s="521">
        <v>19.891110000000001</v>
      </c>
      <c r="J38" s="124">
        <f t="shared" si="0"/>
        <v>14.237210000000001</v>
      </c>
      <c r="K38" s="125">
        <f t="shared" si="28"/>
        <v>16.780650000000001</v>
      </c>
      <c r="L38" s="126">
        <f t="shared" si="28"/>
        <v>-2.5434400000000004</v>
      </c>
      <c r="M38" s="128">
        <f t="shared" si="2"/>
        <v>0.41716703312674047</v>
      </c>
      <c r="N38" s="314">
        <f t="shared" si="3"/>
        <v>0.49169282285210641</v>
      </c>
      <c r="O38" s="129">
        <f t="shared" si="4"/>
        <v>-7.4525789725365915E-2</v>
      </c>
      <c r="P38" s="314">
        <f t="shared" si="5"/>
        <v>1.1786473613861144</v>
      </c>
      <c r="Q38" s="129">
        <f t="shared" si="6"/>
        <v>-0.17864736138611428</v>
      </c>
      <c r="R38" s="663">
        <v>2004</v>
      </c>
      <c r="S38" s="82" t="s">
        <v>439</v>
      </c>
      <c r="T38" s="82" t="s">
        <v>8</v>
      </c>
      <c r="U38" s="82" t="s">
        <v>42</v>
      </c>
      <c r="V38" s="493" t="s">
        <v>313</v>
      </c>
      <c r="W38" s="519">
        <v>30.5124</v>
      </c>
      <c r="X38" s="520">
        <v>12.16464</v>
      </c>
      <c r="Y38" s="521">
        <v>12.976710000000001</v>
      </c>
      <c r="Z38" s="124">
        <f t="shared" si="7"/>
        <v>17.535689999999999</v>
      </c>
      <c r="AA38" s="125">
        <f t="shared" si="29"/>
        <v>18.347760000000001</v>
      </c>
      <c r="AB38" s="126">
        <f t="shared" si="29"/>
        <v>-0.81207000000000029</v>
      </c>
      <c r="AC38" s="128">
        <f t="shared" si="9"/>
        <v>0.57470700436543831</v>
      </c>
      <c r="AD38" s="314">
        <f t="shared" si="10"/>
        <v>0.60132142997600979</v>
      </c>
      <c r="AE38" s="129">
        <f t="shared" si="11"/>
        <v>-2.6614425610571448E-2</v>
      </c>
      <c r="AF38" s="314">
        <f t="shared" si="12"/>
        <v>1.0463095549704633</v>
      </c>
      <c r="AG38" s="129">
        <f t="shared" si="13"/>
        <v>-4.6309554970463115E-2</v>
      </c>
      <c r="AH38" s="656">
        <v>2004</v>
      </c>
      <c r="AI38" s="87" t="s">
        <v>514</v>
      </c>
      <c r="AJ38" s="1084" t="s">
        <v>439</v>
      </c>
      <c r="AK38" s="1084" t="s">
        <v>8</v>
      </c>
      <c r="AL38" s="1084" t="s">
        <v>42</v>
      </c>
      <c r="AM38" s="1111" t="s">
        <v>313</v>
      </c>
      <c r="AN38" s="519">
        <v>26.413360000000001</v>
      </c>
      <c r="AO38" s="520">
        <v>7.8549860000000002</v>
      </c>
      <c r="AP38" s="521">
        <v>7.7109680000000003</v>
      </c>
      <c r="AQ38" s="124">
        <f t="shared" si="40"/>
        <v>18.702392</v>
      </c>
      <c r="AR38" s="125">
        <f t="shared" si="41"/>
        <v>18.558374000000001</v>
      </c>
      <c r="AS38" s="126">
        <f t="shared" si="41"/>
        <v>0.14401799999999998</v>
      </c>
      <c r="AT38" s="128">
        <f t="shared" si="42"/>
        <v>0.70806561527954037</v>
      </c>
      <c r="AU38" s="314">
        <f t="shared" si="43"/>
        <v>0.70261314728607038</v>
      </c>
      <c r="AV38" s="129">
        <f t="shared" si="50"/>
        <v>5.4524679934699703E-3</v>
      </c>
      <c r="AW38" s="314">
        <f t="shared" si="44"/>
        <v>0.99229948768050635</v>
      </c>
      <c r="AX38" s="129">
        <f t="shared" si="55"/>
        <v>7.7005123194936768E-3</v>
      </c>
      <c r="AY38" s="663">
        <v>2004</v>
      </c>
      <c r="AZ38" s="87" t="s">
        <v>514</v>
      </c>
      <c r="BA38" s="82" t="s">
        <v>439</v>
      </c>
      <c r="BB38" s="82" t="s">
        <v>8</v>
      </c>
      <c r="BC38" s="82" t="s">
        <v>42</v>
      </c>
      <c r="BD38" s="1112" t="s">
        <v>313</v>
      </c>
      <c r="BE38" s="519">
        <v>22.129619999999999</v>
      </c>
      <c r="BF38" s="520">
        <v>5.8255759999999999</v>
      </c>
      <c r="BG38" s="521">
        <v>6.0040009999999997</v>
      </c>
      <c r="BH38" s="125">
        <f t="shared" si="45"/>
        <v>16.125619</v>
      </c>
      <c r="BI38" s="125">
        <f t="shared" si="46"/>
        <v>16.304043999999998</v>
      </c>
      <c r="BJ38" s="125">
        <f t="shared" si="46"/>
        <v>-0.17842499999999983</v>
      </c>
      <c r="BK38" s="128">
        <f t="shared" si="47"/>
        <v>0.72868937650081655</v>
      </c>
      <c r="BL38" s="314">
        <f t="shared" si="48"/>
        <v>0.7367520996745538</v>
      </c>
      <c r="BM38" s="129">
        <f t="shared" si="51"/>
        <v>-8.0627231737372736E-3</v>
      </c>
      <c r="BN38" s="314">
        <f t="shared" si="49"/>
        <v>1.0110646915321513</v>
      </c>
      <c r="BO38" s="129">
        <f t="shared" si="54"/>
        <v>-1.1064691532151406E-2</v>
      </c>
      <c r="BP38" s="81"/>
      <c r="BQ38" s="81"/>
      <c r="BR38" s="81"/>
      <c r="BS38" s="81"/>
      <c r="BT38" s="81"/>
      <c r="BU38" s="81"/>
      <c r="BV38" s="81"/>
      <c r="BW38" s="81"/>
      <c r="BX38" s="81"/>
    </row>
    <row r="39" spans="1:76" ht="11.45" customHeight="1">
      <c r="A39" s="656">
        <v>2000</v>
      </c>
      <c r="B39" s="87" t="s">
        <v>514</v>
      </c>
      <c r="C39" s="82" t="s">
        <v>439</v>
      </c>
      <c r="D39" s="82" t="s">
        <v>10</v>
      </c>
      <c r="E39" s="82" t="s">
        <v>43</v>
      </c>
      <c r="F39" s="493" t="s">
        <v>313</v>
      </c>
      <c r="G39" s="519">
        <v>31.828240000000001</v>
      </c>
      <c r="H39" s="520">
        <v>15.86594</v>
      </c>
      <c r="I39" s="521">
        <v>18.89217</v>
      </c>
      <c r="J39" s="124">
        <f t="shared" si="0"/>
        <v>12.936070000000001</v>
      </c>
      <c r="K39" s="125">
        <f t="shared" si="28"/>
        <v>15.962300000000001</v>
      </c>
      <c r="L39" s="126">
        <f t="shared" si="28"/>
        <v>-3.02623</v>
      </c>
      <c r="M39" s="128">
        <f t="shared" si="2"/>
        <v>0.40643372049475562</v>
      </c>
      <c r="N39" s="314">
        <f t="shared" si="3"/>
        <v>0.5015137500534117</v>
      </c>
      <c r="O39" s="129">
        <f t="shared" si="4"/>
        <v>-9.5080029558656076E-2</v>
      </c>
      <c r="P39" s="314">
        <f t="shared" si="5"/>
        <v>1.2339373550081285</v>
      </c>
      <c r="Q39" s="129">
        <f t="shared" si="6"/>
        <v>-0.23393735500812843</v>
      </c>
      <c r="R39" s="663">
        <v>2000</v>
      </c>
      <c r="S39" s="82" t="s">
        <v>439</v>
      </c>
      <c r="T39" s="82" t="s">
        <v>10</v>
      </c>
      <c r="U39" s="82" t="s">
        <v>43</v>
      </c>
      <c r="V39" s="493" t="s">
        <v>313</v>
      </c>
      <c r="W39" s="519">
        <v>28.155429999999999</v>
      </c>
      <c r="X39" s="520">
        <v>11.166320000000001</v>
      </c>
      <c r="Y39" s="521">
        <v>12.37041</v>
      </c>
      <c r="Z39" s="124">
        <f t="shared" si="7"/>
        <v>15.785019999999999</v>
      </c>
      <c r="AA39" s="125">
        <f t="shared" si="29"/>
        <v>16.989109999999997</v>
      </c>
      <c r="AB39" s="126">
        <f t="shared" si="29"/>
        <v>-1.204089999999999</v>
      </c>
      <c r="AC39" s="128">
        <f t="shared" si="9"/>
        <v>0.56063856954058244</v>
      </c>
      <c r="AD39" s="314">
        <f t="shared" si="10"/>
        <v>0.60340438771490956</v>
      </c>
      <c r="AE39" s="129">
        <f t="shared" si="11"/>
        <v>-4.2765818174327265E-2</v>
      </c>
      <c r="AF39" s="314">
        <f t="shared" si="12"/>
        <v>1.0762805495336716</v>
      </c>
      <c r="AG39" s="129">
        <f t="shared" si="13"/>
        <v>-7.6280549533671735E-2</v>
      </c>
      <c r="AH39" s="656">
        <v>2000</v>
      </c>
      <c r="AI39" s="87" t="s">
        <v>514</v>
      </c>
      <c r="AJ39" s="1084" t="s">
        <v>439</v>
      </c>
      <c r="AK39" s="1084" t="s">
        <v>10</v>
      </c>
      <c r="AL39" s="1084" t="s">
        <v>43</v>
      </c>
      <c r="AM39" s="1111" t="s">
        <v>313</v>
      </c>
      <c r="AN39" s="519">
        <v>24.912389999999998</v>
      </c>
      <c r="AO39" s="520">
        <v>7.1660320000000004</v>
      </c>
      <c r="AP39" s="521">
        <v>7.2371100000000004</v>
      </c>
      <c r="AQ39" s="124">
        <f t="shared" si="40"/>
        <v>17.675279999999997</v>
      </c>
      <c r="AR39" s="125">
        <f t="shared" si="41"/>
        <v>17.746357999999997</v>
      </c>
      <c r="AS39" s="126">
        <f t="shared" si="41"/>
        <v>-7.1077999999999975E-2</v>
      </c>
      <c r="AT39" s="128">
        <f t="shared" si="42"/>
        <v>0.70949756326069069</v>
      </c>
      <c r="AU39" s="314">
        <f t="shared" si="43"/>
        <v>0.71235068172905125</v>
      </c>
      <c r="AV39" s="129">
        <f t="shared" si="50"/>
        <v>-2.8531184683605218E-3</v>
      </c>
      <c r="AW39" s="314">
        <f t="shared" si="44"/>
        <v>1.004021322434496</v>
      </c>
      <c r="AX39" s="129">
        <f t="shared" si="55"/>
        <v>-4.0213224344960866E-3</v>
      </c>
      <c r="AY39" s="663">
        <v>2000</v>
      </c>
      <c r="AZ39" s="87" t="s">
        <v>514</v>
      </c>
      <c r="BA39" s="82" t="s">
        <v>439</v>
      </c>
      <c r="BB39" s="82" t="s">
        <v>10</v>
      </c>
      <c r="BC39" s="82" t="s">
        <v>43</v>
      </c>
      <c r="BD39" s="1112" t="s">
        <v>313</v>
      </c>
      <c r="BE39" s="519">
        <v>20.906389999999998</v>
      </c>
      <c r="BF39" s="520">
        <v>5.3571679999999997</v>
      </c>
      <c r="BG39" s="521">
        <v>5.7453139999999996</v>
      </c>
      <c r="BH39" s="125">
        <f t="shared" si="45"/>
        <v>15.161075999999998</v>
      </c>
      <c r="BI39" s="125">
        <f t="shared" si="46"/>
        <v>15.549221999999999</v>
      </c>
      <c r="BJ39" s="125">
        <f t="shared" si="46"/>
        <v>-0.38814599999999988</v>
      </c>
      <c r="BK39" s="128">
        <f t="shared" si="47"/>
        <v>0.72518861458147477</v>
      </c>
      <c r="BL39" s="314">
        <f t="shared" si="48"/>
        <v>0.74375451715958618</v>
      </c>
      <c r="BM39" s="129">
        <f t="shared" si="51"/>
        <v>-1.856590257811128E-2</v>
      </c>
      <c r="BN39" s="314">
        <f t="shared" si="49"/>
        <v>1.02560148105583</v>
      </c>
      <c r="BO39" s="129">
        <f t="shared" si="54"/>
        <v>-2.5601481055830069E-2</v>
      </c>
      <c r="BP39" s="81"/>
      <c r="BQ39" s="81"/>
      <c r="BR39" s="81"/>
      <c r="BS39" s="81"/>
      <c r="BT39" s="81"/>
      <c r="BU39" s="81"/>
      <c r="BV39" s="81"/>
      <c r="BW39" s="81"/>
      <c r="BX39" s="81"/>
    </row>
    <row r="40" spans="1:76" ht="11.45" customHeight="1">
      <c r="A40" s="656">
        <v>1998</v>
      </c>
      <c r="B40" s="87" t="s">
        <v>514</v>
      </c>
      <c r="C40" s="82" t="s">
        <v>439</v>
      </c>
      <c r="D40" s="82" t="s">
        <v>10</v>
      </c>
      <c r="E40" s="82" t="s">
        <v>44</v>
      </c>
      <c r="F40" s="493" t="s">
        <v>313</v>
      </c>
      <c r="G40" s="519">
        <v>34.984139999999996</v>
      </c>
      <c r="H40" s="520">
        <v>18.151530000000001</v>
      </c>
      <c r="I40" s="521">
        <v>19.756340000000002</v>
      </c>
      <c r="J40" s="124">
        <f t="shared" si="0"/>
        <v>15.227799999999995</v>
      </c>
      <c r="K40" s="125">
        <f t="shared" si="28"/>
        <v>16.832609999999995</v>
      </c>
      <c r="L40" s="126">
        <f t="shared" si="28"/>
        <v>-1.6048100000000005</v>
      </c>
      <c r="M40" s="128">
        <f t="shared" si="2"/>
        <v>0.43527724277343954</v>
      </c>
      <c r="N40" s="314">
        <f t="shared" si="3"/>
        <v>0.48114974385535836</v>
      </c>
      <c r="O40" s="129">
        <f t="shared" si="4"/>
        <v>-4.5872501081918857E-2</v>
      </c>
      <c r="P40" s="314">
        <f t="shared" si="5"/>
        <v>1.1053868582461026</v>
      </c>
      <c r="Q40" s="129">
        <f t="shared" si="6"/>
        <v>-0.1053868582461026</v>
      </c>
      <c r="R40" s="663">
        <v>1998</v>
      </c>
      <c r="S40" s="82" t="s">
        <v>439</v>
      </c>
      <c r="T40" s="82" t="s">
        <v>10</v>
      </c>
      <c r="U40" s="82" t="s">
        <v>44</v>
      </c>
      <c r="V40" s="493" t="s">
        <v>313</v>
      </c>
      <c r="W40" s="519">
        <v>31.002859999999998</v>
      </c>
      <c r="X40" s="520">
        <v>12.608510000000001</v>
      </c>
      <c r="Y40" s="521">
        <v>12.94356</v>
      </c>
      <c r="Z40" s="124">
        <f t="shared" si="7"/>
        <v>18.0593</v>
      </c>
      <c r="AA40" s="125">
        <f t="shared" si="29"/>
        <v>18.394349999999996</v>
      </c>
      <c r="AB40" s="126">
        <f t="shared" si="29"/>
        <v>-0.33504999999999896</v>
      </c>
      <c r="AC40" s="128">
        <f t="shared" si="9"/>
        <v>0.58250432379464345</v>
      </c>
      <c r="AD40" s="314">
        <f t="shared" si="10"/>
        <v>0.5933113912716439</v>
      </c>
      <c r="AE40" s="129">
        <f t="shared" si="11"/>
        <v>-1.0807067477000476E-2</v>
      </c>
      <c r="AF40" s="314">
        <f t="shared" si="12"/>
        <v>1.0185527678259951</v>
      </c>
      <c r="AG40" s="129">
        <f t="shared" si="13"/>
        <v>-1.8552767825995412E-2</v>
      </c>
      <c r="AH40" s="656">
        <v>1998</v>
      </c>
      <c r="AI40" s="87" t="s">
        <v>514</v>
      </c>
      <c r="AJ40" s="1084" t="s">
        <v>439</v>
      </c>
      <c r="AK40" s="1084" t="s">
        <v>10</v>
      </c>
      <c r="AL40" s="1084" t="s">
        <v>44</v>
      </c>
      <c r="AM40" s="1111" t="s">
        <v>313</v>
      </c>
      <c r="AN40" s="519">
        <v>27.337969999999999</v>
      </c>
      <c r="AO40" s="520">
        <v>8.2215810000000005</v>
      </c>
      <c r="AP40" s="521">
        <v>7.9562059999999999</v>
      </c>
      <c r="AQ40" s="124">
        <f t="shared" si="40"/>
        <v>19.381763999999997</v>
      </c>
      <c r="AR40" s="125">
        <f t="shared" si="41"/>
        <v>19.116388999999998</v>
      </c>
      <c r="AS40" s="126">
        <f t="shared" si="41"/>
        <v>0.26537500000000058</v>
      </c>
      <c r="AT40" s="128">
        <f t="shared" si="42"/>
        <v>0.7089686615355858</v>
      </c>
      <c r="AU40" s="314">
        <f t="shared" si="43"/>
        <v>0.69926146674387302</v>
      </c>
      <c r="AV40" s="129">
        <f t="shared" si="50"/>
        <v>9.7071947917127931E-3</v>
      </c>
      <c r="AW40" s="314">
        <f t="shared" si="44"/>
        <v>0.98630800581412514</v>
      </c>
      <c r="AX40" s="129">
        <f t="shared" si="55"/>
        <v>1.369199418587496E-2</v>
      </c>
      <c r="AY40" s="663">
        <v>1998</v>
      </c>
      <c r="AZ40" s="87" t="s">
        <v>514</v>
      </c>
      <c r="BA40" s="82" t="s">
        <v>439</v>
      </c>
      <c r="BB40" s="82" t="s">
        <v>10</v>
      </c>
      <c r="BC40" s="82" t="s">
        <v>44</v>
      </c>
      <c r="BD40" s="1112" t="s">
        <v>313</v>
      </c>
      <c r="BE40" s="519">
        <v>23.335660000000001</v>
      </c>
      <c r="BF40" s="520">
        <v>6.1322720000000004</v>
      </c>
      <c r="BG40" s="521">
        <v>6.1428560000000001</v>
      </c>
      <c r="BH40" s="125">
        <f t="shared" si="45"/>
        <v>17.192804000000002</v>
      </c>
      <c r="BI40" s="125">
        <f t="shared" si="46"/>
        <v>17.203388</v>
      </c>
      <c r="BJ40" s="125">
        <f t="shared" si="46"/>
        <v>-1.0583999999999705E-2</v>
      </c>
      <c r="BK40" s="128">
        <f t="shared" si="47"/>
        <v>0.73676099154684294</v>
      </c>
      <c r="BL40" s="314">
        <f t="shared" si="48"/>
        <v>0.73721454632095251</v>
      </c>
      <c r="BM40" s="129">
        <f t="shared" si="51"/>
        <v>-4.5355477410965469E-4</v>
      </c>
      <c r="BN40" s="314">
        <f t="shared" si="49"/>
        <v>1.0006156063897429</v>
      </c>
      <c r="BO40" s="129">
        <f t="shared" si="54"/>
        <v>-6.1560638974304035E-4</v>
      </c>
      <c r="BP40" s="81"/>
      <c r="BQ40" s="81"/>
      <c r="BR40" s="81"/>
      <c r="BS40" s="81"/>
      <c r="BT40" s="81"/>
      <c r="BU40" s="81"/>
      <c r="BV40" s="81"/>
      <c r="BW40" s="81"/>
      <c r="BX40" s="81"/>
    </row>
    <row r="41" spans="1:76" ht="11.45" customHeight="1">
      <c r="A41" s="656">
        <v>1997</v>
      </c>
      <c r="B41" s="87" t="s">
        <v>514</v>
      </c>
      <c r="C41" s="82" t="s">
        <v>439</v>
      </c>
      <c r="D41" s="82" t="s">
        <v>12</v>
      </c>
      <c r="E41" s="82" t="s">
        <v>45</v>
      </c>
      <c r="F41" s="493" t="s">
        <v>313</v>
      </c>
      <c r="G41" s="519">
        <v>32.111809999999998</v>
      </c>
      <c r="H41" s="520">
        <v>16.925789999999999</v>
      </c>
      <c r="I41" s="521">
        <v>18.387170000000001</v>
      </c>
      <c r="J41" s="124">
        <f t="shared" si="0"/>
        <v>13.724639999999997</v>
      </c>
      <c r="K41" s="125">
        <f t="shared" si="28"/>
        <v>15.186019999999999</v>
      </c>
      <c r="L41" s="126">
        <f t="shared" si="28"/>
        <v>-1.4613800000000019</v>
      </c>
      <c r="M41" s="128">
        <f t="shared" si="2"/>
        <v>0.4274016319852415</v>
      </c>
      <c r="N41" s="314">
        <f t="shared" si="3"/>
        <v>0.47291074529900368</v>
      </c>
      <c r="O41" s="129">
        <f t="shared" si="4"/>
        <v>-4.5509113313762194E-2</v>
      </c>
      <c r="P41" s="314">
        <f t="shared" si="5"/>
        <v>1.1064785670152371</v>
      </c>
      <c r="Q41" s="129">
        <f t="shared" si="6"/>
        <v>-0.10647856701523699</v>
      </c>
      <c r="R41" s="663">
        <v>1997</v>
      </c>
      <c r="S41" s="82" t="s">
        <v>439</v>
      </c>
      <c r="T41" s="82" t="s">
        <v>12</v>
      </c>
      <c r="U41" s="82" t="s">
        <v>45</v>
      </c>
      <c r="V41" s="493" t="s">
        <v>313</v>
      </c>
      <c r="W41" s="519">
        <v>28.558219999999999</v>
      </c>
      <c r="X41" s="520">
        <v>11.769640000000001</v>
      </c>
      <c r="Y41" s="521">
        <v>11.92441</v>
      </c>
      <c r="Z41" s="124">
        <f t="shared" si="7"/>
        <v>16.633809999999997</v>
      </c>
      <c r="AA41" s="125">
        <f t="shared" si="29"/>
        <v>16.788579999999996</v>
      </c>
      <c r="AB41" s="126">
        <f t="shared" si="29"/>
        <v>-0.15476999999999919</v>
      </c>
      <c r="AC41" s="128">
        <f t="shared" si="9"/>
        <v>0.58245261784522973</v>
      </c>
      <c r="AD41" s="314">
        <f t="shared" si="10"/>
        <v>0.58787207325946778</v>
      </c>
      <c r="AE41" s="129">
        <f t="shared" si="11"/>
        <v>-5.4194554142379739E-3</v>
      </c>
      <c r="AF41" s="314">
        <f t="shared" si="12"/>
        <v>1.0093045429760228</v>
      </c>
      <c r="AG41" s="129">
        <f t="shared" si="13"/>
        <v>-9.3045429760228848E-3</v>
      </c>
      <c r="AH41" s="656">
        <v>1997</v>
      </c>
      <c r="AI41" s="87" t="s">
        <v>514</v>
      </c>
      <c r="AJ41" s="1084" t="s">
        <v>439</v>
      </c>
      <c r="AK41" s="1084" t="s">
        <v>12</v>
      </c>
      <c r="AL41" s="1084" t="s">
        <v>45</v>
      </c>
      <c r="AM41" s="1111" t="s">
        <v>313</v>
      </c>
      <c r="AN41" s="519">
        <v>25.13776</v>
      </c>
      <c r="AO41" s="520">
        <v>7.9001130000000002</v>
      </c>
      <c r="AP41" s="521">
        <v>7.3463609999999999</v>
      </c>
      <c r="AQ41" s="124">
        <f t="shared" si="40"/>
        <v>17.791398999999998</v>
      </c>
      <c r="AR41" s="125">
        <f t="shared" si="41"/>
        <v>17.237646999999999</v>
      </c>
      <c r="AS41" s="126">
        <f t="shared" si="41"/>
        <v>0.55375200000000024</v>
      </c>
      <c r="AT41" s="128">
        <f t="shared" si="42"/>
        <v>0.70775594165908173</v>
      </c>
      <c r="AU41" s="314">
        <f t="shared" si="43"/>
        <v>0.68572724856948264</v>
      </c>
      <c r="AV41" s="129">
        <f t="shared" si="50"/>
        <v>2.2028693089599084E-2</v>
      </c>
      <c r="AW41" s="314">
        <f t="shared" si="44"/>
        <v>0.96887529755248591</v>
      </c>
      <c r="AX41" s="129">
        <f t="shared" si="55"/>
        <v>3.112470244751412E-2</v>
      </c>
      <c r="AY41" s="663">
        <v>1997</v>
      </c>
      <c r="AZ41" s="87" t="s">
        <v>514</v>
      </c>
      <c r="BA41" s="82" t="s">
        <v>439</v>
      </c>
      <c r="BB41" s="82" t="s">
        <v>12</v>
      </c>
      <c r="BC41" s="82" t="s">
        <v>45</v>
      </c>
      <c r="BD41" s="1112" t="s">
        <v>313</v>
      </c>
      <c r="BE41" s="519">
        <v>21.689910000000001</v>
      </c>
      <c r="BF41" s="520">
        <v>5.7908900000000001</v>
      </c>
      <c r="BG41" s="521">
        <v>5.5945960000000001</v>
      </c>
      <c r="BH41" s="125">
        <f t="shared" si="45"/>
        <v>16.095314000000002</v>
      </c>
      <c r="BI41" s="125">
        <f t="shared" si="46"/>
        <v>15.89902</v>
      </c>
      <c r="BJ41" s="125">
        <f t="shared" si="46"/>
        <v>0.19629399999999997</v>
      </c>
      <c r="BK41" s="128">
        <f t="shared" si="47"/>
        <v>0.74206458210292259</v>
      </c>
      <c r="BL41" s="314">
        <f t="shared" si="48"/>
        <v>0.7330145676030928</v>
      </c>
      <c r="BM41" s="129">
        <f t="shared" si="51"/>
        <v>9.0500144998296415E-3</v>
      </c>
      <c r="BN41" s="314">
        <f t="shared" si="49"/>
        <v>0.98780427644965474</v>
      </c>
      <c r="BO41" s="129">
        <f t="shared" si="54"/>
        <v>1.2195723550345147E-2</v>
      </c>
      <c r="BP41" s="81"/>
      <c r="BQ41" s="81"/>
      <c r="BR41" s="81"/>
      <c r="BS41" s="81"/>
      <c r="BT41" s="81"/>
      <c r="BU41" s="81"/>
      <c r="BV41" s="81"/>
      <c r="BW41" s="81"/>
      <c r="BX41" s="81"/>
    </row>
    <row r="42" spans="1:76" ht="11.45" customHeight="1">
      <c r="A42" s="656">
        <v>1994</v>
      </c>
      <c r="B42" s="87" t="s">
        <v>514</v>
      </c>
      <c r="C42" s="82" t="s">
        <v>439</v>
      </c>
      <c r="D42" s="82" t="s">
        <v>12</v>
      </c>
      <c r="E42" s="82" t="s">
        <v>46</v>
      </c>
      <c r="F42" s="493" t="s">
        <v>313</v>
      </c>
      <c r="G42" s="519">
        <v>32.395560000000003</v>
      </c>
      <c r="H42" s="520">
        <v>16.338709999999999</v>
      </c>
      <c r="I42" s="521">
        <v>17.589849999999998</v>
      </c>
      <c r="J42" s="124">
        <f t="shared" si="0"/>
        <v>14.805710000000005</v>
      </c>
      <c r="K42" s="125">
        <f t="shared" si="28"/>
        <v>16.056850000000004</v>
      </c>
      <c r="L42" s="126">
        <f t="shared" si="28"/>
        <v>-1.2511399999999995</v>
      </c>
      <c r="M42" s="128">
        <f t="shared" si="2"/>
        <v>0.45702898792303648</v>
      </c>
      <c r="N42" s="314">
        <f t="shared" si="3"/>
        <v>0.49564971249146494</v>
      </c>
      <c r="O42" s="129">
        <f t="shared" si="4"/>
        <v>-3.8620724568428494E-2</v>
      </c>
      <c r="P42" s="314">
        <f t="shared" si="5"/>
        <v>1.0845038839744936</v>
      </c>
      <c r="Q42" s="129">
        <f t="shared" si="6"/>
        <v>-8.4503883974493557E-2</v>
      </c>
      <c r="R42" s="663">
        <v>1994</v>
      </c>
      <c r="S42" s="82" t="s">
        <v>439</v>
      </c>
      <c r="T42" s="82" t="s">
        <v>12</v>
      </c>
      <c r="U42" s="82" t="s">
        <v>46</v>
      </c>
      <c r="V42" s="493" t="s">
        <v>313</v>
      </c>
      <c r="W42" s="519">
        <v>28.718710000000002</v>
      </c>
      <c r="X42" s="520">
        <v>11.288220000000001</v>
      </c>
      <c r="Y42" s="521">
        <v>11.26055</v>
      </c>
      <c r="Z42" s="124">
        <f t="shared" si="7"/>
        <v>17.458159999999999</v>
      </c>
      <c r="AA42" s="125">
        <f t="shared" si="29"/>
        <v>17.430489999999999</v>
      </c>
      <c r="AB42" s="126">
        <f t="shared" si="29"/>
        <v>2.7670000000000528E-2</v>
      </c>
      <c r="AC42" s="128">
        <f t="shared" si="9"/>
        <v>0.60790195659902546</v>
      </c>
      <c r="AD42" s="314">
        <f t="shared" si="10"/>
        <v>0.60693847321136629</v>
      </c>
      <c r="AE42" s="129">
        <f t="shared" si="11"/>
        <v>9.6348338765914372E-4</v>
      </c>
      <c r="AF42" s="314">
        <f t="shared" si="12"/>
        <v>0.99841506779637712</v>
      </c>
      <c r="AG42" s="129">
        <f t="shared" si="13"/>
        <v>1.5849322036228634E-3</v>
      </c>
      <c r="AH42" s="656">
        <v>1994</v>
      </c>
      <c r="AI42" s="87" t="s">
        <v>514</v>
      </c>
      <c r="AJ42" s="1084" t="s">
        <v>439</v>
      </c>
      <c r="AK42" s="1084" t="s">
        <v>12</v>
      </c>
      <c r="AL42" s="1084" t="s">
        <v>46</v>
      </c>
      <c r="AM42" s="1111" t="s">
        <v>313</v>
      </c>
      <c r="AN42" s="519">
        <v>25.344660000000001</v>
      </c>
      <c r="AO42" s="520">
        <v>7.018904</v>
      </c>
      <c r="AP42" s="521">
        <v>6.4780959999999999</v>
      </c>
      <c r="AQ42" s="124">
        <f t="shared" si="40"/>
        <v>18.866564</v>
      </c>
      <c r="AR42" s="125">
        <f t="shared" si="41"/>
        <v>18.325756000000002</v>
      </c>
      <c r="AS42" s="126">
        <f t="shared" si="41"/>
        <v>0.54080800000000018</v>
      </c>
      <c r="AT42" s="128">
        <f t="shared" si="42"/>
        <v>0.74439996433173694</v>
      </c>
      <c r="AU42" s="314">
        <f t="shared" si="43"/>
        <v>0.72306182051761603</v>
      </c>
      <c r="AV42" s="129">
        <f t="shared" si="50"/>
        <v>2.1338143814121007E-2</v>
      </c>
      <c r="AW42" s="314">
        <f t="shared" si="44"/>
        <v>0.97133510903204212</v>
      </c>
      <c r="AX42" s="129">
        <f t="shared" si="55"/>
        <v>2.8664890967957928E-2</v>
      </c>
      <c r="AY42" s="663">
        <v>1994</v>
      </c>
      <c r="AZ42" s="87" t="s">
        <v>514</v>
      </c>
      <c r="BA42" s="82" t="s">
        <v>439</v>
      </c>
      <c r="BB42" s="82" t="s">
        <v>12</v>
      </c>
      <c r="BC42" s="82" t="s">
        <v>46</v>
      </c>
      <c r="BD42" s="1112" t="s">
        <v>313</v>
      </c>
      <c r="BE42" s="519">
        <v>21.62462</v>
      </c>
      <c r="BF42" s="520">
        <v>5.186985</v>
      </c>
      <c r="BG42" s="521"/>
      <c r="BH42" s="125">
        <f t="shared" si="45"/>
        <v>21.62462</v>
      </c>
      <c r="BI42" s="125">
        <f t="shared" si="46"/>
        <v>16.437635</v>
      </c>
      <c r="BJ42" s="125">
        <f t="shared" si="46"/>
        <v>5.186985</v>
      </c>
      <c r="BK42" s="128">
        <f t="shared" si="47"/>
        <v>1</v>
      </c>
      <c r="BL42" s="314">
        <f t="shared" si="48"/>
        <v>0.76013520700016923</v>
      </c>
      <c r="BM42" s="129">
        <f t="shared" si="51"/>
        <v>0.23986479299983074</v>
      </c>
      <c r="BN42" s="314">
        <f t="shared" si="49"/>
        <v>0.76013520700016923</v>
      </c>
      <c r="BO42" s="129">
        <f t="shared" si="54"/>
        <v>0.23986479299983074</v>
      </c>
      <c r="BP42" s="81"/>
      <c r="BQ42" s="81"/>
      <c r="BR42" s="81"/>
      <c r="BS42" s="81"/>
      <c r="BT42" s="81"/>
      <c r="BU42" s="81"/>
      <c r="BV42" s="81"/>
      <c r="BW42" s="81"/>
      <c r="BX42" s="81"/>
    </row>
    <row r="43" spans="1:76" ht="11.45" customHeight="1">
      <c r="A43" s="656">
        <v>1991</v>
      </c>
      <c r="B43" s="87" t="s">
        <v>514</v>
      </c>
      <c r="C43" s="82" t="s">
        <v>439</v>
      </c>
      <c r="D43" s="82" t="s">
        <v>14</v>
      </c>
      <c r="E43" s="82" t="s">
        <v>47</v>
      </c>
      <c r="F43" s="493" t="s">
        <v>313</v>
      </c>
      <c r="G43" s="519">
        <v>29.66799</v>
      </c>
      <c r="H43" s="520">
        <v>15.396409999999999</v>
      </c>
      <c r="I43" s="521">
        <v>16.63006</v>
      </c>
      <c r="J43" s="124">
        <f t="shared" si="0"/>
        <v>13.037929999999999</v>
      </c>
      <c r="K43" s="125">
        <f t="shared" si="28"/>
        <v>14.27158</v>
      </c>
      <c r="L43" s="126">
        <f t="shared" si="28"/>
        <v>-1.2336500000000008</v>
      </c>
      <c r="M43" s="128">
        <f t="shared" si="2"/>
        <v>0.43946118358540637</v>
      </c>
      <c r="N43" s="314">
        <f t="shared" si="3"/>
        <v>0.48104303661960246</v>
      </c>
      <c r="O43" s="129">
        <f t="shared" si="4"/>
        <v>-4.1581853034196141E-2</v>
      </c>
      <c r="P43" s="314">
        <f t="shared" si="5"/>
        <v>1.0946200815620271</v>
      </c>
      <c r="Q43" s="129">
        <f t="shared" si="6"/>
        <v>-9.462008156202717E-2</v>
      </c>
      <c r="R43" s="663">
        <v>1991</v>
      </c>
      <c r="S43" s="82" t="s">
        <v>439</v>
      </c>
      <c r="T43" s="82" t="s">
        <v>14</v>
      </c>
      <c r="U43" s="82" t="s">
        <v>47</v>
      </c>
      <c r="V43" s="493" t="s">
        <v>313</v>
      </c>
      <c r="W43" s="519">
        <v>25.883929999999999</v>
      </c>
      <c r="X43" s="520">
        <v>10.54463</v>
      </c>
      <c r="Y43" s="521">
        <v>10.96053</v>
      </c>
      <c r="Z43" s="124">
        <f t="shared" si="7"/>
        <v>14.923399999999999</v>
      </c>
      <c r="AA43" s="125">
        <f t="shared" si="29"/>
        <v>15.3393</v>
      </c>
      <c r="AB43" s="126">
        <f t="shared" si="29"/>
        <v>-0.4159000000000006</v>
      </c>
      <c r="AC43" s="128">
        <f t="shared" si="9"/>
        <v>0.57655077880368244</v>
      </c>
      <c r="AD43" s="314">
        <f t="shared" si="10"/>
        <v>0.59261866339462366</v>
      </c>
      <c r="AE43" s="129">
        <f t="shared" si="11"/>
        <v>-1.60678845909412E-2</v>
      </c>
      <c r="AF43" s="314">
        <f t="shared" si="12"/>
        <v>1.0278689842797217</v>
      </c>
      <c r="AG43" s="129">
        <f t="shared" si="13"/>
        <v>-2.7868984279721822E-2</v>
      </c>
      <c r="AH43" s="656">
        <v>1991</v>
      </c>
      <c r="AI43" s="87" t="s">
        <v>514</v>
      </c>
      <c r="AJ43" s="1084" t="s">
        <v>439</v>
      </c>
      <c r="AK43" s="1084" t="s">
        <v>14</v>
      </c>
      <c r="AL43" s="1084" t="s">
        <v>47</v>
      </c>
      <c r="AM43" s="1111" t="s">
        <v>313</v>
      </c>
      <c r="AN43" s="519">
        <v>22.202079999999999</v>
      </c>
      <c r="AO43" s="520">
        <v>6.5018250000000002</v>
      </c>
      <c r="AP43" s="521">
        <v>6.2949440000000001</v>
      </c>
      <c r="AQ43" s="124">
        <f t="shared" si="40"/>
        <v>15.907135999999998</v>
      </c>
      <c r="AR43" s="125">
        <f t="shared" si="41"/>
        <v>15.700254999999999</v>
      </c>
      <c r="AS43" s="126">
        <f t="shared" si="41"/>
        <v>0.20688100000000009</v>
      </c>
      <c r="AT43" s="128">
        <f t="shared" si="42"/>
        <v>0.7164705288873835</v>
      </c>
      <c r="AU43" s="314">
        <f t="shared" si="43"/>
        <v>0.70715243796977578</v>
      </c>
      <c r="AV43" s="129">
        <f t="shared" si="50"/>
        <v>9.3180909176077235E-3</v>
      </c>
      <c r="AW43" s="314">
        <f t="shared" si="44"/>
        <v>0.98699445330699387</v>
      </c>
      <c r="AX43" s="129">
        <f t="shared" si="55"/>
        <v>1.3005546693006216E-2</v>
      </c>
      <c r="AY43" s="663">
        <v>1991</v>
      </c>
      <c r="AZ43" s="87" t="s">
        <v>514</v>
      </c>
      <c r="BA43" s="82" t="s">
        <v>439</v>
      </c>
      <c r="BB43" s="82" t="s">
        <v>14</v>
      </c>
      <c r="BC43" s="82" t="s">
        <v>47</v>
      </c>
      <c r="BD43" s="1112" t="s">
        <v>313</v>
      </c>
      <c r="BE43" s="519">
        <v>18.52863</v>
      </c>
      <c r="BF43" s="520">
        <v>4.8416170000000003</v>
      </c>
      <c r="BG43" s="521">
        <v>4.8533540000000004</v>
      </c>
      <c r="BH43" s="125">
        <f t="shared" si="45"/>
        <v>13.675276</v>
      </c>
      <c r="BI43" s="125">
        <f t="shared" si="46"/>
        <v>13.687013</v>
      </c>
      <c r="BJ43" s="125">
        <f t="shared" si="46"/>
        <v>-1.1737000000000108E-2</v>
      </c>
      <c r="BK43" s="128">
        <f t="shared" si="47"/>
        <v>0.73806190743730116</v>
      </c>
      <c r="BL43" s="314">
        <f t="shared" si="48"/>
        <v>0.73869535955977317</v>
      </c>
      <c r="BM43" s="129">
        <f t="shared" si="51"/>
        <v>-6.3345212247209362E-4</v>
      </c>
      <c r="BN43" s="314">
        <f t="shared" si="49"/>
        <v>1.0008582642134609</v>
      </c>
      <c r="BO43" s="129">
        <f t="shared" si="54"/>
        <v>-8.5826421346085508E-4</v>
      </c>
      <c r="BP43" s="81"/>
      <c r="BQ43" s="81"/>
      <c r="BR43" s="81"/>
      <c r="BS43" s="81"/>
      <c r="BT43" s="81"/>
      <c r="BU43" s="81"/>
      <c r="BV43" s="81"/>
      <c r="BW43" s="81"/>
      <c r="BX43" s="81"/>
    </row>
    <row r="44" spans="1:76" ht="11.45" customHeight="1">
      <c r="A44" s="656">
        <v>1987</v>
      </c>
      <c r="B44" s="87" t="s">
        <v>514</v>
      </c>
      <c r="C44" s="82" t="s">
        <v>439</v>
      </c>
      <c r="D44" s="82" t="s">
        <v>16</v>
      </c>
      <c r="E44" s="82" t="s">
        <v>48</v>
      </c>
      <c r="F44" s="493" t="s">
        <v>313</v>
      </c>
      <c r="G44" s="519">
        <v>27.017679999999999</v>
      </c>
      <c r="H44" s="520">
        <v>15.668950000000001</v>
      </c>
      <c r="I44" s="521">
        <v>17.467199999999998</v>
      </c>
      <c r="J44" s="124">
        <f t="shared" si="0"/>
        <v>9.5504800000000003</v>
      </c>
      <c r="K44" s="125">
        <f t="shared" si="28"/>
        <v>11.348729999999998</v>
      </c>
      <c r="L44" s="126">
        <f t="shared" si="28"/>
        <v>-1.7982499999999977</v>
      </c>
      <c r="M44" s="128">
        <f t="shared" si="2"/>
        <v>0.35349001098539923</v>
      </c>
      <c r="N44" s="314">
        <f t="shared" si="3"/>
        <v>0.4200482794969812</v>
      </c>
      <c r="O44" s="129">
        <f t="shared" si="4"/>
        <v>-6.6558268511581961E-2</v>
      </c>
      <c r="P44" s="314">
        <f t="shared" si="5"/>
        <v>1.1882889655807873</v>
      </c>
      <c r="Q44" s="129">
        <f t="shared" si="6"/>
        <v>-0.18828896558078731</v>
      </c>
      <c r="R44" s="663">
        <v>1987</v>
      </c>
      <c r="S44" s="82" t="s">
        <v>439</v>
      </c>
      <c r="T44" s="82" t="s">
        <v>16</v>
      </c>
      <c r="U44" s="82" t="s">
        <v>48</v>
      </c>
      <c r="V44" s="493" t="s">
        <v>313</v>
      </c>
      <c r="W44" s="519">
        <v>23.51661</v>
      </c>
      <c r="X44" s="520">
        <v>10.87912</v>
      </c>
      <c r="Y44" s="521">
        <v>11.361840000000001</v>
      </c>
      <c r="Z44" s="124">
        <f t="shared" si="7"/>
        <v>12.154769999999999</v>
      </c>
      <c r="AA44" s="125">
        <f t="shared" si="29"/>
        <v>12.63749</v>
      </c>
      <c r="AB44" s="126">
        <f t="shared" si="29"/>
        <v>-0.48272000000000048</v>
      </c>
      <c r="AC44" s="128">
        <f t="shared" si="9"/>
        <v>0.51685893502507374</v>
      </c>
      <c r="AD44" s="314">
        <f t="shared" si="10"/>
        <v>0.53738570312642853</v>
      </c>
      <c r="AE44" s="129">
        <f t="shared" si="11"/>
        <v>-2.0526768101354766E-2</v>
      </c>
      <c r="AF44" s="314">
        <f t="shared" si="12"/>
        <v>1.0397144495535497</v>
      </c>
      <c r="AG44" s="129">
        <f t="shared" si="13"/>
        <v>-3.9714449553549802E-2</v>
      </c>
      <c r="AH44" s="656">
        <v>1987</v>
      </c>
      <c r="AI44" s="87" t="s">
        <v>514</v>
      </c>
      <c r="AJ44" s="1084" t="s">
        <v>439</v>
      </c>
      <c r="AK44" s="1084" t="s">
        <v>16</v>
      </c>
      <c r="AL44" s="1084" t="s">
        <v>48</v>
      </c>
      <c r="AM44" s="1111" t="s">
        <v>313</v>
      </c>
      <c r="AN44" s="519">
        <v>20.095890000000001</v>
      </c>
      <c r="AO44" s="520">
        <v>7.0157540000000003</v>
      </c>
      <c r="AP44" s="521">
        <v>6.854228</v>
      </c>
      <c r="AQ44" s="124">
        <f t="shared" si="40"/>
        <v>13.241662000000002</v>
      </c>
      <c r="AR44" s="125">
        <f t="shared" si="41"/>
        <v>13.080136</v>
      </c>
      <c r="AS44" s="126">
        <f t="shared" si="41"/>
        <v>0.16152600000000028</v>
      </c>
      <c r="AT44" s="128">
        <f t="shared" si="42"/>
        <v>0.65892388941221325</v>
      </c>
      <c r="AU44" s="314">
        <f t="shared" si="43"/>
        <v>0.65088612646665556</v>
      </c>
      <c r="AV44" s="129">
        <f t="shared" si="50"/>
        <v>8.0377629455575389E-3</v>
      </c>
      <c r="AW44" s="314">
        <f t="shared" si="44"/>
        <v>0.98780168229637622</v>
      </c>
      <c r="AX44" s="129">
        <f t="shared" si="55"/>
        <v>1.2198317703623628E-2</v>
      </c>
      <c r="AY44" s="663">
        <v>1987</v>
      </c>
      <c r="AZ44" s="87" t="s">
        <v>514</v>
      </c>
      <c r="BA44" s="82" t="s">
        <v>439</v>
      </c>
      <c r="BB44" s="82" t="s">
        <v>16</v>
      </c>
      <c r="BC44" s="82" t="s">
        <v>48</v>
      </c>
      <c r="BD44" s="1112" t="s">
        <v>313</v>
      </c>
      <c r="BE44" s="519">
        <v>16.771450000000002</v>
      </c>
      <c r="BF44" s="520">
        <v>5.0669880000000003</v>
      </c>
      <c r="BG44" s="521">
        <v>5.1655189999999997</v>
      </c>
      <c r="BH44" s="125">
        <f t="shared" si="45"/>
        <v>11.605931000000002</v>
      </c>
      <c r="BI44" s="125">
        <f t="shared" si="46"/>
        <v>11.704462000000001</v>
      </c>
      <c r="BJ44" s="125">
        <f t="shared" si="46"/>
        <v>-9.853099999999948E-2</v>
      </c>
      <c r="BK44" s="128">
        <f t="shared" si="47"/>
        <v>0.69200522316198065</v>
      </c>
      <c r="BL44" s="314">
        <f t="shared" si="48"/>
        <v>0.69788014751258842</v>
      </c>
      <c r="BM44" s="129">
        <f t="shared" si="51"/>
        <v>-5.8749243506076975E-3</v>
      </c>
      <c r="BN44" s="314">
        <f t="shared" si="49"/>
        <v>1.0084897109934567</v>
      </c>
      <c r="BO44" s="129">
        <f t="shared" si="54"/>
        <v>-8.4897109934566617E-3</v>
      </c>
      <c r="BP44" s="81"/>
      <c r="BQ44" s="81"/>
      <c r="BR44" s="81"/>
      <c r="BS44" s="81"/>
      <c r="BT44" s="81"/>
      <c r="BU44" s="81"/>
      <c r="BV44" s="81"/>
      <c r="BW44" s="81"/>
      <c r="BX44" s="81"/>
    </row>
    <row r="45" spans="1:76" ht="11.45" customHeight="1">
      <c r="A45" s="656">
        <v>1981</v>
      </c>
      <c r="B45" s="87" t="s">
        <v>514</v>
      </c>
      <c r="C45" s="82" t="s">
        <v>439</v>
      </c>
      <c r="D45" s="82" t="s">
        <v>18</v>
      </c>
      <c r="E45" s="82" t="s">
        <v>49</v>
      </c>
      <c r="F45" s="493" t="s">
        <v>313</v>
      </c>
      <c r="G45" s="519">
        <v>25.44642</v>
      </c>
      <c r="H45" s="520">
        <v>17.493390000000002</v>
      </c>
      <c r="I45" s="521">
        <v>18.93112</v>
      </c>
      <c r="J45" s="124">
        <f t="shared" si="0"/>
        <v>6.5152999999999999</v>
      </c>
      <c r="K45" s="125">
        <f t="shared" si="28"/>
        <v>7.9530299999999983</v>
      </c>
      <c r="L45" s="126">
        <f t="shared" si="28"/>
        <v>-1.4377299999999984</v>
      </c>
      <c r="M45" s="128">
        <f t="shared" si="2"/>
        <v>0.25603994589415718</v>
      </c>
      <c r="N45" s="314">
        <f t="shared" si="3"/>
        <v>0.312540231592499</v>
      </c>
      <c r="O45" s="129">
        <f t="shared" si="4"/>
        <v>-5.6500285698341784E-2</v>
      </c>
      <c r="P45" s="314">
        <f t="shared" si="5"/>
        <v>1.2206698079904224</v>
      </c>
      <c r="Q45" s="129">
        <f t="shared" si="6"/>
        <v>-0.2206698079904223</v>
      </c>
      <c r="R45" s="663">
        <v>1981</v>
      </c>
      <c r="S45" s="82" t="s">
        <v>439</v>
      </c>
      <c r="T45" s="82" t="s">
        <v>18</v>
      </c>
      <c r="U45" s="82" t="s">
        <v>49</v>
      </c>
      <c r="V45" s="493" t="s">
        <v>313</v>
      </c>
      <c r="W45" s="519">
        <v>21.25216</v>
      </c>
      <c r="X45" s="520">
        <v>12.241379999999999</v>
      </c>
      <c r="Y45" s="521">
        <v>12.41677</v>
      </c>
      <c r="Z45" s="124">
        <f t="shared" si="7"/>
        <v>8.8353900000000003</v>
      </c>
      <c r="AA45" s="125">
        <f t="shared" si="29"/>
        <v>9.0107800000000005</v>
      </c>
      <c r="AB45" s="126">
        <f t="shared" si="29"/>
        <v>-0.17539000000000016</v>
      </c>
      <c r="AC45" s="128">
        <f t="shared" si="9"/>
        <v>0.41574079999397712</v>
      </c>
      <c r="AD45" s="314">
        <f t="shared" si="10"/>
        <v>0.42399360817912157</v>
      </c>
      <c r="AE45" s="129">
        <f t="shared" si="11"/>
        <v>-8.2528081851444817E-3</v>
      </c>
      <c r="AF45" s="314">
        <f t="shared" si="12"/>
        <v>1.0198508498210039</v>
      </c>
      <c r="AG45" s="129">
        <f t="shared" si="13"/>
        <v>-1.9850849821003956E-2</v>
      </c>
      <c r="AH45" s="656">
        <v>1981</v>
      </c>
      <c r="AI45" s="87" t="s">
        <v>514</v>
      </c>
      <c r="AJ45" s="1084" t="s">
        <v>439</v>
      </c>
      <c r="AK45" s="1084" t="s">
        <v>18</v>
      </c>
      <c r="AL45" s="1084" t="s">
        <v>49</v>
      </c>
      <c r="AM45" s="1111" t="s">
        <v>313</v>
      </c>
      <c r="AN45" s="519">
        <v>17.71923</v>
      </c>
      <c r="AO45" s="520">
        <v>7.7134080000000003</v>
      </c>
      <c r="AP45" s="521">
        <v>7.4879509999999998</v>
      </c>
      <c r="AQ45" s="124">
        <f t="shared" si="40"/>
        <v>10.231279000000001</v>
      </c>
      <c r="AR45" s="125">
        <f t="shared" si="41"/>
        <v>10.005821999999998</v>
      </c>
      <c r="AS45" s="126">
        <f t="shared" si="41"/>
        <v>0.22545700000000046</v>
      </c>
      <c r="AT45" s="128">
        <f t="shared" si="42"/>
        <v>0.57741103874152555</v>
      </c>
      <c r="AU45" s="314">
        <f t="shared" si="43"/>
        <v>0.56468717884467889</v>
      </c>
      <c r="AV45" s="129">
        <f t="shared" si="50"/>
        <v>1.2723859896846559E-2</v>
      </c>
      <c r="AW45" s="314">
        <f t="shared" si="44"/>
        <v>0.97796394761593319</v>
      </c>
      <c r="AX45" s="129">
        <f t="shared" si="55"/>
        <v>2.2036052384066591E-2</v>
      </c>
      <c r="AY45" s="663">
        <v>1981</v>
      </c>
      <c r="AZ45" s="87" t="s">
        <v>514</v>
      </c>
      <c r="BA45" s="82" t="s">
        <v>439</v>
      </c>
      <c r="BB45" s="82" t="s">
        <v>18</v>
      </c>
      <c r="BC45" s="82" t="s">
        <v>49</v>
      </c>
      <c r="BD45" s="1112" t="s">
        <v>313</v>
      </c>
      <c r="BE45" s="519">
        <v>14.80317</v>
      </c>
      <c r="BF45" s="520">
        <v>5.8730890000000002</v>
      </c>
      <c r="BG45" s="521">
        <v>5.7901980000000002</v>
      </c>
      <c r="BH45" s="125">
        <f t="shared" si="45"/>
        <v>9.0129719999999995</v>
      </c>
      <c r="BI45" s="125">
        <f t="shared" si="46"/>
        <v>8.9300809999999995</v>
      </c>
      <c r="BJ45" s="125">
        <f t="shared" si="46"/>
        <v>8.2891000000000048E-2</v>
      </c>
      <c r="BK45" s="128">
        <f t="shared" si="47"/>
        <v>0.60885418461045837</v>
      </c>
      <c r="BL45" s="314">
        <f t="shared" si="48"/>
        <v>0.60325464072897894</v>
      </c>
      <c r="BM45" s="129">
        <f t="shared" si="51"/>
        <v>5.5995438814794435E-3</v>
      </c>
      <c r="BN45" s="314">
        <f t="shared" si="49"/>
        <v>0.99080314462310548</v>
      </c>
      <c r="BO45" s="129">
        <f t="shared" si="54"/>
        <v>9.1968553768945523E-3</v>
      </c>
      <c r="BP45" s="81"/>
      <c r="BQ45" s="81"/>
      <c r="BR45" s="81"/>
      <c r="BS45" s="81"/>
      <c r="BT45" s="81"/>
      <c r="BU45" s="81"/>
      <c r="BV45" s="81"/>
      <c r="BW45" s="81"/>
      <c r="BX45" s="81"/>
    </row>
    <row r="46" spans="1:76" ht="11.45" customHeight="1">
      <c r="A46" s="656">
        <v>1975</v>
      </c>
      <c r="B46" s="87" t="s">
        <v>514</v>
      </c>
      <c r="C46" s="82" t="s">
        <v>439</v>
      </c>
      <c r="D46" s="82" t="s">
        <v>50</v>
      </c>
      <c r="E46" s="82" t="s">
        <v>51</v>
      </c>
      <c r="F46" s="493" t="s">
        <v>313</v>
      </c>
      <c r="G46" s="519">
        <v>25.92653</v>
      </c>
      <c r="H46" s="520">
        <v>18.057449999999999</v>
      </c>
      <c r="I46" s="521">
        <v>19.631419999999999</v>
      </c>
      <c r="J46" s="124">
        <f t="shared" si="0"/>
        <v>6.2951100000000011</v>
      </c>
      <c r="K46" s="125">
        <f t="shared" si="28"/>
        <v>7.8690800000000003</v>
      </c>
      <c r="L46" s="126">
        <f t="shared" si="28"/>
        <v>-1.5739699999999992</v>
      </c>
      <c r="M46" s="128">
        <f t="shared" si="2"/>
        <v>0.24280572834081543</v>
      </c>
      <c r="N46" s="314">
        <f t="shared" si="3"/>
        <v>0.30351458525302077</v>
      </c>
      <c r="O46" s="129">
        <f t="shared" si="4"/>
        <v>-6.0708856912205345E-2</v>
      </c>
      <c r="P46" s="314">
        <f t="shared" si="5"/>
        <v>1.2500305792909097</v>
      </c>
      <c r="Q46" s="129">
        <f t="shared" si="6"/>
        <v>-0.25003057929090977</v>
      </c>
      <c r="R46" s="663">
        <v>1975</v>
      </c>
      <c r="S46" s="82" t="s">
        <v>439</v>
      </c>
      <c r="T46" s="82" t="s">
        <v>50</v>
      </c>
      <c r="U46" s="82" t="s">
        <v>51</v>
      </c>
      <c r="V46" s="493" t="s">
        <v>313</v>
      </c>
      <c r="W46" s="519">
        <v>21.793800000000001</v>
      </c>
      <c r="X46" s="520">
        <v>13.516719999999999</v>
      </c>
      <c r="Y46" s="521">
        <v>13.92854</v>
      </c>
      <c r="Z46" s="124">
        <f t="shared" si="7"/>
        <v>7.865260000000001</v>
      </c>
      <c r="AA46" s="125">
        <f t="shared" si="29"/>
        <v>8.2770800000000015</v>
      </c>
      <c r="AB46" s="126">
        <f t="shared" si="29"/>
        <v>-0.41182000000000052</v>
      </c>
      <c r="AC46" s="128">
        <f t="shared" si="9"/>
        <v>0.36089438280611918</v>
      </c>
      <c r="AD46" s="314">
        <f t="shared" si="10"/>
        <v>0.37979058264276999</v>
      </c>
      <c r="AE46" s="129">
        <f t="shared" si="11"/>
        <v>-1.8896199836650814E-2</v>
      </c>
      <c r="AF46" s="314">
        <f t="shared" si="12"/>
        <v>1.052359362563984</v>
      </c>
      <c r="AG46" s="129">
        <f t="shared" si="13"/>
        <v>-5.2359362563983956E-2</v>
      </c>
      <c r="AH46" s="656">
        <v>1975</v>
      </c>
      <c r="AI46" s="87" t="s">
        <v>514</v>
      </c>
      <c r="AJ46" s="1084" t="s">
        <v>439</v>
      </c>
      <c r="AK46" s="1084" t="s">
        <v>50</v>
      </c>
      <c r="AL46" s="1084" t="s">
        <v>51</v>
      </c>
      <c r="AM46" s="1111" t="s">
        <v>313</v>
      </c>
      <c r="AN46" s="519">
        <v>18.412680000000002</v>
      </c>
      <c r="AO46" s="520">
        <v>8.9098129999999998</v>
      </c>
      <c r="AP46" s="521">
        <v>8.8849750000000007</v>
      </c>
      <c r="AQ46" s="124">
        <f t="shared" si="40"/>
        <v>9.527705000000001</v>
      </c>
      <c r="AR46" s="125">
        <f t="shared" si="41"/>
        <v>9.502867000000002</v>
      </c>
      <c r="AS46" s="126">
        <f t="shared" si="41"/>
        <v>2.4837999999999028E-2</v>
      </c>
      <c r="AT46" s="128">
        <f t="shared" si="42"/>
        <v>0.51745346141897863</v>
      </c>
      <c r="AU46" s="314">
        <f t="shared" si="43"/>
        <v>0.51610449972518946</v>
      </c>
      <c r="AV46" s="129">
        <f t="shared" si="50"/>
        <v>1.3489616937892271E-3</v>
      </c>
      <c r="AW46" s="314">
        <f t="shared" si="44"/>
        <v>0.99739307629696772</v>
      </c>
      <c r="AX46" s="129">
        <f t="shared" si="55"/>
        <v>2.6069237030322649E-3</v>
      </c>
      <c r="AY46" s="663">
        <v>1975</v>
      </c>
      <c r="AZ46" s="87" t="s">
        <v>514</v>
      </c>
      <c r="BA46" s="82" t="s">
        <v>439</v>
      </c>
      <c r="BB46" s="82" t="s">
        <v>50</v>
      </c>
      <c r="BC46" s="82" t="s">
        <v>51</v>
      </c>
      <c r="BD46" s="1112" t="s">
        <v>313</v>
      </c>
      <c r="BE46" s="519">
        <v>15.530950000000001</v>
      </c>
      <c r="BF46" s="520">
        <v>6.5241360000000004</v>
      </c>
      <c r="BG46" s="521">
        <v>6.5935180000000004</v>
      </c>
      <c r="BH46" s="125">
        <f t="shared" si="45"/>
        <v>8.9374320000000012</v>
      </c>
      <c r="BI46" s="125">
        <f t="shared" si="46"/>
        <v>9.0068140000000003</v>
      </c>
      <c r="BJ46" s="125">
        <f t="shared" si="46"/>
        <v>-6.9382000000000055E-2</v>
      </c>
      <c r="BK46" s="128">
        <f t="shared" si="47"/>
        <v>0.57545945354276462</v>
      </c>
      <c r="BL46" s="314">
        <f t="shared" si="48"/>
        <v>0.57992679134244851</v>
      </c>
      <c r="BM46" s="129">
        <f t="shared" si="51"/>
        <v>-4.46733779968386E-3</v>
      </c>
      <c r="BN46" s="314">
        <f t="shared" si="49"/>
        <v>1.007763080043574</v>
      </c>
      <c r="BO46" s="129">
        <f t="shared" si="54"/>
        <v>-7.7630800435740431E-3</v>
      </c>
      <c r="BP46" s="81"/>
      <c r="BQ46" s="81"/>
      <c r="BR46" s="81"/>
      <c r="BS46" s="81"/>
      <c r="BT46" s="81"/>
      <c r="BU46" s="81"/>
      <c r="BV46" s="81"/>
      <c r="BW46" s="81"/>
      <c r="BX46" s="81"/>
    </row>
    <row r="47" spans="1:76" ht="11.45" customHeight="1">
      <c r="A47" s="657">
        <v>1971</v>
      </c>
      <c r="B47" s="91" t="s">
        <v>514</v>
      </c>
      <c r="C47" s="121" t="s">
        <v>439</v>
      </c>
      <c r="D47" s="121" t="s">
        <v>50</v>
      </c>
      <c r="E47" s="121" t="s">
        <v>52</v>
      </c>
      <c r="F47" s="494" t="s">
        <v>313</v>
      </c>
      <c r="G47" s="522">
        <v>26.226559999999999</v>
      </c>
      <c r="H47" s="523">
        <v>21.024519999999999</v>
      </c>
      <c r="I47" s="524">
        <v>22.155200000000001</v>
      </c>
      <c r="J47" s="337">
        <f t="shared" si="0"/>
        <v>4.0713599999999985</v>
      </c>
      <c r="K47" s="338">
        <f t="shared" si="28"/>
        <v>5.2020400000000002</v>
      </c>
      <c r="L47" s="525">
        <f t="shared" si="28"/>
        <v>-1.1306800000000017</v>
      </c>
      <c r="M47" s="526">
        <f t="shared" si="2"/>
        <v>0.15523804875668021</v>
      </c>
      <c r="N47" s="341">
        <f t="shared" si="3"/>
        <v>0.1983500695478172</v>
      </c>
      <c r="O47" s="527">
        <f t="shared" si="4"/>
        <v>-4.311202079113699E-2</v>
      </c>
      <c r="P47" s="341">
        <f t="shared" si="5"/>
        <v>1.2777155545075851</v>
      </c>
      <c r="Q47" s="527">
        <f t="shared" si="6"/>
        <v>-0.27771555450758523</v>
      </c>
      <c r="R47" s="662">
        <v>1971</v>
      </c>
      <c r="S47" s="121" t="s">
        <v>439</v>
      </c>
      <c r="T47" s="121" t="s">
        <v>50</v>
      </c>
      <c r="U47" s="121" t="s">
        <v>52</v>
      </c>
      <c r="V47" s="494" t="s">
        <v>313</v>
      </c>
      <c r="W47" s="522">
        <v>22.454350000000002</v>
      </c>
      <c r="X47" s="523">
        <v>16.05583</v>
      </c>
      <c r="Y47" s="524">
        <v>16.117809999999999</v>
      </c>
      <c r="Z47" s="337">
        <f t="shared" si="7"/>
        <v>6.3365400000000029</v>
      </c>
      <c r="AA47" s="338">
        <f t="shared" si="29"/>
        <v>6.3985200000000013</v>
      </c>
      <c r="AB47" s="525">
        <f t="shared" si="29"/>
        <v>-6.197999999999837E-2</v>
      </c>
      <c r="AC47" s="526">
        <f t="shared" si="9"/>
        <v>0.28219654543551709</v>
      </c>
      <c r="AD47" s="341">
        <f t="shared" si="10"/>
        <v>0.28495681237711185</v>
      </c>
      <c r="AE47" s="527">
        <f t="shared" si="11"/>
        <v>-2.760266941594763E-3</v>
      </c>
      <c r="AF47" s="341">
        <f t="shared" si="12"/>
        <v>1.0097813633307764</v>
      </c>
      <c r="AG47" s="527">
        <f t="shared" si="13"/>
        <v>-9.7813633307764717E-3</v>
      </c>
      <c r="AH47" s="657">
        <v>1971</v>
      </c>
      <c r="AI47" s="91" t="s">
        <v>514</v>
      </c>
      <c r="AJ47" s="1113" t="s">
        <v>439</v>
      </c>
      <c r="AK47" s="1113" t="s">
        <v>50</v>
      </c>
      <c r="AL47" s="1113" t="s">
        <v>52</v>
      </c>
      <c r="AM47" s="1115" t="s">
        <v>313</v>
      </c>
      <c r="AN47" s="522">
        <v>19.22786</v>
      </c>
      <c r="AO47" s="523">
        <v>10.59369</v>
      </c>
      <c r="AP47" s="524">
        <v>10.3612</v>
      </c>
      <c r="AQ47" s="337">
        <f t="shared" si="40"/>
        <v>8.8666599999999995</v>
      </c>
      <c r="AR47" s="338">
        <f t="shared" si="41"/>
        <v>8.6341699999999992</v>
      </c>
      <c r="AS47" s="525">
        <f t="shared" si="41"/>
        <v>0.23249000000000031</v>
      </c>
      <c r="AT47" s="526">
        <f t="shared" si="42"/>
        <v>0.4611360806662832</v>
      </c>
      <c r="AU47" s="341">
        <f t="shared" si="43"/>
        <v>0.44904477149303146</v>
      </c>
      <c r="AV47" s="527">
        <f t="shared" si="50"/>
        <v>1.2091309173251746E-2</v>
      </c>
      <c r="AW47" s="341">
        <f t="shared" si="44"/>
        <v>0.97377930359346132</v>
      </c>
      <c r="AX47" s="527">
        <f t="shared" si="55"/>
        <v>2.6220696406538686E-2</v>
      </c>
      <c r="AY47" s="663">
        <v>1971</v>
      </c>
      <c r="AZ47" s="87" t="s">
        <v>514</v>
      </c>
      <c r="BA47" s="82" t="s">
        <v>439</v>
      </c>
      <c r="BB47" s="82" t="s">
        <v>50</v>
      </c>
      <c r="BC47" s="82" t="s">
        <v>52</v>
      </c>
      <c r="BD47" s="1112" t="s">
        <v>313</v>
      </c>
      <c r="BE47" s="522">
        <v>16.344059999999999</v>
      </c>
      <c r="BF47" s="523">
        <v>8.1392520000000008</v>
      </c>
      <c r="BG47" s="524">
        <v>8.1019240000000003</v>
      </c>
      <c r="BH47" s="338">
        <f t="shared" si="45"/>
        <v>8.2421359999999986</v>
      </c>
      <c r="BI47" s="338">
        <f t="shared" si="46"/>
        <v>8.2048079999999981</v>
      </c>
      <c r="BJ47" s="338">
        <f t="shared" si="46"/>
        <v>3.7328000000000472E-2</v>
      </c>
      <c r="BK47" s="526">
        <f t="shared" si="47"/>
        <v>0.50428938709231363</v>
      </c>
      <c r="BL47" s="341">
        <f t="shared" si="48"/>
        <v>0.50200549924559745</v>
      </c>
      <c r="BM47" s="527">
        <f t="shared" si="51"/>
        <v>2.2838878467162059E-3</v>
      </c>
      <c r="BN47" s="341">
        <f t="shared" si="49"/>
        <v>0.99547107691501324</v>
      </c>
      <c r="BO47" s="527">
        <f t="shared" si="54"/>
        <v>4.5289230849867657E-3</v>
      </c>
      <c r="BP47" s="81"/>
      <c r="BQ47" s="81"/>
      <c r="BR47" s="81"/>
      <c r="BS47" s="81"/>
      <c r="BT47" s="81"/>
      <c r="BU47" s="81"/>
      <c r="BV47" s="81"/>
      <c r="BW47" s="81"/>
      <c r="BX47" s="81"/>
    </row>
    <row r="48" spans="1:76" ht="11.45" customHeight="1">
      <c r="A48" s="658">
        <v>2015</v>
      </c>
      <c r="B48" s="360" t="s">
        <v>517</v>
      </c>
      <c r="C48" s="136" t="s">
        <v>684</v>
      </c>
      <c r="D48" s="136" t="s">
        <v>623</v>
      </c>
      <c r="E48" s="136" t="s">
        <v>685</v>
      </c>
      <c r="F48" s="495" t="s">
        <v>401</v>
      </c>
      <c r="G48" s="564">
        <v>34.043489999999998</v>
      </c>
      <c r="H48" s="565">
        <v>23.244060000000001</v>
      </c>
      <c r="I48" s="566">
        <v>23.244060000000001</v>
      </c>
      <c r="J48" s="564">
        <f t="shared" si="0"/>
        <v>10.799429999999997</v>
      </c>
      <c r="K48" s="565">
        <f t="shared" si="28"/>
        <v>10.799429999999997</v>
      </c>
      <c r="L48" s="566"/>
      <c r="M48" s="622">
        <f t="shared" si="2"/>
        <v>0.31722452662755779</v>
      </c>
      <c r="N48" s="623">
        <f t="shared" si="3"/>
        <v>0.31722452662755779</v>
      </c>
      <c r="O48" s="624"/>
      <c r="P48" s="623">
        <f t="shared" si="5"/>
        <v>1</v>
      </c>
      <c r="Q48" s="624"/>
      <c r="R48" s="658">
        <v>2015</v>
      </c>
      <c r="S48" s="136" t="s">
        <v>684</v>
      </c>
      <c r="T48" s="136" t="s">
        <v>623</v>
      </c>
      <c r="U48" s="136" t="s">
        <v>685</v>
      </c>
      <c r="V48" s="495" t="s">
        <v>401</v>
      </c>
      <c r="W48" s="567">
        <v>27.19885</v>
      </c>
      <c r="X48" s="568">
        <v>16.19237</v>
      </c>
      <c r="Y48" s="569">
        <v>16.19237</v>
      </c>
      <c r="Z48" s="564">
        <f t="shared" si="7"/>
        <v>11.00648</v>
      </c>
      <c r="AA48" s="565">
        <f t="shared" si="29"/>
        <v>11.00648</v>
      </c>
      <c r="AB48" s="566"/>
      <c r="AC48" s="622">
        <f t="shared" si="9"/>
        <v>0.40466710908733272</v>
      </c>
      <c r="AD48" s="623">
        <f t="shared" si="10"/>
        <v>0.40466710908733272</v>
      </c>
      <c r="AE48" s="624"/>
      <c r="AF48" s="623">
        <f t="shared" si="12"/>
        <v>1</v>
      </c>
      <c r="AG48" s="624"/>
      <c r="AH48" s="658">
        <v>2015</v>
      </c>
      <c r="AI48" s="360" t="s">
        <v>517</v>
      </c>
      <c r="AJ48" s="1120" t="s">
        <v>684</v>
      </c>
      <c r="AK48" s="1120" t="s">
        <v>623</v>
      </c>
      <c r="AL48" s="1120" t="s">
        <v>685</v>
      </c>
      <c r="AM48" s="1121" t="s">
        <v>401</v>
      </c>
      <c r="AN48" s="567">
        <v>20.27928</v>
      </c>
      <c r="AO48" s="568">
        <v>9.5085219999999993</v>
      </c>
      <c r="AP48" s="569">
        <v>9.5085219999999993</v>
      </c>
      <c r="AQ48" s="564">
        <f t="shared" si="40"/>
        <v>10.770758000000001</v>
      </c>
      <c r="AR48" s="565">
        <f t="shared" ref="AR48:AR59" si="56">AN48-AO48</f>
        <v>10.770758000000001</v>
      </c>
      <c r="AS48" s="566"/>
      <c r="AT48" s="622">
        <f t="shared" si="42"/>
        <v>0.53112132186152572</v>
      </c>
      <c r="AU48" s="623">
        <f t="shared" si="43"/>
        <v>0.53112132186152572</v>
      </c>
      <c r="AV48" s="624"/>
      <c r="AW48" s="623">
        <f t="shared" si="44"/>
        <v>1</v>
      </c>
      <c r="AX48" s="624"/>
      <c r="AY48" s="666">
        <v>2015</v>
      </c>
      <c r="AZ48" s="360" t="s">
        <v>517</v>
      </c>
      <c r="BA48" s="136" t="s">
        <v>684</v>
      </c>
      <c r="BB48" s="136" t="s">
        <v>623</v>
      </c>
      <c r="BC48" s="136" t="s">
        <v>685</v>
      </c>
      <c r="BD48" s="1122" t="s">
        <v>401</v>
      </c>
      <c r="BE48" s="567">
        <v>17.146920000000001</v>
      </c>
      <c r="BF48" s="568">
        <v>7.5987020000000003</v>
      </c>
      <c r="BG48" s="569">
        <v>7.5987020000000003</v>
      </c>
      <c r="BH48" s="565">
        <f t="shared" si="45"/>
        <v>9.5482180000000021</v>
      </c>
      <c r="BI48" s="565">
        <f t="shared" si="46"/>
        <v>9.5482180000000021</v>
      </c>
      <c r="BJ48" s="565"/>
      <c r="BK48" s="622">
        <f t="shared" si="47"/>
        <v>0.55684741049704556</v>
      </c>
      <c r="BL48" s="623">
        <f t="shared" si="48"/>
        <v>0.55684741049704556</v>
      </c>
      <c r="BM48" s="624"/>
      <c r="BN48" s="623">
        <f t="shared" si="49"/>
        <v>1</v>
      </c>
      <c r="BO48" s="624"/>
      <c r="BP48" s="81"/>
      <c r="BQ48" s="81"/>
      <c r="BR48" s="81"/>
      <c r="BS48" s="81"/>
      <c r="BT48" s="81"/>
      <c r="BU48" s="81"/>
      <c r="BV48" s="81"/>
      <c r="BW48" s="81"/>
      <c r="BX48" s="81"/>
    </row>
    <row r="49" spans="1:76" ht="11.45" customHeight="1">
      <c r="A49" s="659">
        <v>2013</v>
      </c>
      <c r="B49" s="90" t="s">
        <v>517</v>
      </c>
      <c r="C49" s="119" t="s">
        <v>684</v>
      </c>
      <c r="D49" s="119" t="s">
        <v>680</v>
      </c>
      <c r="E49" s="119" t="s">
        <v>686</v>
      </c>
      <c r="F49" s="496" t="s">
        <v>401</v>
      </c>
      <c r="G49" s="152">
        <v>33.152819999999998</v>
      </c>
      <c r="H49" s="153">
        <v>22.860099999999999</v>
      </c>
      <c r="I49" s="154">
        <v>22.860099999999999</v>
      </c>
      <c r="J49" s="152">
        <f t="shared" si="0"/>
        <v>10.292719999999999</v>
      </c>
      <c r="K49" s="153">
        <f t="shared" si="28"/>
        <v>10.292719999999999</v>
      </c>
      <c r="L49" s="154"/>
      <c r="M49" s="156">
        <f t="shared" si="2"/>
        <v>0.31046288068405642</v>
      </c>
      <c r="N49" s="155">
        <f t="shared" si="3"/>
        <v>0.31046288068405642</v>
      </c>
      <c r="O49" s="157"/>
      <c r="P49" s="155">
        <f t="shared" si="5"/>
        <v>1</v>
      </c>
      <c r="Q49" s="157"/>
      <c r="R49" s="659">
        <v>2013</v>
      </c>
      <c r="S49" s="119" t="s">
        <v>684</v>
      </c>
      <c r="T49" s="119" t="s">
        <v>680</v>
      </c>
      <c r="U49" s="119" t="s">
        <v>686</v>
      </c>
      <c r="V49" s="496" t="s">
        <v>401</v>
      </c>
      <c r="W49" s="561">
        <v>26.507169999999999</v>
      </c>
      <c r="X49" s="562">
        <v>15.83235</v>
      </c>
      <c r="Y49" s="563">
        <v>15.83235</v>
      </c>
      <c r="Z49" s="152">
        <f t="shared" si="7"/>
        <v>10.674819999999999</v>
      </c>
      <c r="AA49" s="153">
        <f t="shared" si="29"/>
        <v>10.674819999999999</v>
      </c>
      <c r="AB49" s="154"/>
      <c r="AC49" s="156">
        <f t="shared" si="9"/>
        <v>0.40271443537729601</v>
      </c>
      <c r="AD49" s="155">
        <f t="shared" si="10"/>
        <v>0.40271443537729601</v>
      </c>
      <c r="AE49" s="157"/>
      <c r="AF49" s="155">
        <f t="shared" si="12"/>
        <v>1</v>
      </c>
      <c r="AG49" s="157"/>
      <c r="AH49" s="659">
        <v>2013</v>
      </c>
      <c r="AI49" s="90" t="s">
        <v>517</v>
      </c>
      <c r="AJ49" s="1117" t="s">
        <v>684</v>
      </c>
      <c r="AK49" s="1117" t="s">
        <v>680</v>
      </c>
      <c r="AL49" s="1117" t="s">
        <v>686</v>
      </c>
      <c r="AM49" s="1123" t="s">
        <v>401</v>
      </c>
      <c r="AN49" s="561">
        <v>19.920960000000001</v>
      </c>
      <c r="AO49" s="562">
        <v>9.3050429999999995</v>
      </c>
      <c r="AP49" s="563">
        <v>9.3050429999999995</v>
      </c>
      <c r="AQ49" s="152">
        <f t="shared" si="40"/>
        <v>10.615917000000001</v>
      </c>
      <c r="AR49" s="153">
        <f t="shared" si="56"/>
        <v>10.615917000000001</v>
      </c>
      <c r="AS49" s="154"/>
      <c r="AT49" s="156">
        <f t="shared" si="42"/>
        <v>0.53290187822273627</v>
      </c>
      <c r="AU49" s="155">
        <f t="shared" si="43"/>
        <v>0.53290187822273627</v>
      </c>
      <c r="AV49" s="157"/>
      <c r="AW49" s="155">
        <f t="shared" si="44"/>
        <v>1</v>
      </c>
      <c r="AX49" s="157"/>
      <c r="AY49" s="664">
        <v>2013</v>
      </c>
      <c r="AZ49" s="90" t="s">
        <v>517</v>
      </c>
      <c r="BA49" s="119" t="s">
        <v>684</v>
      </c>
      <c r="BB49" s="119" t="s">
        <v>680</v>
      </c>
      <c r="BC49" s="119" t="s">
        <v>686</v>
      </c>
      <c r="BD49" s="1124" t="s">
        <v>401</v>
      </c>
      <c r="BE49" s="561">
        <v>16.242439999999998</v>
      </c>
      <c r="BF49" s="562">
        <v>7.1943380000000001</v>
      </c>
      <c r="BG49" s="563">
        <v>7.1943380000000001</v>
      </c>
      <c r="BH49" s="153">
        <f t="shared" si="45"/>
        <v>9.0481019999999983</v>
      </c>
      <c r="BI49" s="153">
        <f t="shared" si="46"/>
        <v>9.0481019999999983</v>
      </c>
      <c r="BJ49" s="153"/>
      <c r="BK49" s="156">
        <f t="shared" si="47"/>
        <v>0.55706544090666177</v>
      </c>
      <c r="BL49" s="155">
        <f t="shared" si="48"/>
        <v>0.55706544090666177</v>
      </c>
      <c r="BM49" s="157"/>
      <c r="BN49" s="155">
        <f t="shared" si="49"/>
        <v>1</v>
      </c>
      <c r="BO49" s="157"/>
      <c r="BP49" s="81"/>
      <c r="BQ49" s="81"/>
      <c r="BR49" s="81"/>
      <c r="BS49" s="81"/>
      <c r="BT49" s="81"/>
      <c r="BU49" s="81"/>
      <c r="BV49" s="81"/>
      <c r="BW49" s="81"/>
      <c r="BX49" s="81"/>
    </row>
    <row r="50" spans="1:76" ht="11.45" customHeight="1">
      <c r="A50" s="659">
        <v>2011</v>
      </c>
      <c r="B50" s="90" t="s">
        <v>517</v>
      </c>
      <c r="C50" s="119" t="s">
        <v>684</v>
      </c>
      <c r="D50" s="119" t="s">
        <v>4</v>
      </c>
      <c r="E50" s="119" t="s">
        <v>687</v>
      </c>
      <c r="F50" s="496" t="s">
        <v>401</v>
      </c>
      <c r="G50" s="152">
        <v>34.401949999999999</v>
      </c>
      <c r="H50" s="153">
        <v>23.823789999999999</v>
      </c>
      <c r="I50" s="154">
        <v>23.823789999999999</v>
      </c>
      <c r="J50" s="152">
        <f t="shared" si="0"/>
        <v>10.57816</v>
      </c>
      <c r="K50" s="153">
        <f t="shared" si="28"/>
        <v>10.57816</v>
      </c>
      <c r="L50" s="154"/>
      <c r="M50" s="156">
        <f t="shared" si="2"/>
        <v>0.30748722092788344</v>
      </c>
      <c r="N50" s="155">
        <f t="shared" si="3"/>
        <v>0.30748722092788344</v>
      </c>
      <c r="O50" s="157"/>
      <c r="P50" s="155">
        <f t="shared" si="5"/>
        <v>1</v>
      </c>
      <c r="Q50" s="157"/>
      <c r="R50" s="659">
        <v>2011</v>
      </c>
      <c r="S50" s="119" t="s">
        <v>684</v>
      </c>
      <c r="T50" s="119" t="s">
        <v>4</v>
      </c>
      <c r="U50" s="119" t="s">
        <v>687</v>
      </c>
      <c r="V50" s="496" t="s">
        <v>401</v>
      </c>
      <c r="W50" s="561">
        <v>27.42998</v>
      </c>
      <c r="X50" s="562">
        <v>16.810569999999998</v>
      </c>
      <c r="Y50" s="563">
        <v>16.810569999999998</v>
      </c>
      <c r="Z50" s="152">
        <f t="shared" si="7"/>
        <v>10.619410000000002</v>
      </c>
      <c r="AA50" s="153">
        <f t="shared" si="29"/>
        <v>10.619410000000002</v>
      </c>
      <c r="AB50" s="154"/>
      <c r="AC50" s="156">
        <f t="shared" si="9"/>
        <v>0.38714610801757793</v>
      </c>
      <c r="AD50" s="155">
        <f t="shared" si="10"/>
        <v>0.38714610801757793</v>
      </c>
      <c r="AE50" s="157"/>
      <c r="AF50" s="155">
        <f t="shared" si="12"/>
        <v>1</v>
      </c>
      <c r="AG50" s="157"/>
      <c r="AH50" s="659">
        <v>2011</v>
      </c>
      <c r="AI50" s="90" t="s">
        <v>517</v>
      </c>
      <c r="AJ50" s="1117" t="s">
        <v>684</v>
      </c>
      <c r="AK50" s="1117" t="s">
        <v>4</v>
      </c>
      <c r="AL50" s="1117" t="s">
        <v>687</v>
      </c>
      <c r="AM50" s="1123" t="s">
        <v>401</v>
      </c>
      <c r="AN50" s="561">
        <v>20.267700000000001</v>
      </c>
      <c r="AO50" s="562">
        <v>9.6050559999999994</v>
      </c>
      <c r="AP50" s="563">
        <v>9.6050559999999994</v>
      </c>
      <c r="AQ50" s="152">
        <f t="shared" si="40"/>
        <v>10.662644000000002</v>
      </c>
      <c r="AR50" s="153">
        <f t="shared" si="56"/>
        <v>10.662644000000002</v>
      </c>
      <c r="AS50" s="154"/>
      <c r="AT50" s="156">
        <f t="shared" si="42"/>
        <v>0.5260904789393962</v>
      </c>
      <c r="AU50" s="155">
        <f t="shared" si="43"/>
        <v>0.5260904789393962</v>
      </c>
      <c r="AV50" s="157"/>
      <c r="AW50" s="155">
        <f t="shared" si="44"/>
        <v>1</v>
      </c>
      <c r="AX50" s="157"/>
      <c r="AY50" s="664">
        <v>2011</v>
      </c>
      <c r="AZ50" s="90" t="s">
        <v>517</v>
      </c>
      <c r="BA50" s="119" t="s">
        <v>684</v>
      </c>
      <c r="BB50" s="119" t="s">
        <v>4</v>
      </c>
      <c r="BC50" s="119" t="s">
        <v>687</v>
      </c>
      <c r="BD50" s="1124" t="s">
        <v>401</v>
      </c>
      <c r="BE50" s="561">
        <v>16.441839999999999</v>
      </c>
      <c r="BF50" s="562">
        <v>7.6221019999999999</v>
      </c>
      <c r="BG50" s="563">
        <v>7.6221019999999999</v>
      </c>
      <c r="BH50" s="153">
        <f t="shared" si="45"/>
        <v>8.8197379999999992</v>
      </c>
      <c r="BI50" s="153">
        <f t="shared" si="46"/>
        <v>8.8197379999999992</v>
      </c>
      <c r="BJ50" s="153"/>
      <c r="BK50" s="156">
        <f t="shared" si="47"/>
        <v>0.53642037630824768</v>
      </c>
      <c r="BL50" s="155">
        <f t="shared" si="48"/>
        <v>0.53642037630824768</v>
      </c>
      <c r="BM50" s="157"/>
      <c r="BN50" s="155">
        <f t="shared" si="49"/>
        <v>1</v>
      </c>
      <c r="BO50" s="157"/>
      <c r="BP50" s="81"/>
      <c r="BQ50" s="81"/>
      <c r="BR50" s="81"/>
      <c r="BS50" s="81"/>
      <c r="BT50" s="81"/>
      <c r="BU50" s="81"/>
      <c r="BV50" s="81"/>
      <c r="BW50" s="81"/>
      <c r="BX50" s="81"/>
    </row>
    <row r="51" spans="1:76" ht="11.45" customHeight="1">
      <c r="A51" s="659">
        <v>2009</v>
      </c>
      <c r="B51" s="90" t="s">
        <v>517</v>
      </c>
      <c r="C51" s="119" t="s">
        <v>684</v>
      </c>
      <c r="D51" s="119" t="s">
        <v>4</v>
      </c>
      <c r="E51" s="119" t="s">
        <v>688</v>
      </c>
      <c r="F51" s="496" t="s">
        <v>401</v>
      </c>
      <c r="G51" s="152">
        <v>34.692480000000003</v>
      </c>
      <c r="H51" s="153">
        <v>23.695930000000001</v>
      </c>
      <c r="I51" s="154">
        <v>23.695930000000001</v>
      </c>
      <c r="J51" s="152">
        <f t="shared" si="0"/>
        <v>10.996550000000003</v>
      </c>
      <c r="K51" s="153">
        <f t="shared" si="28"/>
        <v>10.996550000000003</v>
      </c>
      <c r="L51" s="154"/>
      <c r="M51" s="156">
        <f t="shared" si="2"/>
        <v>0.31697215073698976</v>
      </c>
      <c r="N51" s="155">
        <f t="shared" si="3"/>
        <v>0.31697215073698976</v>
      </c>
      <c r="O51" s="157"/>
      <c r="P51" s="155">
        <f t="shared" si="5"/>
        <v>1</v>
      </c>
      <c r="Q51" s="157"/>
      <c r="R51" s="659">
        <v>2009</v>
      </c>
      <c r="S51" s="119" t="s">
        <v>684</v>
      </c>
      <c r="T51" s="119" t="s">
        <v>4</v>
      </c>
      <c r="U51" s="119" t="s">
        <v>688</v>
      </c>
      <c r="V51" s="496" t="s">
        <v>401</v>
      </c>
      <c r="W51" s="561">
        <v>28.120979999999999</v>
      </c>
      <c r="X51" s="562">
        <v>16.382850000000001</v>
      </c>
      <c r="Y51" s="563">
        <v>16.382850000000001</v>
      </c>
      <c r="Z51" s="152">
        <f t="shared" si="7"/>
        <v>11.738129999999998</v>
      </c>
      <c r="AA51" s="153">
        <f t="shared" si="29"/>
        <v>11.738129999999998</v>
      </c>
      <c r="AB51" s="154"/>
      <c r="AC51" s="156">
        <f t="shared" si="9"/>
        <v>0.41741539590725496</v>
      </c>
      <c r="AD51" s="155">
        <f t="shared" si="10"/>
        <v>0.41741539590725496</v>
      </c>
      <c r="AE51" s="157"/>
      <c r="AF51" s="155">
        <f t="shared" si="12"/>
        <v>1</v>
      </c>
      <c r="AG51" s="157"/>
      <c r="AH51" s="659">
        <v>2009</v>
      </c>
      <c r="AI51" s="90" t="s">
        <v>517</v>
      </c>
      <c r="AJ51" s="1117" t="s">
        <v>684</v>
      </c>
      <c r="AK51" s="1117" t="s">
        <v>4</v>
      </c>
      <c r="AL51" s="1117" t="s">
        <v>688</v>
      </c>
      <c r="AM51" s="1123" t="s">
        <v>401</v>
      </c>
      <c r="AN51" s="561">
        <v>20.767499999999998</v>
      </c>
      <c r="AO51" s="562">
        <v>9.7584429999999998</v>
      </c>
      <c r="AP51" s="563">
        <v>9.7584429999999998</v>
      </c>
      <c r="AQ51" s="152">
        <f t="shared" si="40"/>
        <v>11.009056999999999</v>
      </c>
      <c r="AR51" s="153">
        <f t="shared" si="56"/>
        <v>11.009056999999999</v>
      </c>
      <c r="AS51" s="154"/>
      <c r="AT51" s="156">
        <f t="shared" si="42"/>
        <v>0.53010988323100994</v>
      </c>
      <c r="AU51" s="155">
        <f t="shared" si="43"/>
        <v>0.53010988323100994</v>
      </c>
      <c r="AV51" s="157"/>
      <c r="AW51" s="155">
        <f t="shared" si="44"/>
        <v>1</v>
      </c>
      <c r="AX51" s="157"/>
      <c r="AY51" s="664">
        <v>2009</v>
      </c>
      <c r="AZ51" s="90" t="s">
        <v>517</v>
      </c>
      <c r="BA51" s="119" t="s">
        <v>684</v>
      </c>
      <c r="BB51" s="119" t="s">
        <v>4</v>
      </c>
      <c r="BC51" s="119" t="s">
        <v>688</v>
      </c>
      <c r="BD51" s="1124" t="s">
        <v>401</v>
      </c>
      <c r="BE51" s="561">
        <v>17.038879999999999</v>
      </c>
      <c r="BF51" s="562">
        <v>7.6235140000000001</v>
      </c>
      <c r="BG51" s="563">
        <v>7.6235140000000001</v>
      </c>
      <c r="BH51" s="153">
        <f t="shared" si="45"/>
        <v>9.4153659999999988</v>
      </c>
      <c r="BI51" s="153">
        <f t="shared" si="46"/>
        <v>9.4153659999999988</v>
      </c>
      <c r="BJ51" s="153"/>
      <c r="BK51" s="156">
        <f t="shared" si="47"/>
        <v>0.55258127294751769</v>
      </c>
      <c r="BL51" s="155">
        <f t="shared" si="48"/>
        <v>0.55258127294751769</v>
      </c>
      <c r="BM51" s="157"/>
      <c r="BN51" s="155">
        <f t="shared" si="49"/>
        <v>1</v>
      </c>
      <c r="BO51" s="157"/>
      <c r="BP51" s="81"/>
      <c r="BQ51" s="81"/>
      <c r="BR51" s="81"/>
      <c r="BS51" s="81"/>
      <c r="BT51" s="81"/>
      <c r="BU51" s="81"/>
      <c r="BV51" s="81"/>
      <c r="BW51" s="81"/>
      <c r="BX51" s="81"/>
    </row>
    <row r="52" spans="1:76" ht="11.45" customHeight="1">
      <c r="A52" s="659">
        <v>2006</v>
      </c>
      <c r="B52" s="90" t="s">
        <v>517</v>
      </c>
      <c r="C52" s="119" t="s">
        <v>684</v>
      </c>
      <c r="D52" s="119" t="s">
        <v>6</v>
      </c>
      <c r="E52" s="119" t="s">
        <v>689</v>
      </c>
      <c r="F52" s="496" t="s">
        <v>401</v>
      </c>
      <c r="G52" s="152">
        <v>33.39087</v>
      </c>
      <c r="H52" s="153">
        <v>25.27861</v>
      </c>
      <c r="I52" s="154">
        <v>25.27861</v>
      </c>
      <c r="J52" s="152">
        <f t="shared" si="0"/>
        <v>8.1122599999999991</v>
      </c>
      <c r="K52" s="153">
        <f t="shared" si="28"/>
        <v>8.1122599999999991</v>
      </c>
      <c r="L52" s="154"/>
      <c r="M52" s="156">
        <f t="shared" si="2"/>
        <v>0.24294844668617496</v>
      </c>
      <c r="N52" s="155">
        <f t="shared" si="3"/>
        <v>0.24294844668617496</v>
      </c>
      <c r="O52" s="157"/>
      <c r="P52" s="155">
        <f t="shared" si="5"/>
        <v>1</v>
      </c>
      <c r="Q52" s="157"/>
      <c r="R52" s="659">
        <v>2006</v>
      </c>
      <c r="S52" s="119" t="s">
        <v>684</v>
      </c>
      <c r="T52" s="119" t="s">
        <v>6</v>
      </c>
      <c r="U52" s="119" t="s">
        <v>689</v>
      </c>
      <c r="V52" s="496" t="s">
        <v>401</v>
      </c>
      <c r="W52" s="561">
        <v>26.362210000000001</v>
      </c>
      <c r="X52" s="562">
        <v>18.18863</v>
      </c>
      <c r="Y52" s="563">
        <v>18.18863</v>
      </c>
      <c r="Z52" s="152">
        <f t="shared" si="7"/>
        <v>8.1735800000000012</v>
      </c>
      <c r="AA52" s="153">
        <f t="shared" si="29"/>
        <v>8.1735800000000012</v>
      </c>
      <c r="AB52" s="154"/>
      <c r="AC52" s="156">
        <f t="shared" si="9"/>
        <v>0.31004911955408904</v>
      </c>
      <c r="AD52" s="155">
        <f t="shared" si="10"/>
        <v>0.31004911955408904</v>
      </c>
      <c r="AE52" s="157"/>
      <c r="AF52" s="155">
        <f t="shared" si="12"/>
        <v>1</v>
      </c>
      <c r="AG52" s="157"/>
      <c r="AH52" s="659">
        <v>2006</v>
      </c>
      <c r="AI52" s="90" t="s">
        <v>517</v>
      </c>
      <c r="AJ52" s="1117" t="s">
        <v>684</v>
      </c>
      <c r="AK52" s="1117" t="s">
        <v>6</v>
      </c>
      <c r="AL52" s="1117" t="s">
        <v>689</v>
      </c>
      <c r="AM52" s="1123" t="s">
        <v>401</v>
      </c>
      <c r="AN52" s="561">
        <v>19.46895</v>
      </c>
      <c r="AO52" s="562">
        <v>11.28307</v>
      </c>
      <c r="AP52" s="563">
        <v>11.28307</v>
      </c>
      <c r="AQ52" s="152">
        <f t="shared" si="40"/>
        <v>8.1858799999999992</v>
      </c>
      <c r="AR52" s="153">
        <f t="shared" si="56"/>
        <v>8.1858799999999992</v>
      </c>
      <c r="AS52" s="154"/>
      <c r="AT52" s="156">
        <f t="shared" si="42"/>
        <v>0.4204582168016251</v>
      </c>
      <c r="AU52" s="155">
        <f t="shared" si="43"/>
        <v>0.4204582168016251</v>
      </c>
      <c r="AV52" s="157"/>
      <c r="AW52" s="155">
        <f t="shared" si="44"/>
        <v>1</v>
      </c>
      <c r="AX52" s="157"/>
      <c r="AY52" s="664">
        <v>2006</v>
      </c>
      <c r="AZ52" s="90" t="s">
        <v>517</v>
      </c>
      <c r="BA52" s="119" t="s">
        <v>684</v>
      </c>
      <c r="BB52" s="119" t="s">
        <v>6</v>
      </c>
      <c r="BC52" s="119" t="s">
        <v>689</v>
      </c>
      <c r="BD52" s="1124" t="s">
        <v>401</v>
      </c>
      <c r="BE52" s="561">
        <v>15.57471</v>
      </c>
      <c r="BF52" s="562">
        <v>8.5092499999999998</v>
      </c>
      <c r="BG52" s="563">
        <v>8.5092499999999998</v>
      </c>
      <c r="BH52" s="153">
        <f t="shared" si="45"/>
        <v>7.0654599999999999</v>
      </c>
      <c r="BI52" s="153">
        <f t="shared" si="46"/>
        <v>7.0654599999999999</v>
      </c>
      <c r="BJ52" s="153"/>
      <c r="BK52" s="156">
        <f t="shared" si="47"/>
        <v>0.4536495382578552</v>
      </c>
      <c r="BL52" s="155">
        <f t="shared" si="48"/>
        <v>0.4536495382578552</v>
      </c>
      <c r="BM52" s="157"/>
      <c r="BN52" s="155">
        <f t="shared" si="49"/>
        <v>1</v>
      </c>
      <c r="BO52" s="157"/>
      <c r="BP52" s="81"/>
      <c r="BQ52" s="81"/>
      <c r="BR52" s="81"/>
      <c r="BS52" s="81"/>
      <c r="BT52" s="81"/>
      <c r="BU52" s="81"/>
      <c r="BV52" s="81"/>
      <c r="BW52" s="81"/>
      <c r="BX52" s="81"/>
    </row>
    <row r="53" spans="1:76" ht="11.45" customHeight="1">
      <c r="A53" s="659">
        <v>2003</v>
      </c>
      <c r="B53" s="90" t="s">
        <v>517</v>
      </c>
      <c r="C53" s="119" t="s">
        <v>684</v>
      </c>
      <c r="D53" s="119" t="s">
        <v>8</v>
      </c>
      <c r="E53" s="119" t="s">
        <v>690</v>
      </c>
      <c r="F53" s="496" t="s">
        <v>401</v>
      </c>
      <c r="G53" s="152">
        <v>34.149050000000003</v>
      </c>
      <c r="H53" s="153">
        <v>26.118449999999999</v>
      </c>
      <c r="I53" s="154">
        <v>26.118449999999999</v>
      </c>
      <c r="J53" s="152">
        <f t="shared" si="0"/>
        <v>8.0306000000000033</v>
      </c>
      <c r="K53" s="153">
        <f t="shared" si="28"/>
        <v>8.0306000000000033</v>
      </c>
      <c r="L53" s="154"/>
      <c r="M53" s="156">
        <f t="shared" si="2"/>
        <v>0.23516320366159535</v>
      </c>
      <c r="N53" s="155">
        <f t="shared" si="3"/>
        <v>0.23516320366159535</v>
      </c>
      <c r="O53" s="157"/>
      <c r="P53" s="155">
        <f t="shared" si="5"/>
        <v>1</v>
      </c>
      <c r="Q53" s="157"/>
      <c r="R53" s="659">
        <v>2003</v>
      </c>
      <c r="S53" s="119" t="s">
        <v>684</v>
      </c>
      <c r="T53" s="119" t="s">
        <v>8</v>
      </c>
      <c r="U53" s="119" t="s">
        <v>690</v>
      </c>
      <c r="V53" s="496" t="s">
        <v>401</v>
      </c>
      <c r="W53" s="561">
        <v>27.519819999999999</v>
      </c>
      <c r="X53" s="562">
        <v>19.19595</v>
      </c>
      <c r="Y53" s="563">
        <v>19.19595</v>
      </c>
      <c r="Z53" s="152">
        <f t="shared" si="7"/>
        <v>8.3238699999999994</v>
      </c>
      <c r="AA53" s="153">
        <f t="shared" si="29"/>
        <v>8.3238699999999994</v>
      </c>
      <c r="AB53" s="154"/>
      <c r="AC53" s="156">
        <f t="shared" si="9"/>
        <v>0.30246818474830139</v>
      </c>
      <c r="AD53" s="155">
        <f t="shared" si="10"/>
        <v>0.30246818474830139</v>
      </c>
      <c r="AE53" s="157"/>
      <c r="AF53" s="155">
        <f t="shared" si="12"/>
        <v>1</v>
      </c>
      <c r="AG53" s="157"/>
      <c r="AH53" s="659">
        <v>2003</v>
      </c>
      <c r="AI53" s="90" t="s">
        <v>517</v>
      </c>
      <c r="AJ53" s="1117" t="s">
        <v>684</v>
      </c>
      <c r="AK53" s="1117" t="s">
        <v>8</v>
      </c>
      <c r="AL53" s="1117" t="s">
        <v>690</v>
      </c>
      <c r="AM53" s="1123" t="s">
        <v>401</v>
      </c>
      <c r="AN53" s="561">
        <v>20.48986</v>
      </c>
      <c r="AO53" s="562">
        <v>12.33554</v>
      </c>
      <c r="AP53" s="563">
        <v>12.33554</v>
      </c>
      <c r="AQ53" s="152">
        <f t="shared" si="40"/>
        <v>8.1543200000000002</v>
      </c>
      <c r="AR53" s="153">
        <f t="shared" si="56"/>
        <v>8.1543200000000002</v>
      </c>
      <c r="AS53" s="154"/>
      <c r="AT53" s="156">
        <f t="shared" si="42"/>
        <v>0.39796855615411719</v>
      </c>
      <c r="AU53" s="155">
        <f t="shared" si="43"/>
        <v>0.39796855615411719</v>
      </c>
      <c r="AV53" s="157"/>
      <c r="AW53" s="155">
        <f t="shared" si="44"/>
        <v>1</v>
      </c>
      <c r="AX53" s="157"/>
      <c r="AY53" s="664">
        <v>2003</v>
      </c>
      <c r="AZ53" s="90" t="s">
        <v>517</v>
      </c>
      <c r="BA53" s="119" t="s">
        <v>684</v>
      </c>
      <c r="BB53" s="119" t="s">
        <v>8</v>
      </c>
      <c r="BC53" s="119" t="s">
        <v>690</v>
      </c>
      <c r="BD53" s="1124" t="s">
        <v>401</v>
      </c>
      <c r="BE53" s="561">
        <v>16.144909999999999</v>
      </c>
      <c r="BF53" s="562">
        <v>9.1275410000000008</v>
      </c>
      <c r="BG53" s="563">
        <v>9.1275410000000008</v>
      </c>
      <c r="BH53" s="153">
        <f t="shared" si="45"/>
        <v>7.0173689999999986</v>
      </c>
      <c r="BI53" s="153">
        <f t="shared" si="46"/>
        <v>7.0173689999999986</v>
      </c>
      <c r="BJ53" s="153"/>
      <c r="BK53" s="156">
        <f t="shared" si="47"/>
        <v>0.43464900083060226</v>
      </c>
      <c r="BL53" s="155">
        <f t="shared" si="48"/>
        <v>0.43464900083060226</v>
      </c>
      <c r="BM53" s="157"/>
      <c r="BN53" s="155">
        <f t="shared" si="49"/>
        <v>1</v>
      </c>
      <c r="BO53" s="157"/>
      <c r="BP53" s="81"/>
      <c r="BQ53" s="81"/>
      <c r="BR53" s="81"/>
      <c r="BS53" s="81"/>
      <c r="BT53" s="81"/>
      <c r="BU53" s="81"/>
      <c r="BV53" s="81"/>
      <c r="BW53" s="81"/>
      <c r="BX53" s="81"/>
    </row>
    <row r="54" spans="1:76" ht="11.45" customHeight="1">
      <c r="A54" s="659">
        <v>2000</v>
      </c>
      <c r="B54" s="90" t="s">
        <v>517</v>
      </c>
      <c r="C54" s="119" t="s">
        <v>684</v>
      </c>
      <c r="D54" s="119" t="s">
        <v>10</v>
      </c>
      <c r="E54" s="119" t="s">
        <v>691</v>
      </c>
      <c r="F54" s="496" t="s">
        <v>401</v>
      </c>
      <c r="G54" s="152">
        <v>35.23077</v>
      </c>
      <c r="H54" s="153">
        <v>26.242789999999999</v>
      </c>
      <c r="I54" s="154">
        <v>26.242789999999999</v>
      </c>
      <c r="J54" s="152">
        <f t="shared" si="0"/>
        <v>8.9879800000000003</v>
      </c>
      <c r="K54" s="153">
        <f t="shared" si="28"/>
        <v>8.9879800000000003</v>
      </c>
      <c r="L54" s="154"/>
      <c r="M54" s="156">
        <f t="shared" si="2"/>
        <v>0.2551173306742941</v>
      </c>
      <c r="N54" s="155">
        <f t="shared" si="3"/>
        <v>0.2551173306742941</v>
      </c>
      <c r="O54" s="157"/>
      <c r="P54" s="155">
        <f t="shared" si="5"/>
        <v>1</v>
      </c>
      <c r="Q54" s="157"/>
      <c r="R54" s="659">
        <v>2000</v>
      </c>
      <c r="S54" s="119" t="s">
        <v>684</v>
      </c>
      <c r="T54" s="119" t="s">
        <v>10</v>
      </c>
      <c r="U54" s="119" t="s">
        <v>691</v>
      </c>
      <c r="V54" s="496" t="s">
        <v>401</v>
      </c>
      <c r="W54" s="561">
        <v>28.926580000000001</v>
      </c>
      <c r="X54" s="562">
        <v>19.509399999999999</v>
      </c>
      <c r="Y54" s="563">
        <v>19.509399999999999</v>
      </c>
      <c r="Z54" s="152">
        <f t="shared" si="7"/>
        <v>9.4171800000000019</v>
      </c>
      <c r="AA54" s="153">
        <f t="shared" si="29"/>
        <v>9.4171800000000019</v>
      </c>
      <c r="AB54" s="154"/>
      <c r="AC54" s="156">
        <f t="shared" si="9"/>
        <v>0.32555455916323334</v>
      </c>
      <c r="AD54" s="155">
        <f t="shared" si="10"/>
        <v>0.32555455916323334</v>
      </c>
      <c r="AE54" s="157"/>
      <c r="AF54" s="155">
        <f t="shared" si="12"/>
        <v>1</v>
      </c>
      <c r="AG54" s="157"/>
      <c r="AH54" s="659">
        <v>2000</v>
      </c>
      <c r="AI54" s="90" t="s">
        <v>517</v>
      </c>
      <c r="AJ54" s="1117" t="s">
        <v>684</v>
      </c>
      <c r="AK54" s="1117" t="s">
        <v>10</v>
      </c>
      <c r="AL54" s="1117" t="s">
        <v>691</v>
      </c>
      <c r="AM54" s="1123" t="s">
        <v>401</v>
      </c>
      <c r="AN54" s="561">
        <v>21.608809999999998</v>
      </c>
      <c r="AO54" s="562">
        <v>12.754339999999999</v>
      </c>
      <c r="AP54" s="563">
        <v>12.754339999999999</v>
      </c>
      <c r="AQ54" s="152">
        <f t="shared" si="40"/>
        <v>8.8544699999999992</v>
      </c>
      <c r="AR54" s="153">
        <f t="shared" si="56"/>
        <v>8.8544699999999992</v>
      </c>
      <c r="AS54" s="154"/>
      <c r="AT54" s="156">
        <f t="shared" si="42"/>
        <v>0.40976203687292356</v>
      </c>
      <c r="AU54" s="155">
        <f t="shared" si="43"/>
        <v>0.40976203687292356</v>
      </c>
      <c r="AV54" s="157"/>
      <c r="AW54" s="155">
        <f t="shared" si="44"/>
        <v>1</v>
      </c>
      <c r="AX54" s="157"/>
      <c r="AY54" s="664">
        <v>2000</v>
      </c>
      <c r="AZ54" s="90" t="s">
        <v>517</v>
      </c>
      <c r="BA54" s="119" t="s">
        <v>684</v>
      </c>
      <c r="BB54" s="119" t="s">
        <v>10</v>
      </c>
      <c r="BC54" s="119" t="s">
        <v>691</v>
      </c>
      <c r="BD54" s="1124" t="s">
        <v>401</v>
      </c>
      <c r="BE54" s="561">
        <v>17.059889999999999</v>
      </c>
      <c r="BF54" s="562">
        <v>9.5288740000000001</v>
      </c>
      <c r="BG54" s="563">
        <v>9.5288740000000001</v>
      </c>
      <c r="BH54" s="153">
        <f t="shared" si="45"/>
        <v>7.5310159999999993</v>
      </c>
      <c r="BI54" s="153">
        <f t="shared" si="46"/>
        <v>7.5310159999999993</v>
      </c>
      <c r="BJ54" s="153"/>
      <c r="BK54" s="156">
        <f t="shared" si="47"/>
        <v>0.44144575375339462</v>
      </c>
      <c r="BL54" s="155">
        <f t="shared" si="48"/>
        <v>0.44144575375339462</v>
      </c>
      <c r="BM54" s="157"/>
      <c r="BN54" s="155">
        <f t="shared" si="49"/>
        <v>1</v>
      </c>
      <c r="BO54" s="157"/>
      <c r="BP54" s="81"/>
      <c r="BQ54" s="81"/>
      <c r="BR54" s="81"/>
      <c r="BS54" s="81"/>
      <c r="BT54" s="81"/>
      <c r="BU54" s="81"/>
      <c r="BV54" s="81"/>
      <c r="BW54" s="81"/>
      <c r="BX54" s="81"/>
    </row>
    <row r="55" spans="1:76" ht="11.45" customHeight="1">
      <c r="A55" s="659">
        <v>1998</v>
      </c>
      <c r="B55" s="90" t="s">
        <v>517</v>
      </c>
      <c r="C55" s="119" t="s">
        <v>684</v>
      </c>
      <c r="D55" s="119" t="s">
        <v>10</v>
      </c>
      <c r="E55" s="119" t="s">
        <v>692</v>
      </c>
      <c r="F55" s="496" t="s">
        <v>401</v>
      </c>
      <c r="G55" s="152">
        <v>34.241520000000001</v>
      </c>
      <c r="H55" s="153">
        <v>26.88017</v>
      </c>
      <c r="I55" s="154">
        <v>26.88017</v>
      </c>
      <c r="J55" s="152">
        <f t="shared" si="0"/>
        <v>7.3613500000000016</v>
      </c>
      <c r="K55" s="153">
        <f t="shared" si="28"/>
        <v>7.3613500000000016</v>
      </c>
      <c r="L55" s="154"/>
      <c r="M55" s="156">
        <f t="shared" si="2"/>
        <v>0.21498315495340165</v>
      </c>
      <c r="N55" s="155">
        <f t="shared" si="3"/>
        <v>0.21498315495340165</v>
      </c>
      <c r="O55" s="157"/>
      <c r="P55" s="155">
        <f t="shared" si="5"/>
        <v>1</v>
      </c>
      <c r="Q55" s="157"/>
      <c r="R55" s="659">
        <v>1998</v>
      </c>
      <c r="S55" s="119" t="s">
        <v>684</v>
      </c>
      <c r="T55" s="119" t="s">
        <v>10</v>
      </c>
      <c r="U55" s="119" t="s">
        <v>692</v>
      </c>
      <c r="V55" s="496" t="s">
        <v>401</v>
      </c>
      <c r="W55" s="561">
        <v>28.041609999999999</v>
      </c>
      <c r="X55" s="562">
        <v>20.511060000000001</v>
      </c>
      <c r="Y55" s="563">
        <v>20.511060000000001</v>
      </c>
      <c r="Z55" s="152">
        <f t="shared" si="7"/>
        <v>7.5305499999999981</v>
      </c>
      <c r="AA55" s="153">
        <f t="shared" si="29"/>
        <v>7.5305499999999981</v>
      </c>
      <c r="AB55" s="154"/>
      <c r="AC55" s="156">
        <f t="shared" si="9"/>
        <v>0.26854913109482653</v>
      </c>
      <c r="AD55" s="155">
        <f t="shared" si="10"/>
        <v>0.26854913109482653</v>
      </c>
      <c r="AE55" s="157"/>
      <c r="AF55" s="155">
        <f t="shared" si="12"/>
        <v>1</v>
      </c>
      <c r="AG55" s="157"/>
      <c r="AH55" s="659">
        <v>1998</v>
      </c>
      <c r="AI55" s="90" t="s">
        <v>517</v>
      </c>
      <c r="AJ55" s="1117" t="s">
        <v>684</v>
      </c>
      <c r="AK55" s="1117" t="s">
        <v>10</v>
      </c>
      <c r="AL55" s="1117" t="s">
        <v>692</v>
      </c>
      <c r="AM55" s="1123" t="s">
        <v>401</v>
      </c>
      <c r="AN55" s="561">
        <v>21.292459999999998</v>
      </c>
      <c r="AO55" s="562">
        <v>13.43576</v>
      </c>
      <c r="AP55" s="563">
        <v>13.43576</v>
      </c>
      <c r="AQ55" s="152">
        <f t="shared" si="40"/>
        <v>7.8566999999999982</v>
      </c>
      <c r="AR55" s="153">
        <f t="shared" si="56"/>
        <v>7.8566999999999982</v>
      </c>
      <c r="AS55" s="154"/>
      <c r="AT55" s="156">
        <f t="shared" si="42"/>
        <v>0.36898977384482579</v>
      </c>
      <c r="AU55" s="155">
        <f t="shared" si="43"/>
        <v>0.36898977384482579</v>
      </c>
      <c r="AV55" s="157"/>
      <c r="AW55" s="155">
        <f t="shared" si="44"/>
        <v>1</v>
      </c>
      <c r="AX55" s="157"/>
      <c r="AY55" s="664">
        <v>1998</v>
      </c>
      <c r="AZ55" s="90" t="s">
        <v>517</v>
      </c>
      <c r="BA55" s="119" t="s">
        <v>684</v>
      </c>
      <c r="BB55" s="119" t="s">
        <v>10</v>
      </c>
      <c r="BC55" s="119" t="s">
        <v>692</v>
      </c>
      <c r="BD55" s="1124" t="s">
        <v>401</v>
      </c>
      <c r="BE55" s="561">
        <v>16.232859999999999</v>
      </c>
      <c r="BF55" s="562">
        <v>9.6858430000000002</v>
      </c>
      <c r="BG55" s="563">
        <v>9.6858430000000002</v>
      </c>
      <c r="BH55" s="153">
        <f t="shared" si="45"/>
        <v>6.5470169999999985</v>
      </c>
      <c r="BI55" s="153">
        <f t="shared" si="46"/>
        <v>6.5470169999999985</v>
      </c>
      <c r="BJ55" s="153"/>
      <c r="BK55" s="156">
        <f t="shared" si="47"/>
        <v>0.40331876206657352</v>
      </c>
      <c r="BL55" s="155">
        <f t="shared" si="48"/>
        <v>0.40331876206657352</v>
      </c>
      <c r="BM55" s="157"/>
      <c r="BN55" s="155">
        <f t="shared" si="49"/>
        <v>1</v>
      </c>
      <c r="BO55" s="157"/>
      <c r="BP55" s="81"/>
      <c r="BQ55" s="81"/>
      <c r="BR55" s="81"/>
      <c r="BS55" s="81"/>
      <c r="BT55" s="81"/>
      <c r="BU55" s="81"/>
      <c r="BV55" s="81"/>
      <c r="BW55" s="81"/>
      <c r="BX55" s="81"/>
    </row>
    <row r="56" spans="1:76" ht="11.45" customHeight="1">
      <c r="A56" s="659">
        <v>1996</v>
      </c>
      <c r="B56" s="90" t="s">
        <v>517</v>
      </c>
      <c r="C56" s="119" t="s">
        <v>684</v>
      </c>
      <c r="D56" s="119" t="s">
        <v>12</v>
      </c>
      <c r="E56" s="119" t="s">
        <v>693</v>
      </c>
      <c r="F56" s="496" t="s">
        <v>401</v>
      </c>
      <c r="G56" s="152">
        <v>34.297960000000003</v>
      </c>
      <c r="H56" s="153">
        <v>26.543220000000002</v>
      </c>
      <c r="I56" s="154">
        <v>26.543220000000002</v>
      </c>
      <c r="J56" s="152">
        <f t="shared" si="0"/>
        <v>7.7547400000000017</v>
      </c>
      <c r="K56" s="153">
        <f t="shared" si="28"/>
        <v>7.7547400000000017</v>
      </c>
      <c r="L56" s="154"/>
      <c r="M56" s="156">
        <f t="shared" si="2"/>
        <v>0.22609916158278803</v>
      </c>
      <c r="N56" s="155">
        <f t="shared" si="3"/>
        <v>0.22609916158278803</v>
      </c>
      <c r="O56" s="157"/>
      <c r="P56" s="155">
        <f t="shared" si="5"/>
        <v>1</v>
      </c>
      <c r="Q56" s="157"/>
      <c r="R56" s="659">
        <v>1996</v>
      </c>
      <c r="S56" s="119" t="s">
        <v>684</v>
      </c>
      <c r="T56" s="119" t="s">
        <v>12</v>
      </c>
      <c r="U56" s="119" t="s">
        <v>693</v>
      </c>
      <c r="V56" s="496" t="s">
        <v>401</v>
      </c>
      <c r="W56" s="561">
        <v>28.109719999999999</v>
      </c>
      <c r="X56" s="562">
        <v>20.064889999999998</v>
      </c>
      <c r="Y56" s="563">
        <v>20.064889999999998</v>
      </c>
      <c r="Z56" s="152">
        <f t="shared" si="7"/>
        <v>8.044830000000001</v>
      </c>
      <c r="AA56" s="153">
        <f t="shared" si="29"/>
        <v>8.044830000000001</v>
      </c>
      <c r="AB56" s="154"/>
      <c r="AC56" s="156">
        <f t="shared" si="9"/>
        <v>0.28619388595830914</v>
      </c>
      <c r="AD56" s="155">
        <f t="shared" si="10"/>
        <v>0.28619388595830914</v>
      </c>
      <c r="AE56" s="157"/>
      <c r="AF56" s="155">
        <f t="shared" si="12"/>
        <v>1</v>
      </c>
      <c r="AG56" s="157"/>
      <c r="AH56" s="659">
        <v>1996</v>
      </c>
      <c r="AI56" s="90" t="s">
        <v>517</v>
      </c>
      <c r="AJ56" s="1117" t="s">
        <v>684</v>
      </c>
      <c r="AK56" s="1117" t="s">
        <v>12</v>
      </c>
      <c r="AL56" s="1117" t="s">
        <v>693</v>
      </c>
      <c r="AM56" s="1123" t="s">
        <v>401</v>
      </c>
      <c r="AN56" s="561">
        <v>21.082609999999999</v>
      </c>
      <c r="AO56" s="562">
        <v>13.055949999999999</v>
      </c>
      <c r="AP56" s="563">
        <v>13.055949999999999</v>
      </c>
      <c r="AQ56" s="152">
        <f t="shared" si="40"/>
        <v>8.0266599999999997</v>
      </c>
      <c r="AR56" s="153">
        <f t="shared" si="56"/>
        <v>8.0266599999999997</v>
      </c>
      <c r="AS56" s="154"/>
      <c r="AT56" s="156">
        <f t="shared" si="42"/>
        <v>0.38072420824556352</v>
      </c>
      <c r="AU56" s="155">
        <f t="shared" si="43"/>
        <v>0.38072420824556352</v>
      </c>
      <c r="AV56" s="157"/>
      <c r="AW56" s="155">
        <f t="shared" si="44"/>
        <v>1</v>
      </c>
      <c r="AX56" s="157"/>
      <c r="AY56" s="664">
        <v>1996</v>
      </c>
      <c r="AZ56" s="90" t="s">
        <v>517</v>
      </c>
      <c r="BA56" s="119" t="s">
        <v>684</v>
      </c>
      <c r="BB56" s="119" t="s">
        <v>12</v>
      </c>
      <c r="BC56" s="119" t="s">
        <v>693</v>
      </c>
      <c r="BD56" s="1124" t="s">
        <v>401</v>
      </c>
      <c r="BE56" s="561">
        <v>16.161860000000001</v>
      </c>
      <c r="BF56" s="562">
        <v>9.4970510000000008</v>
      </c>
      <c r="BG56" s="563">
        <v>9.4970510000000008</v>
      </c>
      <c r="BH56" s="153">
        <f t="shared" si="45"/>
        <v>6.664809</v>
      </c>
      <c r="BI56" s="153">
        <f t="shared" si="46"/>
        <v>6.664809</v>
      </c>
      <c r="BJ56" s="153"/>
      <c r="BK56" s="156">
        <f t="shared" si="47"/>
        <v>0.41237883510932527</v>
      </c>
      <c r="BL56" s="155">
        <f t="shared" si="48"/>
        <v>0.41237883510932527</v>
      </c>
      <c r="BM56" s="157"/>
      <c r="BN56" s="155">
        <f t="shared" si="49"/>
        <v>1</v>
      </c>
      <c r="BO56" s="157"/>
      <c r="BP56" s="81"/>
      <c r="BQ56" s="81"/>
      <c r="BR56" s="81"/>
      <c r="BS56" s="81"/>
      <c r="BT56" s="81"/>
      <c r="BU56" s="81"/>
      <c r="BV56" s="81"/>
      <c r="BW56" s="81"/>
      <c r="BX56" s="81"/>
    </row>
    <row r="57" spans="1:76" ht="11.45" customHeight="1">
      <c r="A57" s="659">
        <v>1994</v>
      </c>
      <c r="B57" s="90" t="s">
        <v>517</v>
      </c>
      <c r="C57" s="119" t="s">
        <v>684</v>
      </c>
      <c r="D57" s="119" t="s">
        <v>12</v>
      </c>
      <c r="E57" s="119" t="s">
        <v>694</v>
      </c>
      <c r="F57" s="496" t="s">
        <v>401</v>
      </c>
      <c r="G57" s="152">
        <v>35.190989999999999</v>
      </c>
      <c r="H57" s="153">
        <v>27.023060000000001</v>
      </c>
      <c r="I57" s="154">
        <v>27.023060000000001</v>
      </c>
      <c r="J57" s="152">
        <f t="shared" si="0"/>
        <v>8.1679299999999984</v>
      </c>
      <c r="K57" s="153">
        <f t="shared" si="28"/>
        <v>8.1679299999999984</v>
      </c>
      <c r="L57" s="154"/>
      <c r="M57" s="156">
        <f t="shared" si="2"/>
        <v>0.23210287633283402</v>
      </c>
      <c r="N57" s="155">
        <f t="shared" si="3"/>
        <v>0.23210287633283402</v>
      </c>
      <c r="O57" s="157"/>
      <c r="P57" s="155">
        <f t="shared" si="5"/>
        <v>1</v>
      </c>
      <c r="Q57" s="157"/>
      <c r="R57" s="659">
        <v>1994</v>
      </c>
      <c r="S57" s="119" t="s">
        <v>684</v>
      </c>
      <c r="T57" s="119" t="s">
        <v>12</v>
      </c>
      <c r="U57" s="119" t="s">
        <v>694</v>
      </c>
      <c r="V57" s="496" t="s">
        <v>401</v>
      </c>
      <c r="W57" s="561">
        <v>28.480799999999999</v>
      </c>
      <c r="X57" s="562">
        <v>20.753550000000001</v>
      </c>
      <c r="Y57" s="563">
        <v>20.753550000000001</v>
      </c>
      <c r="Z57" s="152">
        <f t="shared" si="7"/>
        <v>7.727249999999998</v>
      </c>
      <c r="AA57" s="153">
        <f t="shared" si="29"/>
        <v>7.727249999999998</v>
      </c>
      <c r="AB57" s="154"/>
      <c r="AC57" s="156">
        <f t="shared" si="9"/>
        <v>0.27131435914721491</v>
      </c>
      <c r="AD57" s="155">
        <f t="shared" si="10"/>
        <v>0.27131435914721491</v>
      </c>
      <c r="AE57" s="157"/>
      <c r="AF57" s="155">
        <f t="shared" si="12"/>
        <v>1</v>
      </c>
      <c r="AG57" s="157"/>
      <c r="AH57" s="659">
        <v>1994</v>
      </c>
      <c r="AI57" s="90" t="s">
        <v>517</v>
      </c>
      <c r="AJ57" s="1117" t="s">
        <v>684</v>
      </c>
      <c r="AK57" s="1117" t="s">
        <v>12</v>
      </c>
      <c r="AL57" s="1117" t="s">
        <v>694</v>
      </c>
      <c r="AM57" s="1123" t="s">
        <v>401</v>
      </c>
      <c r="AN57" s="561">
        <v>21.225670000000001</v>
      </c>
      <c r="AO57" s="562">
        <v>13.627610000000001</v>
      </c>
      <c r="AP57" s="563">
        <v>13.627610000000001</v>
      </c>
      <c r="AQ57" s="152">
        <f t="shared" si="40"/>
        <v>7.5980600000000003</v>
      </c>
      <c r="AR57" s="153">
        <f t="shared" si="56"/>
        <v>7.5980600000000003</v>
      </c>
      <c r="AS57" s="154"/>
      <c r="AT57" s="156">
        <f t="shared" si="42"/>
        <v>0.35796561427742918</v>
      </c>
      <c r="AU57" s="155">
        <f t="shared" si="43"/>
        <v>0.35796561427742918</v>
      </c>
      <c r="AV57" s="157"/>
      <c r="AW57" s="155">
        <f t="shared" si="44"/>
        <v>1</v>
      </c>
      <c r="AX57" s="157"/>
      <c r="AY57" s="664">
        <v>1994</v>
      </c>
      <c r="AZ57" s="90" t="s">
        <v>517</v>
      </c>
      <c r="BA57" s="119" t="s">
        <v>684</v>
      </c>
      <c r="BB57" s="119" t="s">
        <v>12</v>
      </c>
      <c r="BC57" s="119" t="s">
        <v>694</v>
      </c>
      <c r="BD57" s="1124" t="s">
        <v>401</v>
      </c>
      <c r="BE57" s="561">
        <v>16.542369999999998</v>
      </c>
      <c r="BF57" s="562">
        <v>9.9350149999999999</v>
      </c>
      <c r="BG57" s="563">
        <v>9.9350149999999999</v>
      </c>
      <c r="BH57" s="153">
        <f t="shared" si="45"/>
        <v>6.6073549999999983</v>
      </c>
      <c r="BI57" s="153">
        <f t="shared" si="46"/>
        <v>6.6073549999999983</v>
      </c>
      <c r="BJ57" s="153"/>
      <c r="BK57" s="156">
        <f t="shared" si="47"/>
        <v>0.39942009518587718</v>
      </c>
      <c r="BL57" s="155">
        <f t="shared" si="48"/>
        <v>0.39942009518587718</v>
      </c>
      <c r="BM57" s="157"/>
      <c r="BN57" s="155">
        <f t="shared" si="49"/>
        <v>1</v>
      </c>
      <c r="BO57" s="157"/>
      <c r="BP57" s="81"/>
      <c r="BQ57" s="81"/>
      <c r="BR57" s="81"/>
      <c r="BS57" s="81"/>
      <c r="BT57" s="81"/>
      <c r="BU57" s="81"/>
      <c r="BV57" s="81"/>
      <c r="BW57" s="81"/>
      <c r="BX57" s="81"/>
    </row>
    <row r="58" spans="1:76" ht="11.45" customHeight="1">
      <c r="A58" s="659">
        <v>1992</v>
      </c>
      <c r="B58" s="90" t="s">
        <v>517</v>
      </c>
      <c r="C58" s="119" t="s">
        <v>684</v>
      </c>
      <c r="D58" s="119" t="s">
        <v>14</v>
      </c>
      <c r="E58" s="119" t="s">
        <v>695</v>
      </c>
      <c r="F58" s="496" t="s">
        <v>401</v>
      </c>
      <c r="G58" s="152">
        <v>33.007860000000001</v>
      </c>
      <c r="H58" s="153">
        <v>25.457380000000001</v>
      </c>
      <c r="I58" s="154">
        <v>25.457380000000001</v>
      </c>
      <c r="J58" s="152">
        <f t="shared" si="0"/>
        <v>7.5504800000000003</v>
      </c>
      <c r="K58" s="153">
        <f t="shared" si="28"/>
        <v>7.5504800000000003</v>
      </c>
      <c r="L58" s="154"/>
      <c r="M58" s="156">
        <f t="shared" si="2"/>
        <v>0.22874794064201678</v>
      </c>
      <c r="N58" s="155">
        <f t="shared" si="3"/>
        <v>0.22874794064201678</v>
      </c>
      <c r="O58" s="157"/>
      <c r="P58" s="155">
        <f t="shared" si="5"/>
        <v>1</v>
      </c>
      <c r="Q58" s="157"/>
      <c r="R58" s="659">
        <v>1992</v>
      </c>
      <c r="S58" s="119" t="s">
        <v>684</v>
      </c>
      <c r="T58" s="119" t="s">
        <v>14</v>
      </c>
      <c r="U58" s="119" t="s">
        <v>695</v>
      </c>
      <c r="V58" s="496" t="s">
        <v>401</v>
      </c>
      <c r="W58" s="561">
        <v>26.004280000000001</v>
      </c>
      <c r="X58" s="562">
        <v>18.49118</v>
      </c>
      <c r="Y58" s="563">
        <v>18.49118</v>
      </c>
      <c r="Z58" s="152">
        <f t="shared" si="7"/>
        <v>7.5131000000000014</v>
      </c>
      <c r="AA58" s="153">
        <f t="shared" si="29"/>
        <v>7.5131000000000014</v>
      </c>
      <c r="AB58" s="154"/>
      <c r="AC58" s="156">
        <f t="shared" si="9"/>
        <v>0.28891782429661583</v>
      </c>
      <c r="AD58" s="155">
        <f t="shared" si="10"/>
        <v>0.28891782429661583</v>
      </c>
      <c r="AE58" s="157"/>
      <c r="AF58" s="155">
        <f t="shared" si="12"/>
        <v>1</v>
      </c>
      <c r="AG58" s="157"/>
      <c r="AH58" s="659">
        <v>1992</v>
      </c>
      <c r="AI58" s="90" t="s">
        <v>517</v>
      </c>
      <c r="AJ58" s="1117" t="s">
        <v>684</v>
      </c>
      <c r="AK58" s="1117" t="s">
        <v>14</v>
      </c>
      <c r="AL58" s="1117" t="s">
        <v>695</v>
      </c>
      <c r="AM58" s="1123" t="s">
        <v>401</v>
      </c>
      <c r="AN58" s="561">
        <v>18.93205</v>
      </c>
      <c r="AO58" s="562">
        <v>11.207129999999999</v>
      </c>
      <c r="AP58" s="563">
        <v>11.207129999999999</v>
      </c>
      <c r="AQ58" s="152">
        <f t="shared" si="40"/>
        <v>7.7249200000000009</v>
      </c>
      <c r="AR58" s="153">
        <f t="shared" si="56"/>
        <v>7.7249200000000009</v>
      </c>
      <c r="AS58" s="154"/>
      <c r="AT58" s="156">
        <f t="shared" si="42"/>
        <v>0.40803399526200285</v>
      </c>
      <c r="AU58" s="155">
        <f t="shared" si="43"/>
        <v>0.40803399526200285</v>
      </c>
      <c r="AV58" s="157"/>
      <c r="AW58" s="155">
        <f t="shared" si="44"/>
        <v>1</v>
      </c>
      <c r="AX58" s="157"/>
      <c r="AY58" s="664">
        <v>1992</v>
      </c>
      <c r="AZ58" s="90" t="s">
        <v>517</v>
      </c>
      <c r="BA58" s="119" t="s">
        <v>684</v>
      </c>
      <c r="BB58" s="119" t="s">
        <v>14</v>
      </c>
      <c r="BC58" s="119" t="s">
        <v>695</v>
      </c>
      <c r="BD58" s="1124" t="s">
        <v>401</v>
      </c>
      <c r="BE58" s="561">
        <v>14.63069</v>
      </c>
      <c r="BF58" s="562">
        <v>8.4124230000000004</v>
      </c>
      <c r="BG58" s="563">
        <v>8.4124230000000004</v>
      </c>
      <c r="BH58" s="153">
        <f t="shared" si="45"/>
        <v>6.2182669999999991</v>
      </c>
      <c r="BI58" s="153">
        <f t="shared" si="46"/>
        <v>6.2182669999999991</v>
      </c>
      <c r="BJ58" s="153"/>
      <c r="BK58" s="156">
        <f t="shared" si="47"/>
        <v>0.42501529319533116</v>
      </c>
      <c r="BL58" s="155">
        <f t="shared" si="48"/>
        <v>0.42501529319533116</v>
      </c>
      <c r="BM58" s="157"/>
      <c r="BN58" s="155">
        <f t="shared" si="49"/>
        <v>1</v>
      </c>
      <c r="BO58" s="157"/>
      <c r="BP58" s="81"/>
      <c r="BQ58" s="81"/>
      <c r="BR58" s="81"/>
      <c r="BS58" s="81"/>
      <c r="BT58" s="81"/>
      <c r="BU58" s="81"/>
      <c r="BV58" s="81"/>
      <c r="BW58" s="81"/>
      <c r="BX58" s="81"/>
    </row>
    <row r="59" spans="1:76" ht="11.45" customHeight="1">
      <c r="A59" s="660">
        <v>1990</v>
      </c>
      <c r="B59" s="101" t="s">
        <v>517</v>
      </c>
      <c r="C59" s="158" t="s">
        <v>684</v>
      </c>
      <c r="D59" s="158" t="s">
        <v>14</v>
      </c>
      <c r="E59" s="158" t="s">
        <v>696</v>
      </c>
      <c r="F59" s="497" t="s">
        <v>401</v>
      </c>
      <c r="G59" s="159">
        <v>35.285699999999999</v>
      </c>
      <c r="H59" s="160">
        <v>26.13766</v>
      </c>
      <c r="I59" s="161">
        <v>26.13766</v>
      </c>
      <c r="J59" s="159">
        <f t="shared" si="0"/>
        <v>9.1480399999999982</v>
      </c>
      <c r="K59" s="160">
        <f t="shared" si="28"/>
        <v>9.1480399999999982</v>
      </c>
      <c r="L59" s="161"/>
      <c r="M59" s="163">
        <f t="shared" si="2"/>
        <v>0.25925629929404825</v>
      </c>
      <c r="N59" s="162">
        <f t="shared" si="3"/>
        <v>0.25925629929404825</v>
      </c>
      <c r="O59" s="164"/>
      <c r="P59" s="162">
        <f t="shared" si="5"/>
        <v>1</v>
      </c>
      <c r="Q59" s="164"/>
      <c r="R59" s="660">
        <v>1990</v>
      </c>
      <c r="S59" s="158" t="s">
        <v>684</v>
      </c>
      <c r="T59" s="158" t="s">
        <v>14</v>
      </c>
      <c r="U59" s="158" t="s">
        <v>696</v>
      </c>
      <c r="V59" s="497" t="s">
        <v>401</v>
      </c>
      <c r="W59" s="570">
        <v>28.363130000000002</v>
      </c>
      <c r="X59" s="571">
        <v>19.334959999999999</v>
      </c>
      <c r="Y59" s="572">
        <v>19.334959999999999</v>
      </c>
      <c r="Z59" s="159">
        <f t="shared" si="7"/>
        <v>9.0281700000000029</v>
      </c>
      <c r="AA59" s="160">
        <f t="shared" si="29"/>
        <v>9.0281700000000029</v>
      </c>
      <c r="AB59" s="161"/>
      <c r="AC59" s="163">
        <f t="shared" si="9"/>
        <v>0.31830654797266744</v>
      </c>
      <c r="AD59" s="162">
        <f t="shared" si="10"/>
        <v>0.31830654797266744</v>
      </c>
      <c r="AE59" s="164"/>
      <c r="AF59" s="162">
        <f t="shared" si="12"/>
        <v>1</v>
      </c>
      <c r="AG59" s="164"/>
      <c r="AH59" s="660">
        <v>1990</v>
      </c>
      <c r="AI59" s="101" t="s">
        <v>517</v>
      </c>
      <c r="AJ59" s="1125" t="s">
        <v>684</v>
      </c>
      <c r="AK59" s="1125" t="s">
        <v>14</v>
      </c>
      <c r="AL59" s="1125" t="s">
        <v>696</v>
      </c>
      <c r="AM59" s="1126" t="s">
        <v>401</v>
      </c>
      <c r="AN59" s="570">
        <v>20.714410000000001</v>
      </c>
      <c r="AO59" s="571">
        <v>11.593260000000001</v>
      </c>
      <c r="AP59" s="572">
        <v>11.593260000000001</v>
      </c>
      <c r="AQ59" s="159">
        <f t="shared" si="40"/>
        <v>9.1211500000000001</v>
      </c>
      <c r="AR59" s="160">
        <f t="shared" si="56"/>
        <v>9.1211500000000001</v>
      </c>
      <c r="AS59" s="161"/>
      <c r="AT59" s="163">
        <f t="shared" si="42"/>
        <v>0.44032873733792077</v>
      </c>
      <c r="AU59" s="162">
        <f t="shared" si="43"/>
        <v>0.44032873733792077</v>
      </c>
      <c r="AV59" s="164"/>
      <c r="AW59" s="162">
        <f t="shared" si="44"/>
        <v>1</v>
      </c>
      <c r="AX59" s="164"/>
      <c r="AY59" s="665">
        <v>1990</v>
      </c>
      <c r="AZ59" s="101" t="s">
        <v>517</v>
      </c>
      <c r="BA59" s="158" t="s">
        <v>684</v>
      </c>
      <c r="BB59" s="158" t="s">
        <v>14</v>
      </c>
      <c r="BC59" s="158" t="s">
        <v>696</v>
      </c>
      <c r="BD59" s="1127" t="s">
        <v>401</v>
      </c>
      <c r="BE59" s="570">
        <v>16.301760000000002</v>
      </c>
      <c r="BF59" s="571">
        <v>9.0415469999999996</v>
      </c>
      <c r="BG59" s="572">
        <v>9.0415469999999996</v>
      </c>
      <c r="BH59" s="160">
        <f t="shared" si="45"/>
        <v>7.260213000000002</v>
      </c>
      <c r="BI59" s="160">
        <f t="shared" si="46"/>
        <v>7.260213000000002</v>
      </c>
      <c r="BJ59" s="160"/>
      <c r="BK59" s="163">
        <f t="shared" si="47"/>
        <v>0.44536375213473889</v>
      </c>
      <c r="BL59" s="162">
        <f t="shared" si="48"/>
        <v>0.44536375213473889</v>
      </c>
      <c r="BM59" s="164"/>
      <c r="BN59" s="162">
        <f t="shared" si="49"/>
        <v>1</v>
      </c>
      <c r="BO59" s="164"/>
      <c r="BP59" s="81"/>
      <c r="BQ59" s="81"/>
      <c r="BR59" s="81"/>
      <c r="BS59" s="81"/>
      <c r="BT59" s="81"/>
      <c r="BU59" s="81"/>
      <c r="BV59" s="81"/>
      <c r="BW59" s="81"/>
      <c r="BX59" s="81"/>
    </row>
    <row r="60" spans="1:76" ht="11.45" customHeight="1">
      <c r="A60" s="655">
        <v>2013</v>
      </c>
      <c r="B60" s="359" t="s">
        <v>515</v>
      </c>
      <c r="C60" s="116" t="s">
        <v>612</v>
      </c>
      <c r="D60" s="116" t="s">
        <v>20</v>
      </c>
      <c r="E60" s="116" t="s">
        <v>613</v>
      </c>
      <c r="F60" s="505" t="s">
        <v>313</v>
      </c>
      <c r="G60" s="513">
        <v>35.46566</v>
      </c>
      <c r="H60" s="514"/>
      <c r="I60" s="515">
        <v>26.886189999999999</v>
      </c>
      <c r="J60" s="513">
        <f t="shared" si="0"/>
        <v>8.5794700000000006</v>
      </c>
      <c r="K60" s="514"/>
      <c r="L60" s="515"/>
      <c r="M60" s="517">
        <f t="shared" si="2"/>
        <v>0.24190921584428432</v>
      </c>
      <c r="N60" s="517"/>
      <c r="O60" s="517"/>
      <c r="P60" s="516"/>
      <c r="Q60" s="518"/>
      <c r="R60" s="621">
        <v>2013</v>
      </c>
      <c r="S60" s="116" t="s">
        <v>612</v>
      </c>
      <c r="T60" s="116" t="s">
        <v>20</v>
      </c>
      <c r="U60" s="116" t="s">
        <v>613</v>
      </c>
      <c r="V60" s="116" t="s">
        <v>630</v>
      </c>
      <c r="W60" s="545">
        <v>30.48189</v>
      </c>
      <c r="X60" s="546"/>
      <c r="Y60" s="547">
        <v>19.908069999999999</v>
      </c>
      <c r="Z60" s="513">
        <f t="shared" si="7"/>
        <v>10.573820000000001</v>
      </c>
      <c r="AA60" s="514"/>
      <c r="AB60" s="515"/>
      <c r="AC60" s="517">
        <f t="shared" si="9"/>
        <v>0.34688859516257037</v>
      </c>
      <c r="AD60" s="517"/>
      <c r="AE60" s="517"/>
      <c r="AF60" s="516"/>
      <c r="AG60" s="518"/>
      <c r="AH60" s="621">
        <v>2013</v>
      </c>
      <c r="AI60" s="359" t="s">
        <v>515</v>
      </c>
      <c r="AJ60" s="1106" t="s">
        <v>612</v>
      </c>
      <c r="AK60" s="1106" t="s">
        <v>20</v>
      </c>
      <c r="AL60" s="1106" t="s">
        <v>613</v>
      </c>
      <c r="AM60" s="1128" t="s">
        <v>313</v>
      </c>
      <c r="AN60" s="548">
        <v>25.04965</v>
      </c>
      <c r="AO60" s="549"/>
      <c r="AP60" s="550">
        <v>13.68543</v>
      </c>
      <c r="AQ60" s="124">
        <f t="shared" si="40"/>
        <v>11.36422</v>
      </c>
      <c r="AR60" s="125"/>
      <c r="AS60" s="126"/>
      <c r="AT60" s="314">
        <f t="shared" si="42"/>
        <v>0.45366781571798409</v>
      </c>
      <c r="AU60" s="314"/>
      <c r="AV60" s="314"/>
      <c r="AW60" s="128"/>
      <c r="AX60" s="129"/>
      <c r="AY60" s="116">
        <v>2013</v>
      </c>
      <c r="AZ60" s="359" t="s">
        <v>515</v>
      </c>
      <c r="BA60" s="116" t="s">
        <v>612</v>
      </c>
      <c r="BB60" s="116" t="s">
        <v>20</v>
      </c>
      <c r="BC60" s="116" t="s">
        <v>613</v>
      </c>
      <c r="BD60" s="1129" t="s">
        <v>313</v>
      </c>
      <c r="BE60" s="548">
        <v>18.83653</v>
      </c>
      <c r="BF60" s="549"/>
      <c r="BG60" s="550">
        <v>9.7539479999999994</v>
      </c>
      <c r="BH60" s="124">
        <f t="shared" si="45"/>
        <v>9.0825820000000004</v>
      </c>
      <c r="BI60" s="125"/>
      <c r="BJ60" s="126"/>
      <c r="BK60" s="314">
        <f t="shared" si="47"/>
        <v>0.48217914870732564</v>
      </c>
      <c r="BL60" s="314"/>
      <c r="BM60" s="314"/>
      <c r="BN60" s="128"/>
      <c r="BO60" s="129"/>
      <c r="BP60" s="81"/>
      <c r="BQ60" s="81"/>
      <c r="BR60" s="81"/>
      <c r="BS60" s="81"/>
      <c r="BT60" s="81"/>
      <c r="BU60" s="81"/>
      <c r="BV60" s="81"/>
      <c r="BW60" s="81"/>
      <c r="BX60" s="81"/>
    </row>
    <row r="61" spans="1:76" ht="11.45" customHeight="1">
      <c r="A61" s="662">
        <v>2002</v>
      </c>
      <c r="B61" s="91" t="s">
        <v>515</v>
      </c>
      <c r="C61" s="121" t="s">
        <v>440</v>
      </c>
      <c r="D61" s="121" t="s">
        <v>10</v>
      </c>
      <c r="E61" s="121" t="s">
        <v>54</v>
      </c>
      <c r="F61" s="507" t="s">
        <v>402</v>
      </c>
      <c r="G61" s="337">
        <v>29.514859999999999</v>
      </c>
      <c r="H61" s="338">
        <v>25.400569999999998</v>
      </c>
      <c r="I61" s="525">
        <v>25.403790000000001</v>
      </c>
      <c r="J61" s="337">
        <f t="shared" si="0"/>
        <v>4.111069999999998</v>
      </c>
      <c r="K61" s="338">
        <f t="shared" si="28"/>
        <v>4.1142900000000004</v>
      </c>
      <c r="L61" s="525">
        <f t="shared" si="28"/>
        <v>-3.2200000000024431E-3</v>
      </c>
      <c r="M61" s="341">
        <f t="shared" si="2"/>
        <v>0.1392881416344173</v>
      </c>
      <c r="N61" s="341">
        <f t="shared" si="3"/>
        <v>0.13939723922119232</v>
      </c>
      <c r="O61" s="341">
        <f t="shared" si="4"/>
        <v>-1.0909758677501581E-4</v>
      </c>
      <c r="P61" s="526">
        <f t="shared" si="5"/>
        <v>1.0007832510757546</v>
      </c>
      <c r="Q61" s="527">
        <f t="shared" si="6"/>
        <v>-7.8325107575459541E-4</v>
      </c>
      <c r="R61" s="121">
        <v>2002</v>
      </c>
      <c r="S61" s="121" t="s">
        <v>440</v>
      </c>
      <c r="T61" s="121" t="s">
        <v>10</v>
      </c>
      <c r="U61" s="121" t="s">
        <v>54</v>
      </c>
      <c r="V61" s="121" t="s">
        <v>402</v>
      </c>
      <c r="W61" s="337">
        <v>21.401969999999999</v>
      </c>
      <c r="X61" s="338">
        <v>17.760809999999999</v>
      </c>
      <c r="Y61" s="525">
        <v>17.915890000000001</v>
      </c>
      <c r="Z61" s="337">
        <f t="shared" si="7"/>
        <v>3.4860799999999976</v>
      </c>
      <c r="AA61" s="338">
        <f t="shared" si="29"/>
        <v>3.6411599999999993</v>
      </c>
      <c r="AB61" s="525">
        <f t="shared" si="29"/>
        <v>-0.15508000000000166</v>
      </c>
      <c r="AC61" s="341">
        <f t="shared" si="9"/>
        <v>0.16288593993917372</v>
      </c>
      <c r="AD61" s="341">
        <f t="shared" si="10"/>
        <v>0.17013200186711783</v>
      </c>
      <c r="AE61" s="341">
        <f t="shared" si="11"/>
        <v>-7.2460619279440946E-3</v>
      </c>
      <c r="AF61" s="526">
        <f t="shared" si="12"/>
        <v>1.0444854966036354</v>
      </c>
      <c r="AG61" s="527">
        <f t="shared" si="13"/>
        <v>-4.4485496603635537E-2</v>
      </c>
      <c r="AH61" s="121">
        <v>2002</v>
      </c>
      <c r="AI61" s="91" t="s">
        <v>515</v>
      </c>
      <c r="AJ61" s="1113" t="s">
        <v>440</v>
      </c>
      <c r="AK61" s="1113" t="s">
        <v>10</v>
      </c>
      <c r="AL61" s="1113" t="s">
        <v>54</v>
      </c>
      <c r="AM61" s="1113" t="s">
        <v>402</v>
      </c>
      <c r="AN61" s="551">
        <v>13.679309999999999</v>
      </c>
      <c r="AO61" s="552">
        <v>10.655799999999999</v>
      </c>
      <c r="AP61" s="553">
        <v>10.826040000000001</v>
      </c>
      <c r="AQ61" s="337">
        <f t="shared" si="40"/>
        <v>2.8532699999999984</v>
      </c>
      <c r="AR61" s="338">
        <f t="shared" ref="AR61:AS76" si="57">AN61-AO61</f>
        <v>3.0235099999999999</v>
      </c>
      <c r="AS61" s="525">
        <f t="shared" si="57"/>
        <v>-0.1702400000000015</v>
      </c>
      <c r="AT61" s="341">
        <f t="shared" si="42"/>
        <v>0.20858288904922825</v>
      </c>
      <c r="AU61" s="341">
        <f t="shared" ref="AU61:AU124" si="58">(AN61-AO61)/AN61</f>
        <v>0.22102796120564561</v>
      </c>
      <c r="AV61" s="341">
        <f t="shared" ref="AV61:AV102" si="59">(AO61-AP61)/AN61</f>
        <v>-1.2445072156417356E-2</v>
      </c>
      <c r="AW61" s="526">
        <f t="shared" ref="AW61:AW124" si="60">(AN61-AO61)/(AN61-AP61)</f>
        <v>1.0596648757390648</v>
      </c>
      <c r="AX61" s="527">
        <f t="shared" ref="AX61:AX81" si="61">(AO61-AP61)/(AN61-AP61)</f>
        <v>-5.9664875739064864E-2</v>
      </c>
      <c r="AY61" s="121">
        <v>2002</v>
      </c>
      <c r="AZ61" s="91" t="s">
        <v>515</v>
      </c>
      <c r="BA61" s="121" t="s">
        <v>440</v>
      </c>
      <c r="BB61" s="121" t="s">
        <v>10</v>
      </c>
      <c r="BC61" s="121" t="s">
        <v>54</v>
      </c>
      <c r="BD61" s="1130" t="s">
        <v>402</v>
      </c>
      <c r="BE61" s="337">
        <v>10.299060000000001</v>
      </c>
      <c r="BF61" s="338">
        <v>7.9450510000000003</v>
      </c>
      <c r="BG61" s="525">
        <v>7.9531140000000002</v>
      </c>
      <c r="BH61" s="337">
        <f t="shared" si="45"/>
        <v>2.3459460000000005</v>
      </c>
      <c r="BI61" s="338">
        <f t="shared" si="46"/>
        <v>2.3540090000000005</v>
      </c>
      <c r="BJ61" s="525">
        <f t="shared" si="46"/>
        <v>-8.0629999999999313E-3</v>
      </c>
      <c r="BK61" s="341">
        <f t="shared" si="47"/>
        <v>0.2277825354935305</v>
      </c>
      <c r="BL61" s="341">
        <f t="shared" si="48"/>
        <v>0.22856542247544925</v>
      </c>
      <c r="BM61" s="341">
        <f t="shared" si="51"/>
        <v>-7.8288698191873144E-4</v>
      </c>
      <c r="BN61" s="526">
        <f t="shared" si="49"/>
        <v>1.0034369930083642</v>
      </c>
      <c r="BO61" s="527">
        <f t="shared" si="54"/>
        <v>-3.4369930083641862E-3</v>
      </c>
      <c r="BP61" s="81"/>
      <c r="BQ61" s="81"/>
      <c r="BR61" s="81"/>
      <c r="BS61" s="81"/>
      <c r="BT61" s="81"/>
      <c r="BU61" s="81"/>
      <c r="BV61" s="81"/>
      <c r="BW61" s="81"/>
      <c r="BX61" s="81"/>
    </row>
    <row r="62" spans="1:76" ht="11.45" customHeight="1">
      <c r="A62" s="663">
        <v>2013</v>
      </c>
      <c r="B62" s="87" t="s">
        <v>517</v>
      </c>
      <c r="C62" s="82" t="s">
        <v>441</v>
      </c>
      <c r="D62" s="82" t="s">
        <v>20</v>
      </c>
      <c r="E62" s="82" t="s">
        <v>55</v>
      </c>
      <c r="F62" s="506" t="s">
        <v>402</v>
      </c>
      <c r="G62" s="124">
        <v>29.392579999999999</v>
      </c>
      <c r="H62" s="125">
        <v>24.63766</v>
      </c>
      <c r="I62" s="126">
        <v>26.34309</v>
      </c>
      <c r="J62" s="124">
        <f t="shared" si="0"/>
        <v>3.0494899999999987</v>
      </c>
      <c r="K62" s="125">
        <f t="shared" si="28"/>
        <v>4.7549199999999985</v>
      </c>
      <c r="L62" s="126">
        <f t="shared" si="28"/>
        <v>-1.7054299999999998</v>
      </c>
      <c r="M62" s="314">
        <f t="shared" si="2"/>
        <v>0.10375033426803631</v>
      </c>
      <c r="N62" s="314">
        <f t="shared" si="3"/>
        <v>0.1617728011627424</v>
      </c>
      <c r="O62" s="314">
        <f t="shared" si="4"/>
        <v>-5.8022466894706075E-2</v>
      </c>
      <c r="P62" s="128">
        <f t="shared" si="5"/>
        <v>1.5592508911326157</v>
      </c>
      <c r="Q62" s="129">
        <f t="shared" si="6"/>
        <v>-0.55925089113261583</v>
      </c>
      <c r="R62" s="82">
        <v>2013</v>
      </c>
      <c r="S62" s="82" t="s">
        <v>441</v>
      </c>
      <c r="T62" s="82" t="s">
        <v>20</v>
      </c>
      <c r="U62" s="82" t="s">
        <v>55</v>
      </c>
      <c r="V62" s="506" t="s">
        <v>402</v>
      </c>
      <c r="W62" s="124">
        <v>23.686610000000002</v>
      </c>
      <c r="X62" s="125">
        <v>19.021129999999999</v>
      </c>
      <c r="Y62" s="126">
        <v>19.59198</v>
      </c>
      <c r="Z62" s="124">
        <f t="shared" si="7"/>
        <v>4.0946300000000022</v>
      </c>
      <c r="AA62" s="125">
        <f t="shared" si="29"/>
        <v>4.6654800000000023</v>
      </c>
      <c r="AB62" s="126">
        <f t="shared" si="29"/>
        <v>-0.57085000000000008</v>
      </c>
      <c r="AC62" s="314">
        <f t="shared" si="9"/>
        <v>0.17286686444366678</v>
      </c>
      <c r="AD62" s="314">
        <f t="shared" si="10"/>
        <v>0.19696697838990054</v>
      </c>
      <c r="AE62" s="314">
        <f t="shared" si="11"/>
        <v>-2.4100113946233761E-2</v>
      </c>
      <c r="AF62" s="128">
        <f t="shared" si="12"/>
        <v>1.1394143060545152</v>
      </c>
      <c r="AG62" s="129">
        <f t="shared" si="13"/>
        <v>-0.13941430605451524</v>
      </c>
      <c r="AH62" s="82">
        <v>2013</v>
      </c>
      <c r="AI62" s="87" t="s">
        <v>517</v>
      </c>
      <c r="AJ62" s="1084" t="s">
        <v>441</v>
      </c>
      <c r="AK62" s="1084" t="s">
        <v>20</v>
      </c>
      <c r="AL62" s="1084" t="s">
        <v>55</v>
      </c>
      <c r="AM62" s="1131" t="s">
        <v>402</v>
      </c>
      <c r="AN62" s="548">
        <v>18.280349999999999</v>
      </c>
      <c r="AO62" s="549">
        <v>13.96733</v>
      </c>
      <c r="AP62" s="550">
        <v>14.100059999999999</v>
      </c>
      <c r="AQ62" s="124">
        <f t="shared" si="40"/>
        <v>4.1802899999999994</v>
      </c>
      <c r="AR62" s="125">
        <f t="shared" si="57"/>
        <v>4.3130199999999981</v>
      </c>
      <c r="AS62" s="126">
        <f t="shared" si="57"/>
        <v>-0.13272999999999868</v>
      </c>
      <c r="AT62" s="314">
        <f t="shared" si="42"/>
        <v>0.22867669382697814</v>
      </c>
      <c r="AU62" s="314">
        <f t="shared" si="58"/>
        <v>0.23593749572628525</v>
      </c>
      <c r="AV62" s="314">
        <f t="shared" si="59"/>
        <v>-7.2608018993071078E-3</v>
      </c>
      <c r="AW62" s="128">
        <f t="shared" si="60"/>
        <v>1.0317513856694149</v>
      </c>
      <c r="AX62" s="129">
        <f t="shared" si="61"/>
        <v>-3.1751385669414968E-2</v>
      </c>
      <c r="AY62" s="82">
        <v>2013</v>
      </c>
      <c r="AZ62" s="87" t="s">
        <v>517</v>
      </c>
      <c r="BA62" s="82" t="s">
        <v>441</v>
      </c>
      <c r="BB62" s="82" t="s">
        <v>20</v>
      </c>
      <c r="BC62" s="82" t="s">
        <v>55</v>
      </c>
      <c r="BD62" s="1132" t="s">
        <v>402</v>
      </c>
      <c r="BE62" s="124">
        <v>13.95336</v>
      </c>
      <c r="BF62" s="125">
        <v>10.291829999999999</v>
      </c>
      <c r="BG62" s="126">
        <v>10.5928</v>
      </c>
      <c r="BH62" s="124">
        <f t="shared" si="45"/>
        <v>3.3605599999999995</v>
      </c>
      <c r="BI62" s="125">
        <f t="shared" si="46"/>
        <v>3.6615300000000008</v>
      </c>
      <c r="BJ62" s="126">
        <f t="shared" si="46"/>
        <v>-0.30097000000000129</v>
      </c>
      <c r="BK62" s="127">
        <f t="shared" si="47"/>
        <v>0.24084234908294486</v>
      </c>
      <c r="BL62" s="127">
        <f t="shared" si="48"/>
        <v>0.26241206419099061</v>
      </c>
      <c r="BM62" s="127">
        <f t="shared" si="51"/>
        <v>-2.1569715108045753E-2</v>
      </c>
      <c r="BN62" s="128">
        <f t="shared" si="49"/>
        <v>1.0895594781822082</v>
      </c>
      <c r="BO62" s="129">
        <f t="shared" si="54"/>
        <v>-8.9559478182208122E-2</v>
      </c>
      <c r="BP62" s="81"/>
      <c r="BQ62" s="81"/>
      <c r="BR62" s="81"/>
      <c r="BS62" s="81"/>
      <c r="BT62" s="81"/>
      <c r="BU62" s="81"/>
      <c r="BV62" s="81"/>
      <c r="BW62" s="81"/>
      <c r="BX62" s="81"/>
    </row>
    <row r="63" spans="1:76" ht="11.45" customHeight="1">
      <c r="A63" s="663">
        <v>2010</v>
      </c>
      <c r="B63" s="87" t="s">
        <v>517</v>
      </c>
      <c r="C63" s="82" t="s">
        <v>441</v>
      </c>
      <c r="D63" s="82" t="s">
        <v>4</v>
      </c>
      <c r="E63" s="82" t="s">
        <v>56</v>
      </c>
      <c r="F63" s="506" t="s">
        <v>402</v>
      </c>
      <c r="G63" s="124">
        <v>27.439679999999999</v>
      </c>
      <c r="H63" s="125">
        <v>24.881160000000001</v>
      </c>
      <c r="I63" s="126">
        <v>26.493749999999999</v>
      </c>
      <c r="J63" s="124">
        <f t="shared" si="0"/>
        <v>0.9459300000000006</v>
      </c>
      <c r="K63" s="125">
        <f t="shared" si="28"/>
        <v>2.5585199999999979</v>
      </c>
      <c r="L63" s="126">
        <f t="shared" si="28"/>
        <v>-1.6125899999999973</v>
      </c>
      <c r="M63" s="314">
        <f t="shared" si="2"/>
        <v>3.4473069656789021E-2</v>
      </c>
      <c r="N63" s="314">
        <f t="shared" si="3"/>
        <v>9.3241612147080363E-2</v>
      </c>
      <c r="O63" s="314">
        <f t="shared" si="4"/>
        <v>-5.8768542490291335E-2</v>
      </c>
      <c r="P63" s="128">
        <f t="shared" si="5"/>
        <v>2.7047667374964282</v>
      </c>
      <c r="Q63" s="129">
        <f t="shared" si="6"/>
        <v>-1.7047667374964282</v>
      </c>
      <c r="R63" s="82">
        <v>2010</v>
      </c>
      <c r="S63" s="82" t="s">
        <v>441</v>
      </c>
      <c r="T63" s="82" t="s">
        <v>4</v>
      </c>
      <c r="U63" s="82" t="s">
        <v>56</v>
      </c>
      <c r="V63" s="506" t="s">
        <v>402</v>
      </c>
      <c r="W63" s="124">
        <v>21.268090000000001</v>
      </c>
      <c r="X63" s="125">
        <v>19.18385</v>
      </c>
      <c r="Y63" s="126">
        <v>19.590199999999999</v>
      </c>
      <c r="Z63" s="124">
        <f t="shared" si="7"/>
        <v>1.6778900000000014</v>
      </c>
      <c r="AA63" s="125">
        <f t="shared" si="29"/>
        <v>2.0842400000000012</v>
      </c>
      <c r="AB63" s="126">
        <f t="shared" si="29"/>
        <v>-0.40634999999999977</v>
      </c>
      <c r="AC63" s="314">
        <f t="shared" si="9"/>
        <v>7.8892368802276153E-2</v>
      </c>
      <c r="AD63" s="314">
        <f t="shared" si="10"/>
        <v>9.7998456843092219E-2</v>
      </c>
      <c r="AE63" s="314">
        <f t="shared" si="11"/>
        <v>-1.9106088040816066E-2</v>
      </c>
      <c r="AF63" s="128">
        <f t="shared" si="12"/>
        <v>1.2421791654995258</v>
      </c>
      <c r="AG63" s="129">
        <f t="shared" si="13"/>
        <v>-0.24217916549952584</v>
      </c>
      <c r="AH63" s="82">
        <v>2010</v>
      </c>
      <c r="AI63" s="87" t="s">
        <v>517</v>
      </c>
      <c r="AJ63" s="1084" t="s">
        <v>441</v>
      </c>
      <c r="AK63" s="1084" t="s">
        <v>4</v>
      </c>
      <c r="AL63" s="1084" t="s">
        <v>56</v>
      </c>
      <c r="AM63" s="1131" t="s">
        <v>402</v>
      </c>
      <c r="AN63" s="548">
        <v>15.8819</v>
      </c>
      <c r="AO63" s="549">
        <v>14.01282</v>
      </c>
      <c r="AP63" s="550">
        <v>14.40733</v>
      </c>
      <c r="AQ63" s="124">
        <f t="shared" si="40"/>
        <v>1.4745699999999999</v>
      </c>
      <c r="AR63" s="125">
        <f t="shared" si="57"/>
        <v>1.8690800000000003</v>
      </c>
      <c r="AS63" s="126">
        <f t="shared" si="57"/>
        <v>-0.39451000000000036</v>
      </c>
      <c r="AT63" s="314">
        <f t="shared" si="42"/>
        <v>9.2845944125073188E-2</v>
      </c>
      <c r="AU63" s="314">
        <f t="shared" si="58"/>
        <v>0.11768617105006329</v>
      </c>
      <c r="AV63" s="314">
        <f t="shared" si="59"/>
        <v>-2.4840226924990105E-2</v>
      </c>
      <c r="AW63" s="128">
        <f t="shared" si="60"/>
        <v>1.2675424021918256</v>
      </c>
      <c r="AX63" s="129">
        <f t="shared" si="61"/>
        <v>-0.26754240219182568</v>
      </c>
      <c r="AY63" s="82">
        <v>2010</v>
      </c>
      <c r="AZ63" s="87" t="s">
        <v>517</v>
      </c>
      <c r="BA63" s="82" t="s">
        <v>441</v>
      </c>
      <c r="BB63" s="82" t="s">
        <v>4</v>
      </c>
      <c r="BC63" s="82" t="s">
        <v>56</v>
      </c>
      <c r="BD63" s="1132" t="s">
        <v>402</v>
      </c>
      <c r="BE63" s="124">
        <v>11.91901</v>
      </c>
      <c r="BF63" s="125">
        <v>10.266999999999999</v>
      </c>
      <c r="BG63" s="126">
        <v>10.550319999999999</v>
      </c>
      <c r="BH63" s="124">
        <f t="shared" si="45"/>
        <v>1.3686900000000009</v>
      </c>
      <c r="BI63" s="125">
        <f t="shared" si="46"/>
        <v>1.6520100000000006</v>
      </c>
      <c r="BJ63" s="126">
        <f t="shared" si="46"/>
        <v>-0.28331999999999979</v>
      </c>
      <c r="BK63" s="127">
        <f t="shared" si="47"/>
        <v>0.11483252384216482</v>
      </c>
      <c r="BL63" s="127">
        <f t="shared" si="48"/>
        <v>0.13860295444000809</v>
      </c>
      <c r="BM63" s="127">
        <f t="shared" si="51"/>
        <v>-2.377043059784326E-2</v>
      </c>
      <c r="BN63" s="128">
        <f t="shared" si="49"/>
        <v>1.2070008548319924</v>
      </c>
      <c r="BO63" s="129">
        <f t="shared" si="54"/>
        <v>-0.20700085483199235</v>
      </c>
      <c r="BP63" s="81"/>
      <c r="BQ63" s="81"/>
      <c r="BR63" s="81"/>
      <c r="BS63" s="81"/>
      <c r="BT63" s="81"/>
      <c r="BU63" s="81"/>
      <c r="BV63" s="81"/>
      <c r="BW63" s="81"/>
      <c r="BX63" s="81"/>
    </row>
    <row r="64" spans="1:76" ht="11.45" customHeight="1">
      <c r="A64" s="663">
        <v>2007</v>
      </c>
      <c r="B64" s="87" t="s">
        <v>517</v>
      </c>
      <c r="C64" s="82" t="s">
        <v>441</v>
      </c>
      <c r="D64" s="82" t="s">
        <v>6</v>
      </c>
      <c r="E64" s="82" t="s">
        <v>57</v>
      </c>
      <c r="F64" s="506" t="s">
        <v>402</v>
      </c>
      <c r="G64" s="124">
        <v>28.92032</v>
      </c>
      <c r="H64" s="125">
        <v>26.2758</v>
      </c>
      <c r="I64" s="126">
        <v>28.378309999999999</v>
      </c>
      <c r="J64" s="124">
        <f t="shared" si="0"/>
        <v>0.54201000000000121</v>
      </c>
      <c r="K64" s="125">
        <f t="shared" si="28"/>
        <v>2.64452</v>
      </c>
      <c r="L64" s="126">
        <f t="shared" si="28"/>
        <v>-2.1025099999999988</v>
      </c>
      <c r="M64" s="314">
        <f t="shared" si="2"/>
        <v>1.8741493870054037E-2</v>
      </c>
      <c r="N64" s="314">
        <f t="shared" si="3"/>
        <v>9.1441588474816315E-2</v>
      </c>
      <c r="O64" s="314">
        <f t="shared" si="4"/>
        <v>-7.2700094604762289E-2</v>
      </c>
      <c r="P64" s="128">
        <f t="shared" si="5"/>
        <v>4.8790981716204387</v>
      </c>
      <c r="Q64" s="129">
        <f t="shared" si="6"/>
        <v>-3.8790981716204387</v>
      </c>
      <c r="R64" s="82">
        <v>2007</v>
      </c>
      <c r="S64" s="82" t="s">
        <v>441</v>
      </c>
      <c r="T64" s="82" t="s">
        <v>6</v>
      </c>
      <c r="U64" s="82" t="s">
        <v>57</v>
      </c>
      <c r="V64" s="506" t="s">
        <v>402</v>
      </c>
      <c r="W64" s="124">
        <v>23.738980000000002</v>
      </c>
      <c r="X64" s="125">
        <v>21.406400000000001</v>
      </c>
      <c r="Y64" s="126">
        <v>22.281580000000002</v>
      </c>
      <c r="Z64" s="124">
        <f t="shared" si="7"/>
        <v>1.4573999999999998</v>
      </c>
      <c r="AA64" s="125">
        <f t="shared" si="29"/>
        <v>2.3325800000000001</v>
      </c>
      <c r="AB64" s="126">
        <f t="shared" si="29"/>
        <v>-0.87518000000000029</v>
      </c>
      <c r="AC64" s="314">
        <f t="shared" si="9"/>
        <v>6.1392696737602025E-2</v>
      </c>
      <c r="AD64" s="314">
        <f t="shared" si="10"/>
        <v>9.8259487138874543E-2</v>
      </c>
      <c r="AE64" s="314">
        <f t="shared" si="11"/>
        <v>-3.6866790401272519E-2</v>
      </c>
      <c r="AF64" s="128">
        <f t="shared" si="12"/>
        <v>1.6005077535336905</v>
      </c>
      <c r="AG64" s="129">
        <f t="shared" si="13"/>
        <v>-0.60050775353369046</v>
      </c>
      <c r="AH64" s="82">
        <v>2007</v>
      </c>
      <c r="AI64" s="87" t="s">
        <v>517</v>
      </c>
      <c r="AJ64" s="1084" t="s">
        <v>441</v>
      </c>
      <c r="AK64" s="1084" t="s">
        <v>6</v>
      </c>
      <c r="AL64" s="1084" t="s">
        <v>57</v>
      </c>
      <c r="AM64" s="1131" t="s">
        <v>402</v>
      </c>
      <c r="AN64" s="548">
        <v>18.017849999999999</v>
      </c>
      <c r="AO64" s="549">
        <v>16.027930000000001</v>
      </c>
      <c r="AP64" s="550">
        <v>16.606850000000001</v>
      </c>
      <c r="AQ64" s="124">
        <f t="shared" si="40"/>
        <v>1.4109999999999978</v>
      </c>
      <c r="AR64" s="125">
        <f t="shared" si="57"/>
        <v>1.9899199999999979</v>
      </c>
      <c r="AS64" s="126">
        <f t="shared" si="57"/>
        <v>-0.5789200000000001</v>
      </c>
      <c r="AT64" s="314">
        <f t="shared" si="42"/>
        <v>7.8311230252221989E-2</v>
      </c>
      <c r="AU64" s="314">
        <f t="shared" si="58"/>
        <v>0.1104415898678254</v>
      </c>
      <c r="AV64" s="314">
        <f t="shared" si="59"/>
        <v>-3.213035961560342E-2</v>
      </c>
      <c r="AW64" s="128">
        <f t="shared" si="60"/>
        <v>1.4102905740609504</v>
      </c>
      <c r="AX64" s="129">
        <f t="shared" si="61"/>
        <v>-0.41029057406095037</v>
      </c>
      <c r="AY64" s="82">
        <v>2007</v>
      </c>
      <c r="AZ64" s="87" t="s">
        <v>517</v>
      </c>
      <c r="BA64" s="82" t="s">
        <v>441</v>
      </c>
      <c r="BB64" s="82" t="s">
        <v>6</v>
      </c>
      <c r="BC64" s="82" t="s">
        <v>57</v>
      </c>
      <c r="BD64" s="1132" t="s">
        <v>402</v>
      </c>
      <c r="BE64" s="124">
        <v>13.48291</v>
      </c>
      <c r="BF64" s="125">
        <v>11.71536</v>
      </c>
      <c r="BG64" s="126">
        <v>12.24966</v>
      </c>
      <c r="BH64" s="124">
        <f t="shared" si="45"/>
        <v>1.23325</v>
      </c>
      <c r="BI64" s="125">
        <f t="shared" si="46"/>
        <v>1.76755</v>
      </c>
      <c r="BJ64" s="126">
        <f t="shared" si="46"/>
        <v>-0.5343</v>
      </c>
      <c r="BK64" s="127">
        <f t="shared" si="47"/>
        <v>9.1467643112651487E-2</v>
      </c>
      <c r="BL64" s="127">
        <f t="shared" si="48"/>
        <v>0.13109558693190118</v>
      </c>
      <c r="BM64" s="127">
        <f t="shared" si="51"/>
        <v>-3.9627943819249702E-2</v>
      </c>
      <c r="BN64" s="128">
        <f t="shared" si="49"/>
        <v>1.4332454895601054</v>
      </c>
      <c r="BO64" s="129">
        <f t="shared" si="54"/>
        <v>-0.43324548956010545</v>
      </c>
      <c r="BP64" s="81"/>
      <c r="BQ64" s="81"/>
      <c r="BR64" s="81"/>
      <c r="BS64" s="81"/>
      <c r="BT64" s="81"/>
      <c r="BU64" s="81"/>
      <c r="BV64" s="81"/>
      <c r="BW64" s="81"/>
      <c r="BX64" s="81"/>
    </row>
    <row r="65" spans="1:76" ht="11.45" customHeight="1">
      <c r="A65" s="663">
        <v>2004</v>
      </c>
      <c r="B65" s="87" t="s">
        <v>517</v>
      </c>
      <c r="C65" s="82" t="s">
        <v>441</v>
      </c>
      <c r="D65" s="82" t="s">
        <v>8</v>
      </c>
      <c r="E65" s="82" t="s">
        <v>59</v>
      </c>
      <c r="F65" s="506" t="s">
        <v>313</v>
      </c>
      <c r="G65" s="124">
        <v>27.464849999999998</v>
      </c>
      <c r="H65" s="125">
        <v>24.91356</v>
      </c>
      <c r="I65" s="126">
        <v>26.495539999999998</v>
      </c>
      <c r="J65" s="124">
        <f t="shared" si="0"/>
        <v>0.96931000000000012</v>
      </c>
      <c r="K65" s="125">
        <f t="shared" si="28"/>
        <v>2.5512899999999981</v>
      </c>
      <c r="L65" s="126">
        <f t="shared" si="28"/>
        <v>-1.5819799999999979</v>
      </c>
      <c r="M65" s="314">
        <f t="shared" si="2"/>
        <v>3.5292746911051769E-2</v>
      </c>
      <c r="N65" s="314">
        <f t="shared" si="3"/>
        <v>9.2892915854264568E-2</v>
      </c>
      <c r="O65" s="314">
        <f t="shared" si="4"/>
        <v>-5.76001689432128E-2</v>
      </c>
      <c r="P65" s="128">
        <f t="shared" si="5"/>
        <v>2.6320681722049684</v>
      </c>
      <c r="Q65" s="129">
        <f t="shared" si="6"/>
        <v>-1.6320681722049681</v>
      </c>
      <c r="R65" s="82">
        <v>2004</v>
      </c>
      <c r="S65" s="82" t="s">
        <v>441</v>
      </c>
      <c r="T65" s="82" t="s">
        <v>8</v>
      </c>
      <c r="U65" s="82" t="s">
        <v>59</v>
      </c>
      <c r="V65" s="506" t="s">
        <v>313</v>
      </c>
      <c r="W65" s="124">
        <v>22.969919999999998</v>
      </c>
      <c r="X65" s="125">
        <v>20.631019999999999</v>
      </c>
      <c r="Y65" s="126">
        <v>21.263629999999999</v>
      </c>
      <c r="Z65" s="124">
        <f t="shared" si="7"/>
        <v>1.7062899999999992</v>
      </c>
      <c r="AA65" s="125">
        <f t="shared" si="29"/>
        <v>2.3388999999999989</v>
      </c>
      <c r="AB65" s="126">
        <f t="shared" si="29"/>
        <v>-0.63260999999999967</v>
      </c>
      <c r="AC65" s="314">
        <f t="shared" si="9"/>
        <v>7.4283671863027798E-2</v>
      </c>
      <c r="AD65" s="314">
        <f t="shared" si="10"/>
        <v>0.1018244730499714</v>
      </c>
      <c r="AE65" s="314">
        <f t="shared" si="11"/>
        <v>-2.7540801186943607E-2</v>
      </c>
      <c r="AF65" s="128">
        <f t="shared" si="12"/>
        <v>1.3707517479443705</v>
      </c>
      <c r="AG65" s="129">
        <f t="shared" si="13"/>
        <v>-0.37075174794437049</v>
      </c>
      <c r="AH65" s="82">
        <v>2004</v>
      </c>
      <c r="AI65" s="87" t="s">
        <v>517</v>
      </c>
      <c r="AJ65" s="1084" t="s">
        <v>441</v>
      </c>
      <c r="AK65" s="1084" t="s">
        <v>8</v>
      </c>
      <c r="AL65" s="1084" t="s">
        <v>59</v>
      </c>
      <c r="AM65" s="1131" t="s">
        <v>313</v>
      </c>
      <c r="AN65" s="548">
        <v>16.874890000000001</v>
      </c>
      <c r="AO65" s="549">
        <v>14.80593</v>
      </c>
      <c r="AP65" s="550">
        <v>15.11153</v>
      </c>
      <c r="AQ65" s="124">
        <f t="shared" si="40"/>
        <v>1.7633600000000005</v>
      </c>
      <c r="AR65" s="125">
        <f t="shared" si="57"/>
        <v>2.0689600000000006</v>
      </c>
      <c r="AS65" s="126">
        <f t="shared" si="57"/>
        <v>-0.30560000000000009</v>
      </c>
      <c r="AT65" s="314">
        <f t="shared" si="42"/>
        <v>0.10449608856709587</v>
      </c>
      <c r="AU65" s="314">
        <f t="shared" si="58"/>
        <v>0.12260583624545111</v>
      </c>
      <c r="AV65" s="314">
        <f t="shared" si="59"/>
        <v>-1.8109747678355242E-2</v>
      </c>
      <c r="AW65" s="128">
        <f t="shared" si="60"/>
        <v>1.1733055076671808</v>
      </c>
      <c r="AX65" s="129">
        <f t="shared" si="61"/>
        <v>-0.17330550766718084</v>
      </c>
      <c r="AY65" s="82">
        <v>2004</v>
      </c>
      <c r="AZ65" s="87" t="s">
        <v>517</v>
      </c>
      <c r="BA65" s="82" t="s">
        <v>441</v>
      </c>
      <c r="BB65" s="82" t="s">
        <v>8</v>
      </c>
      <c r="BC65" s="82" t="s">
        <v>59</v>
      </c>
      <c r="BD65" s="1132" t="s">
        <v>313</v>
      </c>
      <c r="BE65" s="124">
        <v>12.596920000000001</v>
      </c>
      <c r="BF65" s="125">
        <v>10.74469</v>
      </c>
      <c r="BG65" s="126">
        <v>11.09135</v>
      </c>
      <c r="BH65" s="124">
        <f t="shared" si="45"/>
        <v>1.5055700000000005</v>
      </c>
      <c r="BI65" s="125">
        <f t="shared" si="46"/>
        <v>1.8522300000000005</v>
      </c>
      <c r="BJ65" s="126">
        <f t="shared" si="46"/>
        <v>-0.34665999999999997</v>
      </c>
      <c r="BK65" s="127">
        <f t="shared" si="47"/>
        <v>0.11951889827037089</v>
      </c>
      <c r="BL65" s="127">
        <f t="shared" si="48"/>
        <v>0.14703832365371855</v>
      </c>
      <c r="BM65" s="127">
        <f t="shared" si="51"/>
        <v>-2.751942538334767E-2</v>
      </c>
      <c r="BN65" s="128">
        <f t="shared" si="49"/>
        <v>1.230251665482176</v>
      </c>
      <c r="BO65" s="129">
        <f t="shared" si="54"/>
        <v>-0.2302516654821761</v>
      </c>
      <c r="BP65" s="81"/>
      <c r="BQ65" s="81"/>
      <c r="BR65" s="81"/>
      <c r="BS65" s="81"/>
      <c r="BT65" s="81"/>
      <c r="BU65" s="81"/>
      <c r="BV65" s="81"/>
      <c r="BW65" s="81"/>
      <c r="BX65" s="81"/>
    </row>
    <row r="66" spans="1:76" ht="11.45" customHeight="1">
      <c r="A66" s="661">
        <v>2013</v>
      </c>
      <c r="B66" s="359" t="s">
        <v>518</v>
      </c>
      <c r="C66" s="116" t="s">
        <v>442</v>
      </c>
      <c r="D66" s="116" t="s">
        <v>20</v>
      </c>
      <c r="E66" s="116" t="s">
        <v>60</v>
      </c>
      <c r="F66" s="505" t="s">
        <v>313</v>
      </c>
      <c r="G66" s="513">
        <v>32.855379999999997</v>
      </c>
      <c r="H66" s="514">
        <v>10.37396</v>
      </c>
      <c r="I66" s="515">
        <v>11.348470000000001</v>
      </c>
      <c r="J66" s="513">
        <f t="shared" si="0"/>
        <v>21.506909999999998</v>
      </c>
      <c r="K66" s="514">
        <f t="shared" si="28"/>
        <v>22.481419999999996</v>
      </c>
      <c r="L66" s="515">
        <f t="shared" si="28"/>
        <v>-0.97451000000000043</v>
      </c>
      <c r="M66" s="517">
        <f t="shared" si="2"/>
        <v>0.65459325078571606</v>
      </c>
      <c r="N66" s="517">
        <f t="shared" si="3"/>
        <v>0.68425384214092178</v>
      </c>
      <c r="O66" s="517">
        <f t="shared" si="4"/>
        <v>-2.9660591355205768E-2</v>
      </c>
      <c r="P66" s="516">
        <f t="shared" si="5"/>
        <v>1.0453114836115462</v>
      </c>
      <c r="Q66" s="518">
        <f t="shared" si="6"/>
        <v>-4.5311483611546265E-2</v>
      </c>
      <c r="R66" s="116">
        <v>2013</v>
      </c>
      <c r="S66" s="116" t="s">
        <v>442</v>
      </c>
      <c r="T66" s="116" t="s">
        <v>20</v>
      </c>
      <c r="U66" s="116" t="s">
        <v>60</v>
      </c>
      <c r="V66" s="505" t="s">
        <v>313</v>
      </c>
      <c r="W66" s="513">
        <v>28.80151</v>
      </c>
      <c r="X66" s="514">
        <v>5.3660100000000002</v>
      </c>
      <c r="Y66" s="515">
        <v>5.9717070000000003</v>
      </c>
      <c r="Z66" s="513">
        <f t="shared" si="7"/>
        <v>22.829802999999998</v>
      </c>
      <c r="AA66" s="514">
        <f t="shared" si="29"/>
        <v>23.435500000000001</v>
      </c>
      <c r="AB66" s="515">
        <f t="shared" si="29"/>
        <v>-0.60569700000000015</v>
      </c>
      <c r="AC66" s="517">
        <f t="shared" si="9"/>
        <v>0.79265993345487784</v>
      </c>
      <c r="AD66" s="517">
        <f t="shared" si="10"/>
        <v>0.813689976671362</v>
      </c>
      <c r="AE66" s="517">
        <f t="shared" si="11"/>
        <v>-2.1030043216484141E-2</v>
      </c>
      <c r="AF66" s="516">
        <f t="shared" si="12"/>
        <v>1.0265309779501821</v>
      </c>
      <c r="AG66" s="518">
        <f t="shared" si="13"/>
        <v>-2.6530977950182059E-2</v>
      </c>
      <c r="AH66" s="116">
        <v>2013</v>
      </c>
      <c r="AI66" s="359" t="s">
        <v>518</v>
      </c>
      <c r="AJ66" s="1106" t="s">
        <v>442</v>
      </c>
      <c r="AK66" s="1106" t="s">
        <v>20</v>
      </c>
      <c r="AL66" s="1106" t="s">
        <v>60</v>
      </c>
      <c r="AM66" s="1133" t="s">
        <v>313</v>
      </c>
      <c r="AN66" s="545">
        <v>25.788640000000001</v>
      </c>
      <c r="AO66" s="546">
        <v>2.5954109999999999</v>
      </c>
      <c r="AP66" s="547">
        <v>2.776446</v>
      </c>
      <c r="AQ66" s="513">
        <f t="shared" si="40"/>
        <v>23.012194000000001</v>
      </c>
      <c r="AR66" s="514">
        <f t="shared" si="57"/>
        <v>23.193229000000002</v>
      </c>
      <c r="AS66" s="515">
        <f t="shared" si="57"/>
        <v>-0.18103500000000006</v>
      </c>
      <c r="AT66" s="517">
        <f t="shared" si="42"/>
        <v>0.89233840947021636</v>
      </c>
      <c r="AU66" s="517">
        <f t="shared" si="58"/>
        <v>0.89935836089068677</v>
      </c>
      <c r="AV66" s="517">
        <f t="shared" si="59"/>
        <v>-7.0199514204704111E-3</v>
      </c>
      <c r="AW66" s="516">
        <f t="shared" si="60"/>
        <v>1.0078669161228173</v>
      </c>
      <c r="AX66" s="518">
        <f t="shared" si="61"/>
        <v>-7.8669161228173221E-3</v>
      </c>
      <c r="AY66" s="116">
        <v>2013</v>
      </c>
      <c r="AZ66" s="359" t="s">
        <v>518</v>
      </c>
      <c r="BA66" s="116" t="s">
        <v>442</v>
      </c>
      <c r="BB66" s="116" t="s">
        <v>20</v>
      </c>
      <c r="BC66" s="116" t="s">
        <v>60</v>
      </c>
      <c r="BD66" s="700" t="s">
        <v>313</v>
      </c>
      <c r="BE66" s="513">
        <v>23.49381</v>
      </c>
      <c r="BF66" s="514">
        <v>2.2050689999999999</v>
      </c>
      <c r="BG66" s="515">
        <v>2.451368</v>
      </c>
      <c r="BH66" s="513">
        <f t="shared" si="45"/>
        <v>21.042442000000001</v>
      </c>
      <c r="BI66" s="514">
        <f t="shared" si="46"/>
        <v>21.288741000000002</v>
      </c>
      <c r="BJ66" s="515">
        <f t="shared" si="46"/>
        <v>-0.24629900000000005</v>
      </c>
      <c r="BK66" s="517">
        <f t="shared" si="47"/>
        <v>0.89565898421754497</v>
      </c>
      <c r="BL66" s="517">
        <f t="shared" si="48"/>
        <v>0.90614255414511324</v>
      </c>
      <c r="BM66" s="517">
        <f t="shared" si="51"/>
        <v>-1.0483569927568158E-2</v>
      </c>
      <c r="BN66" s="516">
        <f t="shared" si="49"/>
        <v>1.0117048677144982</v>
      </c>
      <c r="BO66" s="518">
        <f t="shared" si="54"/>
        <v>-1.1704867714498158E-2</v>
      </c>
      <c r="BP66" s="81"/>
      <c r="BQ66" s="81"/>
      <c r="BR66" s="81"/>
      <c r="BS66" s="81"/>
      <c r="BT66" s="81"/>
      <c r="BU66" s="81"/>
      <c r="BV66" s="81"/>
      <c r="BW66" s="81"/>
      <c r="BX66" s="81"/>
    </row>
    <row r="67" spans="1:76" ht="11.45" customHeight="1">
      <c r="A67" s="663">
        <v>2010</v>
      </c>
      <c r="B67" s="87" t="s">
        <v>518</v>
      </c>
      <c r="C67" s="82" t="s">
        <v>442</v>
      </c>
      <c r="D67" s="82" t="s">
        <v>4</v>
      </c>
      <c r="E67" s="82" t="s">
        <v>61</v>
      </c>
      <c r="F67" s="506" t="s">
        <v>313</v>
      </c>
      <c r="G67" s="124">
        <v>32.85613</v>
      </c>
      <c r="H67" s="125">
        <v>10.0421</v>
      </c>
      <c r="I67" s="126">
        <v>11.335800000000001</v>
      </c>
      <c r="J67" s="124">
        <f t="shared" si="0"/>
        <v>21.520330000000001</v>
      </c>
      <c r="K67" s="125">
        <f t="shared" si="28"/>
        <v>22.814030000000002</v>
      </c>
      <c r="L67" s="126">
        <f t="shared" si="28"/>
        <v>-1.2937000000000012</v>
      </c>
      <c r="M67" s="314">
        <f t="shared" si="2"/>
        <v>0.65498675589608391</v>
      </c>
      <c r="N67" s="314">
        <f t="shared" si="3"/>
        <v>0.69436144792463395</v>
      </c>
      <c r="O67" s="314">
        <f t="shared" si="4"/>
        <v>-3.9374692028549957E-2</v>
      </c>
      <c r="P67" s="128">
        <f t="shared" si="5"/>
        <v>1.0601152491620716</v>
      </c>
      <c r="Q67" s="129">
        <f t="shared" si="6"/>
        <v>-6.0115249162071449E-2</v>
      </c>
      <c r="R67" s="82">
        <v>2010</v>
      </c>
      <c r="S67" s="82" t="s">
        <v>442</v>
      </c>
      <c r="T67" s="82" t="s">
        <v>4</v>
      </c>
      <c r="U67" s="82" t="s">
        <v>61</v>
      </c>
      <c r="V67" s="506" t="s">
        <v>313</v>
      </c>
      <c r="W67" s="124">
        <v>28.553149999999999</v>
      </c>
      <c r="X67" s="125">
        <v>5.5189830000000004</v>
      </c>
      <c r="Y67" s="126">
        <v>6.3158560000000001</v>
      </c>
      <c r="Z67" s="124">
        <f t="shared" si="7"/>
        <v>22.237293999999999</v>
      </c>
      <c r="AA67" s="125">
        <f t="shared" si="29"/>
        <v>23.034166999999997</v>
      </c>
      <c r="AB67" s="126">
        <f t="shared" si="29"/>
        <v>-0.79687299999999972</v>
      </c>
      <c r="AC67" s="314">
        <f t="shared" si="9"/>
        <v>0.77880352955803478</v>
      </c>
      <c r="AD67" s="314">
        <f t="shared" si="10"/>
        <v>0.80671193896295146</v>
      </c>
      <c r="AE67" s="314">
        <f t="shared" si="11"/>
        <v>-2.7908409404916786E-2</v>
      </c>
      <c r="AF67" s="128">
        <f t="shared" si="12"/>
        <v>1.0358349806410798</v>
      </c>
      <c r="AG67" s="129">
        <f t="shared" si="13"/>
        <v>-3.5834980641079789E-2</v>
      </c>
      <c r="AH67" s="82">
        <v>2010</v>
      </c>
      <c r="AI67" s="87" t="s">
        <v>518</v>
      </c>
      <c r="AJ67" s="1084" t="s">
        <v>442</v>
      </c>
      <c r="AK67" s="1084" t="s">
        <v>4</v>
      </c>
      <c r="AL67" s="1084" t="s">
        <v>61</v>
      </c>
      <c r="AM67" s="1131" t="s">
        <v>313</v>
      </c>
      <c r="AN67" s="548">
        <v>24.772169999999999</v>
      </c>
      <c r="AO67" s="549">
        <v>2.586605</v>
      </c>
      <c r="AP67" s="550">
        <v>2.855861</v>
      </c>
      <c r="AQ67" s="124">
        <f t="shared" si="40"/>
        <v>21.916308999999998</v>
      </c>
      <c r="AR67" s="125">
        <f t="shared" si="57"/>
        <v>22.185565</v>
      </c>
      <c r="AS67" s="126">
        <f t="shared" si="57"/>
        <v>-0.26925599999999994</v>
      </c>
      <c r="AT67" s="314">
        <f t="shared" si="42"/>
        <v>0.88471494422975461</v>
      </c>
      <c r="AU67" s="314">
        <f t="shared" si="58"/>
        <v>0.8955842382802961</v>
      </c>
      <c r="AV67" s="314">
        <f t="shared" si="59"/>
        <v>-1.0869294050541392E-2</v>
      </c>
      <c r="AW67" s="128">
        <f t="shared" si="60"/>
        <v>1.0122856453611784</v>
      </c>
      <c r="AX67" s="129">
        <f t="shared" si="61"/>
        <v>-1.2285645361178288E-2</v>
      </c>
      <c r="AY67" s="82">
        <v>2010</v>
      </c>
      <c r="AZ67" s="87" t="s">
        <v>518</v>
      </c>
      <c r="BA67" s="82" t="s">
        <v>442</v>
      </c>
      <c r="BB67" s="82" t="s">
        <v>4</v>
      </c>
      <c r="BC67" s="82" t="s">
        <v>61</v>
      </c>
      <c r="BD67" s="1132" t="s">
        <v>313</v>
      </c>
      <c r="BE67" s="124">
        <v>22.362390000000001</v>
      </c>
      <c r="BF67" s="125">
        <v>2.4032249999999999</v>
      </c>
      <c r="BG67" s="126">
        <v>2.69815</v>
      </c>
      <c r="BH67" s="124">
        <f t="shared" si="45"/>
        <v>19.664239999999999</v>
      </c>
      <c r="BI67" s="125">
        <f t="shared" si="46"/>
        <v>19.959165000000002</v>
      </c>
      <c r="BJ67" s="126">
        <f t="shared" si="46"/>
        <v>-0.2949250000000001</v>
      </c>
      <c r="BK67" s="314">
        <f t="shared" si="47"/>
        <v>0.87934429191155317</v>
      </c>
      <c r="BL67" s="314">
        <f t="shared" si="48"/>
        <v>0.89253273017776724</v>
      </c>
      <c r="BM67" s="314">
        <f t="shared" si="51"/>
        <v>-1.3188438266213947E-2</v>
      </c>
      <c r="BN67" s="128">
        <f t="shared" si="49"/>
        <v>1.0149980370459271</v>
      </c>
      <c r="BO67" s="129">
        <f t="shared" si="54"/>
        <v>-1.4998037045927028E-2</v>
      </c>
      <c r="BP67" s="81"/>
      <c r="BQ67" s="81"/>
      <c r="BR67" s="81"/>
      <c r="BS67" s="81"/>
      <c r="BT67" s="81"/>
      <c r="BU67" s="81"/>
      <c r="BV67" s="81"/>
      <c r="BW67" s="81"/>
      <c r="BX67" s="81"/>
    </row>
    <row r="68" spans="1:76" ht="11.45" customHeight="1">
      <c r="A68" s="663">
        <v>2007</v>
      </c>
      <c r="B68" s="87" t="s">
        <v>518</v>
      </c>
      <c r="C68" s="82" t="s">
        <v>442</v>
      </c>
      <c r="D68" s="82" t="s">
        <v>6</v>
      </c>
      <c r="E68" s="82" t="s">
        <v>62</v>
      </c>
      <c r="F68" s="506" t="s">
        <v>313</v>
      </c>
      <c r="G68" s="124">
        <v>31.5733</v>
      </c>
      <c r="H68" s="125">
        <v>9.1332380000000004</v>
      </c>
      <c r="I68" s="126">
        <v>10.82522</v>
      </c>
      <c r="J68" s="124">
        <f t="shared" si="0"/>
        <v>20.748080000000002</v>
      </c>
      <c r="K68" s="125">
        <f t="shared" si="28"/>
        <v>22.440061999999998</v>
      </c>
      <c r="L68" s="126">
        <f t="shared" si="28"/>
        <v>-1.6919819999999994</v>
      </c>
      <c r="M68" s="314">
        <f t="shared" si="2"/>
        <v>0.65714005187927782</v>
      </c>
      <c r="N68" s="314">
        <f t="shared" si="3"/>
        <v>0.71072906538119229</v>
      </c>
      <c r="O68" s="314">
        <f t="shared" si="4"/>
        <v>-5.3589013501914577E-2</v>
      </c>
      <c r="P68" s="128">
        <f t="shared" si="5"/>
        <v>1.0815488469294505</v>
      </c>
      <c r="Q68" s="129">
        <f t="shared" si="6"/>
        <v>-8.1548846929450788E-2</v>
      </c>
      <c r="R68" s="82">
        <v>2007</v>
      </c>
      <c r="S68" s="82" t="s">
        <v>442</v>
      </c>
      <c r="T68" s="82" t="s">
        <v>6</v>
      </c>
      <c r="U68" s="82" t="s">
        <v>62</v>
      </c>
      <c r="V68" s="506" t="s">
        <v>313</v>
      </c>
      <c r="W68" s="124">
        <v>27.138290000000001</v>
      </c>
      <c r="X68" s="125">
        <v>4.7386480000000004</v>
      </c>
      <c r="Y68" s="126">
        <v>5.3693280000000003</v>
      </c>
      <c r="Z68" s="124">
        <f t="shared" si="7"/>
        <v>21.768962000000002</v>
      </c>
      <c r="AA68" s="125">
        <f t="shared" si="29"/>
        <v>22.399642</v>
      </c>
      <c r="AB68" s="126">
        <f t="shared" si="29"/>
        <v>-0.63067999999999991</v>
      </c>
      <c r="AC68" s="314">
        <f t="shared" si="9"/>
        <v>0.80214936165838013</v>
      </c>
      <c r="AD68" s="314">
        <f t="shared" si="10"/>
        <v>0.82538885095560544</v>
      </c>
      <c r="AE68" s="314">
        <f t="shared" si="11"/>
        <v>-2.3239489297225427E-2</v>
      </c>
      <c r="AF68" s="128">
        <f t="shared" si="12"/>
        <v>1.0289715237685655</v>
      </c>
      <c r="AG68" s="129">
        <f t="shared" si="13"/>
        <v>-2.8971523768565533E-2</v>
      </c>
      <c r="AH68" s="82">
        <v>2007</v>
      </c>
      <c r="AI68" s="87" t="s">
        <v>518</v>
      </c>
      <c r="AJ68" s="1084" t="s">
        <v>442</v>
      </c>
      <c r="AK68" s="1084" t="s">
        <v>6</v>
      </c>
      <c r="AL68" s="1084" t="s">
        <v>62</v>
      </c>
      <c r="AM68" s="1131" t="s">
        <v>313</v>
      </c>
      <c r="AN68" s="548">
        <v>24.14068</v>
      </c>
      <c r="AO68" s="549">
        <v>2.2777829999999999</v>
      </c>
      <c r="AP68" s="550">
        <v>2.4595959999999999</v>
      </c>
      <c r="AQ68" s="124">
        <f t="shared" si="40"/>
        <v>21.681083999999998</v>
      </c>
      <c r="AR68" s="125">
        <f t="shared" si="57"/>
        <v>21.862897</v>
      </c>
      <c r="AS68" s="126">
        <f t="shared" si="57"/>
        <v>-0.181813</v>
      </c>
      <c r="AT68" s="314">
        <f t="shared" si="42"/>
        <v>0.89811405478221817</v>
      </c>
      <c r="AU68" s="314">
        <f t="shared" si="58"/>
        <v>0.90564544992104612</v>
      </c>
      <c r="AV68" s="314">
        <f t="shared" si="59"/>
        <v>-7.5313951388279038E-3</v>
      </c>
      <c r="AW68" s="128">
        <f t="shared" si="60"/>
        <v>1.0083857891976251</v>
      </c>
      <c r="AX68" s="129">
        <f t="shared" si="61"/>
        <v>-8.3857891976249904E-3</v>
      </c>
      <c r="AY68" s="82">
        <v>2007</v>
      </c>
      <c r="AZ68" s="87" t="s">
        <v>518</v>
      </c>
      <c r="BA68" s="82" t="s">
        <v>442</v>
      </c>
      <c r="BB68" s="82" t="s">
        <v>6</v>
      </c>
      <c r="BC68" s="82" t="s">
        <v>62</v>
      </c>
      <c r="BD68" s="1132" t="s">
        <v>313</v>
      </c>
      <c r="BE68" s="124">
        <v>21.94314</v>
      </c>
      <c r="BF68" s="125">
        <v>2.06935</v>
      </c>
      <c r="BG68" s="126">
        <v>2.3496619999999999</v>
      </c>
      <c r="BH68" s="124">
        <f t="shared" si="45"/>
        <v>19.593478000000001</v>
      </c>
      <c r="BI68" s="125">
        <f t="shared" si="46"/>
        <v>19.87379</v>
      </c>
      <c r="BJ68" s="126">
        <f t="shared" si="46"/>
        <v>-0.28031199999999989</v>
      </c>
      <c r="BK68" s="314">
        <f t="shared" si="47"/>
        <v>0.89292042980175135</v>
      </c>
      <c r="BL68" s="314">
        <f t="shared" si="48"/>
        <v>0.90569490054750601</v>
      </c>
      <c r="BM68" s="314">
        <f t="shared" si="51"/>
        <v>-1.2774470745754706E-2</v>
      </c>
      <c r="BN68" s="128">
        <f t="shared" si="49"/>
        <v>1.0143063931783831</v>
      </c>
      <c r="BO68" s="129">
        <f t="shared" si="54"/>
        <v>-1.4306393178383127E-2</v>
      </c>
      <c r="BP68" s="81"/>
      <c r="BQ68" s="81"/>
      <c r="BR68" s="81"/>
      <c r="BS68" s="81"/>
      <c r="BT68" s="81"/>
      <c r="BU68" s="81"/>
      <c r="BV68" s="81"/>
      <c r="BW68" s="81"/>
      <c r="BX68" s="81"/>
    </row>
    <row r="69" spans="1:76" ht="11.45" customHeight="1">
      <c r="A69" s="663">
        <v>2004</v>
      </c>
      <c r="B69" s="87" t="s">
        <v>518</v>
      </c>
      <c r="C69" s="82" t="s">
        <v>442</v>
      </c>
      <c r="D69" s="82" t="s">
        <v>8</v>
      </c>
      <c r="E69" s="82" t="s">
        <v>63</v>
      </c>
      <c r="F69" s="506" t="s">
        <v>313</v>
      </c>
      <c r="G69" s="124">
        <v>32.507150000000003</v>
      </c>
      <c r="H69" s="125">
        <v>9.4903960000000005</v>
      </c>
      <c r="I69" s="126">
        <v>11.515140000000001</v>
      </c>
      <c r="J69" s="124">
        <f t="shared" si="0"/>
        <v>20.992010000000001</v>
      </c>
      <c r="K69" s="125">
        <f t="shared" si="28"/>
        <v>23.016754000000002</v>
      </c>
      <c r="L69" s="126">
        <f t="shared" si="28"/>
        <v>-2.0247440000000001</v>
      </c>
      <c r="M69" s="314">
        <f t="shared" si="2"/>
        <v>0.645765931495071</v>
      </c>
      <c r="N69" s="314">
        <f t="shared" si="3"/>
        <v>0.70805204393494969</v>
      </c>
      <c r="O69" s="314">
        <f t="shared" si="4"/>
        <v>-6.228611243987861E-2</v>
      </c>
      <c r="P69" s="128">
        <f t="shared" si="5"/>
        <v>1.0964530790524587</v>
      </c>
      <c r="Q69" s="129">
        <f t="shared" si="6"/>
        <v>-9.6453079052458535E-2</v>
      </c>
      <c r="R69" s="82">
        <v>2004</v>
      </c>
      <c r="S69" s="82" t="s">
        <v>442</v>
      </c>
      <c r="T69" s="82" t="s">
        <v>8</v>
      </c>
      <c r="U69" s="82" t="s">
        <v>63</v>
      </c>
      <c r="V69" s="506" t="s">
        <v>313</v>
      </c>
      <c r="W69" s="124">
        <v>28.67906</v>
      </c>
      <c r="X69" s="125">
        <v>4.8874709999999997</v>
      </c>
      <c r="Y69" s="126">
        <v>5.831423</v>
      </c>
      <c r="Z69" s="124">
        <f t="shared" si="7"/>
        <v>22.847636999999999</v>
      </c>
      <c r="AA69" s="125">
        <f t="shared" si="29"/>
        <v>23.791589000000002</v>
      </c>
      <c r="AB69" s="126">
        <f t="shared" si="29"/>
        <v>-0.94395200000000035</v>
      </c>
      <c r="AC69" s="314">
        <f t="shared" si="9"/>
        <v>0.79666617385646532</v>
      </c>
      <c r="AD69" s="314">
        <f t="shared" si="10"/>
        <v>0.82958050228982405</v>
      </c>
      <c r="AE69" s="314">
        <f t="shared" si="11"/>
        <v>-3.291432843335871E-2</v>
      </c>
      <c r="AF69" s="128">
        <f t="shared" si="12"/>
        <v>1.0413150821680159</v>
      </c>
      <c r="AG69" s="129">
        <f t="shared" si="13"/>
        <v>-4.1315082168015903E-2</v>
      </c>
      <c r="AH69" s="82">
        <v>2004</v>
      </c>
      <c r="AI69" s="87" t="s">
        <v>518</v>
      </c>
      <c r="AJ69" s="1084" t="s">
        <v>442</v>
      </c>
      <c r="AK69" s="1084" t="s">
        <v>8</v>
      </c>
      <c r="AL69" s="1084" t="s">
        <v>63</v>
      </c>
      <c r="AM69" s="1131" t="s">
        <v>313</v>
      </c>
      <c r="AN69" s="548">
        <v>25.7331</v>
      </c>
      <c r="AO69" s="549">
        <v>2.6685370000000002</v>
      </c>
      <c r="AP69" s="550">
        <v>3.0089100000000002</v>
      </c>
      <c r="AQ69" s="124">
        <f t="shared" si="40"/>
        <v>22.72419</v>
      </c>
      <c r="AR69" s="125">
        <f t="shared" si="57"/>
        <v>23.064563</v>
      </c>
      <c r="AS69" s="126">
        <f t="shared" si="57"/>
        <v>-0.34037300000000004</v>
      </c>
      <c r="AT69" s="314">
        <f t="shared" si="42"/>
        <v>0.88307238537136989</v>
      </c>
      <c r="AU69" s="314">
        <f t="shared" si="58"/>
        <v>0.8962994353575745</v>
      </c>
      <c r="AV69" s="314">
        <f t="shared" si="59"/>
        <v>-1.3227049986204539E-2</v>
      </c>
      <c r="AW69" s="128">
        <f t="shared" si="60"/>
        <v>1.0149784436761002</v>
      </c>
      <c r="AX69" s="129">
        <f t="shared" si="61"/>
        <v>-1.4978443676100227E-2</v>
      </c>
      <c r="AY69" s="82">
        <v>2004</v>
      </c>
      <c r="AZ69" s="87" t="s">
        <v>518</v>
      </c>
      <c r="BA69" s="82" t="s">
        <v>442</v>
      </c>
      <c r="BB69" s="82" t="s">
        <v>8</v>
      </c>
      <c r="BC69" s="82" t="s">
        <v>63</v>
      </c>
      <c r="BD69" s="1132" t="s">
        <v>313</v>
      </c>
      <c r="BE69" s="124">
        <v>23.34196</v>
      </c>
      <c r="BF69" s="125">
        <v>2.1741290000000002</v>
      </c>
      <c r="BG69" s="126">
        <v>2.5482179999999999</v>
      </c>
      <c r="BH69" s="124">
        <f t="shared" si="45"/>
        <v>20.793742000000002</v>
      </c>
      <c r="BI69" s="125">
        <f t="shared" si="46"/>
        <v>21.167831</v>
      </c>
      <c r="BJ69" s="126">
        <f t="shared" si="46"/>
        <v>-0.37408899999999967</v>
      </c>
      <c r="BK69" s="314">
        <f t="shared" si="47"/>
        <v>0.89083101847488388</v>
      </c>
      <c r="BL69" s="314">
        <f t="shared" si="48"/>
        <v>0.90685747897777225</v>
      </c>
      <c r="BM69" s="314">
        <f t="shared" si="51"/>
        <v>-1.6026460502888345E-2</v>
      </c>
      <c r="BN69" s="128">
        <f t="shared" si="49"/>
        <v>1.0179904607838262</v>
      </c>
      <c r="BO69" s="129">
        <f t="shared" si="54"/>
        <v>-1.7990460783826195E-2</v>
      </c>
      <c r="BP69" s="81"/>
      <c r="BQ69" s="81"/>
      <c r="BR69" s="81"/>
      <c r="BS69" s="81"/>
      <c r="BT69" s="81"/>
      <c r="BU69" s="81"/>
      <c r="BV69" s="81"/>
      <c r="BW69" s="81"/>
      <c r="BX69" s="81"/>
    </row>
    <row r="70" spans="1:76" ht="11.45" customHeight="1">
      <c r="A70" s="663">
        <v>2002</v>
      </c>
      <c r="B70" s="87" t="s">
        <v>518</v>
      </c>
      <c r="C70" s="82" t="s">
        <v>442</v>
      </c>
      <c r="D70" s="82" t="s">
        <v>10</v>
      </c>
      <c r="E70" s="82" t="s">
        <v>64</v>
      </c>
      <c r="F70" s="506" t="s">
        <v>313</v>
      </c>
      <c r="G70" s="124">
        <v>33.31955</v>
      </c>
      <c r="H70" s="125">
        <v>8.5769230000000007</v>
      </c>
      <c r="I70" s="126">
        <v>9.7900469999999995</v>
      </c>
      <c r="J70" s="124">
        <f t="shared" ref="J70:J140" si="62">G70-I70</f>
        <v>23.529502999999998</v>
      </c>
      <c r="K70" s="125">
        <f t="shared" si="28"/>
        <v>24.742626999999999</v>
      </c>
      <c r="L70" s="126">
        <f t="shared" si="28"/>
        <v>-1.2131239999999988</v>
      </c>
      <c r="M70" s="314">
        <f t="shared" ref="M70:M140" si="63">(G70-I70)/G70</f>
        <v>0.70617709422846342</v>
      </c>
      <c r="N70" s="314">
        <f t="shared" ref="N70:N140" si="64">(G70-H70)/G70</f>
        <v>0.7425858692569377</v>
      </c>
      <c r="O70" s="314">
        <f t="shared" ref="O70:O140" si="65">(H70-I70)/G70</f>
        <v>-3.6408775028474234E-2</v>
      </c>
      <c r="P70" s="128">
        <f t="shared" ref="P70:P140" si="66">(G70-H70)/(G70-I70)</f>
        <v>1.051557570085522</v>
      </c>
      <c r="Q70" s="129">
        <f t="shared" ref="Q70:Q140" si="67">(H70-I70)/(G70-I70)</f>
        <v>-5.1557570085521948E-2</v>
      </c>
      <c r="R70" s="82">
        <v>2002</v>
      </c>
      <c r="S70" s="82" t="s">
        <v>442</v>
      </c>
      <c r="T70" s="82" t="s">
        <v>10</v>
      </c>
      <c r="U70" s="82" t="s">
        <v>64</v>
      </c>
      <c r="V70" s="506" t="s">
        <v>313</v>
      </c>
      <c r="W70" s="124">
        <v>28.65663</v>
      </c>
      <c r="X70" s="125">
        <v>3.8164600000000002</v>
      </c>
      <c r="Y70" s="126">
        <v>4.2304789999999999</v>
      </c>
      <c r="Z70" s="124">
        <f t="shared" ref="Z70:Z140" si="68">W70-Y70</f>
        <v>24.426151000000001</v>
      </c>
      <c r="AA70" s="125">
        <f t="shared" si="29"/>
        <v>24.840170000000001</v>
      </c>
      <c r="AB70" s="126">
        <f t="shared" si="29"/>
        <v>-0.41401899999999969</v>
      </c>
      <c r="AC70" s="314">
        <f t="shared" ref="AC70:AC140" si="69">(W70-Y70)/W70</f>
        <v>0.85237346470956288</v>
      </c>
      <c r="AD70" s="314">
        <f t="shared" ref="AD70:AD140" si="70">(W70-X70)/W70</f>
        <v>0.86682104629888446</v>
      </c>
      <c r="AE70" s="314">
        <f t="shared" ref="AE70:AE140" si="71">(X70-Y70)/W70</f>
        <v>-1.4447581589321553E-2</v>
      </c>
      <c r="AF70" s="128">
        <f t="shared" ref="AF70:AF140" si="72">(W70-X70)/(W70-Y70)</f>
        <v>1.0169498256192717</v>
      </c>
      <c r="AG70" s="129">
        <f t="shared" ref="AG70:AG140" si="73">(X70-Y70)/(W70-Y70)</f>
        <v>-1.6949825619271726E-2</v>
      </c>
      <c r="AH70" s="82">
        <v>2002</v>
      </c>
      <c r="AI70" s="87" t="s">
        <v>518</v>
      </c>
      <c r="AJ70" s="1084" t="s">
        <v>442</v>
      </c>
      <c r="AK70" s="1084" t="s">
        <v>10</v>
      </c>
      <c r="AL70" s="1084" t="s">
        <v>64</v>
      </c>
      <c r="AM70" s="1131" t="s">
        <v>313</v>
      </c>
      <c r="AN70" s="548">
        <v>25.285119999999999</v>
      </c>
      <c r="AO70" s="549">
        <v>1.4568479999999999</v>
      </c>
      <c r="AP70" s="550">
        <v>1.5431330000000001</v>
      </c>
      <c r="AQ70" s="124">
        <f t="shared" si="40"/>
        <v>23.741986999999998</v>
      </c>
      <c r="AR70" s="125">
        <f t="shared" si="57"/>
        <v>23.828271999999998</v>
      </c>
      <c r="AS70" s="126">
        <f t="shared" si="57"/>
        <v>-8.6285000000000167E-2</v>
      </c>
      <c r="AT70" s="314">
        <f t="shared" si="42"/>
        <v>0.93897070688215045</v>
      </c>
      <c r="AU70" s="314">
        <f t="shared" si="58"/>
        <v>0.94238318821504508</v>
      </c>
      <c r="AV70" s="314">
        <f t="shared" si="59"/>
        <v>-3.4124813328946105E-3</v>
      </c>
      <c r="AW70" s="128">
        <f t="shared" si="60"/>
        <v>1.0036342787989903</v>
      </c>
      <c r="AX70" s="129">
        <f t="shared" si="61"/>
        <v>-3.6342787989901678E-3</v>
      </c>
      <c r="AY70" s="82">
        <v>2002</v>
      </c>
      <c r="AZ70" s="87" t="s">
        <v>518</v>
      </c>
      <c r="BA70" s="82" t="s">
        <v>442</v>
      </c>
      <c r="BB70" s="82" t="s">
        <v>10</v>
      </c>
      <c r="BC70" s="82" t="s">
        <v>64</v>
      </c>
      <c r="BD70" s="1132" t="s">
        <v>313</v>
      </c>
      <c r="BE70" s="124">
        <v>23.246279999999999</v>
      </c>
      <c r="BF70" s="125">
        <v>1.6731419999999999</v>
      </c>
      <c r="BG70" s="126">
        <v>1.834627</v>
      </c>
      <c r="BH70" s="124">
        <f t="shared" si="45"/>
        <v>21.411652999999998</v>
      </c>
      <c r="BI70" s="125">
        <f t="shared" si="46"/>
        <v>21.573138</v>
      </c>
      <c r="BJ70" s="126">
        <f t="shared" si="46"/>
        <v>-0.1614850000000001</v>
      </c>
      <c r="BK70" s="314">
        <f t="shared" si="47"/>
        <v>0.92107868441746377</v>
      </c>
      <c r="BL70" s="314">
        <f t="shared" si="48"/>
        <v>0.92802538728777251</v>
      </c>
      <c r="BM70" s="314">
        <f t="shared" si="51"/>
        <v>-6.9467028703087165E-3</v>
      </c>
      <c r="BN70" s="128">
        <f t="shared" si="49"/>
        <v>1.0075419212145835</v>
      </c>
      <c r="BO70" s="129">
        <f t="shared" si="54"/>
        <v>-7.5419212145834847E-3</v>
      </c>
      <c r="BP70" s="81"/>
      <c r="BQ70" s="81"/>
      <c r="BR70" s="81"/>
      <c r="BS70" s="81"/>
      <c r="BT70" s="81"/>
      <c r="BU70" s="81"/>
      <c r="BV70" s="81"/>
      <c r="BW70" s="81"/>
      <c r="BX70" s="81"/>
    </row>
    <row r="71" spans="1:76" ht="11.45" customHeight="1">
      <c r="A71" s="663">
        <v>1996</v>
      </c>
      <c r="B71" s="87" t="s">
        <v>518</v>
      </c>
      <c r="C71" s="82" t="s">
        <v>442</v>
      </c>
      <c r="D71" s="82" t="s">
        <v>12</v>
      </c>
      <c r="E71" s="82" t="s">
        <v>65</v>
      </c>
      <c r="F71" s="506" t="s">
        <v>313</v>
      </c>
      <c r="G71" s="124">
        <v>28.598980000000001</v>
      </c>
      <c r="H71" s="125">
        <v>8.4951430000000006</v>
      </c>
      <c r="I71" s="126">
        <v>10.49713</v>
      </c>
      <c r="J71" s="124">
        <f t="shared" si="62"/>
        <v>18.101849999999999</v>
      </c>
      <c r="K71" s="125">
        <f t="shared" si="28"/>
        <v>20.103836999999999</v>
      </c>
      <c r="L71" s="126">
        <f t="shared" si="28"/>
        <v>-2.0019869999999997</v>
      </c>
      <c r="M71" s="314">
        <f t="shared" si="63"/>
        <v>0.63295439207971749</v>
      </c>
      <c r="N71" s="314">
        <f t="shared" si="64"/>
        <v>0.70295643411058706</v>
      </c>
      <c r="O71" s="314">
        <f t="shared" si="65"/>
        <v>-7.0002042030869627E-2</v>
      </c>
      <c r="P71" s="128">
        <f t="shared" si="66"/>
        <v>1.1105957125929118</v>
      </c>
      <c r="Q71" s="129">
        <f t="shared" si="67"/>
        <v>-0.11059571259291176</v>
      </c>
      <c r="R71" s="82">
        <v>1996</v>
      </c>
      <c r="S71" s="82" t="s">
        <v>442</v>
      </c>
      <c r="T71" s="82" t="s">
        <v>12</v>
      </c>
      <c r="U71" s="82" t="s">
        <v>65</v>
      </c>
      <c r="V71" s="506" t="s">
        <v>313</v>
      </c>
      <c r="W71" s="124">
        <v>24.55443</v>
      </c>
      <c r="X71" s="125">
        <v>4.056349</v>
      </c>
      <c r="Y71" s="126">
        <v>5.1481490000000001</v>
      </c>
      <c r="Z71" s="124">
        <f t="shared" si="68"/>
        <v>19.406281</v>
      </c>
      <c r="AA71" s="125">
        <f t="shared" si="29"/>
        <v>20.498080999999999</v>
      </c>
      <c r="AB71" s="126">
        <f t="shared" si="29"/>
        <v>-1.0918000000000001</v>
      </c>
      <c r="AC71" s="314">
        <f t="shared" si="69"/>
        <v>0.79033726297047013</v>
      </c>
      <c r="AD71" s="314">
        <f t="shared" si="70"/>
        <v>0.83480174453245293</v>
      </c>
      <c r="AE71" s="314">
        <f t="shared" si="71"/>
        <v>-4.4464481561982912E-2</v>
      </c>
      <c r="AF71" s="128">
        <f t="shared" si="72"/>
        <v>1.0562601355715708</v>
      </c>
      <c r="AG71" s="129">
        <f t="shared" si="73"/>
        <v>-5.6260135571570877E-2</v>
      </c>
      <c r="AH71" s="82">
        <v>1996</v>
      </c>
      <c r="AI71" s="87" t="s">
        <v>518</v>
      </c>
      <c r="AJ71" s="1084" t="s">
        <v>442</v>
      </c>
      <c r="AK71" s="1084" t="s">
        <v>12</v>
      </c>
      <c r="AL71" s="1084" t="s">
        <v>65</v>
      </c>
      <c r="AM71" s="1131" t="s">
        <v>313</v>
      </c>
      <c r="AN71" s="548">
        <v>21.476220000000001</v>
      </c>
      <c r="AO71" s="549">
        <v>1.635383</v>
      </c>
      <c r="AP71" s="550">
        <v>1.987552</v>
      </c>
      <c r="AQ71" s="124">
        <f t="shared" si="40"/>
        <v>19.488668000000001</v>
      </c>
      <c r="AR71" s="125">
        <f t="shared" si="57"/>
        <v>19.840837000000001</v>
      </c>
      <c r="AS71" s="126">
        <f t="shared" si="57"/>
        <v>-0.35216899999999995</v>
      </c>
      <c r="AT71" s="314">
        <f t="shared" si="42"/>
        <v>0.90745336004194399</v>
      </c>
      <c r="AU71" s="314">
        <f t="shared" si="58"/>
        <v>0.92385145058115437</v>
      </c>
      <c r="AV71" s="314">
        <f t="shared" si="59"/>
        <v>-1.6398090539210344E-2</v>
      </c>
      <c r="AW71" s="128">
        <f t="shared" si="60"/>
        <v>1.0180704499661033</v>
      </c>
      <c r="AX71" s="129">
        <f t="shared" si="61"/>
        <v>-1.8070449966103377E-2</v>
      </c>
      <c r="AY71" s="82">
        <v>1996</v>
      </c>
      <c r="AZ71" s="87" t="s">
        <v>518</v>
      </c>
      <c r="BA71" s="82" t="s">
        <v>442</v>
      </c>
      <c r="BB71" s="82" t="s">
        <v>12</v>
      </c>
      <c r="BC71" s="82" t="s">
        <v>65</v>
      </c>
      <c r="BD71" s="1132" t="s">
        <v>313</v>
      </c>
      <c r="BE71" s="548">
        <v>19.571870000000001</v>
      </c>
      <c r="BF71" s="549">
        <v>1.74057</v>
      </c>
      <c r="BG71" s="550">
        <v>2.1260780000000001</v>
      </c>
      <c r="BH71" s="124">
        <f t="shared" si="45"/>
        <v>17.445792000000001</v>
      </c>
      <c r="BI71" s="125">
        <f t="shared" si="46"/>
        <v>17.831299999999999</v>
      </c>
      <c r="BJ71" s="126">
        <f t="shared" si="46"/>
        <v>-0.38550800000000018</v>
      </c>
      <c r="BK71" s="314">
        <f t="shared" si="47"/>
        <v>0.89137072747775248</v>
      </c>
      <c r="BL71" s="314">
        <f t="shared" si="48"/>
        <v>0.91106777226703417</v>
      </c>
      <c r="BM71" s="314">
        <f t="shared" si="51"/>
        <v>-1.9697044789281769E-2</v>
      </c>
      <c r="BN71" s="128">
        <f t="shared" si="49"/>
        <v>1.0220974777184091</v>
      </c>
      <c r="BO71" s="129">
        <f t="shared" si="54"/>
        <v>-2.2097477718409125E-2</v>
      </c>
      <c r="BP71" s="81"/>
      <c r="BQ71" s="81"/>
      <c r="BR71" s="81"/>
      <c r="BS71" s="81"/>
      <c r="BT71" s="81"/>
      <c r="BU71" s="81"/>
      <c r="BV71" s="81"/>
      <c r="BW71" s="81"/>
      <c r="BX71" s="81"/>
    </row>
    <row r="72" spans="1:76" ht="11.45" customHeight="1">
      <c r="A72" s="662">
        <v>1992</v>
      </c>
      <c r="B72" s="91" t="s">
        <v>518</v>
      </c>
      <c r="C72" s="121" t="s">
        <v>442</v>
      </c>
      <c r="D72" s="121" t="s">
        <v>14</v>
      </c>
      <c r="E72" s="121" t="s">
        <v>66</v>
      </c>
      <c r="F72" s="507" t="s">
        <v>313</v>
      </c>
      <c r="G72" s="124">
        <v>31.2378</v>
      </c>
      <c r="H72" s="125">
        <v>6.3140669999999997</v>
      </c>
      <c r="I72" s="126">
        <v>6.8219700000000003</v>
      </c>
      <c r="J72" s="337">
        <f t="shared" si="62"/>
        <v>24.41583</v>
      </c>
      <c r="K72" s="338">
        <f t="shared" si="28"/>
        <v>24.923732999999999</v>
      </c>
      <c r="L72" s="525">
        <f t="shared" si="28"/>
        <v>-0.50790300000000066</v>
      </c>
      <c r="M72" s="341">
        <f t="shared" si="63"/>
        <v>0.7816117012081516</v>
      </c>
      <c r="N72" s="341">
        <f t="shared" si="64"/>
        <v>0.7978709448168565</v>
      </c>
      <c r="O72" s="341">
        <f t="shared" si="65"/>
        <v>-1.625924360870486E-2</v>
      </c>
      <c r="P72" s="526">
        <f t="shared" si="66"/>
        <v>1.0208022008672242</v>
      </c>
      <c r="Q72" s="527">
        <f t="shared" si="67"/>
        <v>-2.0802200867224282E-2</v>
      </c>
      <c r="R72" s="121">
        <v>1992</v>
      </c>
      <c r="S72" s="121" t="s">
        <v>442</v>
      </c>
      <c r="T72" s="121" t="s">
        <v>14</v>
      </c>
      <c r="U72" s="121" t="s">
        <v>66</v>
      </c>
      <c r="V72" s="507" t="s">
        <v>313</v>
      </c>
      <c r="W72" s="124">
        <v>26.066590000000001</v>
      </c>
      <c r="X72" s="125">
        <v>2.656193</v>
      </c>
      <c r="Y72" s="126">
        <v>2.425027</v>
      </c>
      <c r="Z72" s="337">
        <f t="shared" si="68"/>
        <v>23.641563000000001</v>
      </c>
      <c r="AA72" s="338">
        <f t="shared" si="29"/>
        <v>23.410397000000003</v>
      </c>
      <c r="AB72" s="525">
        <f t="shared" si="29"/>
        <v>0.23116599999999998</v>
      </c>
      <c r="AC72" s="341">
        <f t="shared" si="69"/>
        <v>0.90696800003375966</v>
      </c>
      <c r="AD72" s="341">
        <f t="shared" si="70"/>
        <v>0.89809971308099767</v>
      </c>
      <c r="AE72" s="341">
        <f t="shared" si="71"/>
        <v>8.8682869527621361E-3</v>
      </c>
      <c r="AF72" s="526">
        <f t="shared" si="72"/>
        <v>0.99022205088555282</v>
      </c>
      <c r="AG72" s="527">
        <f t="shared" si="73"/>
        <v>9.7779491144472964E-3</v>
      </c>
      <c r="AH72" s="121">
        <v>1992</v>
      </c>
      <c r="AI72" s="91" t="s">
        <v>518</v>
      </c>
      <c r="AJ72" s="1113" t="s">
        <v>442</v>
      </c>
      <c r="AK72" s="1113" t="s">
        <v>14</v>
      </c>
      <c r="AL72" s="1113" t="s">
        <v>66</v>
      </c>
      <c r="AM72" s="1134" t="s">
        <v>313</v>
      </c>
      <c r="AN72" s="551">
        <v>22.069120000000002</v>
      </c>
      <c r="AO72" s="552">
        <v>0.95839819999999998</v>
      </c>
      <c r="AP72" s="553">
        <v>0.73346699999999998</v>
      </c>
      <c r="AQ72" s="337">
        <f t="shared" si="40"/>
        <v>21.335653000000001</v>
      </c>
      <c r="AR72" s="338">
        <f t="shared" si="57"/>
        <v>21.1107218</v>
      </c>
      <c r="AS72" s="525">
        <f t="shared" si="57"/>
        <v>0.2249312</v>
      </c>
      <c r="AT72" s="341">
        <f t="shared" si="42"/>
        <v>0.96676500920743547</v>
      </c>
      <c r="AU72" s="341">
        <f t="shared" si="58"/>
        <v>0.95657288555230113</v>
      </c>
      <c r="AV72" s="341">
        <f t="shared" si="59"/>
        <v>1.0192123655134413E-2</v>
      </c>
      <c r="AW72" s="526">
        <f t="shared" si="60"/>
        <v>0.9894574963325472</v>
      </c>
      <c r="AX72" s="527">
        <f t="shared" si="61"/>
        <v>1.0542503667452784E-2</v>
      </c>
      <c r="AY72" s="121">
        <v>1992</v>
      </c>
      <c r="AZ72" s="91" t="s">
        <v>518</v>
      </c>
      <c r="BA72" s="121" t="s">
        <v>442</v>
      </c>
      <c r="BB72" s="121" t="s">
        <v>14</v>
      </c>
      <c r="BC72" s="121" t="s">
        <v>66</v>
      </c>
      <c r="BD72" s="1135" t="s">
        <v>313</v>
      </c>
      <c r="BE72" s="551">
        <v>20.372070000000001</v>
      </c>
      <c r="BF72" s="552">
        <v>1.148139</v>
      </c>
      <c r="BG72" s="553">
        <v>1.068395</v>
      </c>
      <c r="BH72" s="337">
        <f t="shared" si="45"/>
        <v>19.303675000000002</v>
      </c>
      <c r="BI72" s="338">
        <f t="shared" si="46"/>
        <v>19.223931</v>
      </c>
      <c r="BJ72" s="525">
        <f t="shared" si="46"/>
        <v>7.9744000000000037E-2</v>
      </c>
      <c r="BK72" s="341">
        <f t="shared" si="47"/>
        <v>0.94755589392732309</v>
      </c>
      <c r="BL72" s="341">
        <f t="shared" si="48"/>
        <v>0.94364151507431493</v>
      </c>
      <c r="BM72" s="341">
        <f t="shared" si="51"/>
        <v>3.9143788530080666E-3</v>
      </c>
      <c r="BN72" s="526">
        <f t="shared" si="49"/>
        <v>0.99586897313594425</v>
      </c>
      <c r="BO72" s="527">
        <f t="shared" si="54"/>
        <v>4.1310268640556798E-3</v>
      </c>
      <c r="BP72" s="81"/>
      <c r="BQ72" s="81"/>
      <c r="BR72" s="81"/>
      <c r="BS72" s="81"/>
      <c r="BT72" s="81"/>
      <c r="BU72" s="81"/>
      <c r="BV72" s="81"/>
      <c r="BW72" s="81"/>
      <c r="BX72" s="81"/>
    </row>
    <row r="73" spans="1:76" ht="11.45" customHeight="1">
      <c r="A73" s="663">
        <v>2013</v>
      </c>
      <c r="B73" s="87" t="s">
        <v>512</v>
      </c>
      <c r="C73" s="82" t="s">
        <v>443</v>
      </c>
      <c r="D73" s="82" t="s">
        <v>20</v>
      </c>
      <c r="E73" s="82" t="s">
        <v>67</v>
      </c>
      <c r="F73" s="506" t="s">
        <v>313</v>
      </c>
      <c r="G73" s="513">
        <v>33.380809999999997</v>
      </c>
      <c r="H73" s="514">
        <v>4.871658</v>
      </c>
      <c r="I73" s="515">
        <v>12.400930000000001</v>
      </c>
      <c r="J73" s="124">
        <f t="shared" si="62"/>
        <v>20.979879999999994</v>
      </c>
      <c r="K73" s="125">
        <f t="shared" si="28"/>
        <v>28.509151999999997</v>
      </c>
      <c r="L73" s="126">
        <f t="shared" si="28"/>
        <v>-7.5292720000000006</v>
      </c>
      <c r="M73" s="314">
        <f t="shared" si="63"/>
        <v>0.62850122570422939</v>
      </c>
      <c r="N73" s="314">
        <f t="shared" si="64"/>
        <v>0.85405812501254463</v>
      </c>
      <c r="O73" s="314">
        <f t="shared" si="65"/>
        <v>-0.22555689930831521</v>
      </c>
      <c r="P73" s="128">
        <f t="shared" si="66"/>
        <v>1.3588806037022139</v>
      </c>
      <c r="Q73" s="129">
        <f t="shared" si="67"/>
        <v>-0.35888060370221386</v>
      </c>
      <c r="R73" s="82">
        <v>2013</v>
      </c>
      <c r="S73" s="82" t="s">
        <v>443</v>
      </c>
      <c r="T73" s="82" t="s">
        <v>20</v>
      </c>
      <c r="U73" s="82" t="s">
        <v>67</v>
      </c>
      <c r="V73" s="506" t="s">
        <v>313</v>
      </c>
      <c r="W73" s="513">
        <v>31.312989999999999</v>
      </c>
      <c r="X73" s="514">
        <v>3.1533690000000001</v>
      </c>
      <c r="Y73" s="515">
        <v>5.671824</v>
      </c>
      <c r="Z73" s="124">
        <f t="shared" si="68"/>
        <v>25.641165999999998</v>
      </c>
      <c r="AA73" s="125">
        <f t="shared" si="29"/>
        <v>28.159620999999998</v>
      </c>
      <c r="AB73" s="126">
        <f t="shared" si="29"/>
        <v>-2.5184549999999999</v>
      </c>
      <c r="AC73" s="314">
        <f t="shared" si="69"/>
        <v>0.81886673869215298</v>
      </c>
      <c r="AD73" s="314">
        <f t="shared" si="70"/>
        <v>0.89929518069018632</v>
      </c>
      <c r="AE73" s="314">
        <f t="shared" si="71"/>
        <v>-8.0428441998033409E-2</v>
      </c>
      <c r="AF73" s="128">
        <f t="shared" si="72"/>
        <v>1.098219207348059</v>
      </c>
      <c r="AG73" s="129">
        <f t="shared" si="73"/>
        <v>-9.8219207348058973E-2</v>
      </c>
      <c r="AH73" s="82">
        <v>2013</v>
      </c>
      <c r="AI73" s="87" t="s">
        <v>512</v>
      </c>
      <c r="AJ73" s="1084" t="s">
        <v>443</v>
      </c>
      <c r="AK73" s="1084" t="s">
        <v>20</v>
      </c>
      <c r="AL73" s="1084" t="s">
        <v>67</v>
      </c>
      <c r="AM73" s="1131" t="s">
        <v>313</v>
      </c>
      <c r="AN73" s="548">
        <v>29.47946</v>
      </c>
      <c r="AO73" s="549">
        <v>2.1711010000000002</v>
      </c>
      <c r="AP73" s="550">
        <v>2.943543</v>
      </c>
      <c r="AQ73" s="124">
        <f t="shared" si="40"/>
        <v>26.535916999999998</v>
      </c>
      <c r="AR73" s="125">
        <f t="shared" si="57"/>
        <v>27.308358999999999</v>
      </c>
      <c r="AS73" s="126">
        <f t="shared" si="57"/>
        <v>-0.77244199999999985</v>
      </c>
      <c r="AT73" s="314">
        <f t="shared" si="42"/>
        <v>0.90014935823112086</v>
      </c>
      <c r="AU73" s="314">
        <f t="shared" si="58"/>
        <v>0.92635207700548106</v>
      </c>
      <c r="AV73" s="314">
        <f t="shared" si="59"/>
        <v>-2.6202718774360177E-2</v>
      </c>
      <c r="AW73" s="128">
        <f t="shared" si="60"/>
        <v>1.0291093011784744</v>
      </c>
      <c r="AX73" s="129">
        <f t="shared" si="61"/>
        <v>-2.9109301178474441E-2</v>
      </c>
      <c r="AY73" s="82">
        <v>2013</v>
      </c>
      <c r="AZ73" s="87" t="s">
        <v>512</v>
      </c>
      <c r="BA73" s="82" t="s">
        <v>443</v>
      </c>
      <c r="BB73" s="82" t="s">
        <v>20</v>
      </c>
      <c r="BC73" s="82" t="s">
        <v>67</v>
      </c>
      <c r="BD73" s="1132" t="s">
        <v>313</v>
      </c>
      <c r="BE73" s="124">
        <v>26.416440000000001</v>
      </c>
      <c r="BF73" s="125">
        <v>1.7487809999999999</v>
      </c>
      <c r="BG73" s="126">
        <v>2.8831570000000002</v>
      </c>
      <c r="BH73" s="124">
        <f t="shared" si="45"/>
        <v>23.533283000000001</v>
      </c>
      <c r="BI73" s="125">
        <f t="shared" si="46"/>
        <v>24.667659</v>
      </c>
      <c r="BJ73" s="126">
        <f t="shared" si="46"/>
        <v>-1.1343760000000003</v>
      </c>
      <c r="BK73" s="127">
        <f t="shared" si="47"/>
        <v>0.89085747360355894</v>
      </c>
      <c r="BL73" s="127">
        <f t="shared" si="48"/>
        <v>0.93379952029872304</v>
      </c>
      <c r="BM73" s="127">
        <f t="shared" si="51"/>
        <v>-4.2942046695164077E-2</v>
      </c>
      <c r="BN73" s="128">
        <f t="shared" si="49"/>
        <v>1.0482030492728107</v>
      </c>
      <c r="BO73" s="129">
        <f t="shared" si="54"/>
        <v>-4.8203049272810779E-2</v>
      </c>
      <c r="BP73" s="81"/>
      <c r="BQ73" s="81"/>
      <c r="BR73" s="81"/>
      <c r="BS73" s="81"/>
      <c r="BT73" s="81"/>
      <c r="BU73" s="81"/>
      <c r="BV73" s="81"/>
      <c r="BW73" s="81"/>
      <c r="BX73" s="81"/>
    </row>
    <row r="74" spans="1:76" ht="11.45" customHeight="1">
      <c r="A74" s="663">
        <v>2010</v>
      </c>
      <c r="B74" s="87" t="s">
        <v>512</v>
      </c>
      <c r="C74" s="82" t="s">
        <v>443</v>
      </c>
      <c r="D74" s="82" t="s">
        <v>4</v>
      </c>
      <c r="E74" s="82" t="s">
        <v>68</v>
      </c>
      <c r="F74" s="506" t="s">
        <v>313</v>
      </c>
      <c r="G74" s="124">
        <v>32.458150000000003</v>
      </c>
      <c r="H74" s="125">
        <v>5.3604120000000002</v>
      </c>
      <c r="I74" s="126">
        <v>13.50615</v>
      </c>
      <c r="J74" s="124">
        <f t="shared" si="62"/>
        <v>18.952000000000005</v>
      </c>
      <c r="K74" s="125">
        <f t="shared" si="28"/>
        <v>27.097738000000003</v>
      </c>
      <c r="L74" s="126">
        <f t="shared" si="28"/>
        <v>-8.1457379999999997</v>
      </c>
      <c r="M74" s="314">
        <f t="shared" si="63"/>
        <v>0.58389033262832302</v>
      </c>
      <c r="N74" s="314">
        <f t="shared" si="64"/>
        <v>0.83485158581126773</v>
      </c>
      <c r="O74" s="314">
        <f t="shared" si="65"/>
        <v>-0.25096125318294477</v>
      </c>
      <c r="P74" s="128">
        <f t="shared" si="66"/>
        <v>1.4298088856057405</v>
      </c>
      <c r="Q74" s="129">
        <f t="shared" si="67"/>
        <v>-0.42980888560574071</v>
      </c>
      <c r="R74" s="82">
        <v>2010</v>
      </c>
      <c r="S74" s="82" t="s">
        <v>443</v>
      </c>
      <c r="T74" s="82" t="s">
        <v>4</v>
      </c>
      <c r="U74" s="82" t="s">
        <v>68</v>
      </c>
      <c r="V74" s="506" t="s">
        <v>313</v>
      </c>
      <c r="W74" s="124">
        <v>30.371230000000001</v>
      </c>
      <c r="X74" s="125">
        <v>3.43215</v>
      </c>
      <c r="Y74" s="126">
        <v>6.3195499999999996</v>
      </c>
      <c r="Z74" s="124">
        <f t="shared" si="68"/>
        <v>24.051680000000001</v>
      </c>
      <c r="AA74" s="125">
        <f t="shared" si="29"/>
        <v>26.939080000000001</v>
      </c>
      <c r="AB74" s="126">
        <f t="shared" si="29"/>
        <v>-2.8873999999999995</v>
      </c>
      <c r="AC74" s="314">
        <f t="shared" si="69"/>
        <v>0.79192314568754707</v>
      </c>
      <c r="AD74" s="314">
        <f t="shared" si="70"/>
        <v>0.88699338156538277</v>
      </c>
      <c r="AE74" s="314">
        <f t="shared" si="71"/>
        <v>-9.5070235877835682E-2</v>
      </c>
      <c r="AF74" s="128">
        <f t="shared" si="72"/>
        <v>1.1200498260412577</v>
      </c>
      <c r="AG74" s="129">
        <f t="shared" si="73"/>
        <v>-0.1200498260412578</v>
      </c>
      <c r="AH74" s="82">
        <v>2010</v>
      </c>
      <c r="AI74" s="87" t="s">
        <v>512</v>
      </c>
      <c r="AJ74" s="1084" t="s">
        <v>443</v>
      </c>
      <c r="AK74" s="1084" t="s">
        <v>4</v>
      </c>
      <c r="AL74" s="1084" t="s">
        <v>68</v>
      </c>
      <c r="AM74" s="1131" t="s">
        <v>313</v>
      </c>
      <c r="AN74" s="548">
        <v>28.547260000000001</v>
      </c>
      <c r="AO74" s="549">
        <v>2.3709410000000002</v>
      </c>
      <c r="AP74" s="550">
        <v>3.156447</v>
      </c>
      <c r="AQ74" s="124">
        <f t="shared" si="40"/>
        <v>25.390813000000001</v>
      </c>
      <c r="AR74" s="125">
        <f t="shared" si="57"/>
        <v>26.176318999999999</v>
      </c>
      <c r="AS74" s="126">
        <f t="shared" si="57"/>
        <v>-0.78550599999999982</v>
      </c>
      <c r="AT74" s="314">
        <f t="shared" si="42"/>
        <v>0.88943082453447375</v>
      </c>
      <c r="AU74" s="314">
        <f t="shared" si="58"/>
        <v>0.91694681030683844</v>
      </c>
      <c r="AV74" s="314">
        <f t="shared" si="59"/>
        <v>-2.7515985772364835E-2</v>
      </c>
      <c r="AW74" s="128">
        <f t="shared" si="60"/>
        <v>1.0309366226280348</v>
      </c>
      <c r="AX74" s="129">
        <f t="shared" si="61"/>
        <v>-3.0936622628034784E-2</v>
      </c>
      <c r="AY74" s="82">
        <v>2010</v>
      </c>
      <c r="AZ74" s="87" t="s">
        <v>512</v>
      </c>
      <c r="BA74" s="82" t="s">
        <v>443</v>
      </c>
      <c r="BB74" s="82" t="s">
        <v>4</v>
      </c>
      <c r="BC74" s="82" t="s">
        <v>68</v>
      </c>
      <c r="BD74" s="1132" t="s">
        <v>313</v>
      </c>
      <c r="BE74" s="124">
        <v>25.473040000000001</v>
      </c>
      <c r="BF74" s="125">
        <v>1.9491320000000001</v>
      </c>
      <c r="BG74" s="126">
        <v>3.2149749999999999</v>
      </c>
      <c r="BH74" s="124">
        <f t="shared" si="45"/>
        <v>22.258065000000002</v>
      </c>
      <c r="BI74" s="125">
        <f t="shared" si="46"/>
        <v>23.523908000000002</v>
      </c>
      <c r="BJ74" s="126">
        <f t="shared" si="46"/>
        <v>-1.2658429999999998</v>
      </c>
      <c r="BK74" s="127">
        <f t="shared" si="47"/>
        <v>0.87378911193952513</v>
      </c>
      <c r="BL74" s="127">
        <f t="shared" si="48"/>
        <v>0.92348255253397327</v>
      </c>
      <c r="BM74" s="127">
        <f t="shared" si="51"/>
        <v>-4.9693440594448079E-2</v>
      </c>
      <c r="BN74" s="128">
        <f t="shared" si="49"/>
        <v>1.0568712060100462</v>
      </c>
      <c r="BO74" s="129">
        <f t="shared" si="54"/>
        <v>-5.6871206010046235E-2</v>
      </c>
      <c r="BP74" s="81"/>
      <c r="BQ74" s="81"/>
      <c r="BR74" s="81"/>
      <c r="BS74" s="81"/>
      <c r="BT74" s="81"/>
      <c r="BU74" s="81"/>
      <c r="BV74" s="81"/>
      <c r="BW74" s="81"/>
      <c r="BX74" s="81"/>
    </row>
    <row r="75" spans="1:76" ht="11.45" customHeight="1">
      <c r="A75" s="663">
        <v>2007</v>
      </c>
      <c r="B75" s="87" t="s">
        <v>512</v>
      </c>
      <c r="C75" s="82" t="s">
        <v>443</v>
      </c>
      <c r="D75" s="82" t="s">
        <v>6</v>
      </c>
      <c r="E75" s="82" t="s">
        <v>69</v>
      </c>
      <c r="F75" s="506" t="s">
        <v>313</v>
      </c>
      <c r="G75" s="124">
        <v>29.088239999999999</v>
      </c>
      <c r="H75" s="125">
        <v>4.7273759999999996</v>
      </c>
      <c r="I75" s="126">
        <v>13.74517</v>
      </c>
      <c r="J75" s="124">
        <f t="shared" si="62"/>
        <v>15.343069999999999</v>
      </c>
      <c r="K75" s="125">
        <f t="shared" si="28"/>
        <v>24.360863999999999</v>
      </c>
      <c r="L75" s="126">
        <f t="shared" si="28"/>
        <v>-9.0177940000000003</v>
      </c>
      <c r="M75" s="314">
        <f t="shared" si="63"/>
        <v>0.52746642629461249</v>
      </c>
      <c r="N75" s="314">
        <f t="shared" si="64"/>
        <v>0.83748153893119692</v>
      </c>
      <c r="O75" s="314">
        <f t="shared" si="65"/>
        <v>-0.31001511263658443</v>
      </c>
      <c r="P75" s="128">
        <f t="shared" si="66"/>
        <v>1.5877437826979868</v>
      </c>
      <c r="Q75" s="129">
        <f t="shared" si="67"/>
        <v>-0.58774378269798688</v>
      </c>
      <c r="R75" s="82">
        <v>2007</v>
      </c>
      <c r="S75" s="82" t="s">
        <v>443</v>
      </c>
      <c r="T75" s="82" t="s">
        <v>6</v>
      </c>
      <c r="U75" s="82" t="s">
        <v>69</v>
      </c>
      <c r="V75" s="506" t="s">
        <v>313</v>
      </c>
      <c r="W75" s="124">
        <v>27.113019999999999</v>
      </c>
      <c r="X75" s="125">
        <v>2.7159279999999999</v>
      </c>
      <c r="Y75" s="126">
        <v>6.2333150000000002</v>
      </c>
      <c r="Z75" s="124">
        <f t="shared" si="68"/>
        <v>20.879704999999998</v>
      </c>
      <c r="AA75" s="125">
        <f t="shared" si="29"/>
        <v>24.397092000000001</v>
      </c>
      <c r="AB75" s="126">
        <f t="shared" si="29"/>
        <v>-3.5173870000000003</v>
      </c>
      <c r="AC75" s="314">
        <f t="shared" si="69"/>
        <v>0.77009883074626129</v>
      </c>
      <c r="AD75" s="314">
        <f t="shared" si="70"/>
        <v>0.89982938086572439</v>
      </c>
      <c r="AE75" s="314">
        <f t="shared" si="71"/>
        <v>-0.12973055011946291</v>
      </c>
      <c r="AF75" s="128">
        <f t="shared" si="72"/>
        <v>1.1684596118575432</v>
      </c>
      <c r="AG75" s="129">
        <f t="shared" si="73"/>
        <v>-0.16845961185754305</v>
      </c>
      <c r="AH75" s="82">
        <v>2007</v>
      </c>
      <c r="AI75" s="87" t="s">
        <v>512</v>
      </c>
      <c r="AJ75" s="1084" t="s">
        <v>443</v>
      </c>
      <c r="AK75" s="1084" t="s">
        <v>6</v>
      </c>
      <c r="AL75" s="1084" t="s">
        <v>69</v>
      </c>
      <c r="AM75" s="1131" t="s">
        <v>313</v>
      </c>
      <c r="AN75" s="548">
        <v>25.234220000000001</v>
      </c>
      <c r="AO75" s="549">
        <v>1.735006</v>
      </c>
      <c r="AP75" s="550">
        <v>2.6512769999999999</v>
      </c>
      <c r="AQ75" s="124">
        <f t="shared" si="40"/>
        <v>22.582943</v>
      </c>
      <c r="AR75" s="125">
        <f t="shared" si="57"/>
        <v>23.499214000000002</v>
      </c>
      <c r="AS75" s="126">
        <f t="shared" si="57"/>
        <v>-0.91627099999999984</v>
      </c>
      <c r="AT75" s="314">
        <f t="shared" si="42"/>
        <v>0.89493326918763483</v>
      </c>
      <c r="AU75" s="314">
        <f t="shared" si="58"/>
        <v>0.93124392194409022</v>
      </c>
      <c r="AV75" s="314">
        <f t="shared" si="59"/>
        <v>-3.6310652756455314E-2</v>
      </c>
      <c r="AW75" s="128">
        <f t="shared" si="60"/>
        <v>1.0405735868881218</v>
      </c>
      <c r="AX75" s="129">
        <f t="shared" si="61"/>
        <v>-4.0573586888121703E-2</v>
      </c>
      <c r="AY75" s="82">
        <v>2007</v>
      </c>
      <c r="AZ75" s="87" t="s">
        <v>512</v>
      </c>
      <c r="BA75" s="82" t="s">
        <v>443</v>
      </c>
      <c r="BB75" s="82" t="s">
        <v>6</v>
      </c>
      <c r="BC75" s="82" t="s">
        <v>69</v>
      </c>
      <c r="BD75" s="1132" t="s">
        <v>313</v>
      </c>
      <c r="BE75" s="124">
        <v>22.269220000000001</v>
      </c>
      <c r="BF75" s="125">
        <v>1.4835210000000001</v>
      </c>
      <c r="BG75" s="126">
        <v>2.97316</v>
      </c>
      <c r="BH75" s="124">
        <f t="shared" si="45"/>
        <v>19.296060000000001</v>
      </c>
      <c r="BI75" s="125">
        <f t="shared" si="46"/>
        <v>20.785699000000001</v>
      </c>
      <c r="BJ75" s="126">
        <f t="shared" si="46"/>
        <v>-1.4896389999999999</v>
      </c>
      <c r="BK75" s="127">
        <f t="shared" si="47"/>
        <v>0.86649015996069911</v>
      </c>
      <c r="BL75" s="127">
        <f t="shared" si="48"/>
        <v>0.93338244446819418</v>
      </c>
      <c r="BM75" s="127">
        <f t="shared" si="51"/>
        <v>-6.6892284507495098E-2</v>
      </c>
      <c r="BN75" s="128">
        <f t="shared" si="49"/>
        <v>1.0771991276975714</v>
      </c>
      <c r="BO75" s="129">
        <f t="shared" si="54"/>
        <v>-7.719912769757141E-2</v>
      </c>
      <c r="BP75" s="81"/>
      <c r="BQ75" s="81"/>
      <c r="BR75" s="81"/>
      <c r="BS75" s="81"/>
      <c r="BT75" s="81"/>
      <c r="BU75" s="81"/>
      <c r="BV75" s="81"/>
      <c r="BW75" s="81"/>
      <c r="BX75" s="81"/>
    </row>
    <row r="76" spans="1:76" ht="11.45" customHeight="1">
      <c r="A76" s="663">
        <v>2004</v>
      </c>
      <c r="B76" s="87" t="s">
        <v>512</v>
      </c>
      <c r="C76" s="82" t="s">
        <v>443</v>
      </c>
      <c r="D76" s="82" t="s">
        <v>8</v>
      </c>
      <c r="E76" s="82" t="s">
        <v>70</v>
      </c>
      <c r="F76" s="506" t="s">
        <v>313</v>
      </c>
      <c r="G76" s="124">
        <v>31.220479999999998</v>
      </c>
      <c r="H76" s="125">
        <v>4.253768</v>
      </c>
      <c r="I76" s="126">
        <v>13.198040000000001</v>
      </c>
      <c r="J76" s="124">
        <f t="shared" si="62"/>
        <v>18.022439999999996</v>
      </c>
      <c r="K76" s="125">
        <f t="shared" si="28"/>
        <v>26.966711999999998</v>
      </c>
      <c r="L76" s="126">
        <f t="shared" si="28"/>
        <v>-8.9442720000000016</v>
      </c>
      <c r="M76" s="314">
        <f t="shared" si="63"/>
        <v>0.57726338608503125</v>
      </c>
      <c r="N76" s="314">
        <f t="shared" si="64"/>
        <v>0.86375071747775811</v>
      </c>
      <c r="O76" s="314">
        <f t="shared" si="65"/>
        <v>-0.28648733139272686</v>
      </c>
      <c r="P76" s="128">
        <f t="shared" si="66"/>
        <v>1.4962852976622478</v>
      </c>
      <c r="Q76" s="129">
        <f t="shared" si="67"/>
        <v>-0.49628529766224794</v>
      </c>
      <c r="R76" s="82">
        <v>2004</v>
      </c>
      <c r="S76" s="82" t="s">
        <v>443</v>
      </c>
      <c r="T76" s="82" t="s">
        <v>8</v>
      </c>
      <c r="U76" s="82" t="s">
        <v>70</v>
      </c>
      <c r="V76" s="506" t="s">
        <v>313</v>
      </c>
      <c r="W76" s="124">
        <v>29.210830000000001</v>
      </c>
      <c r="X76" s="125">
        <v>2.5469499999999998</v>
      </c>
      <c r="Y76" s="126">
        <v>5.5860019999999997</v>
      </c>
      <c r="Z76" s="124">
        <f t="shared" si="68"/>
        <v>23.624828000000001</v>
      </c>
      <c r="AA76" s="125">
        <f t="shared" si="29"/>
        <v>26.663880000000002</v>
      </c>
      <c r="AB76" s="126">
        <f t="shared" si="29"/>
        <v>-3.0390519999999999</v>
      </c>
      <c r="AC76" s="314">
        <f t="shared" si="69"/>
        <v>0.80876948720731312</v>
      </c>
      <c r="AD76" s="314">
        <f t="shared" si="70"/>
        <v>0.91280802359946644</v>
      </c>
      <c r="AE76" s="314">
        <f t="shared" si="71"/>
        <v>-0.10403853639215317</v>
      </c>
      <c r="AF76" s="128">
        <f t="shared" si="72"/>
        <v>1.1286380582326356</v>
      </c>
      <c r="AG76" s="129">
        <f t="shared" si="73"/>
        <v>-0.12863805823263558</v>
      </c>
      <c r="AH76" s="82">
        <v>2004</v>
      </c>
      <c r="AI76" s="87" t="s">
        <v>512</v>
      </c>
      <c r="AJ76" s="1084" t="s">
        <v>443</v>
      </c>
      <c r="AK76" s="1084" t="s">
        <v>8</v>
      </c>
      <c r="AL76" s="1084" t="s">
        <v>70</v>
      </c>
      <c r="AM76" s="1131" t="s">
        <v>313</v>
      </c>
      <c r="AN76" s="548">
        <v>27.216999999999999</v>
      </c>
      <c r="AO76" s="549">
        <v>1.606816</v>
      </c>
      <c r="AP76" s="550">
        <v>2.3497710000000001</v>
      </c>
      <c r="AQ76" s="124">
        <f t="shared" si="40"/>
        <v>24.867228999999998</v>
      </c>
      <c r="AR76" s="125">
        <f t="shared" si="57"/>
        <v>25.610184</v>
      </c>
      <c r="AS76" s="126">
        <f t="shared" si="57"/>
        <v>-0.74295500000000003</v>
      </c>
      <c r="AT76" s="314">
        <f t="shared" si="42"/>
        <v>0.91366531946944918</v>
      </c>
      <c r="AU76" s="314">
        <f t="shared" si="58"/>
        <v>0.94096278061505678</v>
      </c>
      <c r="AV76" s="314">
        <f t="shared" si="59"/>
        <v>-2.7297461145607528E-2</v>
      </c>
      <c r="AW76" s="128">
        <f t="shared" si="60"/>
        <v>1.0298768712830852</v>
      </c>
      <c r="AX76" s="129">
        <f t="shared" si="61"/>
        <v>-2.9876871283085062E-2</v>
      </c>
      <c r="AY76" s="82">
        <v>2004</v>
      </c>
      <c r="AZ76" s="87" t="s">
        <v>512</v>
      </c>
      <c r="BA76" s="82" t="s">
        <v>443</v>
      </c>
      <c r="BB76" s="82" t="s">
        <v>8</v>
      </c>
      <c r="BC76" s="82" t="s">
        <v>70</v>
      </c>
      <c r="BD76" s="1132" t="s">
        <v>313</v>
      </c>
      <c r="BE76" s="124">
        <v>24.164680000000001</v>
      </c>
      <c r="BF76" s="125">
        <v>1.3140510000000001</v>
      </c>
      <c r="BG76" s="126">
        <v>2.6376050000000002</v>
      </c>
      <c r="BH76" s="124">
        <f t="shared" si="45"/>
        <v>21.527075</v>
      </c>
      <c r="BI76" s="125">
        <f t="shared" si="46"/>
        <v>22.850629000000001</v>
      </c>
      <c r="BJ76" s="126">
        <f t="shared" si="46"/>
        <v>-1.3235540000000001</v>
      </c>
      <c r="BK76" s="127">
        <f t="shared" si="47"/>
        <v>0.8908487511525085</v>
      </c>
      <c r="BL76" s="127">
        <f t="shared" si="48"/>
        <v>0.94562100553369632</v>
      </c>
      <c r="BM76" s="127">
        <f t="shared" si="51"/>
        <v>-5.4772254381187754E-2</v>
      </c>
      <c r="BN76" s="128">
        <f t="shared" si="49"/>
        <v>1.0614832251943194</v>
      </c>
      <c r="BO76" s="129">
        <f t="shared" si="54"/>
        <v>-6.1483225194319251E-2</v>
      </c>
      <c r="BP76" s="81"/>
      <c r="BQ76" s="81"/>
      <c r="BR76" s="81"/>
      <c r="BS76" s="81"/>
      <c r="BT76" s="81"/>
      <c r="BU76" s="81"/>
      <c r="BV76" s="81"/>
      <c r="BW76" s="81"/>
      <c r="BX76" s="81"/>
    </row>
    <row r="77" spans="1:76" ht="11.45" customHeight="1">
      <c r="A77" s="663">
        <v>2000</v>
      </c>
      <c r="B77" s="87" t="s">
        <v>512</v>
      </c>
      <c r="C77" s="82" t="s">
        <v>443</v>
      </c>
      <c r="D77" s="82" t="s">
        <v>10</v>
      </c>
      <c r="E77" s="82" t="s">
        <v>71</v>
      </c>
      <c r="F77" s="506" t="s">
        <v>313</v>
      </c>
      <c r="G77" s="124">
        <v>29.759129999999999</v>
      </c>
      <c r="H77" s="125">
        <v>4.0030109999999999</v>
      </c>
      <c r="I77" s="126">
        <v>13.05711</v>
      </c>
      <c r="J77" s="124">
        <f t="shared" si="62"/>
        <v>16.702019999999997</v>
      </c>
      <c r="K77" s="125">
        <f t="shared" si="28"/>
        <v>25.756118999999998</v>
      </c>
      <c r="L77" s="126">
        <f t="shared" si="28"/>
        <v>-9.0540990000000008</v>
      </c>
      <c r="M77" s="314">
        <f t="shared" si="63"/>
        <v>0.56124019754609755</v>
      </c>
      <c r="N77" s="314">
        <f t="shared" si="64"/>
        <v>0.86548628941773498</v>
      </c>
      <c r="O77" s="314">
        <f t="shared" si="65"/>
        <v>-0.30424609187163743</v>
      </c>
      <c r="P77" s="128">
        <f t="shared" si="66"/>
        <v>1.5420960458675059</v>
      </c>
      <c r="Q77" s="129">
        <f t="shared" si="67"/>
        <v>-0.54209604586750593</v>
      </c>
      <c r="R77" s="82">
        <v>2000</v>
      </c>
      <c r="S77" s="82" t="s">
        <v>443</v>
      </c>
      <c r="T77" s="82" t="s">
        <v>10</v>
      </c>
      <c r="U77" s="82" t="s">
        <v>71</v>
      </c>
      <c r="V77" s="506" t="s">
        <v>313</v>
      </c>
      <c r="W77" s="124">
        <v>27.82891</v>
      </c>
      <c r="X77" s="125">
        <v>2.157178</v>
      </c>
      <c r="Y77" s="126">
        <v>5.3846769999999999</v>
      </c>
      <c r="Z77" s="124">
        <f t="shared" si="68"/>
        <v>22.444233000000001</v>
      </c>
      <c r="AA77" s="125">
        <f t="shared" si="29"/>
        <v>25.671731999999999</v>
      </c>
      <c r="AB77" s="126">
        <f t="shared" si="29"/>
        <v>-3.2274989999999999</v>
      </c>
      <c r="AC77" s="314">
        <f t="shared" si="69"/>
        <v>0.80650780070078198</v>
      </c>
      <c r="AD77" s="314">
        <f t="shared" si="70"/>
        <v>0.92248427983704706</v>
      </c>
      <c r="AE77" s="314">
        <f t="shared" si="71"/>
        <v>-0.11597647913626512</v>
      </c>
      <c r="AF77" s="128">
        <f t="shared" si="72"/>
        <v>1.1438008151136194</v>
      </c>
      <c r="AG77" s="129">
        <f t="shared" si="73"/>
        <v>-0.14380081511361961</v>
      </c>
      <c r="AH77" s="82">
        <v>2000</v>
      </c>
      <c r="AI77" s="87" t="s">
        <v>512</v>
      </c>
      <c r="AJ77" s="1084" t="s">
        <v>443</v>
      </c>
      <c r="AK77" s="1084" t="s">
        <v>10</v>
      </c>
      <c r="AL77" s="1084" t="s">
        <v>71</v>
      </c>
      <c r="AM77" s="1131" t="s">
        <v>313</v>
      </c>
      <c r="AN77" s="548">
        <v>25.94829</v>
      </c>
      <c r="AO77" s="549">
        <v>1.305825</v>
      </c>
      <c r="AP77" s="550">
        <v>1.976415</v>
      </c>
      <c r="AQ77" s="124">
        <f t="shared" si="40"/>
        <v>23.971875000000001</v>
      </c>
      <c r="AR77" s="125">
        <f t="shared" ref="AR77:AS145" si="74">AN77-AO77</f>
        <v>24.642465000000001</v>
      </c>
      <c r="AS77" s="126">
        <f t="shared" si="74"/>
        <v>-0.67059000000000002</v>
      </c>
      <c r="AT77" s="314">
        <f t="shared" si="42"/>
        <v>0.92383255312777834</v>
      </c>
      <c r="AU77" s="314">
        <f t="shared" si="58"/>
        <v>0.94967587459520464</v>
      </c>
      <c r="AV77" s="314">
        <f t="shared" si="59"/>
        <v>-2.5843321467426177E-2</v>
      </c>
      <c r="AW77" s="128">
        <f t="shared" si="60"/>
        <v>1.0279740320688306</v>
      </c>
      <c r="AX77" s="129">
        <f t="shared" si="61"/>
        <v>-2.7974032068830659E-2</v>
      </c>
      <c r="AY77" s="82">
        <v>2000</v>
      </c>
      <c r="AZ77" s="87" t="s">
        <v>512</v>
      </c>
      <c r="BA77" s="82" t="s">
        <v>443</v>
      </c>
      <c r="BB77" s="82" t="s">
        <v>10</v>
      </c>
      <c r="BC77" s="82" t="s">
        <v>71</v>
      </c>
      <c r="BD77" s="1132" t="s">
        <v>313</v>
      </c>
      <c r="BE77" s="124">
        <v>22.949249999999999</v>
      </c>
      <c r="BF77" s="125">
        <v>1.1139239999999999</v>
      </c>
      <c r="BG77" s="126">
        <v>2.4497450000000001</v>
      </c>
      <c r="BH77" s="124">
        <f t="shared" si="45"/>
        <v>20.499504999999999</v>
      </c>
      <c r="BI77" s="125">
        <f t="shared" si="46"/>
        <v>21.835325999999998</v>
      </c>
      <c r="BJ77" s="126">
        <f t="shared" si="46"/>
        <v>-1.3358210000000001</v>
      </c>
      <c r="BK77" s="127">
        <f t="shared" si="47"/>
        <v>0.89325381003736504</v>
      </c>
      <c r="BL77" s="127">
        <f t="shared" si="48"/>
        <v>0.95146142030785319</v>
      </c>
      <c r="BM77" s="127">
        <f t="shared" si="51"/>
        <v>-5.8207610270488153E-2</v>
      </c>
      <c r="BN77" s="128">
        <f t="shared" si="49"/>
        <v>1.0651635734618958</v>
      </c>
      <c r="BO77" s="129">
        <f t="shared" si="54"/>
        <v>-6.5163573461895802E-2</v>
      </c>
      <c r="BP77" s="81"/>
      <c r="BQ77" s="81"/>
      <c r="BR77" s="81"/>
      <c r="BS77" s="81"/>
      <c r="BT77" s="81"/>
      <c r="BU77" s="81"/>
      <c r="BV77" s="81"/>
      <c r="BW77" s="81"/>
      <c r="BX77" s="81"/>
    </row>
    <row r="78" spans="1:76" ht="11.45" customHeight="1">
      <c r="A78" s="663">
        <v>1995</v>
      </c>
      <c r="B78" s="87" t="s">
        <v>512</v>
      </c>
      <c r="C78" s="82" t="s">
        <v>443</v>
      </c>
      <c r="D78" s="82" t="s">
        <v>12</v>
      </c>
      <c r="E78" s="82" t="s">
        <v>72</v>
      </c>
      <c r="F78" s="506" t="s">
        <v>313</v>
      </c>
      <c r="G78" s="124">
        <v>31.381250000000001</v>
      </c>
      <c r="H78" s="125">
        <v>3.1924299999999999</v>
      </c>
      <c r="I78" s="126">
        <v>12.016959999999999</v>
      </c>
      <c r="J78" s="124">
        <f t="shared" si="62"/>
        <v>19.364290000000004</v>
      </c>
      <c r="K78" s="125">
        <f t="shared" si="28"/>
        <v>28.18882</v>
      </c>
      <c r="L78" s="126">
        <f t="shared" si="28"/>
        <v>-8.8245299999999993</v>
      </c>
      <c r="M78" s="314">
        <f t="shared" si="63"/>
        <v>0.6170656044612628</v>
      </c>
      <c r="N78" s="314">
        <f t="shared" si="64"/>
        <v>0.89826950806612227</v>
      </c>
      <c r="O78" s="314">
        <f t="shared" si="65"/>
        <v>-0.28120390360485953</v>
      </c>
      <c r="P78" s="128">
        <f t="shared" si="66"/>
        <v>1.4557115184703386</v>
      </c>
      <c r="Q78" s="129">
        <f t="shared" si="67"/>
        <v>-0.45571151847033881</v>
      </c>
      <c r="R78" s="82">
        <v>1995</v>
      </c>
      <c r="S78" s="82" t="s">
        <v>443</v>
      </c>
      <c r="T78" s="82" t="s">
        <v>12</v>
      </c>
      <c r="U78" s="82" t="s">
        <v>72</v>
      </c>
      <c r="V78" s="506" t="s">
        <v>313</v>
      </c>
      <c r="W78" s="124">
        <v>29.24314</v>
      </c>
      <c r="X78" s="125">
        <v>1.9676830000000001</v>
      </c>
      <c r="Y78" s="126">
        <v>5.1699339999999996</v>
      </c>
      <c r="Z78" s="124">
        <f t="shared" si="68"/>
        <v>24.073205999999999</v>
      </c>
      <c r="AA78" s="125">
        <f t="shared" si="29"/>
        <v>27.275456999999999</v>
      </c>
      <c r="AB78" s="126">
        <f t="shared" si="29"/>
        <v>-3.2022509999999995</v>
      </c>
      <c r="AC78" s="314">
        <f t="shared" si="69"/>
        <v>0.82320865679950916</v>
      </c>
      <c r="AD78" s="314">
        <f t="shared" si="70"/>
        <v>0.93271300551171998</v>
      </c>
      <c r="AE78" s="314">
        <f t="shared" si="71"/>
        <v>-0.10950434871221078</v>
      </c>
      <c r="AF78" s="128">
        <f t="shared" si="72"/>
        <v>1.1330213765461901</v>
      </c>
      <c r="AG78" s="129">
        <f t="shared" si="73"/>
        <v>-0.13302137654618998</v>
      </c>
      <c r="AH78" s="82">
        <v>1995</v>
      </c>
      <c r="AI78" s="87" t="s">
        <v>512</v>
      </c>
      <c r="AJ78" s="1084" t="s">
        <v>443</v>
      </c>
      <c r="AK78" s="1084" t="s">
        <v>12</v>
      </c>
      <c r="AL78" s="1084" t="s">
        <v>72</v>
      </c>
      <c r="AM78" s="1131" t="s">
        <v>313</v>
      </c>
      <c r="AN78" s="548">
        <v>27.291060000000002</v>
      </c>
      <c r="AO78" s="549">
        <v>1.2807850000000001</v>
      </c>
      <c r="AP78" s="550">
        <v>1.854452</v>
      </c>
      <c r="AQ78" s="124">
        <f t="shared" si="40"/>
        <v>25.436608000000003</v>
      </c>
      <c r="AR78" s="125">
        <f t="shared" si="74"/>
        <v>26.010275</v>
      </c>
      <c r="AS78" s="126">
        <f t="shared" si="74"/>
        <v>-0.57366699999999993</v>
      </c>
      <c r="AT78" s="314">
        <f t="shared" si="42"/>
        <v>0.93204910325945567</v>
      </c>
      <c r="AU78" s="314">
        <f t="shared" si="58"/>
        <v>0.95306943006244527</v>
      </c>
      <c r="AV78" s="314">
        <f t="shared" si="59"/>
        <v>-2.1020326802989694E-2</v>
      </c>
      <c r="AW78" s="128">
        <f t="shared" si="60"/>
        <v>1.0225528105005195</v>
      </c>
      <c r="AX78" s="129">
        <f t="shared" si="61"/>
        <v>-2.2552810500519559E-2</v>
      </c>
      <c r="AY78" s="82">
        <v>1995</v>
      </c>
      <c r="AZ78" s="87" t="s">
        <v>512</v>
      </c>
      <c r="BA78" s="82" t="s">
        <v>443</v>
      </c>
      <c r="BB78" s="82" t="s">
        <v>12</v>
      </c>
      <c r="BC78" s="82" t="s">
        <v>72</v>
      </c>
      <c r="BD78" s="1132" t="s">
        <v>313</v>
      </c>
      <c r="BE78" s="124">
        <v>23.960470000000001</v>
      </c>
      <c r="BF78" s="125">
        <v>1.033296</v>
      </c>
      <c r="BG78" s="126">
        <v>2.3067790000000001</v>
      </c>
      <c r="BH78" s="124">
        <f t="shared" si="45"/>
        <v>21.653691000000002</v>
      </c>
      <c r="BI78" s="125">
        <f t="shared" si="46"/>
        <v>22.927174000000001</v>
      </c>
      <c r="BJ78" s="126">
        <f t="shared" si="46"/>
        <v>-1.2734830000000001</v>
      </c>
      <c r="BK78" s="127">
        <f t="shared" si="47"/>
        <v>0.90372563643367598</v>
      </c>
      <c r="BL78" s="127">
        <f t="shared" si="48"/>
        <v>0.95687496948098261</v>
      </c>
      <c r="BM78" s="127">
        <f t="shared" si="51"/>
        <v>-5.3149333047306672E-2</v>
      </c>
      <c r="BN78" s="128">
        <f t="shared" si="49"/>
        <v>1.0588113592273944</v>
      </c>
      <c r="BO78" s="129">
        <f t="shared" si="54"/>
        <v>-5.8811359227394534E-2</v>
      </c>
      <c r="BP78" s="81"/>
      <c r="BQ78" s="81"/>
      <c r="BR78" s="81"/>
      <c r="BS78" s="81"/>
      <c r="BT78" s="81"/>
      <c r="BU78" s="81"/>
      <c r="BV78" s="81"/>
      <c r="BW78" s="81"/>
      <c r="BX78" s="81"/>
    </row>
    <row r="79" spans="1:76" ht="11.45" customHeight="1">
      <c r="A79" s="663">
        <v>1992</v>
      </c>
      <c r="B79" s="87" t="s">
        <v>512</v>
      </c>
      <c r="C79" s="82" t="s">
        <v>443</v>
      </c>
      <c r="D79" s="82" t="s">
        <v>14</v>
      </c>
      <c r="E79" s="82" t="s">
        <v>73</v>
      </c>
      <c r="F79" s="506" t="s">
        <v>313</v>
      </c>
      <c r="G79" s="124">
        <v>32.061959999999999</v>
      </c>
      <c r="H79" s="125">
        <v>9.0021020000000007</v>
      </c>
      <c r="I79" s="126">
        <v>14.63766</v>
      </c>
      <c r="J79" s="124">
        <f t="shared" si="62"/>
        <v>17.424299999999999</v>
      </c>
      <c r="K79" s="125">
        <f t="shared" si="28"/>
        <v>23.059857999999998</v>
      </c>
      <c r="L79" s="126">
        <f t="shared" si="28"/>
        <v>-5.6355579999999996</v>
      </c>
      <c r="M79" s="314">
        <f t="shared" si="63"/>
        <v>0.54345710617816256</v>
      </c>
      <c r="N79" s="314">
        <f t="shared" si="64"/>
        <v>0.71922795736754708</v>
      </c>
      <c r="O79" s="314">
        <f t="shared" si="65"/>
        <v>-0.17577085118938454</v>
      </c>
      <c r="P79" s="128">
        <f t="shared" si="66"/>
        <v>1.323430955619451</v>
      </c>
      <c r="Q79" s="129">
        <f t="shared" si="67"/>
        <v>-0.32343095561945101</v>
      </c>
      <c r="R79" s="82">
        <v>1992</v>
      </c>
      <c r="S79" s="82" t="s">
        <v>443</v>
      </c>
      <c r="T79" s="82" t="s">
        <v>14</v>
      </c>
      <c r="U79" s="82" t="s">
        <v>73</v>
      </c>
      <c r="V79" s="506" t="s">
        <v>313</v>
      </c>
      <c r="W79" s="124">
        <v>30.02646</v>
      </c>
      <c r="X79" s="125">
        <v>5.2385770000000003</v>
      </c>
      <c r="Y79" s="126">
        <v>7.1573130000000003</v>
      </c>
      <c r="Z79" s="124">
        <f t="shared" si="68"/>
        <v>22.869146999999998</v>
      </c>
      <c r="AA79" s="125">
        <f t="shared" si="29"/>
        <v>24.787883000000001</v>
      </c>
      <c r="AB79" s="126">
        <f t="shared" si="29"/>
        <v>-1.918736</v>
      </c>
      <c r="AC79" s="314">
        <f t="shared" si="69"/>
        <v>0.7616331395708984</v>
      </c>
      <c r="AD79" s="314">
        <f t="shared" si="70"/>
        <v>0.82553464510968</v>
      </c>
      <c r="AE79" s="314">
        <f t="shared" si="71"/>
        <v>-6.3901505538781461E-2</v>
      </c>
      <c r="AF79" s="128">
        <f t="shared" si="72"/>
        <v>1.0839006369586064</v>
      </c>
      <c r="AG79" s="129">
        <f t="shared" si="73"/>
        <v>-8.3900636958606292E-2</v>
      </c>
      <c r="AH79" s="82">
        <v>1992</v>
      </c>
      <c r="AI79" s="87" t="s">
        <v>512</v>
      </c>
      <c r="AJ79" s="1084" t="s">
        <v>443</v>
      </c>
      <c r="AK79" s="1084" t="s">
        <v>14</v>
      </c>
      <c r="AL79" s="1084" t="s">
        <v>73</v>
      </c>
      <c r="AM79" s="1131" t="s">
        <v>313</v>
      </c>
      <c r="AN79" s="548">
        <v>27.80416</v>
      </c>
      <c r="AO79" s="549">
        <v>3.0162680000000002</v>
      </c>
      <c r="AP79" s="550">
        <v>3.763525</v>
      </c>
      <c r="AQ79" s="124">
        <f t="shared" si="40"/>
        <v>24.040634999999998</v>
      </c>
      <c r="AR79" s="125">
        <f t="shared" si="74"/>
        <v>24.787891999999999</v>
      </c>
      <c r="AS79" s="126">
        <f t="shared" si="74"/>
        <v>-0.74725699999999984</v>
      </c>
      <c r="AT79" s="314">
        <f t="shared" si="42"/>
        <v>0.86464165793895587</v>
      </c>
      <c r="AU79" s="314">
        <f t="shared" si="58"/>
        <v>0.89151738444894579</v>
      </c>
      <c r="AV79" s="314">
        <f t="shared" si="59"/>
        <v>-2.6875726509989865E-2</v>
      </c>
      <c r="AW79" s="128">
        <f t="shared" si="60"/>
        <v>1.0310830807921672</v>
      </c>
      <c r="AX79" s="129">
        <f t="shared" si="61"/>
        <v>-3.1083080792167091E-2</v>
      </c>
      <c r="AY79" s="82">
        <v>1992</v>
      </c>
      <c r="AZ79" s="87" t="s">
        <v>512</v>
      </c>
      <c r="BA79" s="82" t="s">
        <v>443</v>
      </c>
      <c r="BB79" s="82" t="s">
        <v>14</v>
      </c>
      <c r="BC79" s="82" t="s">
        <v>73</v>
      </c>
      <c r="BD79" s="1132" t="s">
        <v>313</v>
      </c>
      <c r="BE79" s="124">
        <v>24.382840000000002</v>
      </c>
      <c r="BF79" s="125">
        <v>2.7836590000000001</v>
      </c>
      <c r="BG79" s="126">
        <v>3.722709</v>
      </c>
      <c r="BH79" s="124">
        <f t="shared" si="45"/>
        <v>20.660131</v>
      </c>
      <c r="BI79" s="125">
        <f t="shared" si="46"/>
        <v>21.599181000000002</v>
      </c>
      <c r="BJ79" s="126">
        <f t="shared" si="46"/>
        <v>-0.93904999999999994</v>
      </c>
      <c r="BK79" s="127">
        <f t="shared" si="47"/>
        <v>0.8473225842436729</v>
      </c>
      <c r="BL79" s="127">
        <f t="shared" si="48"/>
        <v>0.88583532517130903</v>
      </c>
      <c r="BM79" s="127">
        <f t="shared" si="51"/>
        <v>-3.8512740927635986E-2</v>
      </c>
      <c r="BN79" s="128">
        <f t="shared" si="49"/>
        <v>1.0454522771419021</v>
      </c>
      <c r="BO79" s="129">
        <f t="shared" si="54"/>
        <v>-4.5452277141901955E-2</v>
      </c>
      <c r="BP79" s="81"/>
      <c r="BQ79" s="81"/>
      <c r="BR79" s="81"/>
      <c r="BS79" s="81"/>
      <c r="BT79" s="81"/>
      <c r="BU79" s="81"/>
      <c r="BV79" s="81"/>
      <c r="BW79" s="81"/>
      <c r="BX79" s="81"/>
    </row>
    <row r="80" spans="1:76" ht="11.45" customHeight="1">
      <c r="A80" s="662">
        <v>1987</v>
      </c>
      <c r="B80" s="87" t="s">
        <v>512</v>
      </c>
      <c r="C80" s="121" t="s">
        <v>443</v>
      </c>
      <c r="D80" s="121" t="s">
        <v>16</v>
      </c>
      <c r="E80" s="121" t="s">
        <v>74</v>
      </c>
      <c r="F80" s="507" t="s">
        <v>313</v>
      </c>
      <c r="G80" s="337">
        <v>28.79073</v>
      </c>
      <c r="H80" s="338">
        <v>10.874840000000001</v>
      </c>
      <c r="I80" s="525">
        <v>17.34806</v>
      </c>
      <c r="J80" s="337">
        <f t="shared" si="62"/>
        <v>11.44267</v>
      </c>
      <c r="K80" s="338">
        <f t="shared" si="28"/>
        <v>17.915889999999997</v>
      </c>
      <c r="L80" s="525">
        <f t="shared" si="28"/>
        <v>-6.4732199999999995</v>
      </c>
      <c r="M80" s="341">
        <f t="shared" si="63"/>
        <v>0.39744285747530539</v>
      </c>
      <c r="N80" s="341">
        <f t="shared" si="64"/>
        <v>0.62227981020279788</v>
      </c>
      <c r="O80" s="341">
        <f t="shared" si="65"/>
        <v>-0.22483695272749249</v>
      </c>
      <c r="P80" s="526">
        <f t="shared" si="66"/>
        <v>1.5657088773861343</v>
      </c>
      <c r="Q80" s="527">
        <f t="shared" si="67"/>
        <v>-0.56570887738613451</v>
      </c>
      <c r="R80" s="121">
        <v>1987</v>
      </c>
      <c r="S80" s="121" t="s">
        <v>443</v>
      </c>
      <c r="T80" s="121" t="s">
        <v>16</v>
      </c>
      <c r="U80" s="121" t="s">
        <v>74</v>
      </c>
      <c r="V80" s="507" t="s">
        <v>313</v>
      </c>
      <c r="W80" s="337">
        <v>26.613409999999998</v>
      </c>
      <c r="X80" s="338">
        <v>6.4144740000000002</v>
      </c>
      <c r="Y80" s="525">
        <v>10.087719999999999</v>
      </c>
      <c r="Z80" s="337">
        <f t="shared" si="68"/>
        <v>16.525689999999997</v>
      </c>
      <c r="AA80" s="338">
        <f t="shared" si="29"/>
        <v>20.198935999999996</v>
      </c>
      <c r="AB80" s="525">
        <f t="shared" si="29"/>
        <v>-3.6732459999999989</v>
      </c>
      <c r="AC80" s="341">
        <f t="shared" si="69"/>
        <v>0.62095349675220113</v>
      </c>
      <c r="AD80" s="341">
        <f t="shared" si="70"/>
        <v>0.75897586968374209</v>
      </c>
      <c r="AE80" s="341">
        <f t="shared" si="71"/>
        <v>-0.13802237293154088</v>
      </c>
      <c r="AF80" s="526">
        <f t="shared" si="72"/>
        <v>1.2222748944219575</v>
      </c>
      <c r="AG80" s="527">
        <f t="shared" si="73"/>
        <v>-0.22227489442195755</v>
      </c>
      <c r="AH80" s="121">
        <v>1987</v>
      </c>
      <c r="AI80" s="87" t="s">
        <v>512</v>
      </c>
      <c r="AJ80" s="1113" t="s">
        <v>443</v>
      </c>
      <c r="AK80" s="1113" t="s">
        <v>16</v>
      </c>
      <c r="AL80" s="1113" t="s">
        <v>74</v>
      </c>
      <c r="AM80" s="1134" t="s">
        <v>313</v>
      </c>
      <c r="AN80" s="548">
        <v>24.369520000000001</v>
      </c>
      <c r="AO80" s="549">
        <v>3.2503129999999998</v>
      </c>
      <c r="AP80" s="550">
        <v>3.9826130000000002</v>
      </c>
      <c r="AQ80" s="337">
        <f t="shared" si="40"/>
        <v>20.386907000000001</v>
      </c>
      <c r="AR80" s="338">
        <f t="shared" si="74"/>
        <v>21.119207000000003</v>
      </c>
      <c r="AS80" s="525">
        <f t="shared" si="74"/>
        <v>-0.7323000000000004</v>
      </c>
      <c r="AT80" s="341">
        <f t="shared" si="42"/>
        <v>0.8365740072024398</v>
      </c>
      <c r="AU80" s="341">
        <f t="shared" si="58"/>
        <v>0.86662383994432401</v>
      </c>
      <c r="AV80" s="341">
        <f t="shared" si="59"/>
        <v>-3.0049832741884139E-2</v>
      </c>
      <c r="AW80" s="526">
        <f t="shared" si="60"/>
        <v>1.0359201128449746</v>
      </c>
      <c r="AX80" s="527">
        <f t="shared" si="61"/>
        <v>-3.592011284497449E-2</v>
      </c>
      <c r="AY80" s="121">
        <v>1987</v>
      </c>
      <c r="AZ80" s="87" t="s">
        <v>512</v>
      </c>
      <c r="BA80" s="121" t="s">
        <v>443</v>
      </c>
      <c r="BB80" s="121" t="s">
        <v>16</v>
      </c>
      <c r="BC80" s="121" t="s">
        <v>74</v>
      </c>
      <c r="BD80" s="1135" t="s">
        <v>313</v>
      </c>
      <c r="BE80" s="337">
        <v>21.117629999999998</v>
      </c>
      <c r="BF80" s="338">
        <v>3.328624</v>
      </c>
      <c r="BG80" s="525">
        <v>4.6296540000000004</v>
      </c>
      <c r="BH80" s="337">
        <f t="shared" si="45"/>
        <v>16.487975999999996</v>
      </c>
      <c r="BI80" s="338">
        <f t="shared" si="46"/>
        <v>17.789005999999997</v>
      </c>
      <c r="BJ80" s="525">
        <f t="shared" si="46"/>
        <v>-1.3010300000000004</v>
      </c>
      <c r="BK80" s="341">
        <f t="shared" si="47"/>
        <v>0.78076829644235635</v>
      </c>
      <c r="BL80" s="341">
        <f t="shared" si="48"/>
        <v>0.84237700916248648</v>
      </c>
      <c r="BM80" s="341">
        <f t="shared" si="51"/>
        <v>-6.1608712720130077E-2</v>
      </c>
      <c r="BN80" s="526">
        <f t="shared" si="49"/>
        <v>1.0789078053000563</v>
      </c>
      <c r="BO80" s="527">
        <f t="shared" si="54"/>
        <v>-7.8907805300056269E-2</v>
      </c>
      <c r="BP80" s="81"/>
      <c r="BQ80" s="81"/>
      <c r="BR80" s="81"/>
      <c r="BS80" s="81"/>
      <c r="BT80" s="81"/>
      <c r="BU80" s="81"/>
      <c r="BV80" s="81"/>
      <c r="BW80" s="81"/>
      <c r="BX80" s="81"/>
    </row>
    <row r="81" spans="1:76" ht="11.45" customHeight="1">
      <c r="A81" s="862">
        <v>2007</v>
      </c>
      <c r="B81" s="93" t="s">
        <v>517</v>
      </c>
      <c r="C81" s="130" t="s">
        <v>444</v>
      </c>
      <c r="D81" s="130" t="s">
        <v>6</v>
      </c>
      <c r="E81" s="130" t="s">
        <v>415</v>
      </c>
      <c r="F81" s="554" t="s">
        <v>313</v>
      </c>
      <c r="G81" s="555">
        <v>28.116669999999999</v>
      </c>
      <c r="H81" s="556">
        <v>26.639209999999999</v>
      </c>
      <c r="I81" s="557">
        <v>26.800979999999999</v>
      </c>
      <c r="J81" s="555">
        <f t="shared" si="62"/>
        <v>1.31569</v>
      </c>
      <c r="K81" s="556">
        <f t="shared" si="28"/>
        <v>1.4774600000000007</v>
      </c>
      <c r="L81" s="557">
        <f t="shared" si="28"/>
        <v>-0.16177000000000064</v>
      </c>
      <c r="M81" s="558">
        <f t="shared" si="63"/>
        <v>4.6793948216485096E-2</v>
      </c>
      <c r="N81" s="558">
        <f t="shared" si="64"/>
        <v>5.2547474505337963E-2</v>
      </c>
      <c r="O81" s="558">
        <f t="shared" si="65"/>
        <v>-5.7535262888528636E-3</v>
      </c>
      <c r="P81" s="559">
        <f t="shared" si="66"/>
        <v>1.1229544953598496</v>
      </c>
      <c r="Q81" s="560">
        <f t="shared" si="67"/>
        <v>-0.12295449535984969</v>
      </c>
      <c r="R81" s="130">
        <v>2007</v>
      </c>
      <c r="S81" s="130" t="s">
        <v>444</v>
      </c>
      <c r="T81" s="130" t="s">
        <v>6</v>
      </c>
      <c r="U81" s="130" t="s">
        <v>415</v>
      </c>
      <c r="V81" s="554" t="s">
        <v>313</v>
      </c>
      <c r="W81" s="555">
        <v>22.092780000000001</v>
      </c>
      <c r="X81" s="556">
        <v>20.74746</v>
      </c>
      <c r="Y81" s="557">
        <v>20.767040000000001</v>
      </c>
      <c r="Z81" s="555">
        <f t="shared" si="68"/>
        <v>1.3257399999999997</v>
      </c>
      <c r="AA81" s="556">
        <f t="shared" si="29"/>
        <v>1.345320000000001</v>
      </c>
      <c r="AB81" s="557">
        <f t="shared" si="29"/>
        <v>-1.9580000000001263E-2</v>
      </c>
      <c r="AC81" s="558">
        <f t="shared" si="69"/>
        <v>6.000783966526619E-2</v>
      </c>
      <c r="AD81" s="558">
        <f t="shared" si="70"/>
        <v>6.0894102055060559E-2</v>
      </c>
      <c r="AE81" s="558">
        <f t="shared" si="71"/>
        <v>-8.8626238979437003E-4</v>
      </c>
      <c r="AF81" s="559">
        <f t="shared" si="72"/>
        <v>1.0147691100819174</v>
      </c>
      <c r="AG81" s="560">
        <f t="shared" si="73"/>
        <v>-1.4769110081917471E-2</v>
      </c>
      <c r="AH81" s="130">
        <v>2007</v>
      </c>
      <c r="AI81" s="93" t="s">
        <v>517</v>
      </c>
      <c r="AJ81" s="1136" t="s">
        <v>444</v>
      </c>
      <c r="AK81" s="1136" t="s">
        <v>6</v>
      </c>
      <c r="AL81" s="1136" t="s">
        <v>415</v>
      </c>
      <c r="AM81" s="1137" t="s">
        <v>313</v>
      </c>
      <c r="AN81" s="1138">
        <v>15.97906</v>
      </c>
      <c r="AO81" s="1139">
        <v>14.87989</v>
      </c>
      <c r="AP81" s="1140">
        <v>14.89062</v>
      </c>
      <c r="AQ81" s="555">
        <f t="shared" si="40"/>
        <v>1.0884400000000003</v>
      </c>
      <c r="AR81" s="556">
        <f t="shared" si="74"/>
        <v>1.0991700000000009</v>
      </c>
      <c r="AS81" s="557">
        <f t="shared" si="74"/>
        <v>-1.0730000000000572E-2</v>
      </c>
      <c r="AT81" s="558">
        <f t="shared" si="42"/>
        <v>6.8116647662628482E-2</v>
      </c>
      <c r="AU81" s="558">
        <f t="shared" si="58"/>
        <v>6.8788151493266864E-2</v>
      </c>
      <c r="AV81" s="558">
        <f t="shared" si="59"/>
        <v>-6.7150383063838376E-4</v>
      </c>
      <c r="AW81" s="559">
        <f t="shared" si="60"/>
        <v>1.0098581456028817</v>
      </c>
      <c r="AX81" s="560">
        <f t="shared" si="61"/>
        <v>-9.8581456028817103E-3</v>
      </c>
      <c r="AY81" s="130">
        <v>2007</v>
      </c>
      <c r="AZ81" s="93" t="s">
        <v>517</v>
      </c>
      <c r="BA81" s="130" t="s">
        <v>444</v>
      </c>
      <c r="BB81" s="130" t="s">
        <v>6</v>
      </c>
      <c r="BC81" s="130" t="s">
        <v>415</v>
      </c>
      <c r="BD81" s="1141" t="s">
        <v>313</v>
      </c>
      <c r="BE81" s="555">
        <v>11.80348</v>
      </c>
      <c r="BF81" s="556">
        <v>10.813140000000001</v>
      </c>
      <c r="BG81" s="557">
        <v>10.83184</v>
      </c>
      <c r="BH81" s="555">
        <f t="shared" si="45"/>
        <v>0.97164000000000073</v>
      </c>
      <c r="BI81" s="556">
        <f t="shared" si="46"/>
        <v>0.99033999999999978</v>
      </c>
      <c r="BJ81" s="557">
        <f t="shared" si="46"/>
        <v>-1.8699999999999051E-2</v>
      </c>
      <c r="BK81" s="558">
        <f t="shared" si="47"/>
        <v>8.2318096019140183E-2</v>
      </c>
      <c r="BL81" s="558">
        <f t="shared" si="48"/>
        <v>8.3902374553945086E-2</v>
      </c>
      <c r="BM81" s="558">
        <f t="shared" si="51"/>
        <v>-1.5842785348049093E-3</v>
      </c>
      <c r="BN81" s="559">
        <f t="shared" si="49"/>
        <v>1.0192458112057954</v>
      </c>
      <c r="BO81" s="560">
        <f t="shared" si="54"/>
        <v>-1.9245811205795393E-2</v>
      </c>
      <c r="BP81" s="81"/>
      <c r="BQ81" s="81"/>
      <c r="BR81" s="81"/>
      <c r="BS81" s="81"/>
      <c r="BT81" s="81"/>
      <c r="BU81" s="81"/>
      <c r="BV81" s="81"/>
      <c r="BW81" s="81"/>
      <c r="BX81" s="81"/>
    </row>
    <row r="82" spans="1:76" ht="11.45" customHeight="1">
      <c r="A82" s="664">
        <v>2012</v>
      </c>
      <c r="B82" s="90" t="s">
        <v>516</v>
      </c>
      <c r="C82" s="119" t="s">
        <v>445</v>
      </c>
      <c r="D82" s="119" t="s">
        <v>20</v>
      </c>
      <c r="E82" s="119" t="s">
        <v>77</v>
      </c>
      <c r="F82" s="496" t="s">
        <v>401</v>
      </c>
      <c r="G82" s="152">
        <v>31.818339999999999</v>
      </c>
      <c r="H82" s="153">
        <v>24.943950000000001</v>
      </c>
      <c r="I82" s="154">
        <v>24.943950000000001</v>
      </c>
      <c r="J82" s="152">
        <f t="shared" si="62"/>
        <v>6.8743899999999982</v>
      </c>
      <c r="K82" s="153">
        <f t="shared" si="28"/>
        <v>6.8743899999999982</v>
      </c>
      <c r="L82" s="154"/>
      <c r="M82" s="155">
        <f t="shared" si="63"/>
        <v>0.21605118305983273</v>
      </c>
      <c r="N82" s="155">
        <f t="shared" si="64"/>
        <v>0.21605118305983273</v>
      </c>
      <c r="O82" s="155"/>
      <c r="P82" s="156">
        <f t="shared" si="66"/>
        <v>1</v>
      </c>
      <c r="Q82" s="157"/>
      <c r="R82" s="119">
        <v>2012</v>
      </c>
      <c r="S82" s="119" t="s">
        <v>445</v>
      </c>
      <c r="T82" s="119" t="s">
        <v>20</v>
      </c>
      <c r="U82" s="119" t="s">
        <v>77</v>
      </c>
      <c r="V82" s="496" t="s">
        <v>401</v>
      </c>
      <c r="W82" s="152">
        <v>24.396059999999999</v>
      </c>
      <c r="X82" s="153">
        <v>17.676860000000001</v>
      </c>
      <c r="Y82" s="154">
        <v>17.676860000000001</v>
      </c>
      <c r="Z82" s="152">
        <f t="shared" si="68"/>
        <v>6.7191999999999972</v>
      </c>
      <c r="AA82" s="153">
        <f t="shared" si="29"/>
        <v>6.7191999999999972</v>
      </c>
      <c r="AB82" s="154"/>
      <c r="AC82" s="155">
        <f t="shared" si="69"/>
        <v>0.27542152298362921</v>
      </c>
      <c r="AD82" s="155">
        <f t="shared" si="70"/>
        <v>0.27542152298362921</v>
      </c>
      <c r="AE82" s="155"/>
      <c r="AF82" s="156">
        <f t="shared" si="72"/>
        <v>1</v>
      </c>
      <c r="AG82" s="157"/>
      <c r="AH82" s="119">
        <v>2012</v>
      </c>
      <c r="AI82" s="90" t="s">
        <v>516</v>
      </c>
      <c r="AJ82" s="1117" t="s">
        <v>445</v>
      </c>
      <c r="AK82" s="1117" t="s">
        <v>20</v>
      </c>
      <c r="AL82" s="1117" t="s">
        <v>77</v>
      </c>
      <c r="AM82" s="1123" t="s">
        <v>401</v>
      </c>
      <c r="AN82" s="561">
        <v>18.608730000000001</v>
      </c>
      <c r="AO82" s="562">
        <v>12.449170000000001</v>
      </c>
      <c r="AP82" s="563">
        <v>12.449170000000001</v>
      </c>
      <c r="AQ82" s="152">
        <f t="shared" si="40"/>
        <v>6.1595600000000008</v>
      </c>
      <c r="AR82" s="153">
        <f t="shared" si="74"/>
        <v>6.1595600000000008</v>
      </c>
      <c r="AS82" s="154"/>
      <c r="AT82" s="155">
        <f t="shared" si="42"/>
        <v>0.33100378155844062</v>
      </c>
      <c r="AU82" s="155">
        <f t="shared" si="58"/>
        <v>0.33100378155844062</v>
      </c>
      <c r="AV82" s="155"/>
      <c r="AW82" s="156">
        <f t="shared" si="60"/>
        <v>1</v>
      </c>
      <c r="AX82" s="157"/>
      <c r="AY82" s="119">
        <v>2012</v>
      </c>
      <c r="AZ82" s="90" t="s">
        <v>516</v>
      </c>
      <c r="BA82" s="119" t="s">
        <v>445</v>
      </c>
      <c r="BB82" s="119" t="s">
        <v>20</v>
      </c>
      <c r="BC82" s="119" t="s">
        <v>77</v>
      </c>
      <c r="BD82" s="1124" t="s">
        <v>401</v>
      </c>
      <c r="BE82" s="152">
        <v>14.92624</v>
      </c>
      <c r="BF82" s="153">
        <v>9.2928569999999997</v>
      </c>
      <c r="BG82" s="154">
        <v>9.2928569999999997</v>
      </c>
      <c r="BH82" s="152">
        <f t="shared" si="45"/>
        <v>5.6333830000000003</v>
      </c>
      <c r="BI82" s="153">
        <f t="shared" si="46"/>
        <v>5.6333830000000003</v>
      </c>
      <c r="BJ82" s="154"/>
      <c r="BK82" s="544">
        <f t="shared" si="47"/>
        <v>0.37741474075185716</v>
      </c>
      <c r="BL82" s="544">
        <f t="shared" si="48"/>
        <v>0.37741474075185716</v>
      </c>
      <c r="BM82" s="544"/>
      <c r="BN82" s="156">
        <f t="shared" si="49"/>
        <v>1</v>
      </c>
      <c r="BO82" s="157"/>
      <c r="BP82" s="81"/>
      <c r="BQ82" s="81"/>
      <c r="BR82" s="81"/>
      <c r="BS82" s="81"/>
      <c r="BT82" s="81"/>
      <c r="BU82" s="81"/>
      <c r="BV82" s="81"/>
      <c r="BW82" s="81"/>
      <c r="BX82" s="81"/>
    </row>
    <row r="83" spans="1:76" ht="11.45" customHeight="1">
      <c r="A83" s="661">
        <v>2013</v>
      </c>
      <c r="B83" s="359" t="s">
        <v>518</v>
      </c>
      <c r="C83" s="116" t="s">
        <v>446</v>
      </c>
      <c r="D83" s="116" t="s">
        <v>20</v>
      </c>
      <c r="E83" s="116" t="s">
        <v>78</v>
      </c>
      <c r="F83" s="505" t="s">
        <v>313</v>
      </c>
      <c r="G83" s="513">
        <v>36.257510000000003</v>
      </c>
      <c r="H83" s="514">
        <v>20.598400000000002</v>
      </c>
      <c r="I83" s="515">
        <v>22.958639999999999</v>
      </c>
      <c r="J83" s="513">
        <f t="shared" si="62"/>
        <v>13.298870000000004</v>
      </c>
      <c r="K83" s="514">
        <f t="shared" si="28"/>
        <v>15.659110000000002</v>
      </c>
      <c r="L83" s="515">
        <f t="shared" si="28"/>
        <v>-2.3602399999999975</v>
      </c>
      <c r="M83" s="517">
        <f t="shared" si="63"/>
        <v>0.36678939066692673</v>
      </c>
      <c r="N83" s="517">
        <f t="shared" si="64"/>
        <v>0.43188597341626606</v>
      </c>
      <c r="O83" s="517">
        <f t="shared" si="65"/>
        <v>-6.5096582749339299E-2</v>
      </c>
      <c r="P83" s="516">
        <f t="shared" si="66"/>
        <v>1.1774767329855842</v>
      </c>
      <c r="Q83" s="518">
        <f t="shared" si="67"/>
        <v>-0.17747673298558425</v>
      </c>
      <c r="R83" s="116">
        <v>2013</v>
      </c>
      <c r="S83" s="116" t="s">
        <v>446</v>
      </c>
      <c r="T83" s="116" t="s">
        <v>20</v>
      </c>
      <c r="U83" s="116" t="s">
        <v>78</v>
      </c>
      <c r="V83" s="505" t="s">
        <v>313</v>
      </c>
      <c r="W83" s="513">
        <v>32.753749999999997</v>
      </c>
      <c r="X83" s="514">
        <v>13.37914</v>
      </c>
      <c r="Y83" s="515">
        <v>14.865819999999999</v>
      </c>
      <c r="Z83" s="513">
        <f t="shared" si="68"/>
        <v>17.887929999999997</v>
      </c>
      <c r="AA83" s="514">
        <f t="shared" si="29"/>
        <v>19.374609999999997</v>
      </c>
      <c r="AB83" s="515">
        <f t="shared" si="29"/>
        <v>-1.4866799999999998</v>
      </c>
      <c r="AC83" s="517">
        <f t="shared" si="69"/>
        <v>0.54613380147311374</v>
      </c>
      <c r="AD83" s="517">
        <f t="shared" si="70"/>
        <v>0.59152341334961644</v>
      </c>
      <c r="AE83" s="517">
        <f t="shared" si="71"/>
        <v>-4.5389611876502686E-2</v>
      </c>
      <c r="AF83" s="516">
        <f t="shared" si="72"/>
        <v>1.0831107903485759</v>
      </c>
      <c r="AG83" s="518">
        <f t="shared" si="73"/>
        <v>-8.3110790348575825E-2</v>
      </c>
      <c r="AH83" s="116">
        <v>2013</v>
      </c>
      <c r="AI83" s="359" t="s">
        <v>518</v>
      </c>
      <c r="AJ83" s="1106" t="s">
        <v>446</v>
      </c>
      <c r="AK83" s="1106" t="s">
        <v>20</v>
      </c>
      <c r="AL83" s="1106" t="s">
        <v>78</v>
      </c>
      <c r="AM83" s="1133" t="s">
        <v>313</v>
      </c>
      <c r="AN83" s="545">
        <v>29.04814</v>
      </c>
      <c r="AO83" s="546">
        <v>7.5132500000000002</v>
      </c>
      <c r="AP83" s="547">
        <v>8.3203949999999995</v>
      </c>
      <c r="AQ83" s="513">
        <f t="shared" si="40"/>
        <v>20.727744999999999</v>
      </c>
      <c r="AR83" s="514">
        <f t="shared" si="74"/>
        <v>21.534890000000001</v>
      </c>
      <c r="AS83" s="515">
        <f t="shared" si="74"/>
        <v>-0.80714499999999934</v>
      </c>
      <c r="AT83" s="517">
        <f t="shared" si="42"/>
        <v>0.71356530917297967</v>
      </c>
      <c r="AU83" s="517">
        <f t="shared" si="58"/>
        <v>0.74135176985514395</v>
      </c>
      <c r="AV83" s="517">
        <f t="shared" si="59"/>
        <v>-2.7786460682164137E-2</v>
      </c>
      <c r="AW83" s="516">
        <f t="shared" si="60"/>
        <v>1.0389403188817694</v>
      </c>
      <c r="AX83" s="518">
        <f t="shared" ref="AX83:AX102" si="75">(AO83-AP83)/(AN83-AP83)</f>
        <v>-3.8940318881769312E-2</v>
      </c>
      <c r="AY83" s="116">
        <v>2013</v>
      </c>
      <c r="AZ83" s="359" t="s">
        <v>518</v>
      </c>
      <c r="BA83" s="116" t="s">
        <v>446</v>
      </c>
      <c r="BB83" s="116" t="s">
        <v>20</v>
      </c>
      <c r="BC83" s="116" t="s">
        <v>78</v>
      </c>
      <c r="BD83" s="700" t="s">
        <v>313</v>
      </c>
      <c r="BE83" s="513">
        <v>25.761900000000001</v>
      </c>
      <c r="BF83" s="514">
        <v>6.2767939999999998</v>
      </c>
      <c r="BG83" s="515">
        <v>6.983968</v>
      </c>
      <c r="BH83" s="513">
        <f t="shared" si="45"/>
        <v>18.777932</v>
      </c>
      <c r="BI83" s="514">
        <f t="shared" si="46"/>
        <v>19.485106000000002</v>
      </c>
      <c r="BJ83" s="515">
        <f t="shared" si="46"/>
        <v>-0.70717400000000019</v>
      </c>
      <c r="BK83" s="517">
        <f t="shared" si="47"/>
        <v>0.72890322530558693</v>
      </c>
      <c r="BL83" s="517">
        <f t="shared" si="48"/>
        <v>0.7563536074590772</v>
      </c>
      <c r="BM83" s="517">
        <f t="shared" si="51"/>
        <v>-2.7450382153490237E-2</v>
      </c>
      <c r="BN83" s="516">
        <f t="shared" si="49"/>
        <v>1.0376598445451821</v>
      </c>
      <c r="BO83" s="518">
        <f t="shared" ref="BO83:BO102" si="76">(BF83-BG83)/(BE83-BG83)</f>
        <v>-3.7659844545182092E-2</v>
      </c>
      <c r="BP83" s="81"/>
      <c r="BQ83" s="81"/>
      <c r="BR83" s="81"/>
      <c r="BS83" s="81"/>
      <c r="BT83" s="81"/>
      <c r="BU83" s="81"/>
      <c r="BV83" s="81"/>
      <c r="BW83" s="81"/>
      <c r="BX83" s="81"/>
    </row>
    <row r="84" spans="1:76" ht="11.45" customHeight="1">
      <c r="A84" s="663">
        <v>2010</v>
      </c>
      <c r="B84" s="87" t="s">
        <v>518</v>
      </c>
      <c r="C84" s="82" t="s">
        <v>446</v>
      </c>
      <c r="D84" s="82" t="s">
        <v>4</v>
      </c>
      <c r="E84" s="82" t="s">
        <v>79</v>
      </c>
      <c r="F84" s="506" t="s">
        <v>313</v>
      </c>
      <c r="G84" s="124">
        <v>35.880540000000003</v>
      </c>
      <c r="H84" s="125">
        <v>16.627310000000001</v>
      </c>
      <c r="I84" s="126">
        <v>19.36918</v>
      </c>
      <c r="J84" s="124">
        <f t="shared" si="62"/>
        <v>16.511360000000003</v>
      </c>
      <c r="K84" s="125">
        <f t="shared" si="28"/>
        <v>19.253230000000002</v>
      </c>
      <c r="L84" s="126">
        <f t="shared" si="28"/>
        <v>-2.7418699999999987</v>
      </c>
      <c r="M84" s="314">
        <f t="shared" si="63"/>
        <v>0.46017590593675572</v>
      </c>
      <c r="N84" s="314">
        <f t="shared" si="64"/>
        <v>0.53659253734754275</v>
      </c>
      <c r="O84" s="314">
        <f t="shared" si="65"/>
        <v>-7.6416631410786973E-2</v>
      </c>
      <c r="P84" s="128">
        <f t="shared" si="66"/>
        <v>1.1660596098685994</v>
      </c>
      <c r="Q84" s="129">
        <f t="shared" si="67"/>
        <v>-0.16605960986859944</v>
      </c>
      <c r="R84" s="82">
        <v>2010</v>
      </c>
      <c r="S84" s="82" t="s">
        <v>446</v>
      </c>
      <c r="T84" s="82" t="s">
        <v>4</v>
      </c>
      <c r="U84" s="82" t="s">
        <v>79</v>
      </c>
      <c r="V84" s="506" t="s">
        <v>313</v>
      </c>
      <c r="W84" s="124">
        <v>31.592300000000002</v>
      </c>
      <c r="X84" s="125">
        <v>9.6921739999999996</v>
      </c>
      <c r="Y84" s="126">
        <v>11.739380000000001</v>
      </c>
      <c r="Z84" s="124">
        <f t="shared" si="68"/>
        <v>19.852920000000001</v>
      </c>
      <c r="AA84" s="125">
        <f t="shared" si="29"/>
        <v>21.900126</v>
      </c>
      <c r="AB84" s="126">
        <f t="shared" si="29"/>
        <v>-2.047206000000001</v>
      </c>
      <c r="AC84" s="314">
        <f t="shared" si="69"/>
        <v>0.6284100872681001</v>
      </c>
      <c r="AD84" s="314">
        <f t="shared" si="70"/>
        <v>0.69321087733403386</v>
      </c>
      <c r="AE84" s="314">
        <f t="shared" si="71"/>
        <v>-6.4800790065933811E-2</v>
      </c>
      <c r="AF84" s="128">
        <f t="shared" si="72"/>
        <v>1.1031186344376545</v>
      </c>
      <c r="AG84" s="129">
        <f t="shared" si="73"/>
        <v>-0.10311863443765455</v>
      </c>
      <c r="AH84" s="82">
        <v>2010</v>
      </c>
      <c r="AI84" s="87" t="s">
        <v>518</v>
      </c>
      <c r="AJ84" s="1084" t="s">
        <v>446</v>
      </c>
      <c r="AK84" s="1084" t="s">
        <v>4</v>
      </c>
      <c r="AL84" s="1084" t="s">
        <v>79</v>
      </c>
      <c r="AM84" s="1131" t="s">
        <v>313</v>
      </c>
      <c r="AN84" s="548">
        <v>28.359259999999999</v>
      </c>
      <c r="AO84" s="549">
        <v>6.3966079999999996</v>
      </c>
      <c r="AP84" s="550">
        <v>6.9849379999999996</v>
      </c>
      <c r="AQ84" s="124">
        <f t="shared" si="40"/>
        <v>21.374321999999999</v>
      </c>
      <c r="AR84" s="125">
        <f t="shared" si="74"/>
        <v>21.962651999999999</v>
      </c>
      <c r="AS84" s="126">
        <f t="shared" si="74"/>
        <v>-0.58833000000000002</v>
      </c>
      <c r="AT84" s="314">
        <f t="shared" si="42"/>
        <v>0.7536981571451441</v>
      </c>
      <c r="AU84" s="314">
        <f t="shared" si="58"/>
        <v>0.77444376193172881</v>
      </c>
      <c r="AV84" s="314">
        <f t="shared" si="59"/>
        <v>-2.0745604786584701E-2</v>
      </c>
      <c r="AW84" s="128">
        <f t="shared" si="60"/>
        <v>1.0275250836026517</v>
      </c>
      <c r="AX84" s="129">
        <f t="shared" si="75"/>
        <v>-2.752508360265182E-2</v>
      </c>
      <c r="AY84" s="82">
        <v>2010</v>
      </c>
      <c r="AZ84" s="87" t="s">
        <v>518</v>
      </c>
      <c r="BA84" s="82" t="s">
        <v>446</v>
      </c>
      <c r="BB84" s="82" t="s">
        <v>4</v>
      </c>
      <c r="BC84" s="82" t="s">
        <v>79</v>
      </c>
      <c r="BD84" s="1132" t="s">
        <v>313</v>
      </c>
      <c r="BE84" s="124">
        <v>24.894839999999999</v>
      </c>
      <c r="BF84" s="125">
        <v>4.9664809999999999</v>
      </c>
      <c r="BG84" s="126">
        <v>5.7346709999999996</v>
      </c>
      <c r="BH84" s="124">
        <f t="shared" si="45"/>
        <v>19.160169</v>
      </c>
      <c r="BI84" s="125">
        <f t="shared" si="46"/>
        <v>19.928359</v>
      </c>
      <c r="BJ84" s="126">
        <f t="shared" si="46"/>
        <v>-0.76818999999999971</v>
      </c>
      <c r="BK84" s="314">
        <f t="shared" si="47"/>
        <v>0.76964419132639539</v>
      </c>
      <c r="BL84" s="314">
        <f t="shared" si="48"/>
        <v>0.8005015898877037</v>
      </c>
      <c r="BM84" s="314">
        <f t="shared" si="51"/>
        <v>-3.0857398561308279E-2</v>
      </c>
      <c r="BN84" s="128">
        <f t="shared" si="49"/>
        <v>1.0400930701602893</v>
      </c>
      <c r="BO84" s="129">
        <f t="shared" si="76"/>
        <v>-4.0093070160289283E-2</v>
      </c>
      <c r="BP84" s="81"/>
      <c r="BQ84" s="81"/>
      <c r="BR84" s="81"/>
      <c r="BS84" s="81"/>
      <c r="BT84" s="81"/>
      <c r="BU84" s="81"/>
      <c r="BV84" s="81"/>
      <c r="BW84" s="81"/>
      <c r="BX84" s="81"/>
    </row>
    <row r="85" spans="1:76" ht="11.45" customHeight="1">
      <c r="A85" s="663">
        <v>2007</v>
      </c>
      <c r="B85" s="87" t="s">
        <v>518</v>
      </c>
      <c r="C85" s="82" t="s">
        <v>446</v>
      </c>
      <c r="D85" s="82" t="s">
        <v>6</v>
      </c>
      <c r="E85" s="82" t="s">
        <v>80</v>
      </c>
      <c r="F85" s="506" t="s">
        <v>313</v>
      </c>
      <c r="G85" s="124">
        <v>30.454470000000001</v>
      </c>
      <c r="H85" s="125">
        <v>17.68648</v>
      </c>
      <c r="I85" s="126">
        <v>20.592790000000001</v>
      </c>
      <c r="J85" s="124">
        <f t="shared" si="62"/>
        <v>9.8616799999999998</v>
      </c>
      <c r="K85" s="125">
        <f t="shared" si="28"/>
        <v>12.767990000000001</v>
      </c>
      <c r="L85" s="126">
        <f t="shared" si="28"/>
        <v>-2.9063100000000013</v>
      </c>
      <c r="M85" s="314">
        <f t="shared" si="63"/>
        <v>0.32381716050221854</v>
      </c>
      <c r="N85" s="314">
        <f t="shared" si="64"/>
        <v>0.41924847157084005</v>
      </c>
      <c r="O85" s="314">
        <f t="shared" si="65"/>
        <v>-9.5431311068621488E-2</v>
      </c>
      <c r="P85" s="128">
        <f t="shared" si="66"/>
        <v>1.2947073926552071</v>
      </c>
      <c r="Q85" s="129">
        <f t="shared" si="67"/>
        <v>-0.29470739265520696</v>
      </c>
      <c r="R85" s="82">
        <v>2007</v>
      </c>
      <c r="S85" s="82" t="s">
        <v>446</v>
      </c>
      <c r="T85" s="82" t="s">
        <v>6</v>
      </c>
      <c r="U85" s="82" t="s">
        <v>80</v>
      </c>
      <c r="V85" s="506" t="s">
        <v>313</v>
      </c>
      <c r="W85" s="124">
        <v>26.531639999999999</v>
      </c>
      <c r="X85" s="125">
        <v>11.859970000000001</v>
      </c>
      <c r="Y85" s="126">
        <v>13.730320000000001</v>
      </c>
      <c r="Z85" s="124">
        <f t="shared" si="68"/>
        <v>12.801319999999999</v>
      </c>
      <c r="AA85" s="125">
        <f t="shared" si="29"/>
        <v>14.671669999999999</v>
      </c>
      <c r="AB85" s="126">
        <f t="shared" si="29"/>
        <v>-1.8703500000000002</v>
      </c>
      <c r="AC85" s="314">
        <f t="shared" si="69"/>
        <v>0.48249260128661475</v>
      </c>
      <c r="AD85" s="314">
        <f t="shared" si="70"/>
        <v>0.55298767810810034</v>
      </c>
      <c r="AE85" s="314">
        <f t="shared" si="71"/>
        <v>-7.0495076821485606E-2</v>
      </c>
      <c r="AF85" s="128">
        <f t="shared" si="72"/>
        <v>1.1461060265660103</v>
      </c>
      <c r="AG85" s="129">
        <f t="shared" si="73"/>
        <v>-0.14610602656601041</v>
      </c>
      <c r="AH85" s="82">
        <v>2007</v>
      </c>
      <c r="AI85" s="87" t="s">
        <v>518</v>
      </c>
      <c r="AJ85" s="1084" t="s">
        <v>446</v>
      </c>
      <c r="AK85" s="1084" t="s">
        <v>6</v>
      </c>
      <c r="AL85" s="1084" t="s">
        <v>80</v>
      </c>
      <c r="AM85" s="1131" t="s">
        <v>313</v>
      </c>
      <c r="AN85" s="548">
        <v>23.14865</v>
      </c>
      <c r="AO85" s="549">
        <v>5.185136</v>
      </c>
      <c r="AP85" s="550">
        <v>6.2215109999999996</v>
      </c>
      <c r="AQ85" s="124">
        <f t="shared" si="40"/>
        <v>16.927139</v>
      </c>
      <c r="AR85" s="125">
        <f t="shared" si="74"/>
        <v>17.963514</v>
      </c>
      <c r="AS85" s="126">
        <f t="shared" si="74"/>
        <v>-1.0363749999999996</v>
      </c>
      <c r="AT85" s="314">
        <f t="shared" si="42"/>
        <v>0.73123655159156153</v>
      </c>
      <c r="AU85" s="314">
        <f t="shared" si="58"/>
        <v>0.77600698096865262</v>
      </c>
      <c r="AV85" s="314">
        <f t="shared" si="59"/>
        <v>-4.4770429377091088E-2</v>
      </c>
      <c r="AW85" s="128">
        <f t="shared" si="60"/>
        <v>1.0612256448062487</v>
      </c>
      <c r="AX85" s="129">
        <f t="shared" si="75"/>
        <v>-6.1225644806248689E-2</v>
      </c>
      <c r="AY85" s="82">
        <v>2007</v>
      </c>
      <c r="AZ85" s="87" t="s">
        <v>518</v>
      </c>
      <c r="BA85" s="82" t="s">
        <v>446</v>
      </c>
      <c r="BB85" s="82" t="s">
        <v>6</v>
      </c>
      <c r="BC85" s="82" t="s">
        <v>80</v>
      </c>
      <c r="BD85" s="1132" t="s">
        <v>313</v>
      </c>
      <c r="BE85" s="124">
        <v>20.319109999999998</v>
      </c>
      <c r="BF85" s="125">
        <v>4.8966329999999996</v>
      </c>
      <c r="BG85" s="126">
        <v>5.6709490000000002</v>
      </c>
      <c r="BH85" s="124">
        <f t="shared" si="45"/>
        <v>14.648160999999998</v>
      </c>
      <c r="BI85" s="125">
        <f t="shared" si="46"/>
        <v>15.422476999999999</v>
      </c>
      <c r="BJ85" s="126">
        <f t="shared" si="46"/>
        <v>-0.77431600000000067</v>
      </c>
      <c r="BK85" s="314">
        <f t="shared" si="47"/>
        <v>0.72090564006002233</v>
      </c>
      <c r="BL85" s="314">
        <f t="shared" si="48"/>
        <v>0.75901341151261059</v>
      </c>
      <c r="BM85" s="314">
        <f t="shared" si="51"/>
        <v>-3.8107771452588264E-2</v>
      </c>
      <c r="BN85" s="128">
        <f t="shared" si="49"/>
        <v>1.0528609700562412</v>
      </c>
      <c r="BO85" s="129">
        <f t="shared" si="76"/>
        <v>-5.2860970056241241E-2</v>
      </c>
      <c r="BP85" s="81"/>
      <c r="BQ85" s="81"/>
      <c r="BR85" s="81"/>
      <c r="BS85" s="81"/>
      <c r="BT85" s="81"/>
      <c r="BU85" s="81"/>
      <c r="BV85" s="81"/>
      <c r="BW85" s="81"/>
      <c r="BX85" s="81"/>
    </row>
    <row r="86" spans="1:76" ht="11.45" customHeight="1">
      <c r="A86" s="663">
        <v>2004</v>
      </c>
      <c r="B86" s="87" t="s">
        <v>518</v>
      </c>
      <c r="C86" s="82" t="s">
        <v>446</v>
      </c>
      <c r="D86" s="82" t="s">
        <v>8</v>
      </c>
      <c r="E86" s="82" t="s">
        <v>81</v>
      </c>
      <c r="F86" s="506" t="s">
        <v>313</v>
      </c>
      <c r="G86" s="124">
        <v>34.697719999999997</v>
      </c>
      <c r="H86" s="125">
        <v>17.9147</v>
      </c>
      <c r="I86" s="126">
        <v>20.381239999999998</v>
      </c>
      <c r="J86" s="124">
        <f t="shared" si="62"/>
        <v>14.316479999999999</v>
      </c>
      <c r="K86" s="125">
        <f t="shared" si="28"/>
        <v>16.783019999999997</v>
      </c>
      <c r="L86" s="126">
        <f t="shared" si="28"/>
        <v>-2.4665399999999984</v>
      </c>
      <c r="M86" s="314">
        <f t="shared" si="63"/>
        <v>0.4126057850487006</v>
      </c>
      <c r="N86" s="314">
        <f t="shared" si="64"/>
        <v>0.48369230024335891</v>
      </c>
      <c r="O86" s="314">
        <f t="shared" si="65"/>
        <v>-7.1086515194658279E-2</v>
      </c>
      <c r="P86" s="128">
        <f t="shared" si="66"/>
        <v>1.1722867632267149</v>
      </c>
      <c r="Q86" s="129">
        <f t="shared" si="67"/>
        <v>-0.17228676322671485</v>
      </c>
      <c r="R86" s="82">
        <v>2004</v>
      </c>
      <c r="S86" s="82" t="s">
        <v>446</v>
      </c>
      <c r="T86" s="82" t="s">
        <v>8</v>
      </c>
      <c r="U86" s="82" t="s">
        <v>81</v>
      </c>
      <c r="V86" s="506" t="s">
        <v>313</v>
      </c>
      <c r="W86" s="124">
        <v>30.60717</v>
      </c>
      <c r="X86" s="125">
        <v>11.74872</v>
      </c>
      <c r="Y86" s="126">
        <v>12.839399999999999</v>
      </c>
      <c r="Z86" s="124">
        <f t="shared" si="68"/>
        <v>17.767769999999999</v>
      </c>
      <c r="AA86" s="125">
        <f t="shared" si="29"/>
        <v>18.858449999999998</v>
      </c>
      <c r="AB86" s="126">
        <f t="shared" si="29"/>
        <v>-1.090679999999999</v>
      </c>
      <c r="AC86" s="314">
        <f t="shared" si="69"/>
        <v>0.58051005695724234</v>
      </c>
      <c r="AD86" s="314">
        <f t="shared" si="70"/>
        <v>0.61614484449231988</v>
      </c>
      <c r="AE86" s="314">
        <f t="shared" si="71"/>
        <v>-3.5634787535077532E-2</v>
      </c>
      <c r="AF86" s="128">
        <f t="shared" si="72"/>
        <v>1.0613853060907474</v>
      </c>
      <c r="AG86" s="129">
        <f t="shared" si="73"/>
        <v>-6.138530609074741E-2</v>
      </c>
      <c r="AH86" s="82">
        <v>2004</v>
      </c>
      <c r="AI86" s="87" t="s">
        <v>518</v>
      </c>
      <c r="AJ86" s="1084" t="s">
        <v>446</v>
      </c>
      <c r="AK86" s="1084" t="s">
        <v>8</v>
      </c>
      <c r="AL86" s="1084" t="s">
        <v>81</v>
      </c>
      <c r="AM86" s="1131" t="s">
        <v>313</v>
      </c>
      <c r="AN86" s="548">
        <v>26.647780000000001</v>
      </c>
      <c r="AO86" s="549">
        <v>6.4371739999999997</v>
      </c>
      <c r="AP86" s="550">
        <v>7.3282759999999998</v>
      </c>
      <c r="AQ86" s="124">
        <f t="shared" si="40"/>
        <v>19.319504000000002</v>
      </c>
      <c r="AR86" s="125">
        <f t="shared" si="74"/>
        <v>20.210606000000002</v>
      </c>
      <c r="AS86" s="126">
        <f t="shared" si="74"/>
        <v>-0.89110200000000006</v>
      </c>
      <c r="AT86" s="314">
        <f t="shared" si="42"/>
        <v>0.72499487762207593</v>
      </c>
      <c r="AU86" s="314">
        <f t="shared" si="58"/>
        <v>0.75843488650836965</v>
      </c>
      <c r="AV86" s="314">
        <f t="shared" si="59"/>
        <v>-3.3440008886293719E-2</v>
      </c>
      <c r="AW86" s="128">
        <f t="shared" si="60"/>
        <v>1.0461244760735058</v>
      </c>
      <c r="AX86" s="129">
        <f t="shared" si="75"/>
        <v>-4.6124476073505817E-2</v>
      </c>
      <c r="AY86" s="82">
        <v>2004</v>
      </c>
      <c r="AZ86" s="87" t="s">
        <v>518</v>
      </c>
      <c r="BA86" s="82" t="s">
        <v>446</v>
      </c>
      <c r="BB86" s="82" t="s">
        <v>8</v>
      </c>
      <c r="BC86" s="82" t="s">
        <v>81</v>
      </c>
      <c r="BD86" s="1132" t="s">
        <v>313</v>
      </c>
      <c r="BE86" s="124">
        <v>23.590450000000001</v>
      </c>
      <c r="BF86" s="125">
        <v>5.6266930000000004</v>
      </c>
      <c r="BG86" s="126">
        <v>6.1899410000000001</v>
      </c>
      <c r="BH86" s="124">
        <f t="shared" si="45"/>
        <v>17.400509</v>
      </c>
      <c r="BI86" s="125">
        <f t="shared" si="46"/>
        <v>17.963757000000001</v>
      </c>
      <c r="BJ86" s="126">
        <f t="shared" si="46"/>
        <v>-0.56324799999999975</v>
      </c>
      <c r="BK86" s="314">
        <f t="shared" si="47"/>
        <v>0.7376081846679482</v>
      </c>
      <c r="BL86" s="314">
        <f t="shared" si="48"/>
        <v>0.76148428707379467</v>
      </c>
      <c r="BM86" s="314">
        <f t="shared" si="51"/>
        <v>-2.3876102405846422E-2</v>
      </c>
      <c r="BN86" s="128">
        <f t="shared" si="49"/>
        <v>1.0323696278080141</v>
      </c>
      <c r="BO86" s="129">
        <f t="shared" si="76"/>
        <v>-3.2369627808014105E-2</v>
      </c>
      <c r="BP86" s="81"/>
      <c r="BQ86" s="81"/>
      <c r="BR86" s="81"/>
      <c r="BS86" s="81"/>
      <c r="BT86" s="81"/>
      <c r="BU86" s="81"/>
      <c r="BV86" s="81"/>
      <c r="BW86" s="81"/>
      <c r="BX86" s="81"/>
    </row>
    <row r="87" spans="1:76" ht="11.45" customHeight="1">
      <c r="A87" s="662">
        <v>2000</v>
      </c>
      <c r="B87" s="91" t="s">
        <v>518</v>
      </c>
      <c r="C87" s="121" t="s">
        <v>446</v>
      </c>
      <c r="D87" s="121" t="s">
        <v>10</v>
      </c>
      <c r="E87" s="121" t="s">
        <v>83</v>
      </c>
      <c r="F87" s="507" t="s">
        <v>402</v>
      </c>
      <c r="G87" s="337">
        <v>42.448889999999999</v>
      </c>
      <c r="H87" s="338">
        <v>21.279389999999999</v>
      </c>
      <c r="I87" s="525">
        <v>19.91985</v>
      </c>
      <c r="J87" s="337">
        <f t="shared" si="62"/>
        <v>22.529039999999998</v>
      </c>
      <c r="K87" s="338">
        <f t="shared" si="28"/>
        <v>21.169499999999999</v>
      </c>
      <c r="L87" s="525">
        <f t="shared" si="28"/>
        <v>1.3595399999999991</v>
      </c>
      <c r="M87" s="341">
        <f t="shared" si="63"/>
        <v>0.53073331246117383</v>
      </c>
      <c r="N87" s="341">
        <f t="shared" si="64"/>
        <v>0.49870561986426498</v>
      </c>
      <c r="O87" s="341">
        <f t="shared" si="65"/>
        <v>3.2027692596908873E-2</v>
      </c>
      <c r="P87" s="526">
        <f t="shared" si="66"/>
        <v>0.93965388671687744</v>
      </c>
      <c r="Q87" s="527">
        <f t="shared" si="67"/>
        <v>6.0346113283122546E-2</v>
      </c>
      <c r="R87" s="121">
        <v>2000</v>
      </c>
      <c r="S87" s="121" t="s">
        <v>446</v>
      </c>
      <c r="T87" s="121" t="s">
        <v>10</v>
      </c>
      <c r="U87" s="121" t="s">
        <v>83</v>
      </c>
      <c r="V87" s="507" t="s">
        <v>402</v>
      </c>
      <c r="W87" s="337">
        <v>36.930979999999998</v>
      </c>
      <c r="X87" s="338">
        <v>13.67366</v>
      </c>
      <c r="Y87" s="525">
        <v>12.49579</v>
      </c>
      <c r="Z87" s="337">
        <f t="shared" si="68"/>
        <v>24.435189999999999</v>
      </c>
      <c r="AA87" s="338">
        <f t="shared" si="29"/>
        <v>23.25732</v>
      </c>
      <c r="AB87" s="525">
        <f t="shared" si="29"/>
        <v>1.1778700000000004</v>
      </c>
      <c r="AC87" s="341">
        <f t="shared" si="69"/>
        <v>0.66164477628267648</v>
      </c>
      <c r="AD87" s="341">
        <f t="shared" si="70"/>
        <v>0.62975095705556694</v>
      </c>
      <c r="AE87" s="341">
        <f t="shared" si="71"/>
        <v>3.1893819227109613E-2</v>
      </c>
      <c r="AF87" s="526">
        <f t="shared" si="72"/>
        <v>0.95179615955513341</v>
      </c>
      <c r="AG87" s="527">
        <f t="shared" si="73"/>
        <v>4.8203840444866627E-2</v>
      </c>
      <c r="AH87" s="121">
        <v>2000</v>
      </c>
      <c r="AI87" s="91" t="s">
        <v>518</v>
      </c>
      <c r="AJ87" s="1113" t="s">
        <v>446</v>
      </c>
      <c r="AK87" s="1113" t="s">
        <v>10</v>
      </c>
      <c r="AL87" s="1113" t="s">
        <v>83</v>
      </c>
      <c r="AM87" s="1134" t="s">
        <v>402</v>
      </c>
      <c r="AN87" s="551">
        <v>31.285889999999998</v>
      </c>
      <c r="AO87" s="552">
        <v>7.7927549999999997</v>
      </c>
      <c r="AP87" s="553">
        <v>6.9673499999999997</v>
      </c>
      <c r="AQ87" s="337">
        <f t="shared" si="40"/>
        <v>24.318539999999999</v>
      </c>
      <c r="AR87" s="338">
        <f t="shared" si="74"/>
        <v>23.493134999999999</v>
      </c>
      <c r="AS87" s="525">
        <f t="shared" si="74"/>
        <v>0.82540499999999994</v>
      </c>
      <c r="AT87" s="341">
        <f t="shared" si="42"/>
        <v>0.77730056584613705</v>
      </c>
      <c r="AU87" s="341">
        <f t="shared" si="58"/>
        <v>0.75091790580354278</v>
      </c>
      <c r="AV87" s="341">
        <f t="shared" si="59"/>
        <v>2.6382660042594281E-2</v>
      </c>
      <c r="AW87" s="526">
        <f t="shared" si="60"/>
        <v>0.96605861207128385</v>
      </c>
      <c r="AX87" s="527">
        <f t="shared" si="75"/>
        <v>3.3941387928716114E-2</v>
      </c>
      <c r="AY87" s="121">
        <v>2000</v>
      </c>
      <c r="AZ87" s="91" t="s">
        <v>518</v>
      </c>
      <c r="BA87" s="121" t="s">
        <v>446</v>
      </c>
      <c r="BB87" s="121" t="s">
        <v>10</v>
      </c>
      <c r="BC87" s="121" t="s">
        <v>83</v>
      </c>
      <c r="BD87" s="1135" t="s">
        <v>402</v>
      </c>
      <c r="BE87" s="337">
        <v>26.254480000000001</v>
      </c>
      <c r="BF87" s="338">
        <v>6.5964549999999997</v>
      </c>
      <c r="BG87" s="525">
        <v>5.8517229999999998</v>
      </c>
      <c r="BH87" s="337">
        <f t="shared" si="45"/>
        <v>20.402757000000001</v>
      </c>
      <c r="BI87" s="338">
        <f t="shared" si="46"/>
        <v>19.658025000000002</v>
      </c>
      <c r="BJ87" s="525">
        <f t="shared" si="46"/>
        <v>0.74473199999999995</v>
      </c>
      <c r="BK87" s="341">
        <f t="shared" si="47"/>
        <v>0.77711525804357962</v>
      </c>
      <c r="BL87" s="341">
        <f t="shared" si="48"/>
        <v>0.74874935630033435</v>
      </c>
      <c r="BM87" s="341">
        <f t="shared" si="51"/>
        <v>2.8365901743245339E-2</v>
      </c>
      <c r="BN87" s="526">
        <f t="shared" si="49"/>
        <v>0.96349846248720217</v>
      </c>
      <c r="BO87" s="527">
        <f t="shared" si="76"/>
        <v>3.6501537512797895E-2</v>
      </c>
      <c r="BP87" s="81"/>
      <c r="BQ87" s="81"/>
      <c r="BR87" s="81"/>
      <c r="BS87" s="81"/>
      <c r="BT87" s="81"/>
      <c r="BU87" s="81"/>
      <c r="BV87" s="81"/>
      <c r="BW87" s="81"/>
      <c r="BX87" s="81"/>
    </row>
    <row r="88" spans="1:76" ht="11.45" customHeight="1">
      <c r="A88" s="663">
        <v>2013</v>
      </c>
      <c r="B88" s="87" t="s">
        <v>512</v>
      </c>
      <c r="C88" s="82" t="s">
        <v>447</v>
      </c>
      <c r="D88" s="82" t="s">
        <v>20</v>
      </c>
      <c r="E88" s="82" t="s">
        <v>84</v>
      </c>
      <c r="F88" s="506" t="s">
        <v>313</v>
      </c>
      <c r="G88" s="124">
        <v>35.984000000000002</v>
      </c>
      <c r="H88" s="125">
        <v>9.8537929999999996</v>
      </c>
      <c r="I88" s="126">
        <v>13.992889999999999</v>
      </c>
      <c r="J88" s="124">
        <f t="shared" si="62"/>
        <v>21.991110000000003</v>
      </c>
      <c r="K88" s="125">
        <f t="shared" si="28"/>
        <v>26.130207000000002</v>
      </c>
      <c r="L88" s="126">
        <f t="shared" si="28"/>
        <v>-4.1390969999999996</v>
      </c>
      <c r="M88" s="314">
        <f t="shared" si="63"/>
        <v>0.61113578257003121</v>
      </c>
      <c r="N88" s="314">
        <f t="shared" si="64"/>
        <v>0.72616182192085377</v>
      </c>
      <c r="O88" s="314">
        <f t="shared" si="65"/>
        <v>-0.11502603935082258</v>
      </c>
      <c r="P88" s="128">
        <f t="shared" si="66"/>
        <v>1.1882168294369861</v>
      </c>
      <c r="Q88" s="129">
        <f t="shared" si="67"/>
        <v>-0.18821682943698609</v>
      </c>
      <c r="R88" s="82">
        <v>2013</v>
      </c>
      <c r="S88" s="82" t="s">
        <v>447</v>
      </c>
      <c r="T88" s="82" t="s">
        <v>20</v>
      </c>
      <c r="U88" s="82" t="s">
        <v>84</v>
      </c>
      <c r="V88" s="506" t="s">
        <v>313</v>
      </c>
      <c r="W88" s="124">
        <v>32.661320000000003</v>
      </c>
      <c r="X88" s="125">
        <v>4.7428559999999997</v>
      </c>
      <c r="Y88" s="126">
        <v>6.8019379999999998</v>
      </c>
      <c r="Z88" s="124">
        <f t="shared" si="68"/>
        <v>25.859382000000004</v>
      </c>
      <c r="AA88" s="125">
        <f t="shared" si="29"/>
        <v>27.918464000000004</v>
      </c>
      <c r="AB88" s="126">
        <f t="shared" si="29"/>
        <v>-2.0590820000000001</v>
      </c>
      <c r="AC88" s="314">
        <f t="shared" si="69"/>
        <v>0.79174332207026543</v>
      </c>
      <c r="AD88" s="314">
        <f t="shared" si="70"/>
        <v>0.85478676305795354</v>
      </c>
      <c r="AE88" s="314">
        <f t="shared" si="71"/>
        <v>-6.3043440987688187E-2</v>
      </c>
      <c r="AF88" s="128">
        <f t="shared" si="72"/>
        <v>1.0796261101676754</v>
      </c>
      <c r="AG88" s="129">
        <f t="shared" si="73"/>
        <v>-7.9626110167675304E-2</v>
      </c>
      <c r="AH88" s="82">
        <v>2013</v>
      </c>
      <c r="AI88" s="87" t="s">
        <v>512</v>
      </c>
      <c r="AJ88" s="1084" t="s">
        <v>447</v>
      </c>
      <c r="AK88" s="1084" t="s">
        <v>20</v>
      </c>
      <c r="AL88" s="1084" t="s">
        <v>84</v>
      </c>
      <c r="AM88" s="1131" t="s">
        <v>313</v>
      </c>
      <c r="AN88" s="548">
        <v>29.71255</v>
      </c>
      <c r="AO88" s="549">
        <v>1.930148</v>
      </c>
      <c r="AP88" s="550">
        <v>2.5799910000000001</v>
      </c>
      <c r="AQ88" s="124">
        <f t="shared" si="40"/>
        <v>27.132559000000001</v>
      </c>
      <c r="AR88" s="125">
        <f t="shared" si="74"/>
        <v>27.782402000000001</v>
      </c>
      <c r="AS88" s="126">
        <f t="shared" si="74"/>
        <v>-0.64984300000000017</v>
      </c>
      <c r="AT88" s="314">
        <f t="shared" si="42"/>
        <v>0.91316830766797197</v>
      </c>
      <c r="AU88" s="314">
        <f t="shared" si="58"/>
        <v>0.93503930157458726</v>
      </c>
      <c r="AV88" s="314">
        <f t="shared" si="59"/>
        <v>-2.1870993906615222E-2</v>
      </c>
      <c r="AW88" s="128">
        <f t="shared" si="60"/>
        <v>1.0239506712212438</v>
      </c>
      <c r="AX88" s="129">
        <f t="shared" si="75"/>
        <v>-2.3950671221243825E-2</v>
      </c>
      <c r="AY88" s="82">
        <v>2013</v>
      </c>
      <c r="AZ88" s="87" t="s">
        <v>512</v>
      </c>
      <c r="BA88" s="82" t="s">
        <v>447</v>
      </c>
      <c r="BB88" s="82" t="s">
        <v>20</v>
      </c>
      <c r="BC88" s="82" t="s">
        <v>84</v>
      </c>
      <c r="BD88" s="1132" t="s">
        <v>313</v>
      </c>
      <c r="BE88" s="124">
        <v>26.509370000000001</v>
      </c>
      <c r="BF88" s="125">
        <v>2.0982889999999998</v>
      </c>
      <c r="BG88" s="126">
        <v>2.8931450000000001</v>
      </c>
      <c r="BH88" s="124">
        <f t="shared" si="45"/>
        <v>23.616225</v>
      </c>
      <c r="BI88" s="125">
        <f t="shared" si="46"/>
        <v>24.411080999999999</v>
      </c>
      <c r="BJ88" s="126">
        <f t="shared" si="46"/>
        <v>-0.79485600000000023</v>
      </c>
      <c r="BK88" s="127">
        <f t="shared" si="47"/>
        <v>0.89086330606875985</v>
      </c>
      <c r="BL88" s="127">
        <f t="shared" si="48"/>
        <v>0.92084727022935664</v>
      </c>
      <c r="BM88" s="127">
        <f t="shared" si="51"/>
        <v>-2.9983964160596809E-2</v>
      </c>
      <c r="BN88" s="128">
        <f t="shared" si="49"/>
        <v>1.0336571996582857</v>
      </c>
      <c r="BO88" s="129">
        <f t="shared" si="76"/>
        <v>-3.3657199658285786E-2</v>
      </c>
      <c r="BP88" s="81"/>
      <c r="BQ88" s="81"/>
      <c r="BR88" s="81"/>
      <c r="BS88" s="81"/>
      <c r="BT88" s="81"/>
      <c r="BU88" s="81"/>
      <c r="BV88" s="81"/>
      <c r="BW88" s="81"/>
      <c r="BX88" s="81"/>
    </row>
    <row r="89" spans="1:76" ht="11.45" customHeight="1">
      <c r="A89" s="663">
        <v>2010</v>
      </c>
      <c r="B89" s="87" t="s">
        <v>512</v>
      </c>
      <c r="C89" s="82" t="s">
        <v>447</v>
      </c>
      <c r="D89" s="82" t="s">
        <v>4</v>
      </c>
      <c r="E89" s="82" t="s">
        <v>85</v>
      </c>
      <c r="F89" s="506" t="s">
        <v>313</v>
      </c>
      <c r="G89" s="124">
        <v>35.935420000000001</v>
      </c>
      <c r="H89" s="125">
        <v>10.300940000000001</v>
      </c>
      <c r="I89" s="126">
        <v>14.98502</v>
      </c>
      <c r="J89" s="124">
        <f t="shared" si="62"/>
        <v>20.950400000000002</v>
      </c>
      <c r="K89" s="125">
        <f t="shared" si="28"/>
        <v>25.63448</v>
      </c>
      <c r="L89" s="126">
        <f t="shared" si="28"/>
        <v>-4.6840799999999998</v>
      </c>
      <c r="M89" s="314">
        <f t="shared" si="63"/>
        <v>0.58300139528075645</v>
      </c>
      <c r="N89" s="314">
        <f t="shared" si="64"/>
        <v>0.71334855693908683</v>
      </c>
      <c r="O89" s="314">
        <f t="shared" si="65"/>
        <v>-0.13034716165833041</v>
      </c>
      <c r="P89" s="128">
        <f t="shared" si="66"/>
        <v>1.223579502062013</v>
      </c>
      <c r="Q89" s="129">
        <f t="shared" si="67"/>
        <v>-0.2235795020620131</v>
      </c>
      <c r="R89" s="82">
        <v>2010</v>
      </c>
      <c r="S89" s="82" t="s">
        <v>447</v>
      </c>
      <c r="T89" s="82" t="s">
        <v>4</v>
      </c>
      <c r="U89" s="82" t="s">
        <v>85</v>
      </c>
      <c r="V89" s="506" t="s">
        <v>313</v>
      </c>
      <c r="W89" s="124">
        <v>32.438780000000001</v>
      </c>
      <c r="X89" s="125">
        <v>5.1134750000000002</v>
      </c>
      <c r="Y89" s="126">
        <v>7.1973099999999999</v>
      </c>
      <c r="Z89" s="124">
        <f t="shared" si="68"/>
        <v>25.24147</v>
      </c>
      <c r="AA89" s="125">
        <f t="shared" si="29"/>
        <v>27.325305</v>
      </c>
      <c r="AB89" s="126">
        <f t="shared" si="29"/>
        <v>-2.0838349999999997</v>
      </c>
      <c r="AC89" s="314">
        <f t="shared" si="69"/>
        <v>0.77812636603472751</v>
      </c>
      <c r="AD89" s="314">
        <f t="shared" si="70"/>
        <v>0.8423653725571677</v>
      </c>
      <c r="AE89" s="314">
        <f t="shared" si="71"/>
        <v>-6.4239006522440106E-2</v>
      </c>
      <c r="AF89" s="128">
        <f t="shared" si="72"/>
        <v>1.0825560080296432</v>
      </c>
      <c r="AG89" s="129">
        <f t="shared" si="73"/>
        <v>-8.2556008029643274E-2</v>
      </c>
      <c r="AH89" s="82">
        <v>2010</v>
      </c>
      <c r="AI89" s="87" t="s">
        <v>512</v>
      </c>
      <c r="AJ89" s="1084" t="s">
        <v>447</v>
      </c>
      <c r="AK89" s="1084" t="s">
        <v>4</v>
      </c>
      <c r="AL89" s="1084" t="s">
        <v>85</v>
      </c>
      <c r="AM89" s="1131" t="s">
        <v>313</v>
      </c>
      <c r="AN89" s="548">
        <v>29.682179999999999</v>
      </c>
      <c r="AO89" s="549">
        <v>2.3280639999999999</v>
      </c>
      <c r="AP89" s="550">
        <v>2.8035610000000002</v>
      </c>
      <c r="AQ89" s="124">
        <f t="shared" ref="AQ89:AQ165" si="77">AN89-AP89</f>
        <v>26.878619</v>
      </c>
      <c r="AR89" s="125">
        <f t="shared" si="74"/>
        <v>27.354115999999998</v>
      </c>
      <c r="AS89" s="126">
        <f t="shared" si="74"/>
        <v>-0.47549700000000028</v>
      </c>
      <c r="AT89" s="314">
        <f t="shared" ref="AT89:AT165" si="78">(AN89-AP89)/AN89</f>
        <v>0.90554733513508778</v>
      </c>
      <c r="AU89" s="314">
        <f t="shared" si="58"/>
        <v>0.92156694690214802</v>
      </c>
      <c r="AV89" s="314">
        <f t="shared" si="59"/>
        <v>-1.6019611767060245E-2</v>
      </c>
      <c r="AW89" s="128">
        <f t="shared" si="60"/>
        <v>1.0176905294129879</v>
      </c>
      <c r="AX89" s="129">
        <f t="shared" si="75"/>
        <v>-1.7690529412988081E-2</v>
      </c>
      <c r="AY89" s="82">
        <v>2010</v>
      </c>
      <c r="AZ89" s="87" t="s">
        <v>512</v>
      </c>
      <c r="BA89" s="82" t="s">
        <v>447</v>
      </c>
      <c r="BB89" s="82" t="s">
        <v>4</v>
      </c>
      <c r="BC89" s="82" t="s">
        <v>85</v>
      </c>
      <c r="BD89" s="1132" t="s">
        <v>313</v>
      </c>
      <c r="BE89" s="124">
        <v>26.007180000000002</v>
      </c>
      <c r="BF89" s="125">
        <v>2.2657959999999999</v>
      </c>
      <c r="BG89" s="126">
        <v>3.0941770000000002</v>
      </c>
      <c r="BH89" s="124">
        <f t="shared" si="45"/>
        <v>22.913003000000003</v>
      </c>
      <c r="BI89" s="125">
        <f t="shared" si="46"/>
        <v>23.741384000000004</v>
      </c>
      <c r="BJ89" s="126">
        <f t="shared" si="46"/>
        <v>-0.82838100000000026</v>
      </c>
      <c r="BK89" s="127">
        <f t="shared" si="47"/>
        <v>0.88102604742228885</v>
      </c>
      <c r="BL89" s="127">
        <f t="shared" si="48"/>
        <v>0.91287805905907526</v>
      </c>
      <c r="BM89" s="127">
        <f t="shared" si="51"/>
        <v>-3.1852011636786463E-2</v>
      </c>
      <c r="BN89" s="128">
        <f t="shared" si="49"/>
        <v>1.036153314342952</v>
      </c>
      <c r="BO89" s="129">
        <f t="shared" si="76"/>
        <v>-3.6153314342951909E-2</v>
      </c>
      <c r="BP89" s="81"/>
      <c r="BQ89" s="81"/>
      <c r="BR89" s="81"/>
      <c r="BS89" s="81"/>
      <c r="BT89" s="81"/>
      <c r="BU89" s="81"/>
      <c r="BV89" s="81"/>
      <c r="BW89" s="81"/>
      <c r="BX89" s="81"/>
    </row>
    <row r="90" spans="1:76" ht="11.45" customHeight="1">
      <c r="A90" s="663">
        <v>2007</v>
      </c>
      <c r="B90" s="87" t="s">
        <v>512</v>
      </c>
      <c r="C90" s="82" t="s">
        <v>447</v>
      </c>
      <c r="D90" s="82" t="s">
        <v>6</v>
      </c>
      <c r="E90" s="82" t="s">
        <v>86</v>
      </c>
      <c r="F90" s="506" t="s">
        <v>313</v>
      </c>
      <c r="G90" s="124">
        <v>33.698619999999998</v>
      </c>
      <c r="H90" s="125">
        <v>10.48746</v>
      </c>
      <c r="I90" s="126">
        <v>15.43277</v>
      </c>
      <c r="J90" s="124">
        <f t="shared" si="62"/>
        <v>18.26585</v>
      </c>
      <c r="K90" s="125">
        <f t="shared" si="28"/>
        <v>23.21116</v>
      </c>
      <c r="L90" s="126">
        <f t="shared" si="28"/>
        <v>-4.9453099999999992</v>
      </c>
      <c r="M90" s="314">
        <f t="shared" si="63"/>
        <v>0.54203554923020592</v>
      </c>
      <c r="N90" s="314">
        <f t="shared" si="64"/>
        <v>0.68878666248054077</v>
      </c>
      <c r="O90" s="314">
        <f t="shared" si="65"/>
        <v>-0.14675111325033485</v>
      </c>
      <c r="P90" s="128">
        <f t="shared" si="66"/>
        <v>1.2707407539205675</v>
      </c>
      <c r="Q90" s="129">
        <f t="shared" si="67"/>
        <v>-0.27074075392056757</v>
      </c>
      <c r="R90" s="82">
        <v>2007</v>
      </c>
      <c r="S90" s="82" t="s">
        <v>447</v>
      </c>
      <c r="T90" s="82" t="s">
        <v>6</v>
      </c>
      <c r="U90" s="82" t="s">
        <v>86</v>
      </c>
      <c r="V90" s="506" t="s">
        <v>313</v>
      </c>
      <c r="W90" s="124">
        <v>30.2559</v>
      </c>
      <c r="X90" s="125">
        <v>5.3847969999999998</v>
      </c>
      <c r="Y90" s="126">
        <v>7.814743</v>
      </c>
      <c r="Z90" s="124">
        <f t="shared" si="68"/>
        <v>22.441157</v>
      </c>
      <c r="AA90" s="125">
        <f t="shared" si="29"/>
        <v>24.871103000000002</v>
      </c>
      <c r="AB90" s="126">
        <f t="shared" si="29"/>
        <v>-2.4299460000000002</v>
      </c>
      <c r="AC90" s="314">
        <f t="shared" si="69"/>
        <v>0.7417117653085844</v>
      </c>
      <c r="AD90" s="314">
        <f t="shared" si="70"/>
        <v>0.82202489431813308</v>
      </c>
      <c r="AE90" s="314">
        <f t="shared" si="71"/>
        <v>-8.0313129009548553E-2</v>
      </c>
      <c r="AF90" s="128">
        <f t="shared" si="72"/>
        <v>1.1082807807101924</v>
      </c>
      <c r="AG90" s="129">
        <f t="shared" si="73"/>
        <v>-0.10828078071019244</v>
      </c>
      <c r="AH90" s="82">
        <v>2007</v>
      </c>
      <c r="AI90" s="87" t="s">
        <v>512</v>
      </c>
      <c r="AJ90" s="1084" t="s">
        <v>447</v>
      </c>
      <c r="AK90" s="1084" t="s">
        <v>6</v>
      </c>
      <c r="AL90" s="1084" t="s">
        <v>86</v>
      </c>
      <c r="AM90" s="1131" t="s">
        <v>313</v>
      </c>
      <c r="AN90" s="548">
        <v>27.421589999999998</v>
      </c>
      <c r="AO90" s="549">
        <v>2.3684500000000002</v>
      </c>
      <c r="AP90" s="550">
        <v>3.1646700000000001</v>
      </c>
      <c r="AQ90" s="124">
        <f t="shared" si="77"/>
        <v>24.256919999999997</v>
      </c>
      <c r="AR90" s="125">
        <f t="shared" si="74"/>
        <v>25.053139999999999</v>
      </c>
      <c r="AS90" s="126">
        <f t="shared" si="74"/>
        <v>-0.79621999999999993</v>
      </c>
      <c r="AT90" s="314">
        <f t="shared" si="78"/>
        <v>0.88459203131547071</v>
      </c>
      <c r="AU90" s="314">
        <f t="shared" si="58"/>
        <v>0.91362827611382125</v>
      </c>
      <c r="AV90" s="314">
        <f t="shared" si="59"/>
        <v>-2.9036244798350496E-2</v>
      </c>
      <c r="AW90" s="128">
        <f t="shared" si="60"/>
        <v>1.0328244476215447</v>
      </c>
      <c r="AX90" s="129">
        <f t="shared" si="75"/>
        <v>-3.2824447621544697E-2</v>
      </c>
      <c r="AY90" s="82">
        <v>2007</v>
      </c>
      <c r="AZ90" s="87" t="s">
        <v>512</v>
      </c>
      <c r="BA90" s="82" t="s">
        <v>447</v>
      </c>
      <c r="BB90" s="82" t="s">
        <v>6</v>
      </c>
      <c r="BC90" s="82" t="s">
        <v>86</v>
      </c>
      <c r="BD90" s="1132" t="s">
        <v>313</v>
      </c>
      <c r="BE90" s="124">
        <v>23.94781</v>
      </c>
      <c r="BF90" s="125">
        <v>2.311283</v>
      </c>
      <c r="BG90" s="126">
        <v>3.270966</v>
      </c>
      <c r="BH90" s="124">
        <f t="shared" si="45"/>
        <v>20.676843999999999</v>
      </c>
      <c r="BI90" s="125">
        <f t="shared" si="46"/>
        <v>21.636527000000001</v>
      </c>
      <c r="BJ90" s="126">
        <f t="shared" si="46"/>
        <v>-0.95968300000000006</v>
      </c>
      <c r="BK90" s="127">
        <f t="shared" si="47"/>
        <v>0.86341272959823878</v>
      </c>
      <c r="BL90" s="127">
        <f t="shared" si="48"/>
        <v>0.90348666537775268</v>
      </c>
      <c r="BM90" s="127">
        <f t="shared" si="51"/>
        <v>-4.0073935779513868E-2</v>
      </c>
      <c r="BN90" s="128">
        <f t="shared" si="49"/>
        <v>1.0464134178310771</v>
      </c>
      <c r="BO90" s="129">
        <f t="shared" si="76"/>
        <v>-4.6413417831077129E-2</v>
      </c>
      <c r="BP90" s="81"/>
      <c r="BQ90" s="81"/>
      <c r="BR90" s="81"/>
      <c r="BS90" s="81"/>
      <c r="BT90" s="81"/>
      <c r="BU90" s="81"/>
      <c r="BV90" s="81"/>
      <c r="BW90" s="81"/>
      <c r="BX90" s="81"/>
    </row>
    <row r="91" spans="1:76" ht="11.45" customHeight="1">
      <c r="A91" s="663">
        <v>2004</v>
      </c>
      <c r="B91" s="87" t="s">
        <v>512</v>
      </c>
      <c r="C91" s="82" t="s">
        <v>447</v>
      </c>
      <c r="D91" s="82" t="s">
        <v>8</v>
      </c>
      <c r="E91" s="82" t="s">
        <v>87</v>
      </c>
      <c r="F91" s="506" t="s">
        <v>313</v>
      </c>
      <c r="G91" s="124">
        <v>33.247140000000002</v>
      </c>
      <c r="H91" s="125">
        <v>8.9239770000000007</v>
      </c>
      <c r="I91" s="126">
        <v>13.680999999999999</v>
      </c>
      <c r="J91" s="124">
        <f t="shared" si="62"/>
        <v>19.566140000000004</v>
      </c>
      <c r="K91" s="125">
        <f t="shared" si="28"/>
        <v>24.323163000000001</v>
      </c>
      <c r="L91" s="126">
        <f t="shared" si="28"/>
        <v>-4.7570229999999984</v>
      </c>
      <c r="M91" s="314">
        <f t="shared" si="63"/>
        <v>0.58850595870802735</v>
      </c>
      <c r="N91" s="314">
        <f t="shared" si="64"/>
        <v>0.73158662669931906</v>
      </c>
      <c r="O91" s="314">
        <f t="shared" si="65"/>
        <v>-0.14308066799129182</v>
      </c>
      <c r="P91" s="128">
        <f t="shared" si="66"/>
        <v>1.2431252664041039</v>
      </c>
      <c r="Q91" s="129">
        <f t="shared" si="67"/>
        <v>-0.24312526640410409</v>
      </c>
      <c r="R91" s="82">
        <v>2004</v>
      </c>
      <c r="S91" s="82" t="s">
        <v>447</v>
      </c>
      <c r="T91" s="82" t="s">
        <v>8</v>
      </c>
      <c r="U91" s="82" t="s">
        <v>87</v>
      </c>
      <c r="V91" s="506" t="s">
        <v>313</v>
      </c>
      <c r="W91" s="124">
        <v>30.545310000000001</v>
      </c>
      <c r="X91" s="125">
        <v>4.3668170000000002</v>
      </c>
      <c r="Y91" s="126">
        <v>6.6171889999999998</v>
      </c>
      <c r="Z91" s="124">
        <f t="shared" si="68"/>
        <v>23.928121000000001</v>
      </c>
      <c r="AA91" s="125">
        <f t="shared" si="29"/>
        <v>26.178493</v>
      </c>
      <c r="AB91" s="126">
        <f t="shared" si="29"/>
        <v>-2.2503719999999996</v>
      </c>
      <c r="AC91" s="314">
        <f t="shared" si="69"/>
        <v>0.78336481116086232</v>
      </c>
      <c r="AD91" s="314">
        <f t="shared" si="70"/>
        <v>0.85703805265030863</v>
      </c>
      <c r="AE91" s="314">
        <f t="shared" si="71"/>
        <v>-7.3673241489446317E-2</v>
      </c>
      <c r="AF91" s="128">
        <f t="shared" si="72"/>
        <v>1.094047167347574</v>
      </c>
      <c r="AG91" s="129">
        <f t="shared" si="73"/>
        <v>-9.4047167347573984E-2</v>
      </c>
      <c r="AH91" s="82">
        <v>2004</v>
      </c>
      <c r="AI91" s="87" t="s">
        <v>512</v>
      </c>
      <c r="AJ91" s="1084" t="s">
        <v>447</v>
      </c>
      <c r="AK91" s="1084" t="s">
        <v>8</v>
      </c>
      <c r="AL91" s="1084" t="s">
        <v>87</v>
      </c>
      <c r="AM91" s="1131" t="s">
        <v>313</v>
      </c>
      <c r="AN91" s="548">
        <v>27.633050000000001</v>
      </c>
      <c r="AO91" s="549">
        <v>1.9537310000000001</v>
      </c>
      <c r="AP91" s="550">
        <v>2.5195110000000001</v>
      </c>
      <c r="AQ91" s="124">
        <f t="shared" si="77"/>
        <v>25.113538999999999</v>
      </c>
      <c r="AR91" s="125">
        <f t="shared" si="74"/>
        <v>25.679319</v>
      </c>
      <c r="AS91" s="126">
        <f t="shared" si="74"/>
        <v>-0.56577999999999995</v>
      </c>
      <c r="AT91" s="314">
        <f t="shared" si="78"/>
        <v>0.90882255125655687</v>
      </c>
      <c r="AU91" s="314">
        <f t="shared" si="58"/>
        <v>0.92929730883851036</v>
      </c>
      <c r="AV91" s="314">
        <f t="shared" si="59"/>
        <v>-2.0474757581953492E-2</v>
      </c>
      <c r="AW91" s="128">
        <f t="shared" si="60"/>
        <v>1.0225288837228397</v>
      </c>
      <c r="AX91" s="129">
        <f t="shared" si="75"/>
        <v>-2.2528883722839697E-2</v>
      </c>
      <c r="AY91" s="82">
        <v>2004</v>
      </c>
      <c r="AZ91" s="87" t="s">
        <v>512</v>
      </c>
      <c r="BA91" s="82" t="s">
        <v>447</v>
      </c>
      <c r="BB91" s="82" t="s">
        <v>8</v>
      </c>
      <c r="BC91" s="82" t="s">
        <v>87</v>
      </c>
      <c r="BD91" s="1132" t="s">
        <v>313</v>
      </c>
      <c r="BE91" s="124">
        <v>24.40204</v>
      </c>
      <c r="BF91" s="125">
        <v>1.9223889999999999</v>
      </c>
      <c r="BG91" s="126">
        <v>2.7835390000000002</v>
      </c>
      <c r="BH91" s="124">
        <f t="shared" si="45"/>
        <v>21.618500999999998</v>
      </c>
      <c r="BI91" s="125">
        <f t="shared" si="46"/>
        <v>22.479651</v>
      </c>
      <c r="BJ91" s="126">
        <f t="shared" si="46"/>
        <v>-0.8611500000000003</v>
      </c>
      <c r="BK91" s="127">
        <f t="shared" si="47"/>
        <v>0.88593006978105104</v>
      </c>
      <c r="BL91" s="127">
        <f t="shared" si="48"/>
        <v>0.92122015208564534</v>
      </c>
      <c r="BM91" s="127">
        <f t="shared" si="51"/>
        <v>-3.5290082304594218E-2</v>
      </c>
      <c r="BN91" s="128">
        <f t="shared" si="49"/>
        <v>1.0398339366822891</v>
      </c>
      <c r="BO91" s="129">
        <f t="shared" si="76"/>
        <v>-3.9833936682288948E-2</v>
      </c>
      <c r="BP91" s="81"/>
      <c r="BQ91" s="81"/>
      <c r="BR91" s="81"/>
      <c r="BS91" s="81"/>
      <c r="BT91" s="81"/>
      <c r="BU91" s="81"/>
      <c r="BV91" s="81"/>
      <c r="BW91" s="81"/>
      <c r="BX91" s="81"/>
    </row>
    <row r="92" spans="1:76" ht="11.45" customHeight="1">
      <c r="A92" s="663">
        <v>2000</v>
      </c>
      <c r="B92" s="87" t="s">
        <v>512</v>
      </c>
      <c r="C92" s="82" t="s">
        <v>447</v>
      </c>
      <c r="D92" s="82" t="s">
        <v>10</v>
      </c>
      <c r="E92" s="82" t="s">
        <v>88</v>
      </c>
      <c r="F92" s="506" t="s">
        <v>313</v>
      </c>
      <c r="G92" s="124">
        <v>33.142940000000003</v>
      </c>
      <c r="H92" s="125">
        <v>7.6705449999999997</v>
      </c>
      <c r="I92" s="126">
        <v>12.689080000000001</v>
      </c>
      <c r="J92" s="124">
        <f t="shared" si="62"/>
        <v>20.453860000000002</v>
      </c>
      <c r="K92" s="125">
        <f t="shared" si="28"/>
        <v>25.472395000000002</v>
      </c>
      <c r="L92" s="126">
        <f t="shared" si="28"/>
        <v>-5.0185350000000009</v>
      </c>
      <c r="M92" s="314">
        <f t="shared" si="63"/>
        <v>0.61714078473424505</v>
      </c>
      <c r="N92" s="314">
        <f t="shared" si="64"/>
        <v>0.76856172083707719</v>
      </c>
      <c r="O92" s="314">
        <f t="shared" si="65"/>
        <v>-0.15142093610283217</v>
      </c>
      <c r="P92" s="128">
        <f t="shared" si="66"/>
        <v>1.2453588222467544</v>
      </c>
      <c r="Q92" s="129">
        <f t="shared" si="67"/>
        <v>-0.24535882224675443</v>
      </c>
      <c r="R92" s="82">
        <v>2000</v>
      </c>
      <c r="S92" s="82" t="s">
        <v>447</v>
      </c>
      <c r="T92" s="82" t="s">
        <v>10</v>
      </c>
      <c r="U92" s="82" t="s">
        <v>88</v>
      </c>
      <c r="V92" s="506" t="s">
        <v>313</v>
      </c>
      <c r="W92" s="124">
        <v>30.23461</v>
      </c>
      <c r="X92" s="125">
        <v>3.7918340000000001</v>
      </c>
      <c r="Y92" s="126">
        <v>5.4673889999999998</v>
      </c>
      <c r="Z92" s="124">
        <f t="shared" si="68"/>
        <v>24.767220999999999</v>
      </c>
      <c r="AA92" s="125">
        <f t="shared" si="29"/>
        <v>26.442775999999999</v>
      </c>
      <c r="AB92" s="126">
        <f t="shared" si="29"/>
        <v>-1.6755549999999997</v>
      </c>
      <c r="AC92" s="314">
        <f t="shared" si="69"/>
        <v>0.81916786755311211</v>
      </c>
      <c r="AD92" s="314">
        <f t="shared" si="70"/>
        <v>0.87458631019219357</v>
      </c>
      <c r="AE92" s="314">
        <f t="shared" si="71"/>
        <v>-5.5418442639081494E-2</v>
      </c>
      <c r="AF92" s="128">
        <f t="shared" si="72"/>
        <v>1.0676521197109679</v>
      </c>
      <c r="AG92" s="129">
        <f t="shared" si="73"/>
        <v>-6.7652119710967962E-2</v>
      </c>
      <c r="AH92" s="82">
        <v>2000</v>
      </c>
      <c r="AI92" s="87" t="s">
        <v>512</v>
      </c>
      <c r="AJ92" s="1084" t="s">
        <v>447</v>
      </c>
      <c r="AK92" s="1084" t="s">
        <v>10</v>
      </c>
      <c r="AL92" s="1084" t="s">
        <v>88</v>
      </c>
      <c r="AM92" s="1131" t="s">
        <v>313</v>
      </c>
      <c r="AN92" s="548">
        <v>27.394400000000001</v>
      </c>
      <c r="AO92" s="549">
        <v>1.5977209999999999</v>
      </c>
      <c r="AP92" s="550">
        <v>2.1567189999999998</v>
      </c>
      <c r="AQ92" s="124">
        <f t="shared" si="77"/>
        <v>25.237681000000002</v>
      </c>
      <c r="AR92" s="125">
        <f t="shared" si="74"/>
        <v>25.796679000000001</v>
      </c>
      <c r="AS92" s="126">
        <f t="shared" si="74"/>
        <v>-0.55899799999999988</v>
      </c>
      <c r="AT92" s="314">
        <f t="shared" si="78"/>
        <v>0.92127153724848876</v>
      </c>
      <c r="AU92" s="314">
        <f t="shared" si="58"/>
        <v>0.9416770945886751</v>
      </c>
      <c r="AV92" s="314">
        <f t="shared" si="59"/>
        <v>-2.0405557340186311E-2</v>
      </c>
      <c r="AW92" s="128">
        <f t="shared" si="60"/>
        <v>1.0221493409002198</v>
      </c>
      <c r="AX92" s="129">
        <f t="shared" si="75"/>
        <v>-2.2149340900219788E-2</v>
      </c>
      <c r="AY92" s="82">
        <v>2000</v>
      </c>
      <c r="AZ92" s="87" t="s">
        <v>512</v>
      </c>
      <c r="BA92" s="82" t="s">
        <v>447</v>
      </c>
      <c r="BB92" s="82" t="s">
        <v>10</v>
      </c>
      <c r="BC92" s="82" t="s">
        <v>88</v>
      </c>
      <c r="BD92" s="1132" t="s">
        <v>313</v>
      </c>
      <c r="BE92" s="124">
        <v>24.101649999999999</v>
      </c>
      <c r="BF92" s="125">
        <v>1.6158680000000001</v>
      </c>
      <c r="BG92" s="126">
        <v>2.398212</v>
      </c>
      <c r="BH92" s="124">
        <f t="shared" si="45"/>
        <v>21.703437999999998</v>
      </c>
      <c r="BI92" s="125">
        <f t="shared" si="46"/>
        <v>22.485782</v>
      </c>
      <c r="BJ92" s="126">
        <f t="shared" si="46"/>
        <v>-0.78234399999999993</v>
      </c>
      <c r="BK92" s="127">
        <f t="shared" si="47"/>
        <v>0.90049594114925735</v>
      </c>
      <c r="BL92" s="127">
        <f t="shared" si="48"/>
        <v>0.93295612541050099</v>
      </c>
      <c r="BM92" s="127">
        <f t="shared" si="51"/>
        <v>-3.2460184261243523E-2</v>
      </c>
      <c r="BN92" s="128">
        <f t="shared" si="49"/>
        <v>1.0360470078519357</v>
      </c>
      <c r="BO92" s="129">
        <f t="shared" si="76"/>
        <v>-3.6047007851935715E-2</v>
      </c>
      <c r="BP92" s="81"/>
      <c r="BQ92" s="81"/>
      <c r="BR92" s="81"/>
      <c r="BS92" s="81"/>
      <c r="BT92" s="81"/>
      <c r="BU92" s="81"/>
      <c r="BV92" s="81"/>
      <c r="BW92" s="81"/>
      <c r="BX92" s="81"/>
    </row>
    <row r="93" spans="1:76" ht="11.45" customHeight="1">
      <c r="A93" s="663">
        <v>1995</v>
      </c>
      <c r="B93" s="87" t="s">
        <v>512</v>
      </c>
      <c r="C93" s="82" t="s">
        <v>447</v>
      </c>
      <c r="D93" s="82" t="s">
        <v>12</v>
      </c>
      <c r="E93" s="82" t="s">
        <v>89</v>
      </c>
      <c r="F93" s="506" t="s">
        <v>313</v>
      </c>
      <c r="G93" s="124">
        <v>35.716299999999997</v>
      </c>
      <c r="H93" s="125">
        <v>5.8915610000000003</v>
      </c>
      <c r="I93" s="126">
        <v>9.1427180000000003</v>
      </c>
      <c r="J93" s="124">
        <f t="shared" si="62"/>
        <v>26.573581999999995</v>
      </c>
      <c r="K93" s="125">
        <f t="shared" si="28"/>
        <v>29.824738999999997</v>
      </c>
      <c r="L93" s="126">
        <f t="shared" si="28"/>
        <v>-3.2511570000000001</v>
      </c>
      <c r="M93" s="314">
        <f t="shared" si="63"/>
        <v>0.7440183333659981</v>
      </c>
      <c r="N93" s="314">
        <f t="shared" si="64"/>
        <v>0.83504559542841783</v>
      </c>
      <c r="O93" s="314">
        <f t="shared" si="65"/>
        <v>-9.1027262062419692E-2</v>
      </c>
      <c r="P93" s="128">
        <f t="shared" si="66"/>
        <v>1.1223454557236583</v>
      </c>
      <c r="Q93" s="129">
        <f t="shared" si="67"/>
        <v>-0.12234545572365821</v>
      </c>
      <c r="R93" s="82">
        <v>1995</v>
      </c>
      <c r="S93" s="82" t="s">
        <v>447</v>
      </c>
      <c r="T93" s="82" t="s">
        <v>12</v>
      </c>
      <c r="U93" s="82" t="s">
        <v>89</v>
      </c>
      <c r="V93" s="506" t="s">
        <v>313</v>
      </c>
      <c r="W93" s="124">
        <v>32.618400000000001</v>
      </c>
      <c r="X93" s="125">
        <v>2.8962509999999999</v>
      </c>
      <c r="Y93" s="126">
        <v>4.1241490000000001</v>
      </c>
      <c r="Z93" s="124">
        <f t="shared" si="68"/>
        <v>28.494251000000002</v>
      </c>
      <c r="AA93" s="125">
        <f t="shared" si="29"/>
        <v>29.722149000000002</v>
      </c>
      <c r="AB93" s="126">
        <f t="shared" si="29"/>
        <v>-1.2278980000000002</v>
      </c>
      <c r="AC93" s="314">
        <f t="shared" si="69"/>
        <v>0.87356372476884214</v>
      </c>
      <c r="AD93" s="314">
        <f t="shared" si="70"/>
        <v>0.91120806048120084</v>
      </c>
      <c r="AE93" s="314">
        <f t="shared" si="71"/>
        <v>-3.7644335712358673E-2</v>
      </c>
      <c r="AF93" s="128">
        <f t="shared" si="72"/>
        <v>1.0430928330069107</v>
      </c>
      <c r="AG93" s="129">
        <f t="shared" si="73"/>
        <v>-4.3092833006910768E-2</v>
      </c>
      <c r="AH93" s="82">
        <v>1995</v>
      </c>
      <c r="AI93" s="87" t="s">
        <v>512</v>
      </c>
      <c r="AJ93" s="1084" t="s">
        <v>447</v>
      </c>
      <c r="AK93" s="1084" t="s">
        <v>12</v>
      </c>
      <c r="AL93" s="1084" t="s">
        <v>89</v>
      </c>
      <c r="AM93" s="1131" t="s">
        <v>313</v>
      </c>
      <c r="AN93" s="548">
        <v>29.9238</v>
      </c>
      <c r="AO93" s="549">
        <v>1.1380729999999999</v>
      </c>
      <c r="AP93" s="550">
        <v>1.665268</v>
      </c>
      <c r="AQ93" s="124">
        <f t="shared" si="77"/>
        <v>28.258531999999999</v>
      </c>
      <c r="AR93" s="125">
        <f t="shared" si="74"/>
        <v>28.785727000000001</v>
      </c>
      <c r="AS93" s="126">
        <f t="shared" si="74"/>
        <v>-0.52719500000000008</v>
      </c>
      <c r="AT93" s="314">
        <f t="shared" si="78"/>
        <v>0.94434971494262088</v>
      </c>
      <c r="AU93" s="314">
        <f t="shared" si="58"/>
        <v>0.96196763111636896</v>
      </c>
      <c r="AV93" s="314">
        <f t="shared" si="59"/>
        <v>-1.7617916173747989E-2</v>
      </c>
      <c r="AW93" s="128">
        <f t="shared" si="60"/>
        <v>1.018656135428408</v>
      </c>
      <c r="AX93" s="129">
        <f t="shared" si="75"/>
        <v>-1.8656135428407963E-2</v>
      </c>
      <c r="AY93" s="82">
        <v>1995</v>
      </c>
      <c r="AZ93" s="87" t="s">
        <v>512</v>
      </c>
      <c r="BA93" s="82" t="s">
        <v>447</v>
      </c>
      <c r="BB93" s="82" t="s">
        <v>12</v>
      </c>
      <c r="BC93" s="82" t="s">
        <v>89</v>
      </c>
      <c r="BD93" s="1132" t="s">
        <v>313</v>
      </c>
      <c r="BE93" s="124">
        <v>26.151309999999999</v>
      </c>
      <c r="BF93" s="125">
        <v>1.212971</v>
      </c>
      <c r="BG93" s="126">
        <v>1.7595149999999999</v>
      </c>
      <c r="BH93" s="124">
        <f t="shared" si="45"/>
        <v>24.391794999999998</v>
      </c>
      <c r="BI93" s="125">
        <f t="shared" si="46"/>
        <v>24.938338999999999</v>
      </c>
      <c r="BJ93" s="126">
        <f t="shared" si="46"/>
        <v>-0.54654399999999992</v>
      </c>
      <c r="BK93" s="127">
        <f t="shared" si="47"/>
        <v>0.93271790208597583</v>
      </c>
      <c r="BL93" s="127">
        <f t="shared" si="48"/>
        <v>0.9536171992913548</v>
      </c>
      <c r="BM93" s="127">
        <f t="shared" si="51"/>
        <v>-2.0899297205379003E-2</v>
      </c>
      <c r="BN93" s="128">
        <f t="shared" si="49"/>
        <v>1.0224068790345278</v>
      </c>
      <c r="BO93" s="129">
        <f t="shared" si="76"/>
        <v>-2.2406879034527798E-2</v>
      </c>
      <c r="BP93" s="81"/>
      <c r="BQ93" s="81"/>
      <c r="BR93" s="81"/>
      <c r="BS93" s="81"/>
      <c r="BT93" s="81"/>
      <c r="BU93" s="81"/>
      <c r="BV93" s="81"/>
      <c r="BW93" s="81"/>
      <c r="BX93" s="81"/>
    </row>
    <row r="94" spans="1:76" ht="11.45" customHeight="1">
      <c r="A94" s="663">
        <v>1991</v>
      </c>
      <c r="B94" s="87" t="s">
        <v>512</v>
      </c>
      <c r="C94" s="82" t="s">
        <v>447</v>
      </c>
      <c r="D94" s="82" t="s">
        <v>14</v>
      </c>
      <c r="E94" s="82" t="s">
        <v>90</v>
      </c>
      <c r="F94" s="506" t="s">
        <v>313</v>
      </c>
      <c r="G94" s="124">
        <v>28.98997</v>
      </c>
      <c r="H94" s="125">
        <v>7.9574309999999997</v>
      </c>
      <c r="I94" s="126">
        <v>10.69205</v>
      </c>
      <c r="J94" s="124">
        <f t="shared" si="62"/>
        <v>18.297919999999998</v>
      </c>
      <c r="K94" s="125">
        <f t="shared" ref="K94:L180" si="79">G94-H94</f>
        <v>21.032539</v>
      </c>
      <c r="L94" s="126">
        <f t="shared" si="79"/>
        <v>-2.7346190000000004</v>
      </c>
      <c r="M94" s="314">
        <f t="shared" si="63"/>
        <v>0.63118106020806497</v>
      </c>
      <c r="N94" s="314">
        <f t="shared" si="64"/>
        <v>0.72551089221548004</v>
      </c>
      <c r="O94" s="314">
        <f t="shared" si="65"/>
        <v>-9.4329832007414988E-2</v>
      </c>
      <c r="P94" s="128">
        <f t="shared" si="66"/>
        <v>1.1494497188751509</v>
      </c>
      <c r="Q94" s="129">
        <f t="shared" si="67"/>
        <v>-0.14944971887515088</v>
      </c>
      <c r="R94" s="82">
        <v>1991</v>
      </c>
      <c r="S94" s="82" t="s">
        <v>447</v>
      </c>
      <c r="T94" s="82" t="s">
        <v>14</v>
      </c>
      <c r="U94" s="82" t="s">
        <v>90</v>
      </c>
      <c r="V94" s="506" t="s">
        <v>313</v>
      </c>
      <c r="W94" s="124">
        <v>25.417110000000001</v>
      </c>
      <c r="X94" s="125">
        <v>4.5368630000000003</v>
      </c>
      <c r="Y94" s="126">
        <v>5.5123100000000003</v>
      </c>
      <c r="Z94" s="124">
        <f t="shared" si="68"/>
        <v>19.904800000000002</v>
      </c>
      <c r="AA94" s="125">
        <f t="shared" ref="AA94:AB180" si="80">W94-X94</f>
        <v>20.880247000000001</v>
      </c>
      <c r="AB94" s="126">
        <f t="shared" si="80"/>
        <v>-0.97544699999999995</v>
      </c>
      <c r="AC94" s="314">
        <f t="shared" si="69"/>
        <v>0.78312601235939105</v>
      </c>
      <c r="AD94" s="314">
        <f t="shared" si="70"/>
        <v>0.82150358557680236</v>
      </c>
      <c r="AE94" s="314">
        <f t="shared" si="71"/>
        <v>-3.837757321741142E-2</v>
      </c>
      <c r="AF94" s="128">
        <f t="shared" si="72"/>
        <v>1.0490056167356616</v>
      </c>
      <c r="AG94" s="129">
        <f t="shared" si="73"/>
        <v>-4.9005616735661742E-2</v>
      </c>
      <c r="AH94" s="82">
        <v>1991</v>
      </c>
      <c r="AI94" s="87" t="s">
        <v>512</v>
      </c>
      <c r="AJ94" s="1084" t="s">
        <v>447</v>
      </c>
      <c r="AK94" s="1084" t="s">
        <v>14</v>
      </c>
      <c r="AL94" s="1084" t="s">
        <v>90</v>
      </c>
      <c r="AM94" s="1131" t="s">
        <v>313</v>
      </c>
      <c r="AN94" s="548">
        <v>22.458970000000001</v>
      </c>
      <c r="AO94" s="549">
        <v>2.1204179999999999</v>
      </c>
      <c r="AP94" s="550">
        <v>2.457325</v>
      </c>
      <c r="AQ94" s="124">
        <f t="shared" si="77"/>
        <v>20.001645</v>
      </c>
      <c r="AR94" s="125">
        <f t="shared" si="74"/>
        <v>20.338552</v>
      </c>
      <c r="AS94" s="126">
        <f t="shared" si="74"/>
        <v>-0.33690700000000007</v>
      </c>
      <c r="AT94" s="314">
        <f t="shared" si="78"/>
        <v>0.89058603310837492</v>
      </c>
      <c r="AU94" s="314">
        <f t="shared" si="58"/>
        <v>0.90558703270897989</v>
      </c>
      <c r="AV94" s="314">
        <f t="shared" si="59"/>
        <v>-1.5000999600605016E-2</v>
      </c>
      <c r="AW94" s="128">
        <f t="shared" si="60"/>
        <v>1.0168439645839129</v>
      </c>
      <c r="AX94" s="129">
        <f t="shared" si="75"/>
        <v>-1.6843964583912976E-2</v>
      </c>
      <c r="AY94" s="82">
        <v>1991</v>
      </c>
      <c r="AZ94" s="87" t="s">
        <v>512</v>
      </c>
      <c r="BA94" s="82" t="s">
        <v>447</v>
      </c>
      <c r="BB94" s="82" t="s">
        <v>14</v>
      </c>
      <c r="BC94" s="82" t="s">
        <v>90</v>
      </c>
      <c r="BD94" s="1132" t="s">
        <v>313</v>
      </c>
      <c r="BE94" s="124">
        <v>19.488489999999999</v>
      </c>
      <c r="BF94" s="125">
        <v>1.918944</v>
      </c>
      <c r="BG94" s="126">
        <v>2.399178</v>
      </c>
      <c r="BH94" s="124">
        <f t="shared" si="45"/>
        <v>17.089312</v>
      </c>
      <c r="BI94" s="125">
        <f t="shared" si="46"/>
        <v>17.569545999999999</v>
      </c>
      <c r="BJ94" s="126">
        <f t="shared" si="46"/>
        <v>-0.48023400000000005</v>
      </c>
      <c r="BK94" s="127">
        <f t="shared" si="47"/>
        <v>0.8768925658170541</v>
      </c>
      <c r="BL94" s="127">
        <f t="shared" si="48"/>
        <v>0.90153449548938891</v>
      </c>
      <c r="BM94" s="127">
        <f t="shared" si="51"/>
        <v>-2.4641929672334802E-2</v>
      </c>
      <c r="BN94" s="128">
        <f t="shared" si="49"/>
        <v>1.0281014238607147</v>
      </c>
      <c r="BO94" s="129">
        <f t="shared" si="76"/>
        <v>-2.8101423860714819E-2</v>
      </c>
      <c r="BP94" s="81"/>
      <c r="BQ94" s="81"/>
      <c r="BR94" s="81"/>
      <c r="BS94" s="81"/>
      <c r="BT94" s="81"/>
      <c r="BU94" s="81"/>
      <c r="BV94" s="81"/>
      <c r="BW94" s="81"/>
      <c r="BX94" s="81"/>
    </row>
    <row r="95" spans="1:76" ht="11.45" customHeight="1">
      <c r="A95" s="663">
        <v>1987</v>
      </c>
      <c r="B95" s="87" t="s">
        <v>512</v>
      </c>
      <c r="C95" s="82" t="s">
        <v>447</v>
      </c>
      <c r="D95" s="82" t="s">
        <v>16</v>
      </c>
      <c r="E95" s="82" t="s">
        <v>91</v>
      </c>
      <c r="F95" s="506" t="s">
        <v>313</v>
      </c>
      <c r="G95" s="124">
        <v>25.92351</v>
      </c>
      <c r="H95" s="125">
        <v>7.6067989999999996</v>
      </c>
      <c r="I95" s="126">
        <v>10.707330000000001</v>
      </c>
      <c r="J95" s="124">
        <f t="shared" si="62"/>
        <v>15.21618</v>
      </c>
      <c r="K95" s="125">
        <f t="shared" si="79"/>
        <v>18.316711000000002</v>
      </c>
      <c r="L95" s="126">
        <f t="shared" si="79"/>
        <v>-3.100531000000001</v>
      </c>
      <c r="M95" s="314">
        <f t="shared" si="63"/>
        <v>0.58696449670588591</v>
      </c>
      <c r="N95" s="314">
        <f t="shared" si="64"/>
        <v>0.70656755200202448</v>
      </c>
      <c r="O95" s="314">
        <f t="shared" si="65"/>
        <v>-0.11960305529613856</v>
      </c>
      <c r="P95" s="128">
        <f t="shared" si="66"/>
        <v>1.2037653997258182</v>
      </c>
      <c r="Q95" s="129">
        <f t="shared" si="67"/>
        <v>-0.20376539972581825</v>
      </c>
      <c r="R95" s="82">
        <v>1987</v>
      </c>
      <c r="S95" s="82" t="s">
        <v>447</v>
      </c>
      <c r="T95" s="82" t="s">
        <v>16</v>
      </c>
      <c r="U95" s="82" t="s">
        <v>91</v>
      </c>
      <c r="V95" s="506" t="s">
        <v>313</v>
      </c>
      <c r="W95" s="124">
        <v>22.646000000000001</v>
      </c>
      <c r="X95" s="125">
        <v>4.129302</v>
      </c>
      <c r="Y95" s="126">
        <v>5.143249</v>
      </c>
      <c r="Z95" s="124">
        <f t="shared" si="68"/>
        <v>17.502751</v>
      </c>
      <c r="AA95" s="125">
        <f t="shared" si="80"/>
        <v>18.516698000000002</v>
      </c>
      <c r="AB95" s="126">
        <f t="shared" si="80"/>
        <v>-1.0139469999999999</v>
      </c>
      <c r="AC95" s="314">
        <f t="shared" si="69"/>
        <v>0.77288488033206748</v>
      </c>
      <c r="AD95" s="314">
        <f t="shared" si="70"/>
        <v>0.81765865936589244</v>
      </c>
      <c r="AE95" s="314">
        <f t="shared" si="71"/>
        <v>-4.4773779033824956E-2</v>
      </c>
      <c r="AF95" s="128">
        <f t="shared" si="72"/>
        <v>1.057930721861952</v>
      </c>
      <c r="AG95" s="129">
        <f t="shared" si="73"/>
        <v>-5.7930721861951869E-2</v>
      </c>
      <c r="AH95" s="82">
        <v>1987</v>
      </c>
      <c r="AI95" s="87" t="s">
        <v>512</v>
      </c>
      <c r="AJ95" s="1084" t="s">
        <v>447</v>
      </c>
      <c r="AK95" s="1084" t="s">
        <v>16</v>
      </c>
      <c r="AL95" s="1084" t="s">
        <v>91</v>
      </c>
      <c r="AM95" s="1131" t="s">
        <v>313</v>
      </c>
      <c r="AN95" s="548">
        <v>19.835380000000001</v>
      </c>
      <c r="AO95" s="549">
        <v>1.96608</v>
      </c>
      <c r="AP95" s="550">
        <v>2.3144200000000001</v>
      </c>
      <c r="AQ95" s="124">
        <f t="shared" si="77"/>
        <v>17.520960000000002</v>
      </c>
      <c r="AR95" s="125">
        <f t="shared" si="74"/>
        <v>17.869299999999999</v>
      </c>
      <c r="AS95" s="126">
        <f t="shared" si="74"/>
        <v>-0.34834000000000009</v>
      </c>
      <c r="AT95" s="314">
        <f t="shared" si="78"/>
        <v>0.88331859535839508</v>
      </c>
      <c r="AU95" s="314">
        <f t="shared" si="58"/>
        <v>0.90088014446912534</v>
      </c>
      <c r="AV95" s="314">
        <f t="shared" si="59"/>
        <v>-1.7561549110730428E-2</v>
      </c>
      <c r="AW95" s="128">
        <f t="shared" si="60"/>
        <v>1.0198813307033403</v>
      </c>
      <c r="AX95" s="129">
        <f t="shared" si="75"/>
        <v>-1.9881330703340458E-2</v>
      </c>
      <c r="AY95" s="82">
        <v>1987</v>
      </c>
      <c r="AZ95" s="87" t="s">
        <v>512</v>
      </c>
      <c r="BA95" s="82" t="s">
        <v>447</v>
      </c>
      <c r="BB95" s="82" t="s">
        <v>16</v>
      </c>
      <c r="BC95" s="82" t="s">
        <v>91</v>
      </c>
      <c r="BD95" s="1132" t="s">
        <v>313</v>
      </c>
      <c r="BE95" s="124">
        <v>17.36984</v>
      </c>
      <c r="BF95" s="125">
        <v>1.79332</v>
      </c>
      <c r="BG95" s="126">
        <v>2.2675679999999998</v>
      </c>
      <c r="BH95" s="124">
        <f t="shared" si="45"/>
        <v>15.102271999999999</v>
      </c>
      <c r="BI95" s="125">
        <f t="shared" si="46"/>
        <v>15.57652</v>
      </c>
      <c r="BJ95" s="126">
        <f t="shared" si="46"/>
        <v>-0.47424799999999978</v>
      </c>
      <c r="BK95" s="127">
        <f t="shared" si="47"/>
        <v>0.86945371978095365</v>
      </c>
      <c r="BL95" s="127">
        <f t="shared" si="48"/>
        <v>0.89675667709086559</v>
      </c>
      <c r="BM95" s="127">
        <f t="shared" si="51"/>
        <v>-2.730295730991188E-2</v>
      </c>
      <c r="BN95" s="128">
        <f t="shared" si="49"/>
        <v>1.0314024273963547</v>
      </c>
      <c r="BO95" s="129">
        <f t="shared" si="76"/>
        <v>-3.1402427396354654E-2</v>
      </c>
      <c r="BP95" s="81"/>
      <c r="BQ95" s="81"/>
      <c r="BR95" s="81"/>
      <c r="BS95" s="81"/>
      <c r="BT95" s="81"/>
      <c r="BU95" s="81"/>
      <c r="BV95" s="81"/>
      <c r="BW95" s="81"/>
      <c r="BX95" s="81"/>
    </row>
    <row r="96" spans="1:76" ht="11.45" customHeight="1">
      <c r="A96" s="661">
        <v>2010</v>
      </c>
      <c r="B96" s="359" t="s">
        <v>512</v>
      </c>
      <c r="C96" s="116" t="s">
        <v>448</v>
      </c>
      <c r="D96" s="116" t="s">
        <v>4</v>
      </c>
      <c r="E96" s="116" t="s">
        <v>92</v>
      </c>
      <c r="F96" s="505" t="s">
        <v>402</v>
      </c>
      <c r="G96" s="513">
        <v>44.277920000000002</v>
      </c>
      <c r="H96" s="514">
        <v>15.292389999999999</v>
      </c>
      <c r="I96" s="515">
        <v>15.474159999999999</v>
      </c>
      <c r="J96" s="513">
        <f t="shared" si="62"/>
        <v>28.803760000000004</v>
      </c>
      <c r="K96" s="514">
        <f t="shared" si="79"/>
        <v>28.985530000000004</v>
      </c>
      <c r="L96" s="515">
        <f t="shared" si="79"/>
        <v>-0.18177000000000021</v>
      </c>
      <c r="M96" s="517">
        <f t="shared" si="63"/>
        <v>0.65052197573869786</v>
      </c>
      <c r="N96" s="517">
        <f t="shared" si="64"/>
        <v>0.65462718212598969</v>
      </c>
      <c r="O96" s="517">
        <f t="shared" si="65"/>
        <v>-4.1052063872919096E-3</v>
      </c>
      <c r="P96" s="516">
        <f t="shared" si="66"/>
        <v>1.0063106344449475</v>
      </c>
      <c r="Q96" s="518">
        <f t="shared" si="67"/>
        <v>-6.310634444947472E-3</v>
      </c>
      <c r="R96" s="116">
        <v>2010</v>
      </c>
      <c r="S96" s="116" t="s">
        <v>448</v>
      </c>
      <c r="T96" s="116" t="s">
        <v>4</v>
      </c>
      <c r="U96" s="116" t="s">
        <v>92</v>
      </c>
      <c r="V96" s="505" t="s">
        <v>402</v>
      </c>
      <c r="W96" s="513">
        <v>39.262520000000002</v>
      </c>
      <c r="X96" s="514">
        <v>8.9184110000000008</v>
      </c>
      <c r="Y96" s="515">
        <v>9.1243230000000004</v>
      </c>
      <c r="Z96" s="513">
        <f t="shared" si="68"/>
        <v>30.138197000000002</v>
      </c>
      <c r="AA96" s="514">
        <f t="shared" si="80"/>
        <v>30.344109000000003</v>
      </c>
      <c r="AB96" s="515">
        <f t="shared" si="80"/>
        <v>-0.20591199999999965</v>
      </c>
      <c r="AC96" s="517">
        <f t="shared" si="69"/>
        <v>0.76760730080494066</v>
      </c>
      <c r="AD96" s="517">
        <f t="shared" si="70"/>
        <v>0.77285179351707434</v>
      </c>
      <c r="AE96" s="517">
        <f t="shared" si="71"/>
        <v>-5.2444927121335985E-3</v>
      </c>
      <c r="AF96" s="516">
        <f t="shared" si="72"/>
        <v>1.0068322600718285</v>
      </c>
      <c r="AG96" s="518">
        <f t="shared" si="73"/>
        <v>-6.8322600718284388E-3</v>
      </c>
      <c r="AH96" s="116">
        <v>2010</v>
      </c>
      <c r="AI96" s="359" t="s">
        <v>512</v>
      </c>
      <c r="AJ96" s="1106" t="s">
        <v>448</v>
      </c>
      <c r="AK96" s="1106" t="s">
        <v>4</v>
      </c>
      <c r="AL96" s="1106" t="s">
        <v>92</v>
      </c>
      <c r="AM96" s="1133" t="s">
        <v>402</v>
      </c>
      <c r="AN96" s="545">
        <v>34.319310000000002</v>
      </c>
      <c r="AO96" s="546">
        <v>4.5496259999999999</v>
      </c>
      <c r="AP96" s="547">
        <v>4.6975680000000004</v>
      </c>
      <c r="AQ96" s="513">
        <f t="shared" si="77"/>
        <v>29.621742000000001</v>
      </c>
      <c r="AR96" s="514">
        <f t="shared" si="74"/>
        <v>29.769684000000002</v>
      </c>
      <c r="AS96" s="515">
        <f t="shared" si="74"/>
        <v>-0.14794200000000046</v>
      </c>
      <c r="AT96" s="517">
        <f t="shared" si="78"/>
        <v>0.86312172360108641</v>
      </c>
      <c r="AU96" s="517">
        <f t="shared" si="58"/>
        <v>0.86743247460394746</v>
      </c>
      <c r="AV96" s="517">
        <f t="shared" si="59"/>
        <v>-4.3107510028610845E-3</v>
      </c>
      <c r="AW96" s="516">
        <f t="shared" si="60"/>
        <v>1.0049943720392946</v>
      </c>
      <c r="AX96" s="518">
        <f t="shared" si="75"/>
        <v>-4.994372039294666E-3</v>
      </c>
      <c r="AY96" s="116">
        <v>2010</v>
      </c>
      <c r="AZ96" s="359" t="s">
        <v>512</v>
      </c>
      <c r="BA96" s="116" t="s">
        <v>448</v>
      </c>
      <c r="BB96" s="116" t="s">
        <v>4</v>
      </c>
      <c r="BC96" s="116" t="s">
        <v>92</v>
      </c>
      <c r="BD96" s="700" t="s">
        <v>402</v>
      </c>
      <c r="BE96" s="513">
        <v>29.036100000000001</v>
      </c>
      <c r="BF96" s="514">
        <v>4.0766150000000003</v>
      </c>
      <c r="BG96" s="515">
        <v>4.171729</v>
      </c>
      <c r="BH96" s="513">
        <f t="shared" si="45"/>
        <v>24.864371000000002</v>
      </c>
      <c r="BI96" s="514">
        <f t="shared" si="46"/>
        <v>24.959485000000001</v>
      </c>
      <c r="BJ96" s="515">
        <f t="shared" si="46"/>
        <v>-9.5113999999999699E-2</v>
      </c>
      <c r="BK96" s="517">
        <f t="shared" si="47"/>
        <v>0.85632612506500527</v>
      </c>
      <c r="BL96" s="517">
        <f t="shared" si="48"/>
        <v>0.85960184046755594</v>
      </c>
      <c r="BM96" s="517">
        <f t="shared" si="51"/>
        <v>-3.2757154025506077E-3</v>
      </c>
      <c r="BN96" s="516">
        <f t="shared" si="49"/>
        <v>1.003825312934721</v>
      </c>
      <c r="BO96" s="518">
        <f t="shared" si="76"/>
        <v>-3.8253129347209183E-3</v>
      </c>
      <c r="BP96" s="81"/>
      <c r="BQ96" s="81"/>
      <c r="BR96" s="81"/>
      <c r="BS96" s="81"/>
      <c r="BT96" s="81"/>
      <c r="BU96" s="81"/>
      <c r="BV96" s="81"/>
      <c r="BW96" s="81"/>
      <c r="BX96" s="81"/>
    </row>
    <row r="97" spans="1:76" ht="11.45" customHeight="1">
      <c r="A97" s="663">
        <v>2005</v>
      </c>
      <c r="B97" s="87" t="s">
        <v>512</v>
      </c>
      <c r="C97" s="82" t="s">
        <v>448</v>
      </c>
      <c r="D97" s="82" t="s">
        <v>8</v>
      </c>
      <c r="E97" s="82" t="s">
        <v>93</v>
      </c>
      <c r="F97" s="506" t="s">
        <v>402</v>
      </c>
      <c r="G97" s="124">
        <v>43.648299999999999</v>
      </c>
      <c r="H97" s="125">
        <v>14.45777</v>
      </c>
      <c r="I97" s="126">
        <v>14.855460000000001</v>
      </c>
      <c r="J97" s="124">
        <f t="shared" si="62"/>
        <v>28.792839999999998</v>
      </c>
      <c r="K97" s="125">
        <f t="shared" si="79"/>
        <v>29.190529999999999</v>
      </c>
      <c r="L97" s="126">
        <f t="shared" si="79"/>
        <v>-0.39769000000000077</v>
      </c>
      <c r="M97" s="314">
        <f t="shared" si="63"/>
        <v>0.65965547340904451</v>
      </c>
      <c r="N97" s="314">
        <f t="shared" si="64"/>
        <v>0.66876671027279411</v>
      </c>
      <c r="O97" s="314">
        <f t="shared" si="65"/>
        <v>-9.1112368637495788E-3</v>
      </c>
      <c r="P97" s="128">
        <f t="shared" si="66"/>
        <v>1.0138121144006635</v>
      </c>
      <c r="Q97" s="129">
        <f t="shared" si="67"/>
        <v>-1.3812114400663525E-2</v>
      </c>
      <c r="R97" s="82">
        <v>2005</v>
      </c>
      <c r="S97" s="82" t="s">
        <v>448</v>
      </c>
      <c r="T97" s="82" t="s">
        <v>8</v>
      </c>
      <c r="U97" s="82" t="s">
        <v>93</v>
      </c>
      <c r="V97" s="506" t="s">
        <v>402</v>
      </c>
      <c r="W97" s="124">
        <v>37.95335</v>
      </c>
      <c r="X97" s="125">
        <v>8.2292109999999994</v>
      </c>
      <c r="Y97" s="126">
        <v>8.4889220000000005</v>
      </c>
      <c r="Z97" s="124">
        <f t="shared" si="68"/>
        <v>29.464427999999998</v>
      </c>
      <c r="AA97" s="125">
        <f t="shared" si="80"/>
        <v>29.724139000000001</v>
      </c>
      <c r="AB97" s="126">
        <f t="shared" si="80"/>
        <v>-0.25971100000000114</v>
      </c>
      <c r="AC97" s="314">
        <f t="shared" si="69"/>
        <v>0.77633273479152687</v>
      </c>
      <c r="AD97" s="314">
        <f t="shared" si="70"/>
        <v>0.78317563535234702</v>
      </c>
      <c r="AE97" s="314">
        <f t="shared" si="71"/>
        <v>-6.842900560820089E-3</v>
      </c>
      <c r="AF97" s="128">
        <f t="shared" si="72"/>
        <v>1.0088143913738967</v>
      </c>
      <c r="AG97" s="129">
        <f t="shared" si="73"/>
        <v>-8.8143913738967256E-3</v>
      </c>
      <c r="AH97" s="82">
        <v>2005</v>
      </c>
      <c r="AI97" s="87" t="s">
        <v>512</v>
      </c>
      <c r="AJ97" s="1084" t="s">
        <v>448</v>
      </c>
      <c r="AK97" s="1084" t="s">
        <v>8</v>
      </c>
      <c r="AL97" s="1084" t="s">
        <v>93</v>
      </c>
      <c r="AM97" s="1131" t="s">
        <v>402</v>
      </c>
      <c r="AN97" s="548">
        <v>32.529850000000003</v>
      </c>
      <c r="AO97" s="549">
        <v>3.9185379999999999</v>
      </c>
      <c r="AP97" s="550">
        <v>4.0819840000000003</v>
      </c>
      <c r="AQ97" s="124">
        <f t="shared" si="77"/>
        <v>28.447866000000005</v>
      </c>
      <c r="AR97" s="125">
        <f t="shared" si="74"/>
        <v>28.611312000000005</v>
      </c>
      <c r="AS97" s="126">
        <f t="shared" si="74"/>
        <v>-0.16344600000000042</v>
      </c>
      <c r="AT97" s="314">
        <f t="shared" si="78"/>
        <v>0.87451574476980376</v>
      </c>
      <c r="AU97" s="314">
        <f t="shared" si="58"/>
        <v>0.87954023765864286</v>
      </c>
      <c r="AV97" s="314">
        <f t="shared" si="59"/>
        <v>-5.024492888839033E-3</v>
      </c>
      <c r="AW97" s="128">
        <f t="shared" si="60"/>
        <v>1.0057454573218252</v>
      </c>
      <c r="AX97" s="129">
        <f t="shared" si="75"/>
        <v>-5.7454573218251375E-3</v>
      </c>
      <c r="AY97" s="82">
        <v>2005</v>
      </c>
      <c r="AZ97" s="87" t="s">
        <v>512</v>
      </c>
      <c r="BA97" s="82" t="s">
        <v>448</v>
      </c>
      <c r="BB97" s="82" t="s">
        <v>8</v>
      </c>
      <c r="BC97" s="82" t="s">
        <v>93</v>
      </c>
      <c r="BD97" s="1132" t="s">
        <v>402</v>
      </c>
      <c r="BE97" s="124">
        <v>28.316610000000001</v>
      </c>
      <c r="BF97" s="125">
        <v>3.5305</v>
      </c>
      <c r="BG97" s="126">
        <v>3.6987350000000001</v>
      </c>
      <c r="BH97" s="124">
        <f t="shared" si="45"/>
        <v>24.617875000000002</v>
      </c>
      <c r="BI97" s="125">
        <f t="shared" si="46"/>
        <v>24.786110000000001</v>
      </c>
      <c r="BJ97" s="126">
        <f t="shared" si="46"/>
        <v>-0.16823500000000013</v>
      </c>
      <c r="BK97" s="314">
        <f t="shared" si="47"/>
        <v>0.86937931482617448</v>
      </c>
      <c r="BL97" s="314">
        <f t="shared" si="48"/>
        <v>0.87532052742189126</v>
      </c>
      <c r="BM97" s="314">
        <f t="shared" si="51"/>
        <v>-5.941212595716794E-3</v>
      </c>
      <c r="BN97" s="128">
        <f t="shared" si="49"/>
        <v>1.0068338554810274</v>
      </c>
      <c r="BO97" s="129">
        <f t="shared" si="76"/>
        <v>-6.8338554810275101E-3</v>
      </c>
      <c r="BP97" s="81"/>
      <c r="BQ97" s="81"/>
      <c r="BR97" s="81"/>
      <c r="BS97" s="81"/>
      <c r="BT97" s="81"/>
      <c r="BU97" s="81"/>
      <c r="BV97" s="81"/>
      <c r="BW97" s="81"/>
      <c r="BX97" s="81"/>
    </row>
    <row r="98" spans="1:76" ht="11.45" customHeight="1">
      <c r="A98" s="663">
        <v>2000</v>
      </c>
      <c r="B98" s="87" t="s">
        <v>512</v>
      </c>
      <c r="C98" s="82" t="s">
        <v>448</v>
      </c>
      <c r="D98" s="82" t="s">
        <v>10</v>
      </c>
      <c r="E98" s="82" t="s">
        <v>94</v>
      </c>
      <c r="F98" s="506" t="s">
        <v>402</v>
      </c>
      <c r="G98" s="124">
        <v>41.913069999999998</v>
      </c>
      <c r="H98" s="125">
        <v>13.536530000000001</v>
      </c>
      <c r="I98" s="126">
        <v>13.75278</v>
      </c>
      <c r="J98" s="124">
        <f t="shared" si="62"/>
        <v>28.160289999999996</v>
      </c>
      <c r="K98" s="125">
        <f t="shared" si="79"/>
        <v>28.376539999999999</v>
      </c>
      <c r="L98" s="126">
        <f t="shared" si="79"/>
        <v>-0.21624999999999872</v>
      </c>
      <c r="M98" s="314">
        <f t="shared" si="63"/>
        <v>0.67187371385584493</v>
      </c>
      <c r="N98" s="314">
        <f t="shared" si="64"/>
        <v>0.67703320229226827</v>
      </c>
      <c r="O98" s="314">
        <f t="shared" si="65"/>
        <v>-5.1594884364232624E-3</v>
      </c>
      <c r="P98" s="128">
        <f t="shared" si="66"/>
        <v>1.0076792533031442</v>
      </c>
      <c r="Q98" s="129">
        <f t="shared" si="67"/>
        <v>-7.6792533031442055E-3</v>
      </c>
      <c r="R98" s="82">
        <v>2000</v>
      </c>
      <c r="S98" s="82" t="s">
        <v>448</v>
      </c>
      <c r="T98" s="82" t="s">
        <v>10</v>
      </c>
      <c r="U98" s="82" t="s">
        <v>94</v>
      </c>
      <c r="V98" s="506" t="s">
        <v>402</v>
      </c>
      <c r="W98" s="124">
        <v>36.699629999999999</v>
      </c>
      <c r="X98" s="125">
        <v>7.2621919999999998</v>
      </c>
      <c r="Y98" s="126">
        <v>7.3322609999999999</v>
      </c>
      <c r="Z98" s="124">
        <f t="shared" si="68"/>
        <v>29.367369</v>
      </c>
      <c r="AA98" s="125">
        <f t="shared" si="80"/>
        <v>29.437438</v>
      </c>
      <c r="AB98" s="126">
        <f t="shared" si="80"/>
        <v>-7.0069000000000159E-2</v>
      </c>
      <c r="AC98" s="314">
        <f t="shared" si="69"/>
        <v>0.80020885769148087</v>
      </c>
      <c r="AD98" s="314">
        <f t="shared" si="70"/>
        <v>0.80211811399733457</v>
      </c>
      <c r="AE98" s="314">
        <f t="shared" si="71"/>
        <v>-1.9092563058537692E-3</v>
      </c>
      <c r="AF98" s="128">
        <f t="shared" si="72"/>
        <v>1.0023859474779644</v>
      </c>
      <c r="AG98" s="129">
        <f t="shared" si="73"/>
        <v>-2.3859474779644087E-3</v>
      </c>
      <c r="AH98" s="82">
        <v>2000</v>
      </c>
      <c r="AI98" s="87" t="s">
        <v>512</v>
      </c>
      <c r="AJ98" s="1084" t="s">
        <v>448</v>
      </c>
      <c r="AK98" s="1084" t="s">
        <v>10</v>
      </c>
      <c r="AL98" s="1084" t="s">
        <v>94</v>
      </c>
      <c r="AM98" s="1131" t="s">
        <v>402</v>
      </c>
      <c r="AN98" s="548">
        <v>31.097280000000001</v>
      </c>
      <c r="AO98" s="549">
        <v>2.7211979999999998</v>
      </c>
      <c r="AP98" s="550">
        <v>2.8408980000000001</v>
      </c>
      <c r="AQ98" s="124">
        <f t="shared" si="77"/>
        <v>28.256382000000002</v>
      </c>
      <c r="AR98" s="125">
        <f t="shared" si="74"/>
        <v>28.376082</v>
      </c>
      <c r="AS98" s="126">
        <f t="shared" si="74"/>
        <v>-0.11970000000000036</v>
      </c>
      <c r="AT98" s="314">
        <f t="shared" si="78"/>
        <v>0.90864480752014332</v>
      </c>
      <c r="AU98" s="314">
        <f t="shared" si="58"/>
        <v>0.91249401876948721</v>
      </c>
      <c r="AV98" s="314">
        <f t="shared" si="59"/>
        <v>-3.8492112493440055E-3</v>
      </c>
      <c r="AW98" s="128">
        <f t="shared" si="60"/>
        <v>1.0042362111327627</v>
      </c>
      <c r="AX98" s="129">
        <f t="shared" si="75"/>
        <v>-4.2362111327628694E-3</v>
      </c>
      <c r="AY98" s="82">
        <v>2000</v>
      </c>
      <c r="AZ98" s="87" t="s">
        <v>512</v>
      </c>
      <c r="BA98" s="82" t="s">
        <v>448</v>
      </c>
      <c r="BB98" s="82" t="s">
        <v>10</v>
      </c>
      <c r="BC98" s="82" t="s">
        <v>94</v>
      </c>
      <c r="BD98" s="1132" t="s">
        <v>402</v>
      </c>
      <c r="BE98" s="124">
        <v>27.095289999999999</v>
      </c>
      <c r="BF98" s="125">
        <v>2.956804</v>
      </c>
      <c r="BG98" s="126">
        <v>3.0634839999999999</v>
      </c>
      <c r="BH98" s="124">
        <f t="shared" si="45"/>
        <v>24.031806</v>
      </c>
      <c r="BI98" s="125">
        <f t="shared" si="46"/>
        <v>24.138486</v>
      </c>
      <c r="BJ98" s="126">
        <f t="shared" si="46"/>
        <v>-0.10667999999999989</v>
      </c>
      <c r="BK98" s="314">
        <f t="shared" si="47"/>
        <v>0.88693665947107414</v>
      </c>
      <c r="BL98" s="314">
        <f t="shared" si="48"/>
        <v>0.89087387512737459</v>
      </c>
      <c r="BM98" s="314">
        <f t="shared" si="51"/>
        <v>-3.9372156563004081E-3</v>
      </c>
      <c r="BN98" s="128">
        <f t="shared" si="49"/>
        <v>1.0044391170601161</v>
      </c>
      <c r="BO98" s="129">
        <f t="shared" si="76"/>
        <v>-4.4391170601160764E-3</v>
      </c>
      <c r="BP98" s="81"/>
      <c r="BQ98" s="81"/>
      <c r="BR98" s="81"/>
      <c r="BS98" s="81"/>
      <c r="BT98" s="81"/>
      <c r="BU98" s="81"/>
      <c r="BV98" s="81"/>
      <c r="BW98" s="81"/>
      <c r="BX98" s="81"/>
    </row>
    <row r="99" spans="1:76" ht="11.45" customHeight="1">
      <c r="A99" s="663">
        <v>1994</v>
      </c>
      <c r="B99" s="87" t="s">
        <v>512</v>
      </c>
      <c r="C99" s="82" t="s">
        <v>448</v>
      </c>
      <c r="D99" s="82" t="s">
        <v>12</v>
      </c>
      <c r="E99" s="82" t="s">
        <v>95</v>
      </c>
      <c r="F99" s="506" t="s">
        <v>402</v>
      </c>
      <c r="G99" s="124">
        <v>42.705440000000003</v>
      </c>
      <c r="H99" s="125">
        <v>13.796670000000001</v>
      </c>
      <c r="I99" s="126">
        <v>14.07657</v>
      </c>
      <c r="J99" s="124">
        <f t="shared" si="62"/>
        <v>28.628870000000003</v>
      </c>
      <c r="K99" s="125">
        <f t="shared" si="79"/>
        <v>28.908770000000004</v>
      </c>
      <c r="L99" s="126">
        <f t="shared" si="79"/>
        <v>-0.27989999999999959</v>
      </c>
      <c r="M99" s="314">
        <f t="shared" si="63"/>
        <v>0.67037993286101261</v>
      </c>
      <c r="N99" s="314">
        <f t="shared" si="64"/>
        <v>0.67693413298165295</v>
      </c>
      <c r="O99" s="314">
        <f t="shared" si="65"/>
        <v>-6.5542001206403584E-3</v>
      </c>
      <c r="P99" s="128">
        <f t="shared" si="66"/>
        <v>1.0097768441436914</v>
      </c>
      <c r="Q99" s="129">
        <f t="shared" si="67"/>
        <v>-9.7768441436913E-3</v>
      </c>
      <c r="R99" s="82">
        <v>1994</v>
      </c>
      <c r="S99" s="82" t="s">
        <v>448</v>
      </c>
      <c r="T99" s="82" t="s">
        <v>12</v>
      </c>
      <c r="U99" s="82" t="s">
        <v>95</v>
      </c>
      <c r="V99" s="506" t="s">
        <v>402</v>
      </c>
      <c r="W99" s="124">
        <v>37.173810000000003</v>
      </c>
      <c r="X99" s="125">
        <v>7.8057359999999996</v>
      </c>
      <c r="Y99" s="126">
        <v>7.9850380000000003</v>
      </c>
      <c r="Z99" s="124">
        <f t="shared" si="68"/>
        <v>29.188772000000004</v>
      </c>
      <c r="AA99" s="125">
        <f t="shared" si="80"/>
        <v>29.368074000000004</v>
      </c>
      <c r="AB99" s="126">
        <f t="shared" si="80"/>
        <v>-0.17930200000000074</v>
      </c>
      <c r="AC99" s="314">
        <f t="shared" si="69"/>
        <v>0.78519721276888221</v>
      </c>
      <c r="AD99" s="314">
        <f t="shared" si="70"/>
        <v>0.79002055479381861</v>
      </c>
      <c r="AE99" s="314">
        <f t="shared" si="71"/>
        <v>-4.8233420249363928E-3</v>
      </c>
      <c r="AF99" s="128">
        <f t="shared" si="72"/>
        <v>1.0061428415008347</v>
      </c>
      <c r="AG99" s="129">
        <f t="shared" si="73"/>
        <v>-6.1428415008346606E-3</v>
      </c>
      <c r="AH99" s="82">
        <v>1994</v>
      </c>
      <c r="AI99" s="87" t="s">
        <v>512</v>
      </c>
      <c r="AJ99" s="1084" t="s">
        <v>448</v>
      </c>
      <c r="AK99" s="1084" t="s">
        <v>12</v>
      </c>
      <c r="AL99" s="1084" t="s">
        <v>95</v>
      </c>
      <c r="AM99" s="1131" t="s">
        <v>402</v>
      </c>
      <c r="AN99" s="548">
        <v>31.325199999999999</v>
      </c>
      <c r="AO99" s="549">
        <v>3.287242</v>
      </c>
      <c r="AP99" s="550">
        <v>3.3581989999999999</v>
      </c>
      <c r="AQ99" s="124">
        <f t="shared" si="77"/>
        <v>27.967001</v>
      </c>
      <c r="AR99" s="125">
        <f t="shared" si="74"/>
        <v>28.037958</v>
      </c>
      <c r="AS99" s="126">
        <f t="shared" si="74"/>
        <v>-7.0956999999999937E-2</v>
      </c>
      <c r="AT99" s="314">
        <f t="shared" si="78"/>
        <v>0.89279560864735108</v>
      </c>
      <c r="AU99" s="314">
        <f t="shared" si="58"/>
        <v>0.89506078173483328</v>
      </c>
      <c r="AV99" s="314">
        <f t="shared" si="59"/>
        <v>-2.2651730874822806E-3</v>
      </c>
      <c r="AW99" s="128">
        <f t="shared" si="60"/>
        <v>1.0025371687153728</v>
      </c>
      <c r="AX99" s="129">
        <f t="shared" si="75"/>
        <v>-2.5371687153728046E-3</v>
      </c>
      <c r="AY99" s="82">
        <v>1994</v>
      </c>
      <c r="AZ99" s="87" t="s">
        <v>512</v>
      </c>
      <c r="BA99" s="82" t="s">
        <v>448</v>
      </c>
      <c r="BB99" s="82" t="s">
        <v>12</v>
      </c>
      <c r="BC99" s="82" t="s">
        <v>95</v>
      </c>
      <c r="BD99" s="1132" t="s">
        <v>402</v>
      </c>
      <c r="BE99" s="124">
        <v>27.118310000000001</v>
      </c>
      <c r="BF99" s="125">
        <v>3.1828270000000001</v>
      </c>
      <c r="BG99" s="126">
        <v>3.2734510000000001</v>
      </c>
      <c r="BH99" s="124">
        <f t="shared" si="45"/>
        <v>23.844859</v>
      </c>
      <c r="BI99" s="125">
        <f t="shared" si="46"/>
        <v>23.935483000000001</v>
      </c>
      <c r="BJ99" s="126">
        <f t="shared" si="46"/>
        <v>-9.0624000000000038E-2</v>
      </c>
      <c r="BK99" s="314">
        <f t="shared" si="47"/>
        <v>0.87929000737877838</v>
      </c>
      <c r="BL99" s="314">
        <f t="shared" si="48"/>
        <v>0.88263180854559153</v>
      </c>
      <c r="BM99" s="314">
        <f t="shared" si="51"/>
        <v>-3.3418011668131251E-3</v>
      </c>
      <c r="BN99" s="128">
        <f t="shared" si="49"/>
        <v>1.0038005676611466</v>
      </c>
      <c r="BO99" s="129">
        <f t="shared" si="76"/>
        <v>-3.8005676611465827E-3</v>
      </c>
      <c r="BP99" s="81"/>
      <c r="BQ99" s="81"/>
      <c r="BR99" s="81"/>
      <c r="BS99" s="81"/>
      <c r="BT99" s="81"/>
      <c r="BU99" s="81"/>
      <c r="BV99" s="81"/>
      <c r="BW99" s="81"/>
      <c r="BX99" s="81"/>
    </row>
    <row r="100" spans="1:76" ht="11.45" customHeight="1">
      <c r="A100" s="663">
        <v>1989</v>
      </c>
      <c r="B100" s="87" t="s">
        <v>512</v>
      </c>
      <c r="C100" s="82" t="s">
        <v>448</v>
      </c>
      <c r="D100" s="82" t="s">
        <v>14</v>
      </c>
      <c r="E100" s="82" t="s">
        <v>96</v>
      </c>
      <c r="F100" s="506" t="s">
        <v>402</v>
      </c>
      <c r="G100" s="124">
        <v>41.740769999999998</v>
      </c>
      <c r="H100" s="125">
        <v>15.290570000000001</v>
      </c>
      <c r="I100" s="126">
        <v>15.48709</v>
      </c>
      <c r="J100" s="124">
        <f t="shared" si="62"/>
        <v>26.253679999999996</v>
      </c>
      <c r="K100" s="125">
        <f t="shared" si="79"/>
        <v>26.450199999999995</v>
      </c>
      <c r="L100" s="126">
        <f t="shared" si="79"/>
        <v>-0.19651999999999958</v>
      </c>
      <c r="M100" s="314">
        <f t="shared" si="63"/>
        <v>0.62896970995024759</v>
      </c>
      <c r="N100" s="314">
        <f t="shared" si="64"/>
        <v>0.63367781667659695</v>
      </c>
      <c r="O100" s="314">
        <f t="shared" si="65"/>
        <v>-4.7081067263493124E-3</v>
      </c>
      <c r="P100" s="128">
        <f t="shared" si="66"/>
        <v>1.0074854268049278</v>
      </c>
      <c r="Q100" s="129">
        <f t="shared" si="67"/>
        <v>-7.4854268049279037E-3</v>
      </c>
      <c r="R100" s="82">
        <v>1989</v>
      </c>
      <c r="S100" s="82" t="s">
        <v>448</v>
      </c>
      <c r="T100" s="82" t="s">
        <v>14</v>
      </c>
      <c r="U100" s="82" t="s">
        <v>96</v>
      </c>
      <c r="V100" s="506" t="s">
        <v>402</v>
      </c>
      <c r="W100" s="124">
        <v>35.513570000000001</v>
      </c>
      <c r="X100" s="125">
        <v>8.8523350000000001</v>
      </c>
      <c r="Y100" s="126">
        <v>8.9357240000000004</v>
      </c>
      <c r="Z100" s="124">
        <f t="shared" si="68"/>
        <v>26.577846000000001</v>
      </c>
      <c r="AA100" s="125">
        <f t="shared" si="80"/>
        <v>26.661235000000001</v>
      </c>
      <c r="AB100" s="126">
        <f t="shared" si="80"/>
        <v>-8.3389000000000379E-2</v>
      </c>
      <c r="AC100" s="314">
        <f t="shared" si="69"/>
        <v>0.74838564526179707</v>
      </c>
      <c r="AD100" s="314">
        <f t="shared" si="70"/>
        <v>0.75073373361225015</v>
      </c>
      <c r="AE100" s="314">
        <f t="shared" si="71"/>
        <v>-2.3480883504530909E-3</v>
      </c>
      <c r="AF100" s="128">
        <f t="shared" si="72"/>
        <v>1.0031375379329086</v>
      </c>
      <c r="AG100" s="129">
        <f t="shared" si="73"/>
        <v>-3.1375379329084976E-3</v>
      </c>
      <c r="AH100" s="82">
        <v>1989</v>
      </c>
      <c r="AI100" s="87" t="s">
        <v>512</v>
      </c>
      <c r="AJ100" s="1084" t="s">
        <v>448</v>
      </c>
      <c r="AK100" s="1084" t="s">
        <v>14</v>
      </c>
      <c r="AL100" s="1084" t="s">
        <v>96</v>
      </c>
      <c r="AM100" s="1131" t="s">
        <v>402</v>
      </c>
      <c r="AN100" s="548">
        <v>28.898779999999999</v>
      </c>
      <c r="AO100" s="549">
        <v>4.7960630000000002</v>
      </c>
      <c r="AP100" s="550">
        <v>4.8327330000000002</v>
      </c>
      <c r="AQ100" s="124">
        <f t="shared" si="77"/>
        <v>24.066046999999998</v>
      </c>
      <c r="AR100" s="125">
        <f t="shared" si="74"/>
        <v>24.102716999999998</v>
      </c>
      <c r="AS100" s="126">
        <f t="shared" si="74"/>
        <v>-3.666999999999998E-2</v>
      </c>
      <c r="AT100" s="314">
        <f t="shared" si="78"/>
        <v>0.83277034532253602</v>
      </c>
      <c r="AU100" s="314">
        <f t="shared" si="58"/>
        <v>0.8340392570205386</v>
      </c>
      <c r="AV100" s="314">
        <f t="shared" si="59"/>
        <v>-1.2689116980024757E-3</v>
      </c>
      <c r="AW100" s="128">
        <f t="shared" si="60"/>
        <v>1.0015237234432395</v>
      </c>
      <c r="AX100" s="129">
        <f t="shared" si="75"/>
        <v>-1.5237234432393481E-3</v>
      </c>
      <c r="AY100" s="82">
        <v>1989</v>
      </c>
      <c r="AZ100" s="87" t="s">
        <v>512</v>
      </c>
      <c r="BA100" s="82" t="s">
        <v>448</v>
      </c>
      <c r="BB100" s="82" t="s">
        <v>14</v>
      </c>
      <c r="BC100" s="82" t="s">
        <v>96</v>
      </c>
      <c r="BD100" s="1132" t="s">
        <v>402</v>
      </c>
      <c r="BE100" s="124">
        <v>26.612770000000001</v>
      </c>
      <c r="BF100" s="125">
        <v>4.4976000000000003</v>
      </c>
      <c r="BG100" s="126">
        <v>4.5992759999999997</v>
      </c>
      <c r="BH100" s="124">
        <f t="shared" si="45"/>
        <v>22.013494000000001</v>
      </c>
      <c r="BI100" s="125">
        <f t="shared" si="46"/>
        <v>22.115169999999999</v>
      </c>
      <c r="BJ100" s="126">
        <f t="shared" si="46"/>
        <v>-0.10167599999999943</v>
      </c>
      <c r="BK100" s="314">
        <f t="shared" si="47"/>
        <v>0.82717785484186723</v>
      </c>
      <c r="BL100" s="314">
        <f t="shared" si="48"/>
        <v>0.83099842669515422</v>
      </c>
      <c r="BM100" s="314">
        <f t="shared" si="51"/>
        <v>-3.8205718532869533E-3</v>
      </c>
      <c r="BN100" s="128">
        <f t="shared" si="49"/>
        <v>1.0046188033576131</v>
      </c>
      <c r="BO100" s="129">
        <f t="shared" si="76"/>
        <v>-4.6188033576132631E-3</v>
      </c>
      <c r="BP100" s="81"/>
      <c r="BQ100" s="81"/>
      <c r="BR100" s="81"/>
      <c r="BS100" s="81"/>
      <c r="BT100" s="81"/>
      <c r="BU100" s="81"/>
      <c r="BV100" s="81"/>
      <c r="BW100" s="81"/>
      <c r="BX100" s="81"/>
    </row>
    <row r="101" spans="1:76" ht="11.45" customHeight="1">
      <c r="A101" s="663">
        <v>1984</v>
      </c>
      <c r="B101" s="87" t="s">
        <v>512</v>
      </c>
      <c r="C101" s="82" t="s">
        <v>448</v>
      </c>
      <c r="D101" s="82" t="s">
        <v>16</v>
      </c>
      <c r="E101" s="82" t="s">
        <v>97</v>
      </c>
      <c r="F101" s="506" t="s">
        <v>402</v>
      </c>
      <c r="G101" s="124">
        <v>40.157859999999999</v>
      </c>
      <c r="H101" s="125">
        <v>16.013089999999998</v>
      </c>
      <c r="I101" s="126">
        <v>17.003119999999999</v>
      </c>
      <c r="J101" s="124">
        <f t="shared" si="62"/>
        <v>23.15474</v>
      </c>
      <c r="K101" s="125">
        <f t="shared" si="79"/>
        <v>24.144770000000001</v>
      </c>
      <c r="L101" s="126">
        <f t="shared" si="79"/>
        <v>-0.99003000000000085</v>
      </c>
      <c r="M101" s="314">
        <f t="shared" si="63"/>
        <v>0.57659297582092273</v>
      </c>
      <c r="N101" s="314">
        <f t="shared" si="64"/>
        <v>0.60124643096021557</v>
      </c>
      <c r="O101" s="314">
        <f t="shared" si="65"/>
        <v>-2.4653455139292804E-2</v>
      </c>
      <c r="P101" s="128">
        <f t="shared" si="66"/>
        <v>1.042757120140412</v>
      </c>
      <c r="Q101" s="129">
        <f t="shared" si="67"/>
        <v>-4.2757120140411893E-2</v>
      </c>
      <c r="R101" s="82">
        <v>1984</v>
      </c>
      <c r="S101" s="82" t="s">
        <v>448</v>
      </c>
      <c r="T101" s="82" t="s">
        <v>16</v>
      </c>
      <c r="U101" s="82" t="s">
        <v>97</v>
      </c>
      <c r="V101" s="506" t="s">
        <v>402</v>
      </c>
      <c r="W101" s="124">
        <v>34.25461</v>
      </c>
      <c r="X101" s="125">
        <v>10.97151</v>
      </c>
      <c r="Y101" s="126">
        <v>11.61214</v>
      </c>
      <c r="Z101" s="124">
        <f t="shared" si="68"/>
        <v>22.642469999999999</v>
      </c>
      <c r="AA101" s="125">
        <f t="shared" si="80"/>
        <v>23.283099999999997</v>
      </c>
      <c r="AB101" s="126">
        <f t="shared" si="80"/>
        <v>-0.64062999999999981</v>
      </c>
      <c r="AC101" s="314">
        <f t="shared" si="69"/>
        <v>0.66100504428455031</v>
      </c>
      <c r="AD101" s="314">
        <f t="shared" si="70"/>
        <v>0.67970705256898267</v>
      </c>
      <c r="AE101" s="314">
        <f t="shared" si="71"/>
        <v>-1.8702008284432369E-2</v>
      </c>
      <c r="AF101" s="128">
        <f t="shared" si="72"/>
        <v>1.0282932913237821</v>
      </c>
      <c r="AG101" s="129">
        <f t="shared" si="73"/>
        <v>-2.8293291323782249E-2</v>
      </c>
      <c r="AH101" s="82">
        <v>1984</v>
      </c>
      <c r="AI101" s="87" t="s">
        <v>512</v>
      </c>
      <c r="AJ101" s="1084" t="s">
        <v>448</v>
      </c>
      <c r="AK101" s="1084" t="s">
        <v>16</v>
      </c>
      <c r="AL101" s="1084" t="s">
        <v>97</v>
      </c>
      <c r="AM101" s="1131" t="s">
        <v>402</v>
      </c>
      <c r="AN101" s="548">
        <v>28.57949</v>
      </c>
      <c r="AO101" s="549">
        <v>7.5326420000000001</v>
      </c>
      <c r="AP101" s="550">
        <v>8.030265</v>
      </c>
      <c r="AQ101" s="124">
        <f t="shared" si="77"/>
        <v>20.549225</v>
      </c>
      <c r="AR101" s="125">
        <f t="shared" si="74"/>
        <v>21.046848000000001</v>
      </c>
      <c r="AS101" s="126">
        <f t="shared" si="74"/>
        <v>-0.49762299999999993</v>
      </c>
      <c r="AT101" s="314">
        <f t="shared" si="78"/>
        <v>0.71902000350601081</v>
      </c>
      <c r="AU101" s="314">
        <f t="shared" si="58"/>
        <v>0.73643189574061685</v>
      </c>
      <c r="AV101" s="314">
        <f t="shared" si="59"/>
        <v>-1.7411892234606003E-2</v>
      </c>
      <c r="AW101" s="128">
        <f t="shared" si="60"/>
        <v>1.0242161444044726</v>
      </c>
      <c r="AX101" s="129">
        <f t="shared" si="75"/>
        <v>-2.4216144404472673E-2</v>
      </c>
      <c r="AY101" s="82">
        <v>1984</v>
      </c>
      <c r="AZ101" s="87" t="s">
        <v>512</v>
      </c>
      <c r="BA101" s="82" t="s">
        <v>448</v>
      </c>
      <c r="BB101" s="82" t="s">
        <v>16</v>
      </c>
      <c r="BC101" s="82" t="s">
        <v>97</v>
      </c>
      <c r="BD101" s="1132" t="s">
        <v>402</v>
      </c>
      <c r="BE101" s="124">
        <v>26.370940000000001</v>
      </c>
      <c r="BF101" s="125">
        <v>6.2426550000000001</v>
      </c>
      <c r="BG101" s="126">
        <v>6.732297</v>
      </c>
      <c r="BH101" s="124">
        <f t="shared" si="45"/>
        <v>19.638643000000002</v>
      </c>
      <c r="BI101" s="125">
        <f t="shared" si="46"/>
        <v>20.128285000000002</v>
      </c>
      <c r="BJ101" s="126">
        <f t="shared" si="46"/>
        <v>-0.48964199999999991</v>
      </c>
      <c r="BK101" s="314">
        <f t="shared" si="47"/>
        <v>0.74470773510538502</v>
      </c>
      <c r="BL101" s="314">
        <f t="shared" si="48"/>
        <v>0.76327521885833427</v>
      </c>
      <c r="BM101" s="314">
        <f t="shared" si="51"/>
        <v>-1.8567483752949265E-2</v>
      </c>
      <c r="BN101" s="128">
        <f t="shared" si="49"/>
        <v>1.0249325780808787</v>
      </c>
      <c r="BO101" s="129">
        <f t="shared" si="76"/>
        <v>-2.4932578080878596E-2</v>
      </c>
      <c r="BP101" s="81"/>
      <c r="BQ101" s="81"/>
      <c r="BR101" s="81"/>
      <c r="BS101" s="81"/>
      <c r="BT101" s="81"/>
      <c r="BU101" s="81"/>
      <c r="BV101" s="81"/>
      <c r="BW101" s="81"/>
      <c r="BX101" s="81"/>
    </row>
    <row r="102" spans="1:76" ht="11.45" customHeight="1">
      <c r="A102" s="662">
        <v>1978</v>
      </c>
      <c r="B102" s="91" t="s">
        <v>512</v>
      </c>
      <c r="C102" s="121" t="s">
        <v>448</v>
      </c>
      <c r="D102" s="121" t="s">
        <v>18</v>
      </c>
      <c r="E102" s="121" t="s">
        <v>98</v>
      </c>
      <c r="F102" s="507" t="s">
        <v>402</v>
      </c>
      <c r="G102" s="337">
        <v>31.243880000000001</v>
      </c>
      <c r="H102" s="338">
        <v>13.04889</v>
      </c>
      <c r="I102" s="525">
        <v>16.348590000000002</v>
      </c>
      <c r="J102" s="337">
        <f t="shared" si="62"/>
        <v>14.895289999999999</v>
      </c>
      <c r="K102" s="338">
        <f t="shared" si="79"/>
        <v>18.194990000000001</v>
      </c>
      <c r="L102" s="525">
        <f t="shared" si="79"/>
        <v>-3.2997000000000014</v>
      </c>
      <c r="M102" s="341">
        <f t="shared" si="63"/>
        <v>0.47674264527965154</v>
      </c>
      <c r="N102" s="341">
        <f t="shared" si="64"/>
        <v>0.58235372815412167</v>
      </c>
      <c r="O102" s="341">
        <f t="shared" si="65"/>
        <v>-0.10561108287447017</v>
      </c>
      <c r="P102" s="526">
        <f t="shared" si="66"/>
        <v>1.2215264019700187</v>
      </c>
      <c r="Q102" s="527">
        <f t="shared" si="67"/>
        <v>-0.22152640197001883</v>
      </c>
      <c r="R102" s="121">
        <v>1978</v>
      </c>
      <c r="S102" s="121" t="s">
        <v>448</v>
      </c>
      <c r="T102" s="121" t="s">
        <v>18</v>
      </c>
      <c r="U102" s="121" t="s">
        <v>98</v>
      </c>
      <c r="V102" s="507" t="s">
        <v>402</v>
      </c>
      <c r="W102" s="337">
        <v>25.218789999999998</v>
      </c>
      <c r="X102" s="338">
        <v>8.1148340000000001</v>
      </c>
      <c r="Y102" s="525">
        <v>10.28515</v>
      </c>
      <c r="Z102" s="337">
        <f t="shared" si="68"/>
        <v>14.933639999999999</v>
      </c>
      <c r="AA102" s="338">
        <f t="shared" si="80"/>
        <v>17.103955999999997</v>
      </c>
      <c r="AB102" s="525">
        <f t="shared" si="80"/>
        <v>-2.1703159999999997</v>
      </c>
      <c r="AC102" s="341">
        <f t="shared" si="69"/>
        <v>0.59216322432598867</v>
      </c>
      <c r="AD102" s="341">
        <f t="shared" si="70"/>
        <v>0.67822270616472868</v>
      </c>
      <c r="AE102" s="341">
        <f t="shared" si="71"/>
        <v>-8.6059481838740071E-2</v>
      </c>
      <c r="AF102" s="526">
        <f t="shared" si="72"/>
        <v>1.1453306762450413</v>
      </c>
      <c r="AG102" s="527">
        <f t="shared" si="73"/>
        <v>-0.1453306762450414</v>
      </c>
      <c r="AH102" s="121">
        <v>1978</v>
      </c>
      <c r="AI102" s="91" t="s">
        <v>512</v>
      </c>
      <c r="AJ102" s="1113" t="s">
        <v>448</v>
      </c>
      <c r="AK102" s="1113" t="s">
        <v>18</v>
      </c>
      <c r="AL102" s="1113" t="s">
        <v>98</v>
      </c>
      <c r="AM102" s="1134" t="s">
        <v>402</v>
      </c>
      <c r="AN102" s="551">
        <v>20.405830000000002</v>
      </c>
      <c r="AO102" s="552">
        <v>4.5828340000000001</v>
      </c>
      <c r="AP102" s="553">
        <v>6.4535479999999996</v>
      </c>
      <c r="AQ102" s="337">
        <f t="shared" si="77"/>
        <v>13.952282000000002</v>
      </c>
      <c r="AR102" s="338">
        <f t="shared" si="74"/>
        <v>15.822996000000002</v>
      </c>
      <c r="AS102" s="525">
        <f t="shared" si="74"/>
        <v>-1.8707139999999995</v>
      </c>
      <c r="AT102" s="341">
        <f t="shared" si="78"/>
        <v>0.68373998999305596</v>
      </c>
      <c r="AU102" s="341">
        <f t="shared" si="58"/>
        <v>0.77541545724922734</v>
      </c>
      <c r="AV102" s="341">
        <f t="shared" si="59"/>
        <v>-9.1675467256171372E-2</v>
      </c>
      <c r="AW102" s="526">
        <f t="shared" si="60"/>
        <v>1.134079428727143</v>
      </c>
      <c r="AX102" s="527">
        <f t="shared" si="75"/>
        <v>-0.13407942872714293</v>
      </c>
      <c r="AY102" s="121">
        <v>1978</v>
      </c>
      <c r="AZ102" s="91" t="s">
        <v>512</v>
      </c>
      <c r="BA102" s="121" t="s">
        <v>448</v>
      </c>
      <c r="BB102" s="121" t="s">
        <v>18</v>
      </c>
      <c r="BC102" s="121" t="s">
        <v>98</v>
      </c>
      <c r="BD102" s="1135" t="s">
        <v>402</v>
      </c>
      <c r="BE102" s="337">
        <v>18.8142</v>
      </c>
      <c r="BF102" s="338">
        <v>3.7674300000000001</v>
      </c>
      <c r="BG102" s="525">
        <v>5.268027</v>
      </c>
      <c r="BH102" s="337">
        <f t="shared" si="45"/>
        <v>13.546173</v>
      </c>
      <c r="BI102" s="338">
        <f t="shared" si="46"/>
        <v>15.046769999999999</v>
      </c>
      <c r="BJ102" s="525">
        <f t="shared" si="46"/>
        <v>-1.500597</v>
      </c>
      <c r="BK102" s="341">
        <f t="shared" si="47"/>
        <v>0.71999728928150009</v>
      </c>
      <c r="BL102" s="341">
        <f t="shared" si="48"/>
        <v>0.79975603533501283</v>
      </c>
      <c r="BM102" s="341">
        <f t="shared" si="51"/>
        <v>-7.9758746053512769E-2</v>
      </c>
      <c r="BN102" s="526">
        <f t="shared" si="49"/>
        <v>1.1107764532462414</v>
      </c>
      <c r="BO102" s="527">
        <f t="shared" si="76"/>
        <v>-0.11077645324624158</v>
      </c>
      <c r="BP102" s="81"/>
      <c r="BQ102" s="81"/>
      <c r="BR102" s="81"/>
      <c r="BS102" s="81"/>
      <c r="BT102" s="81"/>
      <c r="BU102" s="81"/>
      <c r="BV102" s="81"/>
      <c r="BW102" s="81"/>
      <c r="BX102" s="81"/>
    </row>
    <row r="103" spans="1:76" ht="11.45" customHeight="1">
      <c r="A103" s="658">
        <v>2016</v>
      </c>
      <c r="B103" s="360" t="s">
        <v>513</v>
      </c>
      <c r="C103" s="136" t="s">
        <v>449</v>
      </c>
      <c r="D103" s="136" t="s">
        <v>623</v>
      </c>
      <c r="E103" s="136" t="s">
        <v>697</v>
      </c>
      <c r="F103" s="495" t="s">
        <v>401</v>
      </c>
      <c r="G103" s="564">
        <v>38.507759999999998</v>
      </c>
      <c r="H103" s="565">
        <v>22.85867</v>
      </c>
      <c r="I103" s="566">
        <v>22.85867</v>
      </c>
      <c r="J103" s="564">
        <f t="shared" si="62"/>
        <v>15.649089999999998</v>
      </c>
      <c r="K103" s="565">
        <f t="shared" si="79"/>
        <v>15.649089999999998</v>
      </c>
      <c r="L103" s="566"/>
      <c r="M103" s="622">
        <f t="shared" si="63"/>
        <v>0.4063879592061444</v>
      </c>
      <c r="N103" s="623">
        <f t="shared" si="64"/>
        <v>0.4063879592061444</v>
      </c>
      <c r="O103" s="624"/>
      <c r="P103" s="623">
        <f t="shared" si="66"/>
        <v>1</v>
      </c>
      <c r="Q103" s="624"/>
      <c r="R103" s="658">
        <v>2016</v>
      </c>
      <c r="S103" s="136" t="s">
        <v>449</v>
      </c>
      <c r="T103" s="136" t="s">
        <v>623</v>
      </c>
      <c r="U103" s="136" t="s">
        <v>697</v>
      </c>
      <c r="V103" s="495" t="s">
        <v>401</v>
      </c>
      <c r="W103" s="564">
        <v>31.494769999999999</v>
      </c>
      <c r="X103" s="565">
        <v>15.7676</v>
      </c>
      <c r="Y103" s="566">
        <v>15.7676</v>
      </c>
      <c r="Z103" s="564">
        <f t="shared" si="68"/>
        <v>15.727169999999999</v>
      </c>
      <c r="AA103" s="565">
        <f t="shared" si="80"/>
        <v>15.727169999999999</v>
      </c>
      <c r="AB103" s="566"/>
      <c r="AC103" s="622">
        <f t="shared" si="69"/>
        <v>0.49935814740034612</v>
      </c>
      <c r="AD103" s="623">
        <f t="shared" si="70"/>
        <v>0.49935814740034612</v>
      </c>
      <c r="AE103" s="624"/>
      <c r="AF103" s="623">
        <f t="shared" si="72"/>
        <v>1</v>
      </c>
      <c r="AG103" s="624"/>
      <c r="AH103" s="658">
        <v>2016</v>
      </c>
      <c r="AI103" s="360" t="s">
        <v>513</v>
      </c>
      <c r="AJ103" s="1120" t="s">
        <v>449</v>
      </c>
      <c r="AK103" s="1120" t="s">
        <v>623</v>
      </c>
      <c r="AL103" s="1120" t="s">
        <v>697</v>
      </c>
      <c r="AM103" s="1121" t="s">
        <v>401</v>
      </c>
      <c r="AN103" s="567">
        <v>26.79663</v>
      </c>
      <c r="AO103" s="568">
        <v>9.620711</v>
      </c>
      <c r="AP103" s="569">
        <v>9.620711</v>
      </c>
      <c r="AQ103" s="564">
        <f t="shared" si="77"/>
        <v>17.175919</v>
      </c>
      <c r="AR103" s="565">
        <f t="shared" si="74"/>
        <v>17.175919</v>
      </c>
      <c r="AS103" s="566"/>
      <c r="AT103" s="622">
        <f t="shared" si="78"/>
        <v>0.64097309997563123</v>
      </c>
      <c r="AU103" s="623">
        <f t="shared" si="58"/>
        <v>0.64097309997563123</v>
      </c>
      <c r="AV103" s="624"/>
      <c r="AW103" s="623">
        <f t="shared" si="60"/>
        <v>1</v>
      </c>
      <c r="AX103" s="624"/>
      <c r="AY103" s="666">
        <v>2016</v>
      </c>
      <c r="AZ103" s="360" t="s">
        <v>513</v>
      </c>
      <c r="BA103" s="136" t="s">
        <v>449</v>
      </c>
      <c r="BB103" s="136" t="s">
        <v>623</v>
      </c>
      <c r="BC103" s="136" t="s">
        <v>697</v>
      </c>
      <c r="BD103" s="1122" t="s">
        <v>401</v>
      </c>
      <c r="BE103" s="564">
        <v>21.03464</v>
      </c>
      <c r="BF103" s="565">
        <v>7.1383729999999996</v>
      </c>
      <c r="BG103" s="566">
        <v>7.1383729999999996</v>
      </c>
      <c r="BH103" s="565">
        <f t="shared" ref="BH103:BH166" si="81">BE103-BG103</f>
        <v>13.896267</v>
      </c>
      <c r="BI103" s="565">
        <f t="shared" ref="BI103:BJ118" si="82">BE103-BF103</f>
        <v>13.896267</v>
      </c>
      <c r="BJ103" s="565"/>
      <c r="BK103" s="622">
        <f t="shared" ref="BK103:BK166" si="83">(BE103-BG103)/BE103</f>
        <v>0.66063726310504955</v>
      </c>
      <c r="BL103" s="623">
        <f t="shared" ref="BL103:BL166" si="84">(BE103-BF103)/BE103</f>
        <v>0.66063726310504955</v>
      </c>
      <c r="BM103" s="624"/>
      <c r="BN103" s="623">
        <f t="shared" ref="BN103:BN166" si="85">(BE103-BF103)/(BE103-BG103)</f>
        <v>1</v>
      </c>
      <c r="BO103" s="624"/>
      <c r="BP103" s="81"/>
      <c r="BQ103" s="81"/>
      <c r="BR103" s="81"/>
      <c r="BS103" s="81"/>
      <c r="BT103" s="81"/>
      <c r="BU103" s="81"/>
      <c r="BV103" s="81"/>
      <c r="BW103" s="81"/>
      <c r="BX103" s="81"/>
    </row>
    <row r="104" spans="1:76" ht="11.45" customHeight="1">
      <c r="A104" s="659">
        <v>2013</v>
      </c>
      <c r="B104" s="90" t="s">
        <v>513</v>
      </c>
      <c r="C104" s="119" t="s">
        <v>449</v>
      </c>
      <c r="D104" s="119" t="s">
        <v>20</v>
      </c>
      <c r="E104" s="119" t="s">
        <v>99</v>
      </c>
      <c r="F104" s="496" t="s">
        <v>401</v>
      </c>
      <c r="G104" s="152">
        <v>41.09872</v>
      </c>
      <c r="H104" s="153">
        <v>23.6629</v>
      </c>
      <c r="I104" s="154">
        <v>23.6629</v>
      </c>
      <c r="J104" s="152">
        <f t="shared" si="62"/>
        <v>17.43582</v>
      </c>
      <c r="K104" s="153">
        <f t="shared" si="79"/>
        <v>17.43582</v>
      </c>
      <c r="L104" s="154"/>
      <c r="M104" s="156">
        <f t="shared" si="63"/>
        <v>0.42424240949596481</v>
      </c>
      <c r="N104" s="155">
        <f t="shared" si="64"/>
        <v>0.42424240949596481</v>
      </c>
      <c r="O104" s="157"/>
      <c r="P104" s="155">
        <f t="shared" si="66"/>
        <v>1</v>
      </c>
      <c r="Q104" s="157"/>
      <c r="R104" s="659">
        <v>2013</v>
      </c>
      <c r="S104" s="119" t="s">
        <v>449</v>
      </c>
      <c r="T104" s="119" t="s">
        <v>20</v>
      </c>
      <c r="U104" s="119" t="s">
        <v>99</v>
      </c>
      <c r="V104" s="496" t="s">
        <v>401</v>
      </c>
      <c r="W104" s="152">
        <v>35.882440000000003</v>
      </c>
      <c r="X104" s="153">
        <v>16.893170000000001</v>
      </c>
      <c r="Y104" s="154">
        <v>16.893170000000001</v>
      </c>
      <c r="Z104" s="152">
        <f t="shared" si="68"/>
        <v>18.989270000000001</v>
      </c>
      <c r="AA104" s="153">
        <f t="shared" si="80"/>
        <v>18.989270000000001</v>
      </c>
      <c r="AB104" s="154"/>
      <c r="AC104" s="156">
        <f t="shared" si="69"/>
        <v>0.52920787995465191</v>
      </c>
      <c r="AD104" s="155">
        <f t="shared" si="70"/>
        <v>0.52920787995465191</v>
      </c>
      <c r="AE104" s="157"/>
      <c r="AF104" s="155">
        <f t="shared" si="72"/>
        <v>1</v>
      </c>
      <c r="AG104" s="157"/>
      <c r="AH104" s="659">
        <v>2013</v>
      </c>
      <c r="AI104" s="90" t="s">
        <v>513</v>
      </c>
      <c r="AJ104" s="1117" t="s">
        <v>449</v>
      </c>
      <c r="AK104" s="1117" t="s">
        <v>20</v>
      </c>
      <c r="AL104" s="1117" t="s">
        <v>99</v>
      </c>
      <c r="AM104" s="1123" t="s">
        <v>401</v>
      </c>
      <c r="AN104" s="561">
        <v>28.796189999999999</v>
      </c>
      <c r="AO104" s="562">
        <v>9.5043830000000007</v>
      </c>
      <c r="AP104" s="563">
        <v>9.5043830000000007</v>
      </c>
      <c r="AQ104" s="152">
        <f t="shared" si="77"/>
        <v>19.291806999999999</v>
      </c>
      <c r="AR104" s="153">
        <f t="shared" si="74"/>
        <v>19.291806999999999</v>
      </c>
      <c r="AS104" s="154"/>
      <c r="AT104" s="156">
        <f t="shared" si="78"/>
        <v>0.66994303760323848</v>
      </c>
      <c r="AU104" s="155">
        <f t="shared" si="58"/>
        <v>0.66994303760323848</v>
      </c>
      <c r="AV104" s="157"/>
      <c r="AW104" s="155">
        <f t="shared" si="60"/>
        <v>1</v>
      </c>
      <c r="AX104" s="157"/>
      <c r="AY104" s="664">
        <v>2013</v>
      </c>
      <c r="AZ104" s="90" t="s">
        <v>513</v>
      </c>
      <c r="BA104" s="119" t="s">
        <v>449</v>
      </c>
      <c r="BB104" s="119" t="s">
        <v>20</v>
      </c>
      <c r="BC104" s="119" t="s">
        <v>99</v>
      </c>
      <c r="BD104" s="1124" t="s">
        <v>401</v>
      </c>
      <c r="BE104" s="152">
        <v>21.447669999999999</v>
      </c>
      <c r="BF104" s="153">
        <v>7.4254920000000002</v>
      </c>
      <c r="BG104" s="154">
        <v>7.4254920000000002</v>
      </c>
      <c r="BH104" s="153">
        <f t="shared" si="81"/>
        <v>14.022177999999998</v>
      </c>
      <c r="BI104" s="153">
        <f t="shared" si="82"/>
        <v>14.022177999999998</v>
      </c>
      <c r="BJ104" s="153"/>
      <c r="BK104" s="156">
        <f t="shared" si="83"/>
        <v>0.65378560934591023</v>
      </c>
      <c r="BL104" s="155">
        <f t="shared" si="84"/>
        <v>0.65378560934591023</v>
      </c>
      <c r="BM104" s="157"/>
      <c r="BN104" s="155">
        <f t="shared" si="85"/>
        <v>1</v>
      </c>
      <c r="BO104" s="157"/>
      <c r="BP104" s="81"/>
      <c r="BQ104" s="81"/>
      <c r="BR104" s="81"/>
      <c r="BS104" s="81"/>
      <c r="BT104" s="81"/>
      <c r="BU104" s="81"/>
      <c r="BV104" s="81"/>
      <c r="BW104" s="81"/>
      <c r="BX104" s="81"/>
    </row>
    <row r="105" spans="1:76" ht="11.45" customHeight="1">
      <c r="A105" s="660">
        <v>2010</v>
      </c>
      <c r="B105" s="101" t="s">
        <v>513</v>
      </c>
      <c r="C105" s="158" t="s">
        <v>449</v>
      </c>
      <c r="D105" s="158" t="s">
        <v>4</v>
      </c>
      <c r="E105" s="158" t="s">
        <v>100</v>
      </c>
      <c r="F105" s="497" t="s">
        <v>631</v>
      </c>
      <c r="G105" s="159">
        <v>42.925429999999999</v>
      </c>
      <c r="H105" s="160">
        <v>26.310669999999998</v>
      </c>
      <c r="I105" s="161">
        <v>26.310669999999998</v>
      </c>
      <c r="J105" s="159">
        <f t="shared" si="62"/>
        <v>16.61476</v>
      </c>
      <c r="K105" s="160">
        <f t="shared" si="79"/>
        <v>16.61476</v>
      </c>
      <c r="L105" s="161"/>
      <c r="M105" s="163">
        <f t="shared" si="63"/>
        <v>0.38706100323281561</v>
      </c>
      <c r="N105" s="162">
        <f t="shared" si="64"/>
        <v>0.38706100323281561</v>
      </c>
      <c r="O105" s="164"/>
      <c r="P105" s="162">
        <f t="shared" si="66"/>
        <v>1</v>
      </c>
      <c r="Q105" s="164"/>
      <c r="R105" s="660">
        <v>2010</v>
      </c>
      <c r="S105" s="158" t="s">
        <v>449</v>
      </c>
      <c r="T105" s="158" t="s">
        <v>4</v>
      </c>
      <c r="U105" s="158" t="s">
        <v>100</v>
      </c>
      <c r="V105" s="497" t="s">
        <v>401</v>
      </c>
      <c r="W105" s="159">
        <v>37.80688</v>
      </c>
      <c r="X105" s="160">
        <v>19.480530000000002</v>
      </c>
      <c r="Y105" s="161">
        <v>19.480530000000002</v>
      </c>
      <c r="Z105" s="159">
        <f t="shared" si="68"/>
        <v>18.326349999999998</v>
      </c>
      <c r="AA105" s="160">
        <f t="shared" si="80"/>
        <v>18.326349999999998</v>
      </c>
      <c r="AB105" s="161"/>
      <c r="AC105" s="163">
        <f t="shared" si="69"/>
        <v>0.48473584702043643</v>
      </c>
      <c r="AD105" s="162">
        <f t="shared" si="70"/>
        <v>0.48473584702043643</v>
      </c>
      <c r="AE105" s="164"/>
      <c r="AF105" s="162">
        <f t="shared" si="72"/>
        <v>1</v>
      </c>
      <c r="AG105" s="164"/>
      <c r="AH105" s="660">
        <v>2010</v>
      </c>
      <c r="AI105" s="101" t="s">
        <v>513</v>
      </c>
      <c r="AJ105" s="1125" t="s">
        <v>449</v>
      </c>
      <c r="AK105" s="1125" t="s">
        <v>4</v>
      </c>
      <c r="AL105" s="1125" t="s">
        <v>100</v>
      </c>
      <c r="AM105" s="1126" t="s">
        <v>401</v>
      </c>
      <c r="AN105" s="570">
        <v>32.162860000000002</v>
      </c>
      <c r="AO105" s="571">
        <v>12.87232</v>
      </c>
      <c r="AP105" s="572">
        <v>12.87232</v>
      </c>
      <c r="AQ105" s="159">
        <f t="shared" si="77"/>
        <v>19.29054</v>
      </c>
      <c r="AR105" s="160">
        <f t="shared" si="74"/>
        <v>19.29054</v>
      </c>
      <c r="AS105" s="161"/>
      <c r="AT105" s="163">
        <f t="shared" si="78"/>
        <v>0.59977688551329078</v>
      </c>
      <c r="AU105" s="162">
        <f t="shared" si="58"/>
        <v>0.59977688551329078</v>
      </c>
      <c r="AV105" s="164"/>
      <c r="AW105" s="162">
        <f t="shared" si="60"/>
        <v>1</v>
      </c>
      <c r="AX105" s="164"/>
      <c r="AY105" s="665">
        <v>2010</v>
      </c>
      <c r="AZ105" s="101" t="s">
        <v>513</v>
      </c>
      <c r="BA105" s="158" t="s">
        <v>449</v>
      </c>
      <c r="BB105" s="158" t="s">
        <v>4</v>
      </c>
      <c r="BC105" s="158" t="s">
        <v>100</v>
      </c>
      <c r="BD105" s="1127" t="s">
        <v>401</v>
      </c>
      <c r="BE105" s="159">
        <v>25.048459999999999</v>
      </c>
      <c r="BF105" s="160">
        <v>9.4721580000000003</v>
      </c>
      <c r="BG105" s="161">
        <v>9.4721580000000003</v>
      </c>
      <c r="BH105" s="160">
        <f t="shared" si="81"/>
        <v>15.576301999999998</v>
      </c>
      <c r="BI105" s="160">
        <f t="shared" si="82"/>
        <v>15.576301999999998</v>
      </c>
      <c r="BJ105" s="160"/>
      <c r="BK105" s="163">
        <f t="shared" si="83"/>
        <v>0.62184669237150703</v>
      </c>
      <c r="BL105" s="162">
        <f t="shared" si="84"/>
        <v>0.62184669237150703</v>
      </c>
      <c r="BM105" s="164"/>
      <c r="BN105" s="162">
        <f t="shared" si="85"/>
        <v>1</v>
      </c>
      <c r="BO105" s="164"/>
      <c r="BP105" s="81"/>
      <c r="BQ105" s="81"/>
      <c r="BR105" s="81"/>
      <c r="BS105" s="81"/>
      <c r="BT105" s="81"/>
      <c r="BU105" s="81"/>
      <c r="BV105" s="81"/>
      <c r="BW105" s="81"/>
      <c r="BX105" s="81"/>
    </row>
    <row r="106" spans="1:76" ht="11.45" customHeight="1">
      <c r="A106" s="498">
        <v>2015</v>
      </c>
      <c r="B106" s="371" t="s">
        <v>512</v>
      </c>
      <c r="C106" s="491" t="s">
        <v>451</v>
      </c>
      <c r="D106" s="491" t="s">
        <v>622</v>
      </c>
      <c r="E106" s="491" t="s">
        <v>614</v>
      </c>
      <c r="F106" s="505" t="s">
        <v>630</v>
      </c>
      <c r="G106" s="513">
        <v>38.389980000000001</v>
      </c>
      <c r="H106" s="514">
        <v>12.722950000000001</v>
      </c>
      <c r="I106" s="515">
        <v>16.695180000000001</v>
      </c>
      <c r="J106" s="513">
        <f t="shared" si="62"/>
        <v>21.694800000000001</v>
      </c>
      <c r="K106" s="514">
        <f t="shared" si="79"/>
        <v>25.66703</v>
      </c>
      <c r="L106" s="515">
        <f t="shared" si="79"/>
        <v>-3.9722299999999997</v>
      </c>
      <c r="M106" s="516">
        <f t="shared" si="63"/>
        <v>0.56511621001104972</v>
      </c>
      <c r="N106" s="517">
        <f t="shared" si="64"/>
        <v>0.66858669892508404</v>
      </c>
      <c r="O106" s="518">
        <f t="shared" ref="O106:O132" si="86">(H106-I106)/G106</f>
        <v>-0.10347048891403433</v>
      </c>
      <c r="P106" s="517">
        <f t="shared" si="66"/>
        <v>1.1830959492597304</v>
      </c>
      <c r="Q106" s="518">
        <f t="shared" ref="Q106:Q132" si="87">(H106-I106)/(G106-I106)</f>
        <v>-0.18309594925973041</v>
      </c>
      <c r="R106" s="491">
        <v>2015</v>
      </c>
      <c r="S106" s="491" t="s">
        <v>451</v>
      </c>
      <c r="T106" s="491" t="s">
        <v>622</v>
      </c>
      <c r="U106" s="491" t="s">
        <v>614</v>
      </c>
      <c r="V106" s="505" t="s">
        <v>630</v>
      </c>
      <c r="W106" s="513">
        <v>35.589860000000002</v>
      </c>
      <c r="X106" s="514">
        <v>7.8926990000000004</v>
      </c>
      <c r="Y106" s="515">
        <v>10.043480000000001</v>
      </c>
      <c r="Z106" s="513">
        <f t="shared" si="68"/>
        <v>25.546379999999999</v>
      </c>
      <c r="AA106" s="514">
        <f t="shared" si="80"/>
        <v>27.697161000000001</v>
      </c>
      <c r="AB106" s="515">
        <f t="shared" si="80"/>
        <v>-2.1507810000000003</v>
      </c>
      <c r="AC106" s="516">
        <f t="shared" si="69"/>
        <v>0.7177993956705645</v>
      </c>
      <c r="AD106" s="517">
        <f t="shared" si="70"/>
        <v>0.77823180535129954</v>
      </c>
      <c r="AE106" s="518">
        <f t="shared" ref="AE106:AE132" si="88">(X106-Y106)/W106</f>
        <v>-6.0432409680734912E-2</v>
      </c>
      <c r="AF106" s="517">
        <f t="shared" si="72"/>
        <v>1.0841912239620644</v>
      </c>
      <c r="AG106" s="518">
        <f t="shared" ref="AG106:AG132" si="89">(X106-Y106)/(W106-Y106)</f>
        <v>-8.4191223962064313E-2</v>
      </c>
      <c r="AH106" s="491">
        <v>2015</v>
      </c>
      <c r="AI106" s="371" t="s">
        <v>512</v>
      </c>
      <c r="AJ106" s="1107" t="s">
        <v>451</v>
      </c>
      <c r="AK106" s="1107" t="s">
        <v>622</v>
      </c>
      <c r="AL106" s="1107" t="s">
        <v>614</v>
      </c>
      <c r="AM106" s="1133" t="s">
        <v>630</v>
      </c>
      <c r="AN106" s="545">
        <v>32.801479999999998</v>
      </c>
      <c r="AO106" s="546">
        <v>4.0976400000000002</v>
      </c>
      <c r="AP106" s="547">
        <v>5.0330810000000001</v>
      </c>
      <c r="AQ106" s="513">
        <f t="shared" si="77"/>
        <v>27.768398999999999</v>
      </c>
      <c r="AR106" s="514">
        <f t="shared" si="74"/>
        <v>28.70384</v>
      </c>
      <c r="AS106" s="515">
        <f t="shared" si="74"/>
        <v>-0.93544099999999997</v>
      </c>
      <c r="AT106" s="516">
        <f t="shared" si="78"/>
        <v>0.84655933207891843</v>
      </c>
      <c r="AU106" s="517">
        <f t="shared" si="58"/>
        <v>0.87507758796249446</v>
      </c>
      <c r="AV106" s="518">
        <f t="shared" ref="AV106:AV141" si="90">(AO106-AP106)/AN106</f>
        <v>-2.8518255883575986E-2</v>
      </c>
      <c r="AW106" s="517">
        <f t="shared" si="60"/>
        <v>1.0336872500283507</v>
      </c>
      <c r="AX106" s="518">
        <f t="shared" ref="AX106:AX135" si="91">(AO106-AP106)/(AN106-AP106)</f>
        <v>-3.3687250028350574E-2</v>
      </c>
      <c r="AY106" s="498">
        <v>2015</v>
      </c>
      <c r="AZ106" s="371" t="s">
        <v>512</v>
      </c>
      <c r="BA106" s="491" t="s">
        <v>451</v>
      </c>
      <c r="BB106" s="491" t="s">
        <v>622</v>
      </c>
      <c r="BC106" s="491" t="s">
        <v>614</v>
      </c>
      <c r="BD106" s="700" t="s">
        <v>630</v>
      </c>
      <c r="BE106" s="513">
        <v>28.951519999999999</v>
      </c>
      <c r="BF106" s="514">
        <v>3.4806460000000001</v>
      </c>
      <c r="BG106" s="515">
        <v>4.3834910000000002</v>
      </c>
      <c r="BH106" s="514">
        <f t="shared" si="81"/>
        <v>24.568028999999999</v>
      </c>
      <c r="BI106" s="514">
        <f t="shared" si="82"/>
        <v>25.470873999999998</v>
      </c>
      <c r="BJ106" s="514">
        <f t="shared" si="82"/>
        <v>-0.90284500000000012</v>
      </c>
      <c r="BK106" s="516">
        <f t="shared" si="83"/>
        <v>0.84859202556549707</v>
      </c>
      <c r="BL106" s="517">
        <f t="shared" si="84"/>
        <v>0.87977674401896688</v>
      </c>
      <c r="BM106" s="518">
        <f t="shared" ref="BM106:BM169" si="92">(BF106-BG106)/BE106</f>
        <v>-3.1184718453469807E-2</v>
      </c>
      <c r="BN106" s="517">
        <f t="shared" si="85"/>
        <v>1.0367487762245804</v>
      </c>
      <c r="BO106" s="518">
        <f t="shared" ref="BO106:BO135" si="93">(BF106-BG106)/(BE106-BG106)</f>
        <v>-3.674877622458033E-2</v>
      </c>
      <c r="BP106" s="81"/>
      <c r="BQ106" s="81"/>
      <c r="BR106" s="81"/>
      <c r="BS106" s="81"/>
      <c r="BT106" s="81"/>
      <c r="BU106" s="81"/>
      <c r="BV106" s="81"/>
      <c r="BW106" s="81"/>
      <c r="BX106" s="81"/>
    </row>
    <row r="107" spans="1:76" ht="11.45" customHeight="1">
      <c r="A107" s="499">
        <v>2014</v>
      </c>
      <c r="B107" s="369" t="s">
        <v>512</v>
      </c>
      <c r="C107" s="205" t="s">
        <v>451</v>
      </c>
      <c r="D107" s="205" t="s">
        <v>20</v>
      </c>
      <c r="E107" s="205" t="s">
        <v>698</v>
      </c>
      <c r="F107" s="506" t="s">
        <v>630</v>
      </c>
      <c r="G107" s="124">
        <v>37.921880000000002</v>
      </c>
      <c r="H107" s="125">
        <v>12.02139</v>
      </c>
      <c r="I107" s="126">
        <v>15.761939999999999</v>
      </c>
      <c r="J107" s="124">
        <f t="shared" si="62"/>
        <v>22.159940000000002</v>
      </c>
      <c r="K107" s="125">
        <f t="shared" si="79"/>
        <v>25.900490000000001</v>
      </c>
      <c r="L107" s="126">
        <f t="shared" si="79"/>
        <v>-3.7405499999999989</v>
      </c>
      <c r="M107" s="128">
        <f t="shared" si="63"/>
        <v>0.58435763205832625</v>
      </c>
      <c r="N107" s="314">
        <f t="shared" si="64"/>
        <v>0.68299593796510094</v>
      </c>
      <c r="O107" s="129">
        <f t="shared" si="86"/>
        <v>-9.8638305906774637E-2</v>
      </c>
      <c r="P107" s="314">
        <f t="shared" si="66"/>
        <v>1.168797839705342</v>
      </c>
      <c r="Q107" s="129">
        <f t="shared" si="87"/>
        <v>-0.1687978397053421</v>
      </c>
      <c r="R107" s="205">
        <v>2014</v>
      </c>
      <c r="S107" s="205" t="s">
        <v>451</v>
      </c>
      <c r="T107" s="205" t="s">
        <v>20</v>
      </c>
      <c r="U107" s="205" t="s">
        <v>698</v>
      </c>
      <c r="V107" s="506" t="s">
        <v>630</v>
      </c>
      <c r="W107" s="124">
        <v>34.979959999999998</v>
      </c>
      <c r="X107" s="125">
        <v>7.4013540000000004</v>
      </c>
      <c r="Y107" s="126">
        <v>9.5061660000000003</v>
      </c>
      <c r="Z107" s="124">
        <f t="shared" si="68"/>
        <v>25.473793999999998</v>
      </c>
      <c r="AA107" s="125">
        <f t="shared" si="80"/>
        <v>27.578605999999997</v>
      </c>
      <c r="AB107" s="126">
        <f t="shared" si="80"/>
        <v>-2.1048119999999999</v>
      </c>
      <c r="AC107" s="128">
        <f t="shared" si="69"/>
        <v>0.72823965493385356</v>
      </c>
      <c r="AD107" s="314">
        <f t="shared" si="70"/>
        <v>0.78841159338089573</v>
      </c>
      <c r="AE107" s="129">
        <f t="shared" si="88"/>
        <v>-6.0171938447042252E-2</v>
      </c>
      <c r="AF107" s="314">
        <f t="shared" si="72"/>
        <v>1.0826265612417216</v>
      </c>
      <c r="AG107" s="129">
        <f t="shared" si="89"/>
        <v>-8.2626561241721588E-2</v>
      </c>
      <c r="AH107" s="205">
        <v>2014</v>
      </c>
      <c r="AI107" s="369" t="s">
        <v>512</v>
      </c>
      <c r="AJ107" s="1110" t="s">
        <v>451</v>
      </c>
      <c r="AK107" s="1110" t="s">
        <v>20</v>
      </c>
      <c r="AL107" s="1110" t="s">
        <v>698</v>
      </c>
      <c r="AM107" s="1131" t="s">
        <v>630</v>
      </c>
      <c r="AN107" s="548">
        <v>32.304659999999998</v>
      </c>
      <c r="AO107" s="549">
        <v>4.0689539999999997</v>
      </c>
      <c r="AP107" s="550">
        <v>4.8412920000000002</v>
      </c>
      <c r="AQ107" s="124">
        <f t="shared" si="77"/>
        <v>27.463367999999999</v>
      </c>
      <c r="AR107" s="125">
        <f t="shared" si="74"/>
        <v>28.235706</v>
      </c>
      <c r="AS107" s="126">
        <f t="shared" si="74"/>
        <v>-0.77233800000000041</v>
      </c>
      <c r="AT107" s="128">
        <f t="shared" si="78"/>
        <v>0.85013641994684364</v>
      </c>
      <c r="AU107" s="314">
        <f t="shared" si="58"/>
        <v>0.87404436387815265</v>
      </c>
      <c r="AV107" s="129">
        <f t="shared" si="90"/>
        <v>-2.3907943931308996E-2</v>
      </c>
      <c r="AW107" s="314">
        <f t="shared" si="60"/>
        <v>1.0281224793696098</v>
      </c>
      <c r="AX107" s="129">
        <f t="shared" si="91"/>
        <v>-2.8122479369609744E-2</v>
      </c>
      <c r="AY107" s="499">
        <v>2014</v>
      </c>
      <c r="AZ107" s="369" t="s">
        <v>512</v>
      </c>
      <c r="BA107" s="205" t="s">
        <v>451</v>
      </c>
      <c r="BB107" s="205" t="s">
        <v>20</v>
      </c>
      <c r="BC107" s="205" t="s">
        <v>698</v>
      </c>
      <c r="BD107" s="1132" t="s">
        <v>630</v>
      </c>
      <c r="BE107" s="124">
        <v>28.57835</v>
      </c>
      <c r="BF107" s="125">
        <v>3.385535</v>
      </c>
      <c r="BG107" s="126">
        <v>4.2776829999999997</v>
      </c>
      <c r="BH107" s="125">
        <f t="shared" si="81"/>
        <v>24.300667000000001</v>
      </c>
      <c r="BI107" s="125">
        <f t="shared" si="82"/>
        <v>25.192815</v>
      </c>
      <c r="BJ107" s="125">
        <f t="shared" si="82"/>
        <v>-0.89214799999999972</v>
      </c>
      <c r="BK107" s="128">
        <f t="shared" si="83"/>
        <v>0.85031735562060096</v>
      </c>
      <c r="BL107" s="314">
        <f t="shared" si="84"/>
        <v>0.88153497315275375</v>
      </c>
      <c r="BM107" s="129">
        <f t="shared" si="92"/>
        <v>-3.1217617532152825E-2</v>
      </c>
      <c r="BN107" s="314">
        <f t="shared" si="85"/>
        <v>1.0367129017487462</v>
      </c>
      <c r="BO107" s="129">
        <f t="shared" si="93"/>
        <v>-3.6712901748746224E-2</v>
      </c>
      <c r="BP107" s="81"/>
      <c r="BQ107" s="81"/>
      <c r="BR107" s="81"/>
      <c r="BS107" s="81"/>
      <c r="BT107" s="81"/>
      <c r="BU107" s="81"/>
      <c r="BV107" s="81"/>
      <c r="BW107" s="81"/>
      <c r="BX107" s="81"/>
    </row>
    <row r="108" spans="1:76" ht="11.45" customHeight="1">
      <c r="A108" s="499">
        <v>2013</v>
      </c>
      <c r="B108" s="369" t="s">
        <v>512</v>
      </c>
      <c r="C108" s="205" t="s">
        <v>451</v>
      </c>
      <c r="D108" s="205" t="s">
        <v>20</v>
      </c>
      <c r="E108" s="205" t="s">
        <v>699</v>
      </c>
      <c r="F108" s="506" t="s">
        <v>630</v>
      </c>
      <c r="G108" s="124">
        <v>37.671939999999999</v>
      </c>
      <c r="H108" s="125">
        <v>11.86239</v>
      </c>
      <c r="I108" s="126">
        <v>15.71077</v>
      </c>
      <c r="J108" s="124">
        <f t="shared" si="62"/>
        <v>21.961169999999999</v>
      </c>
      <c r="K108" s="125">
        <f t="shared" si="79"/>
        <v>25.809550000000002</v>
      </c>
      <c r="L108" s="126">
        <f t="shared" si="79"/>
        <v>-3.8483800000000006</v>
      </c>
      <c r="M108" s="128">
        <f t="shared" si="63"/>
        <v>0.58295829734279681</v>
      </c>
      <c r="N108" s="314">
        <f t="shared" si="64"/>
        <v>0.68511337616273549</v>
      </c>
      <c r="O108" s="129">
        <f t="shared" si="86"/>
        <v>-0.10215507881993868</v>
      </c>
      <c r="P108" s="314">
        <f t="shared" si="66"/>
        <v>1.175235654566674</v>
      </c>
      <c r="Q108" s="129">
        <f t="shared" si="87"/>
        <v>-0.17523565456667384</v>
      </c>
      <c r="R108" s="205">
        <v>2013</v>
      </c>
      <c r="S108" s="205" t="s">
        <v>451</v>
      </c>
      <c r="T108" s="205" t="s">
        <v>20</v>
      </c>
      <c r="U108" s="205" t="s">
        <v>699</v>
      </c>
      <c r="V108" s="506" t="s">
        <v>630</v>
      </c>
      <c r="W108" s="124">
        <v>34.831719999999997</v>
      </c>
      <c r="X108" s="125">
        <v>7.1451919999999998</v>
      </c>
      <c r="Y108" s="126">
        <v>9.3202730000000003</v>
      </c>
      <c r="Z108" s="124">
        <f t="shared" si="68"/>
        <v>25.511446999999997</v>
      </c>
      <c r="AA108" s="125">
        <f t="shared" si="80"/>
        <v>27.686527999999996</v>
      </c>
      <c r="AB108" s="126">
        <f t="shared" si="80"/>
        <v>-2.1750810000000005</v>
      </c>
      <c r="AC108" s="128">
        <f t="shared" si="69"/>
        <v>0.73241996088622663</v>
      </c>
      <c r="AD108" s="314">
        <f t="shared" si="70"/>
        <v>0.79486536984105283</v>
      </c>
      <c r="AE108" s="129">
        <f t="shared" si="88"/>
        <v>-6.2445408954826254E-2</v>
      </c>
      <c r="AF108" s="314">
        <f t="shared" si="72"/>
        <v>1.0852590211758666</v>
      </c>
      <c r="AG108" s="129">
        <f t="shared" si="89"/>
        <v>-8.5259021175866687E-2</v>
      </c>
      <c r="AH108" s="205">
        <v>2013</v>
      </c>
      <c r="AI108" s="369" t="s">
        <v>512</v>
      </c>
      <c r="AJ108" s="1110" t="s">
        <v>451</v>
      </c>
      <c r="AK108" s="1110" t="s">
        <v>20</v>
      </c>
      <c r="AL108" s="1110" t="s">
        <v>699</v>
      </c>
      <c r="AM108" s="1131" t="s">
        <v>630</v>
      </c>
      <c r="AN108" s="548">
        <v>32.337290000000003</v>
      </c>
      <c r="AO108" s="549">
        <v>3.3540969999999999</v>
      </c>
      <c r="AP108" s="550">
        <v>4.2100160000000004</v>
      </c>
      <c r="AQ108" s="124">
        <f t="shared" si="77"/>
        <v>28.127274000000003</v>
      </c>
      <c r="AR108" s="125">
        <f t="shared" si="74"/>
        <v>28.983193000000004</v>
      </c>
      <c r="AS108" s="126">
        <f t="shared" si="74"/>
        <v>-0.85591900000000054</v>
      </c>
      <c r="AT108" s="128">
        <f t="shared" si="78"/>
        <v>0.86980925117720131</v>
      </c>
      <c r="AU108" s="314">
        <f t="shared" si="58"/>
        <v>0.89627773384844556</v>
      </c>
      <c r="AV108" s="129">
        <f t="shared" si="90"/>
        <v>-2.6468482671244267E-2</v>
      </c>
      <c r="AW108" s="314">
        <f t="shared" si="60"/>
        <v>1.030430215171225</v>
      </c>
      <c r="AX108" s="129">
        <f t="shared" si="91"/>
        <v>-3.0430215171224927E-2</v>
      </c>
      <c r="AY108" s="499">
        <v>2013</v>
      </c>
      <c r="AZ108" s="369" t="s">
        <v>512</v>
      </c>
      <c r="BA108" s="205" t="s">
        <v>451</v>
      </c>
      <c r="BB108" s="205" t="s">
        <v>20</v>
      </c>
      <c r="BC108" s="205" t="s">
        <v>699</v>
      </c>
      <c r="BD108" s="1132" t="s">
        <v>630</v>
      </c>
      <c r="BE108" s="124">
        <v>28.4435</v>
      </c>
      <c r="BF108" s="125">
        <v>3.0532279999999998</v>
      </c>
      <c r="BG108" s="126">
        <v>3.857615</v>
      </c>
      <c r="BH108" s="125">
        <f t="shared" si="81"/>
        <v>24.585885000000001</v>
      </c>
      <c r="BI108" s="125">
        <f t="shared" si="82"/>
        <v>25.390272</v>
      </c>
      <c r="BJ108" s="125">
        <f t="shared" si="82"/>
        <v>-0.80438700000000019</v>
      </c>
      <c r="BK108" s="128">
        <f t="shared" si="83"/>
        <v>0.86437621952291388</v>
      </c>
      <c r="BL108" s="314">
        <f t="shared" si="84"/>
        <v>0.89265638898166533</v>
      </c>
      <c r="BM108" s="129">
        <f t="shared" si="92"/>
        <v>-2.8280169458751565E-2</v>
      </c>
      <c r="BN108" s="314">
        <f t="shared" si="85"/>
        <v>1.0327174311601961</v>
      </c>
      <c r="BO108" s="129">
        <f t="shared" si="93"/>
        <v>-3.2717431160196195E-2</v>
      </c>
      <c r="BP108" s="81"/>
      <c r="BQ108" s="81"/>
      <c r="BR108" s="81"/>
      <c r="BS108" s="81"/>
      <c r="BT108" s="81"/>
      <c r="BU108" s="81"/>
      <c r="BV108" s="81"/>
      <c r="BW108" s="81"/>
      <c r="BX108" s="81"/>
    </row>
    <row r="109" spans="1:76" ht="11.45" customHeight="1">
      <c r="A109" s="499">
        <v>2012</v>
      </c>
      <c r="B109" s="369" t="s">
        <v>512</v>
      </c>
      <c r="C109" s="205" t="s">
        <v>451</v>
      </c>
      <c r="D109" s="205" t="s">
        <v>20</v>
      </c>
      <c r="E109" s="205" t="s">
        <v>700</v>
      </c>
      <c r="F109" s="506" t="s">
        <v>630</v>
      </c>
      <c r="G109" s="124">
        <v>37.160080000000001</v>
      </c>
      <c r="H109" s="125">
        <v>11.83629</v>
      </c>
      <c r="I109" s="126">
        <v>15.422840000000001</v>
      </c>
      <c r="J109" s="124">
        <f t="shared" si="62"/>
        <v>21.73724</v>
      </c>
      <c r="K109" s="125">
        <f t="shared" si="79"/>
        <v>25.323790000000002</v>
      </c>
      <c r="L109" s="126">
        <f t="shared" si="79"/>
        <v>-3.5865500000000008</v>
      </c>
      <c r="M109" s="128">
        <f t="shared" si="63"/>
        <v>0.58496214216976927</v>
      </c>
      <c r="N109" s="314">
        <f t="shared" si="64"/>
        <v>0.68147834988514566</v>
      </c>
      <c r="O109" s="129">
        <f t="shared" si="86"/>
        <v>-9.6516207715376306E-2</v>
      </c>
      <c r="P109" s="314">
        <f t="shared" si="66"/>
        <v>1.164995648021552</v>
      </c>
      <c r="Q109" s="129">
        <f t="shared" si="87"/>
        <v>-0.164995648021552</v>
      </c>
      <c r="R109" s="205">
        <v>2012</v>
      </c>
      <c r="S109" s="205" t="s">
        <v>451</v>
      </c>
      <c r="T109" s="205" t="s">
        <v>20</v>
      </c>
      <c r="U109" s="205" t="s">
        <v>700</v>
      </c>
      <c r="V109" s="506" t="s">
        <v>630</v>
      </c>
      <c r="W109" s="124">
        <v>34.410119999999999</v>
      </c>
      <c r="X109" s="125">
        <v>7.5103749999999998</v>
      </c>
      <c r="Y109" s="126">
        <v>9.4434149999999999</v>
      </c>
      <c r="Z109" s="124">
        <f t="shared" si="68"/>
        <v>24.966704999999997</v>
      </c>
      <c r="AA109" s="125">
        <f t="shared" si="80"/>
        <v>26.899744999999999</v>
      </c>
      <c r="AB109" s="126">
        <f t="shared" si="80"/>
        <v>-1.9330400000000001</v>
      </c>
      <c r="AC109" s="128">
        <f t="shared" si="69"/>
        <v>0.72556285767094097</v>
      </c>
      <c r="AD109" s="314">
        <f t="shared" si="70"/>
        <v>0.78173935458522081</v>
      </c>
      <c r="AE109" s="129">
        <f t="shared" si="88"/>
        <v>-5.6176496914279873E-2</v>
      </c>
      <c r="AF109" s="314">
        <f t="shared" si="72"/>
        <v>1.0774247142344175</v>
      </c>
      <c r="AG109" s="129">
        <f t="shared" si="89"/>
        <v>-7.7424714234417408E-2</v>
      </c>
      <c r="AH109" s="205">
        <v>2012</v>
      </c>
      <c r="AI109" s="369" t="s">
        <v>512</v>
      </c>
      <c r="AJ109" s="1110" t="s">
        <v>451</v>
      </c>
      <c r="AK109" s="1110" t="s">
        <v>20</v>
      </c>
      <c r="AL109" s="1110" t="s">
        <v>700</v>
      </c>
      <c r="AM109" s="1131" t="s">
        <v>630</v>
      </c>
      <c r="AN109" s="548">
        <v>31.711919999999999</v>
      </c>
      <c r="AO109" s="549">
        <v>3.4454790000000002</v>
      </c>
      <c r="AP109" s="550">
        <v>4.4050289999999999</v>
      </c>
      <c r="AQ109" s="124">
        <f t="shared" si="77"/>
        <v>27.306891</v>
      </c>
      <c r="AR109" s="125">
        <f t="shared" si="74"/>
        <v>28.266441</v>
      </c>
      <c r="AS109" s="126">
        <f t="shared" si="74"/>
        <v>-0.95954999999999968</v>
      </c>
      <c r="AT109" s="128">
        <f t="shared" si="78"/>
        <v>0.86109232742766761</v>
      </c>
      <c r="AU109" s="314">
        <f t="shared" si="58"/>
        <v>0.8913506656172191</v>
      </c>
      <c r="AV109" s="129">
        <f t="shared" si="90"/>
        <v>-3.0258338189551426E-2</v>
      </c>
      <c r="AW109" s="314">
        <f t="shared" si="60"/>
        <v>1.0351394818253019</v>
      </c>
      <c r="AX109" s="129">
        <f t="shared" si="91"/>
        <v>-3.513948182530189E-2</v>
      </c>
      <c r="AY109" s="499">
        <v>2012</v>
      </c>
      <c r="AZ109" s="369" t="s">
        <v>512</v>
      </c>
      <c r="BA109" s="205" t="s">
        <v>451</v>
      </c>
      <c r="BB109" s="205" t="s">
        <v>20</v>
      </c>
      <c r="BC109" s="205" t="s">
        <v>700</v>
      </c>
      <c r="BD109" s="1132" t="s">
        <v>630</v>
      </c>
      <c r="BE109" s="124">
        <v>28.093229999999998</v>
      </c>
      <c r="BF109" s="125">
        <v>3.151875</v>
      </c>
      <c r="BG109" s="126">
        <v>3.9633829999999999</v>
      </c>
      <c r="BH109" s="125">
        <f t="shared" si="81"/>
        <v>24.129846999999998</v>
      </c>
      <c r="BI109" s="125">
        <f t="shared" si="82"/>
        <v>24.941354999999998</v>
      </c>
      <c r="BJ109" s="125">
        <f t="shared" si="82"/>
        <v>-0.8115079999999999</v>
      </c>
      <c r="BK109" s="128">
        <f t="shared" si="83"/>
        <v>0.85892035198515793</v>
      </c>
      <c r="BL109" s="314">
        <f t="shared" si="84"/>
        <v>0.88780659966831865</v>
      </c>
      <c r="BM109" s="129">
        <f t="shared" si="92"/>
        <v>-2.8886247683160674E-2</v>
      </c>
      <c r="BN109" s="314">
        <f t="shared" si="85"/>
        <v>1.0336308804610324</v>
      </c>
      <c r="BO109" s="129">
        <f t="shared" si="93"/>
        <v>-3.3630880461032346E-2</v>
      </c>
      <c r="BP109" s="81"/>
      <c r="BQ109" s="81"/>
      <c r="BR109" s="81"/>
      <c r="BS109" s="81"/>
      <c r="BT109" s="81"/>
      <c r="BU109" s="81"/>
      <c r="BV109" s="81"/>
      <c r="BW109" s="81"/>
      <c r="BX109" s="81"/>
    </row>
    <row r="110" spans="1:76" ht="11.45" customHeight="1">
      <c r="A110" s="499">
        <v>2011</v>
      </c>
      <c r="B110" s="369" t="s">
        <v>512</v>
      </c>
      <c r="C110" s="205" t="s">
        <v>451</v>
      </c>
      <c r="D110" s="205" t="s">
        <v>4</v>
      </c>
      <c r="E110" s="205" t="s">
        <v>615</v>
      </c>
      <c r="F110" s="506" t="s">
        <v>630</v>
      </c>
      <c r="G110" s="124">
        <v>36.038580000000003</v>
      </c>
      <c r="H110" s="125">
        <v>11.16192</v>
      </c>
      <c r="I110" s="126">
        <v>14.881779999999999</v>
      </c>
      <c r="J110" s="124">
        <f t="shared" si="62"/>
        <v>21.156800000000004</v>
      </c>
      <c r="K110" s="125">
        <f t="shared" si="79"/>
        <v>24.876660000000001</v>
      </c>
      <c r="L110" s="126">
        <f t="shared" si="79"/>
        <v>-3.7198599999999988</v>
      </c>
      <c r="M110" s="128">
        <f t="shared" si="63"/>
        <v>0.58705975651648878</v>
      </c>
      <c r="N110" s="314">
        <f t="shared" si="64"/>
        <v>0.69027858478330717</v>
      </c>
      <c r="O110" s="129">
        <f t="shared" si="86"/>
        <v>-0.10321882826681847</v>
      </c>
      <c r="P110" s="314">
        <f t="shared" si="66"/>
        <v>1.1758233759358692</v>
      </c>
      <c r="Q110" s="129">
        <f t="shared" si="87"/>
        <v>-0.17582337593586922</v>
      </c>
      <c r="R110" s="205">
        <v>2011</v>
      </c>
      <c r="S110" s="205" t="s">
        <v>451</v>
      </c>
      <c r="T110" s="205" t="s">
        <v>4</v>
      </c>
      <c r="U110" s="205" t="s">
        <v>615</v>
      </c>
      <c r="V110" s="506" t="s">
        <v>630</v>
      </c>
      <c r="W110" s="124">
        <v>33.621569999999998</v>
      </c>
      <c r="X110" s="125">
        <v>6.546227</v>
      </c>
      <c r="Y110" s="126">
        <v>8.5254080000000005</v>
      </c>
      <c r="Z110" s="124">
        <f t="shared" si="68"/>
        <v>25.096162</v>
      </c>
      <c r="AA110" s="125">
        <f t="shared" si="80"/>
        <v>27.075342999999997</v>
      </c>
      <c r="AB110" s="126">
        <f t="shared" si="80"/>
        <v>-1.9791810000000005</v>
      </c>
      <c r="AC110" s="128">
        <f t="shared" si="69"/>
        <v>0.74643040167368746</v>
      </c>
      <c r="AD110" s="314">
        <f t="shared" si="70"/>
        <v>0.80529680797178704</v>
      </c>
      <c r="AE110" s="129">
        <f t="shared" si="88"/>
        <v>-5.8866406298099722E-2</v>
      </c>
      <c r="AF110" s="314">
        <f t="shared" si="72"/>
        <v>1.0788638916181685</v>
      </c>
      <c r="AG110" s="129">
        <f t="shared" si="89"/>
        <v>-7.8863891618168563E-2</v>
      </c>
      <c r="AH110" s="205">
        <v>2011</v>
      </c>
      <c r="AI110" s="369" t="s">
        <v>512</v>
      </c>
      <c r="AJ110" s="1110" t="s">
        <v>451</v>
      </c>
      <c r="AK110" s="1110" t="s">
        <v>4</v>
      </c>
      <c r="AL110" s="1110" t="s">
        <v>615</v>
      </c>
      <c r="AM110" s="1131" t="s">
        <v>630</v>
      </c>
      <c r="AN110" s="548">
        <v>31.164819999999999</v>
      </c>
      <c r="AO110" s="549">
        <v>3.283846</v>
      </c>
      <c r="AP110" s="550">
        <v>4.0075940000000001</v>
      </c>
      <c r="AQ110" s="124">
        <f t="shared" si="77"/>
        <v>27.157225999999998</v>
      </c>
      <c r="AR110" s="125">
        <f t="shared" si="74"/>
        <v>27.880973999999998</v>
      </c>
      <c r="AS110" s="126">
        <f t="shared" si="74"/>
        <v>-0.72374800000000006</v>
      </c>
      <c r="AT110" s="128">
        <f t="shared" si="78"/>
        <v>0.87140647691852535</v>
      </c>
      <c r="AU110" s="314">
        <f t="shared" si="58"/>
        <v>0.89462971388892987</v>
      </c>
      <c r="AV110" s="129">
        <f t="shared" si="90"/>
        <v>-2.3223236970404453E-2</v>
      </c>
      <c r="AW110" s="314">
        <f t="shared" si="60"/>
        <v>1.0266502918965288</v>
      </c>
      <c r="AX110" s="129">
        <f t="shared" si="91"/>
        <v>-2.6650291896528757E-2</v>
      </c>
      <c r="AY110" s="499">
        <v>2011</v>
      </c>
      <c r="AZ110" s="369" t="s">
        <v>512</v>
      </c>
      <c r="BA110" s="205" t="s">
        <v>451</v>
      </c>
      <c r="BB110" s="205" t="s">
        <v>4</v>
      </c>
      <c r="BC110" s="205" t="s">
        <v>615</v>
      </c>
      <c r="BD110" s="1132" t="s">
        <v>630</v>
      </c>
      <c r="BE110" s="124">
        <v>27.47175</v>
      </c>
      <c r="BF110" s="125">
        <v>2.8377469999999998</v>
      </c>
      <c r="BG110" s="126">
        <v>3.6722190000000001</v>
      </c>
      <c r="BH110" s="125">
        <f t="shared" si="81"/>
        <v>23.799531000000002</v>
      </c>
      <c r="BI110" s="125">
        <f t="shared" si="82"/>
        <v>24.634003</v>
      </c>
      <c r="BJ110" s="125">
        <f t="shared" si="82"/>
        <v>-0.83447200000000032</v>
      </c>
      <c r="BK110" s="128">
        <f t="shared" si="83"/>
        <v>0.86632744546670681</v>
      </c>
      <c r="BL110" s="314">
        <f t="shared" si="84"/>
        <v>0.89670308589733083</v>
      </c>
      <c r="BM110" s="129">
        <f t="shared" si="92"/>
        <v>-3.0375640430624198E-2</v>
      </c>
      <c r="BN110" s="314">
        <f t="shared" si="85"/>
        <v>1.0350625396777775</v>
      </c>
      <c r="BO110" s="129">
        <f t="shared" si="93"/>
        <v>-3.5062539677777692E-2</v>
      </c>
      <c r="BP110" s="81"/>
      <c r="BQ110" s="81"/>
      <c r="BR110" s="81"/>
      <c r="BS110" s="81"/>
      <c r="BT110" s="81"/>
      <c r="BU110" s="81"/>
      <c r="BV110" s="81"/>
      <c r="BW110" s="81"/>
      <c r="BX110" s="81"/>
    </row>
    <row r="111" spans="1:76" ht="11.45" customHeight="1">
      <c r="A111" s="499">
        <v>2010</v>
      </c>
      <c r="B111" s="369" t="s">
        <v>512</v>
      </c>
      <c r="C111" s="205" t="s">
        <v>451</v>
      </c>
      <c r="D111" s="205" t="s">
        <v>4</v>
      </c>
      <c r="E111" s="205" t="s">
        <v>102</v>
      </c>
      <c r="F111" s="506" t="s">
        <v>630</v>
      </c>
      <c r="G111" s="124">
        <v>36.894930000000002</v>
      </c>
      <c r="H111" s="125">
        <v>11.7654</v>
      </c>
      <c r="I111" s="126">
        <v>15.98793</v>
      </c>
      <c r="J111" s="124">
        <f t="shared" si="62"/>
        <v>20.907000000000004</v>
      </c>
      <c r="K111" s="125">
        <f t="shared" si="79"/>
        <v>25.129530000000003</v>
      </c>
      <c r="L111" s="126">
        <f t="shared" si="79"/>
        <v>-4.2225300000000008</v>
      </c>
      <c r="M111" s="128">
        <f t="shared" si="63"/>
        <v>0.56666322445929573</v>
      </c>
      <c r="N111" s="314">
        <f t="shared" si="64"/>
        <v>0.68111065666746085</v>
      </c>
      <c r="O111" s="129">
        <f t="shared" si="86"/>
        <v>-0.1144474322081652</v>
      </c>
      <c r="P111" s="314">
        <f t="shared" si="66"/>
        <v>1.2019672836848903</v>
      </c>
      <c r="Q111" s="129">
        <f t="shared" si="87"/>
        <v>-0.20196728368489023</v>
      </c>
      <c r="R111" s="205">
        <v>2010</v>
      </c>
      <c r="S111" s="205" t="s">
        <v>451</v>
      </c>
      <c r="T111" s="205" t="s">
        <v>4</v>
      </c>
      <c r="U111" s="205" t="s">
        <v>102</v>
      </c>
      <c r="V111" s="506" t="s">
        <v>630</v>
      </c>
      <c r="W111" s="124">
        <v>34.204610000000002</v>
      </c>
      <c r="X111" s="125">
        <v>7.0676050000000004</v>
      </c>
      <c r="Y111" s="126">
        <v>9.316808</v>
      </c>
      <c r="Z111" s="124">
        <f t="shared" si="68"/>
        <v>24.887802000000001</v>
      </c>
      <c r="AA111" s="125">
        <f t="shared" si="80"/>
        <v>27.137005000000002</v>
      </c>
      <c r="AB111" s="126">
        <f t="shared" si="80"/>
        <v>-2.2492029999999996</v>
      </c>
      <c r="AC111" s="128">
        <f t="shared" si="69"/>
        <v>0.72761542961606629</v>
      </c>
      <c r="AD111" s="314">
        <f t="shared" si="70"/>
        <v>0.79337273542952247</v>
      </c>
      <c r="AE111" s="129">
        <f t="shared" si="88"/>
        <v>-6.5757305813456124E-2</v>
      </c>
      <c r="AF111" s="314">
        <f t="shared" si="72"/>
        <v>1.0903737099804958</v>
      </c>
      <c r="AG111" s="129">
        <f t="shared" si="89"/>
        <v>-9.0373709980495653E-2</v>
      </c>
      <c r="AH111" s="205">
        <v>2010</v>
      </c>
      <c r="AI111" s="369" t="s">
        <v>512</v>
      </c>
      <c r="AJ111" s="1110" t="s">
        <v>451</v>
      </c>
      <c r="AK111" s="1110" t="s">
        <v>4</v>
      </c>
      <c r="AL111" s="1110" t="s">
        <v>102</v>
      </c>
      <c r="AM111" s="1131" t="s">
        <v>630</v>
      </c>
      <c r="AN111" s="548">
        <v>31.582899999999999</v>
      </c>
      <c r="AO111" s="549">
        <v>3.4755099999999999</v>
      </c>
      <c r="AP111" s="550">
        <v>4.5013649999999998</v>
      </c>
      <c r="AQ111" s="124">
        <f t="shared" si="77"/>
        <v>27.081534999999999</v>
      </c>
      <c r="AR111" s="125">
        <f t="shared" si="74"/>
        <v>28.107389999999999</v>
      </c>
      <c r="AS111" s="126">
        <f t="shared" si="74"/>
        <v>-1.025855</v>
      </c>
      <c r="AT111" s="128">
        <f t="shared" si="78"/>
        <v>0.85747461442742745</v>
      </c>
      <c r="AU111" s="314">
        <f t="shared" si="58"/>
        <v>0.88995595717935971</v>
      </c>
      <c r="AV111" s="129">
        <f t="shared" si="90"/>
        <v>-3.2481342751932214E-2</v>
      </c>
      <c r="AW111" s="314">
        <f t="shared" si="60"/>
        <v>1.0378802383247479</v>
      </c>
      <c r="AX111" s="129">
        <f t="shared" si="91"/>
        <v>-3.7880238324747843E-2</v>
      </c>
      <c r="AY111" s="499">
        <v>2010</v>
      </c>
      <c r="AZ111" s="369" t="s">
        <v>512</v>
      </c>
      <c r="BA111" s="205" t="s">
        <v>451</v>
      </c>
      <c r="BB111" s="205" t="s">
        <v>4</v>
      </c>
      <c r="BC111" s="205" t="s">
        <v>102</v>
      </c>
      <c r="BD111" s="1132" t="s">
        <v>630</v>
      </c>
      <c r="BE111" s="124">
        <v>27.892410000000002</v>
      </c>
      <c r="BF111" s="125">
        <v>3.0289060000000001</v>
      </c>
      <c r="BG111" s="126">
        <v>4.0281640000000003</v>
      </c>
      <c r="BH111" s="125">
        <f t="shared" si="81"/>
        <v>23.864246000000001</v>
      </c>
      <c r="BI111" s="125">
        <f t="shared" si="82"/>
        <v>24.863504000000002</v>
      </c>
      <c r="BJ111" s="125">
        <f t="shared" si="82"/>
        <v>-0.9992580000000002</v>
      </c>
      <c r="BK111" s="128">
        <f t="shared" si="83"/>
        <v>0.85558207411980536</v>
      </c>
      <c r="BL111" s="314">
        <f t="shared" si="84"/>
        <v>0.89140751910645233</v>
      </c>
      <c r="BM111" s="129">
        <f t="shared" si="92"/>
        <v>-3.5825444986646908E-2</v>
      </c>
      <c r="BN111" s="314">
        <f t="shared" si="85"/>
        <v>1.0418725988661028</v>
      </c>
      <c r="BO111" s="129">
        <f t="shared" si="93"/>
        <v>-4.1872598866102881E-2</v>
      </c>
      <c r="BP111" s="81"/>
      <c r="BQ111" s="81"/>
      <c r="BR111" s="81"/>
      <c r="BS111" s="81"/>
      <c r="BT111" s="81"/>
      <c r="BU111" s="81"/>
      <c r="BV111" s="81"/>
      <c r="BW111" s="81"/>
      <c r="BX111" s="81"/>
    </row>
    <row r="112" spans="1:76" ht="11.45" customHeight="1">
      <c r="A112" s="499">
        <v>2009</v>
      </c>
      <c r="B112" s="369" t="s">
        <v>512</v>
      </c>
      <c r="C112" s="205" t="s">
        <v>451</v>
      </c>
      <c r="D112" s="205" t="s">
        <v>4</v>
      </c>
      <c r="E112" s="205" t="s">
        <v>701</v>
      </c>
      <c r="F112" s="506" t="s">
        <v>630</v>
      </c>
      <c r="G112" s="124">
        <v>37.101680000000002</v>
      </c>
      <c r="H112" s="125">
        <v>12.035970000000001</v>
      </c>
      <c r="I112" s="126">
        <v>16.104310000000002</v>
      </c>
      <c r="J112" s="124">
        <f t="shared" si="62"/>
        <v>20.99737</v>
      </c>
      <c r="K112" s="125">
        <f t="shared" si="79"/>
        <v>25.065710000000003</v>
      </c>
      <c r="L112" s="126">
        <f t="shared" si="79"/>
        <v>-4.068340000000001</v>
      </c>
      <c r="M112" s="128">
        <f t="shared" si="63"/>
        <v>0.56594121883429538</v>
      </c>
      <c r="N112" s="314">
        <f t="shared" si="64"/>
        <v>0.67559501348725992</v>
      </c>
      <c r="O112" s="129">
        <f t="shared" si="86"/>
        <v>-0.10965379465296453</v>
      </c>
      <c r="P112" s="314">
        <f t="shared" si="66"/>
        <v>1.1937547416652659</v>
      </c>
      <c r="Q112" s="129">
        <f t="shared" si="87"/>
        <v>-0.19375474166526574</v>
      </c>
      <c r="R112" s="205">
        <v>2009</v>
      </c>
      <c r="S112" s="205" t="s">
        <v>451</v>
      </c>
      <c r="T112" s="205" t="s">
        <v>4</v>
      </c>
      <c r="U112" s="205" t="s">
        <v>701</v>
      </c>
      <c r="V112" s="506" t="s">
        <v>630</v>
      </c>
      <c r="W112" s="124">
        <v>34.144019999999998</v>
      </c>
      <c r="X112" s="125">
        <v>7.4670579999999998</v>
      </c>
      <c r="Y112" s="126">
        <v>9.4689460000000008</v>
      </c>
      <c r="Z112" s="124">
        <f t="shared" si="68"/>
        <v>24.675073999999995</v>
      </c>
      <c r="AA112" s="125">
        <f t="shared" si="80"/>
        <v>26.676961999999996</v>
      </c>
      <c r="AB112" s="126">
        <f t="shared" si="80"/>
        <v>-2.001888000000001</v>
      </c>
      <c r="AC112" s="128">
        <f t="shared" si="69"/>
        <v>0.72267629880722883</v>
      </c>
      <c r="AD112" s="314">
        <f t="shared" si="70"/>
        <v>0.7813070048576588</v>
      </c>
      <c r="AE112" s="129">
        <f t="shared" si="88"/>
        <v>-5.863070605042995E-2</v>
      </c>
      <c r="AF112" s="314">
        <f t="shared" si="72"/>
        <v>1.0811299694582477</v>
      </c>
      <c r="AG112" s="129">
        <f t="shared" si="89"/>
        <v>-8.1129969458247686E-2</v>
      </c>
      <c r="AH112" s="205">
        <v>2009</v>
      </c>
      <c r="AI112" s="369" t="s">
        <v>512</v>
      </c>
      <c r="AJ112" s="1110" t="s">
        <v>451</v>
      </c>
      <c r="AK112" s="1110" t="s">
        <v>4</v>
      </c>
      <c r="AL112" s="1110" t="s">
        <v>701</v>
      </c>
      <c r="AM112" s="1131" t="s">
        <v>630</v>
      </c>
      <c r="AN112" s="548">
        <v>31.778960000000001</v>
      </c>
      <c r="AO112" s="549">
        <v>3.6216940000000002</v>
      </c>
      <c r="AP112" s="550">
        <v>4.5583929999999997</v>
      </c>
      <c r="AQ112" s="124">
        <f t="shared" si="77"/>
        <v>27.220567000000003</v>
      </c>
      <c r="AR112" s="125">
        <f t="shared" si="74"/>
        <v>28.157266</v>
      </c>
      <c r="AS112" s="126">
        <f t="shared" si="74"/>
        <v>-0.9366989999999995</v>
      </c>
      <c r="AT112" s="128">
        <f t="shared" si="78"/>
        <v>0.85655940282501386</v>
      </c>
      <c r="AU112" s="314">
        <f t="shared" si="58"/>
        <v>0.88603484821403844</v>
      </c>
      <c r="AV112" s="129">
        <f t="shared" si="90"/>
        <v>-2.947544538902467E-2</v>
      </c>
      <c r="AW112" s="314">
        <f t="shared" si="60"/>
        <v>1.0344114433766203</v>
      </c>
      <c r="AX112" s="129">
        <f t="shared" si="91"/>
        <v>-3.4411443376620311E-2</v>
      </c>
      <c r="AY112" s="499">
        <v>2009</v>
      </c>
      <c r="AZ112" s="369" t="s">
        <v>512</v>
      </c>
      <c r="BA112" s="205" t="s">
        <v>451</v>
      </c>
      <c r="BB112" s="205" t="s">
        <v>4</v>
      </c>
      <c r="BC112" s="205" t="s">
        <v>701</v>
      </c>
      <c r="BD112" s="1132" t="s">
        <v>630</v>
      </c>
      <c r="BE112" s="124">
        <v>28.022020000000001</v>
      </c>
      <c r="BF112" s="125">
        <v>3.1296330000000001</v>
      </c>
      <c r="BG112" s="126">
        <v>4.0301299999999998</v>
      </c>
      <c r="BH112" s="125">
        <f t="shared" si="81"/>
        <v>23.991890000000001</v>
      </c>
      <c r="BI112" s="125">
        <f t="shared" si="82"/>
        <v>24.892386999999999</v>
      </c>
      <c r="BJ112" s="125">
        <f t="shared" si="82"/>
        <v>-0.90049699999999966</v>
      </c>
      <c r="BK112" s="128">
        <f t="shared" si="83"/>
        <v>0.85617988995796879</v>
      </c>
      <c r="BL112" s="314">
        <f t="shared" si="84"/>
        <v>0.88831522495523152</v>
      </c>
      <c r="BM112" s="129">
        <f t="shared" si="92"/>
        <v>-3.213533499726285E-2</v>
      </c>
      <c r="BN112" s="314">
        <f t="shared" si="85"/>
        <v>1.037533391491875</v>
      </c>
      <c r="BO112" s="129">
        <f t="shared" si="93"/>
        <v>-3.7533391491874943E-2</v>
      </c>
      <c r="BP112" s="81"/>
      <c r="BQ112" s="81"/>
      <c r="BR112" s="81"/>
      <c r="BS112" s="81"/>
      <c r="BT112" s="81"/>
      <c r="BU112" s="81"/>
      <c r="BV112" s="81"/>
      <c r="BW112" s="81"/>
      <c r="BX112" s="81"/>
    </row>
    <row r="113" spans="1:76" ht="11.45" customHeight="1">
      <c r="A113" s="499">
        <v>2008</v>
      </c>
      <c r="B113" s="369" t="s">
        <v>512</v>
      </c>
      <c r="C113" s="205" t="s">
        <v>451</v>
      </c>
      <c r="D113" s="205" t="s">
        <v>6</v>
      </c>
      <c r="E113" s="205" t="s">
        <v>702</v>
      </c>
      <c r="F113" s="506" t="s">
        <v>630</v>
      </c>
      <c r="G113" s="124">
        <v>35.407649999999997</v>
      </c>
      <c r="H113" s="125">
        <v>11.309100000000001</v>
      </c>
      <c r="I113" s="126">
        <v>15.16024</v>
      </c>
      <c r="J113" s="124">
        <f t="shared" si="62"/>
        <v>20.247409999999995</v>
      </c>
      <c r="K113" s="125">
        <f t="shared" si="79"/>
        <v>24.098549999999996</v>
      </c>
      <c r="L113" s="126">
        <f t="shared" si="79"/>
        <v>-3.8511399999999991</v>
      </c>
      <c r="M113" s="128">
        <f t="shared" si="63"/>
        <v>0.5718371594838968</v>
      </c>
      <c r="N113" s="314">
        <f t="shared" si="64"/>
        <v>0.68060292055530369</v>
      </c>
      <c r="O113" s="129">
        <f t="shared" si="86"/>
        <v>-0.10876576107140687</v>
      </c>
      <c r="P113" s="314">
        <f t="shared" si="66"/>
        <v>1.1902040804231258</v>
      </c>
      <c r="Q113" s="129">
        <f t="shared" si="87"/>
        <v>-0.19020408042312573</v>
      </c>
      <c r="R113" s="205">
        <v>2008</v>
      </c>
      <c r="S113" s="205" t="s">
        <v>451</v>
      </c>
      <c r="T113" s="205" t="s">
        <v>6</v>
      </c>
      <c r="U113" s="205" t="s">
        <v>702</v>
      </c>
      <c r="V113" s="506" t="s">
        <v>630</v>
      </c>
      <c r="W113" s="124">
        <v>33.27373</v>
      </c>
      <c r="X113" s="125">
        <v>7.0534530000000002</v>
      </c>
      <c r="Y113" s="126">
        <v>9.1008929999999992</v>
      </c>
      <c r="Z113" s="124">
        <f t="shared" si="68"/>
        <v>24.172837000000001</v>
      </c>
      <c r="AA113" s="125">
        <f t="shared" si="80"/>
        <v>26.220276999999999</v>
      </c>
      <c r="AB113" s="126">
        <f t="shared" si="80"/>
        <v>-2.047439999999999</v>
      </c>
      <c r="AC113" s="128">
        <f t="shared" si="69"/>
        <v>0.72648413628408959</v>
      </c>
      <c r="AD113" s="314">
        <f t="shared" si="70"/>
        <v>0.78801736384829713</v>
      </c>
      <c r="AE113" s="129">
        <f t="shared" si="88"/>
        <v>-6.1533227564207531E-2</v>
      </c>
      <c r="AF113" s="314">
        <f t="shared" si="72"/>
        <v>1.0847000292104727</v>
      </c>
      <c r="AG113" s="129">
        <f t="shared" si="89"/>
        <v>-8.4700029210472857E-2</v>
      </c>
      <c r="AH113" s="205">
        <v>2008</v>
      </c>
      <c r="AI113" s="369" t="s">
        <v>512</v>
      </c>
      <c r="AJ113" s="1110" t="s">
        <v>451</v>
      </c>
      <c r="AK113" s="1110" t="s">
        <v>6</v>
      </c>
      <c r="AL113" s="1110" t="s">
        <v>702</v>
      </c>
      <c r="AM113" s="1131" t="s">
        <v>630</v>
      </c>
      <c r="AN113" s="548">
        <v>30.745429999999999</v>
      </c>
      <c r="AO113" s="549">
        <v>3.5970049999999998</v>
      </c>
      <c r="AP113" s="550">
        <v>4.5002129999999996</v>
      </c>
      <c r="AQ113" s="124">
        <f t="shared" si="77"/>
        <v>26.245217</v>
      </c>
      <c r="AR113" s="125">
        <f t="shared" si="74"/>
        <v>27.148425</v>
      </c>
      <c r="AS113" s="126">
        <f t="shared" si="74"/>
        <v>-0.90320799999999979</v>
      </c>
      <c r="AT113" s="128">
        <f t="shared" si="78"/>
        <v>0.85362985653477608</v>
      </c>
      <c r="AU113" s="314">
        <f t="shared" si="58"/>
        <v>0.88300684036619426</v>
      </c>
      <c r="AV113" s="129">
        <f t="shared" si="90"/>
        <v>-2.9376983831418194E-2</v>
      </c>
      <c r="AW113" s="314">
        <f t="shared" si="60"/>
        <v>1.0344141944034984</v>
      </c>
      <c r="AX113" s="129">
        <f t="shared" si="91"/>
        <v>-3.4414194403498348E-2</v>
      </c>
      <c r="AY113" s="499">
        <v>2008</v>
      </c>
      <c r="AZ113" s="369" t="s">
        <v>512</v>
      </c>
      <c r="BA113" s="205" t="s">
        <v>451</v>
      </c>
      <c r="BB113" s="205" t="s">
        <v>6</v>
      </c>
      <c r="BC113" s="205" t="s">
        <v>702</v>
      </c>
      <c r="BD113" s="1132" t="s">
        <v>630</v>
      </c>
      <c r="BE113" s="124">
        <v>27.1509</v>
      </c>
      <c r="BF113" s="125">
        <v>3.0443799999999999</v>
      </c>
      <c r="BG113" s="126">
        <v>3.7947150000000001</v>
      </c>
      <c r="BH113" s="125">
        <f t="shared" si="81"/>
        <v>23.356185</v>
      </c>
      <c r="BI113" s="125">
        <f t="shared" si="82"/>
        <v>24.10652</v>
      </c>
      <c r="BJ113" s="125">
        <f t="shared" si="82"/>
        <v>-0.7503350000000002</v>
      </c>
      <c r="BK113" s="128">
        <f t="shared" si="83"/>
        <v>0.86023612476934463</v>
      </c>
      <c r="BL113" s="314">
        <f t="shared" si="84"/>
        <v>0.88787185691818682</v>
      </c>
      <c r="BM113" s="129">
        <f t="shared" si="92"/>
        <v>-2.7635732148842219E-2</v>
      </c>
      <c r="BN113" s="314">
        <f t="shared" si="85"/>
        <v>1.032125751701316</v>
      </c>
      <c r="BO113" s="129">
        <f t="shared" si="93"/>
        <v>-3.2125751701315958E-2</v>
      </c>
      <c r="BP113" s="81"/>
      <c r="BQ113" s="81"/>
      <c r="BR113" s="81"/>
      <c r="BS113" s="81"/>
      <c r="BT113" s="81"/>
      <c r="BU113" s="81"/>
      <c r="BV113" s="81"/>
      <c r="BW113" s="81"/>
      <c r="BX113" s="81"/>
    </row>
    <row r="114" spans="1:76" ht="11.45" customHeight="1">
      <c r="A114" s="499">
        <v>2007</v>
      </c>
      <c r="B114" s="369" t="s">
        <v>512</v>
      </c>
      <c r="C114" s="205" t="s">
        <v>451</v>
      </c>
      <c r="D114" s="205" t="s">
        <v>6</v>
      </c>
      <c r="E114" s="205" t="s">
        <v>103</v>
      </c>
      <c r="F114" s="506" t="s">
        <v>630</v>
      </c>
      <c r="G114" s="124">
        <v>36.476089999999999</v>
      </c>
      <c r="H114" s="125">
        <v>11.257339999999999</v>
      </c>
      <c r="I114" s="126">
        <v>14.88339</v>
      </c>
      <c r="J114" s="124">
        <f t="shared" si="62"/>
        <v>21.592700000000001</v>
      </c>
      <c r="K114" s="125">
        <f t="shared" si="79"/>
        <v>25.21875</v>
      </c>
      <c r="L114" s="126">
        <f t="shared" si="79"/>
        <v>-3.6260500000000011</v>
      </c>
      <c r="M114" s="128">
        <f t="shared" si="63"/>
        <v>0.59196860189784595</v>
      </c>
      <c r="N114" s="314">
        <f t="shared" si="64"/>
        <v>0.69137755718883243</v>
      </c>
      <c r="O114" s="129">
        <f t="shared" si="86"/>
        <v>-9.9408955290986534E-2</v>
      </c>
      <c r="P114" s="314">
        <f t="shared" si="66"/>
        <v>1.1679294391159976</v>
      </c>
      <c r="Q114" s="129">
        <f t="shared" si="87"/>
        <v>-0.16792943911599759</v>
      </c>
      <c r="R114" s="205">
        <v>2007</v>
      </c>
      <c r="S114" s="205" t="s">
        <v>451</v>
      </c>
      <c r="T114" s="205" t="s">
        <v>6</v>
      </c>
      <c r="U114" s="205" t="s">
        <v>103</v>
      </c>
      <c r="V114" s="506" t="s">
        <v>630</v>
      </c>
      <c r="W114" s="124">
        <v>33.956470000000003</v>
      </c>
      <c r="X114" s="125">
        <v>6.9229630000000002</v>
      </c>
      <c r="Y114" s="126">
        <v>8.5417290000000001</v>
      </c>
      <c r="Z114" s="124">
        <f t="shared" si="68"/>
        <v>25.414741000000003</v>
      </c>
      <c r="AA114" s="125">
        <f t="shared" si="80"/>
        <v>27.033507000000004</v>
      </c>
      <c r="AB114" s="126">
        <f t="shared" si="80"/>
        <v>-1.6187659999999999</v>
      </c>
      <c r="AC114" s="128">
        <f t="shared" si="69"/>
        <v>0.74845061927815226</v>
      </c>
      <c r="AD114" s="314">
        <f t="shared" si="70"/>
        <v>0.79612241790739735</v>
      </c>
      <c r="AE114" s="129">
        <f t="shared" si="88"/>
        <v>-4.7671798629245025E-2</v>
      </c>
      <c r="AF114" s="314">
        <f t="shared" si="72"/>
        <v>1.0636939798048699</v>
      </c>
      <c r="AG114" s="129">
        <f t="shared" si="89"/>
        <v>-6.3693979804869932E-2</v>
      </c>
      <c r="AH114" s="205">
        <v>2007</v>
      </c>
      <c r="AI114" s="369" t="s">
        <v>512</v>
      </c>
      <c r="AJ114" s="1110" t="s">
        <v>451</v>
      </c>
      <c r="AK114" s="1110" t="s">
        <v>6</v>
      </c>
      <c r="AL114" s="1110" t="s">
        <v>103</v>
      </c>
      <c r="AM114" s="1131" t="s">
        <v>630</v>
      </c>
      <c r="AN114" s="548">
        <v>31.503070000000001</v>
      </c>
      <c r="AO114" s="549">
        <v>3.186296</v>
      </c>
      <c r="AP114" s="550">
        <v>3.9442270000000001</v>
      </c>
      <c r="AQ114" s="124">
        <f t="shared" si="77"/>
        <v>27.558843</v>
      </c>
      <c r="AR114" s="125">
        <f t="shared" si="74"/>
        <v>28.316774000000002</v>
      </c>
      <c r="AS114" s="126">
        <f t="shared" si="74"/>
        <v>-0.75793100000000013</v>
      </c>
      <c r="AT114" s="128">
        <f t="shared" si="78"/>
        <v>0.87479864660809248</v>
      </c>
      <c r="AU114" s="314">
        <f t="shared" si="58"/>
        <v>0.89885760340182719</v>
      </c>
      <c r="AV114" s="129">
        <f t="shared" si="90"/>
        <v>-2.4058956793734709E-2</v>
      </c>
      <c r="AW114" s="314">
        <f t="shared" si="60"/>
        <v>1.0275022793954014</v>
      </c>
      <c r="AX114" s="129">
        <f t="shared" si="91"/>
        <v>-2.7502279395401327E-2</v>
      </c>
      <c r="AY114" s="499">
        <v>2007</v>
      </c>
      <c r="AZ114" s="369" t="s">
        <v>512</v>
      </c>
      <c r="BA114" s="205" t="s">
        <v>451</v>
      </c>
      <c r="BB114" s="205" t="s">
        <v>6</v>
      </c>
      <c r="BC114" s="205" t="s">
        <v>103</v>
      </c>
      <c r="BD114" s="1132" t="s">
        <v>630</v>
      </c>
      <c r="BE114" s="124">
        <v>27.706489999999999</v>
      </c>
      <c r="BF114" s="125">
        <v>2.9747240000000001</v>
      </c>
      <c r="BG114" s="126">
        <v>3.700259</v>
      </c>
      <c r="BH114" s="125">
        <f t="shared" si="81"/>
        <v>24.006231</v>
      </c>
      <c r="BI114" s="125">
        <f t="shared" si="82"/>
        <v>24.731766</v>
      </c>
      <c r="BJ114" s="125">
        <f t="shared" si="82"/>
        <v>-0.72553499999999982</v>
      </c>
      <c r="BK114" s="128">
        <f t="shared" si="83"/>
        <v>0.8664479333181504</v>
      </c>
      <c r="BL114" s="314">
        <f t="shared" si="84"/>
        <v>0.89263439721162807</v>
      </c>
      <c r="BM114" s="129">
        <f t="shared" si="92"/>
        <v>-2.618646389347766E-2</v>
      </c>
      <c r="BN114" s="314">
        <f t="shared" si="85"/>
        <v>1.0302227784111551</v>
      </c>
      <c r="BO114" s="129">
        <f t="shared" si="93"/>
        <v>-3.0222778411154998E-2</v>
      </c>
      <c r="BP114" s="81"/>
      <c r="BQ114" s="81"/>
      <c r="BR114" s="81"/>
      <c r="BS114" s="81"/>
      <c r="BT114" s="81"/>
      <c r="BU114" s="81"/>
      <c r="BV114" s="81"/>
      <c r="BW114" s="81"/>
      <c r="BX114" s="81"/>
    </row>
    <row r="115" spans="1:76" ht="11.45" customHeight="1">
      <c r="A115" s="499">
        <v>2006</v>
      </c>
      <c r="B115" s="369" t="s">
        <v>512</v>
      </c>
      <c r="C115" s="205" t="s">
        <v>451</v>
      </c>
      <c r="D115" s="205" t="s">
        <v>6</v>
      </c>
      <c r="E115" s="205" t="s">
        <v>616</v>
      </c>
      <c r="F115" s="506" t="s">
        <v>630</v>
      </c>
      <c r="G115" s="124">
        <v>36.785409999999999</v>
      </c>
      <c r="H115" s="125">
        <v>12.17581</v>
      </c>
      <c r="I115" s="126">
        <v>14.802390000000001</v>
      </c>
      <c r="J115" s="124">
        <f t="shared" si="62"/>
        <v>21.983019999999996</v>
      </c>
      <c r="K115" s="125">
        <f t="shared" si="79"/>
        <v>24.6096</v>
      </c>
      <c r="L115" s="126">
        <f t="shared" si="79"/>
        <v>-2.6265800000000006</v>
      </c>
      <c r="M115" s="128">
        <f t="shared" si="63"/>
        <v>0.59760160346180724</v>
      </c>
      <c r="N115" s="314">
        <f t="shared" si="64"/>
        <v>0.66900436885167247</v>
      </c>
      <c r="O115" s="129">
        <f t="shared" si="86"/>
        <v>-7.1402765389865189E-2</v>
      </c>
      <c r="P115" s="314">
        <f t="shared" si="66"/>
        <v>1.1194822185486801</v>
      </c>
      <c r="Q115" s="129">
        <f t="shared" si="87"/>
        <v>-0.11948221854867989</v>
      </c>
      <c r="R115" s="205">
        <v>2006</v>
      </c>
      <c r="S115" s="205" t="s">
        <v>451</v>
      </c>
      <c r="T115" s="205" t="s">
        <v>6</v>
      </c>
      <c r="U115" s="205" t="s">
        <v>616</v>
      </c>
      <c r="V115" s="506" t="s">
        <v>630</v>
      </c>
      <c r="W115" s="124">
        <v>34.324759999999998</v>
      </c>
      <c r="X115" s="125">
        <v>7.1440999999999999</v>
      </c>
      <c r="Y115" s="126">
        <v>8.6237250000000003</v>
      </c>
      <c r="Z115" s="124">
        <f t="shared" si="68"/>
        <v>25.701034999999997</v>
      </c>
      <c r="AA115" s="125">
        <f t="shared" si="80"/>
        <v>27.180659999999996</v>
      </c>
      <c r="AB115" s="126">
        <f t="shared" si="80"/>
        <v>-1.4796250000000004</v>
      </c>
      <c r="AC115" s="128">
        <f t="shared" si="69"/>
        <v>0.74876080706755122</v>
      </c>
      <c r="AD115" s="314">
        <f t="shared" si="70"/>
        <v>0.79186744495810013</v>
      </c>
      <c r="AE115" s="129">
        <f t="shared" si="88"/>
        <v>-4.3106637890548992E-2</v>
      </c>
      <c r="AF115" s="314">
        <f t="shared" si="72"/>
        <v>1.057570638692177</v>
      </c>
      <c r="AG115" s="129">
        <f t="shared" si="89"/>
        <v>-5.7570638692177205E-2</v>
      </c>
      <c r="AH115" s="205">
        <v>2006</v>
      </c>
      <c r="AI115" s="369" t="s">
        <v>512</v>
      </c>
      <c r="AJ115" s="1110" t="s">
        <v>451</v>
      </c>
      <c r="AK115" s="1110" t="s">
        <v>6</v>
      </c>
      <c r="AL115" s="1110" t="s">
        <v>616</v>
      </c>
      <c r="AM115" s="1131" t="s">
        <v>630</v>
      </c>
      <c r="AN115" s="548">
        <v>31.86149</v>
      </c>
      <c r="AO115" s="549">
        <v>3.5897380000000001</v>
      </c>
      <c r="AP115" s="550">
        <v>4.2980830000000001</v>
      </c>
      <c r="AQ115" s="124">
        <f t="shared" si="77"/>
        <v>27.563406999999998</v>
      </c>
      <c r="AR115" s="125">
        <f t="shared" si="74"/>
        <v>28.271751999999999</v>
      </c>
      <c r="AS115" s="126">
        <f t="shared" si="74"/>
        <v>-0.708345</v>
      </c>
      <c r="AT115" s="128">
        <f t="shared" si="78"/>
        <v>0.86510100437864013</v>
      </c>
      <c r="AU115" s="314">
        <f t="shared" si="58"/>
        <v>0.88733301549927512</v>
      </c>
      <c r="AV115" s="129">
        <f t="shared" si="90"/>
        <v>-2.2232011120634974E-2</v>
      </c>
      <c r="AW115" s="314">
        <f t="shared" si="60"/>
        <v>1.025698746167337</v>
      </c>
      <c r="AX115" s="129">
        <f t="shared" si="91"/>
        <v>-2.5698746167337007E-2</v>
      </c>
      <c r="AY115" s="499">
        <v>2006</v>
      </c>
      <c r="AZ115" s="369" t="s">
        <v>512</v>
      </c>
      <c r="BA115" s="205" t="s">
        <v>451</v>
      </c>
      <c r="BB115" s="205" t="s">
        <v>6</v>
      </c>
      <c r="BC115" s="205" t="s">
        <v>616</v>
      </c>
      <c r="BD115" s="1132" t="s">
        <v>630</v>
      </c>
      <c r="BE115" s="124">
        <v>28.0397</v>
      </c>
      <c r="BF115" s="125">
        <v>3.0842710000000002</v>
      </c>
      <c r="BG115" s="126">
        <v>3.7117399999999998</v>
      </c>
      <c r="BH115" s="125">
        <f t="shared" si="81"/>
        <v>24.327960000000001</v>
      </c>
      <c r="BI115" s="125">
        <f t="shared" si="82"/>
        <v>24.955428999999999</v>
      </c>
      <c r="BJ115" s="125">
        <f t="shared" si="82"/>
        <v>-0.62746899999999961</v>
      </c>
      <c r="BK115" s="128">
        <f t="shared" si="83"/>
        <v>0.86762554520911428</v>
      </c>
      <c r="BL115" s="314">
        <f t="shared" si="84"/>
        <v>0.89000342371708685</v>
      </c>
      <c r="BM115" s="129">
        <f t="shared" si="92"/>
        <v>-2.2377878507972612E-2</v>
      </c>
      <c r="BN115" s="314">
        <f t="shared" si="85"/>
        <v>1.0257920927196524</v>
      </c>
      <c r="BO115" s="129">
        <f t="shared" si="93"/>
        <v>-2.5792092719652597E-2</v>
      </c>
      <c r="BP115" s="81"/>
      <c r="BQ115" s="81"/>
      <c r="BR115" s="81"/>
      <c r="BS115" s="81"/>
      <c r="BT115" s="81"/>
      <c r="BU115" s="81"/>
      <c r="BV115" s="81"/>
      <c r="BW115" s="81"/>
      <c r="BX115" s="81"/>
    </row>
    <row r="116" spans="1:76" ht="11.45" customHeight="1">
      <c r="A116" s="499">
        <v>2005</v>
      </c>
      <c r="B116" s="369" t="s">
        <v>512</v>
      </c>
      <c r="C116" s="205" t="s">
        <v>451</v>
      </c>
      <c r="D116" s="205" t="s">
        <v>8</v>
      </c>
      <c r="E116" s="205" t="s">
        <v>703</v>
      </c>
      <c r="F116" s="506" t="s">
        <v>630</v>
      </c>
      <c r="G116" s="124">
        <v>36.798340000000003</v>
      </c>
      <c r="H116" s="125">
        <v>12.296340000000001</v>
      </c>
      <c r="I116" s="126">
        <v>15.12837</v>
      </c>
      <c r="J116" s="124">
        <f t="shared" si="62"/>
        <v>21.669970000000003</v>
      </c>
      <c r="K116" s="125">
        <f t="shared" si="79"/>
        <v>24.502000000000002</v>
      </c>
      <c r="L116" s="126">
        <f t="shared" si="79"/>
        <v>-2.8320299999999996</v>
      </c>
      <c r="M116" s="128">
        <f t="shared" si="63"/>
        <v>0.58888444424395237</v>
      </c>
      <c r="N116" s="314">
        <f t="shared" si="64"/>
        <v>0.66584525280216444</v>
      </c>
      <c r="O116" s="129">
        <f t="shared" si="86"/>
        <v>-7.6960808558212121E-2</v>
      </c>
      <c r="P116" s="314">
        <f t="shared" si="66"/>
        <v>1.130689151853925</v>
      </c>
      <c r="Q116" s="129">
        <f t="shared" si="87"/>
        <v>-0.13068915185392502</v>
      </c>
      <c r="R116" s="205">
        <v>2005</v>
      </c>
      <c r="S116" s="205" t="s">
        <v>451</v>
      </c>
      <c r="T116" s="205" t="s">
        <v>8</v>
      </c>
      <c r="U116" s="205" t="s">
        <v>703</v>
      </c>
      <c r="V116" s="506" t="s">
        <v>630</v>
      </c>
      <c r="W116" s="124">
        <v>34.109340000000003</v>
      </c>
      <c r="X116" s="125">
        <v>7.7491919999999999</v>
      </c>
      <c r="Y116" s="126">
        <v>9.1480709999999998</v>
      </c>
      <c r="Z116" s="124">
        <f t="shared" si="68"/>
        <v>24.961269000000001</v>
      </c>
      <c r="AA116" s="125">
        <f t="shared" si="80"/>
        <v>26.360148000000002</v>
      </c>
      <c r="AB116" s="126">
        <f t="shared" si="80"/>
        <v>-1.398879</v>
      </c>
      <c r="AC116" s="128">
        <f t="shared" si="69"/>
        <v>0.73180158279227914</v>
      </c>
      <c r="AD116" s="314">
        <f t="shared" si="70"/>
        <v>0.77281319427464734</v>
      </c>
      <c r="AE116" s="129">
        <f t="shared" si="88"/>
        <v>-4.101161148236817E-2</v>
      </c>
      <c r="AF116" s="314">
        <f t="shared" si="72"/>
        <v>1.0560419824809388</v>
      </c>
      <c r="AG116" s="129">
        <f t="shared" si="89"/>
        <v>-5.6041982480938765E-2</v>
      </c>
      <c r="AH116" s="205">
        <v>2005</v>
      </c>
      <c r="AI116" s="369" t="s">
        <v>512</v>
      </c>
      <c r="AJ116" s="1110" t="s">
        <v>451</v>
      </c>
      <c r="AK116" s="1110" t="s">
        <v>8</v>
      </c>
      <c r="AL116" s="1110" t="s">
        <v>703</v>
      </c>
      <c r="AM116" s="1131" t="s">
        <v>630</v>
      </c>
      <c r="AN116" s="548">
        <v>31.370930000000001</v>
      </c>
      <c r="AO116" s="549">
        <v>3.7213370000000001</v>
      </c>
      <c r="AP116" s="550">
        <v>4.4862820000000001</v>
      </c>
      <c r="AQ116" s="124">
        <f t="shared" si="77"/>
        <v>26.884648000000002</v>
      </c>
      <c r="AR116" s="125">
        <f t="shared" si="74"/>
        <v>27.649593000000003</v>
      </c>
      <c r="AS116" s="126">
        <f t="shared" si="74"/>
        <v>-0.76494499999999999</v>
      </c>
      <c r="AT116" s="128">
        <f t="shared" si="78"/>
        <v>0.85699238116307042</v>
      </c>
      <c r="AU116" s="314">
        <f t="shared" si="58"/>
        <v>0.88137626139868985</v>
      </c>
      <c r="AV116" s="129">
        <f t="shared" si="90"/>
        <v>-2.438388023561941E-2</v>
      </c>
      <c r="AW116" s="314">
        <f t="shared" si="60"/>
        <v>1.0284528553247192</v>
      </c>
      <c r="AX116" s="129">
        <f t="shared" si="91"/>
        <v>-2.8452855324719147E-2</v>
      </c>
      <c r="AY116" s="499">
        <v>2005</v>
      </c>
      <c r="AZ116" s="369" t="s">
        <v>512</v>
      </c>
      <c r="BA116" s="205" t="s">
        <v>451</v>
      </c>
      <c r="BB116" s="205" t="s">
        <v>8</v>
      </c>
      <c r="BC116" s="205" t="s">
        <v>703</v>
      </c>
      <c r="BD116" s="1132" t="s">
        <v>630</v>
      </c>
      <c r="BE116" s="124">
        <v>27.918289999999999</v>
      </c>
      <c r="BF116" s="125">
        <v>3.2804890000000002</v>
      </c>
      <c r="BG116" s="126">
        <v>3.9029750000000001</v>
      </c>
      <c r="BH116" s="125">
        <f t="shared" si="81"/>
        <v>24.015314999999998</v>
      </c>
      <c r="BI116" s="125">
        <f t="shared" si="82"/>
        <v>24.637801</v>
      </c>
      <c r="BJ116" s="125">
        <f t="shared" si="82"/>
        <v>-0.62248599999999987</v>
      </c>
      <c r="BK116" s="128">
        <f t="shared" si="83"/>
        <v>0.86020006956013417</v>
      </c>
      <c r="BL116" s="314">
        <f t="shared" si="84"/>
        <v>0.88249677899326928</v>
      </c>
      <c r="BM116" s="129">
        <f t="shared" si="92"/>
        <v>-2.229670943313505E-2</v>
      </c>
      <c r="BN116" s="314">
        <f t="shared" si="85"/>
        <v>1.0259203762265872</v>
      </c>
      <c r="BO116" s="129">
        <f t="shared" si="93"/>
        <v>-2.5920376226587074E-2</v>
      </c>
      <c r="BP116" s="81"/>
      <c r="BQ116" s="81"/>
      <c r="BR116" s="81"/>
      <c r="BS116" s="81"/>
      <c r="BT116" s="81"/>
      <c r="BU116" s="81"/>
      <c r="BV116" s="81"/>
      <c r="BW116" s="81"/>
      <c r="BX116" s="81"/>
    </row>
    <row r="117" spans="1:76" ht="11.45" customHeight="1">
      <c r="A117" s="499">
        <v>2004</v>
      </c>
      <c r="B117" s="369" t="s">
        <v>512</v>
      </c>
      <c r="C117" s="205" t="s">
        <v>451</v>
      </c>
      <c r="D117" s="205" t="s">
        <v>8</v>
      </c>
      <c r="E117" s="205" t="s">
        <v>104</v>
      </c>
      <c r="F117" s="506" t="s">
        <v>630</v>
      </c>
      <c r="G117" s="124">
        <v>35.556570000000001</v>
      </c>
      <c r="H117" s="125">
        <v>11.42619</v>
      </c>
      <c r="I117" s="126">
        <v>14.45551</v>
      </c>
      <c r="J117" s="124">
        <f t="shared" si="62"/>
        <v>21.10106</v>
      </c>
      <c r="K117" s="125">
        <f t="shared" si="79"/>
        <v>24.130380000000002</v>
      </c>
      <c r="L117" s="126">
        <f t="shared" si="79"/>
        <v>-3.0293200000000002</v>
      </c>
      <c r="M117" s="128">
        <f t="shared" si="63"/>
        <v>0.59345038061882793</v>
      </c>
      <c r="N117" s="314">
        <f t="shared" si="64"/>
        <v>0.6786475748363805</v>
      </c>
      <c r="O117" s="129">
        <f t="shared" si="86"/>
        <v>-8.519719421755248E-2</v>
      </c>
      <c r="P117" s="314">
        <f t="shared" si="66"/>
        <v>1.1435624561041011</v>
      </c>
      <c r="Q117" s="129">
        <f t="shared" si="87"/>
        <v>-0.14356245610410093</v>
      </c>
      <c r="R117" s="205">
        <v>2004</v>
      </c>
      <c r="S117" s="205" t="s">
        <v>451</v>
      </c>
      <c r="T117" s="205" t="s">
        <v>8</v>
      </c>
      <c r="U117" s="205" t="s">
        <v>104</v>
      </c>
      <c r="V117" s="506" t="s">
        <v>630</v>
      </c>
      <c r="W117" s="124">
        <v>32.878729999999997</v>
      </c>
      <c r="X117" s="125">
        <v>6.638115</v>
      </c>
      <c r="Y117" s="126">
        <v>8.2814999999999994</v>
      </c>
      <c r="Z117" s="124">
        <f t="shared" si="68"/>
        <v>24.597229999999996</v>
      </c>
      <c r="AA117" s="125">
        <f t="shared" si="80"/>
        <v>26.240614999999998</v>
      </c>
      <c r="AB117" s="126">
        <f t="shared" si="80"/>
        <v>-1.6433849999999994</v>
      </c>
      <c r="AC117" s="128">
        <f t="shared" si="69"/>
        <v>0.74811983309574304</v>
      </c>
      <c r="AD117" s="314">
        <f t="shared" si="70"/>
        <v>0.79810305933349612</v>
      </c>
      <c r="AE117" s="129">
        <f t="shared" si="88"/>
        <v>-4.9983226237753087E-2</v>
      </c>
      <c r="AF117" s="314">
        <f t="shared" si="72"/>
        <v>1.0668117914090327</v>
      </c>
      <c r="AG117" s="129">
        <f t="shared" si="89"/>
        <v>-6.6811791409032636E-2</v>
      </c>
      <c r="AH117" s="205">
        <v>2004</v>
      </c>
      <c r="AI117" s="369" t="s">
        <v>512</v>
      </c>
      <c r="AJ117" s="1110" t="s">
        <v>451</v>
      </c>
      <c r="AK117" s="1110" t="s">
        <v>8</v>
      </c>
      <c r="AL117" s="1110" t="s">
        <v>104</v>
      </c>
      <c r="AM117" s="1131" t="s">
        <v>630</v>
      </c>
      <c r="AN117" s="548">
        <v>30.394670000000001</v>
      </c>
      <c r="AO117" s="549">
        <v>3.2045539999999999</v>
      </c>
      <c r="AP117" s="550">
        <v>3.7302</v>
      </c>
      <c r="AQ117" s="124">
        <f t="shared" si="77"/>
        <v>26.664470000000001</v>
      </c>
      <c r="AR117" s="125">
        <f t="shared" si="74"/>
        <v>27.190116000000003</v>
      </c>
      <c r="AS117" s="126">
        <f t="shared" si="74"/>
        <v>-0.52564600000000006</v>
      </c>
      <c r="AT117" s="128">
        <f t="shared" si="78"/>
        <v>0.87727453530503874</v>
      </c>
      <c r="AU117" s="314">
        <f t="shared" si="58"/>
        <v>0.89456855428928828</v>
      </c>
      <c r="AV117" s="129">
        <f t="shared" si="90"/>
        <v>-1.7294018984249541E-2</v>
      </c>
      <c r="AW117" s="314">
        <f t="shared" si="60"/>
        <v>1.0197133488871146</v>
      </c>
      <c r="AX117" s="129">
        <f t="shared" si="91"/>
        <v>-1.9713348887114578E-2</v>
      </c>
      <c r="AY117" s="499">
        <v>2004</v>
      </c>
      <c r="AZ117" s="369" t="s">
        <v>512</v>
      </c>
      <c r="BA117" s="205" t="s">
        <v>451</v>
      </c>
      <c r="BB117" s="205" t="s">
        <v>8</v>
      </c>
      <c r="BC117" s="205" t="s">
        <v>104</v>
      </c>
      <c r="BD117" s="1132" t="s">
        <v>630</v>
      </c>
      <c r="BE117" s="124">
        <v>26.62687</v>
      </c>
      <c r="BF117" s="125">
        <v>2.8967740000000002</v>
      </c>
      <c r="BG117" s="126">
        <v>3.5326110000000002</v>
      </c>
      <c r="BH117" s="125">
        <f t="shared" si="81"/>
        <v>23.094259000000001</v>
      </c>
      <c r="BI117" s="125">
        <f t="shared" si="82"/>
        <v>23.730096</v>
      </c>
      <c r="BJ117" s="125">
        <f t="shared" si="82"/>
        <v>-0.63583699999999999</v>
      </c>
      <c r="BK117" s="128">
        <f t="shared" si="83"/>
        <v>0.86732909275479997</v>
      </c>
      <c r="BL117" s="314">
        <f t="shared" si="84"/>
        <v>0.89120861746048252</v>
      </c>
      <c r="BM117" s="129">
        <f t="shared" si="92"/>
        <v>-2.3879524705682643E-2</v>
      </c>
      <c r="BN117" s="314">
        <f t="shared" si="85"/>
        <v>1.0275322537951963</v>
      </c>
      <c r="BO117" s="129">
        <f t="shared" si="93"/>
        <v>-2.7532253795196457E-2</v>
      </c>
      <c r="BP117" s="81"/>
      <c r="BQ117" s="81"/>
      <c r="BR117" s="81"/>
      <c r="BS117" s="81"/>
      <c r="BT117" s="81"/>
      <c r="BU117" s="81"/>
      <c r="BV117" s="81"/>
      <c r="BW117" s="81"/>
      <c r="BX117" s="81"/>
    </row>
    <row r="118" spans="1:76" ht="11.45" customHeight="1">
      <c r="A118" s="499">
        <v>2003</v>
      </c>
      <c r="B118" s="369" t="s">
        <v>512</v>
      </c>
      <c r="C118" s="205" t="s">
        <v>451</v>
      </c>
      <c r="D118" s="205" t="s">
        <v>8</v>
      </c>
      <c r="E118" s="205" t="s">
        <v>704</v>
      </c>
      <c r="F118" s="506" t="s">
        <v>630</v>
      </c>
      <c r="G118" s="124">
        <v>34.912439999999997</v>
      </c>
      <c r="H118" s="125">
        <v>10.982810000000001</v>
      </c>
      <c r="I118" s="126">
        <v>14.009930000000001</v>
      </c>
      <c r="J118" s="124">
        <f t="shared" si="62"/>
        <v>20.902509999999996</v>
      </c>
      <c r="K118" s="125">
        <f t="shared" si="79"/>
        <v>23.929629999999996</v>
      </c>
      <c r="L118" s="126">
        <f t="shared" si="79"/>
        <v>-3.02712</v>
      </c>
      <c r="M118" s="128">
        <f t="shared" si="63"/>
        <v>0.59871237873949801</v>
      </c>
      <c r="N118" s="314">
        <f t="shared" si="64"/>
        <v>0.68541843537718927</v>
      </c>
      <c r="O118" s="129">
        <f t="shared" si="86"/>
        <v>-8.6706056637691334E-2</v>
      </c>
      <c r="P118" s="314">
        <f t="shared" si="66"/>
        <v>1.1448208851472861</v>
      </c>
      <c r="Q118" s="129">
        <f t="shared" si="87"/>
        <v>-0.14482088514728617</v>
      </c>
      <c r="R118" s="205">
        <v>2003</v>
      </c>
      <c r="S118" s="205" t="s">
        <v>451</v>
      </c>
      <c r="T118" s="205" t="s">
        <v>8</v>
      </c>
      <c r="U118" s="205" t="s">
        <v>704</v>
      </c>
      <c r="V118" s="506" t="s">
        <v>630</v>
      </c>
      <c r="W118" s="124">
        <v>32.363219999999998</v>
      </c>
      <c r="X118" s="125">
        <v>7.0091770000000002</v>
      </c>
      <c r="Y118" s="126">
        <v>8.2202940000000009</v>
      </c>
      <c r="Z118" s="124">
        <f t="shared" si="68"/>
        <v>24.142925999999996</v>
      </c>
      <c r="AA118" s="125">
        <f t="shared" si="80"/>
        <v>25.354042999999997</v>
      </c>
      <c r="AB118" s="126">
        <f t="shared" si="80"/>
        <v>-1.2111170000000007</v>
      </c>
      <c r="AC118" s="128">
        <f t="shared" si="69"/>
        <v>0.74599888391822555</v>
      </c>
      <c r="AD118" s="314">
        <f t="shared" si="70"/>
        <v>0.78342151986112629</v>
      </c>
      <c r="AE118" s="129">
        <f t="shared" si="88"/>
        <v>-3.7422635942900635E-2</v>
      </c>
      <c r="AF118" s="314">
        <f t="shared" si="72"/>
        <v>1.0501644663948355</v>
      </c>
      <c r="AG118" s="129">
        <f t="shared" si="89"/>
        <v>-5.0164466394835523E-2</v>
      </c>
      <c r="AH118" s="205">
        <v>2003</v>
      </c>
      <c r="AI118" s="369" t="s">
        <v>512</v>
      </c>
      <c r="AJ118" s="1110" t="s">
        <v>451</v>
      </c>
      <c r="AK118" s="1110" t="s">
        <v>8</v>
      </c>
      <c r="AL118" s="1110" t="s">
        <v>704</v>
      </c>
      <c r="AM118" s="1131" t="s">
        <v>630</v>
      </c>
      <c r="AN118" s="548">
        <v>30.33297</v>
      </c>
      <c r="AO118" s="549">
        <v>3.5359259999999999</v>
      </c>
      <c r="AP118" s="550">
        <v>4.2928540000000002</v>
      </c>
      <c r="AQ118" s="124">
        <f t="shared" si="77"/>
        <v>26.040115999999998</v>
      </c>
      <c r="AR118" s="125">
        <f t="shared" si="74"/>
        <v>26.797044</v>
      </c>
      <c r="AS118" s="126">
        <f t="shared" si="74"/>
        <v>-0.75692800000000027</v>
      </c>
      <c r="AT118" s="128">
        <f t="shared" si="78"/>
        <v>0.85847564547751165</v>
      </c>
      <c r="AU118" s="314">
        <f t="shared" si="58"/>
        <v>0.88342961470637393</v>
      </c>
      <c r="AV118" s="129">
        <f t="shared" si="90"/>
        <v>-2.4953969228862199E-2</v>
      </c>
      <c r="AW118" s="314">
        <f t="shared" si="60"/>
        <v>1.0290677660575707</v>
      </c>
      <c r="AX118" s="129">
        <f t="shared" si="91"/>
        <v>-2.9067766057570572E-2</v>
      </c>
      <c r="AY118" s="499">
        <v>2003</v>
      </c>
      <c r="AZ118" s="369" t="s">
        <v>512</v>
      </c>
      <c r="BA118" s="205" t="s">
        <v>451</v>
      </c>
      <c r="BB118" s="205" t="s">
        <v>8</v>
      </c>
      <c r="BC118" s="205" t="s">
        <v>704</v>
      </c>
      <c r="BD118" s="1132" t="s">
        <v>630</v>
      </c>
      <c r="BE118" s="124">
        <v>26.431999999999999</v>
      </c>
      <c r="BF118" s="125">
        <v>3.0727600000000002</v>
      </c>
      <c r="BG118" s="126">
        <v>3.6679369999999998</v>
      </c>
      <c r="BH118" s="125">
        <f t="shared" si="81"/>
        <v>22.764063</v>
      </c>
      <c r="BI118" s="125">
        <f t="shared" si="82"/>
        <v>23.35924</v>
      </c>
      <c r="BJ118" s="125">
        <f t="shared" si="82"/>
        <v>-0.59517699999999962</v>
      </c>
      <c r="BK118" s="128">
        <f t="shared" si="83"/>
        <v>0.86123119703389839</v>
      </c>
      <c r="BL118" s="314">
        <f t="shared" si="84"/>
        <v>0.88374848668280881</v>
      </c>
      <c r="BM118" s="129">
        <f t="shared" si="92"/>
        <v>-2.2517289648910397E-2</v>
      </c>
      <c r="BN118" s="314">
        <f t="shared" si="85"/>
        <v>1.0261454644542145</v>
      </c>
      <c r="BO118" s="129">
        <f t="shared" si="93"/>
        <v>-2.6145464454214506E-2</v>
      </c>
      <c r="BP118" s="81"/>
      <c r="BQ118" s="81"/>
      <c r="BR118" s="81"/>
      <c r="BS118" s="81"/>
      <c r="BT118" s="81"/>
      <c r="BU118" s="81"/>
      <c r="BV118" s="81"/>
      <c r="BW118" s="81"/>
      <c r="BX118" s="81"/>
    </row>
    <row r="119" spans="1:76" ht="11.45" customHeight="1">
      <c r="A119" s="499">
        <v>2002</v>
      </c>
      <c r="B119" s="369" t="s">
        <v>512</v>
      </c>
      <c r="C119" s="205" t="s">
        <v>451</v>
      </c>
      <c r="D119" s="205" t="s">
        <v>10</v>
      </c>
      <c r="E119" s="205" t="s">
        <v>705</v>
      </c>
      <c r="F119" s="506" t="s">
        <v>630</v>
      </c>
      <c r="G119" s="124">
        <v>34.280160000000002</v>
      </c>
      <c r="H119" s="125">
        <v>10.806229999999999</v>
      </c>
      <c r="I119" s="126">
        <v>14.14546</v>
      </c>
      <c r="J119" s="124">
        <f t="shared" si="62"/>
        <v>20.134700000000002</v>
      </c>
      <c r="K119" s="125">
        <f t="shared" si="79"/>
        <v>23.473930000000003</v>
      </c>
      <c r="L119" s="126">
        <f t="shared" si="79"/>
        <v>-3.3392300000000006</v>
      </c>
      <c r="M119" s="128">
        <f t="shared" si="63"/>
        <v>0.58735723520543659</v>
      </c>
      <c r="N119" s="314">
        <f t="shared" si="64"/>
        <v>0.68476722395694778</v>
      </c>
      <c r="O119" s="129">
        <f t="shared" si="86"/>
        <v>-9.7409988751511092E-2</v>
      </c>
      <c r="P119" s="314">
        <f t="shared" si="66"/>
        <v>1.1658445370430153</v>
      </c>
      <c r="Q119" s="129">
        <f t="shared" si="87"/>
        <v>-0.1658445370430153</v>
      </c>
      <c r="R119" s="205">
        <v>2002</v>
      </c>
      <c r="S119" s="205" t="s">
        <v>451</v>
      </c>
      <c r="T119" s="205" t="s">
        <v>10</v>
      </c>
      <c r="U119" s="205" t="s">
        <v>705</v>
      </c>
      <c r="V119" s="506" t="s">
        <v>630</v>
      </c>
      <c r="W119" s="124">
        <v>31.693650000000002</v>
      </c>
      <c r="X119" s="125">
        <v>6.6932679999999998</v>
      </c>
      <c r="Y119" s="126">
        <v>8.1655560000000005</v>
      </c>
      <c r="Z119" s="124">
        <f t="shared" si="68"/>
        <v>23.528094000000003</v>
      </c>
      <c r="AA119" s="125">
        <f t="shared" si="80"/>
        <v>25.000382000000002</v>
      </c>
      <c r="AB119" s="126">
        <f t="shared" si="80"/>
        <v>-1.4722880000000007</v>
      </c>
      <c r="AC119" s="128">
        <f t="shared" si="69"/>
        <v>0.7423598733500244</v>
      </c>
      <c r="AD119" s="314">
        <f t="shared" si="70"/>
        <v>0.78881359515234128</v>
      </c>
      <c r="AE119" s="129">
        <f t="shared" si="88"/>
        <v>-4.645372180231689E-2</v>
      </c>
      <c r="AF119" s="314">
        <f t="shared" si="72"/>
        <v>1.0625757445545738</v>
      </c>
      <c r="AG119" s="129">
        <f t="shared" si="89"/>
        <v>-6.2575744554573806E-2</v>
      </c>
      <c r="AH119" s="205">
        <v>2002</v>
      </c>
      <c r="AI119" s="369" t="s">
        <v>512</v>
      </c>
      <c r="AJ119" s="1110" t="s">
        <v>451</v>
      </c>
      <c r="AK119" s="1110" t="s">
        <v>10</v>
      </c>
      <c r="AL119" s="1110" t="s">
        <v>705</v>
      </c>
      <c r="AM119" s="1131" t="s">
        <v>630</v>
      </c>
      <c r="AN119" s="548">
        <v>29.213139999999999</v>
      </c>
      <c r="AO119" s="549">
        <v>3.5225849999999999</v>
      </c>
      <c r="AP119" s="550">
        <v>4.2485900000000001</v>
      </c>
      <c r="AQ119" s="124">
        <f t="shared" si="77"/>
        <v>24.964549999999999</v>
      </c>
      <c r="AR119" s="125">
        <f t="shared" si="74"/>
        <v>25.690555</v>
      </c>
      <c r="AS119" s="126">
        <f t="shared" si="74"/>
        <v>-0.72600500000000023</v>
      </c>
      <c r="AT119" s="128">
        <f t="shared" si="78"/>
        <v>0.85456578786121584</v>
      </c>
      <c r="AU119" s="314">
        <f t="shared" si="58"/>
        <v>0.87941778939203386</v>
      </c>
      <c r="AV119" s="129">
        <f t="shared" si="90"/>
        <v>-2.4852001530817989E-2</v>
      </c>
      <c r="AW119" s="314">
        <f t="shared" si="60"/>
        <v>1.0290814374783444</v>
      </c>
      <c r="AX119" s="129">
        <f t="shared" si="91"/>
        <v>-2.9081437478344303E-2</v>
      </c>
      <c r="AY119" s="499">
        <v>2002</v>
      </c>
      <c r="AZ119" s="369" t="s">
        <v>512</v>
      </c>
      <c r="BA119" s="205" t="s">
        <v>451</v>
      </c>
      <c r="BB119" s="205" t="s">
        <v>10</v>
      </c>
      <c r="BC119" s="205" t="s">
        <v>705</v>
      </c>
      <c r="BD119" s="1132" t="s">
        <v>630</v>
      </c>
      <c r="BE119" s="124">
        <v>25.834510000000002</v>
      </c>
      <c r="BF119" s="125">
        <v>2.959533</v>
      </c>
      <c r="BG119" s="126">
        <v>3.6750259999999999</v>
      </c>
      <c r="BH119" s="125">
        <f t="shared" si="81"/>
        <v>22.159484000000003</v>
      </c>
      <c r="BI119" s="125">
        <f t="shared" ref="BI119:BJ198" si="94">BE119-BF119</f>
        <v>22.874977000000001</v>
      </c>
      <c r="BJ119" s="125">
        <f t="shared" si="94"/>
        <v>-0.71549299999999993</v>
      </c>
      <c r="BK119" s="128">
        <f t="shared" si="83"/>
        <v>0.8577474084083655</v>
      </c>
      <c r="BL119" s="314">
        <f t="shared" si="84"/>
        <v>0.88544265016057977</v>
      </c>
      <c r="BM119" s="129">
        <f t="shared" si="92"/>
        <v>-2.769524175221438E-2</v>
      </c>
      <c r="BN119" s="314">
        <f t="shared" si="85"/>
        <v>1.0322883420931641</v>
      </c>
      <c r="BO119" s="129">
        <f t="shared" si="93"/>
        <v>-3.2288342093164259E-2</v>
      </c>
      <c r="BP119" s="81"/>
      <c r="BQ119" s="81"/>
      <c r="BR119" s="81"/>
      <c r="BS119" s="81"/>
      <c r="BT119" s="81"/>
      <c r="BU119" s="81"/>
      <c r="BV119" s="81"/>
      <c r="BW119" s="81"/>
      <c r="BX119" s="81"/>
    </row>
    <row r="120" spans="1:76" ht="11.45" customHeight="1">
      <c r="A120" s="499">
        <v>2001</v>
      </c>
      <c r="B120" s="369" t="s">
        <v>512</v>
      </c>
      <c r="C120" s="205" t="s">
        <v>451</v>
      </c>
      <c r="D120" s="205" t="s">
        <v>10</v>
      </c>
      <c r="E120" s="205" t="s">
        <v>617</v>
      </c>
      <c r="F120" s="506" t="s">
        <v>630</v>
      </c>
      <c r="G120" s="124">
        <v>32.72672</v>
      </c>
      <c r="H120" s="125">
        <v>9.8406190000000002</v>
      </c>
      <c r="I120" s="126">
        <v>12.94755</v>
      </c>
      <c r="J120" s="124">
        <f t="shared" si="62"/>
        <v>19.779170000000001</v>
      </c>
      <c r="K120" s="125">
        <f t="shared" si="79"/>
        <v>22.886101</v>
      </c>
      <c r="L120" s="126">
        <f t="shared" si="79"/>
        <v>-3.1069309999999994</v>
      </c>
      <c r="M120" s="128">
        <f t="shared" si="63"/>
        <v>0.60437373497863522</v>
      </c>
      <c r="N120" s="314">
        <f t="shared" si="64"/>
        <v>0.69930934111331655</v>
      </c>
      <c r="O120" s="129">
        <f t="shared" si="86"/>
        <v>-9.4935606134681369E-2</v>
      </c>
      <c r="P120" s="314">
        <f t="shared" si="66"/>
        <v>1.1570809594133626</v>
      </c>
      <c r="Q120" s="129">
        <f t="shared" si="87"/>
        <v>-0.15708095941336261</v>
      </c>
      <c r="R120" s="205">
        <v>2001</v>
      </c>
      <c r="S120" s="205" t="s">
        <v>451</v>
      </c>
      <c r="T120" s="205" t="s">
        <v>10</v>
      </c>
      <c r="U120" s="205" t="s">
        <v>617</v>
      </c>
      <c r="V120" s="506" t="s">
        <v>630</v>
      </c>
      <c r="W120" s="124">
        <v>30.253869999999999</v>
      </c>
      <c r="X120" s="125">
        <v>6.182887</v>
      </c>
      <c r="Y120" s="126">
        <v>7.6123589999999997</v>
      </c>
      <c r="Z120" s="124">
        <f t="shared" si="68"/>
        <v>22.641511000000001</v>
      </c>
      <c r="AA120" s="125">
        <f t="shared" si="80"/>
        <v>24.070982999999998</v>
      </c>
      <c r="AB120" s="126">
        <f t="shared" si="80"/>
        <v>-1.4294719999999996</v>
      </c>
      <c r="AC120" s="128">
        <f t="shared" si="69"/>
        <v>0.74838395881254205</v>
      </c>
      <c r="AD120" s="314">
        <f t="shared" si="70"/>
        <v>0.79563318676255301</v>
      </c>
      <c r="AE120" s="129">
        <f t="shared" si="88"/>
        <v>-4.7249227950011012E-2</v>
      </c>
      <c r="AF120" s="314">
        <f t="shared" si="72"/>
        <v>1.063135008966495</v>
      </c>
      <c r="AG120" s="129">
        <f t="shared" si="89"/>
        <v>-6.3135008966495196E-2</v>
      </c>
      <c r="AH120" s="205">
        <v>2001</v>
      </c>
      <c r="AI120" s="369" t="s">
        <v>512</v>
      </c>
      <c r="AJ120" s="1110" t="s">
        <v>451</v>
      </c>
      <c r="AK120" s="1110" t="s">
        <v>10</v>
      </c>
      <c r="AL120" s="1110" t="s">
        <v>617</v>
      </c>
      <c r="AM120" s="1131" t="s">
        <v>630</v>
      </c>
      <c r="AN120" s="548">
        <v>27.905249999999999</v>
      </c>
      <c r="AO120" s="549">
        <v>3.1350600000000002</v>
      </c>
      <c r="AP120" s="550">
        <v>3.8128669999999998</v>
      </c>
      <c r="AQ120" s="124">
        <f t="shared" si="77"/>
        <v>24.092382999999998</v>
      </c>
      <c r="AR120" s="125">
        <f t="shared" si="74"/>
        <v>24.770189999999999</v>
      </c>
      <c r="AS120" s="126">
        <f t="shared" si="74"/>
        <v>-0.6778069999999996</v>
      </c>
      <c r="AT120" s="128">
        <f t="shared" si="78"/>
        <v>0.86336381146916796</v>
      </c>
      <c r="AU120" s="314">
        <f t="shared" si="58"/>
        <v>0.88765339855403558</v>
      </c>
      <c r="AV120" s="129">
        <f t="shared" si="90"/>
        <v>-2.4289587084867531E-2</v>
      </c>
      <c r="AW120" s="314">
        <f t="shared" si="60"/>
        <v>1.0281336636562686</v>
      </c>
      <c r="AX120" s="129">
        <f t="shared" si="91"/>
        <v>-2.8133663656268442E-2</v>
      </c>
      <c r="AY120" s="499">
        <v>2001</v>
      </c>
      <c r="AZ120" s="369" t="s">
        <v>512</v>
      </c>
      <c r="BA120" s="205" t="s">
        <v>451</v>
      </c>
      <c r="BB120" s="205" t="s">
        <v>10</v>
      </c>
      <c r="BC120" s="205" t="s">
        <v>617</v>
      </c>
      <c r="BD120" s="1132" t="s">
        <v>630</v>
      </c>
      <c r="BE120" s="124">
        <v>24.52684</v>
      </c>
      <c r="BF120" s="125">
        <v>2.6416469999999999</v>
      </c>
      <c r="BG120" s="126">
        <v>3.3225910000000001</v>
      </c>
      <c r="BH120" s="125">
        <f t="shared" si="81"/>
        <v>21.204249000000001</v>
      </c>
      <c r="BI120" s="125">
        <f t="shared" si="94"/>
        <v>21.885193000000001</v>
      </c>
      <c r="BJ120" s="125">
        <f t="shared" si="94"/>
        <v>-0.68094400000000022</v>
      </c>
      <c r="BK120" s="128">
        <f t="shared" si="83"/>
        <v>0.86453244690306619</v>
      </c>
      <c r="BL120" s="314">
        <f t="shared" si="84"/>
        <v>0.89229566466776811</v>
      </c>
      <c r="BM120" s="129">
        <f t="shared" si="92"/>
        <v>-2.7763217764701861E-2</v>
      </c>
      <c r="BN120" s="314">
        <f t="shared" si="85"/>
        <v>1.0321135636541525</v>
      </c>
      <c r="BO120" s="129">
        <f t="shared" si="93"/>
        <v>-3.2113563654152535E-2</v>
      </c>
      <c r="BP120" s="81"/>
      <c r="BQ120" s="81"/>
      <c r="BR120" s="81"/>
      <c r="BS120" s="81"/>
      <c r="BT120" s="81"/>
      <c r="BU120" s="81"/>
      <c r="BV120" s="81"/>
      <c r="BW120" s="81"/>
      <c r="BX120" s="81"/>
    </row>
    <row r="121" spans="1:76" ht="11.45" customHeight="1">
      <c r="A121" s="499">
        <v>2000</v>
      </c>
      <c r="B121" s="369" t="s">
        <v>512</v>
      </c>
      <c r="C121" s="205" t="s">
        <v>451</v>
      </c>
      <c r="D121" s="205" t="s">
        <v>10</v>
      </c>
      <c r="E121" s="205" t="s">
        <v>105</v>
      </c>
      <c r="F121" s="506" t="s">
        <v>630</v>
      </c>
      <c r="G121" s="124">
        <v>32.02581</v>
      </c>
      <c r="H121" s="125">
        <v>9.534967</v>
      </c>
      <c r="I121" s="126">
        <v>12.36811</v>
      </c>
      <c r="J121" s="124">
        <f t="shared" si="62"/>
        <v>19.657699999999998</v>
      </c>
      <c r="K121" s="125">
        <f t="shared" si="79"/>
        <v>22.490842999999998</v>
      </c>
      <c r="L121" s="126">
        <f t="shared" si="79"/>
        <v>-2.8331429999999997</v>
      </c>
      <c r="M121" s="128">
        <f t="shared" si="63"/>
        <v>0.61380805044431341</v>
      </c>
      <c r="N121" s="314">
        <f t="shared" si="64"/>
        <v>0.7022724171535395</v>
      </c>
      <c r="O121" s="129">
        <f t="shared" si="86"/>
        <v>-8.8464366709226083E-2</v>
      </c>
      <c r="P121" s="314">
        <f t="shared" si="66"/>
        <v>1.1441238293391394</v>
      </c>
      <c r="Q121" s="129">
        <f t="shared" si="87"/>
        <v>-0.14412382933913936</v>
      </c>
      <c r="R121" s="205">
        <v>2000</v>
      </c>
      <c r="S121" s="205" t="s">
        <v>451</v>
      </c>
      <c r="T121" s="205" t="s">
        <v>10</v>
      </c>
      <c r="U121" s="205" t="s">
        <v>105</v>
      </c>
      <c r="V121" s="506" t="s">
        <v>630</v>
      </c>
      <c r="W121" s="124">
        <v>28.990870000000001</v>
      </c>
      <c r="X121" s="125">
        <v>5.8233519999999999</v>
      </c>
      <c r="Y121" s="126">
        <v>7.3967599999999996</v>
      </c>
      <c r="Z121" s="124">
        <f t="shared" si="68"/>
        <v>21.594110000000001</v>
      </c>
      <c r="AA121" s="125">
        <f t="shared" si="80"/>
        <v>23.167518000000001</v>
      </c>
      <c r="AB121" s="126">
        <f t="shared" si="80"/>
        <v>-1.5734079999999997</v>
      </c>
      <c r="AC121" s="128">
        <f t="shared" si="69"/>
        <v>0.74485898491490599</v>
      </c>
      <c r="AD121" s="314">
        <f t="shared" si="70"/>
        <v>0.79913151968188612</v>
      </c>
      <c r="AE121" s="129">
        <f t="shared" si="88"/>
        <v>-5.4272534766980074E-2</v>
      </c>
      <c r="AF121" s="314">
        <f t="shared" si="72"/>
        <v>1.0728628315776849</v>
      </c>
      <c r="AG121" s="129">
        <f t="shared" si="89"/>
        <v>-7.286283157768482E-2</v>
      </c>
      <c r="AH121" s="205">
        <v>2000</v>
      </c>
      <c r="AI121" s="369" t="s">
        <v>512</v>
      </c>
      <c r="AJ121" s="1110" t="s">
        <v>451</v>
      </c>
      <c r="AK121" s="1110" t="s">
        <v>10</v>
      </c>
      <c r="AL121" s="1110" t="s">
        <v>105</v>
      </c>
      <c r="AM121" s="1131" t="s">
        <v>630</v>
      </c>
      <c r="AN121" s="548">
        <v>26.7622</v>
      </c>
      <c r="AO121" s="549">
        <v>3.0477509999999999</v>
      </c>
      <c r="AP121" s="550">
        <v>3.929999</v>
      </c>
      <c r="AQ121" s="124">
        <f t="shared" si="77"/>
        <v>22.832201000000001</v>
      </c>
      <c r="AR121" s="125">
        <f t="shared" si="74"/>
        <v>23.714449000000002</v>
      </c>
      <c r="AS121" s="126">
        <f t="shared" si="74"/>
        <v>-0.88224800000000014</v>
      </c>
      <c r="AT121" s="128">
        <f t="shared" si="78"/>
        <v>0.85315112359970413</v>
      </c>
      <c r="AU121" s="314">
        <f t="shared" si="58"/>
        <v>0.8861173221932428</v>
      </c>
      <c r="AV121" s="129">
        <f t="shared" si="90"/>
        <v>-3.2966198593538651E-2</v>
      </c>
      <c r="AW121" s="314">
        <f t="shared" si="60"/>
        <v>1.0386405147712217</v>
      </c>
      <c r="AX121" s="129">
        <f t="shared" si="91"/>
        <v>-3.864051477122158E-2</v>
      </c>
      <c r="AY121" s="499">
        <v>2000</v>
      </c>
      <c r="AZ121" s="369" t="s">
        <v>512</v>
      </c>
      <c r="BA121" s="205" t="s">
        <v>451</v>
      </c>
      <c r="BB121" s="205" t="s">
        <v>10</v>
      </c>
      <c r="BC121" s="205" t="s">
        <v>105</v>
      </c>
      <c r="BD121" s="1132" t="s">
        <v>630</v>
      </c>
      <c r="BE121" s="124">
        <v>23.947520000000001</v>
      </c>
      <c r="BF121" s="125">
        <v>2.599828</v>
      </c>
      <c r="BG121" s="126">
        <v>3.2423730000000002</v>
      </c>
      <c r="BH121" s="125">
        <f t="shared" si="81"/>
        <v>20.705147</v>
      </c>
      <c r="BI121" s="125">
        <f t="shared" si="94"/>
        <v>21.347692000000002</v>
      </c>
      <c r="BJ121" s="125">
        <f t="shared" si="94"/>
        <v>-0.64254500000000014</v>
      </c>
      <c r="BK121" s="128">
        <f t="shared" si="83"/>
        <v>0.86460506140092996</v>
      </c>
      <c r="BL121" s="314">
        <f t="shared" si="84"/>
        <v>0.89143644101769204</v>
      </c>
      <c r="BM121" s="129">
        <f t="shared" si="92"/>
        <v>-2.6831379616761991E-2</v>
      </c>
      <c r="BN121" s="314">
        <f t="shared" si="85"/>
        <v>1.0310331049569463</v>
      </c>
      <c r="BO121" s="129">
        <f t="shared" si="93"/>
        <v>-3.1033104956946219E-2</v>
      </c>
      <c r="BP121" s="81"/>
      <c r="BQ121" s="81"/>
      <c r="BR121" s="81"/>
      <c r="BS121" s="81"/>
      <c r="BT121" s="81"/>
      <c r="BU121" s="81"/>
      <c r="BV121" s="81"/>
      <c r="BW121" s="81"/>
      <c r="BX121" s="81"/>
    </row>
    <row r="122" spans="1:76" ht="11.45" customHeight="1">
      <c r="A122" s="499">
        <v>1998</v>
      </c>
      <c r="B122" s="369" t="s">
        <v>512</v>
      </c>
      <c r="C122" s="205" t="s">
        <v>451</v>
      </c>
      <c r="D122" s="205" t="s">
        <v>10</v>
      </c>
      <c r="E122" s="205" t="s">
        <v>618</v>
      </c>
      <c r="F122" s="506" t="s">
        <v>630</v>
      </c>
      <c r="G122" s="124">
        <v>30.928879999999999</v>
      </c>
      <c r="H122" s="125">
        <v>8.526135</v>
      </c>
      <c r="I122" s="126">
        <v>11.406549999999999</v>
      </c>
      <c r="J122" s="124">
        <f t="shared" si="62"/>
        <v>19.52233</v>
      </c>
      <c r="K122" s="125">
        <f t="shared" si="79"/>
        <v>22.402744999999999</v>
      </c>
      <c r="L122" s="126">
        <f t="shared" si="79"/>
        <v>-2.8804149999999993</v>
      </c>
      <c r="M122" s="128">
        <f t="shared" si="63"/>
        <v>0.63120067716645412</v>
      </c>
      <c r="N122" s="314">
        <f t="shared" si="64"/>
        <v>0.72433094893833849</v>
      </c>
      <c r="O122" s="129">
        <f t="shared" si="86"/>
        <v>-9.3130271771884376E-2</v>
      </c>
      <c r="P122" s="314">
        <f t="shared" si="66"/>
        <v>1.1475446322237151</v>
      </c>
      <c r="Q122" s="129">
        <f t="shared" si="87"/>
        <v>-0.14754463222371506</v>
      </c>
      <c r="R122" s="205">
        <v>1998</v>
      </c>
      <c r="S122" s="205" t="s">
        <v>451</v>
      </c>
      <c r="T122" s="205" t="s">
        <v>10</v>
      </c>
      <c r="U122" s="205" t="s">
        <v>618</v>
      </c>
      <c r="V122" s="506" t="s">
        <v>630</v>
      </c>
      <c r="W122" s="124">
        <v>28.497990000000001</v>
      </c>
      <c r="X122" s="125">
        <v>5.2160029999999997</v>
      </c>
      <c r="Y122" s="126">
        <v>6.6823249999999996</v>
      </c>
      <c r="Z122" s="124">
        <f t="shared" si="68"/>
        <v>21.815665000000003</v>
      </c>
      <c r="AA122" s="125">
        <f t="shared" si="80"/>
        <v>23.281987000000001</v>
      </c>
      <c r="AB122" s="126">
        <f t="shared" si="80"/>
        <v>-1.4663219999999999</v>
      </c>
      <c r="AC122" s="128">
        <f t="shared" si="69"/>
        <v>0.76551591884199555</v>
      </c>
      <c r="AD122" s="314">
        <f t="shared" si="70"/>
        <v>0.81696944240628899</v>
      </c>
      <c r="AE122" s="129">
        <f t="shared" si="88"/>
        <v>-5.1453523564293474E-2</v>
      </c>
      <c r="AF122" s="314">
        <f t="shared" si="72"/>
        <v>1.0672141784355416</v>
      </c>
      <c r="AG122" s="129">
        <f t="shared" si="89"/>
        <v>-6.7214178435541602E-2</v>
      </c>
      <c r="AH122" s="205">
        <v>1998</v>
      </c>
      <c r="AI122" s="369" t="s">
        <v>512</v>
      </c>
      <c r="AJ122" s="1110" t="s">
        <v>451</v>
      </c>
      <c r="AK122" s="1110" t="s">
        <v>10</v>
      </c>
      <c r="AL122" s="1110" t="s">
        <v>618</v>
      </c>
      <c r="AM122" s="1131" t="s">
        <v>630</v>
      </c>
      <c r="AN122" s="548">
        <v>26.190670000000001</v>
      </c>
      <c r="AO122" s="549">
        <v>2.5921789999999998</v>
      </c>
      <c r="AP122" s="550">
        <v>3.2231420000000002</v>
      </c>
      <c r="AQ122" s="124">
        <f t="shared" si="77"/>
        <v>22.967528000000001</v>
      </c>
      <c r="AR122" s="125">
        <f t="shared" si="74"/>
        <v>23.598491000000003</v>
      </c>
      <c r="AS122" s="126">
        <f t="shared" si="74"/>
        <v>-0.63096300000000038</v>
      </c>
      <c r="AT122" s="128">
        <f t="shared" si="78"/>
        <v>0.8769354888592007</v>
      </c>
      <c r="AU122" s="314">
        <f t="shared" si="58"/>
        <v>0.90102662513024689</v>
      </c>
      <c r="AV122" s="129">
        <f t="shared" si="90"/>
        <v>-2.4091136271046153E-2</v>
      </c>
      <c r="AW122" s="314">
        <f t="shared" si="60"/>
        <v>1.0274719595421851</v>
      </c>
      <c r="AX122" s="129">
        <f t="shared" si="91"/>
        <v>-2.7471959542184964E-2</v>
      </c>
      <c r="AY122" s="499">
        <v>1998</v>
      </c>
      <c r="AZ122" s="369" t="s">
        <v>512</v>
      </c>
      <c r="BA122" s="205" t="s">
        <v>451</v>
      </c>
      <c r="BB122" s="205" t="s">
        <v>10</v>
      </c>
      <c r="BC122" s="205" t="s">
        <v>618</v>
      </c>
      <c r="BD122" s="1132" t="s">
        <v>630</v>
      </c>
      <c r="BE122" s="124">
        <v>23.34909</v>
      </c>
      <c r="BF122" s="125">
        <v>2.2916379999999998</v>
      </c>
      <c r="BG122" s="126">
        <v>2.9211450000000001</v>
      </c>
      <c r="BH122" s="125">
        <f t="shared" si="81"/>
        <v>20.427945000000001</v>
      </c>
      <c r="BI122" s="125">
        <f t="shared" si="94"/>
        <v>21.057452000000001</v>
      </c>
      <c r="BJ122" s="125">
        <f t="shared" si="94"/>
        <v>-0.62950700000000026</v>
      </c>
      <c r="BK122" s="128">
        <f t="shared" si="83"/>
        <v>0.87489255469913396</v>
      </c>
      <c r="BL122" s="314">
        <f t="shared" si="84"/>
        <v>0.90185321997559653</v>
      </c>
      <c r="BM122" s="129">
        <f t="shared" si="92"/>
        <v>-2.6960665276462605E-2</v>
      </c>
      <c r="BN122" s="314">
        <f t="shared" si="85"/>
        <v>1.0308159729233655</v>
      </c>
      <c r="BO122" s="129">
        <f t="shared" si="93"/>
        <v>-3.0815972923365527E-2</v>
      </c>
      <c r="BP122" s="81"/>
      <c r="BQ122" s="81"/>
      <c r="BR122" s="81"/>
      <c r="BS122" s="81"/>
      <c r="BT122" s="81"/>
      <c r="BU122" s="81"/>
      <c r="BV122" s="81"/>
      <c r="BW122" s="81"/>
      <c r="BX122" s="81"/>
    </row>
    <row r="123" spans="1:76" ht="11.45" customHeight="1">
      <c r="A123" s="499">
        <v>1995</v>
      </c>
      <c r="B123" s="369" t="s">
        <v>512</v>
      </c>
      <c r="C123" s="205" t="s">
        <v>451</v>
      </c>
      <c r="D123" s="205" t="s">
        <v>12</v>
      </c>
      <c r="E123" s="205" t="s">
        <v>619</v>
      </c>
      <c r="F123" s="506" t="s">
        <v>630</v>
      </c>
      <c r="G123" s="124">
        <v>29.842120000000001</v>
      </c>
      <c r="H123" s="125">
        <v>9.1299060000000001</v>
      </c>
      <c r="I123" s="126">
        <v>12.003959999999999</v>
      </c>
      <c r="J123" s="124">
        <f t="shared" si="62"/>
        <v>17.838160000000002</v>
      </c>
      <c r="K123" s="125">
        <f t="shared" si="79"/>
        <v>20.712214000000003</v>
      </c>
      <c r="L123" s="126">
        <f t="shared" si="79"/>
        <v>-2.8740539999999992</v>
      </c>
      <c r="M123" s="128">
        <f t="shared" si="63"/>
        <v>0.59775109811233251</v>
      </c>
      <c r="N123" s="314">
        <f t="shared" si="64"/>
        <v>0.69405973838319801</v>
      </c>
      <c r="O123" s="129">
        <f t="shared" si="86"/>
        <v>-9.6308640270865442E-2</v>
      </c>
      <c r="P123" s="314">
        <f t="shared" si="66"/>
        <v>1.1611182991967781</v>
      </c>
      <c r="Q123" s="129">
        <f t="shared" si="87"/>
        <v>-0.16111829919677809</v>
      </c>
      <c r="R123" s="205">
        <v>1995</v>
      </c>
      <c r="S123" s="205" t="s">
        <v>451</v>
      </c>
      <c r="T123" s="205" t="s">
        <v>12</v>
      </c>
      <c r="U123" s="205" t="s">
        <v>619</v>
      </c>
      <c r="V123" s="506" t="s">
        <v>630</v>
      </c>
      <c r="W123" s="124">
        <v>27.724740000000001</v>
      </c>
      <c r="X123" s="125">
        <v>5.5703670000000001</v>
      </c>
      <c r="Y123" s="126">
        <v>7.1204850000000004</v>
      </c>
      <c r="Z123" s="124">
        <f t="shared" si="68"/>
        <v>20.604255000000002</v>
      </c>
      <c r="AA123" s="125">
        <f t="shared" si="80"/>
        <v>22.154373</v>
      </c>
      <c r="AB123" s="126">
        <f t="shared" si="80"/>
        <v>-1.5501180000000003</v>
      </c>
      <c r="AC123" s="128">
        <f t="shared" si="69"/>
        <v>0.74317216320153057</v>
      </c>
      <c r="AD123" s="314">
        <f t="shared" si="70"/>
        <v>0.7990831654327506</v>
      </c>
      <c r="AE123" s="129">
        <f t="shared" si="88"/>
        <v>-5.5911002231220211E-2</v>
      </c>
      <c r="AF123" s="314">
        <f t="shared" si="72"/>
        <v>1.0752329069893571</v>
      </c>
      <c r="AG123" s="129">
        <f t="shared" si="89"/>
        <v>-7.5232906989357307E-2</v>
      </c>
      <c r="AH123" s="205">
        <v>1995</v>
      </c>
      <c r="AI123" s="369" t="s">
        <v>512</v>
      </c>
      <c r="AJ123" s="1110" t="s">
        <v>451</v>
      </c>
      <c r="AK123" s="1110" t="s">
        <v>12</v>
      </c>
      <c r="AL123" s="1110" t="s">
        <v>619</v>
      </c>
      <c r="AM123" s="1131" t="s">
        <v>630</v>
      </c>
      <c r="AN123" s="548">
        <v>25.546430000000001</v>
      </c>
      <c r="AO123" s="549">
        <v>3.1955469999999999</v>
      </c>
      <c r="AP123" s="550">
        <v>3.9164810000000001</v>
      </c>
      <c r="AQ123" s="124">
        <f t="shared" si="77"/>
        <v>21.629949</v>
      </c>
      <c r="AR123" s="125">
        <f t="shared" si="74"/>
        <v>22.350883</v>
      </c>
      <c r="AS123" s="126">
        <f t="shared" si="74"/>
        <v>-0.72093400000000019</v>
      </c>
      <c r="AT123" s="128">
        <f t="shared" si="78"/>
        <v>0.84669165124050594</v>
      </c>
      <c r="AU123" s="314">
        <f t="shared" si="58"/>
        <v>0.87491218929611692</v>
      </c>
      <c r="AV123" s="129">
        <f t="shared" si="90"/>
        <v>-2.8220538055610908E-2</v>
      </c>
      <c r="AW123" s="314">
        <f t="shared" si="60"/>
        <v>1.0333303606032542</v>
      </c>
      <c r="AX123" s="129">
        <f t="shared" si="91"/>
        <v>-3.3330360603254318E-2</v>
      </c>
      <c r="AY123" s="499">
        <v>1995</v>
      </c>
      <c r="AZ123" s="369" t="s">
        <v>512</v>
      </c>
      <c r="BA123" s="205" t="s">
        <v>451</v>
      </c>
      <c r="BB123" s="205" t="s">
        <v>12</v>
      </c>
      <c r="BC123" s="205" t="s">
        <v>619</v>
      </c>
      <c r="BD123" s="1132" t="s">
        <v>630</v>
      </c>
      <c r="BE123" s="124">
        <v>22.85575</v>
      </c>
      <c r="BF123" s="125">
        <v>2.6577359999999999</v>
      </c>
      <c r="BG123" s="126">
        <v>3.3422999999999998</v>
      </c>
      <c r="BH123" s="125">
        <f t="shared" si="81"/>
        <v>19.513449999999999</v>
      </c>
      <c r="BI123" s="125">
        <f t="shared" si="94"/>
        <v>20.198014000000001</v>
      </c>
      <c r="BJ123" s="125">
        <f t="shared" si="94"/>
        <v>-0.68456399999999995</v>
      </c>
      <c r="BK123" s="128">
        <f t="shared" si="83"/>
        <v>0.85376546383295226</v>
      </c>
      <c r="BL123" s="314">
        <f t="shared" si="84"/>
        <v>0.88371696400249389</v>
      </c>
      <c r="BM123" s="129">
        <f t="shared" si="92"/>
        <v>-2.9951500169541578E-2</v>
      </c>
      <c r="BN123" s="314">
        <f t="shared" si="85"/>
        <v>1.0350816488114609</v>
      </c>
      <c r="BO123" s="129">
        <f t="shared" si="93"/>
        <v>-3.5081648811460815E-2</v>
      </c>
      <c r="BP123" s="81"/>
      <c r="BQ123" s="81"/>
      <c r="BR123" s="81"/>
      <c r="BS123" s="81"/>
      <c r="BT123" s="81"/>
      <c r="BU123" s="81"/>
      <c r="BV123" s="81"/>
      <c r="BW123" s="81"/>
      <c r="BX123" s="81"/>
    </row>
    <row r="124" spans="1:76" ht="11.45" customHeight="1">
      <c r="A124" s="499">
        <v>1994</v>
      </c>
      <c r="B124" s="369" t="s">
        <v>512</v>
      </c>
      <c r="C124" s="205" t="s">
        <v>451</v>
      </c>
      <c r="D124" s="205" t="s">
        <v>12</v>
      </c>
      <c r="E124" s="205" t="s">
        <v>106</v>
      </c>
      <c r="F124" s="506" t="s">
        <v>630</v>
      </c>
      <c r="G124" s="124">
        <v>30.194430000000001</v>
      </c>
      <c r="H124" s="125">
        <v>9.8787299999999991</v>
      </c>
      <c r="I124" s="126">
        <v>13.236940000000001</v>
      </c>
      <c r="J124" s="124">
        <f t="shared" si="62"/>
        <v>16.95749</v>
      </c>
      <c r="K124" s="125">
        <f t="shared" si="79"/>
        <v>20.3157</v>
      </c>
      <c r="L124" s="126">
        <f t="shared" si="79"/>
        <v>-3.3582100000000015</v>
      </c>
      <c r="M124" s="128">
        <f t="shared" si="63"/>
        <v>0.56160987307924015</v>
      </c>
      <c r="N124" s="314">
        <f t="shared" si="64"/>
        <v>0.67282939270587316</v>
      </c>
      <c r="O124" s="129">
        <f t="shared" si="86"/>
        <v>-0.11121951962663316</v>
      </c>
      <c r="P124" s="314">
        <f t="shared" si="66"/>
        <v>1.1980369736323004</v>
      </c>
      <c r="Q124" s="129">
        <f t="shared" si="87"/>
        <v>-0.19803697363230063</v>
      </c>
      <c r="R124" s="205">
        <v>1994</v>
      </c>
      <c r="S124" s="205" t="s">
        <v>451</v>
      </c>
      <c r="T124" s="205" t="s">
        <v>12</v>
      </c>
      <c r="U124" s="205" t="s">
        <v>106</v>
      </c>
      <c r="V124" s="506" t="s">
        <v>630</v>
      </c>
      <c r="W124" s="124">
        <v>27.997409999999999</v>
      </c>
      <c r="X124" s="125">
        <v>5.9904039999999998</v>
      </c>
      <c r="Y124" s="126">
        <v>7.889195</v>
      </c>
      <c r="Z124" s="124">
        <f t="shared" si="68"/>
        <v>20.108214999999998</v>
      </c>
      <c r="AA124" s="125">
        <f t="shared" si="80"/>
        <v>22.007005999999997</v>
      </c>
      <c r="AB124" s="126">
        <f t="shared" si="80"/>
        <v>-1.8987910000000001</v>
      </c>
      <c r="AC124" s="128">
        <f t="shared" si="69"/>
        <v>0.7182169707840832</v>
      </c>
      <c r="AD124" s="314">
        <f t="shared" si="70"/>
        <v>0.78603720844178082</v>
      </c>
      <c r="AE124" s="129">
        <f t="shared" si="88"/>
        <v>-6.7820237657697624E-2</v>
      </c>
      <c r="AF124" s="314">
        <f t="shared" si="72"/>
        <v>1.0944286203424818</v>
      </c>
      <c r="AG124" s="129">
        <f t="shared" si="89"/>
        <v>-9.4428620342481936E-2</v>
      </c>
      <c r="AH124" s="205">
        <v>1994</v>
      </c>
      <c r="AI124" s="369" t="s">
        <v>512</v>
      </c>
      <c r="AJ124" s="1110" t="s">
        <v>451</v>
      </c>
      <c r="AK124" s="1110" t="s">
        <v>12</v>
      </c>
      <c r="AL124" s="1110" t="s">
        <v>106</v>
      </c>
      <c r="AM124" s="1131" t="s">
        <v>630</v>
      </c>
      <c r="AN124" s="548">
        <v>25.601520000000001</v>
      </c>
      <c r="AO124" s="549">
        <v>3.2461720000000001</v>
      </c>
      <c r="AP124" s="550">
        <v>3.95208</v>
      </c>
      <c r="AQ124" s="124">
        <f t="shared" si="77"/>
        <v>21.649440000000002</v>
      </c>
      <c r="AR124" s="125">
        <f t="shared" si="74"/>
        <v>22.355347999999999</v>
      </c>
      <c r="AS124" s="126">
        <f t="shared" si="74"/>
        <v>-0.70590799999999998</v>
      </c>
      <c r="AT124" s="128">
        <f t="shared" si="78"/>
        <v>0.84563104065696104</v>
      </c>
      <c r="AU124" s="314">
        <f t="shared" si="58"/>
        <v>0.87320393476637315</v>
      </c>
      <c r="AV124" s="129">
        <f t="shared" si="90"/>
        <v>-2.7572894109412251E-2</v>
      </c>
      <c r="AW124" s="314">
        <f t="shared" si="60"/>
        <v>1.0326062937424707</v>
      </c>
      <c r="AX124" s="129">
        <f t="shared" si="91"/>
        <v>-3.2606293742470933E-2</v>
      </c>
      <c r="AY124" s="499">
        <v>1994</v>
      </c>
      <c r="AZ124" s="369" t="s">
        <v>512</v>
      </c>
      <c r="BA124" s="205" t="s">
        <v>451</v>
      </c>
      <c r="BB124" s="205" t="s">
        <v>12</v>
      </c>
      <c r="BC124" s="205" t="s">
        <v>106</v>
      </c>
      <c r="BD124" s="1132" t="s">
        <v>630</v>
      </c>
      <c r="BE124" s="124">
        <v>22.74174</v>
      </c>
      <c r="BF124" s="125">
        <v>2.8011710000000001</v>
      </c>
      <c r="BG124" s="126">
        <v>3.506529</v>
      </c>
      <c r="BH124" s="125">
        <f t="shared" si="81"/>
        <v>19.235211</v>
      </c>
      <c r="BI124" s="125">
        <f t="shared" si="94"/>
        <v>19.940569</v>
      </c>
      <c r="BJ124" s="125">
        <f t="shared" si="94"/>
        <v>-0.70535799999999993</v>
      </c>
      <c r="BK124" s="128">
        <f t="shared" si="83"/>
        <v>0.84581087462964577</v>
      </c>
      <c r="BL124" s="314">
        <f t="shared" si="84"/>
        <v>0.87682688307930701</v>
      </c>
      <c r="BM124" s="129">
        <f t="shared" si="92"/>
        <v>-3.1016008449661282E-2</v>
      </c>
      <c r="BN124" s="314">
        <f t="shared" si="85"/>
        <v>1.0366701462229866</v>
      </c>
      <c r="BO124" s="129">
        <f t="shared" si="93"/>
        <v>-3.6670146222986581E-2</v>
      </c>
      <c r="BP124" s="81"/>
      <c r="BQ124" s="81"/>
      <c r="BR124" s="81"/>
      <c r="BS124" s="81"/>
      <c r="BT124" s="81"/>
      <c r="BU124" s="81"/>
      <c r="BV124" s="81"/>
      <c r="BW124" s="81"/>
      <c r="BX124" s="81"/>
    </row>
    <row r="125" spans="1:76" ht="11.45" customHeight="1">
      <c r="A125" s="499">
        <v>1991</v>
      </c>
      <c r="B125" s="369" t="s">
        <v>512</v>
      </c>
      <c r="C125" s="205" t="s">
        <v>451</v>
      </c>
      <c r="D125" s="205" t="s">
        <v>14</v>
      </c>
      <c r="E125" s="205" t="s">
        <v>620</v>
      </c>
      <c r="F125" s="506" t="s">
        <v>630</v>
      </c>
      <c r="G125" s="124">
        <v>28.574680000000001</v>
      </c>
      <c r="H125" s="125">
        <v>10.18153</v>
      </c>
      <c r="I125" s="126">
        <v>14.36866</v>
      </c>
      <c r="J125" s="124">
        <f t="shared" si="62"/>
        <v>14.206020000000001</v>
      </c>
      <c r="K125" s="125">
        <f t="shared" si="79"/>
        <v>18.393149999999999</v>
      </c>
      <c r="L125" s="126">
        <f t="shared" si="79"/>
        <v>-4.1871299999999998</v>
      </c>
      <c r="M125" s="128">
        <f t="shared" si="63"/>
        <v>0.49715412386070468</v>
      </c>
      <c r="N125" s="314">
        <f t="shared" si="64"/>
        <v>0.64368699841957977</v>
      </c>
      <c r="O125" s="129">
        <f t="shared" si="86"/>
        <v>-0.14653287455887518</v>
      </c>
      <c r="P125" s="314">
        <f t="shared" si="66"/>
        <v>1.2947433552817749</v>
      </c>
      <c r="Q125" s="129">
        <f t="shared" si="87"/>
        <v>-0.29474335528177487</v>
      </c>
      <c r="R125" s="205">
        <v>1991</v>
      </c>
      <c r="S125" s="205" t="s">
        <v>451</v>
      </c>
      <c r="T125" s="205" t="s">
        <v>14</v>
      </c>
      <c r="U125" s="205" t="s">
        <v>620</v>
      </c>
      <c r="V125" s="506" t="s">
        <v>630</v>
      </c>
      <c r="W125" s="124">
        <v>25.694489999999998</v>
      </c>
      <c r="X125" s="125">
        <v>5.8955450000000003</v>
      </c>
      <c r="Y125" s="126">
        <v>7.8975609999999996</v>
      </c>
      <c r="Z125" s="124">
        <f t="shared" si="68"/>
        <v>17.796928999999999</v>
      </c>
      <c r="AA125" s="125">
        <f t="shared" si="80"/>
        <v>19.798944999999996</v>
      </c>
      <c r="AB125" s="126">
        <f t="shared" si="80"/>
        <v>-2.0020159999999994</v>
      </c>
      <c r="AC125" s="128">
        <f t="shared" si="69"/>
        <v>0.69263600873183317</v>
      </c>
      <c r="AD125" s="314">
        <f t="shared" si="70"/>
        <v>0.77055216896696521</v>
      </c>
      <c r="AE125" s="129">
        <f t="shared" si="88"/>
        <v>-7.7916160235132106E-2</v>
      </c>
      <c r="AF125" s="314">
        <f t="shared" si="72"/>
        <v>1.1124922170560998</v>
      </c>
      <c r="AG125" s="129">
        <f t="shared" si="89"/>
        <v>-0.11249221705609994</v>
      </c>
      <c r="AH125" s="205">
        <v>1991</v>
      </c>
      <c r="AI125" s="369" t="s">
        <v>512</v>
      </c>
      <c r="AJ125" s="1110" t="s">
        <v>451</v>
      </c>
      <c r="AK125" s="1110" t="s">
        <v>14</v>
      </c>
      <c r="AL125" s="1110" t="s">
        <v>620</v>
      </c>
      <c r="AM125" s="1131" t="s">
        <v>630</v>
      </c>
      <c r="AN125" s="548">
        <v>23.041450000000001</v>
      </c>
      <c r="AO125" s="549">
        <v>2.8688530000000001</v>
      </c>
      <c r="AP125" s="550">
        <v>3.7557290000000001</v>
      </c>
      <c r="AQ125" s="124">
        <f t="shared" si="77"/>
        <v>19.285721000000002</v>
      </c>
      <c r="AR125" s="125">
        <f t="shared" si="74"/>
        <v>20.172597</v>
      </c>
      <c r="AS125" s="126">
        <f t="shared" si="74"/>
        <v>-0.886876</v>
      </c>
      <c r="AT125" s="128">
        <f t="shared" si="78"/>
        <v>0.83700118699127013</v>
      </c>
      <c r="AU125" s="314">
        <f t="shared" ref="AU125:AU201" si="95">(AN125-AO125)/AN125</f>
        <v>0.87549164657606182</v>
      </c>
      <c r="AV125" s="129">
        <f t="shared" si="90"/>
        <v>-3.8490459584791754E-2</v>
      </c>
      <c r="AW125" s="314">
        <f t="shared" ref="AW125:AW201" si="96">(AN125-AO125)/(AN125-AP125)</f>
        <v>1.045986146952971</v>
      </c>
      <c r="AX125" s="129">
        <f t="shared" si="91"/>
        <v>-4.5986146952971055E-2</v>
      </c>
      <c r="AY125" s="499">
        <v>1991</v>
      </c>
      <c r="AZ125" s="369" t="s">
        <v>512</v>
      </c>
      <c r="BA125" s="205" t="s">
        <v>451</v>
      </c>
      <c r="BB125" s="205" t="s">
        <v>14</v>
      </c>
      <c r="BC125" s="205" t="s">
        <v>620</v>
      </c>
      <c r="BD125" s="1132" t="s">
        <v>630</v>
      </c>
      <c r="BE125" s="124">
        <v>20.812360000000002</v>
      </c>
      <c r="BF125" s="125">
        <v>2.5516200000000002</v>
      </c>
      <c r="BG125" s="126">
        <v>3.4564889999999999</v>
      </c>
      <c r="BH125" s="125">
        <f t="shared" si="81"/>
        <v>17.355871</v>
      </c>
      <c r="BI125" s="125">
        <f t="shared" si="94"/>
        <v>18.260740000000002</v>
      </c>
      <c r="BJ125" s="125">
        <f t="shared" si="94"/>
        <v>-0.9048689999999997</v>
      </c>
      <c r="BK125" s="128">
        <f t="shared" si="83"/>
        <v>0.83392133328464424</v>
      </c>
      <c r="BL125" s="314">
        <f t="shared" si="84"/>
        <v>0.8773988149349714</v>
      </c>
      <c r="BM125" s="129">
        <f t="shared" si="92"/>
        <v>-4.3477481650326999E-2</v>
      </c>
      <c r="BN125" s="314">
        <f t="shared" si="85"/>
        <v>1.0521361906872897</v>
      </c>
      <c r="BO125" s="129">
        <f t="shared" si="93"/>
        <v>-5.2136190687289599E-2</v>
      </c>
      <c r="BP125" s="81"/>
      <c r="BQ125" s="81"/>
      <c r="BR125" s="81"/>
      <c r="BS125" s="81"/>
      <c r="BT125" s="81"/>
      <c r="BU125" s="81"/>
      <c r="BV125" s="81"/>
      <c r="BW125" s="81"/>
      <c r="BX125" s="81"/>
    </row>
    <row r="126" spans="1:76" ht="11.45" customHeight="1">
      <c r="A126" s="499">
        <v>1989</v>
      </c>
      <c r="B126" s="369" t="s">
        <v>512</v>
      </c>
      <c r="C126" s="205" t="s">
        <v>451</v>
      </c>
      <c r="D126" s="205" t="s">
        <v>14</v>
      </c>
      <c r="E126" s="205" t="s">
        <v>107</v>
      </c>
      <c r="F126" s="506" t="s">
        <v>630</v>
      </c>
      <c r="G126" s="124">
        <v>26.63749</v>
      </c>
      <c r="H126" s="125">
        <v>8.1945879999999995</v>
      </c>
      <c r="I126" s="126">
        <v>12.265409999999999</v>
      </c>
      <c r="J126" s="124">
        <f t="shared" si="62"/>
        <v>14.37208</v>
      </c>
      <c r="K126" s="125">
        <f t="shared" si="79"/>
        <v>18.442902</v>
      </c>
      <c r="L126" s="126">
        <f t="shared" si="79"/>
        <v>-4.0708219999999997</v>
      </c>
      <c r="M126" s="128">
        <f t="shared" si="63"/>
        <v>0.53954332784357684</v>
      </c>
      <c r="N126" s="314">
        <f t="shared" si="64"/>
        <v>0.69236636034401144</v>
      </c>
      <c r="O126" s="129">
        <f t="shared" si="86"/>
        <v>-0.15282303250043452</v>
      </c>
      <c r="P126" s="314">
        <f t="shared" si="66"/>
        <v>1.2832451531024041</v>
      </c>
      <c r="Q126" s="129">
        <f t="shared" si="87"/>
        <v>-0.28324515310240406</v>
      </c>
      <c r="R126" s="205">
        <v>1989</v>
      </c>
      <c r="S126" s="205" t="s">
        <v>451</v>
      </c>
      <c r="T126" s="205" t="s">
        <v>14</v>
      </c>
      <c r="U126" s="205" t="s">
        <v>107</v>
      </c>
      <c r="V126" s="506" t="s">
        <v>630</v>
      </c>
      <c r="W126" s="124">
        <v>24.68365</v>
      </c>
      <c r="X126" s="125">
        <v>4.2794100000000004</v>
      </c>
      <c r="Y126" s="126">
        <v>5.773911</v>
      </c>
      <c r="Z126" s="124">
        <f t="shared" si="68"/>
        <v>18.909739000000002</v>
      </c>
      <c r="AA126" s="125">
        <f t="shared" si="80"/>
        <v>20.404240000000001</v>
      </c>
      <c r="AB126" s="126">
        <f t="shared" si="80"/>
        <v>-1.4945009999999996</v>
      </c>
      <c r="AC126" s="128">
        <f t="shared" si="69"/>
        <v>0.76608358164209922</v>
      </c>
      <c r="AD126" s="314">
        <f t="shared" si="70"/>
        <v>0.82662977314943298</v>
      </c>
      <c r="AE126" s="129">
        <f t="shared" si="88"/>
        <v>-6.0546191507333785E-2</v>
      </c>
      <c r="AF126" s="314">
        <f t="shared" si="72"/>
        <v>1.0790334017830705</v>
      </c>
      <c r="AG126" s="129">
        <f t="shared" si="89"/>
        <v>-7.9033401783070598E-2</v>
      </c>
      <c r="AH126" s="205">
        <v>1989</v>
      </c>
      <c r="AI126" s="369" t="s">
        <v>512</v>
      </c>
      <c r="AJ126" s="1110" t="s">
        <v>451</v>
      </c>
      <c r="AK126" s="1110" t="s">
        <v>14</v>
      </c>
      <c r="AL126" s="1110" t="s">
        <v>107</v>
      </c>
      <c r="AM126" s="1131" t="s">
        <v>630</v>
      </c>
      <c r="AN126" s="548">
        <v>23.106549999999999</v>
      </c>
      <c r="AO126" s="549">
        <v>2.8145790000000002</v>
      </c>
      <c r="AP126" s="550">
        <v>3.170264</v>
      </c>
      <c r="AQ126" s="124">
        <f t="shared" si="77"/>
        <v>19.936285999999999</v>
      </c>
      <c r="AR126" s="125">
        <f t="shared" si="74"/>
        <v>20.291970999999997</v>
      </c>
      <c r="AS126" s="126">
        <f t="shared" si="74"/>
        <v>-0.35568499999999981</v>
      </c>
      <c r="AT126" s="128">
        <f t="shared" si="78"/>
        <v>0.86279803778582265</v>
      </c>
      <c r="AU126" s="314">
        <f t="shared" si="95"/>
        <v>0.87819129207951852</v>
      </c>
      <c r="AV126" s="129">
        <f t="shared" si="90"/>
        <v>-1.5393254293695936E-2</v>
      </c>
      <c r="AW126" s="314">
        <f t="shared" si="96"/>
        <v>1.0178410863487812</v>
      </c>
      <c r="AX126" s="129">
        <f t="shared" si="91"/>
        <v>-1.7841086348781305E-2</v>
      </c>
      <c r="AY126" s="499">
        <v>1989</v>
      </c>
      <c r="AZ126" s="369" t="s">
        <v>512</v>
      </c>
      <c r="BA126" s="205" t="s">
        <v>451</v>
      </c>
      <c r="BB126" s="205" t="s">
        <v>14</v>
      </c>
      <c r="BC126" s="205" t="s">
        <v>107</v>
      </c>
      <c r="BD126" s="1132" t="s">
        <v>630</v>
      </c>
      <c r="BE126" s="124">
        <v>21.041440000000001</v>
      </c>
      <c r="BF126" s="125">
        <v>2.255757</v>
      </c>
      <c r="BG126" s="126">
        <v>2.9116930000000001</v>
      </c>
      <c r="BH126" s="125">
        <f t="shared" si="81"/>
        <v>18.129747000000002</v>
      </c>
      <c r="BI126" s="125">
        <f t="shared" si="94"/>
        <v>18.785683000000002</v>
      </c>
      <c r="BJ126" s="125">
        <f t="shared" si="94"/>
        <v>-0.65593600000000007</v>
      </c>
      <c r="BK126" s="128">
        <f t="shared" si="83"/>
        <v>0.8616210202343566</v>
      </c>
      <c r="BL126" s="314">
        <f t="shared" si="84"/>
        <v>0.8927945520838878</v>
      </c>
      <c r="BM126" s="129">
        <f t="shared" si="92"/>
        <v>-3.1173531849531214E-2</v>
      </c>
      <c r="BN126" s="314">
        <f t="shared" si="85"/>
        <v>1.0361800967217027</v>
      </c>
      <c r="BO126" s="129">
        <f t="shared" si="93"/>
        <v>-3.6180096721702734E-2</v>
      </c>
      <c r="BP126" s="81"/>
      <c r="BQ126" s="81"/>
      <c r="BR126" s="81"/>
      <c r="BS126" s="81"/>
      <c r="BT126" s="81"/>
      <c r="BU126" s="81"/>
      <c r="BV126" s="81"/>
      <c r="BW126" s="81"/>
      <c r="BX126" s="81"/>
    </row>
    <row r="127" spans="1:76" ht="11.45" customHeight="1">
      <c r="A127" s="499">
        <v>1987</v>
      </c>
      <c r="B127" s="369" t="s">
        <v>512</v>
      </c>
      <c r="C127" s="205" t="s">
        <v>451</v>
      </c>
      <c r="D127" s="205" t="s">
        <v>16</v>
      </c>
      <c r="E127" s="205" t="s">
        <v>621</v>
      </c>
      <c r="F127" s="506" t="s">
        <v>630</v>
      </c>
      <c r="G127" s="124">
        <v>27.44276</v>
      </c>
      <c r="H127" s="125">
        <v>8.9780739999999994</v>
      </c>
      <c r="I127" s="126">
        <v>12.402979999999999</v>
      </c>
      <c r="J127" s="124">
        <f t="shared" si="62"/>
        <v>15.03978</v>
      </c>
      <c r="K127" s="125">
        <f t="shared" si="79"/>
        <v>18.464686</v>
      </c>
      <c r="L127" s="126">
        <f t="shared" si="79"/>
        <v>-3.424906</v>
      </c>
      <c r="M127" s="128">
        <f t="shared" si="63"/>
        <v>0.54804181503609695</v>
      </c>
      <c r="N127" s="314">
        <f t="shared" si="64"/>
        <v>0.67284362068538295</v>
      </c>
      <c r="O127" s="129">
        <f t="shared" si="86"/>
        <v>-0.124801805649286</v>
      </c>
      <c r="P127" s="314">
        <f t="shared" si="66"/>
        <v>1.2277231448864279</v>
      </c>
      <c r="Q127" s="129">
        <f t="shared" si="87"/>
        <v>-0.22772314488642786</v>
      </c>
      <c r="R127" s="205">
        <v>1987</v>
      </c>
      <c r="S127" s="205" t="s">
        <v>451</v>
      </c>
      <c r="T127" s="205" t="s">
        <v>16</v>
      </c>
      <c r="U127" s="205" t="s">
        <v>621</v>
      </c>
      <c r="V127" s="506" t="s">
        <v>630</v>
      </c>
      <c r="W127" s="124">
        <v>25.256080000000001</v>
      </c>
      <c r="X127" s="125">
        <v>5.3758999999999997</v>
      </c>
      <c r="Y127" s="126">
        <v>6.913341</v>
      </c>
      <c r="Z127" s="124">
        <f t="shared" si="68"/>
        <v>18.342739000000002</v>
      </c>
      <c r="AA127" s="125">
        <f t="shared" si="80"/>
        <v>19.880180000000003</v>
      </c>
      <c r="AB127" s="126">
        <f t="shared" si="80"/>
        <v>-1.5374410000000003</v>
      </c>
      <c r="AC127" s="128">
        <f t="shared" si="69"/>
        <v>0.72627022879243341</v>
      </c>
      <c r="AD127" s="314">
        <f t="shared" si="70"/>
        <v>0.78714432326790229</v>
      </c>
      <c r="AE127" s="129">
        <f t="shared" si="88"/>
        <v>-6.0874094475468883E-2</v>
      </c>
      <c r="AF127" s="314">
        <f t="shared" si="72"/>
        <v>1.0838174167990942</v>
      </c>
      <c r="AG127" s="129">
        <f t="shared" si="89"/>
        <v>-8.3817416799094185E-2</v>
      </c>
      <c r="AH127" s="205">
        <v>1987</v>
      </c>
      <c r="AI127" s="369" t="s">
        <v>512</v>
      </c>
      <c r="AJ127" s="1110" t="s">
        <v>451</v>
      </c>
      <c r="AK127" s="1110" t="s">
        <v>16</v>
      </c>
      <c r="AL127" s="1110" t="s">
        <v>621</v>
      </c>
      <c r="AM127" s="1131" t="s">
        <v>630</v>
      </c>
      <c r="AN127" s="548">
        <v>23.881430000000002</v>
      </c>
      <c r="AO127" s="549">
        <v>2.939228</v>
      </c>
      <c r="AP127" s="550">
        <v>3.490281</v>
      </c>
      <c r="AQ127" s="124">
        <f t="shared" si="77"/>
        <v>20.391149000000002</v>
      </c>
      <c r="AR127" s="125">
        <f t="shared" si="74"/>
        <v>20.942202000000002</v>
      </c>
      <c r="AS127" s="126">
        <f t="shared" si="74"/>
        <v>-0.55105300000000002</v>
      </c>
      <c r="AT127" s="128">
        <f t="shared" si="78"/>
        <v>0.85384958103430153</v>
      </c>
      <c r="AU127" s="314">
        <f t="shared" si="95"/>
        <v>0.87692412054052038</v>
      </c>
      <c r="AV127" s="129">
        <f t="shared" si="90"/>
        <v>-2.3074539506218846E-2</v>
      </c>
      <c r="AW127" s="314">
        <f t="shared" si="96"/>
        <v>1.0270241269876454</v>
      </c>
      <c r="AX127" s="129">
        <f t="shared" si="91"/>
        <v>-2.7024126987645471E-2</v>
      </c>
      <c r="AY127" s="499">
        <v>1987</v>
      </c>
      <c r="AZ127" s="369" t="s">
        <v>512</v>
      </c>
      <c r="BA127" s="205" t="s">
        <v>451</v>
      </c>
      <c r="BB127" s="205" t="s">
        <v>16</v>
      </c>
      <c r="BC127" s="205" t="s">
        <v>621</v>
      </c>
      <c r="BD127" s="1132" t="s">
        <v>630</v>
      </c>
      <c r="BE127" s="124">
        <v>21.60004</v>
      </c>
      <c r="BF127" s="125">
        <v>2.5532530000000002</v>
      </c>
      <c r="BG127" s="126">
        <v>3.205813</v>
      </c>
      <c r="BH127" s="125">
        <f t="shared" si="81"/>
        <v>18.394227000000001</v>
      </c>
      <c r="BI127" s="125">
        <f t="shared" si="94"/>
        <v>19.046786999999998</v>
      </c>
      <c r="BJ127" s="125">
        <f t="shared" si="94"/>
        <v>-0.65255999999999981</v>
      </c>
      <c r="BK127" s="128">
        <f t="shared" si="83"/>
        <v>0.85158300632776607</v>
      </c>
      <c r="BL127" s="314">
        <f t="shared" si="84"/>
        <v>0.88179406149247863</v>
      </c>
      <c r="BM127" s="129">
        <f t="shared" si="92"/>
        <v>-3.021105516471265E-2</v>
      </c>
      <c r="BN127" s="314">
        <f t="shared" si="85"/>
        <v>1.0354763480955191</v>
      </c>
      <c r="BO127" s="129">
        <f t="shared" si="93"/>
        <v>-3.5476348095519306E-2</v>
      </c>
      <c r="BP127" s="81"/>
      <c r="BQ127" s="81"/>
      <c r="BR127" s="81"/>
      <c r="BS127" s="81"/>
      <c r="BT127" s="81"/>
      <c r="BU127" s="81"/>
      <c r="BV127" s="81"/>
      <c r="BW127" s="81"/>
      <c r="BX127" s="81"/>
    </row>
    <row r="128" spans="1:76" ht="11.45" customHeight="1">
      <c r="A128" s="499">
        <v>1984</v>
      </c>
      <c r="B128" s="369" t="s">
        <v>512</v>
      </c>
      <c r="C128" s="205" t="s">
        <v>451</v>
      </c>
      <c r="D128" s="205" t="s">
        <v>16</v>
      </c>
      <c r="E128" s="205" t="s">
        <v>108</v>
      </c>
      <c r="F128" s="506" t="s">
        <v>630</v>
      </c>
      <c r="G128" s="124">
        <v>27.762560000000001</v>
      </c>
      <c r="H128" s="125">
        <v>10.35135</v>
      </c>
      <c r="I128" s="126">
        <v>13.661490000000001</v>
      </c>
      <c r="J128" s="124">
        <f t="shared" si="62"/>
        <v>14.10107</v>
      </c>
      <c r="K128" s="125">
        <f t="shared" si="79"/>
        <v>17.411210000000001</v>
      </c>
      <c r="L128" s="126">
        <f t="shared" si="79"/>
        <v>-3.3101400000000005</v>
      </c>
      <c r="M128" s="128">
        <f t="shared" si="63"/>
        <v>0.50791677712718131</v>
      </c>
      <c r="N128" s="314">
        <f t="shared" si="64"/>
        <v>0.62714713628714358</v>
      </c>
      <c r="O128" s="129">
        <f t="shared" si="86"/>
        <v>-0.1192303591599622</v>
      </c>
      <c r="P128" s="314">
        <f t="shared" si="66"/>
        <v>1.2347438882297586</v>
      </c>
      <c r="Q128" s="129">
        <f t="shared" si="87"/>
        <v>-0.2347438882297585</v>
      </c>
      <c r="R128" s="205">
        <v>1984</v>
      </c>
      <c r="S128" s="205" t="s">
        <v>451</v>
      </c>
      <c r="T128" s="205" t="s">
        <v>16</v>
      </c>
      <c r="U128" s="205" t="s">
        <v>108</v>
      </c>
      <c r="V128" s="506" t="s">
        <v>630</v>
      </c>
      <c r="W128" s="124">
        <v>25.431519999999999</v>
      </c>
      <c r="X128" s="125">
        <v>6.2490100000000002</v>
      </c>
      <c r="Y128" s="126">
        <v>7.5064710000000003</v>
      </c>
      <c r="Z128" s="124">
        <f t="shared" si="68"/>
        <v>17.925048999999998</v>
      </c>
      <c r="AA128" s="125">
        <f t="shared" si="80"/>
        <v>19.182510000000001</v>
      </c>
      <c r="AB128" s="126">
        <f t="shared" si="80"/>
        <v>-1.2574610000000002</v>
      </c>
      <c r="AC128" s="128">
        <f t="shared" si="69"/>
        <v>0.7048359280137404</v>
      </c>
      <c r="AD128" s="314">
        <f t="shared" si="70"/>
        <v>0.75428090810144266</v>
      </c>
      <c r="AE128" s="129">
        <f t="shared" si="88"/>
        <v>-4.9444980087702199E-2</v>
      </c>
      <c r="AF128" s="314">
        <f t="shared" si="72"/>
        <v>1.0701510495173543</v>
      </c>
      <c r="AG128" s="129">
        <f t="shared" si="89"/>
        <v>-7.0151049517354194E-2</v>
      </c>
      <c r="AH128" s="205">
        <v>1984</v>
      </c>
      <c r="AI128" s="369" t="s">
        <v>512</v>
      </c>
      <c r="AJ128" s="1110" t="s">
        <v>451</v>
      </c>
      <c r="AK128" s="1110" t="s">
        <v>16</v>
      </c>
      <c r="AL128" s="1110" t="s">
        <v>108</v>
      </c>
      <c r="AM128" s="1131" t="s">
        <v>630</v>
      </c>
      <c r="AN128" s="548">
        <v>23.829699999999999</v>
      </c>
      <c r="AO128" s="549">
        <v>3.407098</v>
      </c>
      <c r="AP128" s="550">
        <v>3.896442</v>
      </c>
      <c r="AQ128" s="124">
        <f t="shared" si="77"/>
        <v>19.933257999999999</v>
      </c>
      <c r="AR128" s="125">
        <f t="shared" si="74"/>
        <v>20.422601999999998</v>
      </c>
      <c r="AS128" s="126">
        <f t="shared" si="74"/>
        <v>-0.489344</v>
      </c>
      <c r="AT128" s="128">
        <f t="shared" si="78"/>
        <v>0.83648799607212843</v>
      </c>
      <c r="AU128" s="314">
        <f t="shared" si="95"/>
        <v>0.85702304267363827</v>
      </c>
      <c r="AV128" s="129">
        <f t="shared" si="90"/>
        <v>-2.0535046601509881E-2</v>
      </c>
      <c r="AW128" s="314">
        <f t="shared" si="96"/>
        <v>1.024549122877956</v>
      </c>
      <c r="AX128" s="129">
        <f t="shared" si="91"/>
        <v>-2.454912287795603E-2</v>
      </c>
      <c r="AY128" s="499">
        <v>1984</v>
      </c>
      <c r="AZ128" s="369" t="s">
        <v>512</v>
      </c>
      <c r="BA128" s="205" t="s">
        <v>451</v>
      </c>
      <c r="BB128" s="205" t="s">
        <v>16</v>
      </c>
      <c r="BC128" s="205" t="s">
        <v>108</v>
      </c>
      <c r="BD128" s="1132" t="s">
        <v>630</v>
      </c>
      <c r="BE128" s="124">
        <v>21.938079999999999</v>
      </c>
      <c r="BF128" s="125">
        <v>2.9762629999999999</v>
      </c>
      <c r="BG128" s="126">
        <v>3.501004</v>
      </c>
      <c r="BH128" s="125">
        <f t="shared" si="81"/>
        <v>18.437075999999998</v>
      </c>
      <c r="BI128" s="125">
        <f t="shared" si="94"/>
        <v>18.961817</v>
      </c>
      <c r="BJ128" s="125">
        <f t="shared" si="94"/>
        <v>-0.52474100000000012</v>
      </c>
      <c r="BK128" s="128">
        <f t="shared" si="83"/>
        <v>0.8404142933201082</v>
      </c>
      <c r="BL128" s="314">
        <f t="shared" si="84"/>
        <v>0.86433347859065157</v>
      </c>
      <c r="BM128" s="129">
        <f t="shared" si="92"/>
        <v>-2.3919185270543281E-2</v>
      </c>
      <c r="BN128" s="314">
        <f t="shared" si="85"/>
        <v>1.0284611833242974</v>
      </c>
      <c r="BO128" s="129">
        <f t="shared" si="93"/>
        <v>-2.8461183324297205E-2</v>
      </c>
      <c r="BP128" s="81"/>
      <c r="BQ128" s="81"/>
      <c r="BR128" s="81"/>
      <c r="BS128" s="81"/>
      <c r="BT128" s="81"/>
      <c r="BU128" s="81"/>
      <c r="BV128" s="81"/>
      <c r="BW128" s="81"/>
      <c r="BX128" s="81"/>
    </row>
    <row r="129" spans="1:76" ht="11.45" customHeight="1">
      <c r="A129" s="499">
        <v>1983</v>
      </c>
      <c r="B129" s="369" t="s">
        <v>512</v>
      </c>
      <c r="C129" s="205" t="s">
        <v>451</v>
      </c>
      <c r="D129" s="205" t="s">
        <v>16</v>
      </c>
      <c r="E129" s="205" t="s">
        <v>109</v>
      </c>
      <c r="F129" s="506" t="s">
        <v>630</v>
      </c>
      <c r="G129" s="124">
        <v>27.585570000000001</v>
      </c>
      <c r="H129" s="125">
        <v>8.7942289999999996</v>
      </c>
      <c r="I129" s="126">
        <v>11.687760000000001</v>
      </c>
      <c r="J129" s="124">
        <f t="shared" si="62"/>
        <v>15.89781</v>
      </c>
      <c r="K129" s="125">
        <f t="shared" si="79"/>
        <v>18.791341000000003</v>
      </c>
      <c r="L129" s="126">
        <f t="shared" si="79"/>
        <v>-2.8935310000000012</v>
      </c>
      <c r="M129" s="128">
        <f t="shared" si="63"/>
        <v>0.57630891803214501</v>
      </c>
      <c r="N129" s="314">
        <f t="shared" si="64"/>
        <v>0.68120183849744642</v>
      </c>
      <c r="O129" s="129">
        <f t="shared" si="86"/>
        <v>-0.10489292046530128</v>
      </c>
      <c r="P129" s="314">
        <f t="shared" si="66"/>
        <v>1.1820081508081932</v>
      </c>
      <c r="Q129" s="129">
        <f t="shared" si="87"/>
        <v>-0.18200815080819316</v>
      </c>
      <c r="R129" s="205">
        <v>1983</v>
      </c>
      <c r="S129" s="205" t="s">
        <v>451</v>
      </c>
      <c r="T129" s="205" t="s">
        <v>16</v>
      </c>
      <c r="U129" s="205" t="s">
        <v>109</v>
      </c>
      <c r="V129" s="506" t="s">
        <v>630</v>
      </c>
      <c r="W129" s="124">
        <v>25.158619999999999</v>
      </c>
      <c r="X129" s="125">
        <v>4.8294230000000002</v>
      </c>
      <c r="Y129" s="126">
        <v>5.8331059999999999</v>
      </c>
      <c r="Z129" s="124">
        <f t="shared" si="68"/>
        <v>19.325513999999998</v>
      </c>
      <c r="AA129" s="125">
        <f t="shared" si="80"/>
        <v>20.329197000000001</v>
      </c>
      <c r="AB129" s="126">
        <f t="shared" si="80"/>
        <v>-1.0036829999999997</v>
      </c>
      <c r="AC129" s="128">
        <f t="shared" si="69"/>
        <v>0.76814682204349838</v>
      </c>
      <c r="AD129" s="314">
        <f t="shared" si="70"/>
        <v>0.80804102132787892</v>
      </c>
      <c r="AE129" s="129">
        <f t="shared" si="88"/>
        <v>-3.9894199284380448E-2</v>
      </c>
      <c r="AF129" s="314">
        <f t="shared" si="72"/>
        <v>1.0519356432123876</v>
      </c>
      <c r="AG129" s="129">
        <f t="shared" si="89"/>
        <v>-5.1935643212387507E-2</v>
      </c>
      <c r="AH129" s="205">
        <v>1983</v>
      </c>
      <c r="AI129" s="369" t="s">
        <v>512</v>
      </c>
      <c r="AJ129" s="1110" t="s">
        <v>451</v>
      </c>
      <c r="AK129" s="1110" t="s">
        <v>16</v>
      </c>
      <c r="AL129" s="1110" t="s">
        <v>109</v>
      </c>
      <c r="AM129" s="1131" t="s">
        <v>630</v>
      </c>
      <c r="AN129" s="548">
        <v>23.051110000000001</v>
      </c>
      <c r="AO129" s="549">
        <v>2.1863630000000001</v>
      </c>
      <c r="AP129" s="550">
        <v>2.3682539999999999</v>
      </c>
      <c r="AQ129" s="124">
        <f t="shared" si="77"/>
        <v>20.682856000000001</v>
      </c>
      <c r="AR129" s="125">
        <f t="shared" si="74"/>
        <v>20.864747000000001</v>
      </c>
      <c r="AS129" s="126">
        <f t="shared" si="74"/>
        <v>-0.1818909999999998</v>
      </c>
      <c r="AT129" s="128">
        <f t="shared" si="78"/>
        <v>0.89726073928760919</v>
      </c>
      <c r="AU129" s="314">
        <f t="shared" si="95"/>
        <v>0.90515150897288676</v>
      </c>
      <c r="AV129" s="129">
        <f t="shared" si="90"/>
        <v>-7.89076968527762E-3</v>
      </c>
      <c r="AW129" s="314">
        <f t="shared" si="96"/>
        <v>1.0087942883710064</v>
      </c>
      <c r="AX129" s="129">
        <f t="shared" si="91"/>
        <v>-8.7942883710063931E-3</v>
      </c>
      <c r="AY129" s="499">
        <v>1983</v>
      </c>
      <c r="AZ129" s="369" t="s">
        <v>512</v>
      </c>
      <c r="BA129" s="205" t="s">
        <v>451</v>
      </c>
      <c r="BB129" s="205" t="s">
        <v>16</v>
      </c>
      <c r="BC129" s="205" t="s">
        <v>109</v>
      </c>
      <c r="BD129" s="1132" t="s">
        <v>630</v>
      </c>
      <c r="BE129" s="124">
        <v>18.955690000000001</v>
      </c>
      <c r="BF129" s="125">
        <v>1.9927919999999999</v>
      </c>
      <c r="BG129" s="126">
        <v>2.410828</v>
      </c>
      <c r="BH129" s="125">
        <f t="shared" si="81"/>
        <v>16.544862000000002</v>
      </c>
      <c r="BI129" s="125">
        <f t="shared" si="94"/>
        <v>16.962897999999999</v>
      </c>
      <c r="BJ129" s="125">
        <f t="shared" si="94"/>
        <v>-0.41803600000000007</v>
      </c>
      <c r="BK129" s="128">
        <f t="shared" si="83"/>
        <v>0.87281771330930191</v>
      </c>
      <c r="BL129" s="314">
        <f t="shared" si="84"/>
        <v>0.89487103872240992</v>
      </c>
      <c r="BM129" s="129">
        <f t="shared" si="92"/>
        <v>-2.205332541310815E-2</v>
      </c>
      <c r="BN129" s="314">
        <f t="shared" si="85"/>
        <v>1.0252668169731483</v>
      </c>
      <c r="BO129" s="129">
        <f t="shared" si="93"/>
        <v>-2.5266816973148525E-2</v>
      </c>
      <c r="BP129" s="81"/>
      <c r="BQ129" s="81"/>
      <c r="BR129" s="81"/>
      <c r="BS129" s="81"/>
      <c r="BT129" s="81"/>
      <c r="BU129" s="81"/>
      <c r="BV129" s="81"/>
      <c r="BW129" s="81"/>
      <c r="BX129" s="81"/>
    </row>
    <row r="130" spans="1:76" ht="11.45" customHeight="1">
      <c r="A130" s="499">
        <v>1981</v>
      </c>
      <c r="B130" s="369" t="s">
        <v>512</v>
      </c>
      <c r="C130" s="205" t="s">
        <v>451</v>
      </c>
      <c r="D130" s="205" t="s">
        <v>18</v>
      </c>
      <c r="E130" s="205" t="s">
        <v>110</v>
      </c>
      <c r="F130" s="506" t="s">
        <v>630</v>
      </c>
      <c r="G130" s="124">
        <v>23.805710000000001</v>
      </c>
      <c r="H130" s="125">
        <v>6.803471</v>
      </c>
      <c r="I130" s="126">
        <v>10.578720000000001</v>
      </c>
      <c r="J130" s="124">
        <f t="shared" si="62"/>
        <v>13.226990000000001</v>
      </c>
      <c r="K130" s="125">
        <f t="shared" si="79"/>
        <v>17.002239000000003</v>
      </c>
      <c r="L130" s="126">
        <f t="shared" si="79"/>
        <v>-3.7752490000000005</v>
      </c>
      <c r="M130" s="128">
        <f t="shared" si="63"/>
        <v>0.55562257962480432</v>
      </c>
      <c r="N130" s="314">
        <f t="shared" si="64"/>
        <v>0.7142084399079045</v>
      </c>
      <c r="O130" s="129">
        <f t="shared" si="86"/>
        <v>-0.15858586028310015</v>
      </c>
      <c r="P130" s="314">
        <f t="shared" si="66"/>
        <v>1.2854201144780484</v>
      </c>
      <c r="Q130" s="129">
        <f t="shared" si="87"/>
        <v>-0.28542011447804833</v>
      </c>
      <c r="R130" s="205">
        <v>1981</v>
      </c>
      <c r="S130" s="205" t="s">
        <v>451</v>
      </c>
      <c r="T130" s="205" t="s">
        <v>18</v>
      </c>
      <c r="U130" s="205" t="s">
        <v>110</v>
      </c>
      <c r="V130" s="506" t="s">
        <v>630</v>
      </c>
      <c r="W130" s="124">
        <v>21.688479999999998</v>
      </c>
      <c r="X130" s="125">
        <v>3.96807</v>
      </c>
      <c r="Y130" s="126">
        <v>5.3001310000000004</v>
      </c>
      <c r="Z130" s="124">
        <f t="shared" si="68"/>
        <v>16.388348999999998</v>
      </c>
      <c r="AA130" s="125">
        <f t="shared" si="80"/>
        <v>17.720409999999998</v>
      </c>
      <c r="AB130" s="126">
        <f t="shared" si="80"/>
        <v>-1.3320610000000004</v>
      </c>
      <c r="AC130" s="128">
        <f t="shared" si="69"/>
        <v>0.75562459886538846</v>
      </c>
      <c r="AD130" s="314">
        <f t="shared" si="70"/>
        <v>0.81704250367015108</v>
      </c>
      <c r="AE130" s="129">
        <f t="shared" si="88"/>
        <v>-6.1417904804762738E-2</v>
      </c>
      <c r="AF130" s="314">
        <f t="shared" si="72"/>
        <v>1.0812809758933009</v>
      </c>
      <c r="AG130" s="129">
        <f t="shared" si="89"/>
        <v>-8.1280975893300814E-2</v>
      </c>
      <c r="AH130" s="205">
        <v>1981</v>
      </c>
      <c r="AI130" s="369" t="s">
        <v>512</v>
      </c>
      <c r="AJ130" s="1110" t="s">
        <v>451</v>
      </c>
      <c r="AK130" s="1110" t="s">
        <v>18</v>
      </c>
      <c r="AL130" s="1110" t="s">
        <v>110</v>
      </c>
      <c r="AM130" s="1131" t="s">
        <v>630</v>
      </c>
      <c r="AN130" s="548">
        <v>20.069769999999998</v>
      </c>
      <c r="AO130" s="549">
        <v>2.1564510000000001</v>
      </c>
      <c r="AP130" s="550">
        <v>2.5666730000000002</v>
      </c>
      <c r="AQ130" s="124">
        <f t="shared" si="77"/>
        <v>17.503096999999997</v>
      </c>
      <c r="AR130" s="125">
        <f t="shared" si="74"/>
        <v>17.913318999999998</v>
      </c>
      <c r="AS130" s="126">
        <f t="shared" si="74"/>
        <v>-0.41022200000000009</v>
      </c>
      <c r="AT130" s="128">
        <f t="shared" si="78"/>
        <v>0.87211248559400523</v>
      </c>
      <c r="AU130" s="314">
        <f t="shared" si="95"/>
        <v>0.89255228136645304</v>
      </c>
      <c r="AV130" s="129">
        <f t="shared" si="90"/>
        <v>-2.0439795772447821E-2</v>
      </c>
      <c r="AW130" s="314">
        <f t="shared" si="96"/>
        <v>1.0234371094441173</v>
      </c>
      <c r="AX130" s="129">
        <f t="shared" si="91"/>
        <v>-2.3437109444117241E-2</v>
      </c>
      <c r="AY130" s="499">
        <v>1981</v>
      </c>
      <c r="AZ130" s="369" t="s">
        <v>512</v>
      </c>
      <c r="BA130" s="205" t="s">
        <v>451</v>
      </c>
      <c r="BB130" s="205" t="s">
        <v>18</v>
      </c>
      <c r="BC130" s="205" t="s">
        <v>110</v>
      </c>
      <c r="BD130" s="1132" t="s">
        <v>630</v>
      </c>
      <c r="BE130" s="124">
        <v>19.103770000000001</v>
      </c>
      <c r="BF130" s="125">
        <v>1.767093</v>
      </c>
      <c r="BG130" s="126">
        <v>2.4230390000000002</v>
      </c>
      <c r="BH130" s="125">
        <f t="shared" si="81"/>
        <v>16.680731000000002</v>
      </c>
      <c r="BI130" s="125">
        <f t="shared" si="94"/>
        <v>17.336677000000002</v>
      </c>
      <c r="BJ130" s="125">
        <f t="shared" si="94"/>
        <v>-0.65594600000000014</v>
      </c>
      <c r="BK130" s="128">
        <f t="shared" si="83"/>
        <v>0.87316435447034801</v>
      </c>
      <c r="BL130" s="314">
        <f t="shared" si="84"/>
        <v>0.90750029967906864</v>
      </c>
      <c r="BM130" s="129">
        <f t="shared" si="92"/>
        <v>-3.4335945208720589E-2</v>
      </c>
      <c r="BN130" s="314">
        <f t="shared" si="85"/>
        <v>1.0393235764068134</v>
      </c>
      <c r="BO130" s="129">
        <f t="shared" si="93"/>
        <v>-3.9323576406813353E-2</v>
      </c>
      <c r="BP130" s="81"/>
      <c r="BQ130" s="81"/>
      <c r="BR130" s="81"/>
      <c r="BS130" s="81"/>
      <c r="BT130" s="81"/>
      <c r="BU130" s="81"/>
      <c r="BV130" s="81"/>
      <c r="BW130" s="81"/>
      <c r="BX130" s="81"/>
    </row>
    <row r="131" spans="1:76" ht="11.45" customHeight="1">
      <c r="A131" s="499">
        <v>1978</v>
      </c>
      <c r="B131" s="369" t="s">
        <v>512</v>
      </c>
      <c r="C131" s="205" t="s">
        <v>451</v>
      </c>
      <c r="D131" s="205" t="s">
        <v>50</v>
      </c>
      <c r="E131" s="205" t="s">
        <v>111</v>
      </c>
      <c r="F131" s="506" t="s">
        <v>630</v>
      </c>
      <c r="G131" s="124">
        <v>26.19726</v>
      </c>
      <c r="H131" s="125">
        <v>9.0019989999999996</v>
      </c>
      <c r="I131" s="126">
        <v>11.33858</v>
      </c>
      <c r="J131" s="124">
        <f t="shared" si="62"/>
        <v>14.85868</v>
      </c>
      <c r="K131" s="125">
        <f t="shared" si="79"/>
        <v>17.195261000000002</v>
      </c>
      <c r="L131" s="126">
        <f t="shared" si="79"/>
        <v>-2.3365810000000007</v>
      </c>
      <c r="M131" s="128">
        <f t="shared" si="63"/>
        <v>0.56718450708203838</v>
      </c>
      <c r="N131" s="314">
        <f t="shared" si="64"/>
        <v>0.65637631569103039</v>
      </c>
      <c r="O131" s="129">
        <f t="shared" si="86"/>
        <v>-8.9191808608991965E-2</v>
      </c>
      <c r="P131" s="314">
        <f t="shared" si="66"/>
        <v>1.1572536053000673</v>
      </c>
      <c r="Q131" s="129">
        <f t="shared" si="87"/>
        <v>-0.15725360530006707</v>
      </c>
      <c r="R131" s="205">
        <v>1978</v>
      </c>
      <c r="S131" s="205" t="s">
        <v>451</v>
      </c>
      <c r="T131" s="205" t="s">
        <v>50</v>
      </c>
      <c r="U131" s="205" t="s">
        <v>111</v>
      </c>
      <c r="V131" s="506" t="s">
        <v>630</v>
      </c>
      <c r="W131" s="124">
        <v>24.283069999999999</v>
      </c>
      <c r="X131" s="125">
        <v>5.2374460000000003</v>
      </c>
      <c r="Y131" s="126">
        <v>6.0157280000000002</v>
      </c>
      <c r="Z131" s="124">
        <f t="shared" si="68"/>
        <v>18.267341999999999</v>
      </c>
      <c r="AA131" s="125">
        <f t="shared" si="80"/>
        <v>19.045623999999997</v>
      </c>
      <c r="AB131" s="126">
        <f t="shared" si="80"/>
        <v>-0.77828199999999992</v>
      </c>
      <c r="AC131" s="128">
        <f t="shared" si="69"/>
        <v>0.75226657914341144</v>
      </c>
      <c r="AD131" s="314">
        <f t="shared" si="70"/>
        <v>0.78431697474825046</v>
      </c>
      <c r="AE131" s="129">
        <f t="shared" si="88"/>
        <v>-3.2050395604839091E-2</v>
      </c>
      <c r="AF131" s="314">
        <f t="shared" si="72"/>
        <v>1.0426051036872248</v>
      </c>
      <c r="AG131" s="129">
        <f t="shared" si="89"/>
        <v>-4.2605103687224991E-2</v>
      </c>
      <c r="AH131" s="205">
        <v>1978</v>
      </c>
      <c r="AI131" s="369" t="s">
        <v>512</v>
      </c>
      <c r="AJ131" s="1110" t="s">
        <v>451</v>
      </c>
      <c r="AK131" s="1110" t="s">
        <v>50</v>
      </c>
      <c r="AL131" s="1110" t="s">
        <v>111</v>
      </c>
      <c r="AM131" s="1131" t="s">
        <v>630</v>
      </c>
      <c r="AN131" s="548">
        <v>22.555119999999999</v>
      </c>
      <c r="AO131" s="549">
        <v>2.4163929999999998</v>
      </c>
      <c r="AP131" s="550">
        <v>2.7236959999999999</v>
      </c>
      <c r="AQ131" s="124">
        <f t="shared" si="77"/>
        <v>19.831423999999998</v>
      </c>
      <c r="AR131" s="125">
        <f t="shared" si="74"/>
        <v>20.138726999999999</v>
      </c>
      <c r="AS131" s="126">
        <f t="shared" si="74"/>
        <v>-0.3073030000000001</v>
      </c>
      <c r="AT131" s="128">
        <f t="shared" si="78"/>
        <v>0.87924267306048465</v>
      </c>
      <c r="AU131" s="314">
        <f t="shared" si="95"/>
        <v>0.89286720709089562</v>
      </c>
      <c r="AV131" s="129">
        <f t="shared" si="90"/>
        <v>-1.3624534030410839E-2</v>
      </c>
      <c r="AW131" s="314">
        <f t="shared" si="96"/>
        <v>1.0154957606675143</v>
      </c>
      <c r="AX131" s="129">
        <f t="shared" si="91"/>
        <v>-1.5495760667514352E-2</v>
      </c>
      <c r="AY131" s="499">
        <v>1978</v>
      </c>
      <c r="AZ131" s="369" t="s">
        <v>512</v>
      </c>
      <c r="BA131" s="205" t="s">
        <v>451</v>
      </c>
      <c r="BB131" s="205" t="s">
        <v>50</v>
      </c>
      <c r="BC131" s="205" t="s">
        <v>111</v>
      </c>
      <c r="BD131" s="1132" t="s">
        <v>630</v>
      </c>
      <c r="BE131" s="124">
        <v>18.892109999999999</v>
      </c>
      <c r="BF131" s="125">
        <v>2.1973760000000002</v>
      </c>
      <c r="BG131" s="126">
        <v>2.601566</v>
      </c>
      <c r="BH131" s="125">
        <f t="shared" si="81"/>
        <v>16.290543999999997</v>
      </c>
      <c r="BI131" s="125">
        <f t="shared" si="94"/>
        <v>16.694733999999997</v>
      </c>
      <c r="BJ131" s="125">
        <f t="shared" si="94"/>
        <v>-0.40418999999999983</v>
      </c>
      <c r="BK131" s="128">
        <f t="shared" si="83"/>
        <v>0.86229351829943812</v>
      </c>
      <c r="BL131" s="314">
        <f t="shared" si="84"/>
        <v>0.8836881640007388</v>
      </c>
      <c r="BM131" s="129">
        <f t="shared" si="92"/>
        <v>-2.1394645701300695E-2</v>
      </c>
      <c r="BN131" s="314">
        <f t="shared" si="85"/>
        <v>1.0248113261288265</v>
      </c>
      <c r="BO131" s="129">
        <f t="shared" si="93"/>
        <v>-2.4811326128826632E-2</v>
      </c>
      <c r="BP131" s="81"/>
      <c r="BQ131" s="81"/>
      <c r="BR131" s="81"/>
      <c r="BS131" s="81"/>
      <c r="BT131" s="81"/>
      <c r="BU131" s="81"/>
      <c r="BV131" s="81"/>
      <c r="BW131" s="81"/>
      <c r="BX131" s="81"/>
    </row>
    <row r="132" spans="1:76" ht="11.45" customHeight="1">
      <c r="A132" s="500">
        <v>1973</v>
      </c>
      <c r="B132" s="377" t="s">
        <v>512</v>
      </c>
      <c r="C132" s="216" t="s">
        <v>451</v>
      </c>
      <c r="D132" s="216" t="s">
        <v>50</v>
      </c>
      <c r="E132" s="216" t="s">
        <v>112</v>
      </c>
      <c r="F132" s="507" t="s">
        <v>630</v>
      </c>
      <c r="G132" s="337">
        <v>21.265360000000001</v>
      </c>
      <c r="H132" s="338">
        <v>8.8528439999999993</v>
      </c>
      <c r="I132" s="525">
        <v>12.233969999999999</v>
      </c>
      <c r="J132" s="337">
        <f t="shared" si="62"/>
        <v>9.0313900000000018</v>
      </c>
      <c r="K132" s="338">
        <f t="shared" si="79"/>
        <v>12.412516000000002</v>
      </c>
      <c r="L132" s="525">
        <f t="shared" si="79"/>
        <v>-3.3811260000000001</v>
      </c>
      <c r="M132" s="526">
        <f t="shared" si="63"/>
        <v>0.4246996053676026</v>
      </c>
      <c r="N132" s="341">
        <f t="shared" si="64"/>
        <v>0.58369649044267302</v>
      </c>
      <c r="O132" s="527">
        <f t="shared" si="86"/>
        <v>-0.15899688507507043</v>
      </c>
      <c r="P132" s="341">
        <f t="shared" si="66"/>
        <v>1.3743749301048898</v>
      </c>
      <c r="Q132" s="527">
        <f t="shared" si="87"/>
        <v>-0.37437493010488965</v>
      </c>
      <c r="R132" s="216">
        <v>1973</v>
      </c>
      <c r="S132" s="216" t="s">
        <v>451</v>
      </c>
      <c r="T132" s="216" t="s">
        <v>50</v>
      </c>
      <c r="U132" s="216" t="s">
        <v>112</v>
      </c>
      <c r="V132" s="507" t="s">
        <v>630</v>
      </c>
      <c r="W132" s="337">
        <v>19.348980000000001</v>
      </c>
      <c r="X132" s="338">
        <v>5.599418</v>
      </c>
      <c r="Y132" s="525">
        <v>6.7500020000000003</v>
      </c>
      <c r="Z132" s="337">
        <f t="shared" si="68"/>
        <v>12.598978000000001</v>
      </c>
      <c r="AA132" s="338">
        <f t="shared" si="80"/>
        <v>13.749562000000001</v>
      </c>
      <c r="AB132" s="525">
        <f t="shared" si="80"/>
        <v>-1.1505840000000003</v>
      </c>
      <c r="AC132" s="526">
        <f t="shared" si="69"/>
        <v>0.65114429804568508</v>
      </c>
      <c r="AD132" s="341">
        <f t="shared" si="70"/>
        <v>0.71060913805275527</v>
      </c>
      <c r="AE132" s="527">
        <f t="shared" si="88"/>
        <v>-5.9464840007070148E-2</v>
      </c>
      <c r="AF132" s="341">
        <f t="shared" si="72"/>
        <v>1.0913235978346816</v>
      </c>
      <c r="AG132" s="527">
        <f t="shared" si="89"/>
        <v>-9.1323597834681525E-2</v>
      </c>
      <c r="AH132" s="216">
        <v>1973</v>
      </c>
      <c r="AI132" s="377" t="s">
        <v>512</v>
      </c>
      <c r="AJ132" s="1114" t="s">
        <v>451</v>
      </c>
      <c r="AK132" s="1114" t="s">
        <v>50</v>
      </c>
      <c r="AL132" s="1114" t="s">
        <v>112</v>
      </c>
      <c r="AM132" s="1134" t="s">
        <v>630</v>
      </c>
      <c r="AN132" s="551">
        <v>17.823399999999999</v>
      </c>
      <c r="AO132" s="552">
        <v>3.257946</v>
      </c>
      <c r="AP132" s="553">
        <v>3.5930070000000001</v>
      </c>
      <c r="AQ132" s="337">
        <f t="shared" si="77"/>
        <v>14.230392999999999</v>
      </c>
      <c r="AR132" s="338">
        <f t="shared" si="74"/>
        <v>14.565453999999999</v>
      </c>
      <c r="AS132" s="525">
        <f t="shared" si="74"/>
        <v>-0.33506100000000005</v>
      </c>
      <c r="AT132" s="526">
        <f t="shared" si="78"/>
        <v>0.79841068483005484</v>
      </c>
      <c r="AU132" s="341">
        <f t="shared" si="95"/>
        <v>0.81720962330419555</v>
      </c>
      <c r="AV132" s="527">
        <f t="shared" si="90"/>
        <v>-1.8798938474140738E-2</v>
      </c>
      <c r="AW132" s="341">
        <f t="shared" si="96"/>
        <v>1.0235454495178031</v>
      </c>
      <c r="AX132" s="527">
        <f t="shared" si="91"/>
        <v>-2.3545449517803203E-2</v>
      </c>
      <c r="AY132" s="500">
        <v>1973</v>
      </c>
      <c r="AZ132" s="377" t="s">
        <v>512</v>
      </c>
      <c r="BA132" s="216" t="s">
        <v>451</v>
      </c>
      <c r="BB132" s="216" t="s">
        <v>50</v>
      </c>
      <c r="BC132" s="216" t="s">
        <v>112</v>
      </c>
      <c r="BD132" s="1135" t="s">
        <v>630</v>
      </c>
      <c r="BE132" s="337">
        <v>14.87242</v>
      </c>
      <c r="BF132" s="338">
        <v>2.6704379999999999</v>
      </c>
      <c r="BG132" s="525">
        <v>3.2163900000000001</v>
      </c>
      <c r="BH132" s="338">
        <f t="shared" si="81"/>
        <v>11.656029999999999</v>
      </c>
      <c r="BI132" s="338">
        <f t="shared" si="94"/>
        <v>12.201982000000001</v>
      </c>
      <c r="BJ132" s="338">
        <f t="shared" si="94"/>
        <v>-0.54595200000000021</v>
      </c>
      <c r="BK132" s="526">
        <f t="shared" si="83"/>
        <v>0.78373459060462247</v>
      </c>
      <c r="BL132" s="341">
        <f t="shared" si="84"/>
        <v>0.82044361307709179</v>
      </c>
      <c r="BM132" s="527">
        <f t="shared" si="92"/>
        <v>-3.670902247246919E-2</v>
      </c>
      <c r="BN132" s="341">
        <f t="shared" si="85"/>
        <v>1.046838589125114</v>
      </c>
      <c r="BO132" s="527">
        <f t="shared" si="93"/>
        <v>-4.6838589125113801E-2</v>
      </c>
      <c r="BP132" s="81"/>
      <c r="BQ132" s="81"/>
      <c r="BR132" s="81"/>
      <c r="BS132" s="81"/>
      <c r="BT132" s="81"/>
      <c r="BU132" s="81"/>
      <c r="BV132" s="81"/>
      <c r="BW132" s="81"/>
      <c r="BX132" s="81"/>
    </row>
    <row r="133" spans="1:76" ht="11.45" customHeight="1">
      <c r="A133" s="663">
        <v>2013</v>
      </c>
      <c r="B133" s="87" t="s">
        <v>512</v>
      </c>
      <c r="C133" s="82" t="s">
        <v>450</v>
      </c>
      <c r="D133" s="82" t="s">
        <v>20</v>
      </c>
      <c r="E133" s="82" t="s">
        <v>113</v>
      </c>
      <c r="F133" s="506" t="s">
        <v>313</v>
      </c>
      <c r="G133" s="124">
        <v>42.671199999999999</v>
      </c>
      <c r="H133" s="125">
        <v>14.920249999999999</v>
      </c>
      <c r="I133" s="126">
        <v>20.125109999999999</v>
      </c>
      <c r="J133" s="124">
        <f t="shared" si="62"/>
        <v>22.54609</v>
      </c>
      <c r="K133" s="125">
        <f t="shared" si="79"/>
        <v>27.75095</v>
      </c>
      <c r="L133" s="126">
        <f t="shared" si="79"/>
        <v>-5.20486</v>
      </c>
      <c r="M133" s="314">
        <f t="shared" si="63"/>
        <v>0.52836784529143777</v>
      </c>
      <c r="N133" s="314">
        <f t="shared" si="64"/>
        <v>0.65034379159714284</v>
      </c>
      <c r="O133" s="314">
        <f t="shared" si="65"/>
        <v>-0.12197594630570502</v>
      </c>
      <c r="P133" s="128">
        <f t="shared" si="66"/>
        <v>1.2308542190685836</v>
      </c>
      <c r="Q133" s="129">
        <f t="shared" si="67"/>
        <v>-0.23085421906858353</v>
      </c>
      <c r="R133" s="82">
        <v>2013</v>
      </c>
      <c r="S133" s="82" t="s">
        <v>450</v>
      </c>
      <c r="T133" s="82" t="s">
        <v>20</v>
      </c>
      <c r="U133" s="82" t="s">
        <v>113</v>
      </c>
      <c r="V133" s="506" t="s">
        <v>313</v>
      </c>
      <c r="W133" s="124">
        <v>38.253860000000003</v>
      </c>
      <c r="X133" s="125">
        <v>10.593310000000001</v>
      </c>
      <c r="Y133" s="126">
        <v>14.16784</v>
      </c>
      <c r="Z133" s="124">
        <f t="shared" si="68"/>
        <v>24.086020000000005</v>
      </c>
      <c r="AA133" s="125">
        <f t="shared" si="80"/>
        <v>27.660550000000001</v>
      </c>
      <c r="AB133" s="126">
        <f t="shared" si="80"/>
        <v>-3.5745299999999993</v>
      </c>
      <c r="AC133" s="314">
        <f t="shared" si="69"/>
        <v>0.62963632951027693</v>
      </c>
      <c r="AD133" s="314">
        <f t="shared" si="70"/>
        <v>0.72307866447987201</v>
      </c>
      <c r="AE133" s="314">
        <f t="shared" si="71"/>
        <v>-9.3442334969595198E-2</v>
      </c>
      <c r="AF133" s="128">
        <f t="shared" si="72"/>
        <v>1.1484068351682841</v>
      </c>
      <c r="AG133" s="129">
        <f t="shared" si="73"/>
        <v>-0.14840683516828429</v>
      </c>
      <c r="AH133" s="82">
        <v>2013</v>
      </c>
      <c r="AI133" s="87" t="s">
        <v>512</v>
      </c>
      <c r="AJ133" s="1084" t="s">
        <v>450</v>
      </c>
      <c r="AK133" s="1084" t="s">
        <v>20</v>
      </c>
      <c r="AL133" s="1084" t="s">
        <v>113</v>
      </c>
      <c r="AM133" s="1131" t="s">
        <v>313</v>
      </c>
      <c r="AN133" s="548">
        <v>33.944870000000002</v>
      </c>
      <c r="AO133" s="549">
        <v>6.988416</v>
      </c>
      <c r="AP133" s="550">
        <v>8.8473059999999997</v>
      </c>
      <c r="AQ133" s="124">
        <f t="shared" si="77"/>
        <v>25.097564000000002</v>
      </c>
      <c r="AR133" s="125">
        <f t="shared" si="74"/>
        <v>26.956454000000001</v>
      </c>
      <c r="AS133" s="126">
        <f t="shared" si="74"/>
        <v>-1.8588899999999997</v>
      </c>
      <c r="AT133" s="314">
        <f t="shared" si="78"/>
        <v>0.73936250160922701</v>
      </c>
      <c r="AU133" s="314">
        <f t="shared" si="95"/>
        <v>0.79412453192485344</v>
      </c>
      <c r="AV133" s="314">
        <f t="shared" si="90"/>
        <v>-5.4762030315626473E-2</v>
      </c>
      <c r="AW133" s="128">
        <f t="shared" si="96"/>
        <v>1.0740665508413485</v>
      </c>
      <c r="AX133" s="129">
        <f t="shared" si="91"/>
        <v>-7.4066550841348569E-2</v>
      </c>
      <c r="AY133" s="82">
        <v>2013</v>
      </c>
      <c r="AZ133" s="87" t="s">
        <v>512</v>
      </c>
      <c r="BA133" s="82" t="s">
        <v>450</v>
      </c>
      <c r="BB133" s="82" t="s">
        <v>20</v>
      </c>
      <c r="BC133" s="82" t="s">
        <v>113</v>
      </c>
      <c r="BD133" s="1132" t="s">
        <v>313</v>
      </c>
      <c r="BE133" s="124">
        <v>29.872350000000001</v>
      </c>
      <c r="BF133" s="125">
        <v>5.1239499999999998</v>
      </c>
      <c r="BG133" s="126">
        <v>6.6695450000000003</v>
      </c>
      <c r="BH133" s="124">
        <f t="shared" si="81"/>
        <v>23.202805000000001</v>
      </c>
      <c r="BI133" s="125">
        <f t="shared" si="94"/>
        <v>24.7484</v>
      </c>
      <c r="BJ133" s="126">
        <f t="shared" si="94"/>
        <v>-1.5455950000000005</v>
      </c>
      <c r="BK133" s="127">
        <f t="shared" si="83"/>
        <v>0.77673182725831746</v>
      </c>
      <c r="BL133" s="127">
        <f t="shared" si="84"/>
        <v>0.82847181423624183</v>
      </c>
      <c r="BM133" s="127">
        <f t="shared" si="92"/>
        <v>-5.1739986977924417E-2</v>
      </c>
      <c r="BN133" s="128">
        <f t="shared" si="85"/>
        <v>1.0666124203517635</v>
      </c>
      <c r="BO133" s="129">
        <f t="shared" si="93"/>
        <v>-6.6612420351763527E-2</v>
      </c>
      <c r="BP133" s="81"/>
      <c r="BQ133" s="81"/>
      <c r="BR133" s="81"/>
      <c r="BS133" s="81"/>
      <c r="BT133" s="81"/>
      <c r="BU133" s="81"/>
      <c r="BV133" s="81"/>
      <c r="BW133" s="81"/>
      <c r="BX133" s="81"/>
    </row>
    <row r="134" spans="1:76" ht="11.45" customHeight="1">
      <c r="A134" s="663">
        <v>2010</v>
      </c>
      <c r="B134" s="87" t="s">
        <v>512</v>
      </c>
      <c r="C134" s="82" t="s">
        <v>450</v>
      </c>
      <c r="D134" s="82" t="s">
        <v>4</v>
      </c>
      <c r="E134" s="82" t="s">
        <v>114</v>
      </c>
      <c r="F134" s="506" t="s">
        <v>313</v>
      </c>
      <c r="G134" s="124">
        <v>36.835979999999999</v>
      </c>
      <c r="H134" s="125">
        <v>13.52463</v>
      </c>
      <c r="I134" s="126">
        <v>21.055710000000001</v>
      </c>
      <c r="J134" s="124">
        <f t="shared" si="62"/>
        <v>15.780269999999998</v>
      </c>
      <c r="K134" s="125">
        <f t="shared" si="79"/>
        <v>23.311349999999997</v>
      </c>
      <c r="L134" s="126">
        <f t="shared" si="79"/>
        <v>-7.5310800000000011</v>
      </c>
      <c r="M134" s="314">
        <f t="shared" si="63"/>
        <v>0.4283928376549232</v>
      </c>
      <c r="N134" s="314">
        <f t="shared" si="64"/>
        <v>0.63284185733622389</v>
      </c>
      <c r="O134" s="314">
        <f t="shared" si="65"/>
        <v>-0.20444901968130078</v>
      </c>
      <c r="P134" s="128">
        <f t="shared" si="66"/>
        <v>1.4772465870355831</v>
      </c>
      <c r="Q134" s="129">
        <f t="shared" si="67"/>
        <v>-0.47724658703558315</v>
      </c>
      <c r="R134" s="82">
        <v>2010</v>
      </c>
      <c r="S134" s="82" t="s">
        <v>450</v>
      </c>
      <c r="T134" s="82" t="s">
        <v>4</v>
      </c>
      <c r="U134" s="82" t="s">
        <v>114</v>
      </c>
      <c r="V134" s="506" t="s">
        <v>313</v>
      </c>
      <c r="W134" s="124">
        <v>32.12359</v>
      </c>
      <c r="X134" s="125">
        <v>8.6655580000000008</v>
      </c>
      <c r="Y134" s="126">
        <v>13.679119999999999</v>
      </c>
      <c r="Z134" s="124">
        <f t="shared" si="68"/>
        <v>18.444470000000003</v>
      </c>
      <c r="AA134" s="125">
        <f t="shared" si="80"/>
        <v>23.458031999999999</v>
      </c>
      <c r="AB134" s="126">
        <f t="shared" si="80"/>
        <v>-5.0135619999999985</v>
      </c>
      <c r="AC134" s="314">
        <f t="shared" si="69"/>
        <v>0.57417212708791276</v>
      </c>
      <c r="AD134" s="314">
        <f t="shared" si="70"/>
        <v>0.73024316398011557</v>
      </c>
      <c r="AE134" s="314">
        <f t="shared" si="71"/>
        <v>-0.15607103689220284</v>
      </c>
      <c r="AF134" s="128">
        <f t="shared" si="72"/>
        <v>1.2718192498889909</v>
      </c>
      <c r="AG134" s="129">
        <f t="shared" si="73"/>
        <v>-0.27181924988899098</v>
      </c>
      <c r="AH134" s="82">
        <v>2010</v>
      </c>
      <c r="AI134" s="87" t="s">
        <v>512</v>
      </c>
      <c r="AJ134" s="1084" t="s">
        <v>450</v>
      </c>
      <c r="AK134" s="1084" t="s">
        <v>4</v>
      </c>
      <c r="AL134" s="1084" t="s">
        <v>114</v>
      </c>
      <c r="AM134" s="1131" t="s">
        <v>313</v>
      </c>
      <c r="AN134" s="548">
        <v>28.217310000000001</v>
      </c>
      <c r="AO134" s="549">
        <v>4.9060499999999996</v>
      </c>
      <c r="AP134" s="550">
        <v>7.7892580000000002</v>
      </c>
      <c r="AQ134" s="124">
        <f t="shared" si="77"/>
        <v>20.428052000000001</v>
      </c>
      <c r="AR134" s="125">
        <f t="shared" si="74"/>
        <v>23.311260000000001</v>
      </c>
      <c r="AS134" s="126">
        <f t="shared" si="74"/>
        <v>-2.8832080000000007</v>
      </c>
      <c r="AT134" s="314">
        <f t="shared" si="78"/>
        <v>0.72395462218049844</v>
      </c>
      <c r="AU134" s="314">
        <f t="shared" si="95"/>
        <v>0.82613332029169328</v>
      </c>
      <c r="AV134" s="314">
        <f t="shared" si="90"/>
        <v>-0.10217869811119488</v>
      </c>
      <c r="AW134" s="128">
        <f t="shared" si="96"/>
        <v>1.1411396446415938</v>
      </c>
      <c r="AX134" s="129">
        <f t="shared" si="91"/>
        <v>-0.14113964464159384</v>
      </c>
      <c r="AY134" s="82">
        <v>2010</v>
      </c>
      <c r="AZ134" s="87" t="s">
        <v>512</v>
      </c>
      <c r="BA134" s="82" t="s">
        <v>450</v>
      </c>
      <c r="BB134" s="82" t="s">
        <v>4</v>
      </c>
      <c r="BC134" s="82" t="s">
        <v>114</v>
      </c>
      <c r="BD134" s="1132" t="s">
        <v>313</v>
      </c>
      <c r="BE134" s="124">
        <v>25.130669999999999</v>
      </c>
      <c r="BF134" s="125">
        <v>4.1733880000000001</v>
      </c>
      <c r="BG134" s="126">
        <v>6.453309</v>
      </c>
      <c r="BH134" s="124">
        <f t="shared" si="81"/>
        <v>18.677360999999998</v>
      </c>
      <c r="BI134" s="125">
        <f t="shared" si="94"/>
        <v>20.957281999999999</v>
      </c>
      <c r="BJ134" s="126">
        <f t="shared" si="94"/>
        <v>-2.2799209999999999</v>
      </c>
      <c r="BK134" s="127">
        <f t="shared" si="83"/>
        <v>0.74320983085608139</v>
      </c>
      <c r="BL134" s="127">
        <f t="shared" si="84"/>
        <v>0.8339324817046263</v>
      </c>
      <c r="BM134" s="127">
        <f t="shared" si="92"/>
        <v>-9.072265084854482E-2</v>
      </c>
      <c r="BN134" s="128">
        <f t="shared" si="85"/>
        <v>1.1220686905393114</v>
      </c>
      <c r="BO134" s="129">
        <f t="shared" si="93"/>
        <v>-0.12206869053931121</v>
      </c>
      <c r="BP134" s="81"/>
      <c r="BQ134" s="81"/>
      <c r="BR134" s="81"/>
      <c r="BS134" s="81"/>
      <c r="BT134" s="81"/>
      <c r="BU134" s="81"/>
      <c r="BV134" s="81"/>
      <c r="BW134" s="81"/>
      <c r="BX134" s="81"/>
    </row>
    <row r="135" spans="1:76" ht="11.45" customHeight="1">
      <c r="A135" s="663">
        <v>2007</v>
      </c>
      <c r="B135" s="87" t="s">
        <v>512</v>
      </c>
      <c r="C135" s="82" t="s">
        <v>450</v>
      </c>
      <c r="D135" s="82" t="s">
        <v>6</v>
      </c>
      <c r="E135" s="82" t="s">
        <v>115</v>
      </c>
      <c r="F135" s="506" t="s">
        <v>313</v>
      </c>
      <c r="G135" s="124">
        <v>32.235100000000003</v>
      </c>
      <c r="H135" s="125">
        <v>12.799799999999999</v>
      </c>
      <c r="I135" s="126">
        <v>19.206949999999999</v>
      </c>
      <c r="J135" s="124">
        <f t="shared" si="62"/>
        <v>13.028150000000004</v>
      </c>
      <c r="K135" s="125">
        <f t="shared" si="79"/>
        <v>19.435300000000005</v>
      </c>
      <c r="L135" s="126">
        <f t="shared" si="79"/>
        <v>-6.4071499999999997</v>
      </c>
      <c r="M135" s="314">
        <f t="shared" si="63"/>
        <v>0.40416037176866221</v>
      </c>
      <c r="N135" s="314">
        <f t="shared" si="64"/>
        <v>0.60292352125478144</v>
      </c>
      <c r="O135" s="314">
        <f>(H135-I135)/G135</f>
        <v>-0.19876314948611915</v>
      </c>
      <c r="P135" s="128">
        <f t="shared" si="66"/>
        <v>1.4917927718056669</v>
      </c>
      <c r="Q135" s="129">
        <f t="shared" si="67"/>
        <v>-0.49179277180566677</v>
      </c>
      <c r="R135" s="82">
        <v>2007</v>
      </c>
      <c r="S135" s="82" t="s">
        <v>450</v>
      </c>
      <c r="T135" s="82" t="s">
        <v>6</v>
      </c>
      <c r="U135" s="82" t="s">
        <v>115</v>
      </c>
      <c r="V135" s="506" t="s">
        <v>313</v>
      </c>
      <c r="W135" s="124">
        <v>27.29017</v>
      </c>
      <c r="X135" s="125">
        <v>7.5375249999999996</v>
      </c>
      <c r="Y135" s="126">
        <v>11.661619999999999</v>
      </c>
      <c r="Z135" s="124">
        <f t="shared" si="68"/>
        <v>15.628550000000001</v>
      </c>
      <c r="AA135" s="125">
        <f t="shared" si="80"/>
        <v>19.752645000000001</v>
      </c>
      <c r="AB135" s="126">
        <f t="shared" si="80"/>
        <v>-4.1240949999999996</v>
      </c>
      <c r="AC135" s="314">
        <f t="shared" si="69"/>
        <v>0.57268056593271499</v>
      </c>
      <c r="AD135" s="314">
        <f t="shared" si="70"/>
        <v>0.72380073117902899</v>
      </c>
      <c r="AE135" s="314">
        <f t="shared" si="71"/>
        <v>-0.15112016524631394</v>
      </c>
      <c r="AF135" s="128">
        <f t="shared" si="72"/>
        <v>1.2638821259809772</v>
      </c>
      <c r="AG135" s="129">
        <f t="shared" si="73"/>
        <v>-0.2638821259809771</v>
      </c>
      <c r="AH135" s="82">
        <v>2007</v>
      </c>
      <c r="AI135" s="87" t="s">
        <v>512</v>
      </c>
      <c r="AJ135" s="1084" t="s">
        <v>450</v>
      </c>
      <c r="AK135" s="1084" t="s">
        <v>6</v>
      </c>
      <c r="AL135" s="1084" t="s">
        <v>115</v>
      </c>
      <c r="AM135" s="1131" t="s">
        <v>313</v>
      </c>
      <c r="AN135" s="548">
        <v>23.191800000000001</v>
      </c>
      <c r="AO135" s="549">
        <v>4.0344360000000004</v>
      </c>
      <c r="AP135" s="550">
        <v>6.8658900000000003</v>
      </c>
      <c r="AQ135" s="124">
        <f t="shared" si="77"/>
        <v>16.32591</v>
      </c>
      <c r="AR135" s="125">
        <f t="shared" si="74"/>
        <v>19.157364000000001</v>
      </c>
      <c r="AS135" s="126">
        <f t="shared" si="74"/>
        <v>-2.8314539999999999</v>
      </c>
      <c r="AT135" s="314">
        <f t="shared" si="78"/>
        <v>0.70395182780120558</v>
      </c>
      <c r="AU135" s="314">
        <f t="shared" si="95"/>
        <v>0.82604041083486413</v>
      </c>
      <c r="AV135" s="314">
        <f t="shared" si="90"/>
        <v>-0.12208858303365844</v>
      </c>
      <c r="AW135" s="128">
        <f t="shared" si="96"/>
        <v>1.1734331501276192</v>
      </c>
      <c r="AX135" s="129">
        <f t="shared" si="91"/>
        <v>-0.17343315012761923</v>
      </c>
      <c r="AY135" s="82">
        <v>2007</v>
      </c>
      <c r="AZ135" s="87" t="s">
        <v>512</v>
      </c>
      <c r="BA135" s="82" t="s">
        <v>450</v>
      </c>
      <c r="BB135" s="82" t="s">
        <v>6</v>
      </c>
      <c r="BC135" s="82" t="s">
        <v>115</v>
      </c>
      <c r="BD135" s="1132" t="s">
        <v>313</v>
      </c>
      <c r="BE135" s="124">
        <v>20.357530000000001</v>
      </c>
      <c r="BF135" s="125">
        <v>3.582195</v>
      </c>
      <c r="BG135" s="126">
        <v>5.5721480000000003</v>
      </c>
      <c r="BH135" s="124">
        <f t="shared" si="81"/>
        <v>14.785382</v>
      </c>
      <c r="BI135" s="125">
        <f t="shared" si="94"/>
        <v>16.775335000000002</v>
      </c>
      <c r="BJ135" s="126">
        <f t="shared" si="94"/>
        <v>-1.9899530000000003</v>
      </c>
      <c r="BK135" s="127">
        <f t="shared" si="83"/>
        <v>0.72628565449737759</v>
      </c>
      <c r="BL135" s="127">
        <f t="shared" si="84"/>
        <v>0.82403587272129775</v>
      </c>
      <c r="BM135" s="127">
        <f t="shared" si="92"/>
        <v>-9.7750218223920105E-2</v>
      </c>
      <c r="BN135" s="128">
        <f t="shared" si="85"/>
        <v>1.1345892179180763</v>
      </c>
      <c r="BO135" s="129">
        <f t="shared" si="93"/>
        <v>-0.13458921791807613</v>
      </c>
      <c r="BP135" s="81"/>
      <c r="BQ135" s="81"/>
      <c r="BR135" s="81"/>
      <c r="BS135" s="81"/>
      <c r="BT135" s="81"/>
      <c r="BU135" s="81"/>
      <c r="BV135" s="81"/>
      <c r="BW135" s="81"/>
      <c r="BX135" s="81"/>
    </row>
    <row r="136" spans="1:76" ht="11.45" customHeight="1">
      <c r="A136" s="664">
        <v>2004</v>
      </c>
      <c r="B136" s="90" t="s">
        <v>512</v>
      </c>
      <c r="C136" s="119" t="s">
        <v>450</v>
      </c>
      <c r="D136" s="119" t="s">
        <v>8</v>
      </c>
      <c r="E136" s="119" t="s">
        <v>116</v>
      </c>
      <c r="F136" s="496" t="s">
        <v>401</v>
      </c>
      <c r="G136" s="152">
        <v>37.548290000000001</v>
      </c>
      <c r="H136" s="153">
        <v>19.552890000000001</v>
      </c>
      <c r="I136" s="154">
        <v>19.552890000000001</v>
      </c>
      <c r="J136" s="152">
        <f t="shared" si="62"/>
        <v>17.9954</v>
      </c>
      <c r="K136" s="153">
        <f t="shared" si="79"/>
        <v>17.9954</v>
      </c>
      <c r="L136" s="154"/>
      <c r="M136" s="155">
        <f t="shared" si="63"/>
        <v>0.4792601740318933</v>
      </c>
      <c r="N136" s="155">
        <f t="shared" si="64"/>
        <v>0.4792601740318933</v>
      </c>
      <c r="O136" s="155"/>
      <c r="P136" s="156">
        <f t="shared" si="66"/>
        <v>1</v>
      </c>
      <c r="Q136" s="157"/>
      <c r="R136" s="119">
        <v>2004</v>
      </c>
      <c r="S136" s="119" t="s">
        <v>450</v>
      </c>
      <c r="T136" s="119" t="s">
        <v>8</v>
      </c>
      <c r="U136" s="119" t="s">
        <v>116</v>
      </c>
      <c r="V136" s="496" t="s">
        <v>401</v>
      </c>
      <c r="W136" s="152">
        <v>31.19229</v>
      </c>
      <c r="X136" s="153">
        <v>11.867290000000001</v>
      </c>
      <c r="Y136" s="154">
        <v>11.867290000000001</v>
      </c>
      <c r="Z136" s="152">
        <f t="shared" si="68"/>
        <v>19.324999999999999</v>
      </c>
      <c r="AA136" s="153">
        <f t="shared" si="80"/>
        <v>19.324999999999999</v>
      </c>
      <c r="AB136" s="154"/>
      <c r="AC136" s="155">
        <f t="shared" si="69"/>
        <v>0.619544124525644</v>
      </c>
      <c r="AD136" s="155">
        <f t="shared" si="70"/>
        <v>0.619544124525644</v>
      </c>
      <c r="AE136" s="155"/>
      <c r="AF136" s="156">
        <f t="shared" si="72"/>
        <v>1</v>
      </c>
      <c r="AG136" s="157"/>
      <c r="AH136" s="119">
        <v>2004</v>
      </c>
      <c r="AI136" s="90" t="s">
        <v>512</v>
      </c>
      <c r="AJ136" s="1117" t="s">
        <v>450</v>
      </c>
      <c r="AK136" s="1117" t="s">
        <v>8</v>
      </c>
      <c r="AL136" s="1117" t="s">
        <v>116</v>
      </c>
      <c r="AM136" s="1123" t="s">
        <v>401</v>
      </c>
      <c r="AN136" s="561">
        <v>26.33887</v>
      </c>
      <c r="AO136" s="562">
        <v>6.8120430000000001</v>
      </c>
      <c r="AP136" s="563">
        <v>6.8120430000000001</v>
      </c>
      <c r="AQ136" s="152">
        <f t="shared" si="77"/>
        <v>19.526827000000001</v>
      </c>
      <c r="AR136" s="153">
        <f t="shared" si="74"/>
        <v>19.526827000000001</v>
      </c>
      <c r="AS136" s="154"/>
      <c r="AT136" s="155">
        <f t="shared" si="78"/>
        <v>0.74136920072880885</v>
      </c>
      <c r="AU136" s="155">
        <f t="shared" si="95"/>
        <v>0.74136920072880885</v>
      </c>
      <c r="AV136" s="155"/>
      <c r="AW136" s="156">
        <f t="shared" si="96"/>
        <v>1</v>
      </c>
      <c r="AX136" s="157"/>
      <c r="AY136" s="119">
        <v>2004</v>
      </c>
      <c r="AZ136" s="90" t="s">
        <v>512</v>
      </c>
      <c r="BA136" s="119" t="s">
        <v>450</v>
      </c>
      <c r="BB136" s="119" t="s">
        <v>8</v>
      </c>
      <c r="BC136" s="119" t="s">
        <v>116</v>
      </c>
      <c r="BD136" s="1124" t="s">
        <v>401</v>
      </c>
      <c r="BE136" s="152">
        <v>22.878789999999999</v>
      </c>
      <c r="BF136" s="153">
        <v>5.6042750000000003</v>
      </c>
      <c r="BG136" s="154">
        <v>5.6042750000000003</v>
      </c>
      <c r="BH136" s="152">
        <f t="shared" si="81"/>
        <v>17.274514999999997</v>
      </c>
      <c r="BI136" s="153">
        <f t="shared" si="94"/>
        <v>17.274514999999997</v>
      </c>
      <c r="BJ136" s="154"/>
      <c r="BK136" s="544">
        <f t="shared" si="83"/>
        <v>0.75504495648589798</v>
      </c>
      <c r="BL136" s="544">
        <f t="shared" si="84"/>
        <v>0.75504495648589798</v>
      </c>
      <c r="BM136" s="544"/>
      <c r="BN136" s="156">
        <f t="shared" si="85"/>
        <v>1</v>
      </c>
      <c r="BO136" s="157"/>
      <c r="BP136" s="81"/>
      <c r="BQ136" s="81"/>
      <c r="BR136" s="81"/>
      <c r="BS136" s="81"/>
      <c r="BT136" s="81"/>
      <c r="BU136" s="81"/>
      <c r="BV136" s="81"/>
      <c r="BW136" s="81"/>
      <c r="BX136" s="81"/>
    </row>
    <row r="137" spans="1:76" ht="11.45" customHeight="1">
      <c r="A137" s="664">
        <v>2000</v>
      </c>
      <c r="B137" s="90" t="s">
        <v>512</v>
      </c>
      <c r="C137" s="119" t="s">
        <v>450</v>
      </c>
      <c r="D137" s="119" t="s">
        <v>10</v>
      </c>
      <c r="E137" s="119" t="s">
        <v>117</v>
      </c>
      <c r="F137" s="496" t="s">
        <v>401</v>
      </c>
      <c r="G137" s="152">
        <v>37.652990000000003</v>
      </c>
      <c r="H137" s="153">
        <v>21.369689999999999</v>
      </c>
      <c r="I137" s="154">
        <v>21.369689999999999</v>
      </c>
      <c r="J137" s="152">
        <f t="shared" si="62"/>
        <v>16.283300000000004</v>
      </c>
      <c r="K137" s="153">
        <f t="shared" si="79"/>
        <v>16.283300000000004</v>
      </c>
      <c r="L137" s="154"/>
      <c r="M137" s="155">
        <f t="shared" si="63"/>
        <v>0.43245702399729752</v>
      </c>
      <c r="N137" s="155">
        <f t="shared" si="64"/>
        <v>0.43245702399729752</v>
      </c>
      <c r="O137" s="155"/>
      <c r="P137" s="156">
        <f t="shared" si="66"/>
        <v>1</v>
      </c>
      <c r="Q137" s="157"/>
      <c r="R137" s="119">
        <v>2000</v>
      </c>
      <c r="S137" s="119" t="s">
        <v>450</v>
      </c>
      <c r="T137" s="119" t="s">
        <v>10</v>
      </c>
      <c r="U137" s="119" t="s">
        <v>117</v>
      </c>
      <c r="V137" s="496" t="s">
        <v>401</v>
      </c>
      <c r="W137" s="152">
        <v>32.532710000000002</v>
      </c>
      <c r="X137" s="153">
        <v>14.25258</v>
      </c>
      <c r="Y137" s="154">
        <v>14.25258</v>
      </c>
      <c r="Z137" s="152">
        <f t="shared" si="68"/>
        <v>18.28013</v>
      </c>
      <c r="AA137" s="153">
        <f t="shared" si="80"/>
        <v>18.28013</v>
      </c>
      <c r="AB137" s="154"/>
      <c r="AC137" s="155">
        <f t="shared" si="69"/>
        <v>0.56190000771531168</v>
      </c>
      <c r="AD137" s="155">
        <f t="shared" si="70"/>
        <v>0.56190000771531168</v>
      </c>
      <c r="AE137" s="155"/>
      <c r="AF137" s="156">
        <f t="shared" si="72"/>
        <v>1</v>
      </c>
      <c r="AG137" s="157"/>
      <c r="AH137" s="119">
        <v>2000</v>
      </c>
      <c r="AI137" s="90" t="s">
        <v>512</v>
      </c>
      <c r="AJ137" s="1117" t="s">
        <v>450</v>
      </c>
      <c r="AK137" s="1117" t="s">
        <v>10</v>
      </c>
      <c r="AL137" s="1117" t="s">
        <v>117</v>
      </c>
      <c r="AM137" s="1123" t="s">
        <v>401</v>
      </c>
      <c r="AN137" s="561">
        <v>27.732939999999999</v>
      </c>
      <c r="AO137" s="562">
        <v>8.634271</v>
      </c>
      <c r="AP137" s="563">
        <v>8.634271</v>
      </c>
      <c r="AQ137" s="152">
        <f t="shared" si="77"/>
        <v>19.098669000000001</v>
      </c>
      <c r="AR137" s="153">
        <f t="shared" si="74"/>
        <v>19.098669000000001</v>
      </c>
      <c r="AS137" s="154"/>
      <c r="AT137" s="155">
        <f t="shared" si="78"/>
        <v>0.68866369739378519</v>
      </c>
      <c r="AU137" s="155">
        <f t="shared" si="95"/>
        <v>0.68866369739378519</v>
      </c>
      <c r="AV137" s="155"/>
      <c r="AW137" s="156">
        <f t="shared" si="96"/>
        <v>1</v>
      </c>
      <c r="AX137" s="157"/>
      <c r="AY137" s="119">
        <v>2000</v>
      </c>
      <c r="AZ137" s="90" t="s">
        <v>512</v>
      </c>
      <c r="BA137" s="119" t="s">
        <v>450</v>
      </c>
      <c r="BB137" s="119" t="s">
        <v>10</v>
      </c>
      <c r="BC137" s="119" t="s">
        <v>117</v>
      </c>
      <c r="BD137" s="1124" t="s">
        <v>401</v>
      </c>
      <c r="BE137" s="152">
        <v>24.3048</v>
      </c>
      <c r="BF137" s="153">
        <v>6.5842780000000003</v>
      </c>
      <c r="BG137" s="154">
        <v>6.5842780000000003</v>
      </c>
      <c r="BH137" s="152">
        <f t="shared" si="81"/>
        <v>17.720521999999999</v>
      </c>
      <c r="BI137" s="153">
        <f t="shared" si="94"/>
        <v>17.720521999999999</v>
      </c>
      <c r="BJ137" s="154"/>
      <c r="BK137" s="544">
        <f t="shared" si="83"/>
        <v>0.72909556959942068</v>
      </c>
      <c r="BL137" s="544">
        <f t="shared" si="84"/>
        <v>0.72909556959942068</v>
      </c>
      <c r="BM137" s="544"/>
      <c r="BN137" s="156">
        <f t="shared" si="85"/>
        <v>1</v>
      </c>
      <c r="BO137" s="157"/>
      <c r="BP137" s="81"/>
      <c r="BQ137" s="81"/>
      <c r="BR137" s="81"/>
      <c r="BS137" s="81"/>
      <c r="BT137" s="81"/>
      <c r="BU137" s="81"/>
      <c r="BV137" s="81"/>
      <c r="BW137" s="81"/>
      <c r="BX137" s="81"/>
    </row>
    <row r="138" spans="1:76" ht="11.45" customHeight="1">
      <c r="A138" s="664">
        <v>1995</v>
      </c>
      <c r="B138" s="90" t="s">
        <v>512</v>
      </c>
      <c r="C138" s="119" t="s">
        <v>450</v>
      </c>
      <c r="D138" s="119" t="s">
        <v>12</v>
      </c>
      <c r="E138" s="119" t="s">
        <v>118</v>
      </c>
      <c r="F138" s="496" t="s">
        <v>401</v>
      </c>
      <c r="G138" s="152">
        <v>37.888509999999997</v>
      </c>
      <c r="H138" s="153">
        <v>21.46285</v>
      </c>
      <c r="I138" s="154">
        <v>21.46285</v>
      </c>
      <c r="J138" s="152">
        <f t="shared" si="62"/>
        <v>16.425659999999997</v>
      </c>
      <c r="K138" s="153">
        <f t="shared" si="79"/>
        <v>16.425659999999997</v>
      </c>
      <c r="L138" s="154"/>
      <c r="M138" s="155">
        <f t="shared" si="63"/>
        <v>0.4335261534433526</v>
      </c>
      <c r="N138" s="155">
        <f t="shared" si="64"/>
        <v>0.4335261534433526</v>
      </c>
      <c r="O138" s="155"/>
      <c r="P138" s="156">
        <f t="shared" si="66"/>
        <v>1</v>
      </c>
      <c r="Q138" s="157"/>
      <c r="R138" s="119">
        <v>1995</v>
      </c>
      <c r="S138" s="119" t="s">
        <v>450</v>
      </c>
      <c r="T138" s="119" t="s">
        <v>12</v>
      </c>
      <c r="U138" s="119" t="s">
        <v>118</v>
      </c>
      <c r="V138" s="496" t="s">
        <v>401</v>
      </c>
      <c r="W138" s="152">
        <v>32.548250000000003</v>
      </c>
      <c r="X138" s="153">
        <v>15.44103</v>
      </c>
      <c r="Y138" s="154">
        <v>15.44103</v>
      </c>
      <c r="Z138" s="152">
        <f t="shared" si="68"/>
        <v>17.107220000000005</v>
      </c>
      <c r="AA138" s="153">
        <f t="shared" si="80"/>
        <v>17.107220000000005</v>
      </c>
      <c r="AB138" s="154"/>
      <c r="AC138" s="155">
        <f t="shared" si="69"/>
        <v>0.5255956925487546</v>
      </c>
      <c r="AD138" s="155">
        <f t="shared" si="70"/>
        <v>0.5255956925487546</v>
      </c>
      <c r="AE138" s="155"/>
      <c r="AF138" s="156">
        <f t="shared" si="72"/>
        <v>1</v>
      </c>
      <c r="AG138" s="157"/>
      <c r="AH138" s="119">
        <v>1995</v>
      </c>
      <c r="AI138" s="90" t="s">
        <v>512</v>
      </c>
      <c r="AJ138" s="1117" t="s">
        <v>450</v>
      </c>
      <c r="AK138" s="1117" t="s">
        <v>12</v>
      </c>
      <c r="AL138" s="1117" t="s">
        <v>118</v>
      </c>
      <c r="AM138" s="1123" t="s">
        <v>401</v>
      </c>
      <c r="AN138" s="561">
        <v>27.501999999999999</v>
      </c>
      <c r="AO138" s="562">
        <v>10.162229999999999</v>
      </c>
      <c r="AP138" s="563">
        <v>10.162229999999999</v>
      </c>
      <c r="AQ138" s="152">
        <f t="shared" si="77"/>
        <v>17.339770000000001</v>
      </c>
      <c r="AR138" s="153">
        <f t="shared" si="74"/>
        <v>17.339770000000001</v>
      </c>
      <c r="AS138" s="154"/>
      <c r="AT138" s="155">
        <f t="shared" si="78"/>
        <v>0.63049123700094545</v>
      </c>
      <c r="AU138" s="155">
        <f t="shared" si="95"/>
        <v>0.63049123700094545</v>
      </c>
      <c r="AV138" s="155"/>
      <c r="AW138" s="156">
        <f t="shared" si="96"/>
        <v>1</v>
      </c>
      <c r="AX138" s="157"/>
      <c r="AY138" s="119">
        <v>1995</v>
      </c>
      <c r="AZ138" s="90" t="s">
        <v>512</v>
      </c>
      <c r="BA138" s="119" t="s">
        <v>450</v>
      </c>
      <c r="BB138" s="119" t="s">
        <v>12</v>
      </c>
      <c r="BC138" s="119" t="s">
        <v>118</v>
      </c>
      <c r="BD138" s="1124" t="s">
        <v>401</v>
      </c>
      <c r="BE138" s="152">
        <v>23.731940000000002</v>
      </c>
      <c r="BF138" s="153">
        <v>7.6397009999999996</v>
      </c>
      <c r="BG138" s="154">
        <v>7.6397009999999996</v>
      </c>
      <c r="BH138" s="152">
        <f t="shared" si="81"/>
        <v>16.092239000000003</v>
      </c>
      <c r="BI138" s="153">
        <f t="shared" si="94"/>
        <v>16.092239000000003</v>
      </c>
      <c r="BJ138" s="154"/>
      <c r="BK138" s="544">
        <f t="shared" si="83"/>
        <v>0.67808358692968218</v>
      </c>
      <c r="BL138" s="544">
        <f t="shared" si="84"/>
        <v>0.67808358692968218</v>
      </c>
      <c r="BM138" s="544"/>
      <c r="BN138" s="156">
        <f t="shared" si="85"/>
        <v>1</v>
      </c>
      <c r="BO138" s="157"/>
      <c r="BP138" s="81"/>
      <c r="BQ138" s="81"/>
      <c r="BR138" s="81"/>
      <c r="BS138" s="81"/>
      <c r="BT138" s="81"/>
      <c r="BU138" s="81"/>
      <c r="BV138" s="81"/>
      <c r="BW138" s="81"/>
      <c r="BX138" s="81"/>
    </row>
    <row r="139" spans="1:76" ht="11.45" customHeight="1">
      <c r="A139" s="661">
        <v>2014</v>
      </c>
      <c r="B139" s="359" t="s">
        <v>517</v>
      </c>
      <c r="C139" s="116" t="s">
        <v>452</v>
      </c>
      <c r="D139" s="116" t="s">
        <v>20</v>
      </c>
      <c r="E139" s="508" t="s">
        <v>119</v>
      </c>
      <c r="F139" s="573" t="s">
        <v>313</v>
      </c>
      <c r="G139" s="574">
        <v>21.507300000000001</v>
      </c>
      <c r="H139" s="575">
        <v>19.62276</v>
      </c>
      <c r="I139" s="576">
        <v>22.346240000000002</v>
      </c>
      <c r="J139" s="603">
        <f t="shared" si="62"/>
        <v>-0.83894000000000091</v>
      </c>
      <c r="K139" s="604">
        <f t="shared" si="79"/>
        <v>1.8845400000000012</v>
      </c>
      <c r="L139" s="605">
        <f t="shared" si="79"/>
        <v>-2.7234800000000021</v>
      </c>
      <c r="M139" s="834">
        <f t="shared" si="63"/>
        <v>-3.9007220804099116E-2</v>
      </c>
      <c r="N139" s="834">
        <f t="shared" si="64"/>
        <v>8.7623272098310861E-2</v>
      </c>
      <c r="O139" s="834">
        <f t="shared" si="65"/>
        <v>-0.12663049290240996</v>
      </c>
      <c r="P139" s="1142">
        <f t="shared" si="66"/>
        <v>-2.2463346604047953</v>
      </c>
      <c r="Q139" s="1143">
        <f t="shared" si="67"/>
        <v>3.2463346604047953</v>
      </c>
      <c r="R139" s="508">
        <v>2014</v>
      </c>
      <c r="S139" s="508" t="s">
        <v>452</v>
      </c>
      <c r="T139" s="508" t="s">
        <v>20</v>
      </c>
      <c r="U139" s="508" t="s">
        <v>119</v>
      </c>
      <c r="V139" s="573" t="s">
        <v>313</v>
      </c>
      <c r="W139" s="574">
        <v>14.778359999999999</v>
      </c>
      <c r="X139" s="575">
        <v>13.21167</v>
      </c>
      <c r="Y139" s="576">
        <v>14.60558</v>
      </c>
      <c r="Z139" s="603">
        <f t="shared" si="68"/>
        <v>0.17277999999999949</v>
      </c>
      <c r="AA139" s="604">
        <f t="shared" si="80"/>
        <v>1.5666899999999995</v>
      </c>
      <c r="AB139" s="605">
        <f t="shared" si="80"/>
        <v>-1.39391</v>
      </c>
      <c r="AC139" s="834">
        <f t="shared" si="69"/>
        <v>1.1691419074917615E-2</v>
      </c>
      <c r="AD139" s="834">
        <f t="shared" si="70"/>
        <v>0.10601243981064201</v>
      </c>
      <c r="AE139" s="834">
        <f t="shared" si="71"/>
        <v>-9.4321020735724403E-2</v>
      </c>
      <c r="AF139" s="1142">
        <f t="shared" si="72"/>
        <v>9.0675425396458156</v>
      </c>
      <c r="AG139" s="1143">
        <f t="shared" si="73"/>
        <v>-8.0675425396458156</v>
      </c>
      <c r="AH139" s="508">
        <v>2014</v>
      </c>
      <c r="AI139" s="94" t="s">
        <v>517</v>
      </c>
      <c r="AJ139" s="1144" t="s">
        <v>452</v>
      </c>
      <c r="AK139" s="1144" t="s">
        <v>20</v>
      </c>
      <c r="AL139" s="1144" t="s">
        <v>119</v>
      </c>
      <c r="AM139" s="1145" t="s">
        <v>313</v>
      </c>
      <c r="AN139" s="574">
        <v>8.8329240000000002</v>
      </c>
      <c r="AO139" s="575">
        <v>7.0606989999999996</v>
      </c>
      <c r="AP139" s="576">
        <v>7.4658389999999999</v>
      </c>
      <c r="AQ139" s="603">
        <f t="shared" si="77"/>
        <v>1.3670850000000003</v>
      </c>
      <c r="AR139" s="604">
        <f t="shared" si="74"/>
        <v>1.7722250000000006</v>
      </c>
      <c r="AS139" s="605">
        <f t="shared" si="74"/>
        <v>-0.40514000000000028</v>
      </c>
      <c r="AT139" s="834">
        <f t="shared" si="78"/>
        <v>0.15477151167608827</v>
      </c>
      <c r="AU139" s="834">
        <f t="shared" si="95"/>
        <v>0.2006385427973795</v>
      </c>
      <c r="AV139" s="834">
        <f t="shared" si="90"/>
        <v>-4.5867031121291237E-2</v>
      </c>
      <c r="AW139" s="1142">
        <f t="shared" si="96"/>
        <v>1.2963531894505465</v>
      </c>
      <c r="AX139" s="1143">
        <f>(AO139-AP139)/(AN139-AP139)</f>
        <v>-0.29635318945054639</v>
      </c>
      <c r="AY139" s="508">
        <v>2014</v>
      </c>
      <c r="AZ139" s="94" t="s">
        <v>517</v>
      </c>
      <c r="BA139" s="508" t="s">
        <v>452</v>
      </c>
      <c r="BB139" s="508" t="s">
        <v>20</v>
      </c>
      <c r="BC139" s="508" t="s">
        <v>119</v>
      </c>
      <c r="BD139" s="1146" t="s">
        <v>313</v>
      </c>
      <c r="BE139" s="574">
        <v>6.722003</v>
      </c>
      <c r="BF139" s="575">
        <v>5.7073049999999999</v>
      </c>
      <c r="BG139" s="576">
        <v>6.2339419999999999</v>
      </c>
      <c r="BH139" s="603">
        <f t="shared" si="81"/>
        <v>0.48806100000000008</v>
      </c>
      <c r="BI139" s="604">
        <f t="shared" si="94"/>
        <v>1.0146980000000001</v>
      </c>
      <c r="BJ139" s="605">
        <f t="shared" si="94"/>
        <v>-0.52663700000000002</v>
      </c>
      <c r="BK139" s="834">
        <f t="shared" si="83"/>
        <v>7.2606483513916922E-2</v>
      </c>
      <c r="BL139" s="834">
        <f t="shared" si="84"/>
        <v>0.15095173269039006</v>
      </c>
      <c r="BM139" s="834">
        <f t="shared" si="92"/>
        <v>-7.8345249176473147E-2</v>
      </c>
      <c r="BN139" s="1142">
        <f t="shared" si="85"/>
        <v>2.0790393004153169</v>
      </c>
      <c r="BO139" s="1143">
        <f t="shared" ref="BO139:BO141" si="97">(BF139-BG139)/(BE139-BG139)</f>
        <v>-1.0790393004153167</v>
      </c>
      <c r="BP139" s="81"/>
      <c r="BQ139" s="81"/>
      <c r="BR139" s="81"/>
      <c r="BS139" s="81"/>
      <c r="BT139" s="81"/>
      <c r="BU139" s="81"/>
      <c r="BV139" s="81"/>
      <c r="BW139" s="81"/>
      <c r="BX139" s="81"/>
    </row>
    <row r="140" spans="1:76" ht="11.45" customHeight="1">
      <c r="A140" s="663">
        <v>2011</v>
      </c>
      <c r="B140" s="87" t="s">
        <v>517</v>
      </c>
      <c r="C140" s="82" t="s">
        <v>452</v>
      </c>
      <c r="D140" s="82" t="s">
        <v>4</v>
      </c>
      <c r="E140" s="133" t="s">
        <v>120</v>
      </c>
      <c r="F140" s="583" t="s">
        <v>313</v>
      </c>
      <c r="G140" s="584">
        <v>29.392330000000001</v>
      </c>
      <c r="H140" s="585">
        <v>28.550699999999999</v>
      </c>
      <c r="I140" s="586">
        <v>29.0913</v>
      </c>
      <c r="J140" s="267">
        <f t="shared" si="62"/>
        <v>0.3010300000000008</v>
      </c>
      <c r="K140" s="268">
        <f t="shared" si="79"/>
        <v>0.8416300000000021</v>
      </c>
      <c r="L140" s="269">
        <f t="shared" si="79"/>
        <v>-0.5406000000000013</v>
      </c>
      <c r="M140" s="587">
        <f t="shared" si="63"/>
        <v>1.0241787568389468E-2</v>
      </c>
      <c r="N140" s="587">
        <f t="shared" si="64"/>
        <v>2.8634340999845947E-2</v>
      </c>
      <c r="O140" s="587">
        <f t="shared" si="65"/>
        <v>-1.8392553431456481E-2</v>
      </c>
      <c r="P140" s="588">
        <f t="shared" si="66"/>
        <v>2.7958343022290131</v>
      </c>
      <c r="Q140" s="589">
        <f t="shared" si="67"/>
        <v>-1.7958343022290133</v>
      </c>
      <c r="R140" s="133">
        <v>2011</v>
      </c>
      <c r="S140" s="133" t="s">
        <v>452</v>
      </c>
      <c r="T140" s="133" t="s">
        <v>4</v>
      </c>
      <c r="U140" s="133" t="s">
        <v>120</v>
      </c>
      <c r="V140" s="583" t="s">
        <v>313</v>
      </c>
      <c r="W140" s="584">
        <v>23.602360000000001</v>
      </c>
      <c r="X140" s="585">
        <v>22.548459999999999</v>
      </c>
      <c r="Y140" s="586">
        <v>22.71255</v>
      </c>
      <c r="Z140" s="267">
        <f t="shared" si="68"/>
        <v>0.88981000000000066</v>
      </c>
      <c r="AA140" s="268">
        <f t="shared" si="80"/>
        <v>1.0539000000000023</v>
      </c>
      <c r="AB140" s="269">
        <f t="shared" si="80"/>
        <v>-0.16409000000000162</v>
      </c>
      <c r="AC140" s="587">
        <f t="shared" si="69"/>
        <v>3.7700043554966561E-2</v>
      </c>
      <c r="AD140" s="587">
        <f t="shared" si="70"/>
        <v>4.465231442957409E-2</v>
      </c>
      <c r="AE140" s="587">
        <f t="shared" si="71"/>
        <v>-6.9522708746075227E-3</v>
      </c>
      <c r="AF140" s="588">
        <f t="shared" si="72"/>
        <v>1.1844101549769068</v>
      </c>
      <c r="AG140" s="589">
        <f t="shared" si="73"/>
        <v>-0.18441015497690688</v>
      </c>
      <c r="AH140" s="133">
        <v>2011</v>
      </c>
      <c r="AI140" s="95" t="s">
        <v>517</v>
      </c>
      <c r="AJ140" s="1147" t="s">
        <v>452</v>
      </c>
      <c r="AK140" s="1147" t="s">
        <v>4</v>
      </c>
      <c r="AL140" s="1147" t="s">
        <v>120</v>
      </c>
      <c r="AM140" s="1148" t="s">
        <v>313</v>
      </c>
      <c r="AN140" s="584">
        <v>16.854800000000001</v>
      </c>
      <c r="AO140" s="585">
        <v>15.97587</v>
      </c>
      <c r="AP140" s="586">
        <v>16.048739999999999</v>
      </c>
      <c r="AQ140" s="267">
        <f t="shared" si="77"/>
        <v>0.80606000000000222</v>
      </c>
      <c r="AR140" s="268">
        <f t="shared" si="74"/>
        <v>0.87893000000000043</v>
      </c>
      <c r="AS140" s="269">
        <f t="shared" si="74"/>
        <v>-7.2869999999998214E-2</v>
      </c>
      <c r="AT140" s="587">
        <f t="shared" si="78"/>
        <v>4.7823765336877461E-2</v>
      </c>
      <c r="AU140" s="587">
        <f t="shared" si="95"/>
        <v>5.2147162826019909E-2</v>
      </c>
      <c r="AV140" s="587">
        <f t="shared" si="90"/>
        <v>-4.3233974891424528E-3</v>
      </c>
      <c r="AW140" s="588">
        <f t="shared" si="96"/>
        <v>1.0904026995508995</v>
      </c>
      <c r="AX140" s="589">
        <f>(AO140-AP140)/(AN140-AP140)</f>
        <v>-9.0402699550899454E-2</v>
      </c>
      <c r="AY140" s="133">
        <v>2011</v>
      </c>
      <c r="AZ140" s="95" t="s">
        <v>517</v>
      </c>
      <c r="BA140" s="133" t="s">
        <v>452</v>
      </c>
      <c r="BB140" s="133" t="s">
        <v>4</v>
      </c>
      <c r="BC140" s="133" t="s">
        <v>120</v>
      </c>
      <c r="BD140" s="1149" t="s">
        <v>313</v>
      </c>
      <c r="BE140" s="584">
        <v>12.39635</v>
      </c>
      <c r="BF140" s="585">
        <v>11.681789999999999</v>
      </c>
      <c r="BG140" s="586">
        <v>11.7578</v>
      </c>
      <c r="BH140" s="267">
        <f t="shared" si="81"/>
        <v>0.6385500000000004</v>
      </c>
      <c r="BI140" s="268">
        <f t="shared" si="94"/>
        <v>0.71456000000000053</v>
      </c>
      <c r="BJ140" s="269">
        <f t="shared" si="94"/>
        <v>-7.6010000000000133E-2</v>
      </c>
      <c r="BK140" s="587">
        <f t="shared" si="83"/>
        <v>5.1511130292384487E-2</v>
      </c>
      <c r="BL140" s="587">
        <f t="shared" si="84"/>
        <v>5.7642773881021472E-2</v>
      </c>
      <c r="BM140" s="587">
        <f t="shared" si="92"/>
        <v>-6.131643588636989E-3</v>
      </c>
      <c r="BN140" s="588">
        <f t="shared" si="85"/>
        <v>1.1190353143841518</v>
      </c>
      <c r="BO140" s="589">
        <f t="shared" si="97"/>
        <v>-0.11903531438415173</v>
      </c>
      <c r="BP140" s="81"/>
      <c r="BQ140" s="81"/>
      <c r="BR140" s="81"/>
      <c r="BS140" s="81"/>
      <c r="BT140" s="81"/>
      <c r="BU140" s="81"/>
      <c r="BV140" s="81"/>
      <c r="BW140" s="81"/>
      <c r="BX140" s="81"/>
    </row>
    <row r="141" spans="1:76" ht="11.45" customHeight="1">
      <c r="A141" s="662">
        <v>2006</v>
      </c>
      <c r="B141" s="91" t="s">
        <v>517</v>
      </c>
      <c r="C141" s="121" t="s">
        <v>452</v>
      </c>
      <c r="D141" s="121" t="s">
        <v>8</v>
      </c>
      <c r="E141" s="134" t="s">
        <v>121</v>
      </c>
      <c r="F141" s="590" t="s">
        <v>313</v>
      </c>
      <c r="G141" s="591">
        <v>31.001380000000001</v>
      </c>
      <c r="H141" s="592">
        <v>28.948160000000001</v>
      </c>
      <c r="I141" s="593">
        <v>29.1067</v>
      </c>
      <c r="J141" s="594">
        <f t="shared" ref="J141:J227" si="98">G141-I141</f>
        <v>1.894680000000001</v>
      </c>
      <c r="K141" s="595">
        <f t="shared" si="79"/>
        <v>2.0532199999999996</v>
      </c>
      <c r="L141" s="596">
        <f t="shared" si="79"/>
        <v>-0.15853999999999857</v>
      </c>
      <c r="M141" s="597">
        <f t="shared" ref="M141:M227" si="99">(G141-I141)/G141</f>
        <v>6.1115989030165782E-2</v>
      </c>
      <c r="N141" s="597">
        <f t="shared" ref="N141:N227" si="100">(G141-H141)/G141</f>
        <v>6.6229954924587206E-2</v>
      </c>
      <c r="O141" s="597">
        <f t="shared" ref="O141:O173" si="101">(H141-I141)/G141</f>
        <v>-5.1139658944214282E-3</v>
      </c>
      <c r="P141" s="598">
        <f t="shared" ref="P141:P227" si="102">(G141-H141)/(G141-I141)</f>
        <v>1.0836763991808636</v>
      </c>
      <c r="Q141" s="599">
        <f t="shared" ref="Q141:Q173" si="103">(H141-I141)/(G141-I141)</f>
        <v>-8.3676399180863517E-2</v>
      </c>
      <c r="R141" s="134">
        <v>2006</v>
      </c>
      <c r="S141" s="134" t="s">
        <v>452</v>
      </c>
      <c r="T141" s="134" t="s">
        <v>8</v>
      </c>
      <c r="U141" s="134" t="s">
        <v>121</v>
      </c>
      <c r="V141" s="590" t="s">
        <v>313</v>
      </c>
      <c r="W141" s="591">
        <v>24.459530000000001</v>
      </c>
      <c r="X141" s="592">
        <v>22.355039999999999</v>
      </c>
      <c r="Y141" s="593">
        <v>22.47484</v>
      </c>
      <c r="Z141" s="594">
        <f t="shared" ref="Z141:Z227" si="104">W141-Y141</f>
        <v>1.9846900000000005</v>
      </c>
      <c r="AA141" s="595">
        <f t="shared" si="80"/>
        <v>2.104490000000002</v>
      </c>
      <c r="AB141" s="596">
        <f t="shared" si="80"/>
        <v>-0.11980000000000146</v>
      </c>
      <c r="AC141" s="597">
        <f t="shared" ref="AC141:AC227" si="105">(W141-Y141)/W141</f>
        <v>8.1141788088323868E-2</v>
      </c>
      <c r="AD141" s="597">
        <f t="shared" ref="AD141:AD227" si="106">(W141-X141)/W141</f>
        <v>8.6039674515413903E-2</v>
      </c>
      <c r="AE141" s="597">
        <f t="shared" ref="AE141:AE173" si="107">(X141-Y141)/W141</f>
        <v>-4.8978864270900323E-3</v>
      </c>
      <c r="AF141" s="598">
        <f t="shared" ref="AF141:AF227" si="108">(W141-X141)/(W141-Y141)</f>
        <v>1.0603620716585469</v>
      </c>
      <c r="AG141" s="599">
        <f t="shared" ref="AG141:AG173" si="109">(X141-Y141)/(W141-Y141)</f>
        <v>-6.0362071658546894E-2</v>
      </c>
      <c r="AH141" s="134">
        <v>2006</v>
      </c>
      <c r="AI141" s="96" t="s">
        <v>517</v>
      </c>
      <c r="AJ141" s="1150" t="s">
        <v>452</v>
      </c>
      <c r="AK141" s="1150" t="s">
        <v>8</v>
      </c>
      <c r="AL141" s="1150" t="s">
        <v>121</v>
      </c>
      <c r="AM141" s="1151" t="s">
        <v>313</v>
      </c>
      <c r="AN141" s="591">
        <v>16.682870000000001</v>
      </c>
      <c r="AO141" s="592">
        <v>14.81067</v>
      </c>
      <c r="AP141" s="593">
        <v>14.919409999999999</v>
      </c>
      <c r="AQ141" s="594">
        <f t="shared" si="77"/>
        <v>1.763460000000002</v>
      </c>
      <c r="AR141" s="595">
        <f t="shared" si="74"/>
        <v>1.8722000000000012</v>
      </c>
      <c r="AS141" s="596">
        <f t="shared" si="74"/>
        <v>-0.10873999999999917</v>
      </c>
      <c r="AT141" s="597">
        <f t="shared" si="78"/>
        <v>0.10570483376061804</v>
      </c>
      <c r="AU141" s="597">
        <f t="shared" si="95"/>
        <v>0.11222289689963424</v>
      </c>
      <c r="AV141" s="597">
        <f t="shared" si="90"/>
        <v>-6.518063139016198E-3</v>
      </c>
      <c r="AW141" s="598">
        <f t="shared" si="96"/>
        <v>1.0616628673176591</v>
      </c>
      <c r="AX141" s="599">
        <f>(AO141-AP141)/(AN141-AP141)</f>
        <v>-6.1662867317659062E-2</v>
      </c>
      <c r="AY141" s="134">
        <v>2006</v>
      </c>
      <c r="AZ141" s="96" t="s">
        <v>517</v>
      </c>
      <c r="BA141" s="134" t="s">
        <v>452</v>
      </c>
      <c r="BB141" s="134" t="s">
        <v>8</v>
      </c>
      <c r="BC141" s="134" t="s">
        <v>121</v>
      </c>
      <c r="BD141" s="1152" t="s">
        <v>313</v>
      </c>
      <c r="BE141" s="591">
        <v>11.769030000000001</v>
      </c>
      <c r="BF141" s="592">
        <v>10.45548</v>
      </c>
      <c r="BG141" s="593">
        <v>10.55702</v>
      </c>
      <c r="BH141" s="594">
        <f t="shared" si="81"/>
        <v>1.2120100000000011</v>
      </c>
      <c r="BI141" s="595">
        <f t="shared" si="94"/>
        <v>1.3135500000000011</v>
      </c>
      <c r="BJ141" s="596">
        <f t="shared" si="94"/>
        <v>-0.10153999999999996</v>
      </c>
      <c r="BK141" s="597">
        <f t="shared" si="83"/>
        <v>0.10298299859886507</v>
      </c>
      <c r="BL141" s="597">
        <f t="shared" si="84"/>
        <v>0.11161072747711587</v>
      </c>
      <c r="BM141" s="597">
        <f t="shared" si="92"/>
        <v>-8.6277288782507944E-3</v>
      </c>
      <c r="BN141" s="598">
        <f t="shared" si="85"/>
        <v>1.0837781866486249</v>
      </c>
      <c r="BO141" s="599">
        <f t="shared" si="97"/>
        <v>-8.3778186648624908E-2</v>
      </c>
      <c r="BP141" s="81"/>
      <c r="BQ141" s="81"/>
      <c r="BR141" s="81"/>
      <c r="BS141" s="81"/>
      <c r="BT141" s="81"/>
      <c r="BU141" s="81"/>
      <c r="BV141" s="81"/>
      <c r="BW141" s="81"/>
      <c r="BX141" s="81"/>
    </row>
    <row r="142" spans="1:76" ht="11.45" customHeight="1">
      <c r="A142" s="501">
        <v>2015</v>
      </c>
      <c r="B142" s="383" t="s">
        <v>518</v>
      </c>
      <c r="C142" s="502" t="s">
        <v>453</v>
      </c>
      <c r="D142" s="502" t="s">
        <v>623</v>
      </c>
      <c r="E142" s="502" t="s">
        <v>706</v>
      </c>
      <c r="F142" s="600" t="s">
        <v>401</v>
      </c>
      <c r="G142" s="611">
        <v>45.562190000000001</v>
      </c>
      <c r="H142" s="612">
        <v>13.133139999999999</v>
      </c>
      <c r="I142" s="613">
        <v>13.133139999999999</v>
      </c>
      <c r="J142" s="564">
        <f t="shared" si="98"/>
        <v>32.429050000000004</v>
      </c>
      <c r="K142" s="565">
        <f t="shared" si="79"/>
        <v>32.429050000000004</v>
      </c>
      <c r="L142" s="566"/>
      <c r="M142" s="622">
        <f t="shared" si="99"/>
        <v>0.71175353950282028</v>
      </c>
      <c r="N142" s="623">
        <f t="shared" si="100"/>
        <v>0.71175353950282028</v>
      </c>
      <c r="O142" s="624"/>
      <c r="P142" s="623">
        <f t="shared" si="102"/>
        <v>1</v>
      </c>
      <c r="Q142" s="624"/>
      <c r="R142" s="502">
        <v>2015</v>
      </c>
      <c r="S142" s="502" t="s">
        <v>453</v>
      </c>
      <c r="T142" s="502" t="s">
        <v>623</v>
      </c>
      <c r="U142" s="502" t="s">
        <v>706</v>
      </c>
      <c r="V142" s="600" t="s">
        <v>401</v>
      </c>
      <c r="W142" s="611">
        <v>39.50985</v>
      </c>
      <c r="X142" s="612">
        <v>6.5762799999999997</v>
      </c>
      <c r="Y142" s="613">
        <v>6.5762799999999997</v>
      </c>
      <c r="Z142" s="564">
        <f t="shared" si="104"/>
        <v>32.933570000000003</v>
      </c>
      <c r="AA142" s="565">
        <f t="shared" si="80"/>
        <v>32.933570000000003</v>
      </c>
      <c r="AB142" s="566"/>
      <c r="AC142" s="622">
        <f t="shared" si="105"/>
        <v>0.83355340503697184</v>
      </c>
      <c r="AD142" s="623">
        <f t="shared" si="106"/>
        <v>0.83355340503697184</v>
      </c>
      <c r="AE142" s="624"/>
      <c r="AF142" s="623">
        <f t="shared" si="108"/>
        <v>1</v>
      </c>
      <c r="AG142" s="624"/>
      <c r="AH142" s="502">
        <v>2015</v>
      </c>
      <c r="AI142" s="383" t="s">
        <v>518</v>
      </c>
      <c r="AJ142" s="1153" t="s">
        <v>453</v>
      </c>
      <c r="AK142" s="1153" t="s">
        <v>623</v>
      </c>
      <c r="AL142" s="1153" t="s">
        <v>706</v>
      </c>
      <c r="AM142" s="1154" t="s">
        <v>401</v>
      </c>
      <c r="AN142" s="611">
        <v>33.373109999999997</v>
      </c>
      <c r="AO142" s="612">
        <v>2.8589060000000002</v>
      </c>
      <c r="AP142" s="613">
        <v>2.8589060000000002</v>
      </c>
      <c r="AQ142" s="564">
        <f t="shared" si="77"/>
        <v>30.514203999999996</v>
      </c>
      <c r="AR142" s="565">
        <f t="shared" si="74"/>
        <v>30.514203999999996</v>
      </c>
      <c r="AS142" s="566"/>
      <c r="AT142" s="622">
        <f t="shared" si="78"/>
        <v>0.91433504399200427</v>
      </c>
      <c r="AU142" s="623">
        <f t="shared" si="95"/>
        <v>0.91433504399200427</v>
      </c>
      <c r="AV142" s="624"/>
      <c r="AW142" s="623">
        <f t="shared" si="96"/>
        <v>1</v>
      </c>
      <c r="AX142" s="624"/>
      <c r="AY142" s="501">
        <v>2015</v>
      </c>
      <c r="AZ142" s="383" t="s">
        <v>518</v>
      </c>
      <c r="BA142" s="502" t="s">
        <v>453</v>
      </c>
      <c r="BB142" s="502" t="s">
        <v>623</v>
      </c>
      <c r="BC142" s="502" t="s">
        <v>706</v>
      </c>
      <c r="BD142" s="610" t="s">
        <v>401</v>
      </c>
      <c r="BE142" s="611">
        <v>29.869859999999999</v>
      </c>
      <c r="BF142" s="612">
        <v>2.9209290000000001</v>
      </c>
      <c r="BG142" s="613">
        <v>2.9209290000000001</v>
      </c>
      <c r="BH142" s="565">
        <f t="shared" si="81"/>
        <v>26.948930999999998</v>
      </c>
      <c r="BI142" s="565">
        <f t="shared" si="94"/>
        <v>26.948930999999998</v>
      </c>
      <c r="BJ142" s="565"/>
      <c r="BK142" s="622">
        <f t="shared" si="83"/>
        <v>0.9022114934586235</v>
      </c>
      <c r="BL142" s="623">
        <f t="shared" si="84"/>
        <v>0.9022114934586235</v>
      </c>
      <c r="BM142" s="624"/>
      <c r="BN142" s="623">
        <f t="shared" si="85"/>
        <v>1</v>
      </c>
      <c r="BO142" s="624"/>
      <c r="BP142" s="81"/>
      <c r="BQ142" s="81"/>
      <c r="BR142" s="81"/>
      <c r="BS142" s="81"/>
      <c r="BT142" s="81"/>
      <c r="BU142" s="81"/>
      <c r="BV142" s="81"/>
      <c r="BW142" s="81"/>
      <c r="BX142" s="81"/>
    </row>
    <row r="143" spans="1:76" ht="11.45" customHeight="1">
      <c r="A143" s="503">
        <v>2012</v>
      </c>
      <c r="B143" s="384" t="s">
        <v>518</v>
      </c>
      <c r="C143" s="214" t="s">
        <v>453</v>
      </c>
      <c r="D143" s="214" t="s">
        <v>20</v>
      </c>
      <c r="E143" s="214" t="s">
        <v>122</v>
      </c>
      <c r="F143" s="601" t="s">
        <v>401</v>
      </c>
      <c r="G143" s="607">
        <v>48.282470000000004</v>
      </c>
      <c r="H143" s="608">
        <v>16.57311</v>
      </c>
      <c r="I143" s="609">
        <v>16.57311</v>
      </c>
      <c r="J143" s="152">
        <f t="shared" si="98"/>
        <v>31.709360000000004</v>
      </c>
      <c r="K143" s="153">
        <f t="shared" si="79"/>
        <v>31.709360000000004</v>
      </c>
      <c r="L143" s="154"/>
      <c r="M143" s="156">
        <f t="shared" si="99"/>
        <v>0.65674684828675922</v>
      </c>
      <c r="N143" s="155">
        <f t="shared" si="100"/>
        <v>0.65674684828675922</v>
      </c>
      <c r="O143" s="157"/>
      <c r="P143" s="155">
        <f t="shared" si="102"/>
        <v>1</v>
      </c>
      <c r="Q143" s="157"/>
      <c r="R143" s="214">
        <v>2012</v>
      </c>
      <c r="S143" s="214" t="s">
        <v>453</v>
      </c>
      <c r="T143" s="214" t="s">
        <v>20</v>
      </c>
      <c r="U143" s="214" t="s">
        <v>122</v>
      </c>
      <c r="V143" s="601" t="s">
        <v>401</v>
      </c>
      <c r="W143" s="607">
        <v>43.361789999999999</v>
      </c>
      <c r="X143" s="608">
        <v>10.298450000000001</v>
      </c>
      <c r="Y143" s="609">
        <v>10.298450000000001</v>
      </c>
      <c r="Z143" s="152">
        <f t="shared" si="104"/>
        <v>33.063339999999997</v>
      </c>
      <c r="AA143" s="153">
        <f t="shared" si="80"/>
        <v>33.063339999999997</v>
      </c>
      <c r="AB143" s="154"/>
      <c r="AC143" s="156">
        <f t="shared" si="105"/>
        <v>0.76249942633825762</v>
      </c>
      <c r="AD143" s="155">
        <f t="shared" si="106"/>
        <v>0.76249942633825762</v>
      </c>
      <c r="AE143" s="157"/>
      <c r="AF143" s="155">
        <f t="shared" si="108"/>
        <v>1</v>
      </c>
      <c r="AG143" s="157"/>
      <c r="AH143" s="214">
        <v>2012</v>
      </c>
      <c r="AI143" s="384" t="s">
        <v>518</v>
      </c>
      <c r="AJ143" s="308" t="s">
        <v>453</v>
      </c>
      <c r="AK143" s="308" t="s">
        <v>20</v>
      </c>
      <c r="AL143" s="308" t="s">
        <v>122</v>
      </c>
      <c r="AM143" s="1155" t="s">
        <v>401</v>
      </c>
      <c r="AN143" s="607">
        <v>37.704689999999999</v>
      </c>
      <c r="AO143" s="608">
        <v>5.8370600000000001</v>
      </c>
      <c r="AP143" s="609">
        <v>5.8370600000000001</v>
      </c>
      <c r="AQ143" s="152">
        <f t="shared" si="77"/>
        <v>31.867629999999998</v>
      </c>
      <c r="AR143" s="153">
        <f t="shared" si="74"/>
        <v>31.867629999999998</v>
      </c>
      <c r="AS143" s="154"/>
      <c r="AT143" s="156">
        <f t="shared" si="78"/>
        <v>0.84519008112783844</v>
      </c>
      <c r="AU143" s="155">
        <f t="shared" si="95"/>
        <v>0.84519008112783844</v>
      </c>
      <c r="AV143" s="157"/>
      <c r="AW143" s="155">
        <f t="shared" si="96"/>
        <v>1</v>
      </c>
      <c r="AX143" s="157"/>
      <c r="AY143" s="503">
        <v>2012</v>
      </c>
      <c r="AZ143" s="384" t="s">
        <v>518</v>
      </c>
      <c r="BA143" s="214" t="s">
        <v>453</v>
      </c>
      <c r="BB143" s="214" t="s">
        <v>20</v>
      </c>
      <c r="BC143" s="214" t="s">
        <v>122</v>
      </c>
      <c r="BD143" s="614" t="s">
        <v>401</v>
      </c>
      <c r="BE143" s="607">
        <v>34.01802</v>
      </c>
      <c r="BF143" s="608">
        <v>4.510351</v>
      </c>
      <c r="BG143" s="609">
        <v>4.510351</v>
      </c>
      <c r="BH143" s="153">
        <f t="shared" si="81"/>
        <v>29.507669</v>
      </c>
      <c r="BI143" s="153">
        <f t="shared" si="94"/>
        <v>29.507669</v>
      </c>
      <c r="BJ143" s="153"/>
      <c r="BK143" s="156">
        <f t="shared" si="83"/>
        <v>0.86741288881598633</v>
      </c>
      <c r="BL143" s="155">
        <f t="shared" si="84"/>
        <v>0.86741288881598633</v>
      </c>
      <c r="BM143" s="157"/>
      <c r="BN143" s="155">
        <f t="shared" si="85"/>
        <v>1</v>
      </c>
      <c r="BO143" s="157"/>
      <c r="BP143" s="81"/>
      <c r="BQ143" s="81"/>
      <c r="BR143" s="81"/>
      <c r="BS143" s="81"/>
      <c r="BT143" s="81"/>
      <c r="BU143" s="81"/>
      <c r="BV143" s="81"/>
      <c r="BW143" s="81"/>
      <c r="BX143" s="81"/>
    </row>
    <row r="144" spans="1:76" ht="11.45" customHeight="1">
      <c r="A144" s="503">
        <v>2009</v>
      </c>
      <c r="B144" s="384" t="s">
        <v>518</v>
      </c>
      <c r="C144" s="214" t="s">
        <v>453</v>
      </c>
      <c r="D144" s="214" t="s">
        <v>4</v>
      </c>
      <c r="E144" s="214" t="s">
        <v>123</v>
      </c>
      <c r="F144" s="601" t="s">
        <v>401</v>
      </c>
      <c r="G144" s="607">
        <v>46.738370000000003</v>
      </c>
      <c r="H144" s="608">
        <v>13.753209999999999</v>
      </c>
      <c r="I144" s="609">
        <v>13.753209999999999</v>
      </c>
      <c r="J144" s="152">
        <f t="shared" si="98"/>
        <v>32.985160000000008</v>
      </c>
      <c r="K144" s="153">
        <f t="shared" si="79"/>
        <v>32.985160000000008</v>
      </c>
      <c r="L144" s="154"/>
      <c r="M144" s="156">
        <f t="shared" si="99"/>
        <v>0.70574048688475888</v>
      </c>
      <c r="N144" s="155">
        <f t="shared" si="100"/>
        <v>0.70574048688475888</v>
      </c>
      <c r="O144" s="157"/>
      <c r="P144" s="155">
        <f t="shared" si="102"/>
        <v>1</v>
      </c>
      <c r="Q144" s="157"/>
      <c r="R144" s="214">
        <v>2009</v>
      </c>
      <c r="S144" s="214" t="s">
        <v>453</v>
      </c>
      <c r="T144" s="214" t="s">
        <v>4</v>
      </c>
      <c r="U144" s="214" t="s">
        <v>123</v>
      </c>
      <c r="V144" s="601" t="s">
        <v>401</v>
      </c>
      <c r="W144" s="607">
        <v>42.306019999999997</v>
      </c>
      <c r="X144" s="608">
        <v>6.7259570000000002</v>
      </c>
      <c r="Y144" s="609">
        <v>6.7259570000000002</v>
      </c>
      <c r="Z144" s="152">
        <f t="shared" si="104"/>
        <v>35.580062999999996</v>
      </c>
      <c r="AA144" s="153">
        <f t="shared" si="80"/>
        <v>35.580062999999996</v>
      </c>
      <c r="AB144" s="154"/>
      <c r="AC144" s="156">
        <f t="shared" si="105"/>
        <v>0.8410165503632816</v>
      </c>
      <c r="AD144" s="155">
        <f t="shared" si="106"/>
        <v>0.8410165503632816</v>
      </c>
      <c r="AE144" s="157"/>
      <c r="AF144" s="155">
        <f t="shared" si="108"/>
        <v>1</v>
      </c>
      <c r="AG144" s="157"/>
      <c r="AH144" s="214">
        <v>2009</v>
      </c>
      <c r="AI144" s="384" t="s">
        <v>518</v>
      </c>
      <c r="AJ144" s="308" t="s">
        <v>453</v>
      </c>
      <c r="AK144" s="308" t="s">
        <v>4</v>
      </c>
      <c r="AL144" s="308" t="s">
        <v>123</v>
      </c>
      <c r="AM144" s="1155" t="s">
        <v>401</v>
      </c>
      <c r="AN144" s="607">
        <v>37.201349999999998</v>
      </c>
      <c r="AO144" s="608">
        <v>4.1763190000000003</v>
      </c>
      <c r="AP144" s="609">
        <v>4.1763190000000003</v>
      </c>
      <c r="AQ144" s="152">
        <f t="shared" si="77"/>
        <v>33.025030999999998</v>
      </c>
      <c r="AR144" s="153">
        <f t="shared" si="74"/>
        <v>33.025030999999998</v>
      </c>
      <c r="AS144" s="154"/>
      <c r="AT144" s="156">
        <f t="shared" si="78"/>
        <v>0.88773743425977825</v>
      </c>
      <c r="AU144" s="155">
        <f t="shared" si="95"/>
        <v>0.88773743425977825</v>
      </c>
      <c r="AV144" s="157"/>
      <c r="AW144" s="155">
        <f t="shared" si="96"/>
        <v>1</v>
      </c>
      <c r="AX144" s="157"/>
      <c r="AY144" s="503">
        <v>2009</v>
      </c>
      <c r="AZ144" s="384" t="s">
        <v>518</v>
      </c>
      <c r="BA144" s="214" t="s">
        <v>453</v>
      </c>
      <c r="BB144" s="214" t="s">
        <v>4</v>
      </c>
      <c r="BC144" s="214" t="s">
        <v>123</v>
      </c>
      <c r="BD144" s="614" t="s">
        <v>401</v>
      </c>
      <c r="BE144" s="607">
        <v>33.826009999999997</v>
      </c>
      <c r="BF144" s="608">
        <v>3.2366109999999999</v>
      </c>
      <c r="BG144" s="609">
        <v>3.2366109999999999</v>
      </c>
      <c r="BH144" s="153">
        <f t="shared" si="81"/>
        <v>30.589398999999997</v>
      </c>
      <c r="BI144" s="153">
        <f t="shared" si="94"/>
        <v>30.589398999999997</v>
      </c>
      <c r="BJ144" s="153"/>
      <c r="BK144" s="156">
        <f t="shared" si="83"/>
        <v>0.90431590956190222</v>
      </c>
      <c r="BL144" s="155">
        <f t="shared" si="84"/>
        <v>0.90431590956190222</v>
      </c>
      <c r="BM144" s="157"/>
      <c r="BN144" s="155">
        <f t="shared" si="85"/>
        <v>1</v>
      </c>
      <c r="BO144" s="157"/>
      <c r="BP144" s="81"/>
      <c r="BQ144" s="81"/>
      <c r="BR144" s="81"/>
      <c r="BS144" s="81"/>
      <c r="BT144" s="81"/>
      <c r="BU144" s="81"/>
      <c r="BV144" s="81"/>
      <c r="BW144" s="81"/>
      <c r="BX144" s="81"/>
    </row>
    <row r="145" spans="1:76" ht="11.45" customHeight="1">
      <c r="A145" s="503">
        <v>2007</v>
      </c>
      <c r="B145" s="384" t="s">
        <v>518</v>
      </c>
      <c r="C145" s="214" t="s">
        <v>453</v>
      </c>
      <c r="D145" s="214" t="s">
        <v>6</v>
      </c>
      <c r="E145" s="214" t="s">
        <v>124</v>
      </c>
      <c r="F145" s="601" t="s">
        <v>401</v>
      </c>
      <c r="G145" s="607">
        <v>44.3904</v>
      </c>
      <c r="H145" s="608">
        <v>12.081189999999999</v>
      </c>
      <c r="I145" s="609">
        <v>12.081189999999999</v>
      </c>
      <c r="J145" s="152">
        <f t="shared" si="98"/>
        <v>32.30921</v>
      </c>
      <c r="K145" s="153">
        <f t="shared" si="79"/>
        <v>32.30921</v>
      </c>
      <c r="L145" s="154"/>
      <c r="M145" s="156">
        <f t="shared" si="99"/>
        <v>0.72784228121395622</v>
      </c>
      <c r="N145" s="155">
        <f t="shared" si="100"/>
        <v>0.72784228121395622</v>
      </c>
      <c r="O145" s="157"/>
      <c r="P145" s="155">
        <f t="shared" si="102"/>
        <v>1</v>
      </c>
      <c r="Q145" s="157"/>
      <c r="R145" s="214">
        <v>2007</v>
      </c>
      <c r="S145" s="214" t="s">
        <v>453</v>
      </c>
      <c r="T145" s="214" t="s">
        <v>6</v>
      </c>
      <c r="U145" s="214" t="s">
        <v>124</v>
      </c>
      <c r="V145" s="601" t="s">
        <v>401</v>
      </c>
      <c r="W145" s="607">
        <v>38.951070000000001</v>
      </c>
      <c r="X145" s="608">
        <v>6.1813640000000003</v>
      </c>
      <c r="Y145" s="609">
        <v>6.1813640000000003</v>
      </c>
      <c r="Z145" s="152">
        <f t="shared" si="104"/>
        <v>32.769705999999999</v>
      </c>
      <c r="AA145" s="153">
        <f t="shared" si="80"/>
        <v>32.769705999999999</v>
      </c>
      <c r="AB145" s="154"/>
      <c r="AC145" s="156">
        <f t="shared" si="105"/>
        <v>0.84130438521971274</v>
      </c>
      <c r="AD145" s="155">
        <f t="shared" si="106"/>
        <v>0.84130438521971274</v>
      </c>
      <c r="AE145" s="157"/>
      <c r="AF145" s="155">
        <f t="shared" si="108"/>
        <v>1</v>
      </c>
      <c r="AG145" s="157"/>
      <c r="AH145" s="214">
        <v>2007</v>
      </c>
      <c r="AI145" s="384" t="s">
        <v>518</v>
      </c>
      <c r="AJ145" s="308" t="s">
        <v>453</v>
      </c>
      <c r="AK145" s="308" t="s">
        <v>6</v>
      </c>
      <c r="AL145" s="308" t="s">
        <v>124</v>
      </c>
      <c r="AM145" s="1155" t="s">
        <v>401</v>
      </c>
      <c r="AN145" s="607">
        <v>33.622059999999998</v>
      </c>
      <c r="AO145" s="608">
        <v>2.8638499999999998</v>
      </c>
      <c r="AP145" s="609">
        <v>2.8638499999999998</v>
      </c>
      <c r="AQ145" s="152">
        <f t="shared" si="77"/>
        <v>30.758209999999998</v>
      </c>
      <c r="AR145" s="153">
        <f t="shared" si="74"/>
        <v>30.758209999999998</v>
      </c>
      <c r="AS145" s="154"/>
      <c r="AT145" s="156">
        <f t="shared" si="78"/>
        <v>0.91482229226882594</v>
      </c>
      <c r="AU145" s="155">
        <f t="shared" si="95"/>
        <v>0.91482229226882594</v>
      </c>
      <c r="AV145" s="157"/>
      <c r="AW145" s="155">
        <f t="shared" si="96"/>
        <v>1</v>
      </c>
      <c r="AX145" s="157"/>
      <c r="AY145" s="503">
        <v>2007</v>
      </c>
      <c r="AZ145" s="384" t="s">
        <v>518</v>
      </c>
      <c r="BA145" s="214" t="s">
        <v>453</v>
      </c>
      <c r="BB145" s="214" t="s">
        <v>6</v>
      </c>
      <c r="BC145" s="214" t="s">
        <v>124</v>
      </c>
      <c r="BD145" s="614" t="s">
        <v>401</v>
      </c>
      <c r="BE145" s="607">
        <v>29.962569999999999</v>
      </c>
      <c r="BF145" s="608">
        <v>2.7602530000000001</v>
      </c>
      <c r="BG145" s="609">
        <v>2.7602530000000001</v>
      </c>
      <c r="BH145" s="153">
        <f t="shared" si="81"/>
        <v>27.202317000000001</v>
      </c>
      <c r="BI145" s="153">
        <f t="shared" si="94"/>
        <v>27.202317000000001</v>
      </c>
      <c r="BJ145" s="153"/>
      <c r="BK145" s="156">
        <f t="shared" si="83"/>
        <v>0.9078766274054596</v>
      </c>
      <c r="BL145" s="155">
        <f t="shared" si="84"/>
        <v>0.9078766274054596</v>
      </c>
      <c r="BM145" s="157"/>
      <c r="BN145" s="155">
        <f t="shared" si="85"/>
        <v>1</v>
      </c>
      <c r="BO145" s="157"/>
      <c r="BP145" s="81"/>
      <c r="BQ145" s="81"/>
      <c r="BR145" s="81"/>
      <c r="BS145" s="81"/>
      <c r="BT145" s="81"/>
      <c r="BU145" s="81"/>
      <c r="BV145" s="81"/>
      <c r="BW145" s="81"/>
      <c r="BX145" s="81"/>
    </row>
    <row r="146" spans="1:76" ht="11.45" customHeight="1">
      <c r="A146" s="503">
        <v>2005</v>
      </c>
      <c r="B146" s="384" t="s">
        <v>518</v>
      </c>
      <c r="C146" s="214" t="s">
        <v>453</v>
      </c>
      <c r="D146" s="214" t="s">
        <v>8</v>
      </c>
      <c r="E146" s="214" t="s">
        <v>125</v>
      </c>
      <c r="F146" s="601" t="s">
        <v>401</v>
      </c>
      <c r="G146" s="607">
        <v>45.268839999999997</v>
      </c>
      <c r="H146" s="608">
        <v>11.68047</v>
      </c>
      <c r="I146" s="609">
        <v>11.68047</v>
      </c>
      <c r="J146" s="152">
        <f t="shared" si="98"/>
        <v>33.588369999999998</v>
      </c>
      <c r="K146" s="153">
        <f t="shared" si="79"/>
        <v>33.588369999999998</v>
      </c>
      <c r="L146" s="154"/>
      <c r="M146" s="156">
        <f t="shared" si="99"/>
        <v>0.74197549572730381</v>
      </c>
      <c r="N146" s="155">
        <f t="shared" si="100"/>
        <v>0.74197549572730381</v>
      </c>
      <c r="O146" s="157"/>
      <c r="P146" s="155">
        <f t="shared" si="102"/>
        <v>1</v>
      </c>
      <c r="Q146" s="157"/>
      <c r="R146" s="214">
        <v>2005</v>
      </c>
      <c r="S146" s="214" t="s">
        <v>453</v>
      </c>
      <c r="T146" s="214" t="s">
        <v>8</v>
      </c>
      <c r="U146" s="214" t="s">
        <v>125</v>
      </c>
      <c r="V146" s="601" t="s">
        <v>401</v>
      </c>
      <c r="W146" s="607">
        <v>40.499699999999997</v>
      </c>
      <c r="X146" s="608">
        <v>6.7212880000000004</v>
      </c>
      <c r="Y146" s="609">
        <v>6.7212880000000004</v>
      </c>
      <c r="Z146" s="152">
        <f t="shared" si="104"/>
        <v>33.778411999999996</v>
      </c>
      <c r="AA146" s="153">
        <f t="shared" si="80"/>
        <v>33.778411999999996</v>
      </c>
      <c r="AB146" s="154"/>
      <c r="AC146" s="156">
        <f t="shared" si="105"/>
        <v>0.83404104227932552</v>
      </c>
      <c r="AD146" s="155">
        <f t="shared" si="106"/>
        <v>0.83404104227932552</v>
      </c>
      <c r="AE146" s="157"/>
      <c r="AF146" s="155">
        <f t="shared" si="108"/>
        <v>1</v>
      </c>
      <c r="AG146" s="157"/>
      <c r="AH146" s="214">
        <v>2005</v>
      </c>
      <c r="AI146" s="384" t="s">
        <v>518</v>
      </c>
      <c r="AJ146" s="308" t="s">
        <v>453</v>
      </c>
      <c r="AK146" s="308" t="s">
        <v>8</v>
      </c>
      <c r="AL146" s="308" t="s">
        <v>125</v>
      </c>
      <c r="AM146" s="1155" t="s">
        <v>401</v>
      </c>
      <c r="AN146" s="607">
        <v>35.267910000000001</v>
      </c>
      <c r="AO146" s="608">
        <v>3.3795099999999998</v>
      </c>
      <c r="AP146" s="609">
        <v>3.3795099999999998</v>
      </c>
      <c r="AQ146" s="152">
        <f t="shared" si="77"/>
        <v>31.888400000000001</v>
      </c>
      <c r="AR146" s="153">
        <f t="shared" ref="AR146:AS161" si="110">AN146-AO146</f>
        <v>31.888400000000001</v>
      </c>
      <c r="AS146" s="154"/>
      <c r="AT146" s="156">
        <f t="shared" si="78"/>
        <v>0.90417606260195171</v>
      </c>
      <c r="AU146" s="155">
        <f t="shared" si="95"/>
        <v>0.90417606260195171</v>
      </c>
      <c r="AV146" s="157"/>
      <c r="AW146" s="155">
        <f t="shared" si="96"/>
        <v>1</v>
      </c>
      <c r="AX146" s="157"/>
      <c r="AY146" s="503">
        <v>2005</v>
      </c>
      <c r="AZ146" s="384" t="s">
        <v>518</v>
      </c>
      <c r="BA146" s="214" t="s">
        <v>453</v>
      </c>
      <c r="BB146" s="214" t="s">
        <v>8</v>
      </c>
      <c r="BC146" s="214" t="s">
        <v>125</v>
      </c>
      <c r="BD146" s="614" t="s">
        <v>401</v>
      </c>
      <c r="BE146" s="607">
        <v>31.292649999999998</v>
      </c>
      <c r="BF146" s="608">
        <v>2.7826970000000002</v>
      </c>
      <c r="BG146" s="609">
        <v>2.7826970000000002</v>
      </c>
      <c r="BH146" s="153">
        <f t="shared" si="81"/>
        <v>28.509952999999999</v>
      </c>
      <c r="BI146" s="153">
        <f t="shared" si="94"/>
        <v>28.509952999999999</v>
      </c>
      <c r="BJ146" s="153"/>
      <c r="BK146" s="156">
        <f t="shared" si="83"/>
        <v>0.91107506075707878</v>
      </c>
      <c r="BL146" s="155">
        <f t="shared" si="84"/>
        <v>0.91107506075707878</v>
      </c>
      <c r="BM146" s="157"/>
      <c r="BN146" s="155">
        <f t="shared" si="85"/>
        <v>1</v>
      </c>
      <c r="BO146" s="157"/>
      <c r="BP146" s="81"/>
      <c r="BQ146" s="81"/>
      <c r="BR146" s="81"/>
      <c r="BS146" s="81"/>
      <c r="BT146" s="81"/>
      <c r="BU146" s="81"/>
      <c r="BV146" s="81"/>
      <c r="BW146" s="81"/>
      <c r="BX146" s="81"/>
    </row>
    <row r="147" spans="1:76" ht="11.45" customHeight="1">
      <c r="A147" s="503">
        <v>1999</v>
      </c>
      <c r="B147" s="384" t="s">
        <v>518</v>
      </c>
      <c r="C147" s="214" t="s">
        <v>453</v>
      </c>
      <c r="D147" s="214" t="s">
        <v>10</v>
      </c>
      <c r="E147" s="214" t="s">
        <v>126</v>
      </c>
      <c r="F147" s="601" t="s">
        <v>401</v>
      </c>
      <c r="G147" s="607">
        <v>47.20561</v>
      </c>
      <c r="H147" s="608">
        <v>13.804449999999999</v>
      </c>
      <c r="I147" s="609">
        <v>13.804449999999999</v>
      </c>
      <c r="J147" s="152">
        <f t="shared" si="98"/>
        <v>33.401160000000004</v>
      </c>
      <c r="K147" s="153">
        <f t="shared" si="79"/>
        <v>33.401160000000004</v>
      </c>
      <c r="L147" s="154"/>
      <c r="M147" s="156">
        <f t="shared" si="99"/>
        <v>0.70756759630899813</v>
      </c>
      <c r="N147" s="155">
        <f t="shared" si="100"/>
        <v>0.70756759630899813</v>
      </c>
      <c r="O147" s="157"/>
      <c r="P147" s="155">
        <f t="shared" si="102"/>
        <v>1</v>
      </c>
      <c r="Q147" s="157"/>
      <c r="R147" s="214">
        <v>1999</v>
      </c>
      <c r="S147" s="214" t="s">
        <v>453</v>
      </c>
      <c r="T147" s="214" t="s">
        <v>10</v>
      </c>
      <c r="U147" s="214" t="s">
        <v>126</v>
      </c>
      <c r="V147" s="601" t="s">
        <v>401</v>
      </c>
      <c r="W147" s="607">
        <v>42.259860000000003</v>
      </c>
      <c r="X147" s="608">
        <v>6.6362139999999998</v>
      </c>
      <c r="Y147" s="609">
        <v>6.6362139999999998</v>
      </c>
      <c r="Z147" s="152">
        <f t="shared" si="104"/>
        <v>35.623646000000001</v>
      </c>
      <c r="AA147" s="153">
        <f t="shared" si="80"/>
        <v>35.623646000000001</v>
      </c>
      <c r="AB147" s="154"/>
      <c r="AC147" s="156">
        <f t="shared" si="105"/>
        <v>0.84296649349997843</v>
      </c>
      <c r="AD147" s="155">
        <f t="shared" si="106"/>
        <v>0.84296649349997843</v>
      </c>
      <c r="AE147" s="157"/>
      <c r="AF147" s="155">
        <f t="shared" si="108"/>
        <v>1</v>
      </c>
      <c r="AG147" s="157"/>
      <c r="AH147" s="214">
        <v>1999</v>
      </c>
      <c r="AI147" s="384" t="s">
        <v>518</v>
      </c>
      <c r="AJ147" s="308" t="s">
        <v>453</v>
      </c>
      <c r="AK147" s="308" t="s">
        <v>10</v>
      </c>
      <c r="AL147" s="308" t="s">
        <v>126</v>
      </c>
      <c r="AM147" s="1155" t="s">
        <v>401</v>
      </c>
      <c r="AN147" s="607">
        <v>36.274500000000003</v>
      </c>
      <c r="AO147" s="608">
        <v>2.9671240000000001</v>
      </c>
      <c r="AP147" s="609">
        <v>2.9671240000000001</v>
      </c>
      <c r="AQ147" s="152">
        <f t="shared" si="77"/>
        <v>33.307376000000005</v>
      </c>
      <c r="AR147" s="153">
        <f t="shared" si="110"/>
        <v>33.307376000000005</v>
      </c>
      <c r="AS147" s="154"/>
      <c r="AT147" s="156">
        <f t="shared" si="78"/>
        <v>0.91820358654150991</v>
      </c>
      <c r="AU147" s="155">
        <f t="shared" si="95"/>
        <v>0.91820358654150991</v>
      </c>
      <c r="AV147" s="157"/>
      <c r="AW147" s="155">
        <f t="shared" si="96"/>
        <v>1</v>
      </c>
      <c r="AX147" s="157"/>
      <c r="AY147" s="503">
        <v>1999</v>
      </c>
      <c r="AZ147" s="384" t="s">
        <v>518</v>
      </c>
      <c r="BA147" s="214" t="s">
        <v>453</v>
      </c>
      <c r="BB147" s="214" t="s">
        <v>10</v>
      </c>
      <c r="BC147" s="214" t="s">
        <v>126</v>
      </c>
      <c r="BD147" s="614" t="s">
        <v>401</v>
      </c>
      <c r="BE147" s="607">
        <v>31.284130000000001</v>
      </c>
      <c r="BF147" s="608">
        <v>2.925179</v>
      </c>
      <c r="BG147" s="609">
        <v>2.925179</v>
      </c>
      <c r="BH147" s="153">
        <f t="shared" si="81"/>
        <v>28.358951000000001</v>
      </c>
      <c r="BI147" s="153">
        <f t="shared" si="94"/>
        <v>28.358951000000001</v>
      </c>
      <c r="BJ147" s="153"/>
      <c r="BK147" s="156">
        <f t="shared" si="83"/>
        <v>0.90649639289953088</v>
      </c>
      <c r="BL147" s="155">
        <f t="shared" si="84"/>
        <v>0.90649639289953088</v>
      </c>
      <c r="BM147" s="157"/>
      <c r="BN147" s="155">
        <f t="shared" si="85"/>
        <v>1</v>
      </c>
      <c r="BO147" s="157"/>
      <c r="BP147" s="81"/>
      <c r="BQ147" s="81"/>
      <c r="BR147" s="81"/>
      <c r="BS147" s="81"/>
      <c r="BT147" s="81"/>
      <c r="BU147" s="81"/>
      <c r="BV147" s="81"/>
      <c r="BW147" s="81"/>
      <c r="BX147" s="81"/>
    </row>
    <row r="148" spans="1:76" ht="11.45" customHeight="1">
      <c r="A148" s="503">
        <v>1994</v>
      </c>
      <c r="B148" s="384" t="s">
        <v>518</v>
      </c>
      <c r="C148" s="214" t="s">
        <v>453</v>
      </c>
      <c r="D148" s="214" t="s">
        <v>12</v>
      </c>
      <c r="E148" s="214" t="s">
        <v>127</v>
      </c>
      <c r="F148" s="601" t="s">
        <v>401</v>
      </c>
      <c r="G148" s="607">
        <v>48.554220000000001</v>
      </c>
      <c r="H148" s="608">
        <v>15.95435</v>
      </c>
      <c r="I148" s="609">
        <v>15.95435</v>
      </c>
      <c r="J148" s="152">
        <f t="shared" si="98"/>
        <v>32.599870000000003</v>
      </c>
      <c r="K148" s="153">
        <f t="shared" si="79"/>
        <v>32.599870000000003</v>
      </c>
      <c r="L148" s="154"/>
      <c r="M148" s="156">
        <f t="shared" si="99"/>
        <v>0.67141167132331658</v>
      </c>
      <c r="N148" s="155">
        <f t="shared" si="100"/>
        <v>0.67141167132331658</v>
      </c>
      <c r="O148" s="157"/>
      <c r="P148" s="155">
        <f t="shared" si="102"/>
        <v>1</v>
      </c>
      <c r="Q148" s="157"/>
      <c r="R148" s="214">
        <v>1994</v>
      </c>
      <c r="S148" s="214" t="s">
        <v>453</v>
      </c>
      <c r="T148" s="214" t="s">
        <v>12</v>
      </c>
      <c r="U148" s="214" t="s">
        <v>127</v>
      </c>
      <c r="V148" s="601" t="s">
        <v>401</v>
      </c>
      <c r="W148" s="607">
        <v>42.709679999999999</v>
      </c>
      <c r="X148" s="608">
        <v>10.128439999999999</v>
      </c>
      <c r="Y148" s="609">
        <v>10.128439999999999</v>
      </c>
      <c r="Z148" s="152">
        <f t="shared" si="104"/>
        <v>32.581240000000001</v>
      </c>
      <c r="AA148" s="153">
        <f t="shared" si="80"/>
        <v>32.581240000000001</v>
      </c>
      <c r="AB148" s="154"/>
      <c r="AC148" s="156">
        <f t="shared" si="105"/>
        <v>0.76285376055264287</v>
      </c>
      <c r="AD148" s="155">
        <f t="shared" si="106"/>
        <v>0.76285376055264287</v>
      </c>
      <c r="AE148" s="157"/>
      <c r="AF148" s="155">
        <f t="shared" si="108"/>
        <v>1</v>
      </c>
      <c r="AG148" s="157"/>
      <c r="AH148" s="214">
        <v>1994</v>
      </c>
      <c r="AI148" s="384" t="s">
        <v>518</v>
      </c>
      <c r="AJ148" s="308" t="s">
        <v>453</v>
      </c>
      <c r="AK148" s="308" t="s">
        <v>12</v>
      </c>
      <c r="AL148" s="308" t="s">
        <v>127</v>
      </c>
      <c r="AM148" s="1155" t="s">
        <v>401</v>
      </c>
      <c r="AN148" s="607">
        <v>37.67568</v>
      </c>
      <c r="AO148" s="608">
        <v>5.8738359999999998</v>
      </c>
      <c r="AP148" s="609">
        <v>5.8738359999999998</v>
      </c>
      <c r="AQ148" s="152">
        <f t="shared" si="77"/>
        <v>31.801843999999999</v>
      </c>
      <c r="AR148" s="153">
        <f t="shared" si="110"/>
        <v>31.801843999999999</v>
      </c>
      <c r="AS148" s="154"/>
      <c r="AT148" s="156">
        <f t="shared" si="78"/>
        <v>0.84409475821007074</v>
      </c>
      <c r="AU148" s="155">
        <f t="shared" si="95"/>
        <v>0.84409475821007074</v>
      </c>
      <c r="AV148" s="157"/>
      <c r="AW148" s="155">
        <f t="shared" si="96"/>
        <v>1</v>
      </c>
      <c r="AX148" s="157"/>
      <c r="AY148" s="503">
        <v>1994</v>
      </c>
      <c r="AZ148" s="384" t="s">
        <v>518</v>
      </c>
      <c r="BA148" s="214" t="s">
        <v>453</v>
      </c>
      <c r="BB148" s="214" t="s">
        <v>12</v>
      </c>
      <c r="BC148" s="214" t="s">
        <v>127</v>
      </c>
      <c r="BD148" s="614" t="s">
        <v>401</v>
      </c>
      <c r="BE148" s="607">
        <v>32.693579999999997</v>
      </c>
      <c r="BF148" s="608">
        <v>4.6565830000000004</v>
      </c>
      <c r="BG148" s="609">
        <v>4.6565830000000004</v>
      </c>
      <c r="BH148" s="153">
        <f t="shared" si="81"/>
        <v>28.036996999999996</v>
      </c>
      <c r="BI148" s="153">
        <f t="shared" si="94"/>
        <v>28.036996999999996</v>
      </c>
      <c r="BJ148" s="153"/>
      <c r="BK148" s="156">
        <f t="shared" si="83"/>
        <v>0.85756888661321273</v>
      </c>
      <c r="BL148" s="155">
        <f t="shared" si="84"/>
        <v>0.85756888661321273</v>
      </c>
      <c r="BM148" s="157"/>
      <c r="BN148" s="155">
        <f t="shared" si="85"/>
        <v>1</v>
      </c>
      <c r="BO148" s="157"/>
      <c r="BP148" s="81"/>
      <c r="BQ148" s="81"/>
      <c r="BR148" s="81"/>
      <c r="BS148" s="81"/>
      <c r="BT148" s="81"/>
      <c r="BU148" s="81"/>
      <c r="BV148" s="81"/>
      <c r="BW148" s="81"/>
      <c r="BX148" s="81"/>
    </row>
    <row r="149" spans="1:76" ht="11.45" customHeight="1">
      <c r="A149" s="504">
        <v>1991</v>
      </c>
      <c r="B149" s="385" t="s">
        <v>518</v>
      </c>
      <c r="C149" s="226" t="s">
        <v>453</v>
      </c>
      <c r="D149" s="226" t="s">
        <v>14</v>
      </c>
      <c r="E149" s="226" t="s">
        <v>128</v>
      </c>
      <c r="F149" s="602" t="s">
        <v>401</v>
      </c>
      <c r="G149" s="625">
        <v>45.76943</v>
      </c>
      <c r="H149" s="626">
        <v>15.716010000000001</v>
      </c>
      <c r="I149" s="627">
        <v>15.716010000000001</v>
      </c>
      <c r="J149" s="159">
        <f t="shared" si="98"/>
        <v>30.053419999999999</v>
      </c>
      <c r="K149" s="160">
        <f t="shared" si="79"/>
        <v>30.053419999999999</v>
      </c>
      <c r="L149" s="161"/>
      <c r="M149" s="163">
        <f t="shared" si="99"/>
        <v>0.65662648628134546</v>
      </c>
      <c r="N149" s="162">
        <f t="shared" si="100"/>
        <v>0.65662648628134546</v>
      </c>
      <c r="O149" s="164"/>
      <c r="P149" s="162">
        <f t="shared" si="102"/>
        <v>1</v>
      </c>
      <c r="Q149" s="164"/>
      <c r="R149" s="226">
        <v>1991</v>
      </c>
      <c r="S149" s="226" t="s">
        <v>453</v>
      </c>
      <c r="T149" s="226" t="s">
        <v>14</v>
      </c>
      <c r="U149" s="226" t="s">
        <v>128</v>
      </c>
      <c r="V149" s="602" t="s">
        <v>401</v>
      </c>
      <c r="W149" s="625">
        <v>39.066000000000003</v>
      </c>
      <c r="X149" s="626">
        <v>8.9436499999999999</v>
      </c>
      <c r="Y149" s="627">
        <v>8.9436499999999999</v>
      </c>
      <c r="Z149" s="159">
        <f t="shared" si="104"/>
        <v>30.122350000000004</v>
      </c>
      <c r="AA149" s="160">
        <f t="shared" si="80"/>
        <v>30.122350000000004</v>
      </c>
      <c r="AB149" s="161"/>
      <c r="AC149" s="163">
        <f t="shared" si="105"/>
        <v>0.7710630727486818</v>
      </c>
      <c r="AD149" s="162">
        <f t="shared" si="106"/>
        <v>0.7710630727486818</v>
      </c>
      <c r="AE149" s="164"/>
      <c r="AF149" s="162">
        <f t="shared" si="108"/>
        <v>1</v>
      </c>
      <c r="AG149" s="164"/>
      <c r="AH149" s="226">
        <v>1991</v>
      </c>
      <c r="AI149" s="385" t="s">
        <v>518</v>
      </c>
      <c r="AJ149" s="1156" t="s">
        <v>453</v>
      </c>
      <c r="AK149" s="1156" t="s">
        <v>14</v>
      </c>
      <c r="AL149" s="1156" t="s">
        <v>128</v>
      </c>
      <c r="AM149" s="1157" t="s">
        <v>401</v>
      </c>
      <c r="AN149" s="625">
        <v>32.552129999999998</v>
      </c>
      <c r="AO149" s="626">
        <v>4.6527659999999997</v>
      </c>
      <c r="AP149" s="627">
        <v>4.6527659999999997</v>
      </c>
      <c r="AQ149" s="159">
        <f t="shared" si="77"/>
        <v>27.899363999999998</v>
      </c>
      <c r="AR149" s="160">
        <f t="shared" si="110"/>
        <v>27.899363999999998</v>
      </c>
      <c r="AS149" s="161"/>
      <c r="AT149" s="163">
        <f t="shared" si="78"/>
        <v>0.85706723338841417</v>
      </c>
      <c r="AU149" s="162">
        <f t="shared" si="95"/>
        <v>0.85706723338841417</v>
      </c>
      <c r="AV149" s="164"/>
      <c r="AW149" s="162">
        <f t="shared" si="96"/>
        <v>1</v>
      </c>
      <c r="AX149" s="164"/>
      <c r="AY149" s="504">
        <v>1991</v>
      </c>
      <c r="AZ149" s="385" t="s">
        <v>518</v>
      </c>
      <c r="BA149" s="226" t="s">
        <v>453</v>
      </c>
      <c r="BB149" s="226" t="s">
        <v>14</v>
      </c>
      <c r="BC149" s="226" t="s">
        <v>128</v>
      </c>
      <c r="BD149" s="1158" t="s">
        <v>401</v>
      </c>
      <c r="BE149" s="625">
        <v>27.47606</v>
      </c>
      <c r="BF149" s="626">
        <v>4.2007490000000001</v>
      </c>
      <c r="BG149" s="627">
        <v>4.2007490000000001</v>
      </c>
      <c r="BH149" s="160">
        <f t="shared" si="81"/>
        <v>23.275311000000002</v>
      </c>
      <c r="BI149" s="160">
        <f t="shared" si="94"/>
        <v>23.275311000000002</v>
      </c>
      <c r="BJ149" s="160"/>
      <c r="BK149" s="163">
        <f t="shared" si="83"/>
        <v>0.84711239529976279</v>
      </c>
      <c r="BL149" s="162">
        <f t="shared" si="84"/>
        <v>0.84711239529976279</v>
      </c>
      <c r="BM149" s="164"/>
      <c r="BN149" s="162">
        <f t="shared" si="85"/>
        <v>1</v>
      </c>
      <c r="BO149" s="164"/>
      <c r="BP149" s="81"/>
      <c r="BQ149" s="81"/>
      <c r="BR149" s="81"/>
      <c r="BS149" s="81"/>
      <c r="BT149" s="81"/>
      <c r="BU149" s="81"/>
      <c r="BV149" s="81"/>
      <c r="BW149" s="81"/>
      <c r="BX149" s="81"/>
    </row>
    <row r="150" spans="1:76" ht="11.45" customHeight="1">
      <c r="A150" s="661">
        <v>2010</v>
      </c>
      <c r="B150" s="359" t="s">
        <v>513</v>
      </c>
      <c r="C150" s="116" t="s">
        <v>454</v>
      </c>
      <c r="D150" s="116" t="s">
        <v>4</v>
      </c>
      <c r="E150" s="508" t="s">
        <v>129</v>
      </c>
      <c r="F150" s="573" t="s">
        <v>313</v>
      </c>
      <c r="G150" s="603">
        <v>25.182960000000001</v>
      </c>
      <c r="H150" s="604">
        <v>7.0824749999999996</v>
      </c>
      <c r="I150" s="605">
        <v>11.47362</v>
      </c>
      <c r="J150" s="603">
        <f t="shared" si="98"/>
        <v>13.709340000000001</v>
      </c>
      <c r="K150" s="604">
        <f t="shared" si="79"/>
        <v>18.100485000000003</v>
      </c>
      <c r="L150" s="605">
        <f t="shared" si="79"/>
        <v>-4.3911450000000007</v>
      </c>
      <c r="M150" s="834">
        <f t="shared" si="99"/>
        <v>0.54438953959343939</v>
      </c>
      <c r="N150" s="834">
        <f t="shared" si="100"/>
        <v>0.71875923243335982</v>
      </c>
      <c r="O150" s="834">
        <f t="shared" si="101"/>
        <v>-0.17436969283992035</v>
      </c>
      <c r="P150" s="1142">
        <f t="shared" si="102"/>
        <v>1.3203031655790871</v>
      </c>
      <c r="Q150" s="1143">
        <f t="shared" si="103"/>
        <v>-0.320303165579087</v>
      </c>
      <c r="R150" s="508">
        <v>2010</v>
      </c>
      <c r="S150" s="508" t="s">
        <v>454</v>
      </c>
      <c r="T150" s="508" t="s">
        <v>4</v>
      </c>
      <c r="U150" s="508" t="s">
        <v>129</v>
      </c>
      <c r="V150" s="573" t="s">
        <v>313</v>
      </c>
      <c r="W150" s="603">
        <v>21.664480000000001</v>
      </c>
      <c r="X150" s="604">
        <v>4.2118700000000002</v>
      </c>
      <c r="Y150" s="605">
        <v>6.0681919999999998</v>
      </c>
      <c r="Z150" s="603">
        <f t="shared" si="104"/>
        <v>15.596288000000001</v>
      </c>
      <c r="AA150" s="604">
        <f t="shared" si="80"/>
        <v>17.45261</v>
      </c>
      <c r="AB150" s="605">
        <f t="shared" si="80"/>
        <v>-1.8563219999999996</v>
      </c>
      <c r="AC150" s="834">
        <f t="shared" si="105"/>
        <v>0.71990133158054104</v>
      </c>
      <c r="AD150" s="834">
        <f t="shared" si="106"/>
        <v>0.80558637917919096</v>
      </c>
      <c r="AE150" s="834">
        <f t="shared" si="107"/>
        <v>-8.5685047598649935E-2</v>
      </c>
      <c r="AF150" s="1142">
        <f t="shared" si="108"/>
        <v>1.1190233214467442</v>
      </c>
      <c r="AG150" s="1143">
        <f t="shared" si="109"/>
        <v>-0.11902332144674421</v>
      </c>
      <c r="AH150" s="508">
        <v>2010</v>
      </c>
      <c r="AI150" s="94" t="s">
        <v>513</v>
      </c>
      <c r="AJ150" s="1144" t="s">
        <v>454</v>
      </c>
      <c r="AK150" s="1144" t="s">
        <v>4</v>
      </c>
      <c r="AL150" s="1144" t="s">
        <v>129</v>
      </c>
      <c r="AM150" s="1145" t="s">
        <v>313</v>
      </c>
      <c r="AN150" s="574">
        <v>18.309809999999999</v>
      </c>
      <c r="AO150" s="575">
        <v>2.754934</v>
      </c>
      <c r="AP150" s="576">
        <v>3.2037390000000001</v>
      </c>
      <c r="AQ150" s="603">
        <f t="shared" si="77"/>
        <v>15.106070999999998</v>
      </c>
      <c r="AR150" s="604">
        <f t="shared" si="110"/>
        <v>15.554875999999998</v>
      </c>
      <c r="AS150" s="605">
        <f t="shared" si="110"/>
        <v>-0.44880500000000012</v>
      </c>
      <c r="AT150" s="834">
        <f t="shared" si="78"/>
        <v>0.82502609257004844</v>
      </c>
      <c r="AU150" s="834">
        <f t="shared" si="95"/>
        <v>0.84953781606690615</v>
      </c>
      <c r="AV150" s="834">
        <f t="shared" ref="AV150:AV173" si="111">(AO150-AP150)/AN150</f>
        <v>-2.4511723496857703E-2</v>
      </c>
      <c r="AW150" s="1142">
        <f t="shared" si="96"/>
        <v>1.0297102403397944</v>
      </c>
      <c r="AX150" s="1143">
        <f>(AO150-AP150)/(AN150-AP150)</f>
        <v>-2.9710240339794521E-2</v>
      </c>
      <c r="AY150" s="508">
        <v>2010</v>
      </c>
      <c r="AZ150" s="94" t="s">
        <v>513</v>
      </c>
      <c r="BA150" s="508" t="s">
        <v>454</v>
      </c>
      <c r="BB150" s="508" t="s">
        <v>4</v>
      </c>
      <c r="BC150" s="508" t="s">
        <v>129</v>
      </c>
      <c r="BD150" s="1146" t="s">
        <v>313</v>
      </c>
      <c r="BE150" s="603">
        <v>14.7355</v>
      </c>
      <c r="BF150" s="604">
        <v>2.1335039999999998</v>
      </c>
      <c r="BG150" s="605">
        <v>2.7551420000000002</v>
      </c>
      <c r="BH150" s="603">
        <f t="shared" si="81"/>
        <v>11.980357999999999</v>
      </c>
      <c r="BI150" s="604">
        <f t="shared" si="94"/>
        <v>12.601996</v>
      </c>
      <c r="BJ150" s="605">
        <f t="shared" si="94"/>
        <v>-0.62163800000000036</v>
      </c>
      <c r="BK150" s="834">
        <f t="shared" si="83"/>
        <v>0.81302690780767528</v>
      </c>
      <c r="BL150" s="834">
        <f t="shared" si="84"/>
        <v>0.85521332835668962</v>
      </c>
      <c r="BM150" s="834">
        <f t="shared" si="92"/>
        <v>-4.2186420549014308E-2</v>
      </c>
      <c r="BN150" s="1142">
        <f t="shared" si="85"/>
        <v>1.0518880988364456</v>
      </c>
      <c r="BO150" s="1143">
        <f t="shared" ref="BO150:BO152" si="112">(BF150-BG150)/(BE150-BG150)</f>
        <v>-5.188809883644549E-2</v>
      </c>
      <c r="BP150" s="81"/>
      <c r="BQ150" s="81"/>
      <c r="BR150" s="81"/>
      <c r="BS150" s="81"/>
      <c r="BT150" s="81"/>
      <c r="BU150" s="81"/>
      <c r="BV150" s="81"/>
      <c r="BW150" s="81"/>
      <c r="BX150" s="81"/>
    </row>
    <row r="151" spans="1:76" ht="11.45" customHeight="1">
      <c r="A151" s="663">
        <v>2007</v>
      </c>
      <c r="B151" s="87" t="s">
        <v>513</v>
      </c>
      <c r="C151" s="82" t="s">
        <v>454</v>
      </c>
      <c r="D151" s="82" t="s">
        <v>6</v>
      </c>
      <c r="E151" s="133" t="s">
        <v>130</v>
      </c>
      <c r="F151" s="583" t="s">
        <v>313</v>
      </c>
      <c r="G151" s="267">
        <v>18.70241</v>
      </c>
      <c r="H151" s="268">
        <v>6.9316760000000004</v>
      </c>
      <c r="I151" s="269">
        <v>11.843059999999999</v>
      </c>
      <c r="J151" s="267">
        <f t="shared" si="98"/>
        <v>6.8593500000000009</v>
      </c>
      <c r="K151" s="268">
        <f t="shared" si="79"/>
        <v>11.770734000000001</v>
      </c>
      <c r="L151" s="269">
        <f t="shared" si="79"/>
        <v>-4.9113839999999991</v>
      </c>
      <c r="M151" s="587">
        <f t="shared" si="99"/>
        <v>0.36676289312446902</v>
      </c>
      <c r="N151" s="587">
        <f t="shared" si="100"/>
        <v>0.62936990473420273</v>
      </c>
      <c r="O151" s="587">
        <f t="shared" si="101"/>
        <v>-0.26260701160973365</v>
      </c>
      <c r="P151" s="588">
        <f t="shared" si="102"/>
        <v>1.7160130333049048</v>
      </c>
      <c r="Q151" s="589">
        <f t="shared" si="103"/>
        <v>-0.71601303330490473</v>
      </c>
      <c r="R151" s="133">
        <v>2007</v>
      </c>
      <c r="S151" s="133" t="s">
        <v>454</v>
      </c>
      <c r="T151" s="133" t="s">
        <v>6</v>
      </c>
      <c r="U151" s="133" t="s">
        <v>130</v>
      </c>
      <c r="V151" s="583" t="s">
        <v>313</v>
      </c>
      <c r="W151" s="267">
        <v>15.638479999999999</v>
      </c>
      <c r="X151" s="268">
        <v>3.8485459999999998</v>
      </c>
      <c r="Y151" s="269">
        <v>5.963438</v>
      </c>
      <c r="Z151" s="267">
        <f t="shared" si="104"/>
        <v>9.6750419999999995</v>
      </c>
      <c r="AA151" s="268">
        <f t="shared" si="80"/>
        <v>11.789933999999999</v>
      </c>
      <c r="AB151" s="269">
        <f t="shared" si="80"/>
        <v>-2.1148920000000002</v>
      </c>
      <c r="AC151" s="587">
        <f t="shared" si="105"/>
        <v>0.61866894992352195</v>
      </c>
      <c r="AD151" s="587">
        <f t="shared" si="106"/>
        <v>0.75390536676198705</v>
      </c>
      <c r="AE151" s="587">
        <f t="shared" si="107"/>
        <v>-0.13523641683846513</v>
      </c>
      <c r="AF151" s="588">
        <f t="shared" si="108"/>
        <v>1.2185925394432395</v>
      </c>
      <c r="AG151" s="589">
        <f t="shared" si="109"/>
        <v>-0.21859253944323967</v>
      </c>
      <c r="AH151" s="133">
        <v>2007</v>
      </c>
      <c r="AI151" s="95" t="s">
        <v>513</v>
      </c>
      <c r="AJ151" s="1147" t="s">
        <v>454</v>
      </c>
      <c r="AK151" s="1147" t="s">
        <v>6</v>
      </c>
      <c r="AL151" s="1147" t="s">
        <v>130</v>
      </c>
      <c r="AM151" s="1148" t="s">
        <v>313</v>
      </c>
      <c r="AN151" s="584">
        <v>12.908099999999999</v>
      </c>
      <c r="AO151" s="585">
        <v>1.7677149999999999</v>
      </c>
      <c r="AP151" s="586">
        <v>2.5106350000000002</v>
      </c>
      <c r="AQ151" s="267">
        <f t="shared" si="77"/>
        <v>10.397464999999999</v>
      </c>
      <c r="AR151" s="268">
        <f t="shared" si="110"/>
        <v>11.140384999999998</v>
      </c>
      <c r="AS151" s="269">
        <f t="shared" si="110"/>
        <v>-0.74292000000000025</v>
      </c>
      <c r="AT151" s="587">
        <f t="shared" si="78"/>
        <v>0.80549926015447659</v>
      </c>
      <c r="AU151" s="587">
        <f t="shared" si="95"/>
        <v>0.86305381891990296</v>
      </c>
      <c r="AV151" s="587">
        <f t="shared" si="111"/>
        <v>-5.7554558765426381E-2</v>
      </c>
      <c r="AW151" s="588">
        <f t="shared" si="96"/>
        <v>1.0714520318173708</v>
      </c>
      <c r="AX151" s="589">
        <f>(AO151-AP151)/(AN151-AP151)</f>
        <v>-7.1452031817370906E-2</v>
      </c>
      <c r="AY151" s="133">
        <v>2007</v>
      </c>
      <c r="AZ151" s="95" t="s">
        <v>513</v>
      </c>
      <c r="BA151" s="133" t="s">
        <v>454</v>
      </c>
      <c r="BB151" s="133" t="s">
        <v>6</v>
      </c>
      <c r="BC151" s="133" t="s">
        <v>130</v>
      </c>
      <c r="BD151" s="1149" t="s">
        <v>313</v>
      </c>
      <c r="BE151" s="267">
        <v>10.731389999999999</v>
      </c>
      <c r="BF151" s="268">
        <v>1.723533</v>
      </c>
      <c r="BG151" s="269">
        <v>2.6422590000000001</v>
      </c>
      <c r="BH151" s="267">
        <f t="shared" si="81"/>
        <v>8.0891309999999983</v>
      </c>
      <c r="BI151" s="268">
        <f t="shared" si="94"/>
        <v>9.0078569999999996</v>
      </c>
      <c r="BJ151" s="269">
        <f t="shared" si="94"/>
        <v>-0.91872600000000015</v>
      </c>
      <c r="BK151" s="587">
        <f t="shared" si="83"/>
        <v>0.75378222206070222</v>
      </c>
      <c r="BL151" s="587">
        <f t="shared" si="84"/>
        <v>0.83939331251589966</v>
      </c>
      <c r="BM151" s="587">
        <f t="shared" si="92"/>
        <v>-8.5611090455197339E-2</v>
      </c>
      <c r="BN151" s="588">
        <f t="shared" si="85"/>
        <v>1.1135753642758415</v>
      </c>
      <c r="BO151" s="589">
        <f t="shared" si="112"/>
        <v>-0.11357536427584129</v>
      </c>
      <c r="BP151" s="81"/>
      <c r="BQ151" s="81"/>
      <c r="BR151" s="81"/>
      <c r="BS151" s="81"/>
      <c r="BT151" s="81"/>
      <c r="BU151" s="81"/>
      <c r="BV151" s="81"/>
      <c r="BW151" s="81"/>
      <c r="BX151" s="81"/>
    </row>
    <row r="152" spans="1:76" ht="11.45" customHeight="1">
      <c r="A152" s="662">
        <v>2004</v>
      </c>
      <c r="B152" s="91" t="s">
        <v>513</v>
      </c>
      <c r="C152" s="121" t="s">
        <v>454</v>
      </c>
      <c r="D152" s="121" t="s">
        <v>8</v>
      </c>
      <c r="E152" s="134" t="s">
        <v>131</v>
      </c>
      <c r="F152" s="590" t="s">
        <v>313</v>
      </c>
      <c r="G152" s="594">
        <v>19.681159999999998</v>
      </c>
      <c r="H152" s="595">
        <v>5.9678230000000001</v>
      </c>
      <c r="I152" s="596">
        <v>11.197979999999999</v>
      </c>
      <c r="J152" s="594">
        <f t="shared" si="98"/>
        <v>8.4831799999999991</v>
      </c>
      <c r="K152" s="595">
        <f t="shared" si="79"/>
        <v>13.713336999999999</v>
      </c>
      <c r="L152" s="596">
        <f t="shared" si="79"/>
        <v>-5.2301569999999993</v>
      </c>
      <c r="M152" s="597">
        <f t="shared" si="99"/>
        <v>0.43103048804033905</v>
      </c>
      <c r="N152" s="597">
        <f t="shared" si="100"/>
        <v>0.69677483441016685</v>
      </c>
      <c r="O152" s="597">
        <f t="shared" si="101"/>
        <v>-0.2657443463698278</v>
      </c>
      <c r="P152" s="598">
        <f t="shared" si="102"/>
        <v>1.6165325974457692</v>
      </c>
      <c r="Q152" s="599">
        <f t="shared" si="103"/>
        <v>-0.61653259744576916</v>
      </c>
      <c r="R152" s="134">
        <v>2004</v>
      </c>
      <c r="S152" s="134" t="s">
        <v>454</v>
      </c>
      <c r="T152" s="134" t="s">
        <v>8</v>
      </c>
      <c r="U152" s="134" t="s">
        <v>131</v>
      </c>
      <c r="V152" s="590" t="s">
        <v>313</v>
      </c>
      <c r="W152" s="594">
        <v>16.157800000000002</v>
      </c>
      <c r="X152" s="595">
        <v>3.6773899999999999</v>
      </c>
      <c r="Y152" s="596">
        <v>5.2708899999999996</v>
      </c>
      <c r="Z152" s="594">
        <f t="shared" si="104"/>
        <v>10.886910000000002</v>
      </c>
      <c r="AA152" s="595">
        <f t="shared" si="80"/>
        <v>12.480410000000003</v>
      </c>
      <c r="AB152" s="596">
        <f t="shared" si="80"/>
        <v>-1.5934999999999997</v>
      </c>
      <c r="AC152" s="597">
        <f t="shared" si="105"/>
        <v>0.67378665412370498</v>
      </c>
      <c r="AD152" s="597">
        <f t="shared" si="106"/>
        <v>0.7724077535308026</v>
      </c>
      <c r="AE152" s="597">
        <f t="shared" si="107"/>
        <v>-9.8621099407097471E-2</v>
      </c>
      <c r="AF152" s="598">
        <f t="shared" si="108"/>
        <v>1.1463684369577778</v>
      </c>
      <c r="AG152" s="599">
        <f t="shared" si="109"/>
        <v>-0.14636843695777768</v>
      </c>
      <c r="AH152" s="134">
        <v>2004</v>
      </c>
      <c r="AI152" s="96" t="s">
        <v>513</v>
      </c>
      <c r="AJ152" s="1150" t="s">
        <v>454</v>
      </c>
      <c r="AK152" s="1150" t="s">
        <v>8</v>
      </c>
      <c r="AL152" s="1150" t="s">
        <v>131</v>
      </c>
      <c r="AM152" s="1151" t="s">
        <v>313</v>
      </c>
      <c r="AN152" s="591">
        <v>13.107849999999999</v>
      </c>
      <c r="AO152" s="592">
        <v>2.0829360000000001</v>
      </c>
      <c r="AP152" s="593">
        <v>2.8734950000000001</v>
      </c>
      <c r="AQ152" s="594">
        <f t="shared" si="77"/>
        <v>10.234354999999999</v>
      </c>
      <c r="AR152" s="595">
        <f t="shared" si="110"/>
        <v>11.024913999999999</v>
      </c>
      <c r="AS152" s="596">
        <f t="shared" si="110"/>
        <v>-0.79055900000000001</v>
      </c>
      <c r="AT152" s="597">
        <f t="shared" si="78"/>
        <v>0.78078060093760604</v>
      </c>
      <c r="AU152" s="597">
        <f t="shared" si="95"/>
        <v>0.84109247511987095</v>
      </c>
      <c r="AV152" s="597">
        <f t="shared" si="111"/>
        <v>-6.031187418226483E-2</v>
      </c>
      <c r="AW152" s="598">
        <f t="shared" si="96"/>
        <v>1.0772456104952388</v>
      </c>
      <c r="AX152" s="599">
        <f>(AO152-AP152)/(AN152-AP152)</f>
        <v>-7.7245610495238842E-2</v>
      </c>
      <c r="AY152" s="134">
        <v>2004</v>
      </c>
      <c r="AZ152" s="96" t="s">
        <v>513</v>
      </c>
      <c r="BA152" s="134" t="s">
        <v>454</v>
      </c>
      <c r="BB152" s="134" t="s">
        <v>8</v>
      </c>
      <c r="BC152" s="134" t="s">
        <v>131</v>
      </c>
      <c r="BD152" s="1152" t="s">
        <v>313</v>
      </c>
      <c r="BE152" s="594">
        <v>11.24175</v>
      </c>
      <c r="BF152" s="595">
        <v>1.6709620000000001</v>
      </c>
      <c r="BG152" s="596">
        <v>2.6024370000000001</v>
      </c>
      <c r="BH152" s="594">
        <f t="shared" si="81"/>
        <v>8.6393129999999996</v>
      </c>
      <c r="BI152" s="595">
        <f t="shared" si="94"/>
        <v>9.5707880000000003</v>
      </c>
      <c r="BJ152" s="596">
        <f t="shared" si="94"/>
        <v>-0.93147500000000005</v>
      </c>
      <c r="BK152" s="597">
        <f t="shared" si="83"/>
        <v>0.76850250183467872</v>
      </c>
      <c r="BL152" s="597">
        <f t="shared" si="84"/>
        <v>0.85136104254230882</v>
      </c>
      <c r="BM152" s="597">
        <f t="shared" si="92"/>
        <v>-8.2858540707630046E-2</v>
      </c>
      <c r="BN152" s="598">
        <f t="shared" si="85"/>
        <v>1.1078181795242286</v>
      </c>
      <c r="BO152" s="599">
        <f t="shared" si="112"/>
        <v>-0.10781817952422838</v>
      </c>
      <c r="BP152" s="81"/>
      <c r="BQ152" s="81"/>
      <c r="BR152" s="81"/>
      <c r="BS152" s="81"/>
      <c r="BT152" s="81"/>
      <c r="BU152" s="81"/>
      <c r="BV152" s="81"/>
      <c r="BW152" s="81"/>
      <c r="BX152" s="81"/>
    </row>
    <row r="153" spans="1:76" ht="11.45" customHeight="1">
      <c r="A153" s="664">
        <v>2011</v>
      </c>
      <c r="B153" s="90" t="s">
        <v>515</v>
      </c>
      <c r="C153" s="119" t="s">
        <v>455</v>
      </c>
      <c r="D153" s="119" t="s">
        <v>4</v>
      </c>
      <c r="E153" s="135" t="s">
        <v>132</v>
      </c>
      <c r="F153" s="601" t="s">
        <v>401</v>
      </c>
      <c r="G153" s="146">
        <v>30.968610000000002</v>
      </c>
      <c r="H153" s="147">
        <v>26.626049999999999</v>
      </c>
      <c r="I153" s="148">
        <v>26.626049999999999</v>
      </c>
      <c r="J153" s="146">
        <f t="shared" si="98"/>
        <v>4.3425600000000024</v>
      </c>
      <c r="K153" s="147">
        <f t="shared" si="79"/>
        <v>4.3425600000000024</v>
      </c>
      <c r="L153" s="148"/>
      <c r="M153" s="149">
        <f t="shared" si="99"/>
        <v>0.14022456933004104</v>
      </c>
      <c r="N153" s="149">
        <f t="shared" si="100"/>
        <v>0.14022456933004104</v>
      </c>
      <c r="O153" s="149"/>
      <c r="P153" s="150">
        <f t="shared" si="102"/>
        <v>1</v>
      </c>
      <c r="Q153" s="151"/>
      <c r="R153" s="135">
        <v>2011</v>
      </c>
      <c r="S153" s="135" t="s">
        <v>455</v>
      </c>
      <c r="T153" s="135" t="s">
        <v>4</v>
      </c>
      <c r="U153" s="135" t="s">
        <v>132</v>
      </c>
      <c r="V153" s="601" t="s">
        <v>401</v>
      </c>
      <c r="W153" s="146">
        <v>23.715440000000001</v>
      </c>
      <c r="X153" s="147">
        <v>19.656479999999998</v>
      </c>
      <c r="Y153" s="148">
        <v>19.656479999999998</v>
      </c>
      <c r="Z153" s="146">
        <f t="shared" si="104"/>
        <v>4.0589600000000026</v>
      </c>
      <c r="AA153" s="147">
        <f t="shared" si="80"/>
        <v>4.0589600000000026</v>
      </c>
      <c r="AB153" s="148"/>
      <c r="AC153" s="149">
        <f t="shared" si="105"/>
        <v>0.17115263305255995</v>
      </c>
      <c r="AD153" s="149">
        <f t="shared" si="106"/>
        <v>0.17115263305255995</v>
      </c>
      <c r="AE153" s="149"/>
      <c r="AF153" s="150">
        <f t="shared" si="108"/>
        <v>1</v>
      </c>
      <c r="AG153" s="151"/>
      <c r="AH153" s="135">
        <v>2011</v>
      </c>
      <c r="AI153" s="99" t="s">
        <v>515</v>
      </c>
      <c r="AJ153" s="1159" t="s">
        <v>455</v>
      </c>
      <c r="AK153" s="1159" t="s">
        <v>4</v>
      </c>
      <c r="AL153" s="1159" t="s">
        <v>132</v>
      </c>
      <c r="AM153" s="1155" t="s">
        <v>401</v>
      </c>
      <c r="AN153" s="607">
        <v>17.058859999999999</v>
      </c>
      <c r="AO153" s="608">
        <v>13.252660000000001</v>
      </c>
      <c r="AP153" s="609">
        <v>13.252660000000001</v>
      </c>
      <c r="AQ153" s="146">
        <f t="shared" si="77"/>
        <v>3.8061999999999987</v>
      </c>
      <c r="AR153" s="147">
        <f t="shared" si="110"/>
        <v>3.8061999999999987</v>
      </c>
      <c r="AS153" s="148"/>
      <c r="AT153" s="149">
        <f t="shared" si="78"/>
        <v>0.22312159194694128</v>
      </c>
      <c r="AU153" s="149">
        <f t="shared" si="95"/>
        <v>0.22312159194694128</v>
      </c>
      <c r="AV153" s="149"/>
      <c r="AW153" s="150">
        <f t="shared" si="96"/>
        <v>1</v>
      </c>
      <c r="AX153" s="151"/>
      <c r="AY153" s="135">
        <v>2011</v>
      </c>
      <c r="AZ153" s="99" t="s">
        <v>515</v>
      </c>
      <c r="BA153" s="135" t="s">
        <v>455</v>
      </c>
      <c r="BB153" s="135" t="s">
        <v>4</v>
      </c>
      <c r="BC153" s="135" t="s">
        <v>132</v>
      </c>
      <c r="BD153" s="614" t="s">
        <v>401</v>
      </c>
      <c r="BE153" s="146">
        <v>12.96406</v>
      </c>
      <c r="BF153" s="147">
        <v>10.039440000000001</v>
      </c>
      <c r="BG153" s="148">
        <v>10.039440000000001</v>
      </c>
      <c r="BH153" s="146">
        <f t="shared" si="81"/>
        <v>2.9246199999999991</v>
      </c>
      <c r="BI153" s="147">
        <f t="shared" si="94"/>
        <v>2.9246199999999991</v>
      </c>
      <c r="BJ153" s="148"/>
      <c r="BK153" s="606">
        <f t="shared" si="83"/>
        <v>0.22559445112102219</v>
      </c>
      <c r="BL153" s="606">
        <f t="shared" si="84"/>
        <v>0.22559445112102219</v>
      </c>
      <c r="BM153" s="606"/>
      <c r="BN153" s="150">
        <f t="shared" si="85"/>
        <v>1</v>
      </c>
      <c r="BO153" s="151"/>
      <c r="BP153" s="81"/>
      <c r="BQ153" s="81"/>
      <c r="BR153" s="81"/>
      <c r="BS153" s="81"/>
      <c r="BT153" s="81"/>
      <c r="BU153" s="81"/>
      <c r="BV153" s="81"/>
      <c r="BW153" s="81"/>
      <c r="BX153" s="81"/>
    </row>
    <row r="154" spans="1:76" ht="11.45" customHeight="1">
      <c r="A154" s="664">
        <v>2004</v>
      </c>
      <c r="B154" s="90" t="s">
        <v>515</v>
      </c>
      <c r="C154" s="119" t="s">
        <v>455</v>
      </c>
      <c r="D154" s="119" t="s">
        <v>8</v>
      </c>
      <c r="E154" s="135" t="s">
        <v>133</v>
      </c>
      <c r="F154" s="601" t="s">
        <v>401</v>
      </c>
      <c r="G154" s="146">
        <v>29.150790000000001</v>
      </c>
      <c r="H154" s="147">
        <v>26.469049999999999</v>
      </c>
      <c r="I154" s="148">
        <v>26.469049999999999</v>
      </c>
      <c r="J154" s="146">
        <f t="shared" si="98"/>
        <v>2.6817400000000013</v>
      </c>
      <c r="K154" s="147">
        <f t="shared" si="79"/>
        <v>2.6817400000000013</v>
      </c>
      <c r="L154" s="148"/>
      <c r="M154" s="149">
        <f t="shared" si="99"/>
        <v>9.1995448493848747E-2</v>
      </c>
      <c r="N154" s="149">
        <f t="shared" si="100"/>
        <v>9.1995448493848747E-2</v>
      </c>
      <c r="O154" s="149"/>
      <c r="P154" s="150">
        <f t="shared" si="102"/>
        <v>1</v>
      </c>
      <c r="Q154" s="151"/>
      <c r="R154" s="135">
        <v>2004</v>
      </c>
      <c r="S154" s="135" t="s">
        <v>455</v>
      </c>
      <c r="T154" s="135" t="s">
        <v>8</v>
      </c>
      <c r="U154" s="135" t="s">
        <v>133</v>
      </c>
      <c r="V154" s="601" t="s">
        <v>401</v>
      </c>
      <c r="W154" s="146">
        <v>22.026209999999999</v>
      </c>
      <c r="X154" s="147">
        <v>19.11947</v>
      </c>
      <c r="Y154" s="148">
        <v>19.11947</v>
      </c>
      <c r="Z154" s="146">
        <f t="shared" si="104"/>
        <v>2.9067399999999992</v>
      </c>
      <c r="AA154" s="147">
        <f t="shared" si="80"/>
        <v>2.9067399999999992</v>
      </c>
      <c r="AB154" s="148"/>
      <c r="AC154" s="149">
        <f t="shared" si="105"/>
        <v>0.1319673243830872</v>
      </c>
      <c r="AD154" s="149">
        <f t="shared" si="106"/>
        <v>0.1319673243830872</v>
      </c>
      <c r="AE154" s="149"/>
      <c r="AF154" s="150">
        <f t="shared" si="108"/>
        <v>1</v>
      </c>
      <c r="AG154" s="151"/>
      <c r="AH154" s="135">
        <v>2004</v>
      </c>
      <c r="AI154" s="99" t="s">
        <v>515</v>
      </c>
      <c r="AJ154" s="1159" t="s">
        <v>455</v>
      </c>
      <c r="AK154" s="1159" t="s">
        <v>8</v>
      </c>
      <c r="AL154" s="1159" t="s">
        <v>133</v>
      </c>
      <c r="AM154" s="1155" t="s">
        <v>401</v>
      </c>
      <c r="AN154" s="607">
        <v>14.91283</v>
      </c>
      <c r="AO154" s="608">
        <v>12.55593</v>
      </c>
      <c r="AP154" s="609">
        <v>12.55593</v>
      </c>
      <c r="AQ154" s="146">
        <f t="shared" si="77"/>
        <v>2.3568999999999996</v>
      </c>
      <c r="AR154" s="147">
        <f t="shared" si="110"/>
        <v>2.3568999999999996</v>
      </c>
      <c r="AS154" s="148"/>
      <c r="AT154" s="149">
        <f t="shared" si="78"/>
        <v>0.15804511953800851</v>
      </c>
      <c r="AU154" s="149">
        <f t="shared" si="95"/>
        <v>0.15804511953800851</v>
      </c>
      <c r="AV154" s="149"/>
      <c r="AW154" s="150">
        <f t="shared" si="96"/>
        <v>1</v>
      </c>
      <c r="AX154" s="151"/>
      <c r="AY154" s="135">
        <v>2004</v>
      </c>
      <c r="AZ154" s="99" t="s">
        <v>515</v>
      </c>
      <c r="BA154" s="135" t="s">
        <v>455</v>
      </c>
      <c r="BB154" s="135" t="s">
        <v>8</v>
      </c>
      <c r="BC154" s="135" t="s">
        <v>133</v>
      </c>
      <c r="BD154" s="614" t="s">
        <v>401</v>
      </c>
      <c r="BE154" s="146">
        <v>11.39874</v>
      </c>
      <c r="BF154" s="147">
        <v>9.6163229999999995</v>
      </c>
      <c r="BG154" s="148">
        <v>9.6163229999999995</v>
      </c>
      <c r="BH154" s="146">
        <f t="shared" si="81"/>
        <v>1.7824170000000006</v>
      </c>
      <c r="BI154" s="147">
        <f t="shared" si="94"/>
        <v>1.7824170000000006</v>
      </c>
      <c r="BJ154" s="148"/>
      <c r="BK154" s="606">
        <f t="shared" si="83"/>
        <v>0.15636965138252126</v>
      </c>
      <c r="BL154" s="606">
        <f t="shared" si="84"/>
        <v>0.15636965138252126</v>
      </c>
      <c r="BM154" s="606"/>
      <c r="BN154" s="150">
        <f t="shared" si="85"/>
        <v>1</v>
      </c>
      <c r="BO154" s="151"/>
      <c r="BP154" s="81"/>
      <c r="BQ154" s="81"/>
      <c r="BR154" s="81"/>
      <c r="BS154" s="81"/>
      <c r="BT154" s="81"/>
      <c r="BU154" s="81"/>
      <c r="BV154" s="81"/>
      <c r="BW154" s="81"/>
      <c r="BX154" s="81"/>
    </row>
    <row r="155" spans="1:76" s="4" customFormat="1" ht="11.45" customHeight="1">
      <c r="A155" s="661">
        <v>2010</v>
      </c>
      <c r="B155" s="359" t="s">
        <v>512</v>
      </c>
      <c r="C155" s="116" t="s">
        <v>456</v>
      </c>
      <c r="D155" s="116" t="s">
        <v>4</v>
      </c>
      <c r="E155" s="508" t="s">
        <v>134</v>
      </c>
      <c r="F155" s="573" t="s">
        <v>313</v>
      </c>
      <c r="G155" s="603">
        <v>46.350990000000003</v>
      </c>
      <c r="H155" s="604">
        <v>16.1158</v>
      </c>
      <c r="I155" s="605">
        <v>16.563099999999999</v>
      </c>
      <c r="J155" s="603">
        <f t="shared" si="98"/>
        <v>29.787890000000004</v>
      </c>
      <c r="K155" s="604">
        <f t="shared" si="79"/>
        <v>30.235190000000003</v>
      </c>
      <c r="L155" s="605">
        <f t="shared" si="79"/>
        <v>-0.44729999999999848</v>
      </c>
      <c r="M155" s="834">
        <f t="shared" si="99"/>
        <v>0.64265919670755689</v>
      </c>
      <c r="N155" s="834">
        <f t="shared" si="100"/>
        <v>0.65230947602197931</v>
      </c>
      <c r="O155" s="834">
        <f t="shared" si="101"/>
        <v>-9.6502793144223765E-3</v>
      </c>
      <c r="P155" s="1142">
        <f t="shared" si="102"/>
        <v>1.0150161693224997</v>
      </c>
      <c r="Q155" s="1143">
        <f t="shared" si="103"/>
        <v>-1.5016169322499795E-2</v>
      </c>
      <c r="R155" s="508">
        <v>2010</v>
      </c>
      <c r="S155" s="508" t="s">
        <v>456</v>
      </c>
      <c r="T155" s="508" t="s">
        <v>4</v>
      </c>
      <c r="U155" s="508" t="s">
        <v>134</v>
      </c>
      <c r="V155" s="573" t="s">
        <v>313</v>
      </c>
      <c r="W155" s="603">
        <v>43.023490000000002</v>
      </c>
      <c r="X155" s="604">
        <v>9.1633899999999997</v>
      </c>
      <c r="Y155" s="605">
        <v>9.4029349999999994</v>
      </c>
      <c r="Z155" s="603">
        <f t="shared" si="104"/>
        <v>33.620555000000003</v>
      </c>
      <c r="AA155" s="604">
        <f t="shared" si="80"/>
        <v>33.860100000000003</v>
      </c>
      <c r="AB155" s="605">
        <f t="shared" si="80"/>
        <v>-0.23954499999999967</v>
      </c>
      <c r="AC155" s="834">
        <f t="shared" si="105"/>
        <v>0.78144648423454255</v>
      </c>
      <c r="AD155" s="834">
        <f t="shared" si="106"/>
        <v>0.78701425663050584</v>
      </c>
      <c r="AE155" s="834">
        <f t="shared" si="107"/>
        <v>-5.5677723959632209E-3</v>
      </c>
      <c r="AF155" s="1142">
        <f t="shared" si="108"/>
        <v>1.0071249567414935</v>
      </c>
      <c r="AG155" s="1143">
        <f t="shared" si="109"/>
        <v>-7.1249567414934005E-3</v>
      </c>
      <c r="AH155" s="508">
        <v>2010</v>
      </c>
      <c r="AI155" s="94" t="s">
        <v>512</v>
      </c>
      <c r="AJ155" s="1144" t="s">
        <v>456</v>
      </c>
      <c r="AK155" s="1144" t="s">
        <v>4</v>
      </c>
      <c r="AL155" s="1144" t="s">
        <v>134</v>
      </c>
      <c r="AM155" s="1145" t="s">
        <v>313</v>
      </c>
      <c r="AN155" s="574">
        <v>38.328510000000001</v>
      </c>
      <c r="AO155" s="575">
        <v>4.5951529999999998</v>
      </c>
      <c r="AP155" s="576">
        <v>4.6287380000000002</v>
      </c>
      <c r="AQ155" s="603">
        <f t="shared" si="77"/>
        <v>33.699772000000003</v>
      </c>
      <c r="AR155" s="604">
        <f t="shared" si="110"/>
        <v>33.733356999999998</v>
      </c>
      <c r="AS155" s="605">
        <f t="shared" si="110"/>
        <v>-3.358500000000042E-2</v>
      </c>
      <c r="AT155" s="834">
        <f t="shared" si="78"/>
        <v>0.87923511767089302</v>
      </c>
      <c r="AU155" s="834">
        <f t="shared" si="95"/>
        <v>0.88011135835961263</v>
      </c>
      <c r="AV155" s="834">
        <f t="shared" si="111"/>
        <v>-8.7624068871971334E-4</v>
      </c>
      <c r="AW155" s="1142">
        <f t="shared" si="96"/>
        <v>1.0009965942796288</v>
      </c>
      <c r="AX155" s="1143">
        <f>(AO155-AP155)/(AN155-AP155)</f>
        <v>-9.9659427962896664E-4</v>
      </c>
      <c r="AY155" s="508">
        <v>2010</v>
      </c>
      <c r="AZ155" s="94" t="s">
        <v>512</v>
      </c>
      <c r="BA155" s="508" t="s">
        <v>456</v>
      </c>
      <c r="BB155" s="508" t="s">
        <v>4</v>
      </c>
      <c r="BC155" s="508" t="s">
        <v>134</v>
      </c>
      <c r="BD155" s="1146" t="s">
        <v>313</v>
      </c>
      <c r="BE155" s="603">
        <v>33.91046</v>
      </c>
      <c r="BF155" s="604">
        <v>4.3568290000000003</v>
      </c>
      <c r="BG155" s="605">
        <v>4.4769160000000001</v>
      </c>
      <c r="BH155" s="603">
        <f t="shared" si="81"/>
        <v>29.433544000000001</v>
      </c>
      <c r="BI155" s="604">
        <f t="shared" si="94"/>
        <v>29.553630999999999</v>
      </c>
      <c r="BJ155" s="605">
        <f t="shared" si="94"/>
        <v>-0.12008699999999983</v>
      </c>
      <c r="BK155" s="834">
        <f t="shared" si="83"/>
        <v>0.86797831701486805</v>
      </c>
      <c r="BL155" s="834">
        <f t="shared" si="84"/>
        <v>0.87151961371211117</v>
      </c>
      <c r="BM155" s="834">
        <f t="shared" si="92"/>
        <v>-3.5412966972432646E-3</v>
      </c>
      <c r="BN155" s="1142">
        <f t="shared" si="85"/>
        <v>1.0040799368231021</v>
      </c>
      <c r="BO155" s="1143">
        <f t="shared" ref="BO155:BO157" si="113">(BF155-BG155)/(BE155-BG155)</f>
        <v>-4.0799368231022341E-3</v>
      </c>
      <c r="BP155" s="97"/>
      <c r="BQ155" s="97"/>
      <c r="BR155" s="97"/>
      <c r="BS155" s="97"/>
      <c r="BT155" s="97"/>
      <c r="BU155" s="97"/>
      <c r="BV155" s="97"/>
      <c r="BW155" s="97"/>
      <c r="BX155" s="97"/>
    </row>
    <row r="156" spans="1:76" s="4" customFormat="1" ht="11.45" customHeight="1">
      <c r="A156" s="663">
        <v>2007</v>
      </c>
      <c r="B156" s="87" t="s">
        <v>512</v>
      </c>
      <c r="C156" s="82" t="s">
        <v>456</v>
      </c>
      <c r="D156" s="82" t="s">
        <v>6</v>
      </c>
      <c r="E156" s="133" t="s">
        <v>135</v>
      </c>
      <c r="F156" s="583" t="s">
        <v>313</v>
      </c>
      <c r="G156" s="267">
        <v>38.783630000000002</v>
      </c>
      <c r="H156" s="268">
        <v>18.27102</v>
      </c>
      <c r="I156" s="269">
        <v>18.935839999999999</v>
      </c>
      <c r="J156" s="267">
        <f t="shared" si="98"/>
        <v>19.847790000000003</v>
      </c>
      <c r="K156" s="268">
        <f t="shared" si="79"/>
        <v>20.512610000000002</v>
      </c>
      <c r="L156" s="269">
        <f t="shared" si="79"/>
        <v>-0.66481999999999886</v>
      </c>
      <c r="M156" s="587">
        <f t="shared" si="99"/>
        <v>0.51175689330782093</v>
      </c>
      <c r="N156" s="587">
        <f t="shared" si="100"/>
        <v>0.52889866162605204</v>
      </c>
      <c r="O156" s="587">
        <f t="shared" si="101"/>
        <v>-1.7141768318231141E-2</v>
      </c>
      <c r="P156" s="588">
        <f t="shared" si="102"/>
        <v>1.0334959207045218</v>
      </c>
      <c r="Q156" s="589">
        <f t="shared" si="103"/>
        <v>-3.3495920704521696E-2</v>
      </c>
      <c r="R156" s="133">
        <v>2007</v>
      </c>
      <c r="S156" s="133" t="s">
        <v>456</v>
      </c>
      <c r="T156" s="133" t="s">
        <v>6</v>
      </c>
      <c r="U156" s="133" t="s">
        <v>135</v>
      </c>
      <c r="V156" s="583" t="s">
        <v>313</v>
      </c>
      <c r="W156" s="267">
        <v>35.505809999999997</v>
      </c>
      <c r="X156" s="268">
        <v>10.33296</v>
      </c>
      <c r="Y156" s="269">
        <v>10.746460000000001</v>
      </c>
      <c r="Z156" s="267">
        <f t="shared" si="104"/>
        <v>24.759349999999998</v>
      </c>
      <c r="AA156" s="268">
        <f t="shared" si="80"/>
        <v>25.172849999999997</v>
      </c>
      <c r="AB156" s="269">
        <f t="shared" si="80"/>
        <v>-0.41350000000000087</v>
      </c>
      <c r="AC156" s="587">
        <f t="shared" si="105"/>
        <v>0.69733235208547562</v>
      </c>
      <c r="AD156" s="587">
        <f t="shared" si="106"/>
        <v>0.70897833340515259</v>
      </c>
      <c r="AE156" s="587">
        <f t="shared" si="107"/>
        <v>-1.1645981319677002E-2</v>
      </c>
      <c r="AF156" s="588">
        <f t="shared" si="108"/>
        <v>1.0167007615304924</v>
      </c>
      <c r="AG156" s="589">
        <f t="shared" si="109"/>
        <v>-1.6700761530492558E-2</v>
      </c>
      <c r="AH156" s="133">
        <v>2007</v>
      </c>
      <c r="AI156" s="95" t="s">
        <v>512</v>
      </c>
      <c r="AJ156" s="1147" t="s">
        <v>456</v>
      </c>
      <c r="AK156" s="1147" t="s">
        <v>6</v>
      </c>
      <c r="AL156" s="1147" t="s">
        <v>135</v>
      </c>
      <c r="AM156" s="1148" t="s">
        <v>313</v>
      </c>
      <c r="AN156" s="584">
        <v>31.07883</v>
      </c>
      <c r="AO156" s="585">
        <v>3.5481340000000001</v>
      </c>
      <c r="AP156" s="586">
        <v>3.7891170000000001</v>
      </c>
      <c r="AQ156" s="267">
        <f t="shared" si="77"/>
        <v>27.289712999999999</v>
      </c>
      <c r="AR156" s="268">
        <f t="shared" si="110"/>
        <v>27.530695999999999</v>
      </c>
      <c r="AS156" s="269">
        <f t="shared" si="110"/>
        <v>-0.24098299999999995</v>
      </c>
      <c r="AT156" s="587">
        <f t="shared" si="78"/>
        <v>0.87808044897443049</v>
      </c>
      <c r="AU156" s="587">
        <f t="shared" si="95"/>
        <v>0.88583437664802689</v>
      </c>
      <c r="AV156" s="587">
        <f t="shared" si="111"/>
        <v>-7.7539276735964623E-3</v>
      </c>
      <c r="AW156" s="588">
        <f t="shared" si="96"/>
        <v>1.0088305435824847</v>
      </c>
      <c r="AX156" s="589">
        <f>(AO156-AP156)/(AN156-AP156)</f>
        <v>-8.8305435824847251E-3</v>
      </c>
      <c r="AY156" s="133">
        <v>2007</v>
      </c>
      <c r="AZ156" s="95" t="s">
        <v>512</v>
      </c>
      <c r="BA156" s="133" t="s">
        <v>456</v>
      </c>
      <c r="BB156" s="133" t="s">
        <v>6</v>
      </c>
      <c r="BC156" s="133" t="s">
        <v>135</v>
      </c>
      <c r="BD156" s="1149" t="s">
        <v>313</v>
      </c>
      <c r="BE156" s="267">
        <v>26.208970000000001</v>
      </c>
      <c r="BF156" s="268">
        <v>4.0541590000000003</v>
      </c>
      <c r="BG156" s="269">
        <v>4.2152190000000003</v>
      </c>
      <c r="BH156" s="267">
        <f t="shared" si="81"/>
        <v>21.993751</v>
      </c>
      <c r="BI156" s="268">
        <f t="shared" si="94"/>
        <v>22.154811000000002</v>
      </c>
      <c r="BJ156" s="269">
        <f t="shared" si="94"/>
        <v>-0.16105999999999998</v>
      </c>
      <c r="BK156" s="587">
        <f t="shared" si="83"/>
        <v>0.83916884181255502</v>
      </c>
      <c r="BL156" s="587">
        <f t="shared" si="84"/>
        <v>0.84531406613842519</v>
      </c>
      <c r="BM156" s="587">
        <f t="shared" si="92"/>
        <v>-6.1452243258701116E-3</v>
      </c>
      <c r="BN156" s="588">
        <f t="shared" si="85"/>
        <v>1.0073229891526918</v>
      </c>
      <c r="BO156" s="589">
        <f t="shared" si="113"/>
        <v>-7.3229891526915983E-3</v>
      </c>
      <c r="BP156" s="97"/>
      <c r="BQ156" s="97"/>
      <c r="BR156" s="97"/>
      <c r="BS156" s="97"/>
      <c r="BT156" s="97"/>
      <c r="BU156" s="97"/>
      <c r="BV156" s="97"/>
      <c r="BW156" s="97"/>
      <c r="BX156" s="97"/>
    </row>
    <row r="157" spans="1:76" s="4" customFormat="1" ht="11.45" customHeight="1">
      <c r="A157" s="663">
        <v>2004</v>
      </c>
      <c r="B157" s="87" t="s">
        <v>512</v>
      </c>
      <c r="C157" s="82" t="s">
        <v>456</v>
      </c>
      <c r="D157" s="82" t="s">
        <v>8</v>
      </c>
      <c r="E157" s="133" t="s">
        <v>136</v>
      </c>
      <c r="F157" s="583" t="s">
        <v>313</v>
      </c>
      <c r="G157" s="267">
        <v>36.247410000000002</v>
      </c>
      <c r="H157" s="268">
        <v>21.500350000000001</v>
      </c>
      <c r="I157" s="269">
        <v>22.57347</v>
      </c>
      <c r="J157" s="267">
        <f t="shared" si="98"/>
        <v>13.673940000000002</v>
      </c>
      <c r="K157" s="268">
        <f t="shared" si="79"/>
        <v>14.747060000000001</v>
      </c>
      <c r="L157" s="269">
        <f t="shared" si="79"/>
        <v>-1.0731199999999994</v>
      </c>
      <c r="M157" s="587">
        <f t="shared" si="99"/>
        <v>0.3772390910136752</v>
      </c>
      <c r="N157" s="587">
        <f t="shared" si="100"/>
        <v>0.40684451661511817</v>
      </c>
      <c r="O157" s="587">
        <f t="shared" si="101"/>
        <v>-2.9605425601442956E-2</v>
      </c>
      <c r="P157" s="588">
        <f t="shared" si="102"/>
        <v>1.0784792093573614</v>
      </c>
      <c r="Q157" s="589">
        <f t="shared" si="103"/>
        <v>-7.8479209357361468E-2</v>
      </c>
      <c r="R157" s="133">
        <v>2004</v>
      </c>
      <c r="S157" s="133" t="s">
        <v>456</v>
      </c>
      <c r="T157" s="133" t="s">
        <v>8</v>
      </c>
      <c r="U157" s="133" t="s">
        <v>136</v>
      </c>
      <c r="V157" s="583" t="s">
        <v>313</v>
      </c>
      <c r="W157" s="267">
        <v>33.216239999999999</v>
      </c>
      <c r="X157" s="268">
        <v>13.469519999999999</v>
      </c>
      <c r="Y157" s="269">
        <v>13.860749999999999</v>
      </c>
      <c r="Z157" s="267">
        <f t="shared" si="104"/>
        <v>19.35549</v>
      </c>
      <c r="AA157" s="268">
        <f t="shared" si="80"/>
        <v>19.74672</v>
      </c>
      <c r="AB157" s="269">
        <f t="shared" si="80"/>
        <v>-0.39123000000000019</v>
      </c>
      <c r="AC157" s="587">
        <f t="shared" si="105"/>
        <v>0.58271164948230147</v>
      </c>
      <c r="AD157" s="587">
        <f t="shared" si="106"/>
        <v>0.59448992420574998</v>
      </c>
      <c r="AE157" s="587">
        <f t="shared" si="107"/>
        <v>-1.1778274723448535E-2</v>
      </c>
      <c r="AF157" s="588">
        <f t="shared" si="108"/>
        <v>1.0202128698369299</v>
      </c>
      <c r="AG157" s="589">
        <f t="shared" si="109"/>
        <v>-2.0212869836929999E-2</v>
      </c>
      <c r="AH157" s="133">
        <v>2004</v>
      </c>
      <c r="AI157" s="95" t="s">
        <v>512</v>
      </c>
      <c r="AJ157" s="1147" t="s">
        <v>456</v>
      </c>
      <c r="AK157" s="1147" t="s">
        <v>8</v>
      </c>
      <c r="AL157" s="1147" t="s">
        <v>136</v>
      </c>
      <c r="AM157" s="1148" t="s">
        <v>313</v>
      </c>
      <c r="AN157" s="584">
        <v>28.923190000000002</v>
      </c>
      <c r="AO157" s="585">
        <v>5.5703060000000004</v>
      </c>
      <c r="AP157" s="586">
        <v>6.0289919999999997</v>
      </c>
      <c r="AQ157" s="267">
        <f t="shared" si="77"/>
        <v>22.894198000000003</v>
      </c>
      <c r="AR157" s="268">
        <f t="shared" si="110"/>
        <v>23.352884000000003</v>
      </c>
      <c r="AS157" s="269">
        <f t="shared" si="110"/>
        <v>-0.45868599999999926</v>
      </c>
      <c r="AT157" s="587">
        <f t="shared" si="78"/>
        <v>0.79155162345508923</v>
      </c>
      <c r="AU157" s="587">
        <f t="shared" si="95"/>
        <v>0.80741038592216152</v>
      </c>
      <c r="AV157" s="587">
        <f t="shared" si="111"/>
        <v>-1.5858762467072244E-2</v>
      </c>
      <c r="AW157" s="588">
        <f t="shared" si="96"/>
        <v>1.0200350324566949</v>
      </c>
      <c r="AX157" s="589">
        <f>(AO157-AP157)/(AN157-AP157)</f>
        <v>-2.0035032456694888E-2</v>
      </c>
      <c r="AY157" s="133">
        <v>2004</v>
      </c>
      <c r="AZ157" s="95" t="s">
        <v>512</v>
      </c>
      <c r="BA157" s="133" t="s">
        <v>456</v>
      </c>
      <c r="BB157" s="133" t="s">
        <v>8</v>
      </c>
      <c r="BC157" s="133" t="s">
        <v>136</v>
      </c>
      <c r="BD157" s="1149" t="s">
        <v>313</v>
      </c>
      <c r="BE157" s="267">
        <v>25.716059999999999</v>
      </c>
      <c r="BF157" s="268">
        <v>5.1707179999999999</v>
      </c>
      <c r="BG157" s="269">
        <v>5.4037459999999999</v>
      </c>
      <c r="BH157" s="267">
        <f t="shared" si="81"/>
        <v>20.312314000000001</v>
      </c>
      <c r="BI157" s="268">
        <f t="shared" si="94"/>
        <v>20.545341999999998</v>
      </c>
      <c r="BJ157" s="269">
        <f t="shared" si="94"/>
        <v>-0.23302800000000001</v>
      </c>
      <c r="BK157" s="587">
        <f t="shared" si="83"/>
        <v>0.7898688212735544</v>
      </c>
      <c r="BL157" s="587">
        <f t="shared" si="84"/>
        <v>0.79893039602489646</v>
      </c>
      <c r="BM157" s="587">
        <f t="shared" si="92"/>
        <v>-9.061574751342158E-3</v>
      </c>
      <c r="BN157" s="588">
        <f t="shared" si="85"/>
        <v>1.0114722527428435</v>
      </c>
      <c r="BO157" s="589">
        <f t="shared" si="113"/>
        <v>-1.1472252742843577E-2</v>
      </c>
      <c r="BP157" s="97"/>
      <c r="BQ157" s="97"/>
      <c r="BR157" s="97"/>
      <c r="BS157" s="97"/>
      <c r="BT157" s="97"/>
      <c r="BU157" s="97"/>
      <c r="BV157" s="97"/>
      <c r="BW157" s="97"/>
      <c r="BX157" s="97"/>
    </row>
    <row r="158" spans="1:76" s="4" customFormat="1" ht="11.45" customHeight="1">
      <c r="A158" s="664">
        <v>2000</v>
      </c>
      <c r="B158" s="90" t="s">
        <v>512</v>
      </c>
      <c r="C158" s="119" t="s">
        <v>456</v>
      </c>
      <c r="D158" s="119" t="s">
        <v>10</v>
      </c>
      <c r="E158" s="135" t="s">
        <v>137</v>
      </c>
      <c r="F158" s="601" t="s">
        <v>401</v>
      </c>
      <c r="G158" s="146">
        <v>33.613</v>
      </c>
      <c r="H158" s="147">
        <v>22.490639999999999</v>
      </c>
      <c r="I158" s="148">
        <v>22.490639999999999</v>
      </c>
      <c r="J158" s="146">
        <f t="shared" si="98"/>
        <v>11.12236</v>
      </c>
      <c r="K158" s="147">
        <f t="shared" si="79"/>
        <v>11.12236</v>
      </c>
      <c r="L158" s="148"/>
      <c r="M158" s="149">
        <f t="shared" si="99"/>
        <v>0.3308945943533752</v>
      </c>
      <c r="N158" s="149">
        <f t="shared" si="100"/>
        <v>0.3308945943533752</v>
      </c>
      <c r="O158" s="149"/>
      <c r="P158" s="150">
        <f t="shared" si="102"/>
        <v>1</v>
      </c>
      <c r="Q158" s="151"/>
      <c r="R158" s="135">
        <v>2000</v>
      </c>
      <c r="S158" s="135" t="s">
        <v>456</v>
      </c>
      <c r="T158" s="135" t="s">
        <v>10</v>
      </c>
      <c r="U158" s="135" t="s">
        <v>137</v>
      </c>
      <c r="V158" s="601" t="s">
        <v>401</v>
      </c>
      <c r="W158" s="146">
        <v>29.38381</v>
      </c>
      <c r="X158" s="147">
        <v>16.152560000000001</v>
      </c>
      <c r="Y158" s="148">
        <v>16.152560000000001</v>
      </c>
      <c r="Z158" s="146">
        <f t="shared" si="104"/>
        <v>13.231249999999999</v>
      </c>
      <c r="AA158" s="147">
        <f t="shared" si="80"/>
        <v>13.231249999999999</v>
      </c>
      <c r="AB158" s="148"/>
      <c r="AC158" s="149">
        <f t="shared" si="105"/>
        <v>0.45029048309256015</v>
      </c>
      <c r="AD158" s="149">
        <f t="shared" si="106"/>
        <v>0.45029048309256015</v>
      </c>
      <c r="AE158" s="149"/>
      <c r="AF158" s="150">
        <f t="shared" si="108"/>
        <v>1</v>
      </c>
      <c r="AG158" s="151"/>
      <c r="AH158" s="135">
        <v>2000</v>
      </c>
      <c r="AI158" s="99" t="s">
        <v>512</v>
      </c>
      <c r="AJ158" s="1159" t="s">
        <v>456</v>
      </c>
      <c r="AK158" s="1159" t="s">
        <v>10</v>
      </c>
      <c r="AL158" s="1159" t="s">
        <v>137</v>
      </c>
      <c r="AM158" s="1155" t="s">
        <v>401</v>
      </c>
      <c r="AN158" s="607">
        <v>26.23208</v>
      </c>
      <c r="AO158" s="608">
        <v>7.3620599999999996</v>
      </c>
      <c r="AP158" s="609">
        <v>7.3620599999999996</v>
      </c>
      <c r="AQ158" s="146">
        <f t="shared" si="77"/>
        <v>18.87002</v>
      </c>
      <c r="AR158" s="147">
        <f t="shared" si="110"/>
        <v>18.87002</v>
      </c>
      <c r="AS158" s="148"/>
      <c r="AT158" s="149">
        <f t="shared" si="78"/>
        <v>0.7193489803324784</v>
      </c>
      <c r="AU158" s="149">
        <f t="shared" si="95"/>
        <v>0.7193489803324784</v>
      </c>
      <c r="AV158" s="149"/>
      <c r="AW158" s="150">
        <f t="shared" si="96"/>
        <v>1</v>
      </c>
      <c r="AX158" s="151"/>
      <c r="AY158" s="135">
        <v>2000</v>
      </c>
      <c r="AZ158" s="99" t="s">
        <v>512</v>
      </c>
      <c r="BA158" s="135" t="s">
        <v>456</v>
      </c>
      <c r="BB158" s="135" t="s">
        <v>10</v>
      </c>
      <c r="BC158" s="135" t="s">
        <v>137</v>
      </c>
      <c r="BD158" s="614" t="s">
        <v>401</v>
      </c>
      <c r="BE158" s="146">
        <v>22.701149999999998</v>
      </c>
      <c r="BF158" s="147">
        <v>6.3369759999999999</v>
      </c>
      <c r="BG158" s="148">
        <v>6.3369759999999999</v>
      </c>
      <c r="BH158" s="146">
        <f t="shared" si="81"/>
        <v>16.364173999999998</v>
      </c>
      <c r="BI158" s="147">
        <f t="shared" si="94"/>
        <v>16.364173999999998</v>
      </c>
      <c r="BJ158" s="148"/>
      <c r="BK158" s="149">
        <f t="shared" si="83"/>
        <v>0.72085220352272905</v>
      </c>
      <c r="BL158" s="149">
        <f t="shared" si="84"/>
        <v>0.72085220352272905</v>
      </c>
      <c r="BM158" s="149"/>
      <c r="BN158" s="150">
        <f t="shared" si="85"/>
        <v>1</v>
      </c>
      <c r="BO158" s="151"/>
      <c r="BP158" s="97"/>
      <c r="BQ158" s="97"/>
      <c r="BR158" s="97"/>
      <c r="BS158" s="97"/>
      <c r="BT158" s="97"/>
      <c r="BU158" s="97"/>
      <c r="BV158" s="97"/>
      <c r="BW158" s="97"/>
      <c r="BX158" s="97"/>
    </row>
    <row r="159" spans="1:76" s="4" customFormat="1" ht="11.45" customHeight="1">
      <c r="A159" s="664">
        <v>1996</v>
      </c>
      <c r="B159" s="90" t="s">
        <v>512</v>
      </c>
      <c r="C159" s="119" t="s">
        <v>456</v>
      </c>
      <c r="D159" s="119" t="s">
        <v>12</v>
      </c>
      <c r="E159" s="135" t="s">
        <v>138</v>
      </c>
      <c r="F159" s="601" t="s">
        <v>401</v>
      </c>
      <c r="G159" s="146">
        <v>38.934370000000001</v>
      </c>
      <c r="H159" s="147">
        <v>21.856850000000001</v>
      </c>
      <c r="I159" s="148">
        <v>21.856850000000001</v>
      </c>
      <c r="J159" s="146">
        <f t="shared" si="98"/>
        <v>17.07752</v>
      </c>
      <c r="K159" s="147">
        <f t="shared" si="79"/>
        <v>17.07752</v>
      </c>
      <c r="L159" s="148"/>
      <c r="M159" s="149">
        <f t="shared" si="99"/>
        <v>0.43862325241168665</v>
      </c>
      <c r="N159" s="149">
        <f t="shared" si="100"/>
        <v>0.43862325241168665</v>
      </c>
      <c r="O159" s="149"/>
      <c r="P159" s="150">
        <f t="shared" si="102"/>
        <v>1</v>
      </c>
      <c r="Q159" s="151"/>
      <c r="R159" s="135">
        <v>1996</v>
      </c>
      <c r="S159" s="135" t="s">
        <v>456</v>
      </c>
      <c r="T159" s="135" t="s">
        <v>12</v>
      </c>
      <c r="U159" s="135" t="s">
        <v>138</v>
      </c>
      <c r="V159" s="601" t="s">
        <v>401</v>
      </c>
      <c r="W159" s="146">
        <v>34.190019999999997</v>
      </c>
      <c r="X159" s="147">
        <v>12.31779</v>
      </c>
      <c r="Y159" s="148">
        <v>12.31779</v>
      </c>
      <c r="Z159" s="146">
        <f t="shared" si="104"/>
        <v>21.872229999999995</v>
      </c>
      <c r="AA159" s="147">
        <f t="shared" si="80"/>
        <v>21.872229999999995</v>
      </c>
      <c r="AB159" s="148"/>
      <c r="AC159" s="149">
        <f t="shared" si="105"/>
        <v>0.63972556904032218</v>
      </c>
      <c r="AD159" s="149">
        <f t="shared" si="106"/>
        <v>0.63972556904032218</v>
      </c>
      <c r="AE159" s="149"/>
      <c r="AF159" s="150">
        <f t="shared" si="108"/>
        <v>1</v>
      </c>
      <c r="AG159" s="151"/>
      <c r="AH159" s="135">
        <v>1996</v>
      </c>
      <c r="AI159" s="99" t="s">
        <v>512</v>
      </c>
      <c r="AJ159" s="1159" t="s">
        <v>456</v>
      </c>
      <c r="AK159" s="1159" t="s">
        <v>12</v>
      </c>
      <c r="AL159" s="1159" t="s">
        <v>138</v>
      </c>
      <c r="AM159" s="1155" t="s">
        <v>401</v>
      </c>
      <c r="AN159" s="607">
        <v>29.651800000000001</v>
      </c>
      <c r="AO159" s="608">
        <v>3.9798559999999998</v>
      </c>
      <c r="AP159" s="609">
        <v>3.9798559999999998</v>
      </c>
      <c r="AQ159" s="146">
        <f t="shared" si="77"/>
        <v>25.671944000000003</v>
      </c>
      <c r="AR159" s="147">
        <f t="shared" si="110"/>
        <v>25.671944000000003</v>
      </c>
      <c r="AS159" s="148"/>
      <c r="AT159" s="149">
        <f t="shared" si="78"/>
        <v>0.86578028989808387</v>
      </c>
      <c r="AU159" s="149">
        <f t="shared" si="95"/>
        <v>0.86578028989808387</v>
      </c>
      <c r="AV159" s="149"/>
      <c r="AW159" s="150">
        <f t="shared" si="96"/>
        <v>1</v>
      </c>
      <c r="AX159" s="151"/>
      <c r="AY159" s="135">
        <v>1996</v>
      </c>
      <c r="AZ159" s="99" t="s">
        <v>512</v>
      </c>
      <c r="BA159" s="135" t="s">
        <v>456</v>
      </c>
      <c r="BB159" s="135" t="s">
        <v>12</v>
      </c>
      <c r="BC159" s="135" t="s">
        <v>138</v>
      </c>
      <c r="BD159" s="614" t="s">
        <v>401</v>
      </c>
      <c r="BE159" s="146">
        <v>26.91028</v>
      </c>
      <c r="BF159" s="147">
        <v>4.8509830000000003</v>
      </c>
      <c r="BG159" s="148">
        <v>4.8509830000000003</v>
      </c>
      <c r="BH159" s="146">
        <f t="shared" si="81"/>
        <v>22.059297000000001</v>
      </c>
      <c r="BI159" s="147">
        <f t="shared" si="94"/>
        <v>22.059297000000001</v>
      </c>
      <c r="BJ159" s="148"/>
      <c r="BK159" s="149">
        <f t="shared" si="83"/>
        <v>0.81973494887455656</v>
      </c>
      <c r="BL159" s="149">
        <f t="shared" si="84"/>
        <v>0.81973494887455656</v>
      </c>
      <c r="BM159" s="149"/>
      <c r="BN159" s="150">
        <f t="shared" si="85"/>
        <v>1</v>
      </c>
      <c r="BO159" s="151"/>
      <c r="BP159" s="97"/>
      <c r="BQ159" s="97"/>
      <c r="BR159" s="97"/>
      <c r="BS159" s="97"/>
      <c r="BT159" s="97"/>
      <c r="BU159" s="97"/>
      <c r="BV159" s="97"/>
      <c r="BW159" s="97"/>
      <c r="BX159" s="97"/>
    </row>
    <row r="160" spans="1:76" s="4" customFormat="1" ht="11.45" customHeight="1">
      <c r="A160" s="664">
        <v>1995</v>
      </c>
      <c r="B160" s="90" t="s">
        <v>512</v>
      </c>
      <c r="C160" s="119" t="s">
        <v>456</v>
      </c>
      <c r="D160" s="119" t="s">
        <v>12</v>
      </c>
      <c r="E160" s="135" t="s">
        <v>139</v>
      </c>
      <c r="F160" s="601" t="s">
        <v>401</v>
      </c>
      <c r="G160" s="146">
        <v>39.557139999999997</v>
      </c>
      <c r="H160" s="147">
        <v>20.8245</v>
      </c>
      <c r="I160" s="148">
        <v>20.8245</v>
      </c>
      <c r="J160" s="146">
        <f t="shared" si="98"/>
        <v>18.732639999999996</v>
      </c>
      <c r="K160" s="147">
        <f t="shared" si="79"/>
        <v>18.732639999999996</v>
      </c>
      <c r="L160" s="148"/>
      <c r="M160" s="149">
        <f t="shared" si="99"/>
        <v>0.47355900856330863</v>
      </c>
      <c r="N160" s="149">
        <f t="shared" si="100"/>
        <v>0.47355900856330863</v>
      </c>
      <c r="O160" s="149"/>
      <c r="P160" s="150">
        <f t="shared" si="102"/>
        <v>1</v>
      </c>
      <c r="Q160" s="151"/>
      <c r="R160" s="135">
        <v>1995</v>
      </c>
      <c r="S160" s="135" t="s">
        <v>456</v>
      </c>
      <c r="T160" s="135" t="s">
        <v>12</v>
      </c>
      <c r="U160" s="135" t="s">
        <v>139</v>
      </c>
      <c r="V160" s="601" t="s">
        <v>401</v>
      </c>
      <c r="W160" s="146">
        <v>34.663899999999998</v>
      </c>
      <c r="X160" s="147">
        <v>12.89725</v>
      </c>
      <c r="Y160" s="148">
        <v>12.89725</v>
      </c>
      <c r="Z160" s="146">
        <f t="shared" si="104"/>
        <v>21.766649999999998</v>
      </c>
      <c r="AA160" s="147">
        <f t="shared" si="80"/>
        <v>21.766649999999998</v>
      </c>
      <c r="AB160" s="148"/>
      <c r="AC160" s="149">
        <f t="shared" si="105"/>
        <v>0.62793424859868618</v>
      </c>
      <c r="AD160" s="149">
        <f t="shared" si="106"/>
        <v>0.62793424859868618</v>
      </c>
      <c r="AE160" s="149"/>
      <c r="AF160" s="150">
        <f t="shared" si="108"/>
        <v>1</v>
      </c>
      <c r="AG160" s="151"/>
      <c r="AH160" s="135">
        <v>1995</v>
      </c>
      <c r="AI160" s="99" t="s">
        <v>512</v>
      </c>
      <c r="AJ160" s="1159" t="s">
        <v>456</v>
      </c>
      <c r="AK160" s="1159" t="s">
        <v>12</v>
      </c>
      <c r="AL160" s="1159" t="s">
        <v>139</v>
      </c>
      <c r="AM160" s="1155" t="s">
        <v>401</v>
      </c>
      <c r="AN160" s="607">
        <v>30.64771</v>
      </c>
      <c r="AO160" s="608">
        <v>4.2332219999999996</v>
      </c>
      <c r="AP160" s="609">
        <v>4.2332219999999996</v>
      </c>
      <c r="AQ160" s="146">
        <f t="shared" si="77"/>
        <v>26.414487999999999</v>
      </c>
      <c r="AR160" s="147">
        <f t="shared" si="110"/>
        <v>26.414487999999999</v>
      </c>
      <c r="AS160" s="148"/>
      <c r="AT160" s="149">
        <f t="shared" si="78"/>
        <v>0.86187476976256949</v>
      </c>
      <c r="AU160" s="149">
        <f t="shared" si="95"/>
        <v>0.86187476976256949</v>
      </c>
      <c r="AV160" s="149"/>
      <c r="AW160" s="150">
        <f t="shared" si="96"/>
        <v>1</v>
      </c>
      <c r="AX160" s="151"/>
      <c r="AY160" s="135">
        <v>1995</v>
      </c>
      <c r="AZ160" s="99" t="s">
        <v>512</v>
      </c>
      <c r="BA160" s="135" t="s">
        <v>456</v>
      </c>
      <c r="BB160" s="135" t="s">
        <v>12</v>
      </c>
      <c r="BC160" s="135" t="s">
        <v>139</v>
      </c>
      <c r="BD160" s="614" t="s">
        <v>401</v>
      </c>
      <c r="BE160" s="146">
        <v>26.995629999999998</v>
      </c>
      <c r="BF160" s="147">
        <v>4.7750050000000002</v>
      </c>
      <c r="BG160" s="148">
        <v>4.7750050000000002</v>
      </c>
      <c r="BH160" s="146">
        <f t="shared" si="81"/>
        <v>22.220624999999998</v>
      </c>
      <c r="BI160" s="147">
        <f t="shared" si="94"/>
        <v>22.220624999999998</v>
      </c>
      <c r="BJ160" s="148"/>
      <c r="BK160" s="149">
        <f t="shared" si="83"/>
        <v>0.82311933449969499</v>
      </c>
      <c r="BL160" s="149">
        <f t="shared" si="84"/>
        <v>0.82311933449969499</v>
      </c>
      <c r="BM160" s="149"/>
      <c r="BN160" s="150">
        <f t="shared" si="85"/>
        <v>1</v>
      </c>
      <c r="BO160" s="151"/>
      <c r="BP160" s="97"/>
      <c r="BQ160" s="97"/>
      <c r="BR160" s="97"/>
      <c r="BS160" s="97"/>
      <c r="BT160" s="97"/>
      <c r="BU160" s="97"/>
      <c r="BV160" s="97"/>
      <c r="BW160" s="97"/>
      <c r="BX160" s="97"/>
    </row>
    <row r="161" spans="1:76" s="4" customFormat="1" ht="11.45" customHeight="1">
      <c r="A161" s="664">
        <v>1994</v>
      </c>
      <c r="B161" s="90" t="s">
        <v>512</v>
      </c>
      <c r="C161" s="119" t="s">
        <v>456</v>
      </c>
      <c r="D161" s="119" t="s">
        <v>12</v>
      </c>
      <c r="E161" s="135" t="s">
        <v>140</v>
      </c>
      <c r="F161" s="601" t="s">
        <v>401</v>
      </c>
      <c r="G161" s="146">
        <v>40.580530000000003</v>
      </c>
      <c r="H161" s="147">
        <v>20.400870000000001</v>
      </c>
      <c r="I161" s="148">
        <v>20.400870000000001</v>
      </c>
      <c r="J161" s="146">
        <f t="shared" si="98"/>
        <v>20.179660000000002</v>
      </c>
      <c r="K161" s="147">
        <f t="shared" si="79"/>
        <v>20.179660000000002</v>
      </c>
      <c r="L161" s="148"/>
      <c r="M161" s="149">
        <f t="shared" si="99"/>
        <v>0.49727443185192505</v>
      </c>
      <c r="N161" s="149">
        <f t="shared" si="100"/>
        <v>0.49727443185192505</v>
      </c>
      <c r="O161" s="149"/>
      <c r="P161" s="150">
        <f t="shared" si="102"/>
        <v>1</v>
      </c>
      <c r="Q161" s="151"/>
      <c r="R161" s="135">
        <v>1994</v>
      </c>
      <c r="S161" s="135" t="s">
        <v>456</v>
      </c>
      <c r="T161" s="135" t="s">
        <v>12</v>
      </c>
      <c r="U161" s="135" t="s">
        <v>140</v>
      </c>
      <c r="V161" s="601" t="s">
        <v>401</v>
      </c>
      <c r="W161" s="146">
        <v>35.370579999999997</v>
      </c>
      <c r="X161" s="147">
        <v>11.884499999999999</v>
      </c>
      <c r="Y161" s="148">
        <v>11.884499999999999</v>
      </c>
      <c r="Z161" s="146">
        <f t="shared" si="104"/>
        <v>23.486079999999998</v>
      </c>
      <c r="AA161" s="147">
        <f t="shared" si="80"/>
        <v>23.486079999999998</v>
      </c>
      <c r="AB161" s="148"/>
      <c r="AC161" s="149">
        <f t="shared" si="105"/>
        <v>0.66400042068860621</v>
      </c>
      <c r="AD161" s="149">
        <f t="shared" si="106"/>
        <v>0.66400042068860621</v>
      </c>
      <c r="AE161" s="149"/>
      <c r="AF161" s="150">
        <f t="shared" si="108"/>
        <v>1</v>
      </c>
      <c r="AG161" s="151"/>
      <c r="AH161" s="135">
        <v>1994</v>
      </c>
      <c r="AI161" s="99" t="s">
        <v>512</v>
      </c>
      <c r="AJ161" s="1159" t="s">
        <v>456</v>
      </c>
      <c r="AK161" s="1159" t="s">
        <v>12</v>
      </c>
      <c r="AL161" s="1159" t="s">
        <v>140</v>
      </c>
      <c r="AM161" s="1155" t="s">
        <v>401</v>
      </c>
      <c r="AN161" s="607">
        <v>31.936199999999999</v>
      </c>
      <c r="AO161" s="608">
        <v>2.5780479999999999</v>
      </c>
      <c r="AP161" s="609">
        <v>2.5780479999999999</v>
      </c>
      <c r="AQ161" s="146">
        <f t="shared" si="77"/>
        <v>29.358152</v>
      </c>
      <c r="AR161" s="147">
        <f t="shared" si="110"/>
        <v>29.358152</v>
      </c>
      <c r="AS161" s="148"/>
      <c r="AT161" s="149">
        <f t="shared" si="78"/>
        <v>0.91927505464018888</v>
      </c>
      <c r="AU161" s="149">
        <f t="shared" si="95"/>
        <v>0.91927505464018888</v>
      </c>
      <c r="AV161" s="149"/>
      <c r="AW161" s="150">
        <f t="shared" si="96"/>
        <v>1</v>
      </c>
      <c r="AX161" s="151"/>
      <c r="AY161" s="135">
        <v>1994</v>
      </c>
      <c r="AZ161" s="99" t="s">
        <v>512</v>
      </c>
      <c r="BA161" s="135" t="s">
        <v>456</v>
      </c>
      <c r="BB161" s="135" t="s">
        <v>12</v>
      </c>
      <c r="BC161" s="135" t="s">
        <v>140</v>
      </c>
      <c r="BD161" s="614" t="s">
        <v>401</v>
      </c>
      <c r="BE161" s="146">
        <v>28.335560000000001</v>
      </c>
      <c r="BF161" s="147">
        <v>4.3207880000000003</v>
      </c>
      <c r="BG161" s="148">
        <v>4.3207880000000003</v>
      </c>
      <c r="BH161" s="146">
        <f t="shared" si="81"/>
        <v>24.014772000000001</v>
      </c>
      <c r="BI161" s="147">
        <f t="shared" si="94"/>
        <v>24.014772000000001</v>
      </c>
      <c r="BJ161" s="148"/>
      <c r="BK161" s="149">
        <f t="shared" si="83"/>
        <v>0.84751358363836815</v>
      </c>
      <c r="BL161" s="149">
        <f t="shared" si="84"/>
        <v>0.84751358363836815</v>
      </c>
      <c r="BM161" s="149"/>
      <c r="BN161" s="150">
        <f t="shared" si="85"/>
        <v>1</v>
      </c>
      <c r="BO161" s="151"/>
      <c r="BP161" s="97"/>
      <c r="BQ161" s="97"/>
      <c r="BR161" s="97"/>
      <c r="BS161" s="97"/>
      <c r="BT161" s="97"/>
      <c r="BU161" s="97"/>
      <c r="BV161" s="97"/>
      <c r="BW161" s="97"/>
      <c r="BX161" s="97"/>
    </row>
    <row r="162" spans="1:76" s="4" customFormat="1" ht="11.45" customHeight="1">
      <c r="A162" s="662">
        <v>1987</v>
      </c>
      <c r="B162" s="91" t="s">
        <v>512</v>
      </c>
      <c r="C162" s="121" t="s">
        <v>456</v>
      </c>
      <c r="D162" s="121" t="s">
        <v>16</v>
      </c>
      <c r="E162" s="134" t="s">
        <v>141</v>
      </c>
      <c r="F162" s="590" t="s">
        <v>313</v>
      </c>
      <c r="G162" s="594">
        <v>35.52149</v>
      </c>
      <c r="H162" s="595">
        <v>18.323340000000002</v>
      </c>
      <c r="I162" s="596">
        <v>19.993970000000001</v>
      </c>
      <c r="J162" s="594">
        <f t="shared" si="98"/>
        <v>15.527519999999999</v>
      </c>
      <c r="K162" s="595">
        <f t="shared" si="79"/>
        <v>17.198149999999998</v>
      </c>
      <c r="L162" s="596">
        <f t="shared" si="79"/>
        <v>-1.6706299999999992</v>
      </c>
      <c r="M162" s="597">
        <f t="shared" si="99"/>
        <v>0.43713031181968998</v>
      </c>
      <c r="N162" s="597">
        <f t="shared" si="100"/>
        <v>0.48416184118402689</v>
      </c>
      <c r="O162" s="597">
        <f t="shared" si="101"/>
        <v>-4.703152936433689E-2</v>
      </c>
      <c r="P162" s="598">
        <f t="shared" si="102"/>
        <v>1.1075915535771328</v>
      </c>
      <c r="Q162" s="599">
        <f t="shared" si="103"/>
        <v>-0.10759155357713268</v>
      </c>
      <c r="R162" s="134">
        <v>1987</v>
      </c>
      <c r="S162" s="134" t="s">
        <v>456</v>
      </c>
      <c r="T162" s="134" t="s">
        <v>16</v>
      </c>
      <c r="U162" s="134" t="s">
        <v>141</v>
      </c>
      <c r="V162" s="590" t="s">
        <v>313</v>
      </c>
      <c r="W162" s="594">
        <v>31.972850000000001</v>
      </c>
      <c r="X162" s="595">
        <v>10.118359999999999</v>
      </c>
      <c r="Y162" s="596">
        <v>11.120480000000001</v>
      </c>
      <c r="Z162" s="594">
        <f t="shared" si="104"/>
        <v>20.852370000000001</v>
      </c>
      <c r="AA162" s="595">
        <f t="shared" si="80"/>
        <v>21.854490000000002</v>
      </c>
      <c r="AB162" s="596">
        <f t="shared" si="80"/>
        <v>-1.0021200000000015</v>
      </c>
      <c r="AC162" s="597">
        <f t="shared" si="105"/>
        <v>0.65218990487241524</v>
      </c>
      <c r="AD162" s="597">
        <f t="shared" si="106"/>
        <v>0.68353274731530034</v>
      </c>
      <c r="AE162" s="597">
        <f t="shared" si="107"/>
        <v>-3.1342842442885183E-2</v>
      </c>
      <c r="AF162" s="598">
        <f t="shared" si="108"/>
        <v>1.0480578466620343</v>
      </c>
      <c r="AG162" s="599">
        <f t="shared" si="109"/>
        <v>-4.8057846662034165E-2</v>
      </c>
      <c r="AH162" s="134">
        <v>1987</v>
      </c>
      <c r="AI162" s="96" t="s">
        <v>512</v>
      </c>
      <c r="AJ162" s="1150" t="s">
        <v>456</v>
      </c>
      <c r="AK162" s="1150" t="s">
        <v>16</v>
      </c>
      <c r="AL162" s="1150" t="s">
        <v>141</v>
      </c>
      <c r="AM162" s="1151" t="s">
        <v>313</v>
      </c>
      <c r="AN162" s="591">
        <v>29.071870000000001</v>
      </c>
      <c r="AO162" s="592">
        <v>4.0663679999999998</v>
      </c>
      <c r="AP162" s="593">
        <v>4.4297120000000003</v>
      </c>
      <c r="AQ162" s="594">
        <f t="shared" si="77"/>
        <v>24.642158000000002</v>
      </c>
      <c r="AR162" s="595">
        <f t="shared" ref="AR162:AS196" si="114">AN162-AO162</f>
        <v>25.005502</v>
      </c>
      <c r="AS162" s="596">
        <f t="shared" si="114"/>
        <v>-0.36334400000000056</v>
      </c>
      <c r="AT162" s="597">
        <f t="shared" si="78"/>
        <v>0.84762892789490329</v>
      </c>
      <c r="AU162" s="597">
        <f t="shared" si="95"/>
        <v>0.86012705753018293</v>
      </c>
      <c r="AV162" s="597">
        <f t="shared" si="111"/>
        <v>-1.2498129635279758E-2</v>
      </c>
      <c r="AW162" s="598">
        <f t="shared" si="96"/>
        <v>1.0147448125281884</v>
      </c>
      <c r="AX162" s="599">
        <f t="shared" ref="AX162:AX173" si="115">(AO162-AP162)/(AN162-AP162)</f>
        <v>-1.4744812528188503E-2</v>
      </c>
      <c r="AY162" s="134">
        <v>1987</v>
      </c>
      <c r="AZ162" s="96" t="s">
        <v>512</v>
      </c>
      <c r="BA162" s="134" t="s">
        <v>456</v>
      </c>
      <c r="BB162" s="134" t="s">
        <v>16</v>
      </c>
      <c r="BC162" s="134" t="s">
        <v>141</v>
      </c>
      <c r="BD162" s="1152" t="s">
        <v>313</v>
      </c>
      <c r="BE162" s="594">
        <v>25.957460000000001</v>
      </c>
      <c r="BF162" s="595">
        <v>4.7645470000000003</v>
      </c>
      <c r="BG162" s="596">
        <v>5.22898</v>
      </c>
      <c r="BH162" s="594">
        <f t="shared" si="81"/>
        <v>20.728480000000001</v>
      </c>
      <c r="BI162" s="595">
        <f t="shared" si="94"/>
        <v>21.192913000000001</v>
      </c>
      <c r="BJ162" s="596">
        <f t="shared" si="94"/>
        <v>-0.46443299999999965</v>
      </c>
      <c r="BK162" s="597">
        <f t="shared" si="83"/>
        <v>0.79855579089787676</v>
      </c>
      <c r="BL162" s="597">
        <f t="shared" si="84"/>
        <v>0.81644787278878594</v>
      </c>
      <c r="BM162" s="597">
        <f t="shared" si="92"/>
        <v>-1.7892081890909187E-2</v>
      </c>
      <c r="BN162" s="598">
        <f t="shared" si="85"/>
        <v>1.0224055502381264</v>
      </c>
      <c r="BO162" s="599">
        <f t="shared" ref="BO162:BO173" si="116">(BF162-BG162)/(BE162-BG162)</f>
        <v>-2.2405550238126463E-2</v>
      </c>
      <c r="BP162" s="97"/>
      <c r="BQ162" s="97"/>
      <c r="BR162" s="97"/>
      <c r="BS162" s="97"/>
      <c r="BT162" s="97"/>
      <c r="BU162" s="97"/>
      <c r="BV162" s="97"/>
      <c r="BW162" s="97"/>
      <c r="BX162" s="97"/>
    </row>
    <row r="163" spans="1:76" s="4" customFormat="1" ht="11.45" customHeight="1">
      <c r="A163" s="498">
        <v>2016</v>
      </c>
      <c r="B163" s="371" t="s">
        <v>516</v>
      </c>
      <c r="C163" s="491" t="s">
        <v>457</v>
      </c>
      <c r="D163" s="491" t="s">
        <v>623</v>
      </c>
      <c r="E163" s="491" t="s">
        <v>707</v>
      </c>
      <c r="F163" s="505" t="s">
        <v>313</v>
      </c>
      <c r="G163" s="603">
        <v>33.367789999999999</v>
      </c>
      <c r="H163" s="604">
        <v>22.776610000000002</v>
      </c>
      <c r="I163" s="605">
        <v>24.9864</v>
      </c>
      <c r="J163" s="513">
        <f t="shared" si="98"/>
        <v>8.3813899999999997</v>
      </c>
      <c r="K163" s="514">
        <f t="shared" si="79"/>
        <v>10.591179999999998</v>
      </c>
      <c r="L163" s="515">
        <f t="shared" si="79"/>
        <v>-2.2097899999999981</v>
      </c>
      <c r="M163" s="516">
        <f t="shared" si="99"/>
        <v>0.25118205311169844</v>
      </c>
      <c r="N163" s="517">
        <f t="shared" si="100"/>
        <v>0.31740729607804408</v>
      </c>
      <c r="O163" s="518">
        <f t="shared" si="101"/>
        <v>-6.6225242966345632E-2</v>
      </c>
      <c r="P163" s="517">
        <f t="shared" si="102"/>
        <v>1.2636543580480086</v>
      </c>
      <c r="Q163" s="518">
        <f t="shared" si="103"/>
        <v>-0.26365435804800852</v>
      </c>
      <c r="R163" s="491">
        <v>2016</v>
      </c>
      <c r="S163" s="491" t="s">
        <v>457</v>
      </c>
      <c r="T163" s="491" t="s">
        <v>623</v>
      </c>
      <c r="U163" s="491" t="s">
        <v>707</v>
      </c>
      <c r="V163" s="505" t="s">
        <v>313</v>
      </c>
      <c r="W163" s="603">
        <v>28.13025</v>
      </c>
      <c r="X163" s="604">
        <v>16.209240000000001</v>
      </c>
      <c r="Y163" s="605">
        <v>18.669840000000001</v>
      </c>
      <c r="Z163" s="513">
        <f t="shared" si="104"/>
        <v>9.4604099999999995</v>
      </c>
      <c r="AA163" s="514">
        <f t="shared" si="80"/>
        <v>11.921009999999999</v>
      </c>
      <c r="AB163" s="515">
        <f t="shared" si="80"/>
        <v>-2.4605999999999995</v>
      </c>
      <c r="AC163" s="516">
        <f t="shared" si="105"/>
        <v>0.33630735596022077</v>
      </c>
      <c r="AD163" s="517">
        <f t="shared" si="106"/>
        <v>0.42377902791478922</v>
      </c>
      <c r="AE163" s="518">
        <f t="shared" si="107"/>
        <v>-8.7471671954568467E-2</v>
      </c>
      <c r="AF163" s="517">
        <f t="shared" si="108"/>
        <v>1.2600944356534229</v>
      </c>
      <c r="AG163" s="518">
        <f t="shared" si="109"/>
        <v>-0.260094435653423</v>
      </c>
      <c r="AH163" s="491">
        <v>2016</v>
      </c>
      <c r="AI163" s="371" t="s">
        <v>516</v>
      </c>
      <c r="AJ163" s="1107" t="s">
        <v>457</v>
      </c>
      <c r="AK163" s="1107" t="s">
        <v>623</v>
      </c>
      <c r="AL163" s="1107" t="s">
        <v>707</v>
      </c>
      <c r="AM163" s="1131" t="s">
        <v>313</v>
      </c>
      <c r="AN163" s="574">
        <v>22.76342</v>
      </c>
      <c r="AO163" s="575">
        <v>10.646599999999999</v>
      </c>
      <c r="AP163" s="576">
        <v>11.959210000000001</v>
      </c>
      <c r="AQ163" s="513">
        <f t="shared" si="77"/>
        <v>10.804209999999999</v>
      </c>
      <c r="AR163" s="514">
        <f t="shared" si="114"/>
        <v>12.116820000000001</v>
      </c>
      <c r="AS163" s="515">
        <f t="shared" si="114"/>
        <v>-1.3126100000000012</v>
      </c>
      <c r="AT163" s="516">
        <f t="shared" si="78"/>
        <v>0.47463034992105751</v>
      </c>
      <c r="AU163" s="517">
        <f t="shared" si="95"/>
        <v>0.53229347786931847</v>
      </c>
      <c r="AV163" s="518">
        <f t="shared" si="111"/>
        <v>-5.7663127948260902E-2</v>
      </c>
      <c r="AW163" s="517">
        <f t="shared" si="96"/>
        <v>1.1214906041256141</v>
      </c>
      <c r="AX163" s="518">
        <f t="shared" si="115"/>
        <v>-0.1214906041256141</v>
      </c>
      <c r="AY163" s="498">
        <v>2016</v>
      </c>
      <c r="AZ163" s="371" t="s">
        <v>516</v>
      </c>
      <c r="BA163" s="491" t="s">
        <v>457</v>
      </c>
      <c r="BB163" s="491" t="s">
        <v>623</v>
      </c>
      <c r="BC163" s="491" t="s">
        <v>707</v>
      </c>
      <c r="BD163" s="700" t="s">
        <v>313</v>
      </c>
      <c r="BE163" s="603">
        <v>18.389620000000001</v>
      </c>
      <c r="BF163" s="604">
        <v>7.510834</v>
      </c>
      <c r="BG163" s="605">
        <v>8.5028220000000001</v>
      </c>
      <c r="BH163" s="514">
        <f t="shared" si="81"/>
        <v>9.8867980000000006</v>
      </c>
      <c r="BI163" s="514">
        <f t="shared" si="94"/>
        <v>10.878786000000002</v>
      </c>
      <c r="BJ163" s="514">
        <f t="shared" si="94"/>
        <v>-0.99198800000000009</v>
      </c>
      <c r="BK163" s="516">
        <f t="shared" si="83"/>
        <v>0.53762927129543736</v>
      </c>
      <c r="BL163" s="517">
        <f t="shared" si="84"/>
        <v>0.59157209338746541</v>
      </c>
      <c r="BM163" s="518">
        <f t="shared" si="92"/>
        <v>-5.3942822092028005E-2</v>
      </c>
      <c r="BN163" s="517">
        <f t="shared" si="85"/>
        <v>1.1003346078275293</v>
      </c>
      <c r="BO163" s="518">
        <f t="shared" si="116"/>
        <v>-0.1003346078275292</v>
      </c>
      <c r="BP163" s="97"/>
      <c r="BQ163" s="97"/>
      <c r="BR163" s="97"/>
      <c r="BS163" s="97"/>
      <c r="BT163" s="97"/>
      <c r="BU163" s="97"/>
      <c r="BV163" s="97"/>
      <c r="BW163" s="97"/>
      <c r="BX163" s="97"/>
    </row>
    <row r="164" spans="1:76" s="4" customFormat="1" ht="11.45" customHeight="1">
      <c r="A164" s="499">
        <v>2014</v>
      </c>
      <c r="B164" s="369" t="s">
        <v>516</v>
      </c>
      <c r="C164" s="205" t="s">
        <v>457</v>
      </c>
      <c r="D164" s="205" t="s">
        <v>680</v>
      </c>
      <c r="E164" s="205" t="s">
        <v>708</v>
      </c>
      <c r="F164" s="506" t="s">
        <v>313</v>
      </c>
      <c r="G164" s="267">
        <v>33.749809999999997</v>
      </c>
      <c r="H164" s="268">
        <v>23.146000000000001</v>
      </c>
      <c r="I164" s="269">
        <v>25.313639999999999</v>
      </c>
      <c r="J164" s="124">
        <f t="shared" si="98"/>
        <v>8.4361699999999971</v>
      </c>
      <c r="K164" s="125">
        <f t="shared" si="79"/>
        <v>10.603809999999996</v>
      </c>
      <c r="L164" s="126">
        <f t="shared" si="79"/>
        <v>-2.1676399999999987</v>
      </c>
      <c r="M164" s="128">
        <f t="shared" si="99"/>
        <v>0.24996199978607281</v>
      </c>
      <c r="N164" s="314">
        <f t="shared" si="100"/>
        <v>0.31418873172915629</v>
      </c>
      <c r="O164" s="129">
        <f t="shared" si="101"/>
        <v>-6.4226731943083495E-2</v>
      </c>
      <c r="P164" s="314">
        <f t="shared" si="102"/>
        <v>1.2569459837817398</v>
      </c>
      <c r="Q164" s="129">
        <f t="shared" si="103"/>
        <v>-0.25694598378173977</v>
      </c>
      <c r="R164" s="205">
        <v>2014</v>
      </c>
      <c r="S164" s="205" t="s">
        <v>457</v>
      </c>
      <c r="T164" s="205" t="s">
        <v>680</v>
      </c>
      <c r="U164" s="205" t="s">
        <v>708</v>
      </c>
      <c r="V164" s="506" t="s">
        <v>313</v>
      </c>
      <c r="W164" s="267">
        <v>28.80996</v>
      </c>
      <c r="X164" s="268">
        <v>17.052600000000002</v>
      </c>
      <c r="Y164" s="269">
        <v>19.282119999999999</v>
      </c>
      <c r="Z164" s="124">
        <f t="shared" si="104"/>
        <v>9.5278400000000012</v>
      </c>
      <c r="AA164" s="125">
        <f t="shared" si="80"/>
        <v>11.757359999999998</v>
      </c>
      <c r="AB164" s="126">
        <f t="shared" si="80"/>
        <v>-2.2295199999999973</v>
      </c>
      <c r="AC164" s="128">
        <f t="shared" si="105"/>
        <v>0.33071340605818267</v>
      </c>
      <c r="AD164" s="314">
        <f t="shared" si="106"/>
        <v>0.40810053189938472</v>
      </c>
      <c r="AE164" s="129">
        <f t="shared" si="107"/>
        <v>-7.738712584120204E-2</v>
      </c>
      <c r="AF164" s="314">
        <f t="shared" si="108"/>
        <v>1.2340005709583701</v>
      </c>
      <c r="AG164" s="129">
        <f t="shared" si="109"/>
        <v>-0.2340005709583701</v>
      </c>
      <c r="AH164" s="205">
        <v>2014</v>
      </c>
      <c r="AI164" s="369" t="s">
        <v>516</v>
      </c>
      <c r="AJ164" s="1110" t="s">
        <v>457</v>
      </c>
      <c r="AK164" s="1110" t="s">
        <v>680</v>
      </c>
      <c r="AL164" s="1110" t="s">
        <v>708</v>
      </c>
      <c r="AM164" s="1131" t="s">
        <v>313</v>
      </c>
      <c r="AN164" s="584">
        <v>23.387370000000001</v>
      </c>
      <c r="AO164" s="585">
        <v>11.827640000000001</v>
      </c>
      <c r="AP164" s="586">
        <v>13.13829</v>
      </c>
      <c r="AQ164" s="124">
        <f t="shared" si="77"/>
        <v>10.249080000000001</v>
      </c>
      <c r="AR164" s="125">
        <f t="shared" si="114"/>
        <v>11.55973</v>
      </c>
      <c r="AS164" s="126">
        <f t="shared" si="114"/>
        <v>-1.310649999999999</v>
      </c>
      <c r="AT164" s="128">
        <f t="shared" si="78"/>
        <v>0.43823140438621361</v>
      </c>
      <c r="AU164" s="314">
        <f t="shared" si="95"/>
        <v>0.49427233588043462</v>
      </c>
      <c r="AV164" s="129">
        <f t="shared" si="111"/>
        <v>-5.6040931494220979E-2</v>
      </c>
      <c r="AW164" s="314">
        <f t="shared" si="96"/>
        <v>1.1278797706720993</v>
      </c>
      <c r="AX164" s="129">
        <f t="shared" si="115"/>
        <v>-0.12787977067209924</v>
      </c>
      <c r="AY164" s="499">
        <v>2014</v>
      </c>
      <c r="AZ164" s="369" t="s">
        <v>516</v>
      </c>
      <c r="BA164" s="205" t="s">
        <v>457</v>
      </c>
      <c r="BB164" s="205" t="s">
        <v>680</v>
      </c>
      <c r="BC164" s="205" t="s">
        <v>708</v>
      </c>
      <c r="BD164" s="1132" t="s">
        <v>313</v>
      </c>
      <c r="BE164" s="267">
        <v>19.079129999999999</v>
      </c>
      <c r="BF164" s="268">
        <v>7.9646220000000003</v>
      </c>
      <c r="BG164" s="269">
        <v>9.0558420000000002</v>
      </c>
      <c r="BH164" s="125">
        <f t="shared" si="81"/>
        <v>10.023287999999999</v>
      </c>
      <c r="BI164" s="125">
        <f t="shared" si="94"/>
        <v>11.114507999999999</v>
      </c>
      <c r="BJ164" s="125">
        <f t="shared" si="94"/>
        <v>-1.0912199999999999</v>
      </c>
      <c r="BK164" s="128">
        <f t="shared" si="83"/>
        <v>0.52535351454704693</v>
      </c>
      <c r="BL164" s="314">
        <f t="shared" si="84"/>
        <v>0.58254794636862373</v>
      </c>
      <c r="BM164" s="129">
        <f t="shared" si="92"/>
        <v>-5.7194431821576762E-2</v>
      </c>
      <c r="BN164" s="314">
        <f t="shared" si="85"/>
        <v>1.1088684671137854</v>
      </c>
      <c r="BO164" s="129">
        <f t="shared" si="116"/>
        <v>-0.10886846711378541</v>
      </c>
      <c r="BP164" s="97"/>
      <c r="BQ164" s="97"/>
      <c r="BR164" s="97"/>
      <c r="BS164" s="97"/>
      <c r="BT164" s="97"/>
      <c r="BU164" s="97"/>
      <c r="BV164" s="97"/>
      <c r="BW164" s="97"/>
      <c r="BX164" s="97"/>
    </row>
    <row r="165" spans="1:76" s="4" customFormat="1" ht="11.45" customHeight="1">
      <c r="A165" s="499">
        <v>2012</v>
      </c>
      <c r="B165" s="369" t="s">
        <v>516</v>
      </c>
      <c r="C165" s="205" t="s">
        <v>457</v>
      </c>
      <c r="D165" s="205" t="s">
        <v>20</v>
      </c>
      <c r="E165" s="205" t="s">
        <v>142</v>
      </c>
      <c r="F165" s="506" t="s">
        <v>313</v>
      </c>
      <c r="G165" s="267">
        <v>36.03687</v>
      </c>
      <c r="H165" s="268">
        <v>23.78755</v>
      </c>
      <c r="I165" s="269">
        <v>26.231079999999999</v>
      </c>
      <c r="J165" s="124">
        <f t="shared" si="98"/>
        <v>9.8057900000000018</v>
      </c>
      <c r="K165" s="125">
        <f t="shared" si="79"/>
        <v>12.249320000000001</v>
      </c>
      <c r="L165" s="126">
        <f t="shared" si="79"/>
        <v>-2.4435299999999991</v>
      </c>
      <c r="M165" s="128">
        <f t="shared" si="99"/>
        <v>0.27210437532449411</v>
      </c>
      <c r="N165" s="314">
        <f t="shared" si="100"/>
        <v>0.33991076361515304</v>
      </c>
      <c r="O165" s="129">
        <f t="shared" si="101"/>
        <v>-6.7806388290658964E-2</v>
      </c>
      <c r="P165" s="314">
        <f t="shared" si="102"/>
        <v>1.2491925688802226</v>
      </c>
      <c r="Q165" s="129">
        <f t="shared" si="103"/>
        <v>-0.24919256888022268</v>
      </c>
      <c r="R165" s="205">
        <v>2012</v>
      </c>
      <c r="S165" s="205" t="s">
        <v>457</v>
      </c>
      <c r="T165" s="205" t="s">
        <v>20</v>
      </c>
      <c r="U165" s="205" t="s">
        <v>142</v>
      </c>
      <c r="V165" s="506" t="s">
        <v>313</v>
      </c>
      <c r="W165" s="267">
        <v>30.80472</v>
      </c>
      <c r="X165" s="268">
        <v>16.856739999999999</v>
      </c>
      <c r="Y165" s="269">
        <v>19.181940000000001</v>
      </c>
      <c r="Z165" s="124">
        <f t="shared" si="104"/>
        <v>11.622779999999999</v>
      </c>
      <c r="AA165" s="125">
        <f t="shared" si="80"/>
        <v>13.947980000000001</v>
      </c>
      <c r="AB165" s="126">
        <f t="shared" si="80"/>
        <v>-2.3252000000000024</v>
      </c>
      <c r="AC165" s="128">
        <f t="shared" si="105"/>
        <v>0.37730516622128035</v>
      </c>
      <c r="AD165" s="314">
        <f t="shared" si="106"/>
        <v>0.45278710535268624</v>
      </c>
      <c r="AE165" s="129">
        <f t="shared" si="107"/>
        <v>-7.5481939131405912E-2</v>
      </c>
      <c r="AF165" s="314">
        <f t="shared" si="108"/>
        <v>1.2000554084306856</v>
      </c>
      <c r="AG165" s="129">
        <f t="shared" si="109"/>
        <v>-0.20005540843068548</v>
      </c>
      <c r="AH165" s="205">
        <v>2012</v>
      </c>
      <c r="AI165" s="369" t="s">
        <v>516</v>
      </c>
      <c r="AJ165" s="1110" t="s">
        <v>457</v>
      </c>
      <c r="AK165" s="1110" t="s">
        <v>20</v>
      </c>
      <c r="AL165" s="1110" t="s">
        <v>142</v>
      </c>
      <c r="AM165" s="1131" t="s">
        <v>313</v>
      </c>
      <c r="AN165" s="584">
        <v>25.06184</v>
      </c>
      <c r="AO165" s="585">
        <v>10.88808</v>
      </c>
      <c r="AP165" s="586">
        <v>12.527839999999999</v>
      </c>
      <c r="AQ165" s="124">
        <f t="shared" si="77"/>
        <v>12.534000000000001</v>
      </c>
      <c r="AR165" s="125">
        <f t="shared" si="114"/>
        <v>14.17376</v>
      </c>
      <c r="AS165" s="126">
        <f t="shared" si="114"/>
        <v>-1.639759999999999</v>
      </c>
      <c r="AT165" s="128">
        <f t="shared" si="78"/>
        <v>0.50012289600444348</v>
      </c>
      <c r="AU165" s="314">
        <f t="shared" si="95"/>
        <v>0.56555145192850964</v>
      </c>
      <c r="AV165" s="129">
        <f t="shared" si="111"/>
        <v>-6.5428555924066184E-2</v>
      </c>
      <c r="AW165" s="314">
        <f t="shared" si="96"/>
        <v>1.1308249561193553</v>
      </c>
      <c r="AX165" s="129">
        <f t="shared" si="115"/>
        <v>-0.13082495611935527</v>
      </c>
      <c r="AY165" s="499">
        <v>2012</v>
      </c>
      <c r="AZ165" s="369" t="s">
        <v>516</v>
      </c>
      <c r="BA165" s="205" t="s">
        <v>457</v>
      </c>
      <c r="BB165" s="205" t="s">
        <v>20</v>
      </c>
      <c r="BC165" s="205" t="s">
        <v>142</v>
      </c>
      <c r="BD165" s="1132" t="s">
        <v>313</v>
      </c>
      <c r="BE165" s="267">
        <v>20.452999999999999</v>
      </c>
      <c r="BF165" s="268">
        <v>7.9230010000000002</v>
      </c>
      <c r="BG165" s="269">
        <v>9.002872</v>
      </c>
      <c r="BH165" s="125">
        <f t="shared" si="81"/>
        <v>11.450127999999999</v>
      </c>
      <c r="BI165" s="125">
        <f t="shared" si="94"/>
        <v>12.529999</v>
      </c>
      <c r="BJ165" s="125">
        <f t="shared" si="94"/>
        <v>-1.0798709999999998</v>
      </c>
      <c r="BK165" s="128">
        <f t="shared" si="83"/>
        <v>0.55982633354520117</v>
      </c>
      <c r="BL165" s="314">
        <f t="shared" si="84"/>
        <v>0.61262401603676719</v>
      </c>
      <c r="BM165" s="129">
        <f t="shared" si="92"/>
        <v>-5.2797682491566023E-2</v>
      </c>
      <c r="BN165" s="314">
        <f t="shared" si="85"/>
        <v>1.0943108234248562</v>
      </c>
      <c r="BO165" s="129">
        <f t="shared" si="116"/>
        <v>-9.4310823424856027E-2</v>
      </c>
      <c r="BP165" s="97"/>
      <c r="BQ165" s="97"/>
      <c r="BR165" s="97"/>
      <c r="BS165" s="97"/>
      <c r="BT165" s="97"/>
      <c r="BU165" s="97"/>
      <c r="BV165" s="97"/>
      <c r="BW165" s="97"/>
      <c r="BX165" s="97"/>
    </row>
    <row r="166" spans="1:76" s="4" customFormat="1" ht="11.45" customHeight="1">
      <c r="A166" s="499">
        <v>2010</v>
      </c>
      <c r="B166" s="369" t="s">
        <v>516</v>
      </c>
      <c r="C166" s="205" t="s">
        <v>457</v>
      </c>
      <c r="D166" s="205" t="s">
        <v>4</v>
      </c>
      <c r="E166" s="205" t="s">
        <v>143</v>
      </c>
      <c r="F166" s="506" t="s">
        <v>313</v>
      </c>
      <c r="G166" s="267">
        <v>37.798499999999997</v>
      </c>
      <c r="H166" s="268">
        <v>24.736550000000001</v>
      </c>
      <c r="I166" s="269">
        <v>28.02149</v>
      </c>
      <c r="J166" s="124">
        <f t="shared" si="98"/>
        <v>9.7770099999999971</v>
      </c>
      <c r="K166" s="125">
        <f t="shared" si="79"/>
        <v>13.061949999999996</v>
      </c>
      <c r="L166" s="126">
        <f t="shared" si="79"/>
        <v>-3.2849399999999989</v>
      </c>
      <c r="M166" s="128">
        <f t="shared" si="99"/>
        <v>0.25866132253925417</v>
      </c>
      <c r="N166" s="314">
        <f t="shared" si="100"/>
        <v>0.34556794581795564</v>
      </c>
      <c r="O166" s="129">
        <f t="shared" si="101"/>
        <v>-8.6906623278701509E-2</v>
      </c>
      <c r="P166" s="314">
        <f t="shared" si="102"/>
        <v>1.3359861552765109</v>
      </c>
      <c r="Q166" s="129">
        <f t="shared" si="103"/>
        <v>-0.33598615527651088</v>
      </c>
      <c r="R166" s="205">
        <v>2010</v>
      </c>
      <c r="S166" s="205" t="s">
        <v>457</v>
      </c>
      <c r="T166" s="205" t="s">
        <v>4</v>
      </c>
      <c r="U166" s="205" t="s">
        <v>143</v>
      </c>
      <c r="V166" s="506" t="s">
        <v>313</v>
      </c>
      <c r="W166" s="267">
        <v>32.362430000000003</v>
      </c>
      <c r="X166" s="268">
        <v>17.681059999999999</v>
      </c>
      <c r="Y166" s="269">
        <v>20.132819999999999</v>
      </c>
      <c r="Z166" s="124">
        <f t="shared" si="104"/>
        <v>12.229610000000005</v>
      </c>
      <c r="AA166" s="125">
        <f t="shared" si="80"/>
        <v>14.681370000000005</v>
      </c>
      <c r="AB166" s="126">
        <f t="shared" si="80"/>
        <v>-2.4517600000000002</v>
      </c>
      <c r="AC166" s="128">
        <f t="shared" si="105"/>
        <v>0.37789529401840355</v>
      </c>
      <c r="AD166" s="314">
        <f t="shared" si="106"/>
        <v>0.45365474718678428</v>
      </c>
      <c r="AE166" s="129">
        <f t="shared" si="107"/>
        <v>-7.5759453168380744E-2</v>
      </c>
      <c r="AF166" s="314">
        <f t="shared" si="108"/>
        <v>1.2004773659994064</v>
      </c>
      <c r="AG166" s="129">
        <f t="shared" si="109"/>
        <v>-0.2004773659994063</v>
      </c>
      <c r="AH166" s="205">
        <v>2010</v>
      </c>
      <c r="AI166" s="369" t="s">
        <v>516</v>
      </c>
      <c r="AJ166" s="1110" t="s">
        <v>457</v>
      </c>
      <c r="AK166" s="1110" t="s">
        <v>4</v>
      </c>
      <c r="AL166" s="1110" t="s">
        <v>143</v>
      </c>
      <c r="AM166" s="1131" t="s">
        <v>313</v>
      </c>
      <c r="AN166" s="584">
        <v>26.784030000000001</v>
      </c>
      <c r="AO166" s="585">
        <v>10.19753</v>
      </c>
      <c r="AP166" s="586">
        <v>11.91268</v>
      </c>
      <c r="AQ166" s="124">
        <f t="shared" ref="AQ166:AQ229" si="117">AN166-AP166</f>
        <v>14.871350000000001</v>
      </c>
      <c r="AR166" s="125">
        <f t="shared" si="114"/>
        <v>16.586500000000001</v>
      </c>
      <c r="AS166" s="126">
        <f t="shared" si="114"/>
        <v>-1.7151499999999995</v>
      </c>
      <c r="AT166" s="128">
        <f t="shared" ref="AT166:AT229" si="118">(AN166-AP166)/AN166</f>
        <v>0.55523197965354731</v>
      </c>
      <c r="AU166" s="314">
        <f t="shared" si="95"/>
        <v>0.61926827292233466</v>
      </c>
      <c r="AV166" s="129">
        <f t="shared" si="111"/>
        <v>-6.4036293268787389E-2</v>
      </c>
      <c r="AW166" s="314">
        <f t="shared" si="96"/>
        <v>1.1153325017567335</v>
      </c>
      <c r="AX166" s="129">
        <f t="shared" si="115"/>
        <v>-0.11533250175673354</v>
      </c>
      <c r="AY166" s="499">
        <v>2010</v>
      </c>
      <c r="AZ166" s="369" t="s">
        <v>516</v>
      </c>
      <c r="BA166" s="205" t="s">
        <v>457</v>
      </c>
      <c r="BB166" s="205" t="s">
        <v>4</v>
      </c>
      <c r="BC166" s="205" t="s">
        <v>143</v>
      </c>
      <c r="BD166" s="1132" t="s">
        <v>313</v>
      </c>
      <c r="BE166" s="267">
        <v>21.89404</v>
      </c>
      <c r="BF166" s="268">
        <v>7.7789349999999997</v>
      </c>
      <c r="BG166" s="269">
        <v>8.9151520000000009</v>
      </c>
      <c r="BH166" s="125">
        <f t="shared" si="81"/>
        <v>12.978888</v>
      </c>
      <c r="BI166" s="125">
        <f t="shared" si="94"/>
        <v>14.115105</v>
      </c>
      <c r="BJ166" s="125">
        <f t="shared" si="94"/>
        <v>-1.1362170000000011</v>
      </c>
      <c r="BK166" s="128">
        <f t="shared" si="83"/>
        <v>0.59280461714694954</v>
      </c>
      <c r="BL166" s="314">
        <f t="shared" si="84"/>
        <v>0.64470079528492685</v>
      </c>
      <c r="BM166" s="129">
        <f t="shared" si="92"/>
        <v>-5.1896178137977325E-2</v>
      </c>
      <c r="BN166" s="314">
        <f t="shared" si="85"/>
        <v>1.0875434783010687</v>
      </c>
      <c r="BO166" s="129">
        <f t="shared" si="116"/>
        <v>-8.754347830106872E-2</v>
      </c>
      <c r="BP166" s="97"/>
      <c r="BQ166" s="97"/>
      <c r="BR166" s="97"/>
      <c r="BS166" s="97"/>
      <c r="BT166" s="97"/>
      <c r="BU166" s="97"/>
      <c r="BV166" s="97"/>
      <c r="BW166" s="97"/>
      <c r="BX166" s="97"/>
    </row>
    <row r="167" spans="1:76" s="4" customFormat="1" ht="11.45" customHeight="1">
      <c r="A167" s="499">
        <v>2007</v>
      </c>
      <c r="B167" s="369" t="s">
        <v>516</v>
      </c>
      <c r="C167" s="205" t="s">
        <v>457</v>
      </c>
      <c r="D167" s="205" t="s">
        <v>6</v>
      </c>
      <c r="E167" s="205" t="s">
        <v>144</v>
      </c>
      <c r="F167" s="506" t="s">
        <v>313</v>
      </c>
      <c r="G167" s="267">
        <v>37.383600000000001</v>
      </c>
      <c r="H167" s="268">
        <v>23.131820000000001</v>
      </c>
      <c r="I167" s="269">
        <v>26.55274</v>
      </c>
      <c r="J167" s="124">
        <f t="shared" si="98"/>
        <v>10.830860000000001</v>
      </c>
      <c r="K167" s="125">
        <f t="shared" si="79"/>
        <v>14.25178</v>
      </c>
      <c r="L167" s="126">
        <f t="shared" si="79"/>
        <v>-3.4209199999999989</v>
      </c>
      <c r="M167" s="128">
        <f t="shared" si="99"/>
        <v>0.28972223113878814</v>
      </c>
      <c r="N167" s="314">
        <f t="shared" si="100"/>
        <v>0.38123080709187984</v>
      </c>
      <c r="O167" s="129">
        <f t="shared" si="101"/>
        <v>-9.1508575953091698E-2</v>
      </c>
      <c r="P167" s="314">
        <f t="shared" si="102"/>
        <v>1.3158493416035291</v>
      </c>
      <c r="Q167" s="129">
        <f t="shared" si="103"/>
        <v>-0.31584934160352901</v>
      </c>
      <c r="R167" s="205">
        <v>2007</v>
      </c>
      <c r="S167" s="205" t="s">
        <v>457</v>
      </c>
      <c r="T167" s="205" t="s">
        <v>6</v>
      </c>
      <c r="U167" s="205" t="s">
        <v>144</v>
      </c>
      <c r="V167" s="506" t="s">
        <v>313</v>
      </c>
      <c r="W167" s="267">
        <v>31.878150000000002</v>
      </c>
      <c r="X167" s="268">
        <v>16.560590000000001</v>
      </c>
      <c r="Y167" s="269">
        <v>18.855599999999999</v>
      </c>
      <c r="Z167" s="124">
        <f t="shared" si="104"/>
        <v>13.022550000000003</v>
      </c>
      <c r="AA167" s="125">
        <f t="shared" si="80"/>
        <v>15.31756</v>
      </c>
      <c r="AB167" s="126">
        <f t="shared" si="80"/>
        <v>-2.2950099999999978</v>
      </c>
      <c r="AC167" s="128">
        <f t="shared" si="105"/>
        <v>0.40851021781376906</v>
      </c>
      <c r="AD167" s="314">
        <f t="shared" si="106"/>
        <v>0.48050341691723014</v>
      </c>
      <c r="AE167" s="129">
        <f t="shared" si="107"/>
        <v>-7.1993199103461081E-2</v>
      </c>
      <c r="AF167" s="314">
        <f t="shared" si="108"/>
        <v>1.1762335333709601</v>
      </c>
      <c r="AG167" s="129">
        <f t="shared" si="109"/>
        <v>-0.17623353337096018</v>
      </c>
      <c r="AH167" s="205">
        <v>2007</v>
      </c>
      <c r="AI167" s="369" t="s">
        <v>516</v>
      </c>
      <c r="AJ167" s="1110" t="s">
        <v>457</v>
      </c>
      <c r="AK167" s="1110" t="s">
        <v>6</v>
      </c>
      <c r="AL167" s="1110" t="s">
        <v>144</v>
      </c>
      <c r="AM167" s="1131" t="s">
        <v>313</v>
      </c>
      <c r="AN167" s="584">
        <v>26.527280000000001</v>
      </c>
      <c r="AO167" s="585">
        <v>9.8834689999999998</v>
      </c>
      <c r="AP167" s="586">
        <v>11.580730000000001</v>
      </c>
      <c r="AQ167" s="124">
        <f t="shared" si="117"/>
        <v>14.94655</v>
      </c>
      <c r="AR167" s="125">
        <f t="shared" si="114"/>
        <v>16.643810999999999</v>
      </c>
      <c r="AS167" s="126">
        <f t="shared" si="114"/>
        <v>-1.697261000000001</v>
      </c>
      <c r="AT167" s="128">
        <f t="shared" si="118"/>
        <v>0.56344072969411108</v>
      </c>
      <c r="AU167" s="314">
        <f t="shared" si="95"/>
        <v>0.62742244964429061</v>
      </c>
      <c r="AV167" s="129">
        <f t="shared" si="111"/>
        <v>-6.3981719950179622E-2</v>
      </c>
      <c r="AW167" s="314">
        <f t="shared" si="96"/>
        <v>1.1135553689647444</v>
      </c>
      <c r="AX167" s="129">
        <f t="shared" si="115"/>
        <v>-0.11355536896474444</v>
      </c>
      <c r="AY167" s="499">
        <v>2007</v>
      </c>
      <c r="AZ167" s="369" t="s">
        <v>516</v>
      </c>
      <c r="BA167" s="205" t="s">
        <v>457</v>
      </c>
      <c r="BB167" s="205" t="s">
        <v>6</v>
      </c>
      <c r="BC167" s="205" t="s">
        <v>144</v>
      </c>
      <c r="BD167" s="1132" t="s">
        <v>313</v>
      </c>
      <c r="BE167" s="267">
        <v>22.277709999999999</v>
      </c>
      <c r="BF167" s="268">
        <v>7.3763019999999999</v>
      </c>
      <c r="BG167" s="269">
        <v>8.5085519999999999</v>
      </c>
      <c r="BH167" s="125">
        <f t="shared" ref="BH167:BH246" si="119">BE167-BG167</f>
        <v>13.769157999999999</v>
      </c>
      <c r="BI167" s="125">
        <f t="shared" si="94"/>
        <v>14.901408</v>
      </c>
      <c r="BJ167" s="125">
        <f t="shared" si="94"/>
        <v>-1.13225</v>
      </c>
      <c r="BK167" s="128">
        <f t="shared" ref="BK167:BK246" si="120">(BE167-BG167)/BE167</f>
        <v>0.61806882305227961</v>
      </c>
      <c r="BL167" s="314">
        <f t="shared" ref="BL167:BL246" si="121">(BE167-BF167)/BE167</f>
        <v>0.66889316720614467</v>
      </c>
      <c r="BM167" s="129">
        <f t="shared" si="92"/>
        <v>-5.0824344153865011E-2</v>
      </c>
      <c r="BN167" s="314">
        <f t="shared" ref="BN167:BN246" si="122">(BE167-BF167)/(BE167-BG167)</f>
        <v>1.0822308815106922</v>
      </c>
      <c r="BO167" s="129">
        <f t="shared" si="116"/>
        <v>-8.223088151069223E-2</v>
      </c>
      <c r="BP167" s="97"/>
      <c r="BQ167" s="97"/>
      <c r="BR167" s="97"/>
      <c r="BS167" s="97"/>
      <c r="BT167" s="97"/>
      <c r="BU167" s="97"/>
      <c r="BV167" s="97"/>
      <c r="BW167" s="97"/>
      <c r="BX167" s="97"/>
    </row>
    <row r="168" spans="1:76" s="4" customFormat="1" ht="11.45" customHeight="1">
      <c r="A168" s="499">
        <v>2005</v>
      </c>
      <c r="B168" s="369" t="s">
        <v>516</v>
      </c>
      <c r="C168" s="205" t="s">
        <v>457</v>
      </c>
      <c r="D168" s="205" t="s">
        <v>8</v>
      </c>
      <c r="E168" s="205" t="s">
        <v>145</v>
      </c>
      <c r="F168" s="506" t="s">
        <v>313</v>
      </c>
      <c r="G168" s="267">
        <v>37.93676</v>
      </c>
      <c r="H168" s="268">
        <v>23.59477</v>
      </c>
      <c r="I168" s="269">
        <v>26.785599999999999</v>
      </c>
      <c r="J168" s="124">
        <f t="shared" si="98"/>
        <v>11.151160000000001</v>
      </c>
      <c r="K168" s="125">
        <f t="shared" si="79"/>
        <v>14.341989999999999</v>
      </c>
      <c r="L168" s="126">
        <f t="shared" si="79"/>
        <v>-3.1908299999999983</v>
      </c>
      <c r="M168" s="128">
        <f t="shared" si="99"/>
        <v>0.29394075825136362</v>
      </c>
      <c r="N168" s="314">
        <f t="shared" si="100"/>
        <v>0.3780499441702454</v>
      </c>
      <c r="O168" s="129">
        <f t="shared" si="101"/>
        <v>-8.4109185918881793E-2</v>
      </c>
      <c r="P168" s="314">
        <f t="shared" si="102"/>
        <v>1.2861433249993721</v>
      </c>
      <c r="Q168" s="129">
        <f t="shared" si="103"/>
        <v>-0.28614332499937206</v>
      </c>
      <c r="R168" s="205">
        <v>2005</v>
      </c>
      <c r="S168" s="205" t="s">
        <v>457</v>
      </c>
      <c r="T168" s="205" t="s">
        <v>8</v>
      </c>
      <c r="U168" s="205" t="s">
        <v>145</v>
      </c>
      <c r="V168" s="506" t="s">
        <v>313</v>
      </c>
      <c r="W168" s="267">
        <v>32.753140000000002</v>
      </c>
      <c r="X168" s="268">
        <v>16.828620000000001</v>
      </c>
      <c r="Y168" s="269">
        <v>19.370940000000001</v>
      </c>
      <c r="Z168" s="124">
        <f t="shared" si="104"/>
        <v>13.382200000000001</v>
      </c>
      <c r="AA168" s="125">
        <f t="shared" si="80"/>
        <v>15.924520000000001</v>
      </c>
      <c r="AB168" s="126">
        <f t="shared" si="80"/>
        <v>-2.5423200000000001</v>
      </c>
      <c r="AC168" s="128">
        <f t="shared" si="105"/>
        <v>0.40857762034418688</v>
      </c>
      <c r="AD168" s="314">
        <f t="shared" si="106"/>
        <v>0.48619826984527287</v>
      </c>
      <c r="AE168" s="129">
        <f t="shared" si="107"/>
        <v>-7.7620649501086006E-2</v>
      </c>
      <c r="AF168" s="314">
        <f t="shared" si="108"/>
        <v>1.189977731613636</v>
      </c>
      <c r="AG168" s="129">
        <f t="shared" si="109"/>
        <v>-0.18997773161363601</v>
      </c>
      <c r="AH168" s="205">
        <v>2005</v>
      </c>
      <c r="AI168" s="369" t="s">
        <v>516</v>
      </c>
      <c r="AJ168" s="1110" t="s">
        <v>457</v>
      </c>
      <c r="AK168" s="1110" t="s">
        <v>8</v>
      </c>
      <c r="AL168" s="1110" t="s">
        <v>145</v>
      </c>
      <c r="AM168" s="1131" t="s">
        <v>313</v>
      </c>
      <c r="AN168" s="584">
        <v>27.677910000000001</v>
      </c>
      <c r="AO168" s="585">
        <v>10.13866</v>
      </c>
      <c r="AP168" s="586">
        <v>12.17773</v>
      </c>
      <c r="AQ168" s="124">
        <f t="shared" si="117"/>
        <v>15.50018</v>
      </c>
      <c r="AR168" s="125">
        <f t="shared" si="114"/>
        <v>17.539250000000003</v>
      </c>
      <c r="AS168" s="126">
        <f t="shared" si="114"/>
        <v>-2.0390700000000006</v>
      </c>
      <c r="AT168" s="128">
        <f t="shared" si="118"/>
        <v>0.56001988589456353</v>
      </c>
      <c r="AU168" s="314">
        <f t="shared" si="95"/>
        <v>0.63369127220949861</v>
      </c>
      <c r="AV168" s="129">
        <f t="shared" si="111"/>
        <v>-7.3671386314934931E-2</v>
      </c>
      <c r="AW168" s="314">
        <f t="shared" si="96"/>
        <v>1.1315513755324134</v>
      </c>
      <c r="AX168" s="129">
        <f t="shared" si="115"/>
        <v>-0.1315513755324132</v>
      </c>
      <c r="AY168" s="499">
        <v>2005</v>
      </c>
      <c r="AZ168" s="369" t="s">
        <v>516</v>
      </c>
      <c r="BA168" s="205" t="s">
        <v>457</v>
      </c>
      <c r="BB168" s="205" t="s">
        <v>8</v>
      </c>
      <c r="BC168" s="205" t="s">
        <v>145</v>
      </c>
      <c r="BD168" s="1132" t="s">
        <v>313</v>
      </c>
      <c r="BE168" s="267">
        <v>23.251899999999999</v>
      </c>
      <c r="BF168" s="268">
        <v>7.4930110000000001</v>
      </c>
      <c r="BG168" s="269">
        <v>8.7438020000000005</v>
      </c>
      <c r="BH168" s="125">
        <f t="shared" si="119"/>
        <v>14.508097999999999</v>
      </c>
      <c r="BI168" s="125">
        <f t="shared" si="94"/>
        <v>15.758889</v>
      </c>
      <c r="BJ168" s="125">
        <f t="shared" si="94"/>
        <v>-1.2507910000000004</v>
      </c>
      <c r="BK168" s="128">
        <f t="shared" si="120"/>
        <v>0.6239532253278226</v>
      </c>
      <c r="BL168" s="314">
        <f t="shared" si="121"/>
        <v>0.67774629170089329</v>
      </c>
      <c r="BM168" s="129">
        <f t="shared" si="92"/>
        <v>-5.379306637307061E-2</v>
      </c>
      <c r="BN168" s="314">
        <f t="shared" si="122"/>
        <v>1.0862132996344525</v>
      </c>
      <c r="BO168" s="129">
        <f t="shared" si="116"/>
        <v>-8.621329963445247E-2</v>
      </c>
      <c r="BP168" s="97"/>
      <c r="BQ168" s="97"/>
      <c r="BR168" s="97"/>
      <c r="BS168" s="97"/>
      <c r="BT168" s="97"/>
      <c r="BU168" s="97"/>
      <c r="BV168" s="97"/>
      <c r="BW168" s="97"/>
      <c r="BX168" s="97"/>
    </row>
    <row r="169" spans="1:76" s="4" customFormat="1" ht="11.45" customHeight="1">
      <c r="A169" s="499">
        <v>2001</v>
      </c>
      <c r="B169" s="369" t="s">
        <v>516</v>
      </c>
      <c r="C169" s="205" t="s">
        <v>457</v>
      </c>
      <c r="D169" s="205" t="s">
        <v>10</v>
      </c>
      <c r="E169" s="205" t="s">
        <v>146</v>
      </c>
      <c r="F169" s="506" t="s">
        <v>313</v>
      </c>
      <c r="G169" s="267">
        <v>37.370849999999997</v>
      </c>
      <c r="H169" s="268">
        <v>19.943180000000002</v>
      </c>
      <c r="I169" s="269">
        <v>23.555569999999999</v>
      </c>
      <c r="J169" s="124">
        <f t="shared" si="98"/>
        <v>13.815279999999998</v>
      </c>
      <c r="K169" s="125">
        <f t="shared" si="79"/>
        <v>17.427669999999996</v>
      </c>
      <c r="L169" s="126">
        <f t="shared" si="79"/>
        <v>-3.6123899999999978</v>
      </c>
      <c r="M169" s="128">
        <f t="shared" si="99"/>
        <v>0.36968064681429508</v>
      </c>
      <c r="N169" s="314">
        <f t="shared" si="100"/>
        <v>0.46634395524854255</v>
      </c>
      <c r="O169" s="129">
        <f t="shared" si="101"/>
        <v>-9.6663308434247502E-2</v>
      </c>
      <c r="P169" s="314">
        <f t="shared" si="102"/>
        <v>1.2614778708792003</v>
      </c>
      <c r="Q169" s="129">
        <f t="shared" si="103"/>
        <v>-0.26147787087920032</v>
      </c>
      <c r="R169" s="205">
        <v>2001</v>
      </c>
      <c r="S169" s="205" t="s">
        <v>457</v>
      </c>
      <c r="T169" s="205" t="s">
        <v>10</v>
      </c>
      <c r="U169" s="205" t="s">
        <v>146</v>
      </c>
      <c r="V169" s="506" t="s">
        <v>313</v>
      </c>
      <c r="W169" s="267">
        <v>32.817329999999998</v>
      </c>
      <c r="X169" s="268">
        <v>13.05457</v>
      </c>
      <c r="Y169" s="269">
        <v>15.58924</v>
      </c>
      <c r="Z169" s="124">
        <f t="shared" si="104"/>
        <v>17.228089999999998</v>
      </c>
      <c r="AA169" s="125">
        <f t="shared" si="80"/>
        <v>19.76276</v>
      </c>
      <c r="AB169" s="126">
        <f t="shared" si="80"/>
        <v>-2.5346700000000002</v>
      </c>
      <c r="AC169" s="128">
        <f t="shared" si="105"/>
        <v>0.52496927690339212</v>
      </c>
      <c r="AD169" s="314">
        <f t="shared" si="106"/>
        <v>0.60220499352019197</v>
      </c>
      <c r="AE169" s="129">
        <f t="shared" si="107"/>
        <v>-7.7235716616799732E-2</v>
      </c>
      <c r="AF169" s="314">
        <f t="shared" si="108"/>
        <v>1.1471242604374601</v>
      </c>
      <c r="AG169" s="129">
        <f t="shared" si="109"/>
        <v>-0.14712426043746002</v>
      </c>
      <c r="AH169" s="205">
        <v>2001</v>
      </c>
      <c r="AI169" s="369" t="s">
        <v>516</v>
      </c>
      <c r="AJ169" s="1110" t="s">
        <v>457</v>
      </c>
      <c r="AK169" s="1110" t="s">
        <v>10</v>
      </c>
      <c r="AL169" s="1110" t="s">
        <v>146</v>
      </c>
      <c r="AM169" s="1131" t="s">
        <v>313</v>
      </c>
      <c r="AN169" s="584">
        <v>28.067080000000001</v>
      </c>
      <c r="AO169" s="585">
        <v>5.9510490000000003</v>
      </c>
      <c r="AP169" s="586">
        <v>7.6014999999999997</v>
      </c>
      <c r="AQ169" s="124">
        <f t="shared" si="117"/>
        <v>20.465580000000003</v>
      </c>
      <c r="AR169" s="125">
        <f t="shared" si="114"/>
        <v>22.116031</v>
      </c>
      <c r="AS169" s="126">
        <f t="shared" si="114"/>
        <v>-1.6504509999999994</v>
      </c>
      <c r="AT169" s="128">
        <f t="shared" si="118"/>
        <v>0.72916669635744091</v>
      </c>
      <c r="AU169" s="314">
        <f t="shared" si="95"/>
        <v>0.7879704978216473</v>
      </c>
      <c r="AV169" s="129">
        <f t="shared" si="111"/>
        <v>-5.8803801464206447E-2</v>
      </c>
      <c r="AW169" s="314">
        <f t="shared" si="96"/>
        <v>1.0806452101528516</v>
      </c>
      <c r="AX169" s="129">
        <f t="shared" si="115"/>
        <v>-8.0645210152851726E-2</v>
      </c>
      <c r="AY169" s="499">
        <v>2001</v>
      </c>
      <c r="AZ169" s="369" t="s">
        <v>516</v>
      </c>
      <c r="BA169" s="205" t="s">
        <v>457</v>
      </c>
      <c r="BB169" s="205" t="s">
        <v>10</v>
      </c>
      <c r="BC169" s="205" t="s">
        <v>146</v>
      </c>
      <c r="BD169" s="1132" t="s">
        <v>313</v>
      </c>
      <c r="BE169" s="267">
        <v>24.42135</v>
      </c>
      <c r="BF169" s="268">
        <v>5.3852929999999999</v>
      </c>
      <c r="BG169" s="269">
        <v>6.4921930000000003</v>
      </c>
      <c r="BH169" s="125">
        <f t="shared" si="119"/>
        <v>17.929157</v>
      </c>
      <c r="BI169" s="125">
        <f t="shared" si="94"/>
        <v>19.036057</v>
      </c>
      <c r="BJ169" s="125">
        <f t="shared" si="94"/>
        <v>-1.1069000000000004</v>
      </c>
      <c r="BK169" s="128">
        <f t="shared" si="120"/>
        <v>0.73415912715718012</v>
      </c>
      <c r="BL169" s="314">
        <f t="shared" si="121"/>
        <v>0.77948422179773025</v>
      </c>
      <c r="BM169" s="129">
        <f t="shared" si="92"/>
        <v>-4.5325094640550193E-2</v>
      </c>
      <c r="BN169" s="314">
        <f t="shared" si="122"/>
        <v>1.0617374258031205</v>
      </c>
      <c r="BO169" s="129">
        <f t="shared" si="116"/>
        <v>-6.1737425803120603E-2</v>
      </c>
      <c r="BP169" s="97"/>
      <c r="BQ169" s="97"/>
      <c r="BR169" s="97"/>
      <c r="BS169" s="97"/>
      <c r="BT169" s="97"/>
      <c r="BU169" s="97"/>
      <c r="BV169" s="97"/>
      <c r="BW169" s="97"/>
      <c r="BX169" s="97"/>
    </row>
    <row r="170" spans="1:76" s="4" customFormat="1" ht="11.45" customHeight="1">
      <c r="A170" s="499">
        <v>1997</v>
      </c>
      <c r="B170" s="369" t="s">
        <v>516</v>
      </c>
      <c r="C170" s="205" t="s">
        <v>457</v>
      </c>
      <c r="D170" s="205" t="s">
        <v>12</v>
      </c>
      <c r="E170" s="205" t="s">
        <v>147</v>
      </c>
      <c r="F170" s="506" t="s">
        <v>313</v>
      </c>
      <c r="G170" s="267">
        <v>33.73198</v>
      </c>
      <c r="H170" s="268">
        <v>18.075019999999999</v>
      </c>
      <c r="I170" s="269">
        <v>21.928170000000001</v>
      </c>
      <c r="J170" s="124">
        <f t="shared" si="98"/>
        <v>11.803809999999999</v>
      </c>
      <c r="K170" s="125">
        <f t="shared" si="79"/>
        <v>15.656960000000002</v>
      </c>
      <c r="L170" s="126">
        <f t="shared" si="79"/>
        <v>-3.853150000000003</v>
      </c>
      <c r="M170" s="128">
        <f t="shared" si="99"/>
        <v>0.34992935487332788</v>
      </c>
      <c r="N170" s="314">
        <f t="shared" si="100"/>
        <v>0.46415775178332258</v>
      </c>
      <c r="O170" s="129">
        <f t="shared" si="101"/>
        <v>-0.1142283969099947</v>
      </c>
      <c r="P170" s="314">
        <f t="shared" si="102"/>
        <v>1.3264327365486233</v>
      </c>
      <c r="Q170" s="129">
        <f t="shared" si="103"/>
        <v>-0.32643273654862315</v>
      </c>
      <c r="R170" s="205">
        <v>1997</v>
      </c>
      <c r="S170" s="205" t="s">
        <v>457</v>
      </c>
      <c r="T170" s="205" t="s">
        <v>12</v>
      </c>
      <c r="U170" s="205" t="s">
        <v>147</v>
      </c>
      <c r="V170" s="506" t="s">
        <v>313</v>
      </c>
      <c r="W170" s="267">
        <v>28.626339999999999</v>
      </c>
      <c r="X170" s="268">
        <v>11.39762</v>
      </c>
      <c r="Y170" s="269">
        <v>13.49006</v>
      </c>
      <c r="Z170" s="124">
        <f t="shared" si="104"/>
        <v>15.136279999999999</v>
      </c>
      <c r="AA170" s="125">
        <f t="shared" si="80"/>
        <v>17.228719999999999</v>
      </c>
      <c r="AB170" s="126">
        <f t="shared" si="80"/>
        <v>-2.0924399999999999</v>
      </c>
      <c r="AC170" s="128">
        <f t="shared" si="105"/>
        <v>0.52875358847830356</v>
      </c>
      <c r="AD170" s="314">
        <f t="shared" si="106"/>
        <v>0.60184850735371687</v>
      </c>
      <c r="AE170" s="129">
        <f t="shared" si="107"/>
        <v>-7.3094918875413334E-2</v>
      </c>
      <c r="AF170" s="314">
        <f t="shared" si="108"/>
        <v>1.1382400431281663</v>
      </c>
      <c r="AG170" s="129">
        <f t="shared" si="109"/>
        <v>-0.13824004312816623</v>
      </c>
      <c r="AH170" s="205">
        <v>1997</v>
      </c>
      <c r="AI170" s="369" t="s">
        <v>516</v>
      </c>
      <c r="AJ170" s="1110" t="s">
        <v>457</v>
      </c>
      <c r="AK170" s="1110" t="s">
        <v>12</v>
      </c>
      <c r="AL170" s="1110" t="s">
        <v>147</v>
      </c>
      <c r="AM170" s="1131" t="s">
        <v>313</v>
      </c>
      <c r="AN170" s="584">
        <v>24.013639999999999</v>
      </c>
      <c r="AO170" s="585">
        <v>5.8787440000000002</v>
      </c>
      <c r="AP170" s="586">
        <v>8.1607559999999992</v>
      </c>
      <c r="AQ170" s="124">
        <f t="shared" si="117"/>
        <v>15.852884</v>
      </c>
      <c r="AR170" s="125">
        <f t="shared" si="114"/>
        <v>18.134895999999998</v>
      </c>
      <c r="AS170" s="126">
        <f t="shared" si="114"/>
        <v>-2.282011999999999</v>
      </c>
      <c r="AT170" s="128">
        <f t="shared" si="118"/>
        <v>0.66016164146709955</v>
      </c>
      <c r="AU170" s="314">
        <f t="shared" si="95"/>
        <v>0.75519146618338573</v>
      </c>
      <c r="AV170" s="129">
        <f t="shared" si="111"/>
        <v>-9.502982471628621E-2</v>
      </c>
      <c r="AW170" s="314">
        <f t="shared" si="96"/>
        <v>1.143949328084404</v>
      </c>
      <c r="AX170" s="129">
        <f t="shared" si="115"/>
        <v>-0.14394932808440403</v>
      </c>
      <c r="AY170" s="499">
        <v>1997</v>
      </c>
      <c r="AZ170" s="369" t="s">
        <v>516</v>
      </c>
      <c r="BA170" s="205" t="s">
        <v>457</v>
      </c>
      <c r="BB170" s="205" t="s">
        <v>12</v>
      </c>
      <c r="BC170" s="205" t="s">
        <v>147</v>
      </c>
      <c r="BD170" s="1132" t="s">
        <v>313</v>
      </c>
      <c r="BE170" s="267">
        <v>20.353370000000002</v>
      </c>
      <c r="BF170" s="268">
        <v>4.8559390000000002</v>
      </c>
      <c r="BG170" s="269">
        <v>6.0609820000000001</v>
      </c>
      <c r="BH170" s="125">
        <f t="shared" si="119"/>
        <v>14.292388000000003</v>
      </c>
      <c r="BI170" s="125">
        <f t="shared" si="94"/>
        <v>15.497431000000002</v>
      </c>
      <c r="BJ170" s="125">
        <f t="shared" si="94"/>
        <v>-1.2050429999999999</v>
      </c>
      <c r="BK170" s="128">
        <f t="shared" si="120"/>
        <v>0.70221236090141348</v>
      </c>
      <c r="BL170" s="314">
        <f t="shared" si="121"/>
        <v>0.76141842849611641</v>
      </c>
      <c r="BM170" s="129">
        <f t="shared" ref="BM170:BM173" si="123">(BF170-BG170)/BE170</f>
        <v>-5.9206067594702975E-2</v>
      </c>
      <c r="BN170" s="314">
        <f t="shared" si="122"/>
        <v>1.0843136220483238</v>
      </c>
      <c r="BO170" s="129">
        <f t="shared" si="116"/>
        <v>-8.4313622048323877E-2</v>
      </c>
      <c r="BP170" s="97"/>
      <c r="BQ170" s="97"/>
      <c r="BR170" s="97"/>
      <c r="BS170" s="97"/>
      <c r="BT170" s="97"/>
      <c r="BU170" s="97"/>
      <c r="BV170" s="97"/>
      <c r="BW170" s="97"/>
      <c r="BX170" s="97"/>
    </row>
    <row r="171" spans="1:76" s="4" customFormat="1" ht="11.45" customHeight="1">
      <c r="A171" s="499">
        <v>1992</v>
      </c>
      <c r="B171" s="369" t="s">
        <v>516</v>
      </c>
      <c r="C171" s="205" t="s">
        <v>457</v>
      </c>
      <c r="D171" s="205" t="s">
        <v>14</v>
      </c>
      <c r="E171" s="205" t="s">
        <v>148</v>
      </c>
      <c r="F171" s="506" t="s">
        <v>313</v>
      </c>
      <c r="G171" s="267">
        <v>31.726030000000002</v>
      </c>
      <c r="H171" s="268">
        <v>15.62308</v>
      </c>
      <c r="I171" s="269">
        <v>18.062560000000001</v>
      </c>
      <c r="J171" s="124">
        <f t="shared" si="98"/>
        <v>13.66347</v>
      </c>
      <c r="K171" s="125">
        <f t="shared" si="79"/>
        <v>16.10295</v>
      </c>
      <c r="L171" s="126">
        <f t="shared" si="79"/>
        <v>-2.4394800000000014</v>
      </c>
      <c r="M171" s="128">
        <f t="shared" si="99"/>
        <v>0.43067065119713999</v>
      </c>
      <c r="N171" s="314">
        <f t="shared" si="100"/>
        <v>0.50756271742792902</v>
      </c>
      <c r="O171" s="129">
        <f t="shared" si="101"/>
        <v>-7.6892066230789077E-2</v>
      </c>
      <c r="P171" s="314">
        <f t="shared" si="102"/>
        <v>1.1785402975964379</v>
      </c>
      <c r="Q171" s="129">
        <f t="shared" si="103"/>
        <v>-0.17854029759643791</v>
      </c>
      <c r="R171" s="205">
        <v>1992</v>
      </c>
      <c r="S171" s="205" t="s">
        <v>457</v>
      </c>
      <c r="T171" s="205" t="s">
        <v>14</v>
      </c>
      <c r="U171" s="205" t="s">
        <v>148</v>
      </c>
      <c r="V171" s="506" t="s">
        <v>313</v>
      </c>
      <c r="W171" s="267">
        <v>26.111789999999999</v>
      </c>
      <c r="X171" s="268">
        <v>9.1574629999999999</v>
      </c>
      <c r="Y171" s="269">
        <v>10.2004</v>
      </c>
      <c r="Z171" s="124">
        <f t="shared" si="104"/>
        <v>15.911389999999999</v>
      </c>
      <c r="AA171" s="125">
        <f t="shared" si="80"/>
        <v>16.954326999999999</v>
      </c>
      <c r="AB171" s="126">
        <f t="shared" si="80"/>
        <v>-1.0429370000000002</v>
      </c>
      <c r="AC171" s="128">
        <f t="shared" si="105"/>
        <v>0.60935653970869097</v>
      </c>
      <c r="AD171" s="314">
        <f t="shared" si="106"/>
        <v>0.64929776932182737</v>
      </c>
      <c r="AE171" s="129">
        <f t="shared" si="107"/>
        <v>-3.9941229613136453E-2</v>
      </c>
      <c r="AF171" s="314">
        <f t="shared" si="108"/>
        <v>1.0655465675846045</v>
      </c>
      <c r="AG171" s="129">
        <f t="shared" si="109"/>
        <v>-6.5546567584604504E-2</v>
      </c>
      <c r="AH171" s="205">
        <v>1992</v>
      </c>
      <c r="AI171" s="369" t="s">
        <v>516</v>
      </c>
      <c r="AJ171" s="1110" t="s">
        <v>457</v>
      </c>
      <c r="AK171" s="1110" t="s">
        <v>14</v>
      </c>
      <c r="AL171" s="1110" t="s">
        <v>148</v>
      </c>
      <c r="AM171" s="1131" t="s">
        <v>313</v>
      </c>
      <c r="AN171" s="584">
        <v>21.600059999999999</v>
      </c>
      <c r="AO171" s="585">
        <v>4.623456</v>
      </c>
      <c r="AP171" s="586">
        <v>4.9844169999999997</v>
      </c>
      <c r="AQ171" s="124">
        <f t="shared" si="117"/>
        <v>16.615642999999999</v>
      </c>
      <c r="AR171" s="125">
        <f t="shared" si="114"/>
        <v>16.976603999999998</v>
      </c>
      <c r="AS171" s="126">
        <f t="shared" si="114"/>
        <v>-0.36096099999999964</v>
      </c>
      <c r="AT171" s="128">
        <f t="shared" si="118"/>
        <v>0.76924059470205175</v>
      </c>
      <c r="AU171" s="314">
        <f t="shared" si="95"/>
        <v>0.7859517056897064</v>
      </c>
      <c r="AV171" s="129">
        <f t="shared" si="111"/>
        <v>-1.6711110987654647E-2</v>
      </c>
      <c r="AW171" s="314">
        <f t="shared" si="96"/>
        <v>1.0217241667987209</v>
      </c>
      <c r="AX171" s="129">
        <f t="shared" si="115"/>
        <v>-2.1724166798720919E-2</v>
      </c>
      <c r="AY171" s="499">
        <v>1992</v>
      </c>
      <c r="AZ171" s="369" t="s">
        <v>516</v>
      </c>
      <c r="BA171" s="205" t="s">
        <v>457</v>
      </c>
      <c r="BB171" s="205" t="s">
        <v>14</v>
      </c>
      <c r="BC171" s="205" t="s">
        <v>148</v>
      </c>
      <c r="BD171" s="1132" t="s">
        <v>313</v>
      </c>
      <c r="BE171" s="267">
        <v>18.605219999999999</v>
      </c>
      <c r="BF171" s="268">
        <v>3.7766769999999998</v>
      </c>
      <c r="BG171" s="269">
        <v>4.1789180000000004</v>
      </c>
      <c r="BH171" s="125">
        <f t="shared" si="119"/>
        <v>14.426302</v>
      </c>
      <c r="BI171" s="125">
        <f t="shared" si="94"/>
        <v>14.828543</v>
      </c>
      <c r="BJ171" s="125">
        <f t="shared" si="94"/>
        <v>-0.40224100000000051</v>
      </c>
      <c r="BK171" s="128">
        <f t="shared" si="120"/>
        <v>0.77539002494998721</v>
      </c>
      <c r="BL171" s="314">
        <f t="shared" si="121"/>
        <v>0.79700981767482459</v>
      </c>
      <c r="BM171" s="129">
        <f t="shared" si="123"/>
        <v>-2.1619792724837467E-2</v>
      </c>
      <c r="BN171" s="314">
        <f t="shared" si="122"/>
        <v>1.0278824746632922</v>
      </c>
      <c r="BO171" s="129">
        <f t="shared" si="116"/>
        <v>-2.7882474663292127E-2</v>
      </c>
      <c r="BP171" s="97"/>
      <c r="BQ171" s="97"/>
      <c r="BR171" s="97"/>
      <c r="BS171" s="97"/>
      <c r="BT171" s="97"/>
      <c r="BU171" s="97"/>
      <c r="BV171" s="97"/>
      <c r="BW171" s="97"/>
      <c r="BX171" s="97"/>
    </row>
    <row r="172" spans="1:76" s="4" customFormat="1" ht="11.45" customHeight="1">
      <c r="A172" s="499">
        <v>1986</v>
      </c>
      <c r="B172" s="369" t="s">
        <v>516</v>
      </c>
      <c r="C172" s="205" t="s">
        <v>457</v>
      </c>
      <c r="D172" s="205" t="s">
        <v>16</v>
      </c>
      <c r="E172" s="205" t="s">
        <v>149</v>
      </c>
      <c r="F172" s="506" t="s">
        <v>313</v>
      </c>
      <c r="G172" s="267">
        <v>31.332699999999999</v>
      </c>
      <c r="H172" s="268">
        <v>16.63252</v>
      </c>
      <c r="I172" s="269">
        <v>19.414840000000002</v>
      </c>
      <c r="J172" s="124">
        <f t="shared" si="98"/>
        <v>11.917859999999997</v>
      </c>
      <c r="K172" s="125">
        <f t="shared" si="79"/>
        <v>14.70018</v>
      </c>
      <c r="L172" s="126">
        <f t="shared" si="79"/>
        <v>-2.7823200000000021</v>
      </c>
      <c r="M172" s="128">
        <f t="shared" si="99"/>
        <v>0.38036492226970536</v>
      </c>
      <c r="N172" s="314">
        <f t="shared" si="100"/>
        <v>0.46916416395650551</v>
      </c>
      <c r="O172" s="129">
        <f t="shared" si="101"/>
        <v>-8.8799241686800118E-2</v>
      </c>
      <c r="P172" s="314">
        <f t="shared" si="102"/>
        <v>1.2334580201479126</v>
      </c>
      <c r="Q172" s="129">
        <f t="shared" si="103"/>
        <v>-0.2334580201479127</v>
      </c>
      <c r="R172" s="205">
        <v>1986</v>
      </c>
      <c r="S172" s="205" t="s">
        <v>457</v>
      </c>
      <c r="T172" s="205" t="s">
        <v>16</v>
      </c>
      <c r="U172" s="205" t="s">
        <v>149</v>
      </c>
      <c r="V172" s="506" t="s">
        <v>313</v>
      </c>
      <c r="W172" s="267">
        <v>26.13589</v>
      </c>
      <c r="X172" s="268">
        <v>10.676119999999999</v>
      </c>
      <c r="Y172" s="269">
        <v>11.69139</v>
      </c>
      <c r="Z172" s="124">
        <f t="shared" si="104"/>
        <v>14.4445</v>
      </c>
      <c r="AA172" s="125">
        <f t="shared" si="80"/>
        <v>15.459770000000001</v>
      </c>
      <c r="AB172" s="126">
        <f t="shared" si="80"/>
        <v>-1.015270000000001</v>
      </c>
      <c r="AC172" s="128">
        <f t="shared" si="105"/>
        <v>0.55266914576086756</v>
      </c>
      <c r="AD172" s="314">
        <f t="shared" si="106"/>
        <v>0.59151496275810778</v>
      </c>
      <c r="AE172" s="129">
        <f t="shared" si="107"/>
        <v>-3.8845816997240233E-2</v>
      </c>
      <c r="AF172" s="314">
        <f t="shared" si="108"/>
        <v>1.0702876527397973</v>
      </c>
      <c r="AG172" s="129">
        <f t="shared" si="109"/>
        <v>-7.0287652739797229E-2</v>
      </c>
      <c r="AH172" s="205">
        <v>1986</v>
      </c>
      <c r="AI172" s="369" t="s">
        <v>516</v>
      </c>
      <c r="AJ172" s="1110" t="s">
        <v>457</v>
      </c>
      <c r="AK172" s="1110" t="s">
        <v>16</v>
      </c>
      <c r="AL172" s="1110" t="s">
        <v>149</v>
      </c>
      <c r="AM172" s="1131" t="s">
        <v>313</v>
      </c>
      <c r="AN172" s="584">
        <v>21.85014</v>
      </c>
      <c r="AO172" s="585">
        <v>4.209695</v>
      </c>
      <c r="AP172" s="586">
        <v>4.8859830000000004</v>
      </c>
      <c r="AQ172" s="124">
        <f t="shared" si="117"/>
        <v>16.964157</v>
      </c>
      <c r="AR172" s="125">
        <f t="shared" si="114"/>
        <v>17.640445</v>
      </c>
      <c r="AS172" s="126">
        <f t="shared" si="114"/>
        <v>-0.67628800000000044</v>
      </c>
      <c r="AT172" s="128">
        <f t="shared" si="118"/>
        <v>0.77638665015418662</v>
      </c>
      <c r="AU172" s="314">
        <f t="shared" si="95"/>
        <v>0.80733784772088413</v>
      </c>
      <c r="AV172" s="129">
        <f t="shared" si="111"/>
        <v>-3.0951197566697532E-2</v>
      </c>
      <c r="AW172" s="314">
        <f t="shared" si="96"/>
        <v>1.039865700370493</v>
      </c>
      <c r="AX172" s="129">
        <f t="shared" si="115"/>
        <v>-3.9865700370492939E-2</v>
      </c>
      <c r="AY172" s="499">
        <v>1986</v>
      </c>
      <c r="AZ172" s="369" t="s">
        <v>516</v>
      </c>
      <c r="BA172" s="205" t="s">
        <v>457</v>
      </c>
      <c r="BB172" s="205" t="s">
        <v>16</v>
      </c>
      <c r="BC172" s="205" t="s">
        <v>149</v>
      </c>
      <c r="BD172" s="1132" t="s">
        <v>313</v>
      </c>
      <c r="BE172" s="267">
        <v>18.65578</v>
      </c>
      <c r="BF172" s="268">
        <v>4.0369659999999996</v>
      </c>
      <c r="BG172" s="269">
        <v>4.5676300000000003</v>
      </c>
      <c r="BH172" s="125">
        <f t="shared" si="119"/>
        <v>14.088149999999999</v>
      </c>
      <c r="BI172" s="125">
        <f t="shared" si="94"/>
        <v>14.618814</v>
      </c>
      <c r="BJ172" s="125">
        <f t="shared" si="94"/>
        <v>-0.53066400000000069</v>
      </c>
      <c r="BK172" s="128">
        <f t="shared" si="120"/>
        <v>0.75516274312840304</v>
      </c>
      <c r="BL172" s="314">
        <f t="shared" si="121"/>
        <v>0.78360776124075227</v>
      </c>
      <c r="BM172" s="129">
        <f t="shared" si="123"/>
        <v>-2.8445018112349132E-2</v>
      </c>
      <c r="BN172" s="314">
        <f t="shared" si="122"/>
        <v>1.0376674013266469</v>
      </c>
      <c r="BO172" s="129">
        <f t="shared" si="116"/>
        <v>-3.7667401326646914E-2</v>
      </c>
      <c r="BP172" s="97"/>
      <c r="BQ172" s="97"/>
      <c r="BR172" s="97"/>
      <c r="BS172" s="97"/>
      <c r="BT172" s="97"/>
      <c r="BU172" s="97"/>
      <c r="BV172" s="97"/>
      <c r="BW172" s="97"/>
      <c r="BX172" s="97"/>
    </row>
    <row r="173" spans="1:76" s="4" customFormat="1" ht="11.45" customHeight="1">
      <c r="A173" s="500">
        <v>1979</v>
      </c>
      <c r="B173" s="377" t="s">
        <v>516</v>
      </c>
      <c r="C173" s="216" t="s">
        <v>457</v>
      </c>
      <c r="D173" s="216" t="s">
        <v>18</v>
      </c>
      <c r="E173" s="216" t="s">
        <v>150</v>
      </c>
      <c r="F173" s="507" t="s">
        <v>313</v>
      </c>
      <c r="G173" s="594">
        <v>23.847359999999998</v>
      </c>
      <c r="H173" s="595">
        <v>12.200810000000001</v>
      </c>
      <c r="I173" s="596">
        <v>18.932880000000001</v>
      </c>
      <c r="J173" s="337">
        <f t="shared" si="98"/>
        <v>4.9144799999999975</v>
      </c>
      <c r="K173" s="338">
        <f t="shared" si="79"/>
        <v>11.646549999999998</v>
      </c>
      <c r="L173" s="525">
        <f t="shared" si="79"/>
        <v>-6.7320700000000002</v>
      </c>
      <c r="M173" s="526">
        <f t="shared" si="99"/>
        <v>0.20608067308079375</v>
      </c>
      <c r="N173" s="341">
        <f t="shared" si="100"/>
        <v>0.48837900715215432</v>
      </c>
      <c r="O173" s="527">
        <f t="shared" si="101"/>
        <v>-0.28229833407136057</v>
      </c>
      <c r="P173" s="341">
        <f t="shared" si="102"/>
        <v>2.3698438085005948</v>
      </c>
      <c r="Q173" s="527">
        <f t="shared" si="103"/>
        <v>-1.3698438085005948</v>
      </c>
      <c r="R173" s="216">
        <v>1979</v>
      </c>
      <c r="S173" s="216" t="s">
        <v>457</v>
      </c>
      <c r="T173" s="216" t="s">
        <v>18</v>
      </c>
      <c r="U173" s="216" t="s">
        <v>150</v>
      </c>
      <c r="V173" s="507" t="s">
        <v>313</v>
      </c>
      <c r="W173" s="594">
        <v>18.945989999999998</v>
      </c>
      <c r="X173" s="595">
        <v>7.9096719999999996</v>
      </c>
      <c r="Y173" s="596">
        <v>11.00943</v>
      </c>
      <c r="Z173" s="337">
        <f t="shared" si="104"/>
        <v>7.9365599999999983</v>
      </c>
      <c r="AA173" s="338">
        <f t="shared" si="80"/>
        <v>11.036317999999998</v>
      </c>
      <c r="AB173" s="525">
        <f t="shared" si="80"/>
        <v>-3.0997580000000005</v>
      </c>
      <c r="AC173" s="526">
        <f t="shared" si="105"/>
        <v>0.41890447530057806</v>
      </c>
      <c r="AD173" s="341">
        <f t="shared" si="106"/>
        <v>0.58251471683453859</v>
      </c>
      <c r="AE173" s="527">
        <f t="shared" si="107"/>
        <v>-0.16361024153396053</v>
      </c>
      <c r="AF173" s="341">
        <f t="shared" si="108"/>
        <v>1.390566945880835</v>
      </c>
      <c r="AG173" s="527">
        <f t="shared" si="109"/>
        <v>-0.39056694588083518</v>
      </c>
      <c r="AH173" s="216">
        <v>1979</v>
      </c>
      <c r="AI173" s="377" t="s">
        <v>516</v>
      </c>
      <c r="AJ173" s="1114" t="s">
        <v>457</v>
      </c>
      <c r="AK173" s="1114" t="s">
        <v>18</v>
      </c>
      <c r="AL173" s="1114" t="s">
        <v>150</v>
      </c>
      <c r="AM173" s="1131" t="s">
        <v>313</v>
      </c>
      <c r="AN173" s="591">
        <v>15.053000000000001</v>
      </c>
      <c r="AO173" s="592">
        <v>4.3592829999999996</v>
      </c>
      <c r="AP173" s="593">
        <v>5.0128219999999999</v>
      </c>
      <c r="AQ173" s="337">
        <f t="shared" si="117"/>
        <v>10.040178000000001</v>
      </c>
      <c r="AR173" s="338">
        <f t="shared" si="114"/>
        <v>10.693717000000001</v>
      </c>
      <c r="AS173" s="525">
        <f t="shared" si="114"/>
        <v>-0.65353900000000031</v>
      </c>
      <c r="AT173" s="526">
        <f t="shared" si="118"/>
        <v>0.66698850727429748</v>
      </c>
      <c r="AU173" s="341">
        <f t="shared" si="95"/>
        <v>0.71040437122168343</v>
      </c>
      <c r="AV173" s="527">
        <f t="shared" si="111"/>
        <v>-4.3415863947385919E-2</v>
      </c>
      <c r="AW173" s="341">
        <f t="shared" si="96"/>
        <v>1.0650923718683076</v>
      </c>
      <c r="AX173" s="527">
        <f t="shared" si="115"/>
        <v>-6.5092371868307533E-2</v>
      </c>
      <c r="AY173" s="500">
        <v>1979</v>
      </c>
      <c r="AZ173" s="377" t="s">
        <v>516</v>
      </c>
      <c r="BA173" s="216" t="s">
        <v>457</v>
      </c>
      <c r="BB173" s="216" t="s">
        <v>18</v>
      </c>
      <c r="BC173" s="216" t="s">
        <v>150</v>
      </c>
      <c r="BD173" s="1135" t="s">
        <v>313</v>
      </c>
      <c r="BE173" s="594">
        <v>13.08048</v>
      </c>
      <c r="BF173" s="595">
        <v>3.1368770000000001</v>
      </c>
      <c r="BG173" s="596">
        <v>4.2721470000000004</v>
      </c>
      <c r="BH173" s="338">
        <f t="shared" si="119"/>
        <v>8.8083329999999993</v>
      </c>
      <c r="BI173" s="338">
        <f t="shared" si="94"/>
        <v>9.9436029999999995</v>
      </c>
      <c r="BJ173" s="338">
        <f t="shared" si="94"/>
        <v>-1.1352700000000002</v>
      </c>
      <c r="BK173" s="526">
        <f t="shared" si="120"/>
        <v>0.67339524237642656</v>
      </c>
      <c r="BL173" s="341">
        <f t="shared" si="121"/>
        <v>0.76018639988746584</v>
      </c>
      <c r="BM173" s="527">
        <f t="shared" si="123"/>
        <v>-8.6791157511039371E-2</v>
      </c>
      <c r="BN173" s="341">
        <f t="shared" si="122"/>
        <v>1.1288859083778964</v>
      </c>
      <c r="BO173" s="527">
        <f t="shared" si="116"/>
        <v>-0.12888590837789629</v>
      </c>
      <c r="BP173" s="97"/>
      <c r="BQ173" s="97"/>
      <c r="BR173" s="97"/>
      <c r="BS173" s="97"/>
      <c r="BT173" s="97"/>
      <c r="BU173" s="97"/>
      <c r="BV173" s="97"/>
      <c r="BW173" s="97"/>
      <c r="BX173" s="97"/>
    </row>
    <row r="174" spans="1:76" ht="11.45" customHeight="1">
      <c r="A174" s="666">
        <v>2014</v>
      </c>
      <c r="B174" s="360" t="s">
        <v>512</v>
      </c>
      <c r="C174" s="136" t="s">
        <v>458</v>
      </c>
      <c r="D174" s="136" t="s">
        <v>20</v>
      </c>
      <c r="E174" s="509" t="s">
        <v>151</v>
      </c>
      <c r="F174" s="610" t="s">
        <v>401</v>
      </c>
      <c r="G174" s="611">
        <v>44.108319999999999</v>
      </c>
      <c r="H174" s="612">
        <v>19.912559999999999</v>
      </c>
      <c r="I174" s="613">
        <v>19.912559999999999</v>
      </c>
      <c r="J174" s="853">
        <f t="shared" si="98"/>
        <v>24.19576</v>
      </c>
      <c r="K174" s="854">
        <f t="shared" si="79"/>
        <v>24.19576</v>
      </c>
      <c r="L174" s="863"/>
      <c r="M174" s="1160">
        <f t="shared" si="99"/>
        <v>0.54855319812679337</v>
      </c>
      <c r="N174" s="1160">
        <f t="shared" si="100"/>
        <v>0.54855319812679337</v>
      </c>
      <c r="O174" s="1160"/>
      <c r="P174" s="1161">
        <f t="shared" si="102"/>
        <v>1</v>
      </c>
      <c r="Q174" s="1162"/>
      <c r="R174" s="509">
        <v>2014</v>
      </c>
      <c r="S174" s="509" t="s">
        <v>458</v>
      </c>
      <c r="T174" s="509" t="s">
        <v>20</v>
      </c>
      <c r="U174" s="509" t="s">
        <v>151</v>
      </c>
      <c r="V174" s="610" t="s">
        <v>401</v>
      </c>
      <c r="W174" s="611">
        <v>38.256590000000003</v>
      </c>
      <c r="X174" s="612">
        <v>12.8782</v>
      </c>
      <c r="Y174" s="613">
        <v>12.8782</v>
      </c>
      <c r="Z174" s="853">
        <f t="shared" si="104"/>
        <v>25.378390000000003</v>
      </c>
      <c r="AA174" s="854">
        <f t="shared" si="80"/>
        <v>25.378390000000003</v>
      </c>
      <c r="AB174" s="863"/>
      <c r="AC174" s="1160">
        <f t="shared" si="105"/>
        <v>0.6633730293264507</v>
      </c>
      <c r="AD174" s="1160">
        <f t="shared" si="106"/>
        <v>0.6633730293264507</v>
      </c>
      <c r="AE174" s="1160"/>
      <c r="AF174" s="1161">
        <f t="shared" si="108"/>
        <v>1</v>
      </c>
      <c r="AG174" s="1162"/>
      <c r="AH174" s="509">
        <v>2014</v>
      </c>
      <c r="AI174" s="98" t="s">
        <v>512</v>
      </c>
      <c r="AJ174" s="1163" t="s">
        <v>458</v>
      </c>
      <c r="AK174" s="1163" t="s">
        <v>20</v>
      </c>
      <c r="AL174" s="1163" t="s">
        <v>151</v>
      </c>
      <c r="AM174" s="1164" t="s">
        <v>401</v>
      </c>
      <c r="AN174" s="611">
        <v>33.02581</v>
      </c>
      <c r="AO174" s="612">
        <v>7.6524270000000003</v>
      </c>
      <c r="AP174" s="613">
        <v>7.6524270000000003</v>
      </c>
      <c r="AQ174" s="853">
        <f t="shared" si="117"/>
        <v>25.373383</v>
      </c>
      <c r="AR174" s="854">
        <f t="shared" si="114"/>
        <v>25.373383</v>
      </c>
      <c r="AS174" s="863"/>
      <c r="AT174" s="1160">
        <f t="shared" si="118"/>
        <v>0.76828949842562533</v>
      </c>
      <c r="AU174" s="1160">
        <f t="shared" si="95"/>
        <v>0.76828949842562533</v>
      </c>
      <c r="AV174" s="1160"/>
      <c r="AW174" s="1161">
        <f t="shared" si="96"/>
        <v>1</v>
      </c>
      <c r="AX174" s="1162"/>
      <c r="AY174" s="509">
        <v>2014</v>
      </c>
      <c r="AZ174" s="98" t="s">
        <v>512</v>
      </c>
      <c r="BA174" s="509" t="s">
        <v>458</v>
      </c>
      <c r="BB174" s="509" t="s">
        <v>20</v>
      </c>
      <c r="BC174" s="509" t="s">
        <v>151</v>
      </c>
      <c r="BD174" s="610" t="s">
        <v>401</v>
      </c>
      <c r="BE174" s="611">
        <v>29.900459999999999</v>
      </c>
      <c r="BF174" s="612">
        <v>6.3889849999999999</v>
      </c>
      <c r="BG174" s="613">
        <v>6.3889849999999999</v>
      </c>
      <c r="BH174" s="853">
        <f t="shared" si="119"/>
        <v>23.511474999999997</v>
      </c>
      <c r="BI174" s="854">
        <f t="shared" si="94"/>
        <v>23.511474999999997</v>
      </c>
      <c r="BJ174" s="863"/>
      <c r="BK174" s="1160">
        <f t="shared" si="120"/>
        <v>0.78632485921621265</v>
      </c>
      <c r="BL174" s="1160">
        <f t="shared" si="121"/>
        <v>0.78632485921621265</v>
      </c>
      <c r="BM174" s="1160"/>
      <c r="BN174" s="1161">
        <f t="shared" si="122"/>
        <v>1</v>
      </c>
      <c r="BO174" s="1162"/>
      <c r="BP174" s="81"/>
      <c r="BQ174" s="81"/>
      <c r="BR174" s="81"/>
      <c r="BS174" s="81"/>
      <c r="BT174" s="81"/>
      <c r="BU174" s="81"/>
      <c r="BV174" s="81"/>
      <c r="BW174" s="81"/>
      <c r="BX174" s="81"/>
    </row>
    <row r="175" spans="1:76" ht="11.45" customHeight="1">
      <c r="A175" s="664">
        <v>2010</v>
      </c>
      <c r="B175" s="90" t="s">
        <v>512</v>
      </c>
      <c r="C175" s="119" t="s">
        <v>458</v>
      </c>
      <c r="D175" s="119" t="s">
        <v>4</v>
      </c>
      <c r="E175" s="135" t="s">
        <v>152</v>
      </c>
      <c r="F175" s="614" t="s">
        <v>401</v>
      </c>
      <c r="G175" s="607">
        <v>42.45111</v>
      </c>
      <c r="H175" s="608">
        <v>18.9542</v>
      </c>
      <c r="I175" s="609">
        <v>18.9542</v>
      </c>
      <c r="J175" s="146">
        <f t="shared" si="98"/>
        <v>23.49691</v>
      </c>
      <c r="K175" s="147">
        <f t="shared" si="79"/>
        <v>23.49691</v>
      </c>
      <c r="L175" s="148"/>
      <c r="M175" s="149">
        <f t="shared" si="99"/>
        <v>0.55350519691946809</v>
      </c>
      <c r="N175" s="149">
        <f t="shared" si="100"/>
        <v>0.55350519691946809</v>
      </c>
      <c r="O175" s="149"/>
      <c r="P175" s="150">
        <f t="shared" si="102"/>
        <v>1</v>
      </c>
      <c r="Q175" s="151"/>
      <c r="R175" s="135">
        <v>2010</v>
      </c>
      <c r="S175" s="135" t="s">
        <v>458</v>
      </c>
      <c r="T175" s="135" t="s">
        <v>4</v>
      </c>
      <c r="U175" s="135" t="s">
        <v>152</v>
      </c>
      <c r="V175" s="614" t="s">
        <v>401</v>
      </c>
      <c r="W175" s="607">
        <v>36.335169999999998</v>
      </c>
      <c r="X175" s="608">
        <v>12.26473</v>
      </c>
      <c r="Y175" s="609">
        <v>12.26473</v>
      </c>
      <c r="Z175" s="146">
        <f t="shared" si="104"/>
        <v>24.070439999999998</v>
      </c>
      <c r="AA175" s="147">
        <f t="shared" si="80"/>
        <v>24.070439999999998</v>
      </c>
      <c r="AB175" s="148"/>
      <c r="AC175" s="149">
        <f t="shared" si="105"/>
        <v>0.66245568687307643</v>
      </c>
      <c r="AD175" s="149">
        <f t="shared" si="106"/>
        <v>0.66245568687307643</v>
      </c>
      <c r="AE175" s="149"/>
      <c r="AF175" s="150">
        <f t="shared" si="108"/>
        <v>1</v>
      </c>
      <c r="AG175" s="151"/>
      <c r="AH175" s="135">
        <v>2010</v>
      </c>
      <c r="AI175" s="99" t="s">
        <v>512</v>
      </c>
      <c r="AJ175" s="1159" t="s">
        <v>458</v>
      </c>
      <c r="AK175" s="1159" t="s">
        <v>4</v>
      </c>
      <c r="AL175" s="1159" t="s">
        <v>152</v>
      </c>
      <c r="AM175" s="1165" t="s">
        <v>401</v>
      </c>
      <c r="AN175" s="607">
        <v>31.452210000000001</v>
      </c>
      <c r="AO175" s="608">
        <v>7.1961209999999998</v>
      </c>
      <c r="AP175" s="609">
        <v>7.1961209999999998</v>
      </c>
      <c r="AQ175" s="146">
        <f t="shared" si="117"/>
        <v>24.256089000000003</v>
      </c>
      <c r="AR175" s="147">
        <f t="shared" si="114"/>
        <v>24.256089000000003</v>
      </c>
      <c r="AS175" s="148"/>
      <c r="AT175" s="149">
        <f t="shared" si="118"/>
        <v>0.77120459897730564</v>
      </c>
      <c r="AU175" s="149">
        <f t="shared" si="95"/>
        <v>0.77120459897730564</v>
      </c>
      <c r="AV175" s="149"/>
      <c r="AW175" s="150">
        <f t="shared" si="96"/>
        <v>1</v>
      </c>
      <c r="AX175" s="151"/>
      <c r="AY175" s="135">
        <v>2010</v>
      </c>
      <c r="AZ175" s="99" t="s">
        <v>512</v>
      </c>
      <c r="BA175" s="135" t="s">
        <v>458</v>
      </c>
      <c r="BB175" s="135" t="s">
        <v>4</v>
      </c>
      <c r="BC175" s="135" t="s">
        <v>152</v>
      </c>
      <c r="BD175" s="614" t="s">
        <v>401</v>
      </c>
      <c r="BE175" s="607">
        <v>28.514220000000002</v>
      </c>
      <c r="BF175" s="608">
        <v>6.0125609999999998</v>
      </c>
      <c r="BG175" s="609">
        <v>6.0125609999999998</v>
      </c>
      <c r="BH175" s="146">
        <f t="shared" si="119"/>
        <v>22.501659000000004</v>
      </c>
      <c r="BI175" s="147">
        <f t="shared" si="94"/>
        <v>22.501659000000004</v>
      </c>
      <c r="BJ175" s="148"/>
      <c r="BK175" s="149">
        <f t="shared" si="120"/>
        <v>0.7891381563304205</v>
      </c>
      <c r="BL175" s="149">
        <f t="shared" si="121"/>
        <v>0.7891381563304205</v>
      </c>
      <c r="BM175" s="149"/>
      <c r="BN175" s="150">
        <f t="shared" si="122"/>
        <v>1</v>
      </c>
      <c r="BO175" s="151"/>
      <c r="BP175" s="81"/>
      <c r="BQ175" s="81"/>
      <c r="BR175" s="81"/>
      <c r="BS175" s="81"/>
      <c r="BT175" s="81"/>
      <c r="BU175" s="81"/>
      <c r="BV175" s="81"/>
      <c r="BW175" s="81"/>
      <c r="BX175" s="81"/>
    </row>
    <row r="176" spans="1:76" ht="11.45" customHeight="1">
      <c r="A176" s="664">
        <v>2008</v>
      </c>
      <c r="B176" s="90" t="s">
        <v>512</v>
      </c>
      <c r="C176" s="119" t="s">
        <v>458</v>
      </c>
      <c r="D176" s="119" t="s">
        <v>6</v>
      </c>
      <c r="E176" s="135" t="s">
        <v>153</v>
      </c>
      <c r="F176" s="614" t="s">
        <v>401</v>
      </c>
      <c r="G176" s="607">
        <v>42.204230000000003</v>
      </c>
      <c r="H176" s="608">
        <v>19.431539999999998</v>
      </c>
      <c r="I176" s="609">
        <v>19.431539999999998</v>
      </c>
      <c r="J176" s="146">
        <f t="shared" si="98"/>
        <v>22.772690000000004</v>
      </c>
      <c r="K176" s="147">
        <f t="shared" si="79"/>
        <v>22.772690000000004</v>
      </c>
      <c r="L176" s="148"/>
      <c r="M176" s="149">
        <f t="shared" si="99"/>
        <v>0.53958311761640965</v>
      </c>
      <c r="N176" s="149">
        <f t="shared" si="100"/>
        <v>0.53958311761640965</v>
      </c>
      <c r="O176" s="149"/>
      <c r="P176" s="150">
        <f t="shared" si="102"/>
        <v>1</v>
      </c>
      <c r="Q176" s="151"/>
      <c r="R176" s="135">
        <v>2008</v>
      </c>
      <c r="S176" s="135" t="s">
        <v>458</v>
      </c>
      <c r="T176" s="135" t="s">
        <v>6</v>
      </c>
      <c r="U176" s="135" t="s">
        <v>153</v>
      </c>
      <c r="V176" s="614" t="s">
        <v>401</v>
      </c>
      <c r="W176" s="607">
        <v>35.118769999999998</v>
      </c>
      <c r="X176" s="608">
        <v>11.79912</v>
      </c>
      <c r="Y176" s="609">
        <v>11.79912</v>
      </c>
      <c r="Z176" s="146">
        <f t="shared" si="104"/>
        <v>23.319649999999996</v>
      </c>
      <c r="AA176" s="147">
        <f t="shared" si="80"/>
        <v>23.319649999999996</v>
      </c>
      <c r="AB176" s="148"/>
      <c r="AC176" s="149">
        <f t="shared" si="105"/>
        <v>0.66402240169573135</v>
      </c>
      <c r="AD176" s="149">
        <f t="shared" si="106"/>
        <v>0.66402240169573135</v>
      </c>
      <c r="AE176" s="149"/>
      <c r="AF176" s="150">
        <f t="shared" si="108"/>
        <v>1</v>
      </c>
      <c r="AG176" s="151"/>
      <c r="AH176" s="135">
        <v>2008</v>
      </c>
      <c r="AI176" s="99" t="s">
        <v>512</v>
      </c>
      <c r="AJ176" s="1159" t="s">
        <v>458</v>
      </c>
      <c r="AK176" s="1159" t="s">
        <v>6</v>
      </c>
      <c r="AL176" s="1159" t="s">
        <v>153</v>
      </c>
      <c r="AM176" s="1165" t="s">
        <v>401</v>
      </c>
      <c r="AN176" s="607">
        <v>29.087430000000001</v>
      </c>
      <c r="AO176" s="608">
        <v>5.943848</v>
      </c>
      <c r="AP176" s="609">
        <v>5.943848</v>
      </c>
      <c r="AQ176" s="146">
        <f t="shared" si="117"/>
        <v>23.143582000000002</v>
      </c>
      <c r="AR176" s="147">
        <f t="shared" si="114"/>
        <v>23.143582000000002</v>
      </c>
      <c r="AS176" s="148"/>
      <c r="AT176" s="149">
        <f t="shared" si="118"/>
        <v>0.79565578670924175</v>
      </c>
      <c r="AU176" s="149">
        <f t="shared" si="95"/>
        <v>0.79565578670924175</v>
      </c>
      <c r="AV176" s="149"/>
      <c r="AW176" s="150">
        <f t="shared" si="96"/>
        <v>1</v>
      </c>
      <c r="AX176" s="151"/>
      <c r="AY176" s="135">
        <v>2008</v>
      </c>
      <c r="AZ176" s="99" t="s">
        <v>512</v>
      </c>
      <c r="BA176" s="135" t="s">
        <v>458</v>
      </c>
      <c r="BB176" s="135" t="s">
        <v>6</v>
      </c>
      <c r="BC176" s="135" t="s">
        <v>153</v>
      </c>
      <c r="BD176" s="614" t="s">
        <v>401</v>
      </c>
      <c r="BE176" s="607">
        <v>26.738130000000002</v>
      </c>
      <c r="BF176" s="608">
        <v>5.2218559999999998</v>
      </c>
      <c r="BG176" s="609">
        <v>5.2218559999999998</v>
      </c>
      <c r="BH176" s="146">
        <f t="shared" si="119"/>
        <v>21.516274000000003</v>
      </c>
      <c r="BI176" s="147">
        <f t="shared" si="94"/>
        <v>21.516274000000003</v>
      </c>
      <c r="BJ176" s="148"/>
      <c r="BK176" s="149">
        <f t="shared" si="120"/>
        <v>0.8047037694857494</v>
      </c>
      <c r="BL176" s="149">
        <f t="shared" si="121"/>
        <v>0.8047037694857494</v>
      </c>
      <c r="BM176" s="149"/>
      <c r="BN176" s="150">
        <f t="shared" si="122"/>
        <v>1</v>
      </c>
      <c r="BO176" s="151"/>
      <c r="BP176" s="81"/>
      <c r="BQ176" s="81"/>
      <c r="BR176" s="81"/>
      <c r="BS176" s="81"/>
      <c r="BT176" s="81"/>
      <c r="BU176" s="81"/>
      <c r="BV176" s="81"/>
      <c r="BW176" s="81"/>
      <c r="BX176" s="81"/>
    </row>
    <row r="177" spans="1:76" ht="11.45" customHeight="1">
      <c r="A177" s="664">
        <v>2004</v>
      </c>
      <c r="B177" s="90" t="s">
        <v>512</v>
      </c>
      <c r="C177" s="119" t="s">
        <v>458</v>
      </c>
      <c r="D177" s="119" t="s">
        <v>8</v>
      </c>
      <c r="E177" s="135" t="s">
        <v>154</v>
      </c>
      <c r="F177" s="614" t="s">
        <v>401</v>
      </c>
      <c r="G177" s="607">
        <v>41.654400000000003</v>
      </c>
      <c r="H177" s="608">
        <v>19.805730000000001</v>
      </c>
      <c r="I177" s="609">
        <v>19.805730000000001</v>
      </c>
      <c r="J177" s="146">
        <f t="shared" si="98"/>
        <v>21.848670000000002</v>
      </c>
      <c r="K177" s="147">
        <f t="shared" si="79"/>
        <v>21.848670000000002</v>
      </c>
      <c r="L177" s="148"/>
      <c r="M177" s="149">
        <f t="shared" si="99"/>
        <v>0.52452249942383045</v>
      </c>
      <c r="N177" s="149">
        <f t="shared" si="100"/>
        <v>0.52452249942383045</v>
      </c>
      <c r="O177" s="149"/>
      <c r="P177" s="150">
        <f t="shared" si="102"/>
        <v>1</v>
      </c>
      <c r="Q177" s="151"/>
      <c r="R177" s="135">
        <v>2004</v>
      </c>
      <c r="S177" s="135" t="s">
        <v>458</v>
      </c>
      <c r="T177" s="135" t="s">
        <v>8</v>
      </c>
      <c r="U177" s="135" t="s">
        <v>154</v>
      </c>
      <c r="V177" s="614" t="s">
        <v>401</v>
      </c>
      <c r="W177" s="607">
        <v>34.667290000000001</v>
      </c>
      <c r="X177" s="608">
        <v>11.93755</v>
      </c>
      <c r="Y177" s="609">
        <v>11.93755</v>
      </c>
      <c r="Z177" s="146">
        <f t="shared" si="104"/>
        <v>22.72974</v>
      </c>
      <c r="AA177" s="147">
        <f t="shared" si="80"/>
        <v>22.72974</v>
      </c>
      <c r="AB177" s="148"/>
      <c r="AC177" s="149">
        <f t="shared" si="105"/>
        <v>0.65565378776362382</v>
      </c>
      <c r="AD177" s="149">
        <f t="shared" si="106"/>
        <v>0.65565378776362382</v>
      </c>
      <c r="AE177" s="149"/>
      <c r="AF177" s="150">
        <f t="shared" si="108"/>
        <v>1</v>
      </c>
      <c r="AG177" s="151"/>
      <c r="AH177" s="135">
        <v>2004</v>
      </c>
      <c r="AI177" s="99" t="s">
        <v>512</v>
      </c>
      <c r="AJ177" s="1159" t="s">
        <v>458</v>
      </c>
      <c r="AK177" s="1159" t="s">
        <v>8</v>
      </c>
      <c r="AL177" s="1159" t="s">
        <v>154</v>
      </c>
      <c r="AM177" s="1165" t="s">
        <v>401</v>
      </c>
      <c r="AN177" s="607">
        <v>29.95627</v>
      </c>
      <c r="AO177" s="608">
        <v>6.7412099999999997</v>
      </c>
      <c r="AP177" s="609">
        <v>6.7412099999999997</v>
      </c>
      <c r="AQ177" s="146">
        <f t="shared" si="117"/>
        <v>23.215060000000001</v>
      </c>
      <c r="AR177" s="147">
        <f t="shared" si="114"/>
        <v>23.215060000000001</v>
      </c>
      <c r="AS177" s="148"/>
      <c r="AT177" s="149">
        <f t="shared" si="118"/>
        <v>0.77496497394368524</v>
      </c>
      <c r="AU177" s="149">
        <f t="shared" si="95"/>
        <v>0.77496497394368524</v>
      </c>
      <c r="AV177" s="149"/>
      <c r="AW177" s="150">
        <f t="shared" si="96"/>
        <v>1</v>
      </c>
      <c r="AX177" s="151"/>
      <c r="AY177" s="135">
        <v>2004</v>
      </c>
      <c r="AZ177" s="99" t="s">
        <v>512</v>
      </c>
      <c r="BA177" s="135" t="s">
        <v>458</v>
      </c>
      <c r="BB177" s="135" t="s">
        <v>8</v>
      </c>
      <c r="BC177" s="135" t="s">
        <v>154</v>
      </c>
      <c r="BD177" s="614" t="s">
        <v>401</v>
      </c>
      <c r="BE177" s="607">
        <v>27.270409999999998</v>
      </c>
      <c r="BF177" s="608">
        <v>5.6139599999999996</v>
      </c>
      <c r="BG177" s="609">
        <v>5.6139599999999996</v>
      </c>
      <c r="BH177" s="146">
        <f t="shared" si="119"/>
        <v>21.65645</v>
      </c>
      <c r="BI177" s="147">
        <f t="shared" si="94"/>
        <v>21.65645</v>
      </c>
      <c r="BJ177" s="148"/>
      <c r="BK177" s="149">
        <f t="shared" si="120"/>
        <v>0.7941373085333151</v>
      </c>
      <c r="BL177" s="149">
        <f t="shared" si="121"/>
        <v>0.7941373085333151</v>
      </c>
      <c r="BM177" s="149"/>
      <c r="BN177" s="150">
        <f t="shared" si="122"/>
        <v>1</v>
      </c>
      <c r="BO177" s="151"/>
      <c r="BP177" s="81"/>
      <c r="BQ177" s="81"/>
      <c r="BR177" s="81"/>
      <c r="BS177" s="81"/>
      <c r="BT177" s="81"/>
      <c r="BU177" s="81"/>
      <c r="BV177" s="81"/>
      <c r="BW177" s="81"/>
      <c r="BX177" s="81"/>
    </row>
    <row r="178" spans="1:76" ht="11.45" customHeight="1">
      <c r="A178" s="664">
        <v>2000</v>
      </c>
      <c r="B178" s="90" t="s">
        <v>512</v>
      </c>
      <c r="C178" s="119" t="s">
        <v>458</v>
      </c>
      <c r="D178" s="119" t="s">
        <v>10</v>
      </c>
      <c r="E178" s="135" t="s">
        <v>155</v>
      </c>
      <c r="F178" s="601" t="s">
        <v>401</v>
      </c>
      <c r="G178" s="607">
        <v>39.598480000000002</v>
      </c>
      <c r="H178" s="608">
        <v>19.67305</v>
      </c>
      <c r="I178" s="609">
        <v>19.67305</v>
      </c>
      <c r="J178" s="146">
        <f t="shared" si="98"/>
        <v>19.925430000000002</v>
      </c>
      <c r="K178" s="147">
        <f t="shared" si="79"/>
        <v>19.925430000000002</v>
      </c>
      <c r="L178" s="148"/>
      <c r="M178" s="149">
        <f t="shared" si="99"/>
        <v>0.50318673848087103</v>
      </c>
      <c r="N178" s="149">
        <f t="shared" si="100"/>
        <v>0.50318673848087103</v>
      </c>
      <c r="O178" s="149"/>
      <c r="P178" s="150">
        <f t="shared" si="102"/>
        <v>1</v>
      </c>
      <c r="Q178" s="151"/>
      <c r="R178" s="135">
        <v>2000</v>
      </c>
      <c r="S178" s="135" t="s">
        <v>458</v>
      </c>
      <c r="T178" s="135" t="s">
        <v>10</v>
      </c>
      <c r="U178" s="135" t="s">
        <v>155</v>
      </c>
      <c r="V178" s="601" t="s">
        <v>401</v>
      </c>
      <c r="W178" s="607">
        <v>33.09281</v>
      </c>
      <c r="X178" s="608">
        <v>12.2995</v>
      </c>
      <c r="Y178" s="609">
        <v>12.2995</v>
      </c>
      <c r="Z178" s="146">
        <f t="shared" si="104"/>
        <v>20.793309999999998</v>
      </c>
      <c r="AA178" s="147">
        <f t="shared" si="80"/>
        <v>20.793309999999998</v>
      </c>
      <c r="AB178" s="148"/>
      <c r="AC178" s="149">
        <f t="shared" si="105"/>
        <v>0.62833316360865088</v>
      </c>
      <c r="AD178" s="149">
        <f t="shared" si="106"/>
        <v>0.62833316360865088</v>
      </c>
      <c r="AE178" s="149"/>
      <c r="AF178" s="150">
        <f t="shared" si="108"/>
        <v>1</v>
      </c>
      <c r="AG178" s="151"/>
      <c r="AH178" s="135">
        <v>2000</v>
      </c>
      <c r="AI178" s="99" t="s">
        <v>512</v>
      </c>
      <c r="AJ178" s="1159" t="s">
        <v>458</v>
      </c>
      <c r="AK178" s="1159" t="s">
        <v>10</v>
      </c>
      <c r="AL178" s="1159" t="s">
        <v>155</v>
      </c>
      <c r="AM178" s="1155" t="s">
        <v>401</v>
      </c>
      <c r="AN178" s="607">
        <v>28.755559999999999</v>
      </c>
      <c r="AO178" s="608">
        <v>7.2344549999999996</v>
      </c>
      <c r="AP178" s="609">
        <v>7.2344549999999996</v>
      </c>
      <c r="AQ178" s="146">
        <f t="shared" si="117"/>
        <v>21.521104999999999</v>
      </c>
      <c r="AR178" s="147">
        <f t="shared" si="114"/>
        <v>21.521104999999999</v>
      </c>
      <c r="AS178" s="148"/>
      <c r="AT178" s="149">
        <f t="shared" si="118"/>
        <v>0.74841543687551204</v>
      </c>
      <c r="AU178" s="149">
        <f t="shared" si="95"/>
        <v>0.74841543687551204</v>
      </c>
      <c r="AV178" s="149"/>
      <c r="AW178" s="150">
        <f t="shared" si="96"/>
        <v>1</v>
      </c>
      <c r="AX178" s="151"/>
      <c r="AY178" s="135">
        <v>2000</v>
      </c>
      <c r="AZ178" s="99" t="s">
        <v>512</v>
      </c>
      <c r="BA178" s="135" t="s">
        <v>458</v>
      </c>
      <c r="BB178" s="135" t="s">
        <v>10</v>
      </c>
      <c r="BC178" s="135" t="s">
        <v>155</v>
      </c>
      <c r="BD178" s="614" t="s">
        <v>401</v>
      </c>
      <c r="BE178" s="607">
        <v>25.37893</v>
      </c>
      <c r="BF178" s="608">
        <v>5.9745249999999999</v>
      </c>
      <c r="BG178" s="609">
        <v>5.9745249999999999</v>
      </c>
      <c r="BH178" s="146">
        <f t="shared" si="119"/>
        <v>19.404405000000001</v>
      </c>
      <c r="BI178" s="147">
        <f t="shared" si="94"/>
        <v>19.404405000000001</v>
      </c>
      <c r="BJ178" s="148"/>
      <c r="BK178" s="149">
        <f t="shared" si="120"/>
        <v>0.76458719890870108</v>
      </c>
      <c r="BL178" s="149">
        <f t="shared" si="121"/>
        <v>0.76458719890870108</v>
      </c>
      <c r="BM178" s="149"/>
      <c r="BN178" s="150">
        <f t="shared" si="122"/>
        <v>1</v>
      </c>
      <c r="BO178" s="151"/>
      <c r="BP178" s="81"/>
      <c r="BQ178" s="81"/>
      <c r="BR178" s="81"/>
      <c r="BS178" s="81"/>
      <c r="BT178" s="81"/>
      <c r="BU178" s="81"/>
      <c r="BV178" s="81"/>
      <c r="BW178" s="81"/>
      <c r="BX178" s="81"/>
    </row>
    <row r="179" spans="1:76" ht="11.45" customHeight="1">
      <c r="A179" s="664">
        <v>1998</v>
      </c>
      <c r="B179" s="90" t="s">
        <v>512</v>
      </c>
      <c r="C179" s="119" t="s">
        <v>458</v>
      </c>
      <c r="D179" s="119" t="s">
        <v>10</v>
      </c>
      <c r="E179" s="135" t="s">
        <v>156</v>
      </c>
      <c r="F179" s="601" t="s">
        <v>401</v>
      </c>
      <c r="G179" s="607">
        <v>40.337969999999999</v>
      </c>
      <c r="H179" s="608">
        <v>20.936019999999999</v>
      </c>
      <c r="I179" s="609">
        <v>20.936019999999999</v>
      </c>
      <c r="J179" s="146">
        <f t="shared" si="98"/>
        <v>19.401949999999999</v>
      </c>
      <c r="K179" s="147">
        <f t="shared" si="79"/>
        <v>19.401949999999999</v>
      </c>
      <c r="L179" s="148"/>
      <c r="M179" s="149">
        <f t="shared" si="99"/>
        <v>0.48098478926926663</v>
      </c>
      <c r="N179" s="149">
        <f t="shared" si="100"/>
        <v>0.48098478926926663</v>
      </c>
      <c r="O179" s="149"/>
      <c r="P179" s="150">
        <f t="shared" si="102"/>
        <v>1</v>
      </c>
      <c r="Q179" s="151"/>
      <c r="R179" s="135">
        <v>1998</v>
      </c>
      <c r="S179" s="135" t="s">
        <v>458</v>
      </c>
      <c r="T179" s="135" t="s">
        <v>10</v>
      </c>
      <c r="U179" s="135" t="s">
        <v>156</v>
      </c>
      <c r="V179" s="601" t="s">
        <v>401</v>
      </c>
      <c r="W179" s="607">
        <v>34.553199999999997</v>
      </c>
      <c r="X179" s="608">
        <v>14.451420000000001</v>
      </c>
      <c r="Y179" s="609">
        <v>14.451420000000001</v>
      </c>
      <c r="Z179" s="146">
        <f t="shared" si="104"/>
        <v>20.101779999999998</v>
      </c>
      <c r="AA179" s="147">
        <f t="shared" si="80"/>
        <v>20.101779999999998</v>
      </c>
      <c r="AB179" s="148"/>
      <c r="AC179" s="149">
        <f t="shared" si="105"/>
        <v>0.58176319414699651</v>
      </c>
      <c r="AD179" s="149">
        <f t="shared" si="106"/>
        <v>0.58176319414699651</v>
      </c>
      <c r="AE179" s="149"/>
      <c r="AF179" s="150">
        <f t="shared" si="108"/>
        <v>1</v>
      </c>
      <c r="AG179" s="151"/>
      <c r="AH179" s="135">
        <v>1998</v>
      </c>
      <c r="AI179" s="99" t="s">
        <v>512</v>
      </c>
      <c r="AJ179" s="1159" t="s">
        <v>458</v>
      </c>
      <c r="AK179" s="1159" t="s">
        <v>10</v>
      </c>
      <c r="AL179" s="1159" t="s">
        <v>156</v>
      </c>
      <c r="AM179" s="1155" t="s">
        <v>401</v>
      </c>
      <c r="AN179" s="607">
        <v>29.918769999999999</v>
      </c>
      <c r="AO179" s="608">
        <v>8.525976</v>
      </c>
      <c r="AP179" s="609">
        <v>8.525976</v>
      </c>
      <c r="AQ179" s="146">
        <f t="shared" si="117"/>
        <v>21.392793999999999</v>
      </c>
      <c r="AR179" s="147">
        <f t="shared" si="114"/>
        <v>21.392793999999999</v>
      </c>
      <c r="AS179" s="148"/>
      <c r="AT179" s="149">
        <f t="shared" si="118"/>
        <v>0.71502919404774989</v>
      </c>
      <c r="AU179" s="149">
        <f t="shared" si="95"/>
        <v>0.71502919404774989</v>
      </c>
      <c r="AV179" s="149"/>
      <c r="AW179" s="150">
        <f t="shared" si="96"/>
        <v>1</v>
      </c>
      <c r="AX179" s="151"/>
      <c r="AY179" s="135">
        <v>1998</v>
      </c>
      <c r="AZ179" s="99" t="s">
        <v>512</v>
      </c>
      <c r="BA179" s="135" t="s">
        <v>458</v>
      </c>
      <c r="BB179" s="135" t="s">
        <v>10</v>
      </c>
      <c r="BC179" s="135" t="s">
        <v>156</v>
      </c>
      <c r="BD179" s="614" t="s">
        <v>401</v>
      </c>
      <c r="BE179" s="607">
        <v>26.190750000000001</v>
      </c>
      <c r="BF179" s="608">
        <v>6.9998180000000003</v>
      </c>
      <c r="BG179" s="609">
        <v>6.9998180000000003</v>
      </c>
      <c r="BH179" s="146">
        <f t="shared" si="119"/>
        <v>19.190932</v>
      </c>
      <c r="BI179" s="147">
        <f t="shared" si="94"/>
        <v>19.190932</v>
      </c>
      <c r="BJ179" s="148"/>
      <c r="BK179" s="149">
        <f t="shared" si="120"/>
        <v>0.732737015931197</v>
      </c>
      <c r="BL179" s="149">
        <f t="shared" si="121"/>
        <v>0.732737015931197</v>
      </c>
      <c r="BM179" s="149"/>
      <c r="BN179" s="150">
        <f t="shared" si="122"/>
        <v>1</v>
      </c>
      <c r="BO179" s="151"/>
      <c r="BP179" s="81"/>
      <c r="BQ179" s="81"/>
      <c r="BR179" s="81"/>
      <c r="BS179" s="81"/>
      <c r="BT179" s="81"/>
      <c r="BU179" s="81"/>
      <c r="BV179" s="81"/>
      <c r="BW179" s="81"/>
      <c r="BX179" s="81"/>
    </row>
    <row r="180" spans="1:76" ht="11.45" customHeight="1">
      <c r="A180" s="664">
        <v>1995</v>
      </c>
      <c r="B180" s="90" t="s">
        <v>512</v>
      </c>
      <c r="C180" s="119" t="s">
        <v>458</v>
      </c>
      <c r="D180" s="119" t="s">
        <v>12</v>
      </c>
      <c r="E180" s="135" t="s">
        <v>157</v>
      </c>
      <c r="F180" s="601" t="s">
        <v>401</v>
      </c>
      <c r="G180" s="607">
        <v>40.986530000000002</v>
      </c>
      <c r="H180" s="608">
        <v>21.176960000000001</v>
      </c>
      <c r="I180" s="609">
        <v>21.176960000000001</v>
      </c>
      <c r="J180" s="146">
        <f t="shared" si="98"/>
        <v>19.809570000000001</v>
      </c>
      <c r="K180" s="147">
        <f t="shared" si="79"/>
        <v>19.809570000000001</v>
      </c>
      <c r="L180" s="148"/>
      <c r="M180" s="149">
        <f t="shared" si="99"/>
        <v>0.48331903188681746</v>
      </c>
      <c r="N180" s="149">
        <f t="shared" si="100"/>
        <v>0.48331903188681746</v>
      </c>
      <c r="O180" s="149"/>
      <c r="P180" s="150">
        <f t="shared" si="102"/>
        <v>1</v>
      </c>
      <c r="Q180" s="151"/>
      <c r="R180" s="135">
        <v>1995</v>
      </c>
      <c r="S180" s="135" t="s">
        <v>458</v>
      </c>
      <c r="T180" s="135" t="s">
        <v>12</v>
      </c>
      <c r="U180" s="135" t="s">
        <v>157</v>
      </c>
      <c r="V180" s="601" t="s">
        <v>401</v>
      </c>
      <c r="W180" s="607">
        <v>34.544370000000001</v>
      </c>
      <c r="X180" s="608">
        <v>14.107620000000001</v>
      </c>
      <c r="Y180" s="609">
        <v>14.107620000000001</v>
      </c>
      <c r="Z180" s="146">
        <f t="shared" si="104"/>
        <v>20.43675</v>
      </c>
      <c r="AA180" s="147">
        <f t="shared" si="80"/>
        <v>20.43675</v>
      </c>
      <c r="AB180" s="148"/>
      <c r="AC180" s="149">
        <f t="shared" si="105"/>
        <v>0.59160870497855367</v>
      </c>
      <c r="AD180" s="149">
        <f t="shared" si="106"/>
        <v>0.59160870497855367</v>
      </c>
      <c r="AE180" s="149"/>
      <c r="AF180" s="150">
        <f t="shared" si="108"/>
        <v>1</v>
      </c>
      <c r="AG180" s="151"/>
      <c r="AH180" s="135">
        <v>1995</v>
      </c>
      <c r="AI180" s="99" t="s">
        <v>512</v>
      </c>
      <c r="AJ180" s="1159" t="s">
        <v>458</v>
      </c>
      <c r="AK180" s="1159" t="s">
        <v>12</v>
      </c>
      <c r="AL180" s="1159" t="s">
        <v>157</v>
      </c>
      <c r="AM180" s="1155" t="s">
        <v>401</v>
      </c>
      <c r="AN180" s="607">
        <v>30.03736</v>
      </c>
      <c r="AO180" s="608">
        <v>8.640269</v>
      </c>
      <c r="AP180" s="609">
        <v>8.640269</v>
      </c>
      <c r="AQ180" s="146">
        <f t="shared" si="117"/>
        <v>21.397091</v>
      </c>
      <c r="AR180" s="147">
        <f t="shared" si="114"/>
        <v>21.397091</v>
      </c>
      <c r="AS180" s="148"/>
      <c r="AT180" s="149">
        <f t="shared" si="118"/>
        <v>0.71234925439519314</v>
      </c>
      <c r="AU180" s="149">
        <f t="shared" si="95"/>
        <v>0.71234925439519314</v>
      </c>
      <c r="AV180" s="149"/>
      <c r="AW180" s="150">
        <f t="shared" si="96"/>
        <v>1</v>
      </c>
      <c r="AX180" s="151"/>
      <c r="AY180" s="135">
        <v>1995</v>
      </c>
      <c r="AZ180" s="99" t="s">
        <v>512</v>
      </c>
      <c r="BA180" s="135" t="s">
        <v>458</v>
      </c>
      <c r="BB180" s="135" t="s">
        <v>12</v>
      </c>
      <c r="BC180" s="135" t="s">
        <v>157</v>
      </c>
      <c r="BD180" s="614" t="s">
        <v>401</v>
      </c>
      <c r="BE180" s="607">
        <v>25.953659999999999</v>
      </c>
      <c r="BF180" s="608">
        <v>6.861332</v>
      </c>
      <c r="BG180" s="609">
        <v>6.861332</v>
      </c>
      <c r="BH180" s="146">
        <f t="shared" si="119"/>
        <v>19.092327999999998</v>
      </c>
      <c r="BI180" s="147">
        <f t="shared" si="94"/>
        <v>19.092327999999998</v>
      </c>
      <c r="BJ180" s="148"/>
      <c r="BK180" s="149">
        <f t="shared" si="120"/>
        <v>0.73563142924735847</v>
      </c>
      <c r="BL180" s="149">
        <f t="shared" si="121"/>
        <v>0.73563142924735847</v>
      </c>
      <c r="BM180" s="149"/>
      <c r="BN180" s="150">
        <f t="shared" si="122"/>
        <v>1</v>
      </c>
      <c r="BO180" s="151"/>
      <c r="BP180" s="81"/>
      <c r="BQ180" s="81"/>
      <c r="BR180" s="81"/>
      <c r="BS180" s="81"/>
      <c r="BT180" s="81"/>
      <c r="BU180" s="81"/>
      <c r="BV180" s="81"/>
      <c r="BW180" s="81"/>
      <c r="BX180" s="81"/>
    </row>
    <row r="181" spans="1:76" ht="11.45" customHeight="1">
      <c r="A181" s="664">
        <v>1993</v>
      </c>
      <c r="B181" s="90" t="s">
        <v>512</v>
      </c>
      <c r="C181" s="119" t="s">
        <v>458</v>
      </c>
      <c r="D181" s="119" t="s">
        <v>12</v>
      </c>
      <c r="E181" s="119" t="s">
        <v>158</v>
      </c>
      <c r="F181" s="496" t="s">
        <v>401</v>
      </c>
      <c r="G181" s="561">
        <v>40.288670000000003</v>
      </c>
      <c r="H181" s="562">
        <v>21.890999999999998</v>
      </c>
      <c r="I181" s="563">
        <v>21.890999999999998</v>
      </c>
      <c r="J181" s="152">
        <f t="shared" si="98"/>
        <v>18.397670000000005</v>
      </c>
      <c r="K181" s="153">
        <f t="shared" ref="K181:L246" si="124">G181-H181</f>
        <v>18.397670000000005</v>
      </c>
      <c r="L181" s="154"/>
      <c r="M181" s="155">
        <f t="shared" si="99"/>
        <v>0.45664624818838656</v>
      </c>
      <c r="N181" s="155">
        <f t="shared" si="100"/>
        <v>0.45664624818838656</v>
      </c>
      <c r="O181" s="155"/>
      <c r="P181" s="156">
        <f t="shared" si="102"/>
        <v>1</v>
      </c>
      <c r="Q181" s="157"/>
      <c r="R181" s="119">
        <v>1993</v>
      </c>
      <c r="S181" s="119" t="s">
        <v>458</v>
      </c>
      <c r="T181" s="119" t="s">
        <v>12</v>
      </c>
      <c r="U181" s="119" t="s">
        <v>158</v>
      </c>
      <c r="V181" s="496" t="s">
        <v>401</v>
      </c>
      <c r="W181" s="561">
        <v>33.544150000000002</v>
      </c>
      <c r="X181" s="562">
        <v>13.96313</v>
      </c>
      <c r="Y181" s="563">
        <v>13.96313</v>
      </c>
      <c r="Z181" s="152">
        <f t="shared" si="104"/>
        <v>19.581020000000002</v>
      </c>
      <c r="AA181" s="153">
        <f t="shared" ref="AA181:AB246" si="125">W181-X181</f>
        <v>19.581020000000002</v>
      </c>
      <c r="AB181" s="154"/>
      <c r="AC181" s="155">
        <f t="shared" si="105"/>
        <v>0.58373874431160133</v>
      </c>
      <c r="AD181" s="155">
        <f t="shared" si="106"/>
        <v>0.58373874431160133</v>
      </c>
      <c r="AE181" s="155"/>
      <c r="AF181" s="156">
        <f t="shared" si="108"/>
        <v>1</v>
      </c>
      <c r="AG181" s="157"/>
      <c r="AH181" s="119">
        <v>1993</v>
      </c>
      <c r="AI181" s="90" t="s">
        <v>512</v>
      </c>
      <c r="AJ181" s="1117" t="s">
        <v>458</v>
      </c>
      <c r="AK181" s="1117" t="s">
        <v>12</v>
      </c>
      <c r="AL181" s="1117" t="s">
        <v>158</v>
      </c>
      <c r="AM181" s="1123" t="s">
        <v>401</v>
      </c>
      <c r="AN181" s="561">
        <v>28.642250000000001</v>
      </c>
      <c r="AO181" s="562">
        <v>8.1602999999999994</v>
      </c>
      <c r="AP181" s="563">
        <v>8.1602999999999994</v>
      </c>
      <c r="AQ181" s="152">
        <f t="shared" si="117"/>
        <v>20.481950000000001</v>
      </c>
      <c r="AR181" s="153">
        <f t="shared" si="114"/>
        <v>20.481950000000001</v>
      </c>
      <c r="AS181" s="154"/>
      <c r="AT181" s="155">
        <f t="shared" si="118"/>
        <v>0.7150957065174699</v>
      </c>
      <c r="AU181" s="155">
        <f t="shared" si="95"/>
        <v>0.7150957065174699</v>
      </c>
      <c r="AV181" s="155"/>
      <c r="AW181" s="156">
        <f t="shared" si="96"/>
        <v>1</v>
      </c>
      <c r="AX181" s="157"/>
      <c r="AY181" s="119">
        <v>1993</v>
      </c>
      <c r="AZ181" s="90" t="s">
        <v>512</v>
      </c>
      <c r="BA181" s="119" t="s">
        <v>458</v>
      </c>
      <c r="BB181" s="119" t="s">
        <v>12</v>
      </c>
      <c r="BC181" s="119" t="s">
        <v>158</v>
      </c>
      <c r="BD181" s="1124" t="s">
        <v>401</v>
      </c>
      <c r="BE181" s="561">
        <v>25.2471</v>
      </c>
      <c r="BF181" s="562">
        <v>6.9219470000000003</v>
      </c>
      <c r="BG181" s="563">
        <v>6.9219470000000003</v>
      </c>
      <c r="BH181" s="152">
        <f t="shared" si="119"/>
        <v>18.325153</v>
      </c>
      <c r="BI181" s="153">
        <f t="shared" si="94"/>
        <v>18.325153</v>
      </c>
      <c r="BJ181" s="154"/>
      <c r="BK181" s="155">
        <f t="shared" si="120"/>
        <v>0.72583199654613795</v>
      </c>
      <c r="BL181" s="155">
        <f t="shared" si="121"/>
        <v>0.72583199654613795</v>
      </c>
      <c r="BM181" s="155"/>
      <c r="BN181" s="156">
        <f t="shared" si="122"/>
        <v>1</v>
      </c>
      <c r="BO181" s="157"/>
      <c r="BP181" s="81"/>
      <c r="BQ181" s="81"/>
      <c r="BR181" s="81"/>
      <c r="BS181" s="81"/>
      <c r="BT181" s="81"/>
      <c r="BU181" s="81"/>
      <c r="BV181" s="81"/>
      <c r="BW181" s="81"/>
      <c r="BX181" s="81"/>
    </row>
    <row r="182" spans="1:76" ht="11.45" customHeight="1">
      <c r="A182" s="664">
        <v>1991</v>
      </c>
      <c r="B182" s="90" t="s">
        <v>512</v>
      </c>
      <c r="C182" s="119" t="s">
        <v>458</v>
      </c>
      <c r="D182" s="119" t="s">
        <v>14</v>
      </c>
      <c r="E182" s="119" t="s">
        <v>159</v>
      </c>
      <c r="F182" s="496" t="s">
        <v>401</v>
      </c>
      <c r="G182" s="561">
        <v>35.856070000000003</v>
      </c>
      <c r="H182" s="562">
        <v>19.06439</v>
      </c>
      <c r="I182" s="563">
        <v>19.06439</v>
      </c>
      <c r="J182" s="152">
        <f t="shared" si="98"/>
        <v>16.791680000000003</v>
      </c>
      <c r="K182" s="153">
        <f t="shared" si="124"/>
        <v>16.791680000000003</v>
      </c>
      <c r="L182" s="154"/>
      <c r="M182" s="155">
        <f t="shared" si="99"/>
        <v>0.46830787646275795</v>
      </c>
      <c r="N182" s="155">
        <f t="shared" si="100"/>
        <v>0.46830787646275795</v>
      </c>
      <c r="O182" s="155"/>
      <c r="P182" s="156">
        <f t="shared" si="102"/>
        <v>1</v>
      </c>
      <c r="Q182" s="157"/>
      <c r="R182" s="119">
        <v>1991</v>
      </c>
      <c r="S182" s="119" t="s">
        <v>458</v>
      </c>
      <c r="T182" s="119" t="s">
        <v>14</v>
      </c>
      <c r="U182" s="119" t="s">
        <v>159</v>
      </c>
      <c r="V182" s="496" t="s">
        <v>401</v>
      </c>
      <c r="W182" s="561">
        <v>27.57582</v>
      </c>
      <c r="X182" s="562">
        <v>10.421419999999999</v>
      </c>
      <c r="Y182" s="563">
        <v>10.421419999999999</v>
      </c>
      <c r="Z182" s="152">
        <f t="shared" si="104"/>
        <v>17.154400000000003</v>
      </c>
      <c r="AA182" s="153">
        <f t="shared" si="125"/>
        <v>17.154400000000003</v>
      </c>
      <c r="AB182" s="154"/>
      <c r="AC182" s="155">
        <f t="shared" si="105"/>
        <v>0.62208122913480002</v>
      </c>
      <c r="AD182" s="155">
        <f t="shared" si="106"/>
        <v>0.62208122913480002</v>
      </c>
      <c r="AE182" s="155"/>
      <c r="AF182" s="156">
        <f t="shared" si="108"/>
        <v>1</v>
      </c>
      <c r="AG182" s="157"/>
      <c r="AH182" s="119">
        <v>1991</v>
      </c>
      <c r="AI182" s="90" t="s">
        <v>512</v>
      </c>
      <c r="AJ182" s="1117" t="s">
        <v>458</v>
      </c>
      <c r="AK182" s="1117" t="s">
        <v>14</v>
      </c>
      <c r="AL182" s="1117" t="s">
        <v>159</v>
      </c>
      <c r="AM182" s="1123" t="s">
        <v>401</v>
      </c>
      <c r="AN182" s="561">
        <v>22.27675</v>
      </c>
      <c r="AO182" s="562">
        <v>4.5398110000000003</v>
      </c>
      <c r="AP182" s="563">
        <v>4.5398110000000003</v>
      </c>
      <c r="AQ182" s="152">
        <f t="shared" si="117"/>
        <v>17.736939</v>
      </c>
      <c r="AR182" s="153">
        <f t="shared" si="114"/>
        <v>17.736939</v>
      </c>
      <c r="AS182" s="154"/>
      <c r="AT182" s="155">
        <f t="shared" si="118"/>
        <v>0.79620855825019354</v>
      </c>
      <c r="AU182" s="155">
        <f t="shared" si="95"/>
        <v>0.79620855825019354</v>
      </c>
      <c r="AV182" s="155"/>
      <c r="AW182" s="156">
        <f t="shared" si="96"/>
        <v>1</v>
      </c>
      <c r="AX182" s="157"/>
      <c r="AY182" s="119">
        <v>1991</v>
      </c>
      <c r="AZ182" s="90" t="s">
        <v>512</v>
      </c>
      <c r="BA182" s="119" t="s">
        <v>458</v>
      </c>
      <c r="BB182" s="119" t="s">
        <v>14</v>
      </c>
      <c r="BC182" s="119" t="s">
        <v>159</v>
      </c>
      <c r="BD182" s="1124" t="s">
        <v>401</v>
      </c>
      <c r="BE182" s="561">
        <v>20.79946</v>
      </c>
      <c r="BF182" s="562">
        <v>4.3790459999999998</v>
      </c>
      <c r="BG182" s="563">
        <v>4.3790459999999998</v>
      </c>
      <c r="BH182" s="152">
        <f t="shared" si="119"/>
        <v>16.420414000000001</v>
      </c>
      <c r="BI182" s="153">
        <f t="shared" si="94"/>
        <v>16.420414000000001</v>
      </c>
      <c r="BJ182" s="154"/>
      <c r="BK182" s="155">
        <f t="shared" si="120"/>
        <v>0.78946347645563886</v>
      </c>
      <c r="BL182" s="155">
        <f t="shared" si="121"/>
        <v>0.78946347645563886</v>
      </c>
      <c r="BM182" s="155"/>
      <c r="BN182" s="156">
        <f t="shared" si="122"/>
        <v>1</v>
      </c>
      <c r="BO182" s="157"/>
      <c r="BP182" s="81"/>
      <c r="BQ182" s="81"/>
      <c r="BR182" s="81"/>
      <c r="BS182" s="81"/>
      <c r="BT182" s="81"/>
      <c r="BU182" s="81"/>
      <c r="BV182" s="81"/>
      <c r="BW182" s="81"/>
      <c r="BX182" s="81"/>
    </row>
    <row r="183" spans="1:76" ht="11.45" customHeight="1">
      <c r="A183" s="664">
        <v>1989</v>
      </c>
      <c r="B183" s="90" t="s">
        <v>512</v>
      </c>
      <c r="C183" s="119" t="s">
        <v>458</v>
      </c>
      <c r="D183" s="119" t="s">
        <v>14</v>
      </c>
      <c r="E183" s="119" t="s">
        <v>160</v>
      </c>
      <c r="F183" s="496" t="s">
        <v>401</v>
      </c>
      <c r="G183" s="561">
        <v>34.08907</v>
      </c>
      <c r="H183" s="562">
        <v>17.465489999999999</v>
      </c>
      <c r="I183" s="563">
        <v>17.465489999999999</v>
      </c>
      <c r="J183" s="152">
        <f t="shared" si="98"/>
        <v>16.62358</v>
      </c>
      <c r="K183" s="153">
        <f t="shared" si="124"/>
        <v>16.62358</v>
      </c>
      <c r="L183" s="154"/>
      <c r="M183" s="155">
        <f t="shared" si="99"/>
        <v>0.48765132049656973</v>
      </c>
      <c r="N183" s="155">
        <f t="shared" si="100"/>
        <v>0.48765132049656973</v>
      </c>
      <c r="O183" s="155"/>
      <c r="P183" s="156">
        <f t="shared" si="102"/>
        <v>1</v>
      </c>
      <c r="Q183" s="157"/>
      <c r="R183" s="119">
        <v>1989</v>
      </c>
      <c r="S183" s="119" t="s">
        <v>458</v>
      </c>
      <c r="T183" s="119" t="s">
        <v>14</v>
      </c>
      <c r="U183" s="119" t="s">
        <v>160</v>
      </c>
      <c r="V183" s="496" t="s">
        <v>401</v>
      </c>
      <c r="W183" s="561">
        <v>26.589590000000001</v>
      </c>
      <c r="X183" s="562">
        <v>9.6503619999999994</v>
      </c>
      <c r="Y183" s="563">
        <v>9.6503619999999994</v>
      </c>
      <c r="Z183" s="152">
        <f t="shared" si="104"/>
        <v>16.939228</v>
      </c>
      <c r="AA183" s="153">
        <f t="shared" si="125"/>
        <v>16.939228</v>
      </c>
      <c r="AB183" s="154"/>
      <c r="AC183" s="155">
        <f t="shared" si="105"/>
        <v>0.63706239923218067</v>
      </c>
      <c r="AD183" s="155">
        <f t="shared" si="106"/>
        <v>0.63706239923218067</v>
      </c>
      <c r="AE183" s="155"/>
      <c r="AF183" s="156">
        <f t="shared" si="108"/>
        <v>1</v>
      </c>
      <c r="AG183" s="157"/>
      <c r="AH183" s="119">
        <v>1989</v>
      </c>
      <c r="AI183" s="90" t="s">
        <v>512</v>
      </c>
      <c r="AJ183" s="1117" t="s">
        <v>458</v>
      </c>
      <c r="AK183" s="1117" t="s">
        <v>14</v>
      </c>
      <c r="AL183" s="1117" t="s">
        <v>160</v>
      </c>
      <c r="AM183" s="1123" t="s">
        <v>401</v>
      </c>
      <c r="AN183" s="561">
        <v>21.752549999999999</v>
      </c>
      <c r="AO183" s="562">
        <v>4.3460369999999999</v>
      </c>
      <c r="AP183" s="563">
        <v>4.3460369999999999</v>
      </c>
      <c r="AQ183" s="152">
        <f t="shared" si="117"/>
        <v>17.406513</v>
      </c>
      <c r="AR183" s="153">
        <f t="shared" si="114"/>
        <v>17.406513</v>
      </c>
      <c r="AS183" s="154"/>
      <c r="AT183" s="155">
        <f t="shared" si="118"/>
        <v>0.80020563106394427</v>
      </c>
      <c r="AU183" s="155">
        <f t="shared" si="95"/>
        <v>0.80020563106394427</v>
      </c>
      <c r="AV183" s="155"/>
      <c r="AW183" s="156">
        <f t="shared" si="96"/>
        <v>1</v>
      </c>
      <c r="AX183" s="157"/>
      <c r="AY183" s="119">
        <v>1989</v>
      </c>
      <c r="AZ183" s="90" t="s">
        <v>512</v>
      </c>
      <c r="BA183" s="119" t="s">
        <v>458</v>
      </c>
      <c r="BB183" s="119" t="s">
        <v>14</v>
      </c>
      <c r="BC183" s="119" t="s">
        <v>160</v>
      </c>
      <c r="BD183" s="1124" t="s">
        <v>401</v>
      </c>
      <c r="BE183" s="561">
        <v>20.534289999999999</v>
      </c>
      <c r="BF183" s="562">
        <v>4.06203</v>
      </c>
      <c r="BG183" s="563">
        <v>4.06203</v>
      </c>
      <c r="BH183" s="152">
        <f t="shared" si="119"/>
        <v>16.472259999999999</v>
      </c>
      <c r="BI183" s="153">
        <f t="shared" si="94"/>
        <v>16.472259999999999</v>
      </c>
      <c r="BJ183" s="154"/>
      <c r="BK183" s="155">
        <f t="shared" si="120"/>
        <v>0.80218308010649497</v>
      </c>
      <c r="BL183" s="155">
        <f t="shared" si="121"/>
        <v>0.80218308010649497</v>
      </c>
      <c r="BM183" s="155"/>
      <c r="BN183" s="156">
        <f t="shared" si="122"/>
        <v>1</v>
      </c>
      <c r="BO183" s="157"/>
      <c r="BP183" s="81"/>
      <c r="BQ183" s="81"/>
      <c r="BR183" s="81"/>
      <c r="BS183" s="81"/>
      <c r="BT183" s="81"/>
      <c r="BU183" s="81"/>
      <c r="BV183" s="81"/>
      <c r="BW183" s="81"/>
      <c r="BX183" s="81"/>
    </row>
    <row r="184" spans="1:76" ht="11.45" customHeight="1">
      <c r="A184" s="664">
        <v>1987</v>
      </c>
      <c r="B184" s="90" t="s">
        <v>512</v>
      </c>
      <c r="C184" s="119" t="s">
        <v>458</v>
      </c>
      <c r="D184" s="119" t="s">
        <v>16</v>
      </c>
      <c r="E184" s="119" t="s">
        <v>161</v>
      </c>
      <c r="F184" s="496" t="s">
        <v>401</v>
      </c>
      <c r="G184" s="561">
        <v>34.630130000000001</v>
      </c>
      <c r="H184" s="562">
        <v>19.252220000000001</v>
      </c>
      <c r="I184" s="563">
        <v>19.252220000000001</v>
      </c>
      <c r="J184" s="152">
        <f t="shared" si="98"/>
        <v>15.37791</v>
      </c>
      <c r="K184" s="153">
        <f t="shared" si="124"/>
        <v>15.37791</v>
      </c>
      <c r="L184" s="154"/>
      <c r="M184" s="155">
        <f t="shared" si="99"/>
        <v>0.44406157297128251</v>
      </c>
      <c r="N184" s="155">
        <f t="shared" si="100"/>
        <v>0.44406157297128251</v>
      </c>
      <c r="O184" s="155"/>
      <c r="P184" s="156">
        <f t="shared" si="102"/>
        <v>1</v>
      </c>
      <c r="Q184" s="157"/>
      <c r="R184" s="119">
        <v>1987</v>
      </c>
      <c r="S184" s="119" t="s">
        <v>458</v>
      </c>
      <c r="T184" s="119" t="s">
        <v>16</v>
      </c>
      <c r="U184" s="119" t="s">
        <v>161</v>
      </c>
      <c r="V184" s="496" t="s">
        <v>401</v>
      </c>
      <c r="W184" s="561">
        <v>27.74634</v>
      </c>
      <c r="X184" s="562">
        <v>11.120889999999999</v>
      </c>
      <c r="Y184" s="563">
        <v>11.120889999999999</v>
      </c>
      <c r="Z184" s="152">
        <f t="shared" si="104"/>
        <v>16.625450000000001</v>
      </c>
      <c r="AA184" s="153">
        <f t="shared" si="125"/>
        <v>16.625450000000001</v>
      </c>
      <c r="AB184" s="154"/>
      <c r="AC184" s="155">
        <f t="shared" si="105"/>
        <v>0.59919434419098161</v>
      </c>
      <c r="AD184" s="155">
        <f t="shared" si="106"/>
        <v>0.59919434419098161</v>
      </c>
      <c r="AE184" s="155"/>
      <c r="AF184" s="156">
        <f t="shared" si="108"/>
        <v>1</v>
      </c>
      <c r="AG184" s="157"/>
      <c r="AH184" s="119">
        <v>1987</v>
      </c>
      <c r="AI184" s="90" t="s">
        <v>512</v>
      </c>
      <c r="AJ184" s="1117" t="s">
        <v>458</v>
      </c>
      <c r="AK184" s="1117" t="s">
        <v>16</v>
      </c>
      <c r="AL184" s="1117" t="s">
        <v>161</v>
      </c>
      <c r="AM184" s="1123" t="s">
        <v>401</v>
      </c>
      <c r="AN184" s="561">
        <v>23.763000000000002</v>
      </c>
      <c r="AO184" s="562">
        <v>6.7509730000000001</v>
      </c>
      <c r="AP184" s="563">
        <v>6.7509730000000001</v>
      </c>
      <c r="AQ184" s="152">
        <f t="shared" si="117"/>
        <v>17.012027000000003</v>
      </c>
      <c r="AR184" s="153">
        <f t="shared" si="114"/>
        <v>17.012027000000003</v>
      </c>
      <c r="AS184" s="154"/>
      <c r="AT184" s="155">
        <f t="shared" si="118"/>
        <v>0.71590401043639285</v>
      </c>
      <c r="AU184" s="155">
        <f t="shared" si="95"/>
        <v>0.71590401043639285</v>
      </c>
      <c r="AV184" s="155"/>
      <c r="AW184" s="156">
        <f t="shared" si="96"/>
        <v>1</v>
      </c>
      <c r="AX184" s="157"/>
      <c r="AY184" s="119">
        <v>1987</v>
      </c>
      <c r="AZ184" s="90" t="s">
        <v>512</v>
      </c>
      <c r="BA184" s="119" t="s">
        <v>458</v>
      </c>
      <c r="BB184" s="119" t="s">
        <v>16</v>
      </c>
      <c r="BC184" s="119" t="s">
        <v>161</v>
      </c>
      <c r="BD184" s="1124" t="s">
        <v>401</v>
      </c>
      <c r="BE184" s="561">
        <v>21.767510000000001</v>
      </c>
      <c r="BF184" s="562">
        <v>5.602417</v>
      </c>
      <c r="BG184" s="563">
        <v>5.602417</v>
      </c>
      <c r="BH184" s="152">
        <f t="shared" si="119"/>
        <v>16.165093000000002</v>
      </c>
      <c r="BI184" s="153">
        <f t="shared" si="94"/>
        <v>16.165093000000002</v>
      </c>
      <c r="BJ184" s="154"/>
      <c r="BK184" s="155">
        <f t="shared" si="120"/>
        <v>0.7426248110142134</v>
      </c>
      <c r="BL184" s="155">
        <f t="shared" si="121"/>
        <v>0.7426248110142134</v>
      </c>
      <c r="BM184" s="155"/>
      <c r="BN184" s="156">
        <f t="shared" si="122"/>
        <v>1</v>
      </c>
      <c r="BO184" s="157"/>
      <c r="BP184" s="81"/>
      <c r="BQ184" s="81"/>
      <c r="BR184" s="81"/>
      <c r="BS184" s="81"/>
      <c r="BT184" s="81"/>
      <c r="BU184" s="81"/>
      <c r="BV184" s="81"/>
      <c r="BW184" s="81"/>
      <c r="BX184" s="81"/>
    </row>
    <row r="185" spans="1:76" ht="11.45" customHeight="1">
      <c r="A185" s="665">
        <v>1986</v>
      </c>
      <c r="B185" s="101" t="s">
        <v>512</v>
      </c>
      <c r="C185" s="158" t="s">
        <v>458</v>
      </c>
      <c r="D185" s="158" t="s">
        <v>16</v>
      </c>
      <c r="E185" s="158" t="s">
        <v>162</v>
      </c>
      <c r="F185" s="497" t="s">
        <v>401</v>
      </c>
      <c r="G185" s="570">
        <v>33.373089999999998</v>
      </c>
      <c r="H185" s="571">
        <v>17.385929999999998</v>
      </c>
      <c r="I185" s="572">
        <v>17.385929999999998</v>
      </c>
      <c r="J185" s="159">
        <f t="shared" si="98"/>
        <v>15.987159999999999</v>
      </c>
      <c r="K185" s="160">
        <f t="shared" si="124"/>
        <v>15.987159999999999</v>
      </c>
      <c r="L185" s="161"/>
      <c r="M185" s="162">
        <f t="shared" si="99"/>
        <v>0.47904344488328771</v>
      </c>
      <c r="N185" s="162">
        <f t="shared" si="100"/>
        <v>0.47904344488328771</v>
      </c>
      <c r="O185" s="162"/>
      <c r="P185" s="163">
        <f t="shared" si="102"/>
        <v>1</v>
      </c>
      <c r="Q185" s="164"/>
      <c r="R185" s="158">
        <v>1986</v>
      </c>
      <c r="S185" s="158" t="s">
        <v>458</v>
      </c>
      <c r="T185" s="158" t="s">
        <v>16</v>
      </c>
      <c r="U185" s="158" t="s">
        <v>162</v>
      </c>
      <c r="V185" s="497" t="s">
        <v>401</v>
      </c>
      <c r="W185" s="570">
        <v>27.14385</v>
      </c>
      <c r="X185" s="571">
        <v>10.361219999999999</v>
      </c>
      <c r="Y185" s="572">
        <v>10.361219999999999</v>
      </c>
      <c r="Z185" s="159">
        <f t="shared" si="104"/>
        <v>16.782630000000001</v>
      </c>
      <c r="AA185" s="160">
        <f t="shared" si="125"/>
        <v>16.782630000000001</v>
      </c>
      <c r="AB185" s="161"/>
      <c r="AC185" s="162">
        <f t="shared" si="105"/>
        <v>0.61828480484529647</v>
      </c>
      <c r="AD185" s="162">
        <f t="shared" si="106"/>
        <v>0.61828480484529647</v>
      </c>
      <c r="AE185" s="162"/>
      <c r="AF185" s="163">
        <f t="shared" si="108"/>
        <v>1</v>
      </c>
      <c r="AG185" s="164"/>
      <c r="AH185" s="158">
        <v>1986</v>
      </c>
      <c r="AI185" s="101" t="s">
        <v>512</v>
      </c>
      <c r="AJ185" s="1125" t="s">
        <v>458</v>
      </c>
      <c r="AK185" s="1125" t="s">
        <v>16</v>
      </c>
      <c r="AL185" s="1125" t="s">
        <v>162</v>
      </c>
      <c r="AM185" s="1126" t="s">
        <v>401</v>
      </c>
      <c r="AN185" s="570">
        <v>23.644020000000001</v>
      </c>
      <c r="AO185" s="571">
        <v>5.4702960000000003</v>
      </c>
      <c r="AP185" s="572">
        <v>5.4702960000000003</v>
      </c>
      <c r="AQ185" s="159">
        <f t="shared" si="117"/>
        <v>18.173724</v>
      </c>
      <c r="AR185" s="160">
        <f t="shared" si="114"/>
        <v>18.173724</v>
      </c>
      <c r="AS185" s="161"/>
      <c r="AT185" s="162">
        <f t="shared" si="118"/>
        <v>0.76863934305587622</v>
      </c>
      <c r="AU185" s="162">
        <f t="shared" si="95"/>
        <v>0.76863934305587622</v>
      </c>
      <c r="AV185" s="162"/>
      <c r="AW185" s="163">
        <f t="shared" si="96"/>
        <v>1</v>
      </c>
      <c r="AX185" s="164"/>
      <c r="AY185" s="158">
        <v>1986</v>
      </c>
      <c r="AZ185" s="101" t="s">
        <v>512</v>
      </c>
      <c r="BA185" s="158" t="s">
        <v>458</v>
      </c>
      <c r="BB185" s="158" t="s">
        <v>16</v>
      </c>
      <c r="BC185" s="158" t="s">
        <v>162</v>
      </c>
      <c r="BD185" s="1127" t="s">
        <v>401</v>
      </c>
      <c r="BE185" s="570">
        <v>21.12538</v>
      </c>
      <c r="BF185" s="571">
        <v>4.5062090000000001</v>
      </c>
      <c r="BG185" s="572">
        <v>4.5062090000000001</v>
      </c>
      <c r="BH185" s="159">
        <f t="shared" si="119"/>
        <v>16.619171000000001</v>
      </c>
      <c r="BI185" s="160">
        <f t="shared" si="94"/>
        <v>16.619171000000001</v>
      </c>
      <c r="BJ185" s="161"/>
      <c r="BK185" s="162">
        <f t="shared" si="120"/>
        <v>0.78669216837756295</v>
      </c>
      <c r="BL185" s="162">
        <f t="shared" si="121"/>
        <v>0.78669216837756295</v>
      </c>
      <c r="BM185" s="162"/>
      <c r="BN185" s="163">
        <f t="shared" si="122"/>
        <v>1</v>
      </c>
      <c r="BO185" s="164"/>
      <c r="BP185" s="81"/>
      <c r="BQ185" s="81"/>
      <c r="BR185" s="81"/>
      <c r="BS185" s="81"/>
      <c r="BT185" s="81"/>
      <c r="BU185" s="81"/>
      <c r="BV185" s="81"/>
      <c r="BW185" s="81"/>
      <c r="BX185" s="81"/>
    </row>
    <row r="186" spans="1:76" ht="11.45" customHeight="1">
      <c r="A186" s="663">
        <v>2008</v>
      </c>
      <c r="B186" s="87" t="s">
        <v>519</v>
      </c>
      <c r="C186" s="82" t="s">
        <v>459</v>
      </c>
      <c r="D186" s="82" t="s">
        <v>6</v>
      </c>
      <c r="E186" s="82" t="s">
        <v>164</v>
      </c>
      <c r="F186" s="506" t="s">
        <v>313</v>
      </c>
      <c r="G186" s="513">
        <v>24.898099999999999</v>
      </c>
      <c r="H186" s="514">
        <v>13.78227</v>
      </c>
      <c r="I186" s="515">
        <v>17.561140000000002</v>
      </c>
      <c r="J186" s="124">
        <f t="shared" si="98"/>
        <v>7.3369599999999977</v>
      </c>
      <c r="K186" s="125">
        <f t="shared" si="124"/>
        <v>11.115829999999999</v>
      </c>
      <c r="L186" s="126">
        <f t="shared" si="124"/>
        <v>-3.7788700000000013</v>
      </c>
      <c r="M186" s="314">
        <f t="shared" si="99"/>
        <v>0.2946795136978323</v>
      </c>
      <c r="N186" s="314">
        <f t="shared" si="100"/>
        <v>0.44645294219237608</v>
      </c>
      <c r="O186" s="314">
        <f t="shared" ref="O186:O247" si="126">(H186-I186)/G186</f>
        <v>-0.15177342849454381</v>
      </c>
      <c r="P186" s="128">
        <f t="shared" si="102"/>
        <v>1.5150457410153528</v>
      </c>
      <c r="Q186" s="129">
        <f t="shared" ref="Q186:Q247" si="127">(H186-I186)/(G186-I186)</f>
        <v>-0.51504574101535272</v>
      </c>
      <c r="R186" s="82">
        <v>2008</v>
      </c>
      <c r="S186" s="82" t="s">
        <v>459</v>
      </c>
      <c r="T186" s="82" t="s">
        <v>6</v>
      </c>
      <c r="U186" s="82" t="s">
        <v>164</v>
      </c>
      <c r="V186" s="506" t="s">
        <v>313</v>
      </c>
      <c r="W186" s="513">
        <v>19.938859999999998</v>
      </c>
      <c r="X186" s="514">
        <v>8.7466030000000003</v>
      </c>
      <c r="Y186" s="515">
        <v>10.9375</v>
      </c>
      <c r="Z186" s="124">
        <f t="shared" si="104"/>
        <v>9.0013599999999983</v>
      </c>
      <c r="AA186" s="125">
        <f t="shared" si="125"/>
        <v>11.192256999999998</v>
      </c>
      <c r="AB186" s="126">
        <f t="shared" si="125"/>
        <v>-2.1908969999999997</v>
      </c>
      <c r="AC186" s="314">
        <f t="shared" si="105"/>
        <v>0.45144807677068793</v>
      </c>
      <c r="AD186" s="314">
        <f t="shared" si="106"/>
        <v>0.56132883224015806</v>
      </c>
      <c r="AE186" s="314">
        <f t="shared" ref="AE186:AE247" si="128">(X186-Y186)/W186</f>
        <v>-0.10988075546947017</v>
      </c>
      <c r="AF186" s="128">
        <f t="shared" si="108"/>
        <v>1.2433962201267363</v>
      </c>
      <c r="AG186" s="129">
        <f t="shared" ref="AG186:AG247" si="129">(X186-Y186)/(W186-Y186)</f>
        <v>-0.24339622012673642</v>
      </c>
      <c r="AH186" s="82">
        <v>2008</v>
      </c>
      <c r="AI186" s="87" t="s">
        <v>519</v>
      </c>
      <c r="AJ186" s="1084" t="s">
        <v>459</v>
      </c>
      <c r="AK186" s="1084" t="s">
        <v>6</v>
      </c>
      <c r="AL186" s="1084" t="s">
        <v>164</v>
      </c>
      <c r="AM186" s="1131" t="s">
        <v>313</v>
      </c>
      <c r="AN186" s="545">
        <v>15.55707</v>
      </c>
      <c r="AO186" s="546">
        <v>5.163043</v>
      </c>
      <c r="AP186" s="547">
        <v>6.6066580000000004</v>
      </c>
      <c r="AQ186" s="124">
        <f t="shared" si="117"/>
        <v>8.950412</v>
      </c>
      <c r="AR186" s="125">
        <f t="shared" si="114"/>
        <v>10.394026999999999</v>
      </c>
      <c r="AS186" s="126">
        <f t="shared" si="114"/>
        <v>-1.4436150000000003</v>
      </c>
      <c r="AT186" s="314">
        <f t="shared" si="118"/>
        <v>0.57532761631849705</v>
      </c>
      <c r="AU186" s="314">
        <f t="shared" si="95"/>
        <v>0.66812240351171526</v>
      </c>
      <c r="AV186" s="314">
        <f t="shared" ref="AV186:AV247" si="130">(AO186-AP186)/AN186</f>
        <v>-9.2794787193218278E-2</v>
      </c>
      <c r="AW186" s="128">
        <f t="shared" si="96"/>
        <v>1.1612903406010806</v>
      </c>
      <c r="AX186" s="129">
        <f>(AO186-AP186)/(AN186-AP186)</f>
        <v>-0.16129034060108074</v>
      </c>
      <c r="AY186" s="82">
        <v>2008</v>
      </c>
      <c r="AZ186" s="87" t="s">
        <v>519</v>
      </c>
      <c r="BA186" s="82" t="s">
        <v>459</v>
      </c>
      <c r="BB186" s="82" t="s">
        <v>6</v>
      </c>
      <c r="BC186" s="82" t="s">
        <v>164</v>
      </c>
      <c r="BD186" s="1132" t="s">
        <v>313</v>
      </c>
      <c r="BE186" s="513">
        <v>13.54317</v>
      </c>
      <c r="BF186" s="514">
        <v>4.1292819999999999</v>
      </c>
      <c r="BG186" s="515">
        <v>5.1882479999999997</v>
      </c>
      <c r="BH186" s="124">
        <f t="shared" si="119"/>
        <v>8.3549220000000002</v>
      </c>
      <c r="BI186" s="125">
        <f t="shared" si="94"/>
        <v>9.413888</v>
      </c>
      <c r="BJ186" s="126">
        <f t="shared" si="94"/>
        <v>-1.0589659999999999</v>
      </c>
      <c r="BK186" s="127">
        <f t="shared" si="120"/>
        <v>0.61691036884274508</v>
      </c>
      <c r="BL186" s="127">
        <f t="shared" si="121"/>
        <v>0.69510225449433183</v>
      </c>
      <c r="BM186" s="127">
        <f t="shared" ref="BM186:BM251" si="131">(BF186-BG186)/BE186</f>
        <v>-7.8191885651586732E-2</v>
      </c>
      <c r="BN186" s="128">
        <f t="shared" si="122"/>
        <v>1.1267475626941819</v>
      </c>
      <c r="BO186" s="129">
        <f t="shared" ref="BO186:BO192" si="132">(BF186-BG186)/(BE186-BG186)</f>
        <v>-0.12674756269418191</v>
      </c>
      <c r="BP186" s="81"/>
      <c r="BQ186" s="81"/>
      <c r="BR186" s="81"/>
      <c r="BS186" s="81"/>
      <c r="BT186" s="81"/>
      <c r="BU186" s="81"/>
      <c r="BV186" s="81"/>
      <c r="BW186" s="81"/>
      <c r="BX186" s="81"/>
    </row>
    <row r="187" spans="1:76" ht="11.45" customHeight="1">
      <c r="A187" s="661">
        <v>2013</v>
      </c>
      <c r="B187" s="359" t="s">
        <v>710</v>
      </c>
      <c r="C187" s="116" t="s">
        <v>709</v>
      </c>
      <c r="D187" s="116" t="s">
        <v>20</v>
      </c>
      <c r="E187" s="116" t="s">
        <v>711</v>
      </c>
      <c r="F187" s="505" t="s">
        <v>313</v>
      </c>
      <c r="G187" s="513">
        <v>37.261290000000002</v>
      </c>
      <c r="H187" s="514">
        <v>17.135339999999999</v>
      </c>
      <c r="I187" s="515">
        <v>20.095050000000001</v>
      </c>
      <c r="J187" s="513">
        <f t="shared" si="98"/>
        <v>17.166240000000002</v>
      </c>
      <c r="K187" s="514">
        <f t="shared" si="124"/>
        <v>20.125950000000003</v>
      </c>
      <c r="L187" s="515">
        <f t="shared" si="124"/>
        <v>-2.9597100000000012</v>
      </c>
      <c r="M187" s="516">
        <f t="shared" si="99"/>
        <v>0.46069902571811122</v>
      </c>
      <c r="N187" s="517">
        <f t="shared" si="100"/>
        <v>0.54013025313938412</v>
      </c>
      <c r="O187" s="518">
        <f t="shared" si="126"/>
        <v>-7.9431227421272885E-2</v>
      </c>
      <c r="P187" s="517">
        <f t="shared" si="102"/>
        <v>1.1724145765176299</v>
      </c>
      <c r="Q187" s="518">
        <f t="shared" si="127"/>
        <v>-0.17241457651763001</v>
      </c>
      <c r="R187" s="661">
        <v>2013</v>
      </c>
      <c r="S187" s="116" t="s">
        <v>709</v>
      </c>
      <c r="T187" s="116" t="s">
        <v>20</v>
      </c>
      <c r="U187" s="116" t="s">
        <v>711</v>
      </c>
      <c r="V187" s="505" t="s">
        <v>313</v>
      </c>
      <c r="W187" s="513">
        <v>32.615090000000002</v>
      </c>
      <c r="X187" s="514">
        <v>10.68479</v>
      </c>
      <c r="Y187" s="515">
        <v>12.38973</v>
      </c>
      <c r="Z187" s="513">
        <f t="shared" si="104"/>
        <v>20.225360000000002</v>
      </c>
      <c r="AA187" s="514">
        <f t="shared" si="125"/>
        <v>21.930300000000003</v>
      </c>
      <c r="AB187" s="515">
        <f t="shared" si="125"/>
        <v>-1.7049400000000006</v>
      </c>
      <c r="AC187" s="516">
        <f t="shared" si="105"/>
        <v>0.62012277139201522</v>
      </c>
      <c r="AD187" s="517">
        <f t="shared" si="106"/>
        <v>0.67239734736283119</v>
      </c>
      <c r="AE187" s="518">
        <f t="shared" si="128"/>
        <v>-5.227457597081598E-2</v>
      </c>
      <c r="AF187" s="517">
        <f t="shared" si="108"/>
        <v>1.0842971398284134</v>
      </c>
      <c r="AG187" s="518">
        <f t="shared" si="129"/>
        <v>-8.4297139828413456E-2</v>
      </c>
      <c r="AH187" s="661">
        <v>2013</v>
      </c>
      <c r="AI187" s="359" t="s">
        <v>710</v>
      </c>
      <c r="AJ187" s="1106" t="s">
        <v>709</v>
      </c>
      <c r="AK187" s="1106" t="s">
        <v>20</v>
      </c>
      <c r="AL187" s="1106" t="s">
        <v>711</v>
      </c>
      <c r="AM187" s="1133" t="s">
        <v>313</v>
      </c>
      <c r="AN187" s="545">
        <v>28.37565</v>
      </c>
      <c r="AO187" s="546">
        <v>5.9529059999999996</v>
      </c>
      <c r="AP187" s="547">
        <v>6.8329959999999996</v>
      </c>
      <c r="AQ187" s="513">
        <f t="shared" si="117"/>
        <v>21.542653999999999</v>
      </c>
      <c r="AR187" s="514">
        <f t="shared" si="114"/>
        <v>22.422744000000002</v>
      </c>
      <c r="AS187" s="515">
        <f t="shared" si="114"/>
        <v>-0.88009000000000004</v>
      </c>
      <c r="AT187" s="516">
        <f t="shared" si="118"/>
        <v>0.75919508451788764</v>
      </c>
      <c r="AU187" s="517">
        <f t="shared" si="95"/>
        <v>0.79021076169180271</v>
      </c>
      <c r="AV187" s="518">
        <f t="shared" si="130"/>
        <v>-3.1015677173914961E-2</v>
      </c>
      <c r="AW187" s="517">
        <f t="shared" si="96"/>
        <v>1.0408533693202333</v>
      </c>
      <c r="AX187" s="518">
        <f t="shared" ref="AX187:AX188" si="133">(AO187-AP187)/(AN187-AP187)</f>
        <v>-4.085336932023325E-2</v>
      </c>
      <c r="AY187" s="661">
        <v>2013</v>
      </c>
      <c r="AZ187" s="359" t="s">
        <v>710</v>
      </c>
      <c r="BA187" s="116" t="s">
        <v>709</v>
      </c>
      <c r="BB187" s="116" t="s">
        <v>20</v>
      </c>
      <c r="BC187" s="116" t="s">
        <v>711</v>
      </c>
      <c r="BD187" s="700" t="s">
        <v>313</v>
      </c>
      <c r="BE187" s="513">
        <v>25.03125</v>
      </c>
      <c r="BF187" s="514">
        <v>4.7889879999999998</v>
      </c>
      <c r="BG187" s="515">
        <v>5.4480389999999996</v>
      </c>
      <c r="BH187" s="514">
        <f t="shared" si="119"/>
        <v>19.583210999999999</v>
      </c>
      <c r="BI187" s="514">
        <f t="shared" si="94"/>
        <v>20.242262</v>
      </c>
      <c r="BJ187" s="514">
        <f t="shared" si="94"/>
        <v>-0.65905099999999983</v>
      </c>
      <c r="BK187" s="516">
        <f t="shared" si="120"/>
        <v>0.78235050187265909</v>
      </c>
      <c r="BL187" s="517">
        <f t="shared" si="121"/>
        <v>0.80867963046192259</v>
      </c>
      <c r="BM187" s="518">
        <f t="shared" si="131"/>
        <v>-2.6329128589263413E-2</v>
      </c>
      <c r="BN187" s="517">
        <f t="shared" si="122"/>
        <v>1.03365387831444</v>
      </c>
      <c r="BO187" s="518">
        <f t="shared" si="132"/>
        <v>-3.3653878314439847E-2</v>
      </c>
      <c r="BP187" s="81"/>
      <c r="BQ187" s="81"/>
      <c r="BR187" s="81"/>
      <c r="BS187" s="81"/>
      <c r="BT187" s="81"/>
      <c r="BU187" s="81"/>
      <c r="BV187" s="81"/>
      <c r="BW187" s="81"/>
      <c r="BX187" s="81"/>
    </row>
    <row r="188" spans="1:76" ht="11.45" customHeight="1">
      <c r="A188" s="662">
        <v>2010</v>
      </c>
      <c r="B188" s="91" t="s">
        <v>710</v>
      </c>
      <c r="C188" s="121" t="s">
        <v>709</v>
      </c>
      <c r="D188" s="121" t="s">
        <v>4</v>
      </c>
      <c r="E188" s="121" t="s">
        <v>712</v>
      </c>
      <c r="F188" s="507" t="s">
        <v>313</v>
      </c>
      <c r="G188" s="337">
        <v>42.021210000000004</v>
      </c>
      <c r="H188" s="338">
        <v>17.36957</v>
      </c>
      <c r="I188" s="525">
        <v>19.29946</v>
      </c>
      <c r="J188" s="337">
        <f t="shared" si="98"/>
        <v>22.721750000000004</v>
      </c>
      <c r="K188" s="338">
        <f t="shared" si="124"/>
        <v>24.651640000000004</v>
      </c>
      <c r="L188" s="525">
        <f t="shared" si="124"/>
        <v>-1.9298900000000003</v>
      </c>
      <c r="M188" s="526">
        <f t="shared" si="99"/>
        <v>0.54072098352236886</v>
      </c>
      <c r="N188" s="341">
        <f t="shared" si="100"/>
        <v>0.58664755250979217</v>
      </c>
      <c r="O188" s="527">
        <f t="shared" si="126"/>
        <v>-4.5926568987423262E-2</v>
      </c>
      <c r="P188" s="341">
        <f t="shared" si="102"/>
        <v>1.0849357993992541</v>
      </c>
      <c r="Q188" s="527">
        <f t="shared" si="127"/>
        <v>-8.4935799399254025E-2</v>
      </c>
      <c r="R188" s="662">
        <v>2010</v>
      </c>
      <c r="S188" s="121" t="s">
        <v>709</v>
      </c>
      <c r="T188" s="121" t="s">
        <v>4</v>
      </c>
      <c r="U188" s="121" t="s">
        <v>712</v>
      </c>
      <c r="V188" s="507" t="s">
        <v>313</v>
      </c>
      <c r="W188" s="337">
        <v>38.239170000000001</v>
      </c>
      <c r="X188" s="338">
        <v>10.07104</v>
      </c>
      <c r="Y188" s="525">
        <v>11.81414</v>
      </c>
      <c r="Z188" s="337">
        <f t="shared" si="104"/>
        <v>26.42503</v>
      </c>
      <c r="AA188" s="338">
        <f t="shared" si="125"/>
        <v>28.168130000000001</v>
      </c>
      <c r="AB188" s="525">
        <f t="shared" si="125"/>
        <v>-1.7431000000000001</v>
      </c>
      <c r="AC188" s="526">
        <f t="shared" si="105"/>
        <v>0.69104611841731922</v>
      </c>
      <c r="AD188" s="341">
        <f t="shared" si="106"/>
        <v>0.73663026681802979</v>
      </c>
      <c r="AE188" s="527">
        <f t="shared" si="128"/>
        <v>-4.5584148400710581E-2</v>
      </c>
      <c r="AF188" s="341">
        <f t="shared" si="108"/>
        <v>1.0659639743076925</v>
      </c>
      <c r="AG188" s="527">
        <f t="shared" si="129"/>
        <v>-6.5963974307692366E-2</v>
      </c>
      <c r="AH188" s="662">
        <v>2010</v>
      </c>
      <c r="AI188" s="91" t="s">
        <v>710</v>
      </c>
      <c r="AJ188" s="1113" t="s">
        <v>709</v>
      </c>
      <c r="AK188" s="1113" t="s">
        <v>4</v>
      </c>
      <c r="AL188" s="1113" t="s">
        <v>712</v>
      </c>
      <c r="AM188" s="1134" t="s">
        <v>313</v>
      </c>
      <c r="AN188" s="551">
        <v>33.203029999999998</v>
      </c>
      <c r="AO188" s="552">
        <v>6.2267890000000001</v>
      </c>
      <c r="AP188" s="553">
        <v>6.9122430000000001</v>
      </c>
      <c r="AQ188" s="337">
        <f t="shared" si="117"/>
        <v>26.290786999999998</v>
      </c>
      <c r="AR188" s="338">
        <f t="shared" si="114"/>
        <v>26.976240999999998</v>
      </c>
      <c r="AS188" s="525">
        <f t="shared" si="114"/>
        <v>-0.68545400000000001</v>
      </c>
      <c r="AT188" s="526">
        <f t="shared" si="118"/>
        <v>0.79181890929833809</v>
      </c>
      <c r="AU188" s="341">
        <f t="shared" si="95"/>
        <v>0.81246323001244158</v>
      </c>
      <c r="AV188" s="527">
        <f t="shared" si="130"/>
        <v>-2.0644320714103503E-2</v>
      </c>
      <c r="AW188" s="341">
        <f t="shared" si="96"/>
        <v>1.0260720228724991</v>
      </c>
      <c r="AX188" s="527">
        <f t="shared" si="133"/>
        <v>-2.6072022872499025E-2</v>
      </c>
      <c r="AY188" s="662">
        <v>2010</v>
      </c>
      <c r="AZ188" s="91" t="s">
        <v>710</v>
      </c>
      <c r="BA188" s="121" t="s">
        <v>709</v>
      </c>
      <c r="BB188" s="121" t="s">
        <v>4</v>
      </c>
      <c r="BC188" s="121" t="s">
        <v>712</v>
      </c>
      <c r="BD188" s="1135" t="s">
        <v>313</v>
      </c>
      <c r="BE188" s="337">
        <v>29.195620000000002</v>
      </c>
      <c r="BF188" s="338">
        <v>5.1280700000000001</v>
      </c>
      <c r="BG188" s="525">
        <v>5.7435070000000001</v>
      </c>
      <c r="BH188" s="338">
        <f t="shared" si="119"/>
        <v>23.452113000000001</v>
      </c>
      <c r="BI188" s="338">
        <f t="shared" si="94"/>
        <v>24.067550000000001</v>
      </c>
      <c r="BJ188" s="338">
        <f t="shared" si="94"/>
        <v>-0.61543700000000001</v>
      </c>
      <c r="BK188" s="526">
        <f t="shared" si="120"/>
        <v>0.80327504605142819</v>
      </c>
      <c r="BL188" s="341">
        <f t="shared" si="121"/>
        <v>0.82435481760620255</v>
      </c>
      <c r="BM188" s="527">
        <f t="shared" si="131"/>
        <v>-2.107977155477431E-2</v>
      </c>
      <c r="BN188" s="341">
        <f t="shared" si="122"/>
        <v>1.0262422835844258</v>
      </c>
      <c r="BO188" s="527">
        <f t="shared" si="132"/>
        <v>-2.6242283584425846E-2</v>
      </c>
      <c r="BP188" s="81"/>
      <c r="BQ188" s="81"/>
      <c r="BR188" s="81"/>
      <c r="BS188" s="81"/>
      <c r="BT188" s="81"/>
      <c r="BU188" s="81"/>
      <c r="BV188" s="81"/>
      <c r="BW188" s="81"/>
      <c r="BX188" s="81"/>
    </row>
    <row r="189" spans="1:76" ht="11.45" customHeight="1">
      <c r="A189" s="661">
        <v>2013</v>
      </c>
      <c r="B189" s="359" t="s">
        <v>512</v>
      </c>
      <c r="C189" s="116" t="s">
        <v>460</v>
      </c>
      <c r="D189" s="116" t="s">
        <v>20</v>
      </c>
      <c r="E189" s="116" t="s">
        <v>165</v>
      </c>
      <c r="F189" s="505" t="s">
        <v>313</v>
      </c>
      <c r="G189" s="513">
        <v>37.559379999999997</v>
      </c>
      <c r="H189" s="514">
        <v>10.71866</v>
      </c>
      <c r="I189" s="515">
        <v>16.438590000000001</v>
      </c>
      <c r="J189" s="513">
        <f t="shared" si="98"/>
        <v>21.120789999999996</v>
      </c>
      <c r="K189" s="514">
        <f t="shared" si="124"/>
        <v>26.840719999999997</v>
      </c>
      <c r="L189" s="515">
        <f t="shared" si="124"/>
        <v>-5.7199300000000015</v>
      </c>
      <c r="M189" s="517">
        <f t="shared" si="99"/>
        <v>0.56233063485073498</v>
      </c>
      <c r="N189" s="517">
        <f t="shared" si="100"/>
        <v>0.71462095487199206</v>
      </c>
      <c r="O189" s="517">
        <f t="shared" si="126"/>
        <v>-0.15229032002125706</v>
      </c>
      <c r="P189" s="516">
        <f t="shared" si="102"/>
        <v>1.2708198888393853</v>
      </c>
      <c r="Q189" s="518">
        <f t="shared" si="127"/>
        <v>-0.2708198888393854</v>
      </c>
      <c r="R189" s="116">
        <v>2013</v>
      </c>
      <c r="S189" s="116" t="s">
        <v>460</v>
      </c>
      <c r="T189" s="116" t="s">
        <v>20</v>
      </c>
      <c r="U189" s="116" t="s">
        <v>165</v>
      </c>
      <c r="V189" s="505" t="s">
        <v>313</v>
      </c>
      <c r="W189" s="513">
        <v>31.278169999999999</v>
      </c>
      <c r="X189" s="514">
        <v>5.3010080000000004</v>
      </c>
      <c r="Y189" s="515">
        <v>8.7363590000000002</v>
      </c>
      <c r="Z189" s="513">
        <f t="shared" si="104"/>
        <v>22.541810999999999</v>
      </c>
      <c r="AA189" s="514">
        <f t="shared" si="125"/>
        <v>25.977162</v>
      </c>
      <c r="AB189" s="515">
        <f t="shared" si="125"/>
        <v>-3.4353509999999998</v>
      </c>
      <c r="AC189" s="517">
        <f t="shared" si="105"/>
        <v>0.72068829474358631</v>
      </c>
      <c r="AD189" s="517">
        <f t="shared" si="106"/>
        <v>0.83052051958282724</v>
      </c>
      <c r="AE189" s="517">
        <f t="shared" si="128"/>
        <v>-0.10983222483924091</v>
      </c>
      <c r="AF189" s="516">
        <f t="shared" si="108"/>
        <v>1.1523990685575352</v>
      </c>
      <c r="AG189" s="518">
        <f t="shared" si="129"/>
        <v>-0.15239906855753516</v>
      </c>
      <c r="AH189" s="116">
        <v>2013</v>
      </c>
      <c r="AI189" s="359" t="s">
        <v>512</v>
      </c>
      <c r="AJ189" s="1106" t="s">
        <v>460</v>
      </c>
      <c r="AK189" s="1106" t="s">
        <v>20</v>
      </c>
      <c r="AL189" s="1106" t="s">
        <v>165</v>
      </c>
      <c r="AM189" s="1133" t="s">
        <v>313</v>
      </c>
      <c r="AN189" s="545">
        <v>26.24765</v>
      </c>
      <c r="AO189" s="546">
        <v>2.4215409999999999</v>
      </c>
      <c r="AP189" s="547">
        <v>4.4176989999999998</v>
      </c>
      <c r="AQ189" s="513">
        <f t="shared" si="117"/>
        <v>21.829951000000001</v>
      </c>
      <c r="AR189" s="514">
        <f t="shared" si="114"/>
        <v>23.826108999999999</v>
      </c>
      <c r="AS189" s="515">
        <f t="shared" si="114"/>
        <v>-1.9961579999999999</v>
      </c>
      <c r="AT189" s="517">
        <f t="shared" si="118"/>
        <v>0.83169163715608829</v>
      </c>
      <c r="AU189" s="517">
        <f t="shared" si="95"/>
        <v>0.90774255981011631</v>
      </c>
      <c r="AV189" s="517">
        <f t="shared" si="130"/>
        <v>-7.6050922654028075E-2</v>
      </c>
      <c r="AW189" s="516">
        <f t="shared" si="96"/>
        <v>1.0914412496848938</v>
      </c>
      <c r="AX189" s="518">
        <f>(AO189-AP189)/(AN189-AP189)</f>
        <v>-9.1441249684893922E-2</v>
      </c>
      <c r="AY189" s="116">
        <v>2013</v>
      </c>
      <c r="AZ189" s="359" t="s">
        <v>512</v>
      </c>
      <c r="BA189" s="116" t="s">
        <v>460</v>
      </c>
      <c r="BB189" s="116" t="s">
        <v>20</v>
      </c>
      <c r="BC189" s="116" t="s">
        <v>165</v>
      </c>
      <c r="BD189" s="700" t="s">
        <v>313</v>
      </c>
      <c r="BE189" s="513">
        <v>22.872630000000001</v>
      </c>
      <c r="BF189" s="514">
        <v>2.4642300000000001</v>
      </c>
      <c r="BG189" s="515">
        <v>4.181826</v>
      </c>
      <c r="BH189" s="513">
        <f t="shared" si="119"/>
        <v>18.690804</v>
      </c>
      <c r="BI189" s="514">
        <f t="shared" si="94"/>
        <v>20.4084</v>
      </c>
      <c r="BJ189" s="515">
        <f t="shared" si="94"/>
        <v>-1.7175959999999999</v>
      </c>
      <c r="BK189" s="517">
        <f t="shared" si="120"/>
        <v>0.81716899193490211</v>
      </c>
      <c r="BL189" s="517">
        <f t="shared" si="121"/>
        <v>0.89226293609436258</v>
      </c>
      <c r="BM189" s="517">
        <f t="shared" si="131"/>
        <v>-7.5093944159460455E-2</v>
      </c>
      <c r="BN189" s="516">
        <f t="shared" si="122"/>
        <v>1.0918952443137278</v>
      </c>
      <c r="BO189" s="518">
        <f t="shared" si="132"/>
        <v>-9.1895244313727753E-2</v>
      </c>
      <c r="BP189" s="81"/>
      <c r="BQ189" s="81"/>
      <c r="BR189" s="81"/>
      <c r="BS189" s="81"/>
      <c r="BT189" s="81"/>
      <c r="BU189" s="81"/>
      <c r="BV189" s="81"/>
      <c r="BW189" s="81"/>
      <c r="BX189" s="81"/>
    </row>
    <row r="190" spans="1:76" ht="11.45" customHeight="1">
      <c r="A190" s="663">
        <v>2010</v>
      </c>
      <c r="B190" s="87" t="s">
        <v>512</v>
      </c>
      <c r="C190" s="82" t="s">
        <v>460</v>
      </c>
      <c r="D190" s="82" t="s">
        <v>4</v>
      </c>
      <c r="E190" s="82" t="s">
        <v>166</v>
      </c>
      <c r="F190" s="506" t="s">
        <v>313</v>
      </c>
      <c r="G190" s="124">
        <v>35.668509999999998</v>
      </c>
      <c r="H190" s="125">
        <v>8.8212399999999995</v>
      </c>
      <c r="I190" s="126">
        <v>13.542199999999999</v>
      </c>
      <c r="J190" s="124">
        <f t="shared" si="98"/>
        <v>22.126309999999997</v>
      </c>
      <c r="K190" s="125">
        <f t="shared" si="124"/>
        <v>26.847269999999998</v>
      </c>
      <c r="L190" s="126">
        <f t="shared" si="124"/>
        <v>-4.7209599999999998</v>
      </c>
      <c r="M190" s="314">
        <f t="shared" si="99"/>
        <v>0.6203317716383443</v>
      </c>
      <c r="N190" s="314">
        <f t="shared" si="100"/>
        <v>0.75268829564229067</v>
      </c>
      <c r="O190" s="314">
        <f t="shared" si="126"/>
        <v>-0.13235652400394635</v>
      </c>
      <c r="P190" s="128">
        <f t="shared" si="102"/>
        <v>1.2133640900809941</v>
      </c>
      <c r="Q190" s="129">
        <f t="shared" si="127"/>
        <v>-0.21336409008099411</v>
      </c>
      <c r="R190" s="82">
        <v>2010</v>
      </c>
      <c r="S190" s="82" t="s">
        <v>460</v>
      </c>
      <c r="T190" s="82" t="s">
        <v>4</v>
      </c>
      <c r="U190" s="82" t="s">
        <v>166</v>
      </c>
      <c r="V190" s="506" t="s">
        <v>313</v>
      </c>
      <c r="W190" s="124">
        <v>31.025189999999998</v>
      </c>
      <c r="X190" s="125">
        <v>4.2296880000000003</v>
      </c>
      <c r="Y190" s="126">
        <v>6.7797510000000001</v>
      </c>
      <c r="Z190" s="124">
        <f t="shared" si="104"/>
        <v>24.245438999999998</v>
      </c>
      <c r="AA190" s="125">
        <f t="shared" si="125"/>
        <v>26.795501999999999</v>
      </c>
      <c r="AB190" s="126">
        <f t="shared" si="125"/>
        <v>-2.5500629999999997</v>
      </c>
      <c r="AC190" s="314">
        <f t="shared" si="105"/>
        <v>0.78147592327395898</v>
      </c>
      <c r="AD190" s="314">
        <f t="shared" si="106"/>
        <v>0.86366923135684259</v>
      </c>
      <c r="AE190" s="314">
        <f t="shared" si="128"/>
        <v>-8.2193308082883609E-2</v>
      </c>
      <c r="AF190" s="128">
        <f t="shared" si="108"/>
        <v>1.1051770190673802</v>
      </c>
      <c r="AG190" s="129">
        <f t="shared" si="129"/>
        <v>-0.10517701906738006</v>
      </c>
      <c r="AH190" s="82">
        <v>2010</v>
      </c>
      <c r="AI190" s="87" t="s">
        <v>512</v>
      </c>
      <c r="AJ190" s="1084" t="s">
        <v>460</v>
      </c>
      <c r="AK190" s="1084" t="s">
        <v>4</v>
      </c>
      <c r="AL190" s="1084" t="s">
        <v>166</v>
      </c>
      <c r="AM190" s="1131" t="s">
        <v>313</v>
      </c>
      <c r="AN190" s="548">
        <v>25.659230000000001</v>
      </c>
      <c r="AO190" s="549">
        <v>1.7797970000000001</v>
      </c>
      <c r="AP190" s="550">
        <v>2.9320089999999999</v>
      </c>
      <c r="AQ190" s="124">
        <f t="shared" si="117"/>
        <v>22.727221</v>
      </c>
      <c r="AR190" s="125">
        <f t="shared" si="114"/>
        <v>23.879433000000002</v>
      </c>
      <c r="AS190" s="126">
        <f t="shared" si="114"/>
        <v>-1.1522119999999998</v>
      </c>
      <c r="AT190" s="314">
        <f t="shared" si="118"/>
        <v>0.88573277530151917</v>
      </c>
      <c r="AU190" s="314">
        <f t="shared" si="95"/>
        <v>0.93063716253371598</v>
      </c>
      <c r="AV190" s="314">
        <f t="shared" si="130"/>
        <v>-4.4904387232196745E-2</v>
      </c>
      <c r="AW190" s="128">
        <f t="shared" si="96"/>
        <v>1.0506974433873812</v>
      </c>
      <c r="AX190" s="129">
        <f>(AO190-AP190)/(AN190-AP190)</f>
        <v>-5.0697443387381143E-2</v>
      </c>
      <c r="AY190" s="82">
        <v>2010</v>
      </c>
      <c r="AZ190" s="87" t="s">
        <v>512</v>
      </c>
      <c r="BA190" s="82" t="s">
        <v>460</v>
      </c>
      <c r="BB190" s="82" t="s">
        <v>4</v>
      </c>
      <c r="BC190" s="82" t="s">
        <v>166</v>
      </c>
      <c r="BD190" s="1132" t="s">
        <v>313</v>
      </c>
      <c r="BE190" s="124">
        <v>21.87012</v>
      </c>
      <c r="BF190" s="125">
        <v>1.7648729999999999</v>
      </c>
      <c r="BG190" s="126">
        <v>3.035018</v>
      </c>
      <c r="BH190" s="124">
        <f t="shared" si="119"/>
        <v>18.835101999999999</v>
      </c>
      <c r="BI190" s="125">
        <f t="shared" si="94"/>
        <v>20.105246999999999</v>
      </c>
      <c r="BJ190" s="126">
        <f t="shared" si="94"/>
        <v>-1.2701450000000001</v>
      </c>
      <c r="BK190" s="314">
        <f t="shared" si="120"/>
        <v>0.86122536136061434</v>
      </c>
      <c r="BL190" s="314">
        <f t="shared" si="121"/>
        <v>0.91930208887742726</v>
      </c>
      <c r="BM190" s="314">
        <f t="shared" si="131"/>
        <v>-5.80767275168129E-2</v>
      </c>
      <c r="BN190" s="128">
        <f t="shared" si="122"/>
        <v>1.0674349945118429</v>
      </c>
      <c r="BO190" s="129">
        <f t="shared" si="132"/>
        <v>-6.7434994511842844E-2</v>
      </c>
      <c r="BP190" s="81"/>
      <c r="BQ190" s="81"/>
      <c r="BR190" s="81"/>
      <c r="BS190" s="81"/>
      <c r="BT190" s="81"/>
      <c r="BU190" s="81"/>
      <c r="BV190" s="81"/>
      <c r="BW190" s="81"/>
      <c r="BX190" s="81"/>
    </row>
    <row r="191" spans="1:76" ht="11.45" customHeight="1">
      <c r="A191" s="663">
        <v>2007</v>
      </c>
      <c r="B191" s="87" t="s">
        <v>512</v>
      </c>
      <c r="C191" s="82" t="s">
        <v>460</v>
      </c>
      <c r="D191" s="82" t="s">
        <v>4</v>
      </c>
      <c r="E191" s="82" t="s">
        <v>167</v>
      </c>
      <c r="F191" s="506" t="s">
        <v>313</v>
      </c>
      <c r="G191" s="124">
        <v>32.29768</v>
      </c>
      <c r="H191" s="125">
        <v>8.9531720000000004</v>
      </c>
      <c r="I191" s="126">
        <v>14.445209999999999</v>
      </c>
      <c r="J191" s="124">
        <f t="shared" si="98"/>
        <v>17.85247</v>
      </c>
      <c r="K191" s="125">
        <f t="shared" si="124"/>
        <v>23.344507999999998</v>
      </c>
      <c r="L191" s="126">
        <f t="shared" si="124"/>
        <v>-5.4920379999999991</v>
      </c>
      <c r="M191" s="314">
        <f t="shared" si="99"/>
        <v>0.55274775154128719</v>
      </c>
      <c r="N191" s="314">
        <f t="shared" si="100"/>
        <v>0.72279210147601924</v>
      </c>
      <c r="O191" s="314">
        <f t="shared" si="126"/>
        <v>-0.17004434993473214</v>
      </c>
      <c r="P191" s="128">
        <f t="shared" si="102"/>
        <v>1.3076346298299337</v>
      </c>
      <c r="Q191" s="129">
        <f t="shared" si="127"/>
        <v>-0.30763462982993384</v>
      </c>
      <c r="R191" s="82">
        <v>2007</v>
      </c>
      <c r="S191" s="82" t="s">
        <v>460</v>
      </c>
      <c r="T191" s="82" t="s">
        <v>4</v>
      </c>
      <c r="U191" s="82" t="s">
        <v>167</v>
      </c>
      <c r="V191" s="506" t="s">
        <v>313</v>
      </c>
      <c r="W191" s="124">
        <v>26.96885</v>
      </c>
      <c r="X191" s="125">
        <v>4.876188</v>
      </c>
      <c r="Y191" s="126">
        <v>7.2446250000000001</v>
      </c>
      <c r="Z191" s="124">
        <f t="shared" si="104"/>
        <v>19.724225000000001</v>
      </c>
      <c r="AA191" s="125">
        <f t="shared" si="125"/>
        <v>22.092662000000001</v>
      </c>
      <c r="AB191" s="126">
        <f t="shared" si="125"/>
        <v>-2.3684370000000001</v>
      </c>
      <c r="AC191" s="314">
        <f t="shared" si="105"/>
        <v>0.73137063686438242</v>
      </c>
      <c r="AD191" s="314">
        <f t="shared" si="106"/>
        <v>0.81919184540683054</v>
      </c>
      <c r="AE191" s="314">
        <f t="shared" si="128"/>
        <v>-8.7821208542448057E-2</v>
      </c>
      <c r="AF191" s="128">
        <f t="shared" si="108"/>
        <v>1.1200775695876517</v>
      </c>
      <c r="AG191" s="129">
        <f t="shared" si="129"/>
        <v>-0.12007756958765174</v>
      </c>
      <c r="AH191" s="82">
        <v>2007</v>
      </c>
      <c r="AI191" s="87" t="s">
        <v>512</v>
      </c>
      <c r="AJ191" s="1084" t="s">
        <v>460</v>
      </c>
      <c r="AK191" s="1084" t="s">
        <v>4</v>
      </c>
      <c r="AL191" s="1084" t="s">
        <v>167</v>
      </c>
      <c r="AM191" s="1131" t="s">
        <v>313</v>
      </c>
      <c r="AN191" s="548">
        <v>23.453230000000001</v>
      </c>
      <c r="AO191" s="549">
        <v>1.5766800000000001</v>
      </c>
      <c r="AP191" s="550">
        <v>3.1520030000000001</v>
      </c>
      <c r="AQ191" s="124">
        <f t="shared" si="117"/>
        <v>20.301227000000001</v>
      </c>
      <c r="AR191" s="125">
        <f t="shared" si="114"/>
        <v>21.876550000000002</v>
      </c>
      <c r="AS191" s="126">
        <f t="shared" si="114"/>
        <v>-1.575323</v>
      </c>
      <c r="AT191" s="314">
        <f t="shared" si="118"/>
        <v>0.86560473759904288</v>
      </c>
      <c r="AU191" s="314">
        <f t="shared" si="95"/>
        <v>0.9327734388824056</v>
      </c>
      <c r="AV191" s="314">
        <f t="shared" si="130"/>
        <v>-6.7168701283362678E-2</v>
      </c>
      <c r="AW191" s="128">
        <f t="shared" si="96"/>
        <v>1.0775974279781217</v>
      </c>
      <c r="AX191" s="129">
        <f>(AO191-AP191)/(AN191-AP191)</f>
        <v>-7.7597427978121719E-2</v>
      </c>
      <c r="AY191" s="82">
        <v>2007</v>
      </c>
      <c r="AZ191" s="87" t="s">
        <v>512</v>
      </c>
      <c r="BA191" s="82" t="s">
        <v>460</v>
      </c>
      <c r="BB191" s="82" t="s">
        <v>4</v>
      </c>
      <c r="BC191" s="82" t="s">
        <v>167</v>
      </c>
      <c r="BD191" s="1132" t="s">
        <v>313</v>
      </c>
      <c r="BE191" s="124">
        <v>20.117699999999999</v>
      </c>
      <c r="BF191" s="125">
        <v>1.858835</v>
      </c>
      <c r="BG191" s="126">
        <v>3.0805380000000002</v>
      </c>
      <c r="BH191" s="124">
        <f t="shared" si="119"/>
        <v>17.037161999999999</v>
      </c>
      <c r="BI191" s="125">
        <f t="shared" si="94"/>
        <v>18.258865</v>
      </c>
      <c r="BJ191" s="126">
        <f t="shared" si="94"/>
        <v>-1.2217030000000002</v>
      </c>
      <c r="BK191" s="314">
        <f t="shared" si="120"/>
        <v>0.84687424506777609</v>
      </c>
      <c r="BL191" s="314">
        <f t="shared" si="121"/>
        <v>0.9076020121584476</v>
      </c>
      <c r="BM191" s="314">
        <f t="shared" si="131"/>
        <v>-6.072776709067141E-2</v>
      </c>
      <c r="BN191" s="128">
        <f t="shared" si="122"/>
        <v>1.0717081283842933</v>
      </c>
      <c r="BO191" s="129">
        <f t="shared" si="132"/>
        <v>-7.1708128384293135E-2</v>
      </c>
      <c r="BP191" s="81"/>
      <c r="BQ191" s="81"/>
      <c r="BR191" s="81"/>
      <c r="BS191" s="81"/>
      <c r="BT191" s="81"/>
      <c r="BU191" s="81"/>
      <c r="BV191" s="81"/>
      <c r="BW191" s="81"/>
      <c r="BX191" s="81"/>
    </row>
    <row r="192" spans="1:76" ht="11.45" customHeight="1">
      <c r="A192" s="663">
        <v>2004</v>
      </c>
      <c r="B192" s="87" t="s">
        <v>512</v>
      </c>
      <c r="C192" s="82" t="s">
        <v>460</v>
      </c>
      <c r="D192" s="82" t="s">
        <v>8</v>
      </c>
      <c r="E192" s="82" t="s">
        <v>168</v>
      </c>
      <c r="F192" s="506" t="s">
        <v>313</v>
      </c>
      <c r="G192" s="124">
        <v>33.512129999999999</v>
      </c>
      <c r="H192" s="125">
        <v>10.59473</v>
      </c>
      <c r="I192" s="126">
        <v>13.77215</v>
      </c>
      <c r="J192" s="124">
        <f t="shared" si="98"/>
        <v>19.739979999999999</v>
      </c>
      <c r="K192" s="125">
        <f t="shared" si="124"/>
        <v>22.917400000000001</v>
      </c>
      <c r="L192" s="126">
        <f t="shared" si="124"/>
        <v>-3.1774199999999997</v>
      </c>
      <c r="M192" s="314">
        <f t="shared" si="99"/>
        <v>0.58903984915312757</v>
      </c>
      <c r="N192" s="314">
        <f t="shared" si="100"/>
        <v>0.68385387619348581</v>
      </c>
      <c r="O192" s="314">
        <f t="shared" si="126"/>
        <v>-9.4814027040358212E-2</v>
      </c>
      <c r="P192" s="128">
        <f t="shared" si="102"/>
        <v>1.1609636889196444</v>
      </c>
      <c r="Q192" s="129">
        <f t="shared" si="127"/>
        <v>-0.1609636889196443</v>
      </c>
      <c r="R192" s="82">
        <v>2004</v>
      </c>
      <c r="S192" s="82" t="s">
        <v>460</v>
      </c>
      <c r="T192" s="82" t="s">
        <v>8</v>
      </c>
      <c r="U192" s="82" t="s">
        <v>168</v>
      </c>
      <c r="V192" s="506" t="s">
        <v>313</v>
      </c>
      <c r="W192" s="124">
        <v>28.31982</v>
      </c>
      <c r="X192" s="125">
        <v>5.4962590000000002</v>
      </c>
      <c r="Y192" s="126">
        <v>8.8815000000000008</v>
      </c>
      <c r="Z192" s="124">
        <f t="shared" si="104"/>
        <v>19.438319999999997</v>
      </c>
      <c r="AA192" s="125">
        <f t="shared" si="125"/>
        <v>22.823560999999998</v>
      </c>
      <c r="AB192" s="126">
        <f t="shared" si="125"/>
        <v>-3.3852410000000006</v>
      </c>
      <c r="AC192" s="314">
        <f t="shared" si="105"/>
        <v>0.68638571855329578</v>
      </c>
      <c r="AD192" s="314">
        <f t="shared" si="106"/>
        <v>0.80592182436187798</v>
      </c>
      <c r="AE192" s="314">
        <f t="shared" si="128"/>
        <v>-0.11953610580858214</v>
      </c>
      <c r="AF192" s="128">
        <f t="shared" si="108"/>
        <v>1.17415296177859</v>
      </c>
      <c r="AG192" s="129">
        <f t="shared" si="129"/>
        <v>-0.17415296177858997</v>
      </c>
      <c r="AH192" s="82">
        <v>2004</v>
      </c>
      <c r="AI192" s="87" t="s">
        <v>512</v>
      </c>
      <c r="AJ192" s="1084" t="s">
        <v>460</v>
      </c>
      <c r="AK192" s="1084" t="s">
        <v>8</v>
      </c>
      <c r="AL192" s="1084" t="s">
        <v>168</v>
      </c>
      <c r="AM192" s="1131" t="s">
        <v>313</v>
      </c>
      <c r="AN192" s="548">
        <v>23.986599999999999</v>
      </c>
      <c r="AO192" s="549">
        <v>1.949301</v>
      </c>
      <c r="AP192" s="550">
        <v>3.2855699999999999</v>
      </c>
      <c r="AQ192" s="124">
        <f t="shared" si="117"/>
        <v>20.701029999999999</v>
      </c>
      <c r="AR192" s="125">
        <f t="shared" si="114"/>
        <v>22.037299000000001</v>
      </c>
      <c r="AS192" s="126">
        <f t="shared" si="114"/>
        <v>-1.3362689999999999</v>
      </c>
      <c r="AT192" s="314">
        <f t="shared" si="118"/>
        <v>0.8630247721644585</v>
      </c>
      <c r="AU192" s="314">
        <f t="shared" si="95"/>
        <v>0.91873375134450075</v>
      </c>
      <c r="AV192" s="314">
        <f t="shared" si="130"/>
        <v>-5.5708979180042188E-2</v>
      </c>
      <c r="AW192" s="128">
        <f t="shared" si="96"/>
        <v>1.0645508460207054</v>
      </c>
      <c r="AX192" s="129">
        <f>(AO192-AP192)/(AN192-AP192)</f>
        <v>-6.4550846020705252E-2</v>
      </c>
      <c r="AY192" s="82">
        <v>2004</v>
      </c>
      <c r="AZ192" s="87" t="s">
        <v>512</v>
      </c>
      <c r="BA192" s="82" t="s">
        <v>460</v>
      </c>
      <c r="BB192" s="82" t="s">
        <v>8</v>
      </c>
      <c r="BC192" s="82" t="s">
        <v>168</v>
      </c>
      <c r="BD192" s="1132" t="s">
        <v>313</v>
      </c>
      <c r="BE192" s="124">
        <v>20.900079999999999</v>
      </c>
      <c r="BF192" s="125">
        <v>2.284818</v>
      </c>
      <c r="BG192" s="126">
        <v>3.341218</v>
      </c>
      <c r="BH192" s="124">
        <f t="shared" si="119"/>
        <v>17.558861999999998</v>
      </c>
      <c r="BI192" s="125">
        <f t="shared" si="94"/>
        <v>18.615261999999998</v>
      </c>
      <c r="BJ192" s="126">
        <f t="shared" si="94"/>
        <v>-1.0564</v>
      </c>
      <c r="BK192" s="314">
        <f t="shared" si="120"/>
        <v>0.84013372197618374</v>
      </c>
      <c r="BL192" s="314">
        <f t="shared" si="121"/>
        <v>0.89067898304695481</v>
      </c>
      <c r="BM192" s="314">
        <f t="shared" si="131"/>
        <v>-5.0545261070771022E-2</v>
      </c>
      <c r="BN192" s="128">
        <f t="shared" si="122"/>
        <v>1.0601633522719183</v>
      </c>
      <c r="BO192" s="129">
        <f t="shared" si="132"/>
        <v>-6.0163352271918311E-2</v>
      </c>
      <c r="BP192" s="81"/>
      <c r="BQ192" s="81"/>
      <c r="BR192" s="81"/>
      <c r="BS192" s="81"/>
      <c r="BT192" s="81"/>
      <c r="BU192" s="81"/>
      <c r="BV192" s="81"/>
      <c r="BW192" s="81"/>
      <c r="BX192" s="81"/>
    </row>
    <row r="193" spans="1:76" ht="11.45" customHeight="1">
      <c r="A193" s="664">
        <v>2000</v>
      </c>
      <c r="B193" s="90" t="s">
        <v>512</v>
      </c>
      <c r="C193" s="119" t="s">
        <v>460</v>
      </c>
      <c r="D193" s="119" t="s">
        <v>10</v>
      </c>
      <c r="E193" s="119" t="s">
        <v>169</v>
      </c>
      <c r="F193" s="496" t="s">
        <v>401</v>
      </c>
      <c r="G193" s="152">
        <v>39.67698</v>
      </c>
      <c r="H193" s="153">
        <v>12.336320000000001</v>
      </c>
      <c r="I193" s="154">
        <v>12.336320000000001</v>
      </c>
      <c r="J193" s="152">
        <f t="shared" si="98"/>
        <v>27.34066</v>
      </c>
      <c r="K193" s="153">
        <f t="shared" si="124"/>
        <v>27.34066</v>
      </c>
      <c r="L193" s="154"/>
      <c r="M193" s="155">
        <f t="shared" si="99"/>
        <v>0.68908117502894628</v>
      </c>
      <c r="N193" s="155">
        <f t="shared" si="100"/>
        <v>0.68908117502894628</v>
      </c>
      <c r="O193" s="155"/>
      <c r="P193" s="156">
        <f t="shared" si="102"/>
        <v>1</v>
      </c>
      <c r="Q193" s="157"/>
      <c r="R193" s="119">
        <v>2000</v>
      </c>
      <c r="S193" s="119" t="s">
        <v>460</v>
      </c>
      <c r="T193" s="119" t="s">
        <v>10</v>
      </c>
      <c r="U193" s="119" t="s">
        <v>169</v>
      </c>
      <c r="V193" s="496" t="s">
        <v>401</v>
      </c>
      <c r="W193" s="152">
        <v>32.960140000000003</v>
      </c>
      <c r="X193" s="153">
        <v>5.8800189999999999</v>
      </c>
      <c r="Y193" s="154">
        <v>5.8800189999999999</v>
      </c>
      <c r="Z193" s="152">
        <f t="shared" si="104"/>
        <v>27.080121000000002</v>
      </c>
      <c r="AA193" s="153">
        <f t="shared" si="125"/>
        <v>27.080121000000002</v>
      </c>
      <c r="AB193" s="154"/>
      <c r="AC193" s="155">
        <f t="shared" si="105"/>
        <v>0.82160212304923463</v>
      </c>
      <c r="AD193" s="155">
        <f t="shared" si="106"/>
        <v>0.82160212304923463</v>
      </c>
      <c r="AE193" s="155"/>
      <c r="AF193" s="156">
        <f t="shared" si="108"/>
        <v>1</v>
      </c>
      <c r="AG193" s="157"/>
      <c r="AH193" s="119">
        <v>2000</v>
      </c>
      <c r="AI193" s="90" t="s">
        <v>512</v>
      </c>
      <c r="AJ193" s="1117" t="s">
        <v>460</v>
      </c>
      <c r="AK193" s="1117" t="s">
        <v>10</v>
      </c>
      <c r="AL193" s="1117" t="s">
        <v>169</v>
      </c>
      <c r="AM193" s="1123" t="s">
        <v>401</v>
      </c>
      <c r="AN193" s="561">
        <v>26.84883</v>
      </c>
      <c r="AO193" s="562">
        <v>1.379705</v>
      </c>
      <c r="AP193" s="563">
        <v>1.379705</v>
      </c>
      <c r="AQ193" s="152">
        <f t="shared" si="117"/>
        <v>25.469124999999998</v>
      </c>
      <c r="AR193" s="153">
        <f t="shared" si="114"/>
        <v>25.469124999999998</v>
      </c>
      <c r="AS193" s="154"/>
      <c r="AT193" s="155">
        <f t="shared" si="118"/>
        <v>0.94861209967063742</v>
      </c>
      <c r="AU193" s="155">
        <f t="shared" si="95"/>
        <v>0.94861209967063742</v>
      </c>
      <c r="AV193" s="155"/>
      <c r="AW193" s="156">
        <f t="shared" si="96"/>
        <v>1</v>
      </c>
      <c r="AX193" s="157"/>
      <c r="AY193" s="119">
        <v>2000</v>
      </c>
      <c r="AZ193" s="90" t="s">
        <v>512</v>
      </c>
      <c r="BA193" s="119" t="s">
        <v>460</v>
      </c>
      <c r="BB193" s="119" t="s">
        <v>10</v>
      </c>
      <c r="BC193" s="119" t="s">
        <v>169</v>
      </c>
      <c r="BD193" s="1124" t="s">
        <v>401</v>
      </c>
      <c r="BE193" s="152">
        <v>23.12322</v>
      </c>
      <c r="BF193" s="153">
        <v>2.254051</v>
      </c>
      <c r="BG193" s="154">
        <v>2.254051</v>
      </c>
      <c r="BH193" s="152">
        <f t="shared" si="119"/>
        <v>20.869168999999999</v>
      </c>
      <c r="BI193" s="153">
        <f t="shared" si="94"/>
        <v>20.869168999999999</v>
      </c>
      <c r="BJ193" s="154"/>
      <c r="BK193" s="155">
        <f t="shared" si="120"/>
        <v>0.90252002100053541</v>
      </c>
      <c r="BL193" s="155">
        <f t="shared" si="121"/>
        <v>0.90252002100053541</v>
      </c>
      <c r="BM193" s="155"/>
      <c r="BN193" s="156">
        <f t="shared" si="122"/>
        <v>1</v>
      </c>
      <c r="BO193" s="157"/>
      <c r="BP193" s="81"/>
      <c r="BQ193" s="81"/>
      <c r="BR193" s="81"/>
      <c r="BS193" s="81"/>
      <c r="BT193" s="81"/>
      <c r="BU193" s="81"/>
      <c r="BV193" s="81"/>
      <c r="BW193" s="81"/>
      <c r="BX193" s="81"/>
    </row>
    <row r="194" spans="1:76" ht="11.45" customHeight="1">
      <c r="A194" s="664">
        <v>1997</v>
      </c>
      <c r="B194" s="90" t="s">
        <v>512</v>
      </c>
      <c r="C194" s="119" t="s">
        <v>460</v>
      </c>
      <c r="D194" s="119" t="s">
        <v>12</v>
      </c>
      <c r="E194" s="119" t="s">
        <v>170</v>
      </c>
      <c r="F194" s="496" t="s">
        <v>401</v>
      </c>
      <c r="G194" s="152">
        <v>39.99109</v>
      </c>
      <c r="H194" s="153">
        <v>13.157109999999999</v>
      </c>
      <c r="I194" s="154">
        <v>13.157109999999999</v>
      </c>
      <c r="J194" s="152">
        <f t="shared" si="98"/>
        <v>26.83398</v>
      </c>
      <c r="K194" s="153">
        <f t="shared" si="124"/>
        <v>26.83398</v>
      </c>
      <c r="L194" s="154"/>
      <c r="M194" s="155">
        <f t="shared" si="99"/>
        <v>0.6709989650194581</v>
      </c>
      <c r="N194" s="155">
        <f t="shared" si="100"/>
        <v>0.6709989650194581</v>
      </c>
      <c r="O194" s="155"/>
      <c r="P194" s="156">
        <f t="shared" si="102"/>
        <v>1</v>
      </c>
      <c r="Q194" s="157"/>
      <c r="R194" s="119">
        <v>1997</v>
      </c>
      <c r="S194" s="119" t="s">
        <v>460</v>
      </c>
      <c r="T194" s="119" t="s">
        <v>12</v>
      </c>
      <c r="U194" s="119" t="s">
        <v>170</v>
      </c>
      <c r="V194" s="496" t="s">
        <v>401</v>
      </c>
      <c r="W194" s="152">
        <v>33.507930000000002</v>
      </c>
      <c r="X194" s="153">
        <v>6.205959</v>
      </c>
      <c r="Y194" s="154">
        <v>6.205959</v>
      </c>
      <c r="Z194" s="152">
        <f t="shared" si="104"/>
        <v>27.301971000000002</v>
      </c>
      <c r="AA194" s="153">
        <f t="shared" si="125"/>
        <v>27.301971000000002</v>
      </c>
      <c r="AB194" s="154"/>
      <c r="AC194" s="155">
        <f t="shared" si="105"/>
        <v>0.81479133446918384</v>
      </c>
      <c r="AD194" s="155">
        <f t="shared" si="106"/>
        <v>0.81479133446918384</v>
      </c>
      <c r="AE194" s="155"/>
      <c r="AF194" s="156">
        <f t="shared" si="108"/>
        <v>1</v>
      </c>
      <c r="AG194" s="157"/>
      <c r="AH194" s="119">
        <v>1997</v>
      </c>
      <c r="AI194" s="90" t="s">
        <v>512</v>
      </c>
      <c r="AJ194" s="1117" t="s">
        <v>460</v>
      </c>
      <c r="AK194" s="1117" t="s">
        <v>12</v>
      </c>
      <c r="AL194" s="1117" t="s">
        <v>170</v>
      </c>
      <c r="AM194" s="1123" t="s">
        <v>401</v>
      </c>
      <c r="AN194" s="561">
        <v>28.02036</v>
      </c>
      <c r="AO194" s="562">
        <v>1.896776</v>
      </c>
      <c r="AP194" s="563">
        <v>1.896776</v>
      </c>
      <c r="AQ194" s="152">
        <f t="shared" si="117"/>
        <v>26.123584000000001</v>
      </c>
      <c r="AR194" s="153">
        <f t="shared" si="114"/>
        <v>26.123584000000001</v>
      </c>
      <c r="AS194" s="154"/>
      <c r="AT194" s="155">
        <f t="shared" si="118"/>
        <v>0.93230722231977037</v>
      </c>
      <c r="AU194" s="155">
        <f t="shared" si="95"/>
        <v>0.93230722231977037</v>
      </c>
      <c r="AV194" s="155"/>
      <c r="AW194" s="156">
        <f t="shared" si="96"/>
        <v>1</v>
      </c>
      <c r="AX194" s="157"/>
      <c r="AY194" s="119">
        <v>1997</v>
      </c>
      <c r="AZ194" s="90" t="s">
        <v>512</v>
      </c>
      <c r="BA194" s="119" t="s">
        <v>460</v>
      </c>
      <c r="BB194" s="119" t="s">
        <v>12</v>
      </c>
      <c r="BC194" s="119" t="s">
        <v>170</v>
      </c>
      <c r="BD194" s="1124" t="s">
        <v>401</v>
      </c>
      <c r="BE194" s="152">
        <v>24.227910000000001</v>
      </c>
      <c r="BF194" s="153">
        <v>2.5105879999999998</v>
      </c>
      <c r="BG194" s="154">
        <v>2.5105879999999998</v>
      </c>
      <c r="BH194" s="152">
        <f t="shared" si="119"/>
        <v>21.717322000000003</v>
      </c>
      <c r="BI194" s="153">
        <f t="shared" si="94"/>
        <v>21.717322000000003</v>
      </c>
      <c r="BJ194" s="154"/>
      <c r="BK194" s="155">
        <f t="shared" si="120"/>
        <v>0.89637620413812014</v>
      </c>
      <c r="BL194" s="155">
        <f t="shared" si="121"/>
        <v>0.89637620413812014</v>
      </c>
      <c r="BM194" s="155"/>
      <c r="BN194" s="156">
        <f t="shared" si="122"/>
        <v>1</v>
      </c>
      <c r="BO194" s="157"/>
      <c r="BP194" s="81"/>
      <c r="BQ194" s="81"/>
      <c r="BR194" s="81"/>
      <c r="BS194" s="81"/>
      <c r="BT194" s="81"/>
      <c r="BU194" s="81"/>
      <c r="BV194" s="81"/>
      <c r="BW194" s="81"/>
      <c r="BX194" s="81"/>
    </row>
    <row r="195" spans="1:76" ht="11.45" customHeight="1">
      <c r="A195" s="664">
        <v>1994</v>
      </c>
      <c r="B195" s="90" t="s">
        <v>512</v>
      </c>
      <c r="C195" s="119" t="s">
        <v>460</v>
      </c>
      <c r="D195" s="119" t="s">
        <v>12</v>
      </c>
      <c r="E195" s="119" t="s">
        <v>171</v>
      </c>
      <c r="F195" s="496" t="s">
        <v>401</v>
      </c>
      <c r="G195" s="152">
        <v>38.013449999999999</v>
      </c>
      <c r="H195" s="153">
        <v>10.419420000000001</v>
      </c>
      <c r="I195" s="154">
        <v>10.419420000000001</v>
      </c>
      <c r="J195" s="152">
        <f t="shared" si="98"/>
        <v>27.594029999999997</v>
      </c>
      <c r="K195" s="153">
        <f t="shared" si="124"/>
        <v>27.594029999999997</v>
      </c>
      <c r="L195" s="154"/>
      <c r="M195" s="155">
        <f t="shared" si="99"/>
        <v>0.72590175319525052</v>
      </c>
      <c r="N195" s="155">
        <f t="shared" si="100"/>
        <v>0.72590175319525052</v>
      </c>
      <c r="O195" s="155"/>
      <c r="P195" s="156">
        <f t="shared" si="102"/>
        <v>1</v>
      </c>
      <c r="Q195" s="157"/>
      <c r="R195" s="119">
        <v>1994</v>
      </c>
      <c r="S195" s="119" t="s">
        <v>460</v>
      </c>
      <c r="T195" s="119" t="s">
        <v>12</v>
      </c>
      <c r="U195" s="119" t="s">
        <v>171</v>
      </c>
      <c r="V195" s="496" t="s">
        <v>401</v>
      </c>
      <c r="W195" s="152">
        <v>28.877880000000001</v>
      </c>
      <c r="X195" s="153">
        <v>3.7349679999999998</v>
      </c>
      <c r="Y195" s="154">
        <v>3.7349679999999998</v>
      </c>
      <c r="Z195" s="152">
        <f t="shared" si="104"/>
        <v>25.142912000000003</v>
      </c>
      <c r="AA195" s="153">
        <f t="shared" si="125"/>
        <v>25.142912000000003</v>
      </c>
      <c r="AB195" s="154"/>
      <c r="AC195" s="155">
        <f t="shared" si="105"/>
        <v>0.87066335894463176</v>
      </c>
      <c r="AD195" s="155">
        <f t="shared" si="106"/>
        <v>0.87066335894463176</v>
      </c>
      <c r="AE195" s="155"/>
      <c r="AF195" s="156">
        <f t="shared" si="108"/>
        <v>1</v>
      </c>
      <c r="AG195" s="157"/>
      <c r="AH195" s="119">
        <v>1994</v>
      </c>
      <c r="AI195" s="90" t="s">
        <v>512</v>
      </c>
      <c r="AJ195" s="1117" t="s">
        <v>460</v>
      </c>
      <c r="AK195" s="1117" t="s">
        <v>12</v>
      </c>
      <c r="AL195" s="1117" t="s">
        <v>171</v>
      </c>
      <c r="AM195" s="1123" t="s">
        <v>401</v>
      </c>
      <c r="AN195" s="561">
        <v>21.23359</v>
      </c>
      <c r="AO195" s="562">
        <v>1.307933</v>
      </c>
      <c r="AP195" s="563">
        <v>1.307933</v>
      </c>
      <c r="AQ195" s="152">
        <f t="shared" si="117"/>
        <v>19.925657000000001</v>
      </c>
      <c r="AR195" s="153">
        <f t="shared" si="114"/>
        <v>19.925657000000001</v>
      </c>
      <c r="AS195" s="154"/>
      <c r="AT195" s="155">
        <f t="shared" si="118"/>
        <v>0.93840264411246532</v>
      </c>
      <c r="AU195" s="155">
        <f t="shared" si="95"/>
        <v>0.93840264411246532</v>
      </c>
      <c r="AV195" s="155"/>
      <c r="AW195" s="156">
        <f t="shared" si="96"/>
        <v>1</v>
      </c>
      <c r="AX195" s="157"/>
      <c r="AY195" s="119">
        <v>1994</v>
      </c>
      <c r="AZ195" s="90" t="s">
        <v>512</v>
      </c>
      <c r="BA195" s="119" t="s">
        <v>460</v>
      </c>
      <c r="BB195" s="119" t="s">
        <v>12</v>
      </c>
      <c r="BC195" s="119" t="s">
        <v>171</v>
      </c>
      <c r="BD195" s="1124" t="s">
        <v>401</v>
      </c>
      <c r="BE195" s="152">
        <v>20.16056</v>
      </c>
      <c r="BF195" s="153">
        <v>1.7939400000000001</v>
      </c>
      <c r="BG195" s="154">
        <v>1.7939400000000001</v>
      </c>
      <c r="BH195" s="152">
        <f t="shared" si="119"/>
        <v>18.366620000000001</v>
      </c>
      <c r="BI195" s="153">
        <f t="shared" si="94"/>
        <v>18.366620000000001</v>
      </c>
      <c r="BJ195" s="154"/>
      <c r="BK195" s="155">
        <f t="shared" si="120"/>
        <v>0.91101735269258399</v>
      </c>
      <c r="BL195" s="155">
        <f t="shared" si="121"/>
        <v>0.91101735269258399</v>
      </c>
      <c r="BM195" s="155"/>
      <c r="BN195" s="156">
        <f t="shared" si="122"/>
        <v>1</v>
      </c>
      <c r="BO195" s="157"/>
      <c r="BP195" s="81"/>
      <c r="BQ195" s="81"/>
      <c r="BR195" s="81"/>
      <c r="BS195" s="81"/>
      <c r="BT195" s="81"/>
      <c r="BU195" s="81"/>
      <c r="BV195" s="81"/>
      <c r="BW195" s="81"/>
      <c r="BX195" s="81"/>
    </row>
    <row r="196" spans="1:76" ht="11.45" customHeight="1">
      <c r="A196" s="664">
        <v>1991</v>
      </c>
      <c r="B196" s="90" t="s">
        <v>512</v>
      </c>
      <c r="C196" s="119" t="s">
        <v>460</v>
      </c>
      <c r="D196" s="119" t="s">
        <v>14</v>
      </c>
      <c r="E196" s="119" t="s">
        <v>172</v>
      </c>
      <c r="F196" s="496" t="s">
        <v>401</v>
      </c>
      <c r="G196" s="152">
        <v>34.267969999999998</v>
      </c>
      <c r="H196" s="153">
        <v>12.1922</v>
      </c>
      <c r="I196" s="154">
        <v>12.1922</v>
      </c>
      <c r="J196" s="152">
        <f t="shared" si="98"/>
        <v>22.075769999999999</v>
      </c>
      <c r="K196" s="153">
        <f t="shared" si="124"/>
        <v>22.075769999999999</v>
      </c>
      <c r="L196" s="154"/>
      <c r="M196" s="155">
        <f t="shared" si="99"/>
        <v>0.64421003053288539</v>
      </c>
      <c r="N196" s="155">
        <f t="shared" si="100"/>
        <v>0.64421003053288539</v>
      </c>
      <c r="O196" s="155"/>
      <c r="P196" s="156">
        <f t="shared" si="102"/>
        <v>1</v>
      </c>
      <c r="Q196" s="157"/>
      <c r="R196" s="119">
        <v>1991</v>
      </c>
      <c r="S196" s="119" t="s">
        <v>460</v>
      </c>
      <c r="T196" s="119" t="s">
        <v>14</v>
      </c>
      <c r="U196" s="119" t="s">
        <v>172</v>
      </c>
      <c r="V196" s="496" t="s">
        <v>401</v>
      </c>
      <c r="W196" s="152">
        <v>25.416039999999999</v>
      </c>
      <c r="X196" s="153">
        <v>4.5208219999999999</v>
      </c>
      <c r="Y196" s="154">
        <v>4.5208219999999999</v>
      </c>
      <c r="Z196" s="152">
        <f t="shared" si="104"/>
        <v>20.895218</v>
      </c>
      <c r="AA196" s="153">
        <f t="shared" si="125"/>
        <v>20.895218</v>
      </c>
      <c r="AB196" s="154"/>
      <c r="AC196" s="155">
        <f t="shared" si="105"/>
        <v>0.82212720785771509</v>
      </c>
      <c r="AD196" s="155">
        <f t="shared" si="106"/>
        <v>0.82212720785771509</v>
      </c>
      <c r="AE196" s="155"/>
      <c r="AF196" s="156">
        <f t="shared" si="108"/>
        <v>1</v>
      </c>
      <c r="AG196" s="157"/>
      <c r="AH196" s="119">
        <v>1991</v>
      </c>
      <c r="AI196" s="90" t="s">
        <v>512</v>
      </c>
      <c r="AJ196" s="1117" t="s">
        <v>460</v>
      </c>
      <c r="AK196" s="1117" t="s">
        <v>14</v>
      </c>
      <c r="AL196" s="1117" t="s">
        <v>172</v>
      </c>
      <c r="AM196" s="1123" t="s">
        <v>401</v>
      </c>
      <c r="AN196" s="561">
        <v>20.340330000000002</v>
      </c>
      <c r="AO196" s="562">
        <v>0.78714470000000003</v>
      </c>
      <c r="AP196" s="563">
        <v>0.78714470000000003</v>
      </c>
      <c r="AQ196" s="152">
        <f t="shared" si="117"/>
        <v>19.553185300000003</v>
      </c>
      <c r="AR196" s="153">
        <f t="shared" si="114"/>
        <v>19.553185300000003</v>
      </c>
      <c r="AS196" s="154"/>
      <c r="AT196" s="155">
        <f t="shared" si="118"/>
        <v>0.96130128173928353</v>
      </c>
      <c r="AU196" s="155">
        <f t="shared" si="95"/>
        <v>0.96130128173928353</v>
      </c>
      <c r="AV196" s="155"/>
      <c r="AW196" s="156">
        <f t="shared" si="96"/>
        <v>1</v>
      </c>
      <c r="AX196" s="157"/>
      <c r="AY196" s="119">
        <v>1991</v>
      </c>
      <c r="AZ196" s="90" t="s">
        <v>512</v>
      </c>
      <c r="BA196" s="119" t="s">
        <v>460</v>
      </c>
      <c r="BB196" s="119" t="s">
        <v>14</v>
      </c>
      <c r="BC196" s="119" t="s">
        <v>172</v>
      </c>
      <c r="BD196" s="1124" t="s">
        <v>401</v>
      </c>
      <c r="BE196" s="152">
        <v>18.331669999999999</v>
      </c>
      <c r="BF196" s="153">
        <v>1.857243</v>
      </c>
      <c r="BG196" s="154">
        <v>1.857243</v>
      </c>
      <c r="BH196" s="152">
        <f t="shared" si="119"/>
        <v>16.474426999999999</v>
      </c>
      <c r="BI196" s="153">
        <f t="shared" si="94"/>
        <v>16.474426999999999</v>
      </c>
      <c r="BJ196" s="154"/>
      <c r="BK196" s="155">
        <f t="shared" si="120"/>
        <v>0.8986866444791991</v>
      </c>
      <c r="BL196" s="155">
        <f t="shared" si="121"/>
        <v>0.8986866444791991</v>
      </c>
      <c r="BM196" s="155"/>
      <c r="BN196" s="156">
        <f t="shared" si="122"/>
        <v>1</v>
      </c>
      <c r="BO196" s="157"/>
      <c r="BP196" s="81"/>
      <c r="BQ196" s="81"/>
      <c r="BR196" s="81"/>
      <c r="BS196" s="81"/>
      <c r="BT196" s="81"/>
      <c r="BU196" s="81"/>
      <c r="BV196" s="81"/>
      <c r="BW196" s="81"/>
      <c r="BX196" s="81"/>
    </row>
    <row r="197" spans="1:76" ht="11.45" customHeight="1">
      <c r="A197" s="665">
        <v>1985</v>
      </c>
      <c r="B197" s="101" t="s">
        <v>512</v>
      </c>
      <c r="C197" s="158" t="s">
        <v>460</v>
      </c>
      <c r="D197" s="158" t="s">
        <v>16</v>
      </c>
      <c r="E197" s="158" t="s">
        <v>173</v>
      </c>
      <c r="F197" s="497" t="s">
        <v>401</v>
      </c>
      <c r="G197" s="159">
        <v>32.206330000000001</v>
      </c>
      <c r="H197" s="160">
        <v>10.86063</v>
      </c>
      <c r="I197" s="161">
        <v>10.86063</v>
      </c>
      <c r="J197" s="159">
        <f t="shared" si="98"/>
        <v>21.345700000000001</v>
      </c>
      <c r="K197" s="160">
        <f t="shared" si="124"/>
        <v>21.345700000000001</v>
      </c>
      <c r="L197" s="161"/>
      <c r="M197" s="162">
        <f t="shared" si="99"/>
        <v>0.66277964611304674</v>
      </c>
      <c r="N197" s="162">
        <f t="shared" si="100"/>
        <v>0.66277964611304674</v>
      </c>
      <c r="O197" s="162"/>
      <c r="P197" s="163">
        <f t="shared" si="102"/>
        <v>1</v>
      </c>
      <c r="Q197" s="164"/>
      <c r="R197" s="158">
        <v>1985</v>
      </c>
      <c r="S197" s="158" t="s">
        <v>460</v>
      </c>
      <c r="T197" s="158" t="s">
        <v>16</v>
      </c>
      <c r="U197" s="158" t="s">
        <v>173</v>
      </c>
      <c r="V197" s="497" t="s">
        <v>401</v>
      </c>
      <c r="W197" s="159">
        <v>23.989190000000001</v>
      </c>
      <c r="X197" s="160">
        <v>4.7789679999999999</v>
      </c>
      <c r="Y197" s="161">
        <v>4.7789679999999999</v>
      </c>
      <c r="Z197" s="159">
        <f t="shared" si="104"/>
        <v>19.210222000000002</v>
      </c>
      <c r="AA197" s="160">
        <f t="shared" si="125"/>
        <v>19.210222000000002</v>
      </c>
      <c r="AB197" s="161"/>
      <c r="AC197" s="162">
        <f t="shared" si="105"/>
        <v>0.80078660429968673</v>
      </c>
      <c r="AD197" s="162">
        <f t="shared" si="106"/>
        <v>0.80078660429968673</v>
      </c>
      <c r="AE197" s="162"/>
      <c r="AF197" s="163">
        <f t="shared" si="108"/>
        <v>1</v>
      </c>
      <c r="AG197" s="164"/>
      <c r="AH197" s="158">
        <v>1985</v>
      </c>
      <c r="AI197" s="101" t="s">
        <v>512</v>
      </c>
      <c r="AJ197" s="1125" t="s">
        <v>460</v>
      </c>
      <c r="AK197" s="1125" t="s">
        <v>16</v>
      </c>
      <c r="AL197" s="1125" t="s">
        <v>173</v>
      </c>
      <c r="AM197" s="1126" t="s">
        <v>401</v>
      </c>
      <c r="AN197" s="570">
        <v>19.671060000000001</v>
      </c>
      <c r="AO197" s="571">
        <v>1.398855</v>
      </c>
      <c r="AP197" s="572">
        <v>1.398855</v>
      </c>
      <c r="AQ197" s="159">
        <f t="shared" si="117"/>
        <v>18.272205</v>
      </c>
      <c r="AR197" s="160">
        <f t="shared" ref="AR197:AS260" si="134">AN197-AO197</f>
        <v>18.272205</v>
      </c>
      <c r="AS197" s="161"/>
      <c r="AT197" s="162">
        <f t="shared" si="118"/>
        <v>0.92888766543338275</v>
      </c>
      <c r="AU197" s="162">
        <f t="shared" si="95"/>
        <v>0.92888766543338275</v>
      </c>
      <c r="AV197" s="162"/>
      <c r="AW197" s="163">
        <f t="shared" si="96"/>
        <v>1</v>
      </c>
      <c r="AX197" s="164"/>
      <c r="AY197" s="158">
        <v>1985</v>
      </c>
      <c r="AZ197" s="101" t="s">
        <v>512</v>
      </c>
      <c r="BA197" s="158" t="s">
        <v>460</v>
      </c>
      <c r="BB197" s="158" t="s">
        <v>16</v>
      </c>
      <c r="BC197" s="158" t="s">
        <v>173</v>
      </c>
      <c r="BD197" s="1127" t="s">
        <v>401</v>
      </c>
      <c r="BE197" s="159">
        <v>19.114380000000001</v>
      </c>
      <c r="BF197" s="160">
        <v>2.00949</v>
      </c>
      <c r="BG197" s="161">
        <v>2.00949</v>
      </c>
      <c r="BH197" s="159">
        <f t="shared" si="119"/>
        <v>17.104890000000001</v>
      </c>
      <c r="BI197" s="160">
        <f t="shared" si="94"/>
        <v>17.104890000000001</v>
      </c>
      <c r="BJ197" s="161"/>
      <c r="BK197" s="162">
        <f t="shared" si="120"/>
        <v>0.89487024951894856</v>
      </c>
      <c r="BL197" s="162">
        <f t="shared" si="121"/>
        <v>0.89487024951894856</v>
      </c>
      <c r="BM197" s="162"/>
      <c r="BN197" s="163">
        <f t="shared" si="122"/>
        <v>1</v>
      </c>
      <c r="BO197" s="164"/>
      <c r="BP197" s="81"/>
      <c r="BQ197" s="81"/>
      <c r="BR197" s="81"/>
      <c r="BS197" s="81"/>
      <c r="BT197" s="81"/>
      <c r="BU197" s="81"/>
      <c r="BV197" s="81"/>
      <c r="BW197" s="81"/>
      <c r="BX197" s="81"/>
    </row>
    <row r="198" spans="1:76" ht="11.45" customHeight="1">
      <c r="A198" s="664">
        <v>2012</v>
      </c>
      <c r="B198" s="90" t="s">
        <v>517</v>
      </c>
      <c r="C198" s="119" t="s">
        <v>461</v>
      </c>
      <c r="D198" s="119" t="s">
        <v>20</v>
      </c>
      <c r="E198" s="119" t="s">
        <v>174</v>
      </c>
      <c r="F198" s="496" t="s">
        <v>401</v>
      </c>
      <c r="G198" s="152">
        <v>33.729259999999996</v>
      </c>
      <c r="H198" s="153">
        <v>25.965979999999998</v>
      </c>
      <c r="I198" s="154">
        <v>25.965979999999998</v>
      </c>
      <c r="J198" s="152">
        <f t="shared" si="98"/>
        <v>7.7632799999999982</v>
      </c>
      <c r="K198" s="153">
        <f t="shared" si="124"/>
        <v>7.7632799999999982</v>
      </c>
      <c r="L198" s="154"/>
      <c r="M198" s="155">
        <f t="shared" si="99"/>
        <v>0.23016455149030837</v>
      </c>
      <c r="N198" s="155">
        <f t="shared" si="100"/>
        <v>0.23016455149030837</v>
      </c>
      <c r="O198" s="155"/>
      <c r="P198" s="156">
        <f t="shared" si="102"/>
        <v>1</v>
      </c>
      <c r="Q198" s="157"/>
      <c r="R198" s="119">
        <v>2012</v>
      </c>
      <c r="S198" s="119" t="s">
        <v>461</v>
      </c>
      <c r="T198" s="119" t="s">
        <v>20</v>
      </c>
      <c r="U198" s="119" t="s">
        <v>174</v>
      </c>
      <c r="V198" s="496" t="s">
        <v>401</v>
      </c>
      <c r="W198" s="152">
        <v>27.267769999999999</v>
      </c>
      <c r="X198" s="153">
        <v>19.664449999999999</v>
      </c>
      <c r="Y198" s="154">
        <v>19.664449999999999</v>
      </c>
      <c r="Z198" s="152">
        <f t="shared" si="104"/>
        <v>7.6033200000000001</v>
      </c>
      <c r="AA198" s="153">
        <f t="shared" si="125"/>
        <v>7.6033200000000001</v>
      </c>
      <c r="AB198" s="154"/>
      <c r="AC198" s="155">
        <f t="shared" si="105"/>
        <v>0.27883908365077159</v>
      </c>
      <c r="AD198" s="155">
        <f t="shared" si="106"/>
        <v>0.27883908365077159</v>
      </c>
      <c r="AE198" s="155"/>
      <c r="AF198" s="156">
        <f t="shared" si="108"/>
        <v>1</v>
      </c>
      <c r="AG198" s="157"/>
      <c r="AH198" s="119">
        <v>2012</v>
      </c>
      <c r="AI198" s="90" t="s">
        <v>517</v>
      </c>
      <c r="AJ198" s="1117" t="s">
        <v>461</v>
      </c>
      <c r="AK198" s="1117" t="s">
        <v>20</v>
      </c>
      <c r="AL198" s="1117" t="s">
        <v>174</v>
      </c>
      <c r="AM198" s="1123" t="s">
        <v>401</v>
      </c>
      <c r="AN198" s="561">
        <v>21.162569999999999</v>
      </c>
      <c r="AO198" s="562">
        <v>13.593719999999999</v>
      </c>
      <c r="AP198" s="563">
        <v>13.593719999999999</v>
      </c>
      <c r="AQ198" s="152">
        <f t="shared" si="117"/>
        <v>7.5688499999999994</v>
      </c>
      <c r="AR198" s="153">
        <f t="shared" si="134"/>
        <v>7.5688499999999994</v>
      </c>
      <c r="AS198" s="154"/>
      <c r="AT198" s="155">
        <f t="shared" si="118"/>
        <v>0.35765268585053706</v>
      </c>
      <c r="AU198" s="155">
        <f t="shared" si="95"/>
        <v>0.35765268585053706</v>
      </c>
      <c r="AV198" s="155"/>
      <c r="AW198" s="156">
        <f t="shared" si="96"/>
        <v>1</v>
      </c>
      <c r="AX198" s="157"/>
      <c r="AY198" s="119">
        <v>2012</v>
      </c>
      <c r="AZ198" s="90" t="s">
        <v>517</v>
      </c>
      <c r="BA198" s="119" t="s">
        <v>461</v>
      </c>
      <c r="BB198" s="119" t="s">
        <v>20</v>
      </c>
      <c r="BC198" s="119" t="s">
        <v>174</v>
      </c>
      <c r="BD198" s="1124" t="s">
        <v>401</v>
      </c>
      <c r="BE198" s="152">
        <v>16.410340000000001</v>
      </c>
      <c r="BF198" s="153">
        <v>10.18242</v>
      </c>
      <c r="BG198" s="154">
        <v>10.18242</v>
      </c>
      <c r="BH198" s="152">
        <f t="shared" si="119"/>
        <v>6.227920000000001</v>
      </c>
      <c r="BI198" s="153">
        <f t="shared" si="94"/>
        <v>6.227920000000001</v>
      </c>
      <c r="BJ198" s="154"/>
      <c r="BK198" s="544">
        <f t="shared" si="120"/>
        <v>0.3795119418610462</v>
      </c>
      <c r="BL198" s="544">
        <f t="shared" si="121"/>
        <v>0.3795119418610462</v>
      </c>
      <c r="BM198" s="544"/>
      <c r="BN198" s="156">
        <f t="shared" si="122"/>
        <v>1</v>
      </c>
      <c r="BO198" s="157"/>
      <c r="BP198" s="81"/>
      <c r="BQ198" s="81"/>
      <c r="BR198" s="81"/>
      <c r="BS198" s="81"/>
      <c r="BT198" s="81"/>
      <c r="BU198" s="81"/>
      <c r="BV198" s="81"/>
      <c r="BW198" s="81"/>
      <c r="BX198" s="81"/>
    </row>
    <row r="199" spans="1:76" ht="11.45" customHeight="1">
      <c r="A199" s="664">
        <v>2010</v>
      </c>
      <c r="B199" s="90" t="s">
        <v>517</v>
      </c>
      <c r="C199" s="119" t="s">
        <v>461</v>
      </c>
      <c r="D199" s="119" t="s">
        <v>4</v>
      </c>
      <c r="E199" s="119" t="s">
        <v>175</v>
      </c>
      <c r="F199" s="496" t="s">
        <v>401</v>
      </c>
      <c r="G199" s="152">
        <v>33.683540000000001</v>
      </c>
      <c r="H199" s="153">
        <v>26.4053</v>
      </c>
      <c r="I199" s="154">
        <v>26.4053</v>
      </c>
      <c r="J199" s="152">
        <f t="shared" si="98"/>
        <v>7.2782400000000003</v>
      </c>
      <c r="K199" s="153">
        <f t="shared" si="124"/>
        <v>7.2782400000000003</v>
      </c>
      <c r="L199" s="154"/>
      <c r="M199" s="155">
        <f t="shared" si="99"/>
        <v>0.21607705128380211</v>
      </c>
      <c r="N199" s="155">
        <f t="shared" si="100"/>
        <v>0.21607705128380211</v>
      </c>
      <c r="O199" s="155"/>
      <c r="P199" s="156">
        <f t="shared" si="102"/>
        <v>1</v>
      </c>
      <c r="Q199" s="157"/>
      <c r="R199" s="119">
        <v>2010</v>
      </c>
      <c r="S199" s="119" t="s">
        <v>461</v>
      </c>
      <c r="T199" s="119" t="s">
        <v>4</v>
      </c>
      <c r="U199" s="119" t="s">
        <v>175</v>
      </c>
      <c r="V199" s="496" t="s">
        <v>401</v>
      </c>
      <c r="W199" s="152">
        <v>27.302330000000001</v>
      </c>
      <c r="X199" s="153">
        <v>20.08924</v>
      </c>
      <c r="Y199" s="154">
        <v>20.08924</v>
      </c>
      <c r="Z199" s="152">
        <f t="shared" si="104"/>
        <v>7.2130900000000011</v>
      </c>
      <c r="AA199" s="153">
        <f t="shared" si="125"/>
        <v>7.2130900000000011</v>
      </c>
      <c r="AB199" s="154"/>
      <c r="AC199" s="155">
        <f t="shared" si="105"/>
        <v>0.26419320255816997</v>
      </c>
      <c r="AD199" s="155">
        <f t="shared" si="106"/>
        <v>0.26419320255816997</v>
      </c>
      <c r="AE199" s="155"/>
      <c r="AF199" s="156">
        <f t="shared" si="108"/>
        <v>1</v>
      </c>
      <c r="AG199" s="157"/>
      <c r="AH199" s="119">
        <v>2010</v>
      </c>
      <c r="AI199" s="90" t="s">
        <v>517</v>
      </c>
      <c r="AJ199" s="1117" t="s">
        <v>461</v>
      </c>
      <c r="AK199" s="1117" t="s">
        <v>4</v>
      </c>
      <c r="AL199" s="1117" t="s">
        <v>175</v>
      </c>
      <c r="AM199" s="1123" t="s">
        <v>401</v>
      </c>
      <c r="AN199" s="561">
        <v>21.140999999999998</v>
      </c>
      <c r="AO199" s="562">
        <v>14.15076</v>
      </c>
      <c r="AP199" s="563">
        <v>14.15076</v>
      </c>
      <c r="AQ199" s="152">
        <f t="shared" si="117"/>
        <v>6.9902399999999982</v>
      </c>
      <c r="AR199" s="153">
        <f t="shared" si="134"/>
        <v>6.9902399999999982</v>
      </c>
      <c r="AS199" s="154"/>
      <c r="AT199" s="155">
        <f t="shared" si="118"/>
        <v>0.33064850290903924</v>
      </c>
      <c r="AU199" s="155">
        <f t="shared" si="95"/>
        <v>0.33064850290903924</v>
      </c>
      <c r="AV199" s="155"/>
      <c r="AW199" s="156">
        <f t="shared" si="96"/>
        <v>1</v>
      </c>
      <c r="AX199" s="157"/>
      <c r="AY199" s="119">
        <v>2010</v>
      </c>
      <c r="AZ199" s="90" t="s">
        <v>517</v>
      </c>
      <c r="BA199" s="119" t="s">
        <v>461</v>
      </c>
      <c r="BB199" s="119" t="s">
        <v>4</v>
      </c>
      <c r="BC199" s="119" t="s">
        <v>175</v>
      </c>
      <c r="BD199" s="1124" t="s">
        <v>401</v>
      </c>
      <c r="BE199" s="152">
        <v>16.66732</v>
      </c>
      <c r="BF199" s="153">
        <v>10.52012</v>
      </c>
      <c r="BG199" s="154">
        <v>10.52012</v>
      </c>
      <c r="BH199" s="152">
        <f t="shared" si="119"/>
        <v>6.1471999999999998</v>
      </c>
      <c r="BI199" s="153">
        <f t="shared" ref="BI199:BJ269" si="135">BE199-BF199</f>
        <v>6.1471999999999998</v>
      </c>
      <c r="BJ199" s="154"/>
      <c r="BK199" s="544">
        <f t="shared" si="120"/>
        <v>0.36881754235233977</v>
      </c>
      <c r="BL199" s="544">
        <f t="shared" si="121"/>
        <v>0.36881754235233977</v>
      </c>
      <c r="BM199" s="544"/>
      <c r="BN199" s="156">
        <f t="shared" si="122"/>
        <v>1</v>
      </c>
      <c r="BO199" s="157"/>
      <c r="BP199" s="81"/>
      <c r="BQ199" s="81"/>
      <c r="BR199" s="81"/>
      <c r="BS199" s="81"/>
      <c r="BT199" s="81"/>
      <c r="BU199" s="81"/>
      <c r="BV199" s="81"/>
      <c r="BW199" s="81"/>
      <c r="BX199" s="81"/>
    </row>
    <row r="200" spans="1:76" ht="11.45" customHeight="1">
      <c r="A200" s="664">
        <v>2008</v>
      </c>
      <c r="B200" s="90" t="s">
        <v>517</v>
      </c>
      <c r="C200" s="119" t="s">
        <v>461</v>
      </c>
      <c r="D200" s="119" t="s">
        <v>6</v>
      </c>
      <c r="E200" s="119" t="s">
        <v>176</v>
      </c>
      <c r="F200" s="496" t="s">
        <v>401</v>
      </c>
      <c r="G200" s="152">
        <v>33.854410000000001</v>
      </c>
      <c r="H200" s="153">
        <v>27.295529999999999</v>
      </c>
      <c r="I200" s="154">
        <v>27.295529999999999</v>
      </c>
      <c r="J200" s="152">
        <f t="shared" si="98"/>
        <v>6.558880000000002</v>
      </c>
      <c r="K200" s="153">
        <f t="shared" si="124"/>
        <v>6.558880000000002</v>
      </c>
      <c r="L200" s="154"/>
      <c r="M200" s="155">
        <f t="shared" si="99"/>
        <v>0.19373783208745926</v>
      </c>
      <c r="N200" s="155">
        <f t="shared" si="100"/>
        <v>0.19373783208745926</v>
      </c>
      <c r="O200" s="155"/>
      <c r="P200" s="156">
        <f t="shared" si="102"/>
        <v>1</v>
      </c>
      <c r="Q200" s="157"/>
      <c r="R200" s="119">
        <v>2008</v>
      </c>
      <c r="S200" s="119" t="s">
        <v>461</v>
      </c>
      <c r="T200" s="119" t="s">
        <v>6</v>
      </c>
      <c r="U200" s="119" t="s">
        <v>176</v>
      </c>
      <c r="V200" s="496" t="s">
        <v>401</v>
      </c>
      <c r="W200" s="152">
        <v>27.54344</v>
      </c>
      <c r="X200" s="153">
        <v>20.798220000000001</v>
      </c>
      <c r="Y200" s="154">
        <v>20.798220000000001</v>
      </c>
      <c r="Z200" s="152">
        <f t="shared" si="104"/>
        <v>6.7452199999999998</v>
      </c>
      <c r="AA200" s="153">
        <f t="shared" si="125"/>
        <v>6.7452199999999998</v>
      </c>
      <c r="AB200" s="154"/>
      <c r="AC200" s="155">
        <f t="shared" si="105"/>
        <v>0.24489388398834713</v>
      </c>
      <c r="AD200" s="155">
        <f t="shared" si="106"/>
        <v>0.24489388398834713</v>
      </c>
      <c r="AE200" s="155"/>
      <c r="AF200" s="156">
        <f t="shared" si="108"/>
        <v>1</v>
      </c>
      <c r="AG200" s="157"/>
      <c r="AH200" s="119">
        <v>2008</v>
      </c>
      <c r="AI200" s="90" t="s">
        <v>517</v>
      </c>
      <c r="AJ200" s="1117" t="s">
        <v>461</v>
      </c>
      <c r="AK200" s="1117" t="s">
        <v>6</v>
      </c>
      <c r="AL200" s="1117" t="s">
        <v>176</v>
      </c>
      <c r="AM200" s="1123" t="s">
        <v>401</v>
      </c>
      <c r="AN200" s="561">
        <v>21.9618</v>
      </c>
      <c r="AO200" s="562">
        <v>14.928319999999999</v>
      </c>
      <c r="AP200" s="563">
        <v>14.928319999999999</v>
      </c>
      <c r="AQ200" s="152">
        <f t="shared" si="117"/>
        <v>7.0334800000000008</v>
      </c>
      <c r="AR200" s="153">
        <f t="shared" si="134"/>
        <v>7.0334800000000008</v>
      </c>
      <c r="AS200" s="154"/>
      <c r="AT200" s="155">
        <f t="shared" si="118"/>
        <v>0.32025972370206451</v>
      </c>
      <c r="AU200" s="155">
        <f t="shared" si="95"/>
        <v>0.32025972370206451</v>
      </c>
      <c r="AV200" s="155"/>
      <c r="AW200" s="156">
        <f t="shared" si="96"/>
        <v>1</v>
      </c>
      <c r="AX200" s="157"/>
      <c r="AY200" s="119">
        <v>2008</v>
      </c>
      <c r="AZ200" s="90" t="s">
        <v>517</v>
      </c>
      <c r="BA200" s="119" t="s">
        <v>461</v>
      </c>
      <c r="BB200" s="119" t="s">
        <v>6</v>
      </c>
      <c r="BC200" s="119" t="s">
        <v>176</v>
      </c>
      <c r="BD200" s="1124" t="s">
        <v>401</v>
      </c>
      <c r="BE200" s="152">
        <v>16.640529999999998</v>
      </c>
      <c r="BF200" s="153">
        <v>10.889250000000001</v>
      </c>
      <c r="BG200" s="154">
        <v>10.889250000000001</v>
      </c>
      <c r="BH200" s="152">
        <f t="shared" si="119"/>
        <v>5.7512799999999977</v>
      </c>
      <c r="BI200" s="153">
        <f t="shared" si="135"/>
        <v>5.7512799999999977</v>
      </c>
      <c r="BJ200" s="154"/>
      <c r="BK200" s="544">
        <f t="shared" si="120"/>
        <v>0.34561879940122092</v>
      </c>
      <c r="BL200" s="544">
        <f t="shared" si="121"/>
        <v>0.34561879940122092</v>
      </c>
      <c r="BM200" s="544"/>
      <c r="BN200" s="156">
        <f t="shared" si="122"/>
        <v>1</v>
      </c>
      <c r="BO200" s="157"/>
      <c r="BP200" s="81"/>
      <c r="BQ200" s="81"/>
      <c r="BR200" s="81"/>
      <c r="BS200" s="81"/>
      <c r="BT200" s="81"/>
      <c r="BU200" s="81"/>
      <c r="BV200" s="81"/>
      <c r="BW200" s="81"/>
      <c r="BX200" s="81"/>
    </row>
    <row r="201" spans="1:76" ht="11.45" customHeight="1">
      <c r="A201" s="664">
        <v>2004</v>
      </c>
      <c r="B201" s="90" t="s">
        <v>517</v>
      </c>
      <c r="C201" s="119" t="s">
        <v>461</v>
      </c>
      <c r="D201" s="119" t="s">
        <v>8</v>
      </c>
      <c r="E201" s="119" t="s">
        <v>177</v>
      </c>
      <c r="F201" s="496" t="s">
        <v>401</v>
      </c>
      <c r="G201" s="152">
        <v>29.424130000000002</v>
      </c>
      <c r="H201" s="153">
        <v>25.490790000000001</v>
      </c>
      <c r="I201" s="154">
        <v>25.490790000000001</v>
      </c>
      <c r="J201" s="152">
        <f t="shared" si="98"/>
        <v>3.9333400000000012</v>
      </c>
      <c r="K201" s="153">
        <f t="shared" si="124"/>
        <v>3.9333400000000012</v>
      </c>
      <c r="L201" s="154"/>
      <c r="M201" s="155">
        <f t="shared" si="99"/>
        <v>0.13367735936457598</v>
      </c>
      <c r="N201" s="155">
        <f t="shared" si="100"/>
        <v>0.13367735936457598</v>
      </c>
      <c r="O201" s="155"/>
      <c r="P201" s="156">
        <f t="shared" si="102"/>
        <v>1</v>
      </c>
      <c r="Q201" s="157"/>
      <c r="R201" s="119">
        <v>2004</v>
      </c>
      <c r="S201" s="119" t="s">
        <v>461</v>
      </c>
      <c r="T201" s="119" t="s">
        <v>8</v>
      </c>
      <c r="U201" s="119" t="s">
        <v>177</v>
      </c>
      <c r="V201" s="496" t="s">
        <v>401</v>
      </c>
      <c r="W201" s="152">
        <v>22.722380000000001</v>
      </c>
      <c r="X201" s="153">
        <v>18.350829999999998</v>
      </c>
      <c r="Y201" s="154">
        <v>18.350829999999998</v>
      </c>
      <c r="Z201" s="152">
        <f t="shared" si="104"/>
        <v>4.3715500000000027</v>
      </c>
      <c r="AA201" s="153">
        <f t="shared" si="125"/>
        <v>4.3715500000000027</v>
      </c>
      <c r="AB201" s="154"/>
      <c r="AC201" s="155">
        <f t="shared" si="105"/>
        <v>0.19238961763688497</v>
      </c>
      <c r="AD201" s="155">
        <f t="shared" si="106"/>
        <v>0.19238961763688497</v>
      </c>
      <c r="AE201" s="155"/>
      <c r="AF201" s="156">
        <f t="shared" si="108"/>
        <v>1</v>
      </c>
      <c r="AG201" s="157"/>
      <c r="AH201" s="119">
        <v>2004</v>
      </c>
      <c r="AI201" s="90" t="s">
        <v>517</v>
      </c>
      <c r="AJ201" s="1117" t="s">
        <v>461</v>
      </c>
      <c r="AK201" s="1117" t="s">
        <v>8</v>
      </c>
      <c r="AL201" s="1117" t="s">
        <v>177</v>
      </c>
      <c r="AM201" s="1123" t="s">
        <v>401</v>
      </c>
      <c r="AN201" s="561">
        <v>16.61852</v>
      </c>
      <c r="AO201" s="562">
        <v>12.596299999999999</v>
      </c>
      <c r="AP201" s="563">
        <v>12.596299999999999</v>
      </c>
      <c r="AQ201" s="152">
        <f t="shared" si="117"/>
        <v>4.0222200000000008</v>
      </c>
      <c r="AR201" s="153">
        <f t="shared" si="134"/>
        <v>4.0222200000000008</v>
      </c>
      <c r="AS201" s="154"/>
      <c r="AT201" s="155">
        <f t="shared" si="118"/>
        <v>0.24203238314843925</v>
      </c>
      <c r="AU201" s="155">
        <f t="shared" si="95"/>
        <v>0.24203238314843925</v>
      </c>
      <c r="AV201" s="155"/>
      <c r="AW201" s="156">
        <f t="shared" si="96"/>
        <v>1</v>
      </c>
      <c r="AX201" s="157"/>
      <c r="AY201" s="119">
        <v>2004</v>
      </c>
      <c r="AZ201" s="90" t="s">
        <v>517</v>
      </c>
      <c r="BA201" s="119" t="s">
        <v>461</v>
      </c>
      <c r="BB201" s="119" t="s">
        <v>8</v>
      </c>
      <c r="BC201" s="119" t="s">
        <v>177</v>
      </c>
      <c r="BD201" s="1124" t="s">
        <v>401</v>
      </c>
      <c r="BE201" s="152">
        <v>12.5564</v>
      </c>
      <c r="BF201" s="153">
        <v>9.2216660000000008</v>
      </c>
      <c r="BG201" s="154">
        <v>9.2216660000000008</v>
      </c>
      <c r="BH201" s="152">
        <f t="shared" si="119"/>
        <v>3.3347339999999992</v>
      </c>
      <c r="BI201" s="153">
        <f t="shared" si="135"/>
        <v>3.3347339999999992</v>
      </c>
      <c r="BJ201" s="154"/>
      <c r="BK201" s="544">
        <f t="shared" si="120"/>
        <v>0.26558042113981706</v>
      </c>
      <c r="BL201" s="544">
        <f t="shared" si="121"/>
        <v>0.26558042113981706</v>
      </c>
      <c r="BM201" s="544"/>
      <c r="BN201" s="156">
        <f t="shared" si="122"/>
        <v>1</v>
      </c>
      <c r="BO201" s="157"/>
      <c r="BP201" s="81"/>
      <c r="BQ201" s="81"/>
      <c r="BR201" s="81"/>
      <c r="BS201" s="81"/>
      <c r="BT201" s="81"/>
      <c r="BU201" s="81"/>
      <c r="BV201" s="81"/>
      <c r="BW201" s="81"/>
      <c r="BX201" s="81"/>
    </row>
    <row r="202" spans="1:76" ht="11.45" customHeight="1">
      <c r="A202" s="664">
        <v>2002</v>
      </c>
      <c r="B202" s="90" t="s">
        <v>517</v>
      </c>
      <c r="C202" s="119" t="s">
        <v>461</v>
      </c>
      <c r="D202" s="119" t="s">
        <v>10</v>
      </c>
      <c r="E202" s="119" t="s">
        <v>178</v>
      </c>
      <c r="F202" s="496" t="s">
        <v>401</v>
      </c>
      <c r="G202" s="152">
        <v>30.29805</v>
      </c>
      <c r="H202" s="153">
        <v>26.527819999999998</v>
      </c>
      <c r="I202" s="154">
        <v>26.527819999999998</v>
      </c>
      <c r="J202" s="152">
        <f t="shared" si="98"/>
        <v>3.7702300000000015</v>
      </c>
      <c r="K202" s="153">
        <f t="shared" si="124"/>
        <v>3.7702300000000015</v>
      </c>
      <c r="L202" s="154"/>
      <c r="M202" s="155">
        <f t="shared" si="99"/>
        <v>0.12443804139210285</v>
      </c>
      <c r="N202" s="155">
        <f t="shared" si="100"/>
        <v>0.12443804139210285</v>
      </c>
      <c r="O202" s="155"/>
      <c r="P202" s="156">
        <f t="shared" si="102"/>
        <v>1</v>
      </c>
      <c r="Q202" s="157"/>
      <c r="R202" s="119">
        <v>2002</v>
      </c>
      <c r="S202" s="119" t="s">
        <v>461</v>
      </c>
      <c r="T202" s="119" t="s">
        <v>10</v>
      </c>
      <c r="U202" s="119" t="s">
        <v>178</v>
      </c>
      <c r="V202" s="496" t="s">
        <v>401</v>
      </c>
      <c r="W202" s="152">
        <v>23.600960000000001</v>
      </c>
      <c r="X202" s="153">
        <v>19.728560000000002</v>
      </c>
      <c r="Y202" s="154">
        <v>19.728560000000002</v>
      </c>
      <c r="Z202" s="152">
        <f t="shared" si="104"/>
        <v>3.872399999999999</v>
      </c>
      <c r="AA202" s="153">
        <f t="shared" si="125"/>
        <v>3.872399999999999</v>
      </c>
      <c r="AB202" s="154"/>
      <c r="AC202" s="155">
        <f t="shared" si="105"/>
        <v>0.16407807140048536</v>
      </c>
      <c r="AD202" s="155">
        <f t="shared" si="106"/>
        <v>0.16407807140048536</v>
      </c>
      <c r="AE202" s="155"/>
      <c r="AF202" s="156">
        <f t="shared" si="108"/>
        <v>1</v>
      </c>
      <c r="AG202" s="157"/>
      <c r="AH202" s="119">
        <v>2002</v>
      </c>
      <c r="AI202" s="90" t="s">
        <v>517</v>
      </c>
      <c r="AJ202" s="1117" t="s">
        <v>461</v>
      </c>
      <c r="AK202" s="1117" t="s">
        <v>10</v>
      </c>
      <c r="AL202" s="1117" t="s">
        <v>178</v>
      </c>
      <c r="AM202" s="1123" t="s">
        <v>401</v>
      </c>
      <c r="AN202" s="561">
        <v>17.49991</v>
      </c>
      <c r="AO202" s="562">
        <v>13.256220000000001</v>
      </c>
      <c r="AP202" s="563">
        <v>13.256220000000001</v>
      </c>
      <c r="AQ202" s="152">
        <f t="shared" si="117"/>
        <v>4.2436899999999991</v>
      </c>
      <c r="AR202" s="153">
        <f t="shared" si="134"/>
        <v>4.2436899999999991</v>
      </c>
      <c r="AS202" s="154"/>
      <c r="AT202" s="155">
        <f t="shared" si="118"/>
        <v>0.24249781856020969</v>
      </c>
      <c r="AU202" s="155">
        <f t="shared" ref="AU202:AU265" si="136">(AN202-AO202)/AN202</f>
        <v>0.24249781856020969</v>
      </c>
      <c r="AV202" s="155"/>
      <c r="AW202" s="156">
        <f t="shared" ref="AW202:AW265" si="137">(AN202-AO202)/(AN202-AP202)</f>
        <v>1</v>
      </c>
      <c r="AX202" s="157"/>
      <c r="AY202" s="119">
        <v>2002</v>
      </c>
      <c r="AZ202" s="90" t="s">
        <v>517</v>
      </c>
      <c r="BA202" s="119" t="s">
        <v>461</v>
      </c>
      <c r="BB202" s="119" t="s">
        <v>10</v>
      </c>
      <c r="BC202" s="119" t="s">
        <v>178</v>
      </c>
      <c r="BD202" s="1124" t="s">
        <v>401</v>
      </c>
      <c r="BE202" s="152">
        <v>12.9871</v>
      </c>
      <c r="BF202" s="153">
        <v>9.5955700000000004</v>
      </c>
      <c r="BG202" s="154">
        <v>9.5955700000000004</v>
      </c>
      <c r="BH202" s="152">
        <f t="shared" si="119"/>
        <v>3.3915299999999995</v>
      </c>
      <c r="BI202" s="153">
        <f t="shared" si="135"/>
        <v>3.3915299999999995</v>
      </c>
      <c r="BJ202" s="154"/>
      <c r="BK202" s="544">
        <f t="shared" si="120"/>
        <v>0.26114606032139581</v>
      </c>
      <c r="BL202" s="544">
        <f t="shared" si="121"/>
        <v>0.26114606032139581</v>
      </c>
      <c r="BM202" s="544"/>
      <c r="BN202" s="156">
        <f t="shared" si="122"/>
        <v>1</v>
      </c>
      <c r="BO202" s="157"/>
      <c r="BP202" s="81"/>
      <c r="BQ202" s="81"/>
      <c r="BR202" s="81"/>
      <c r="BS202" s="81"/>
      <c r="BT202" s="81"/>
      <c r="BU202" s="81"/>
      <c r="BV202" s="81"/>
      <c r="BW202" s="81"/>
      <c r="BX202" s="81"/>
    </row>
    <row r="203" spans="1:76" ht="11.45" customHeight="1">
      <c r="A203" s="664">
        <v>2000</v>
      </c>
      <c r="B203" s="90" t="s">
        <v>517</v>
      </c>
      <c r="C203" s="119" t="s">
        <v>461</v>
      </c>
      <c r="D203" s="119" t="s">
        <v>10</v>
      </c>
      <c r="E203" s="119" t="s">
        <v>179</v>
      </c>
      <c r="F203" s="496" t="s">
        <v>401</v>
      </c>
      <c r="G203" s="152">
        <v>30.442270000000001</v>
      </c>
      <c r="H203" s="153">
        <v>28.161549999999998</v>
      </c>
      <c r="I203" s="154">
        <v>28.161549999999998</v>
      </c>
      <c r="J203" s="152">
        <f t="shared" si="98"/>
        <v>2.2807200000000023</v>
      </c>
      <c r="K203" s="153">
        <f t="shared" si="124"/>
        <v>2.2807200000000023</v>
      </c>
      <c r="L203" s="154"/>
      <c r="M203" s="155">
        <f t="shared" si="99"/>
        <v>7.4919511587013793E-2</v>
      </c>
      <c r="N203" s="155">
        <f t="shared" si="100"/>
        <v>7.4919511587013793E-2</v>
      </c>
      <c r="O203" s="155"/>
      <c r="P203" s="156">
        <f t="shared" si="102"/>
        <v>1</v>
      </c>
      <c r="Q203" s="157"/>
      <c r="R203" s="119">
        <v>2000</v>
      </c>
      <c r="S203" s="119" t="s">
        <v>461</v>
      </c>
      <c r="T203" s="119" t="s">
        <v>10</v>
      </c>
      <c r="U203" s="119" t="s">
        <v>179</v>
      </c>
      <c r="V203" s="496" t="s">
        <v>401</v>
      </c>
      <c r="W203" s="152">
        <v>23.40691</v>
      </c>
      <c r="X203" s="153">
        <v>21.341239999999999</v>
      </c>
      <c r="Y203" s="154">
        <v>21.341239999999999</v>
      </c>
      <c r="Z203" s="152">
        <f t="shared" si="104"/>
        <v>2.0656700000000008</v>
      </c>
      <c r="AA203" s="153">
        <f t="shared" si="125"/>
        <v>2.0656700000000008</v>
      </c>
      <c r="AB203" s="154"/>
      <c r="AC203" s="155">
        <f t="shared" si="105"/>
        <v>8.8250435448335593E-2</v>
      </c>
      <c r="AD203" s="155">
        <f t="shared" si="106"/>
        <v>8.8250435448335593E-2</v>
      </c>
      <c r="AE203" s="155"/>
      <c r="AF203" s="156">
        <f t="shared" si="108"/>
        <v>1</v>
      </c>
      <c r="AG203" s="157"/>
      <c r="AH203" s="119">
        <v>2000</v>
      </c>
      <c r="AI203" s="90" t="s">
        <v>517</v>
      </c>
      <c r="AJ203" s="1117" t="s">
        <v>461</v>
      </c>
      <c r="AK203" s="1117" t="s">
        <v>10</v>
      </c>
      <c r="AL203" s="1117" t="s">
        <v>179</v>
      </c>
      <c r="AM203" s="1123" t="s">
        <v>401</v>
      </c>
      <c r="AN203" s="561">
        <v>17.42277</v>
      </c>
      <c r="AO203" s="562">
        <v>15.21992</v>
      </c>
      <c r="AP203" s="563">
        <v>15.21992</v>
      </c>
      <c r="AQ203" s="152">
        <f t="shared" si="117"/>
        <v>2.2028499999999998</v>
      </c>
      <c r="AR203" s="153">
        <f t="shared" si="134"/>
        <v>2.2028499999999998</v>
      </c>
      <c r="AS203" s="154"/>
      <c r="AT203" s="155">
        <f t="shared" si="118"/>
        <v>0.12643511909989052</v>
      </c>
      <c r="AU203" s="155">
        <f t="shared" si="136"/>
        <v>0.12643511909989052</v>
      </c>
      <c r="AV203" s="155"/>
      <c r="AW203" s="156">
        <f t="shared" si="137"/>
        <v>1</v>
      </c>
      <c r="AX203" s="157"/>
      <c r="AY203" s="119">
        <v>2000</v>
      </c>
      <c r="AZ203" s="90" t="s">
        <v>517</v>
      </c>
      <c r="BA203" s="119" t="s">
        <v>461</v>
      </c>
      <c r="BB203" s="119" t="s">
        <v>10</v>
      </c>
      <c r="BC203" s="119" t="s">
        <v>179</v>
      </c>
      <c r="BD203" s="1124" t="s">
        <v>401</v>
      </c>
      <c r="BE203" s="152">
        <v>12.233359999999999</v>
      </c>
      <c r="BF203" s="153">
        <v>10.51493</v>
      </c>
      <c r="BG203" s="154">
        <v>10.51493</v>
      </c>
      <c r="BH203" s="152">
        <f t="shared" si="119"/>
        <v>1.7184299999999997</v>
      </c>
      <c r="BI203" s="153">
        <f t="shared" si="135"/>
        <v>1.7184299999999997</v>
      </c>
      <c r="BJ203" s="154"/>
      <c r="BK203" s="544">
        <f t="shared" si="120"/>
        <v>0.14047081096280986</v>
      </c>
      <c r="BL203" s="544">
        <f t="shared" si="121"/>
        <v>0.14047081096280986</v>
      </c>
      <c r="BM203" s="544"/>
      <c r="BN203" s="156">
        <f t="shared" si="122"/>
        <v>1</v>
      </c>
      <c r="BO203" s="157"/>
      <c r="BP203" s="81"/>
      <c r="BQ203" s="81"/>
      <c r="BR203" s="81"/>
      <c r="BS203" s="81"/>
      <c r="BT203" s="81"/>
      <c r="BU203" s="81"/>
      <c r="BV203" s="81"/>
      <c r="BW203" s="81"/>
      <c r="BX203" s="81"/>
    </row>
    <row r="204" spans="1:76" ht="11.45" customHeight="1">
      <c r="A204" s="664">
        <v>1998</v>
      </c>
      <c r="B204" s="90" t="s">
        <v>517</v>
      </c>
      <c r="C204" s="119" t="s">
        <v>461</v>
      </c>
      <c r="D204" s="119" t="s">
        <v>10</v>
      </c>
      <c r="E204" s="119" t="s">
        <v>180</v>
      </c>
      <c r="F204" s="496" t="s">
        <v>401</v>
      </c>
      <c r="G204" s="152">
        <v>30.187919999999998</v>
      </c>
      <c r="H204" s="153">
        <v>28.152460000000001</v>
      </c>
      <c r="I204" s="154">
        <v>28.152460000000001</v>
      </c>
      <c r="J204" s="152">
        <f t="shared" si="98"/>
        <v>2.0354599999999969</v>
      </c>
      <c r="K204" s="153">
        <f t="shared" si="124"/>
        <v>2.0354599999999969</v>
      </c>
      <c r="L204" s="154"/>
      <c r="M204" s="155">
        <f t="shared" si="99"/>
        <v>6.742630827165294E-2</v>
      </c>
      <c r="N204" s="155">
        <f t="shared" si="100"/>
        <v>6.742630827165294E-2</v>
      </c>
      <c r="O204" s="155"/>
      <c r="P204" s="156">
        <f t="shared" si="102"/>
        <v>1</v>
      </c>
      <c r="Q204" s="157"/>
      <c r="R204" s="119">
        <v>1998</v>
      </c>
      <c r="S204" s="119" t="s">
        <v>461</v>
      </c>
      <c r="T204" s="119" t="s">
        <v>10</v>
      </c>
      <c r="U204" s="119" t="s">
        <v>180</v>
      </c>
      <c r="V204" s="496" t="s">
        <v>401</v>
      </c>
      <c r="W204" s="152">
        <v>24.049469999999999</v>
      </c>
      <c r="X204" s="153">
        <v>21.937539999999998</v>
      </c>
      <c r="Y204" s="154">
        <v>21.937539999999998</v>
      </c>
      <c r="Z204" s="152">
        <f t="shared" si="104"/>
        <v>2.111930000000001</v>
      </c>
      <c r="AA204" s="153">
        <f t="shared" si="125"/>
        <v>2.111930000000001</v>
      </c>
      <c r="AB204" s="154"/>
      <c r="AC204" s="155">
        <f t="shared" si="105"/>
        <v>8.7816072453987593E-2</v>
      </c>
      <c r="AD204" s="155">
        <f t="shared" si="106"/>
        <v>8.7816072453987593E-2</v>
      </c>
      <c r="AE204" s="155"/>
      <c r="AF204" s="156">
        <f t="shared" si="108"/>
        <v>1</v>
      </c>
      <c r="AG204" s="157"/>
      <c r="AH204" s="119">
        <v>1998</v>
      </c>
      <c r="AI204" s="90" t="s">
        <v>517</v>
      </c>
      <c r="AJ204" s="1117" t="s">
        <v>461</v>
      </c>
      <c r="AK204" s="1117" t="s">
        <v>10</v>
      </c>
      <c r="AL204" s="1117" t="s">
        <v>180</v>
      </c>
      <c r="AM204" s="1123" t="s">
        <v>401</v>
      </c>
      <c r="AN204" s="561">
        <v>17.68966</v>
      </c>
      <c r="AO204" s="562">
        <v>15.56814</v>
      </c>
      <c r="AP204" s="563">
        <v>15.56814</v>
      </c>
      <c r="AQ204" s="152">
        <f t="shared" si="117"/>
        <v>2.1215200000000003</v>
      </c>
      <c r="AR204" s="153">
        <f t="shared" si="134"/>
        <v>2.1215200000000003</v>
      </c>
      <c r="AS204" s="154"/>
      <c r="AT204" s="155">
        <f t="shared" si="118"/>
        <v>0.11992994777740218</v>
      </c>
      <c r="AU204" s="155">
        <f t="shared" si="136"/>
        <v>0.11992994777740218</v>
      </c>
      <c r="AV204" s="155"/>
      <c r="AW204" s="156">
        <f t="shared" si="137"/>
        <v>1</v>
      </c>
      <c r="AX204" s="157"/>
      <c r="AY204" s="119">
        <v>1998</v>
      </c>
      <c r="AZ204" s="90" t="s">
        <v>517</v>
      </c>
      <c r="BA204" s="119" t="s">
        <v>461</v>
      </c>
      <c r="BB204" s="119" t="s">
        <v>10</v>
      </c>
      <c r="BC204" s="119" t="s">
        <v>180</v>
      </c>
      <c r="BD204" s="1124" t="s">
        <v>401</v>
      </c>
      <c r="BE204" s="152">
        <v>12.8392</v>
      </c>
      <c r="BF204" s="153">
        <v>11.06917</v>
      </c>
      <c r="BG204" s="154">
        <v>11.06917</v>
      </c>
      <c r="BH204" s="152">
        <f t="shared" si="119"/>
        <v>1.7700300000000002</v>
      </c>
      <c r="BI204" s="153">
        <f t="shared" si="135"/>
        <v>1.7700300000000002</v>
      </c>
      <c r="BJ204" s="154"/>
      <c r="BK204" s="544">
        <f t="shared" si="120"/>
        <v>0.13786139323322327</v>
      </c>
      <c r="BL204" s="544">
        <f t="shared" si="121"/>
        <v>0.13786139323322327</v>
      </c>
      <c r="BM204" s="544"/>
      <c r="BN204" s="156">
        <f t="shared" si="122"/>
        <v>1</v>
      </c>
      <c r="BO204" s="157"/>
      <c r="BP204" s="81"/>
      <c r="BQ204" s="81"/>
      <c r="BR204" s="81"/>
      <c r="BS204" s="81"/>
      <c r="BT204" s="81"/>
      <c r="BU204" s="81"/>
      <c r="BV204" s="81"/>
      <c r="BW204" s="81"/>
      <c r="BX204" s="81"/>
    </row>
    <row r="205" spans="1:76" ht="11.45" customHeight="1">
      <c r="A205" s="664">
        <v>1996</v>
      </c>
      <c r="B205" s="90" t="s">
        <v>517</v>
      </c>
      <c r="C205" s="119" t="s">
        <v>461</v>
      </c>
      <c r="D205" s="119" t="s">
        <v>12</v>
      </c>
      <c r="E205" s="119" t="s">
        <v>181</v>
      </c>
      <c r="F205" s="496" t="s">
        <v>401</v>
      </c>
      <c r="G205" s="152">
        <v>28.58154</v>
      </c>
      <c r="H205" s="153">
        <v>26.253620000000002</v>
      </c>
      <c r="I205" s="154">
        <v>26.253620000000002</v>
      </c>
      <c r="J205" s="152">
        <f t="shared" si="98"/>
        <v>2.3279199999999989</v>
      </c>
      <c r="K205" s="153">
        <f t="shared" si="124"/>
        <v>2.3279199999999989</v>
      </c>
      <c r="L205" s="154"/>
      <c r="M205" s="155">
        <f t="shared" si="99"/>
        <v>8.1448375419938837E-2</v>
      </c>
      <c r="N205" s="155">
        <f t="shared" si="100"/>
        <v>8.1448375419938837E-2</v>
      </c>
      <c r="O205" s="155"/>
      <c r="P205" s="156">
        <f t="shared" si="102"/>
        <v>1</v>
      </c>
      <c r="Q205" s="157"/>
      <c r="R205" s="119">
        <v>1996</v>
      </c>
      <c r="S205" s="119" t="s">
        <v>461</v>
      </c>
      <c r="T205" s="119" t="s">
        <v>12</v>
      </c>
      <c r="U205" s="119" t="s">
        <v>181</v>
      </c>
      <c r="V205" s="496" t="s">
        <v>401</v>
      </c>
      <c r="W205" s="152">
        <v>21.603110000000001</v>
      </c>
      <c r="X205" s="153">
        <v>19.2879</v>
      </c>
      <c r="Y205" s="154">
        <v>19.2879</v>
      </c>
      <c r="Z205" s="152">
        <f t="shared" si="104"/>
        <v>2.3152100000000004</v>
      </c>
      <c r="AA205" s="153">
        <f t="shared" si="125"/>
        <v>2.3152100000000004</v>
      </c>
      <c r="AB205" s="154"/>
      <c r="AC205" s="155">
        <f t="shared" si="105"/>
        <v>0.10717021762144434</v>
      </c>
      <c r="AD205" s="155">
        <f t="shared" si="106"/>
        <v>0.10717021762144434</v>
      </c>
      <c r="AE205" s="155"/>
      <c r="AF205" s="156">
        <f t="shared" si="108"/>
        <v>1</v>
      </c>
      <c r="AG205" s="157"/>
      <c r="AH205" s="119">
        <v>1996</v>
      </c>
      <c r="AI205" s="90" t="s">
        <v>517</v>
      </c>
      <c r="AJ205" s="1117" t="s">
        <v>461</v>
      </c>
      <c r="AK205" s="1117" t="s">
        <v>12</v>
      </c>
      <c r="AL205" s="1117" t="s">
        <v>181</v>
      </c>
      <c r="AM205" s="1123" t="s">
        <v>401</v>
      </c>
      <c r="AN205" s="561">
        <v>14.8765</v>
      </c>
      <c r="AO205" s="562">
        <v>12.332129999999999</v>
      </c>
      <c r="AP205" s="563">
        <v>12.332129999999999</v>
      </c>
      <c r="AQ205" s="152">
        <f t="shared" si="117"/>
        <v>2.5443700000000007</v>
      </c>
      <c r="AR205" s="153">
        <f t="shared" si="134"/>
        <v>2.5443700000000007</v>
      </c>
      <c r="AS205" s="154"/>
      <c r="AT205" s="155">
        <f t="shared" si="118"/>
        <v>0.17103283702483787</v>
      </c>
      <c r="AU205" s="155">
        <f t="shared" si="136"/>
        <v>0.17103283702483787</v>
      </c>
      <c r="AV205" s="155"/>
      <c r="AW205" s="156">
        <f t="shared" si="137"/>
        <v>1</v>
      </c>
      <c r="AX205" s="157"/>
      <c r="AY205" s="119">
        <v>1996</v>
      </c>
      <c r="AZ205" s="90" t="s">
        <v>517</v>
      </c>
      <c r="BA205" s="119" t="s">
        <v>461</v>
      </c>
      <c r="BB205" s="119" t="s">
        <v>12</v>
      </c>
      <c r="BC205" s="119" t="s">
        <v>181</v>
      </c>
      <c r="BD205" s="1124" t="s">
        <v>401</v>
      </c>
      <c r="BE205" s="152">
        <v>10.79003</v>
      </c>
      <c r="BF205" s="153">
        <v>9.0727899999999995</v>
      </c>
      <c r="BG205" s="154">
        <v>9.0727899999999995</v>
      </c>
      <c r="BH205" s="152">
        <f t="shared" si="119"/>
        <v>1.7172400000000003</v>
      </c>
      <c r="BI205" s="153">
        <f t="shared" si="135"/>
        <v>1.7172400000000003</v>
      </c>
      <c r="BJ205" s="154"/>
      <c r="BK205" s="544">
        <f t="shared" si="120"/>
        <v>0.15915062330688612</v>
      </c>
      <c r="BL205" s="544">
        <f t="shared" si="121"/>
        <v>0.15915062330688612</v>
      </c>
      <c r="BM205" s="544"/>
      <c r="BN205" s="156">
        <f t="shared" si="122"/>
        <v>1</v>
      </c>
      <c r="BO205" s="157"/>
      <c r="BP205" s="81"/>
      <c r="BQ205" s="81"/>
      <c r="BR205" s="81"/>
      <c r="BS205" s="81"/>
      <c r="BT205" s="81"/>
      <c r="BU205" s="81"/>
      <c r="BV205" s="81"/>
      <c r="BW205" s="81"/>
      <c r="BX205" s="81"/>
    </row>
    <row r="206" spans="1:76" ht="11.45" customHeight="1">
      <c r="A206" s="664">
        <v>1994</v>
      </c>
      <c r="B206" s="90" t="s">
        <v>517</v>
      </c>
      <c r="C206" s="119" t="s">
        <v>461</v>
      </c>
      <c r="D206" s="119" t="s">
        <v>12</v>
      </c>
      <c r="E206" s="119" t="s">
        <v>182</v>
      </c>
      <c r="F206" s="496" t="s">
        <v>401</v>
      </c>
      <c r="G206" s="152">
        <v>29.52684</v>
      </c>
      <c r="H206" s="153">
        <v>26.740919999999999</v>
      </c>
      <c r="I206" s="154">
        <v>26.740919999999999</v>
      </c>
      <c r="J206" s="152">
        <f t="shared" si="98"/>
        <v>2.7859200000000008</v>
      </c>
      <c r="K206" s="153">
        <f t="shared" si="124"/>
        <v>2.7859200000000008</v>
      </c>
      <c r="L206" s="154"/>
      <c r="M206" s="155">
        <f t="shared" si="99"/>
        <v>9.4352121662866759E-2</v>
      </c>
      <c r="N206" s="155">
        <f t="shared" si="100"/>
        <v>9.4352121662866759E-2</v>
      </c>
      <c r="O206" s="155"/>
      <c r="P206" s="156">
        <f t="shared" si="102"/>
        <v>1</v>
      </c>
      <c r="Q206" s="157"/>
      <c r="R206" s="119">
        <v>1994</v>
      </c>
      <c r="S206" s="119" t="s">
        <v>461</v>
      </c>
      <c r="T206" s="119" t="s">
        <v>12</v>
      </c>
      <c r="U206" s="119" t="s">
        <v>182</v>
      </c>
      <c r="V206" s="496" t="s">
        <v>401</v>
      </c>
      <c r="W206" s="152">
        <v>23.428979999999999</v>
      </c>
      <c r="X206" s="153">
        <v>20.78247</v>
      </c>
      <c r="Y206" s="154">
        <v>20.78247</v>
      </c>
      <c r="Z206" s="152">
        <f t="shared" si="104"/>
        <v>2.6465099999999993</v>
      </c>
      <c r="AA206" s="153">
        <f t="shared" si="125"/>
        <v>2.6465099999999993</v>
      </c>
      <c r="AB206" s="154"/>
      <c r="AC206" s="155">
        <f t="shared" si="105"/>
        <v>0.11295882279126106</v>
      </c>
      <c r="AD206" s="155">
        <f t="shared" si="106"/>
        <v>0.11295882279126106</v>
      </c>
      <c r="AE206" s="155"/>
      <c r="AF206" s="156">
        <f t="shared" si="108"/>
        <v>1</v>
      </c>
      <c r="AG206" s="157"/>
      <c r="AH206" s="119">
        <v>1994</v>
      </c>
      <c r="AI206" s="90" t="s">
        <v>517</v>
      </c>
      <c r="AJ206" s="1117" t="s">
        <v>461</v>
      </c>
      <c r="AK206" s="1117" t="s">
        <v>12</v>
      </c>
      <c r="AL206" s="1117" t="s">
        <v>182</v>
      </c>
      <c r="AM206" s="1123" t="s">
        <v>401</v>
      </c>
      <c r="AN206" s="561">
        <v>15.628069999999999</v>
      </c>
      <c r="AO206" s="562">
        <v>12.928599999999999</v>
      </c>
      <c r="AP206" s="563">
        <v>12.928599999999999</v>
      </c>
      <c r="AQ206" s="152">
        <f t="shared" si="117"/>
        <v>2.6994699999999998</v>
      </c>
      <c r="AR206" s="153">
        <f t="shared" si="134"/>
        <v>2.6994699999999998</v>
      </c>
      <c r="AS206" s="154"/>
      <c r="AT206" s="155">
        <f t="shared" si="118"/>
        <v>0.17273214158882064</v>
      </c>
      <c r="AU206" s="155">
        <f t="shared" si="136"/>
        <v>0.17273214158882064</v>
      </c>
      <c r="AV206" s="155"/>
      <c r="AW206" s="156">
        <f t="shared" si="137"/>
        <v>1</v>
      </c>
      <c r="AX206" s="157"/>
      <c r="AY206" s="119">
        <v>1994</v>
      </c>
      <c r="AZ206" s="90" t="s">
        <v>517</v>
      </c>
      <c r="BA206" s="119" t="s">
        <v>461</v>
      </c>
      <c r="BB206" s="119" t="s">
        <v>12</v>
      </c>
      <c r="BC206" s="119" t="s">
        <v>182</v>
      </c>
      <c r="BD206" s="1124" t="s">
        <v>401</v>
      </c>
      <c r="BE206" s="152">
        <v>11.67928</v>
      </c>
      <c r="BF206" s="153">
        <v>9.5499340000000004</v>
      </c>
      <c r="BG206" s="154">
        <v>9.5499340000000004</v>
      </c>
      <c r="BH206" s="152">
        <f t="shared" si="119"/>
        <v>2.129346</v>
      </c>
      <c r="BI206" s="153">
        <f t="shared" si="135"/>
        <v>2.129346</v>
      </c>
      <c r="BJ206" s="154"/>
      <c r="BK206" s="544">
        <f t="shared" si="120"/>
        <v>0.18231825934475412</v>
      </c>
      <c r="BL206" s="544">
        <f t="shared" si="121"/>
        <v>0.18231825934475412</v>
      </c>
      <c r="BM206" s="544"/>
      <c r="BN206" s="156">
        <f t="shared" si="122"/>
        <v>1</v>
      </c>
      <c r="BO206" s="157"/>
      <c r="BP206" s="81"/>
      <c r="BQ206" s="81"/>
      <c r="BR206" s="81"/>
      <c r="BS206" s="81"/>
      <c r="BT206" s="81"/>
      <c r="BU206" s="81"/>
      <c r="BV206" s="81"/>
      <c r="BW206" s="81"/>
      <c r="BX206" s="81"/>
    </row>
    <row r="207" spans="1:76" ht="11.45" customHeight="1">
      <c r="A207" s="664">
        <v>1992</v>
      </c>
      <c r="B207" s="90" t="s">
        <v>517</v>
      </c>
      <c r="C207" s="119" t="s">
        <v>461</v>
      </c>
      <c r="D207" s="119" t="s">
        <v>14</v>
      </c>
      <c r="E207" s="119" t="s">
        <v>183</v>
      </c>
      <c r="F207" s="496" t="s">
        <v>401</v>
      </c>
      <c r="G207" s="152">
        <v>27.143180000000001</v>
      </c>
      <c r="H207" s="153">
        <v>25.373139999999999</v>
      </c>
      <c r="I207" s="154">
        <v>25.373139999999999</v>
      </c>
      <c r="J207" s="152">
        <f t="shared" si="98"/>
        <v>1.7700400000000016</v>
      </c>
      <c r="K207" s="153">
        <f t="shared" si="124"/>
        <v>1.7700400000000016</v>
      </c>
      <c r="L207" s="154"/>
      <c r="M207" s="155">
        <f t="shared" si="99"/>
        <v>6.5211224329647502E-2</v>
      </c>
      <c r="N207" s="155">
        <f t="shared" si="100"/>
        <v>6.5211224329647502E-2</v>
      </c>
      <c r="O207" s="155"/>
      <c r="P207" s="156">
        <f t="shared" si="102"/>
        <v>1</v>
      </c>
      <c r="Q207" s="157"/>
      <c r="R207" s="119">
        <v>1992</v>
      </c>
      <c r="S207" s="119" t="s">
        <v>461</v>
      </c>
      <c r="T207" s="119" t="s">
        <v>14</v>
      </c>
      <c r="U207" s="119" t="s">
        <v>183</v>
      </c>
      <c r="V207" s="496" t="s">
        <v>401</v>
      </c>
      <c r="W207" s="152">
        <v>20.6082</v>
      </c>
      <c r="X207" s="153">
        <v>18.854590000000002</v>
      </c>
      <c r="Y207" s="154">
        <v>18.854590000000002</v>
      </c>
      <c r="Z207" s="152">
        <f t="shared" si="104"/>
        <v>1.7536099999999983</v>
      </c>
      <c r="AA207" s="153">
        <f t="shared" si="125"/>
        <v>1.7536099999999983</v>
      </c>
      <c r="AB207" s="154"/>
      <c r="AC207" s="155">
        <f t="shared" si="105"/>
        <v>8.509282712706584E-2</v>
      </c>
      <c r="AD207" s="155">
        <f t="shared" si="106"/>
        <v>8.509282712706584E-2</v>
      </c>
      <c r="AE207" s="155"/>
      <c r="AF207" s="156">
        <f t="shared" si="108"/>
        <v>1</v>
      </c>
      <c r="AG207" s="157"/>
      <c r="AH207" s="119">
        <v>1992</v>
      </c>
      <c r="AI207" s="90" t="s">
        <v>517</v>
      </c>
      <c r="AJ207" s="1117" t="s">
        <v>461</v>
      </c>
      <c r="AK207" s="1117" t="s">
        <v>14</v>
      </c>
      <c r="AL207" s="1117" t="s">
        <v>183</v>
      </c>
      <c r="AM207" s="1123" t="s">
        <v>401</v>
      </c>
      <c r="AN207" s="561">
        <v>15.108029999999999</v>
      </c>
      <c r="AO207" s="562">
        <v>13.3325</v>
      </c>
      <c r="AP207" s="563">
        <v>13.3325</v>
      </c>
      <c r="AQ207" s="152">
        <f t="shared" si="117"/>
        <v>1.7755299999999998</v>
      </c>
      <c r="AR207" s="153">
        <f t="shared" si="134"/>
        <v>1.7755299999999998</v>
      </c>
      <c r="AS207" s="154"/>
      <c r="AT207" s="155">
        <f t="shared" si="118"/>
        <v>0.11752227126898741</v>
      </c>
      <c r="AU207" s="155">
        <f t="shared" si="136"/>
        <v>0.11752227126898741</v>
      </c>
      <c r="AV207" s="155"/>
      <c r="AW207" s="156">
        <f t="shared" si="137"/>
        <v>1</v>
      </c>
      <c r="AX207" s="157"/>
      <c r="AY207" s="119">
        <v>1992</v>
      </c>
      <c r="AZ207" s="90" t="s">
        <v>517</v>
      </c>
      <c r="BA207" s="119" t="s">
        <v>461</v>
      </c>
      <c r="BB207" s="119" t="s">
        <v>14</v>
      </c>
      <c r="BC207" s="119" t="s">
        <v>183</v>
      </c>
      <c r="BD207" s="1124" t="s">
        <v>401</v>
      </c>
      <c r="BE207" s="152">
        <v>10.488479999999999</v>
      </c>
      <c r="BF207" s="153">
        <v>9.1802639999999993</v>
      </c>
      <c r="BG207" s="154">
        <v>9.1802639999999993</v>
      </c>
      <c r="BH207" s="152">
        <f t="shared" si="119"/>
        <v>1.3082159999999998</v>
      </c>
      <c r="BI207" s="153">
        <f t="shared" si="135"/>
        <v>1.3082159999999998</v>
      </c>
      <c r="BJ207" s="154"/>
      <c r="BK207" s="544">
        <f t="shared" si="120"/>
        <v>0.12472884536176833</v>
      </c>
      <c r="BL207" s="544">
        <f t="shared" si="121"/>
        <v>0.12472884536176833</v>
      </c>
      <c r="BM207" s="544"/>
      <c r="BN207" s="156">
        <f t="shared" si="122"/>
        <v>1</v>
      </c>
      <c r="BO207" s="157"/>
      <c r="BP207" s="81"/>
      <c r="BQ207" s="81"/>
      <c r="BR207" s="81"/>
      <c r="BS207" s="81"/>
      <c r="BT207" s="81"/>
      <c r="BU207" s="81"/>
      <c r="BV207" s="81"/>
      <c r="BW207" s="81"/>
      <c r="BX207" s="81"/>
    </row>
    <row r="208" spans="1:76" ht="11.45" customHeight="1">
      <c r="A208" s="664">
        <v>1989</v>
      </c>
      <c r="B208" s="90" t="s">
        <v>517</v>
      </c>
      <c r="C208" s="119" t="s">
        <v>461</v>
      </c>
      <c r="D208" s="119" t="s">
        <v>14</v>
      </c>
      <c r="E208" s="119" t="s">
        <v>184</v>
      </c>
      <c r="F208" s="496" t="s">
        <v>401</v>
      </c>
      <c r="G208" s="152">
        <v>26.854150000000001</v>
      </c>
      <c r="H208" s="153">
        <v>25.5242</v>
      </c>
      <c r="I208" s="154">
        <v>25.5242</v>
      </c>
      <c r="J208" s="152">
        <f t="shared" si="98"/>
        <v>1.3299500000000002</v>
      </c>
      <c r="K208" s="153">
        <f t="shared" si="124"/>
        <v>1.3299500000000002</v>
      </c>
      <c r="L208" s="154"/>
      <c r="M208" s="155">
        <f t="shared" si="99"/>
        <v>4.9524933762565566E-2</v>
      </c>
      <c r="N208" s="155">
        <f t="shared" si="100"/>
        <v>4.9524933762565566E-2</v>
      </c>
      <c r="O208" s="155"/>
      <c r="P208" s="156">
        <f t="shared" si="102"/>
        <v>1</v>
      </c>
      <c r="Q208" s="157"/>
      <c r="R208" s="119">
        <v>1989</v>
      </c>
      <c r="S208" s="119" t="s">
        <v>461</v>
      </c>
      <c r="T208" s="119" t="s">
        <v>14</v>
      </c>
      <c r="U208" s="119" t="s">
        <v>184</v>
      </c>
      <c r="V208" s="496" t="s">
        <v>401</v>
      </c>
      <c r="W208" s="152">
        <v>19.975629999999999</v>
      </c>
      <c r="X208" s="153">
        <v>18.762530000000002</v>
      </c>
      <c r="Y208" s="154">
        <v>18.762530000000002</v>
      </c>
      <c r="Z208" s="152">
        <f t="shared" si="104"/>
        <v>1.2130999999999972</v>
      </c>
      <c r="AA208" s="153">
        <f t="shared" si="125"/>
        <v>1.2130999999999972</v>
      </c>
      <c r="AB208" s="154"/>
      <c r="AC208" s="155">
        <f t="shared" si="105"/>
        <v>6.0728998284409412E-2</v>
      </c>
      <c r="AD208" s="155">
        <f t="shared" si="106"/>
        <v>6.0728998284409412E-2</v>
      </c>
      <c r="AE208" s="155"/>
      <c r="AF208" s="156">
        <f t="shared" si="108"/>
        <v>1</v>
      </c>
      <c r="AG208" s="157"/>
      <c r="AH208" s="119">
        <v>1989</v>
      </c>
      <c r="AI208" s="90" t="s">
        <v>517</v>
      </c>
      <c r="AJ208" s="1117" t="s">
        <v>461</v>
      </c>
      <c r="AK208" s="1117" t="s">
        <v>14</v>
      </c>
      <c r="AL208" s="1117" t="s">
        <v>184</v>
      </c>
      <c r="AM208" s="1123" t="s">
        <v>401</v>
      </c>
      <c r="AN208" s="561">
        <v>13.79383</v>
      </c>
      <c r="AO208" s="562">
        <v>12.67656</v>
      </c>
      <c r="AP208" s="563">
        <v>12.67656</v>
      </c>
      <c r="AQ208" s="152">
        <f t="shared" si="117"/>
        <v>1.1172699999999995</v>
      </c>
      <c r="AR208" s="153">
        <f t="shared" si="134"/>
        <v>1.1172699999999995</v>
      </c>
      <c r="AS208" s="154"/>
      <c r="AT208" s="155">
        <f t="shared" si="118"/>
        <v>8.0997808440440369E-2</v>
      </c>
      <c r="AU208" s="155">
        <f t="shared" si="136"/>
        <v>8.0997808440440369E-2</v>
      </c>
      <c r="AV208" s="155"/>
      <c r="AW208" s="156">
        <f t="shared" si="137"/>
        <v>1</v>
      </c>
      <c r="AX208" s="157"/>
      <c r="AY208" s="119">
        <v>1989</v>
      </c>
      <c r="AZ208" s="90" t="s">
        <v>517</v>
      </c>
      <c r="BA208" s="119" t="s">
        <v>461</v>
      </c>
      <c r="BB208" s="119" t="s">
        <v>14</v>
      </c>
      <c r="BC208" s="119" t="s">
        <v>184</v>
      </c>
      <c r="BD208" s="1124" t="s">
        <v>401</v>
      </c>
      <c r="BE208" s="152">
        <v>9.9723620000000004</v>
      </c>
      <c r="BF208" s="153">
        <v>9.0122579999999992</v>
      </c>
      <c r="BG208" s="154">
        <v>9.0122579999999992</v>
      </c>
      <c r="BH208" s="152">
        <f t="shared" si="119"/>
        <v>0.96010400000000118</v>
      </c>
      <c r="BI208" s="153">
        <f t="shared" si="135"/>
        <v>0.96010400000000118</v>
      </c>
      <c r="BJ208" s="154"/>
      <c r="BK208" s="544">
        <f t="shared" si="120"/>
        <v>9.6276488960188283E-2</v>
      </c>
      <c r="BL208" s="544">
        <f t="shared" si="121"/>
        <v>9.6276488960188283E-2</v>
      </c>
      <c r="BM208" s="544"/>
      <c r="BN208" s="156">
        <f t="shared" si="122"/>
        <v>1</v>
      </c>
      <c r="BO208" s="157"/>
      <c r="BP208" s="81"/>
      <c r="BQ208" s="81"/>
      <c r="BR208" s="81"/>
      <c r="BS208" s="81"/>
      <c r="BT208" s="81"/>
      <c r="BU208" s="81"/>
      <c r="BV208" s="81"/>
      <c r="BW208" s="81"/>
      <c r="BX208" s="81"/>
    </row>
    <row r="209" spans="1:76" ht="11.45" customHeight="1">
      <c r="A209" s="664">
        <v>1984</v>
      </c>
      <c r="B209" s="90" t="s">
        <v>517</v>
      </c>
      <c r="C209" s="119" t="s">
        <v>461</v>
      </c>
      <c r="D209" s="119" t="s">
        <v>16</v>
      </c>
      <c r="E209" s="119" t="s">
        <v>185</v>
      </c>
      <c r="F209" s="496" t="s">
        <v>401</v>
      </c>
      <c r="G209" s="152">
        <v>25.823889999999999</v>
      </c>
      <c r="H209" s="153">
        <v>25.104749999999999</v>
      </c>
      <c r="I209" s="154">
        <v>25.104749999999999</v>
      </c>
      <c r="J209" s="152">
        <f t="shared" si="98"/>
        <v>0.71913999999999945</v>
      </c>
      <c r="K209" s="153">
        <f t="shared" si="124"/>
        <v>0.71913999999999945</v>
      </c>
      <c r="L209" s="154"/>
      <c r="M209" s="155">
        <f t="shared" si="99"/>
        <v>2.7847857158623254E-2</v>
      </c>
      <c r="N209" s="155">
        <f t="shared" si="100"/>
        <v>2.7847857158623254E-2</v>
      </c>
      <c r="O209" s="155"/>
      <c r="P209" s="156">
        <f t="shared" si="102"/>
        <v>1</v>
      </c>
      <c r="Q209" s="157"/>
      <c r="R209" s="119">
        <v>1984</v>
      </c>
      <c r="S209" s="119" t="s">
        <v>461</v>
      </c>
      <c r="T209" s="119" t="s">
        <v>16</v>
      </c>
      <c r="U209" s="119" t="s">
        <v>185</v>
      </c>
      <c r="V209" s="496" t="s">
        <v>401</v>
      </c>
      <c r="W209" s="152">
        <v>19.130379999999999</v>
      </c>
      <c r="X209" s="153">
        <v>18.571629999999999</v>
      </c>
      <c r="Y209" s="154">
        <v>18.571629999999999</v>
      </c>
      <c r="Z209" s="152">
        <f t="shared" si="104"/>
        <v>0.55874999999999986</v>
      </c>
      <c r="AA209" s="153">
        <f t="shared" si="125"/>
        <v>0.55874999999999986</v>
      </c>
      <c r="AB209" s="154"/>
      <c r="AC209" s="155">
        <f t="shared" si="105"/>
        <v>2.920747000320955E-2</v>
      </c>
      <c r="AD209" s="155">
        <f t="shared" si="106"/>
        <v>2.920747000320955E-2</v>
      </c>
      <c r="AE209" s="155"/>
      <c r="AF209" s="156">
        <f t="shared" si="108"/>
        <v>1</v>
      </c>
      <c r="AG209" s="157"/>
      <c r="AH209" s="119">
        <v>1984</v>
      </c>
      <c r="AI209" s="90" t="s">
        <v>517</v>
      </c>
      <c r="AJ209" s="1117" t="s">
        <v>461</v>
      </c>
      <c r="AK209" s="1117" t="s">
        <v>16</v>
      </c>
      <c r="AL209" s="1117" t="s">
        <v>185</v>
      </c>
      <c r="AM209" s="1123" t="s">
        <v>401</v>
      </c>
      <c r="AN209" s="561">
        <v>12.13599</v>
      </c>
      <c r="AO209" s="562">
        <v>11.5426</v>
      </c>
      <c r="AP209" s="563">
        <v>11.5426</v>
      </c>
      <c r="AQ209" s="152">
        <f t="shared" si="117"/>
        <v>0.59338999999999942</v>
      </c>
      <c r="AR209" s="153">
        <f t="shared" si="134"/>
        <v>0.59338999999999942</v>
      </c>
      <c r="AS209" s="154"/>
      <c r="AT209" s="155">
        <f t="shared" si="118"/>
        <v>4.8895063361126652E-2</v>
      </c>
      <c r="AU209" s="155">
        <f t="shared" si="136"/>
        <v>4.8895063361126652E-2</v>
      </c>
      <c r="AV209" s="155"/>
      <c r="AW209" s="156">
        <f t="shared" si="137"/>
        <v>1</v>
      </c>
      <c r="AX209" s="157"/>
      <c r="AY209" s="119">
        <v>1984</v>
      </c>
      <c r="AZ209" s="90" t="s">
        <v>517</v>
      </c>
      <c r="BA209" s="119" t="s">
        <v>461</v>
      </c>
      <c r="BB209" s="119" t="s">
        <v>16</v>
      </c>
      <c r="BC209" s="119" t="s">
        <v>185</v>
      </c>
      <c r="BD209" s="1124" t="s">
        <v>401</v>
      </c>
      <c r="BE209" s="152">
        <v>8.9723659999999992</v>
      </c>
      <c r="BF209" s="153">
        <v>8.4845210000000009</v>
      </c>
      <c r="BG209" s="154">
        <v>8.4845210000000009</v>
      </c>
      <c r="BH209" s="152">
        <f t="shared" si="119"/>
        <v>0.48784499999999831</v>
      </c>
      <c r="BI209" s="153">
        <f t="shared" si="135"/>
        <v>0.48784499999999831</v>
      </c>
      <c r="BJ209" s="154"/>
      <c r="BK209" s="544">
        <f t="shared" si="120"/>
        <v>5.4371946039650898E-2</v>
      </c>
      <c r="BL209" s="544">
        <f t="shared" si="121"/>
        <v>5.4371946039650898E-2</v>
      </c>
      <c r="BM209" s="544"/>
      <c r="BN209" s="156">
        <f t="shared" si="122"/>
        <v>1</v>
      </c>
      <c r="BO209" s="157"/>
      <c r="BP209" s="81"/>
      <c r="BQ209" s="81"/>
      <c r="BR209" s="81"/>
      <c r="BS209" s="81"/>
      <c r="BT209" s="81"/>
      <c r="BU209" s="81"/>
      <c r="BV209" s="81"/>
      <c r="BW209" s="81"/>
      <c r="BX209" s="81"/>
    </row>
    <row r="210" spans="1:76" ht="11.45" customHeight="1">
      <c r="A210" s="661">
        <v>2013</v>
      </c>
      <c r="B210" s="359" t="s">
        <v>512</v>
      </c>
      <c r="C210" s="116" t="s">
        <v>462</v>
      </c>
      <c r="D210" s="116" t="s">
        <v>4</v>
      </c>
      <c r="E210" s="116" t="s">
        <v>186</v>
      </c>
      <c r="F210" s="505" t="s">
        <v>313</v>
      </c>
      <c r="G210" s="513">
        <v>31.8108</v>
      </c>
      <c r="H210" s="514">
        <v>6.2672840000000001</v>
      </c>
      <c r="I210" s="515">
        <v>12.355270000000001</v>
      </c>
      <c r="J210" s="513">
        <f t="shared" si="98"/>
        <v>19.45553</v>
      </c>
      <c r="K210" s="514">
        <f t="shared" si="124"/>
        <v>25.543516</v>
      </c>
      <c r="L210" s="515">
        <f t="shared" si="124"/>
        <v>-6.0879860000000008</v>
      </c>
      <c r="M210" s="517">
        <f t="shared" si="99"/>
        <v>0.61160140581186262</v>
      </c>
      <c r="N210" s="517">
        <f t="shared" si="100"/>
        <v>0.80298250908496482</v>
      </c>
      <c r="O210" s="517">
        <f t="shared" si="126"/>
        <v>-0.19138110327310223</v>
      </c>
      <c r="P210" s="516">
        <f t="shared" si="102"/>
        <v>1.3129180238215048</v>
      </c>
      <c r="Q210" s="518">
        <f t="shared" si="127"/>
        <v>-0.3129180238215048</v>
      </c>
      <c r="R210" s="116">
        <v>2013</v>
      </c>
      <c r="S210" s="116" t="s">
        <v>462</v>
      </c>
      <c r="T210" s="116" t="s">
        <v>4</v>
      </c>
      <c r="U210" s="116" t="s">
        <v>186</v>
      </c>
      <c r="V210" s="505" t="s">
        <v>313</v>
      </c>
      <c r="W210" s="513">
        <v>29.547350000000002</v>
      </c>
      <c r="X210" s="514">
        <v>3.576584</v>
      </c>
      <c r="Y210" s="515">
        <v>6.1838059999999997</v>
      </c>
      <c r="Z210" s="513">
        <f t="shared" si="104"/>
        <v>23.363544000000001</v>
      </c>
      <c r="AA210" s="514">
        <f t="shared" si="125"/>
        <v>25.970766000000001</v>
      </c>
      <c r="AB210" s="515">
        <f t="shared" si="125"/>
        <v>-2.6072219999999997</v>
      </c>
      <c r="AC210" s="517">
        <f t="shared" si="105"/>
        <v>0.79071537718272533</v>
      </c>
      <c r="AD210" s="517">
        <f t="shared" si="106"/>
        <v>0.87895415324893766</v>
      </c>
      <c r="AE210" s="517">
        <f t="shared" si="128"/>
        <v>-8.823877606621236E-2</v>
      </c>
      <c r="AF210" s="516">
        <f t="shared" si="108"/>
        <v>1.1115936006968805</v>
      </c>
      <c r="AG210" s="518">
        <f t="shared" si="129"/>
        <v>-0.11159360069688055</v>
      </c>
      <c r="AH210" s="116">
        <v>2013</v>
      </c>
      <c r="AI210" s="359" t="s">
        <v>512</v>
      </c>
      <c r="AJ210" s="1106" t="s">
        <v>462</v>
      </c>
      <c r="AK210" s="1106" t="s">
        <v>4</v>
      </c>
      <c r="AL210" s="1106" t="s">
        <v>186</v>
      </c>
      <c r="AM210" s="1133" t="s">
        <v>313</v>
      </c>
      <c r="AN210" s="545">
        <v>27.315529999999999</v>
      </c>
      <c r="AO210" s="546">
        <v>2.1518950000000001</v>
      </c>
      <c r="AP210" s="547">
        <v>2.9246949999999998</v>
      </c>
      <c r="AQ210" s="513">
        <f t="shared" si="117"/>
        <v>24.390834999999999</v>
      </c>
      <c r="AR210" s="514">
        <f t="shared" si="134"/>
        <v>25.163634999999999</v>
      </c>
      <c r="AS210" s="515">
        <f t="shared" si="134"/>
        <v>-0.77279999999999971</v>
      </c>
      <c r="AT210" s="517">
        <f t="shared" si="118"/>
        <v>0.8929292237785611</v>
      </c>
      <c r="AU210" s="517">
        <f t="shared" si="136"/>
        <v>0.92122082200125721</v>
      </c>
      <c r="AV210" s="517">
        <f t="shared" si="130"/>
        <v>-2.8291598222696016E-2</v>
      </c>
      <c r="AW210" s="516">
        <f t="shared" si="137"/>
        <v>1.0316840321374812</v>
      </c>
      <c r="AX210" s="518">
        <f t="shared" ref="AX210:AX230" si="138">(AO210-AP210)/(AN210-AP210)</f>
        <v>-3.1684032137481138E-2</v>
      </c>
      <c r="AY210" s="116">
        <v>2013</v>
      </c>
      <c r="AZ210" s="359" t="s">
        <v>512</v>
      </c>
      <c r="BA210" s="116" t="s">
        <v>462</v>
      </c>
      <c r="BB210" s="116" t="s">
        <v>4</v>
      </c>
      <c r="BC210" s="116" t="s">
        <v>186</v>
      </c>
      <c r="BD210" s="700" t="s">
        <v>313</v>
      </c>
      <c r="BE210" s="513">
        <v>23.950150000000001</v>
      </c>
      <c r="BF210" s="514">
        <v>1.926115</v>
      </c>
      <c r="BG210" s="515">
        <v>3.1377100000000002</v>
      </c>
      <c r="BH210" s="513">
        <f t="shared" si="119"/>
        <v>20.812440000000002</v>
      </c>
      <c r="BI210" s="514">
        <f t="shared" si="135"/>
        <v>22.024035000000001</v>
      </c>
      <c r="BJ210" s="515">
        <f t="shared" si="135"/>
        <v>-1.2115950000000002</v>
      </c>
      <c r="BK210" s="517">
        <f t="shared" si="120"/>
        <v>0.86898996457224698</v>
      </c>
      <c r="BL210" s="517">
        <f t="shared" si="121"/>
        <v>0.91957816548121829</v>
      </c>
      <c r="BM210" s="517">
        <f t="shared" si="131"/>
        <v>-5.0588200908971349E-2</v>
      </c>
      <c r="BN210" s="516">
        <f t="shared" si="122"/>
        <v>1.0582149426016363</v>
      </c>
      <c r="BO210" s="518">
        <f t="shared" ref="BO210:BO230" si="139">(BF210-BG210)/(BE210-BG210)</f>
        <v>-5.821494260163633E-2</v>
      </c>
      <c r="BP210" s="81"/>
      <c r="BQ210" s="81"/>
      <c r="BR210" s="81"/>
      <c r="BS210" s="81"/>
      <c r="BT210" s="81"/>
      <c r="BU210" s="81"/>
      <c r="BV210" s="81"/>
      <c r="BW210" s="81"/>
      <c r="BX210" s="81"/>
    </row>
    <row r="211" spans="1:76" ht="11.45" customHeight="1">
      <c r="A211" s="663">
        <v>2010</v>
      </c>
      <c r="B211" s="87" t="s">
        <v>512</v>
      </c>
      <c r="C211" s="82" t="s">
        <v>462</v>
      </c>
      <c r="D211" s="82" t="s">
        <v>4</v>
      </c>
      <c r="E211" s="82" t="s">
        <v>187</v>
      </c>
      <c r="F211" s="506" t="s">
        <v>313</v>
      </c>
      <c r="G211" s="124">
        <v>30.130089999999999</v>
      </c>
      <c r="H211" s="125">
        <v>4.8510289999999996</v>
      </c>
      <c r="I211" s="126">
        <v>11.10572</v>
      </c>
      <c r="J211" s="124">
        <f t="shared" si="98"/>
        <v>19.024369999999998</v>
      </c>
      <c r="K211" s="125">
        <f t="shared" si="124"/>
        <v>25.279060999999999</v>
      </c>
      <c r="L211" s="126">
        <f t="shared" si="124"/>
        <v>-6.2546910000000002</v>
      </c>
      <c r="M211" s="314">
        <f t="shared" si="99"/>
        <v>0.63140767252935515</v>
      </c>
      <c r="N211" s="314">
        <f t="shared" si="100"/>
        <v>0.83899719516270943</v>
      </c>
      <c r="O211" s="314">
        <f t="shared" si="126"/>
        <v>-0.20758952263335426</v>
      </c>
      <c r="P211" s="128">
        <f t="shared" si="102"/>
        <v>1.3287725690785031</v>
      </c>
      <c r="Q211" s="129">
        <f t="shared" si="127"/>
        <v>-0.32877256907850305</v>
      </c>
      <c r="R211" s="82">
        <v>2010</v>
      </c>
      <c r="S211" s="82" t="s">
        <v>462</v>
      </c>
      <c r="T211" s="82" t="s">
        <v>4</v>
      </c>
      <c r="U211" s="82" t="s">
        <v>187</v>
      </c>
      <c r="V211" s="506" t="s">
        <v>313</v>
      </c>
      <c r="W211" s="124">
        <v>27.553519999999999</v>
      </c>
      <c r="X211" s="125">
        <v>2.6356660000000001</v>
      </c>
      <c r="Y211" s="126">
        <v>5.1926220000000001</v>
      </c>
      <c r="Z211" s="124">
        <f t="shared" si="104"/>
        <v>22.360897999999999</v>
      </c>
      <c r="AA211" s="125">
        <f t="shared" si="125"/>
        <v>24.917853999999998</v>
      </c>
      <c r="AB211" s="126">
        <f t="shared" si="125"/>
        <v>-2.556956</v>
      </c>
      <c r="AC211" s="314">
        <f t="shared" si="105"/>
        <v>0.81154415116471501</v>
      </c>
      <c r="AD211" s="314">
        <f t="shared" si="106"/>
        <v>0.90434376442646891</v>
      </c>
      <c r="AE211" s="314">
        <f t="shared" si="128"/>
        <v>-9.2799613261753858E-2</v>
      </c>
      <c r="AF211" s="128">
        <f t="shared" si="108"/>
        <v>1.1143494326569532</v>
      </c>
      <c r="AG211" s="129">
        <f t="shared" si="129"/>
        <v>-0.11434943265695323</v>
      </c>
      <c r="AH211" s="82">
        <v>2010</v>
      </c>
      <c r="AI211" s="87" t="s">
        <v>512</v>
      </c>
      <c r="AJ211" s="1084" t="s">
        <v>462</v>
      </c>
      <c r="AK211" s="1084" t="s">
        <v>4</v>
      </c>
      <c r="AL211" s="1084" t="s">
        <v>187</v>
      </c>
      <c r="AM211" s="1131" t="s">
        <v>313</v>
      </c>
      <c r="AN211" s="548">
        <v>25.508959999999998</v>
      </c>
      <c r="AO211" s="549">
        <v>1.8379749999999999</v>
      </c>
      <c r="AP211" s="550">
        <v>2.7300659999999999</v>
      </c>
      <c r="AQ211" s="124">
        <f t="shared" si="117"/>
        <v>22.778893999999998</v>
      </c>
      <c r="AR211" s="125">
        <f t="shared" si="134"/>
        <v>23.670984999999998</v>
      </c>
      <c r="AS211" s="126">
        <f t="shared" si="134"/>
        <v>-0.89209099999999997</v>
      </c>
      <c r="AT211" s="314">
        <f t="shared" si="118"/>
        <v>0.89297619346300272</v>
      </c>
      <c r="AU211" s="314">
        <f t="shared" si="136"/>
        <v>0.92794786616153691</v>
      </c>
      <c r="AV211" s="314">
        <f t="shared" si="130"/>
        <v>-3.4971672698534163E-2</v>
      </c>
      <c r="AW211" s="128">
        <f t="shared" si="137"/>
        <v>1.0391630515511421</v>
      </c>
      <c r="AX211" s="129">
        <f t="shared" si="138"/>
        <v>-3.9163051551142039E-2</v>
      </c>
      <c r="AY211" s="82">
        <v>2010</v>
      </c>
      <c r="AZ211" s="87" t="s">
        <v>512</v>
      </c>
      <c r="BA211" s="82" t="s">
        <v>462</v>
      </c>
      <c r="BB211" s="82" t="s">
        <v>4</v>
      </c>
      <c r="BC211" s="82" t="s">
        <v>187</v>
      </c>
      <c r="BD211" s="1132" t="s">
        <v>313</v>
      </c>
      <c r="BE211" s="124">
        <v>22.566490000000002</v>
      </c>
      <c r="BF211" s="125">
        <v>1.471228</v>
      </c>
      <c r="BG211" s="126">
        <v>2.6557819999999999</v>
      </c>
      <c r="BH211" s="124">
        <f t="shared" si="119"/>
        <v>19.910708000000003</v>
      </c>
      <c r="BI211" s="125">
        <f t="shared" si="135"/>
        <v>21.095262000000002</v>
      </c>
      <c r="BJ211" s="126">
        <f t="shared" si="135"/>
        <v>-1.1845539999999999</v>
      </c>
      <c r="BK211" s="314">
        <f t="shared" si="120"/>
        <v>0.8823130225391721</v>
      </c>
      <c r="BL211" s="314">
        <f t="shared" si="121"/>
        <v>0.93480474810216385</v>
      </c>
      <c r="BM211" s="314">
        <f t="shared" si="131"/>
        <v>-5.2491725562991844E-2</v>
      </c>
      <c r="BN211" s="128">
        <f t="shared" si="122"/>
        <v>1.0594933138490101</v>
      </c>
      <c r="BO211" s="129">
        <f t="shared" si="139"/>
        <v>-5.9493313849010278E-2</v>
      </c>
      <c r="BP211" s="81"/>
      <c r="BQ211" s="81"/>
      <c r="BR211" s="81"/>
      <c r="BS211" s="81"/>
      <c r="BT211" s="81"/>
      <c r="BU211" s="81"/>
      <c r="BV211" s="81"/>
      <c r="BW211" s="81"/>
      <c r="BX211" s="81"/>
    </row>
    <row r="212" spans="1:76" ht="11.45" customHeight="1">
      <c r="A212" s="663">
        <v>2007</v>
      </c>
      <c r="B212" s="87" t="s">
        <v>512</v>
      </c>
      <c r="C212" s="82" t="s">
        <v>462</v>
      </c>
      <c r="D212" s="82" t="s">
        <v>6</v>
      </c>
      <c r="E212" s="82" t="s">
        <v>188</v>
      </c>
      <c r="F212" s="506" t="s">
        <v>313</v>
      </c>
      <c r="G212" s="124">
        <v>29.02338</v>
      </c>
      <c r="H212" s="125">
        <v>6.2129700000000003</v>
      </c>
      <c r="I212" s="126">
        <v>11.55425</v>
      </c>
      <c r="J212" s="124">
        <f t="shared" si="98"/>
        <v>17.46913</v>
      </c>
      <c r="K212" s="125">
        <f t="shared" si="124"/>
        <v>22.810409999999997</v>
      </c>
      <c r="L212" s="126">
        <f t="shared" si="124"/>
        <v>-5.3412799999999994</v>
      </c>
      <c r="M212" s="314">
        <f t="shared" si="99"/>
        <v>0.60189853835080542</v>
      </c>
      <c r="N212" s="314">
        <f t="shared" si="100"/>
        <v>0.78593223807840429</v>
      </c>
      <c r="O212" s="314">
        <f t="shared" si="126"/>
        <v>-0.18403369972759889</v>
      </c>
      <c r="P212" s="128">
        <f t="shared" si="102"/>
        <v>1.3057553524417069</v>
      </c>
      <c r="Q212" s="129">
        <f t="shared" si="127"/>
        <v>-0.30575535244170715</v>
      </c>
      <c r="R212" s="82">
        <v>2007</v>
      </c>
      <c r="S212" s="82" t="s">
        <v>462</v>
      </c>
      <c r="T212" s="82" t="s">
        <v>6</v>
      </c>
      <c r="U212" s="82" t="s">
        <v>188</v>
      </c>
      <c r="V212" s="506" t="s">
        <v>313</v>
      </c>
      <c r="W212" s="124">
        <v>27.232620000000001</v>
      </c>
      <c r="X212" s="125">
        <v>3.5294979999999998</v>
      </c>
      <c r="Y212" s="126">
        <v>5.1832469999999997</v>
      </c>
      <c r="Z212" s="124">
        <f t="shared" si="104"/>
        <v>22.049373000000003</v>
      </c>
      <c r="AA212" s="125">
        <f t="shared" si="125"/>
        <v>23.703122</v>
      </c>
      <c r="AB212" s="126">
        <f t="shared" si="125"/>
        <v>-1.6537489999999999</v>
      </c>
      <c r="AC212" s="314">
        <f t="shared" si="105"/>
        <v>0.80966770733040017</v>
      </c>
      <c r="AD212" s="314">
        <f t="shared" si="106"/>
        <v>0.87039447544892856</v>
      </c>
      <c r="AE212" s="314">
        <f t="shared" si="128"/>
        <v>-6.0726768118528437E-2</v>
      </c>
      <c r="AF212" s="128">
        <f t="shared" si="108"/>
        <v>1.075002087360942</v>
      </c>
      <c r="AG212" s="129">
        <f t="shared" si="129"/>
        <v>-7.5002087360942174E-2</v>
      </c>
      <c r="AH212" s="82">
        <v>2007</v>
      </c>
      <c r="AI212" s="87" t="s">
        <v>512</v>
      </c>
      <c r="AJ212" s="1084" t="s">
        <v>462</v>
      </c>
      <c r="AK212" s="1084" t="s">
        <v>6</v>
      </c>
      <c r="AL212" s="1084" t="s">
        <v>188</v>
      </c>
      <c r="AM212" s="1131" t="s">
        <v>313</v>
      </c>
      <c r="AN212" s="548">
        <v>25.174779999999998</v>
      </c>
      <c r="AO212" s="549">
        <v>2.2289819999999998</v>
      </c>
      <c r="AP212" s="550">
        <v>2.6289189999999998</v>
      </c>
      <c r="AQ212" s="124">
        <f t="shared" si="117"/>
        <v>22.545860999999999</v>
      </c>
      <c r="AR212" s="125">
        <f t="shared" si="134"/>
        <v>22.945798</v>
      </c>
      <c r="AS212" s="126">
        <f t="shared" si="134"/>
        <v>-0.39993699999999999</v>
      </c>
      <c r="AT212" s="314">
        <f t="shared" si="118"/>
        <v>0.89557330788988032</v>
      </c>
      <c r="AU212" s="314">
        <f t="shared" si="136"/>
        <v>0.91145972278605814</v>
      </c>
      <c r="AV212" s="314">
        <f t="shared" si="130"/>
        <v>-1.5886414896177842E-2</v>
      </c>
      <c r="AW212" s="128">
        <f t="shared" si="137"/>
        <v>1.017738821329556</v>
      </c>
      <c r="AX212" s="129">
        <f t="shared" si="138"/>
        <v>-1.7738821329555791E-2</v>
      </c>
      <c r="AY212" s="82">
        <v>2007</v>
      </c>
      <c r="AZ212" s="87" t="s">
        <v>512</v>
      </c>
      <c r="BA212" s="82" t="s">
        <v>462</v>
      </c>
      <c r="BB212" s="82" t="s">
        <v>6</v>
      </c>
      <c r="BC212" s="82" t="s">
        <v>188</v>
      </c>
      <c r="BD212" s="1132" t="s">
        <v>313</v>
      </c>
      <c r="BE212" s="124">
        <v>22.181650000000001</v>
      </c>
      <c r="BF212" s="125">
        <v>1.8955690000000001</v>
      </c>
      <c r="BG212" s="126">
        <v>2.780084</v>
      </c>
      <c r="BH212" s="124">
        <f t="shared" si="119"/>
        <v>19.401566000000003</v>
      </c>
      <c r="BI212" s="125">
        <f t="shared" si="135"/>
        <v>20.286081000000003</v>
      </c>
      <c r="BJ212" s="126">
        <f t="shared" si="135"/>
        <v>-0.88451499999999994</v>
      </c>
      <c r="BK212" s="314">
        <f t="shared" si="120"/>
        <v>0.87466739399458571</v>
      </c>
      <c r="BL212" s="314">
        <f t="shared" si="121"/>
        <v>0.91454337256245599</v>
      </c>
      <c r="BM212" s="314">
        <f t="shared" si="131"/>
        <v>-3.9875978567870285E-2</v>
      </c>
      <c r="BN212" s="128">
        <f t="shared" si="122"/>
        <v>1.045589876610991</v>
      </c>
      <c r="BO212" s="129">
        <f t="shared" si="139"/>
        <v>-4.5589876610991086E-2</v>
      </c>
      <c r="BP212" s="81"/>
      <c r="BQ212" s="81"/>
      <c r="BR212" s="81"/>
      <c r="BS212" s="81"/>
      <c r="BT212" s="81"/>
      <c r="BU212" s="81"/>
      <c r="BV212" s="81"/>
      <c r="BW212" s="81"/>
      <c r="BX212" s="81"/>
    </row>
    <row r="213" spans="1:76" ht="11.45" customHeight="1">
      <c r="A213" s="663">
        <v>2004</v>
      </c>
      <c r="B213" s="87" t="s">
        <v>512</v>
      </c>
      <c r="C213" s="82" t="s">
        <v>462</v>
      </c>
      <c r="D213" s="82" t="s">
        <v>8</v>
      </c>
      <c r="E213" s="82" t="s">
        <v>189</v>
      </c>
      <c r="F213" s="506" t="s">
        <v>313</v>
      </c>
      <c r="G213" s="124">
        <v>28.998010000000001</v>
      </c>
      <c r="H213" s="125">
        <v>5.6234169999999999</v>
      </c>
      <c r="I213" s="126">
        <v>11.774290000000001</v>
      </c>
      <c r="J213" s="124">
        <f t="shared" si="98"/>
        <v>17.22372</v>
      </c>
      <c r="K213" s="125">
        <f t="shared" si="124"/>
        <v>23.374593000000001</v>
      </c>
      <c r="L213" s="126">
        <f t="shared" si="124"/>
        <v>-6.1508730000000007</v>
      </c>
      <c r="M213" s="314">
        <f t="shared" si="99"/>
        <v>0.59396213740184234</v>
      </c>
      <c r="N213" s="314">
        <f t="shared" si="100"/>
        <v>0.80607576175054774</v>
      </c>
      <c r="O213" s="314">
        <f t="shared" si="126"/>
        <v>-0.21211362434870532</v>
      </c>
      <c r="P213" s="128">
        <f t="shared" si="102"/>
        <v>1.3571164069086121</v>
      </c>
      <c r="Q213" s="129">
        <f t="shared" si="127"/>
        <v>-0.35711640690861213</v>
      </c>
      <c r="R213" s="82">
        <v>2004</v>
      </c>
      <c r="S213" s="82" t="s">
        <v>462</v>
      </c>
      <c r="T213" s="82" t="s">
        <v>8</v>
      </c>
      <c r="U213" s="82" t="s">
        <v>189</v>
      </c>
      <c r="V213" s="506" t="s">
        <v>313</v>
      </c>
      <c r="W213" s="124">
        <v>27.157530000000001</v>
      </c>
      <c r="X213" s="125">
        <v>3.5568420000000001</v>
      </c>
      <c r="Y213" s="126">
        <v>6.3379050000000001</v>
      </c>
      <c r="Z213" s="124">
        <f t="shared" si="104"/>
        <v>20.819625000000002</v>
      </c>
      <c r="AA213" s="125">
        <f t="shared" si="125"/>
        <v>23.600688000000002</v>
      </c>
      <c r="AB213" s="126">
        <f t="shared" si="125"/>
        <v>-2.7810630000000001</v>
      </c>
      <c r="AC213" s="314">
        <f t="shared" si="105"/>
        <v>0.76662439478111599</v>
      </c>
      <c r="AD213" s="314">
        <f t="shared" si="106"/>
        <v>0.86902925266031195</v>
      </c>
      <c r="AE213" s="314">
        <f t="shared" si="128"/>
        <v>-0.10240485787919593</v>
      </c>
      <c r="AF213" s="128">
        <f t="shared" si="108"/>
        <v>1.1335789189286549</v>
      </c>
      <c r="AG213" s="129">
        <f t="shared" si="129"/>
        <v>-0.13357891892865503</v>
      </c>
      <c r="AH213" s="82">
        <v>2004</v>
      </c>
      <c r="AI213" s="87" t="s">
        <v>512</v>
      </c>
      <c r="AJ213" s="1084" t="s">
        <v>462</v>
      </c>
      <c r="AK213" s="1084" t="s">
        <v>8</v>
      </c>
      <c r="AL213" s="1084" t="s">
        <v>189</v>
      </c>
      <c r="AM213" s="1131" t="s">
        <v>313</v>
      </c>
      <c r="AN213" s="548">
        <v>25.798249999999999</v>
      </c>
      <c r="AO213" s="549">
        <v>2.2130800000000002</v>
      </c>
      <c r="AP213" s="550">
        <v>3.7114159999999998</v>
      </c>
      <c r="AQ213" s="124">
        <f t="shared" si="117"/>
        <v>22.086834</v>
      </c>
      <c r="AR213" s="125">
        <f t="shared" si="134"/>
        <v>23.585169999999998</v>
      </c>
      <c r="AS213" s="126">
        <f t="shared" si="134"/>
        <v>-1.4983359999999997</v>
      </c>
      <c r="AT213" s="314">
        <f t="shared" si="118"/>
        <v>0.85613690851123625</v>
      </c>
      <c r="AU213" s="314">
        <f t="shared" si="136"/>
        <v>0.91421588673650334</v>
      </c>
      <c r="AV213" s="314">
        <f t="shared" si="130"/>
        <v>-5.8078978225267204E-2</v>
      </c>
      <c r="AW213" s="128">
        <f t="shared" si="137"/>
        <v>1.0678384235603888</v>
      </c>
      <c r="AX213" s="129">
        <f t="shared" si="138"/>
        <v>-6.7838423560388952E-2</v>
      </c>
      <c r="AY213" s="82">
        <v>2004</v>
      </c>
      <c r="AZ213" s="87" t="s">
        <v>512</v>
      </c>
      <c r="BA213" s="82" t="s">
        <v>462</v>
      </c>
      <c r="BB213" s="82" t="s">
        <v>8</v>
      </c>
      <c r="BC213" s="82" t="s">
        <v>189</v>
      </c>
      <c r="BD213" s="1132" t="s">
        <v>313</v>
      </c>
      <c r="BE213" s="124">
        <v>23.077529999999999</v>
      </c>
      <c r="BF213" s="125">
        <v>1.9509289999999999</v>
      </c>
      <c r="BG213" s="126">
        <v>3.3646590000000001</v>
      </c>
      <c r="BH213" s="124">
        <f t="shared" si="119"/>
        <v>19.712871</v>
      </c>
      <c r="BI213" s="125">
        <f t="shared" si="135"/>
        <v>21.126601000000001</v>
      </c>
      <c r="BJ213" s="126">
        <f t="shared" si="135"/>
        <v>-1.4137300000000002</v>
      </c>
      <c r="BK213" s="314">
        <f t="shared" si="120"/>
        <v>0.85420194448886</v>
      </c>
      <c r="BL213" s="314">
        <f t="shared" si="121"/>
        <v>0.91546196668360957</v>
      </c>
      <c r="BM213" s="314">
        <f t="shared" si="131"/>
        <v>-6.1260022194749617E-2</v>
      </c>
      <c r="BN213" s="128">
        <f t="shared" si="122"/>
        <v>1.0717160884378536</v>
      </c>
      <c r="BO213" s="129">
        <f t="shared" si="139"/>
        <v>-7.1716088437853626E-2</v>
      </c>
      <c r="BP213" s="81"/>
      <c r="BQ213" s="81"/>
      <c r="BR213" s="81"/>
      <c r="BS213" s="81"/>
      <c r="BT213" s="81"/>
      <c r="BU213" s="81"/>
      <c r="BV213" s="81"/>
      <c r="BW213" s="81"/>
      <c r="BX213" s="81"/>
    </row>
    <row r="214" spans="1:76" ht="11.45" customHeight="1">
      <c r="A214" s="663">
        <v>1999</v>
      </c>
      <c r="B214" s="87" t="s">
        <v>512</v>
      </c>
      <c r="C214" s="82" t="s">
        <v>462</v>
      </c>
      <c r="D214" s="82" t="s">
        <v>10</v>
      </c>
      <c r="E214" s="82" t="s">
        <v>190</v>
      </c>
      <c r="F214" s="506" t="s">
        <v>313</v>
      </c>
      <c r="G214" s="124">
        <v>27.751300000000001</v>
      </c>
      <c r="H214" s="125">
        <v>6.7818529999999999</v>
      </c>
      <c r="I214" s="126">
        <v>11.061769999999999</v>
      </c>
      <c r="J214" s="124">
        <f t="shared" si="98"/>
        <v>16.689530000000001</v>
      </c>
      <c r="K214" s="125">
        <f t="shared" si="124"/>
        <v>20.969447000000002</v>
      </c>
      <c r="L214" s="126">
        <f t="shared" si="124"/>
        <v>-4.2799169999999993</v>
      </c>
      <c r="M214" s="314">
        <f t="shared" si="99"/>
        <v>0.60139633098269274</v>
      </c>
      <c r="N214" s="314">
        <f t="shared" si="100"/>
        <v>0.75562034931696898</v>
      </c>
      <c r="O214" s="314">
        <f t="shared" si="126"/>
        <v>-0.15422401833427621</v>
      </c>
      <c r="P214" s="128">
        <f t="shared" si="102"/>
        <v>1.2564432311754736</v>
      </c>
      <c r="Q214" s="129">
        <f t="shared" si="127"/>
        <v>-0.25644323117547341</v>
      </c>
      <c r="R214" s="82">
        <v>1999</v>
      </c>
      <c r="S214" s="82" t="s">
        <v>462</v>
      </c>
      <c r="T214" s="82" t="s">
        <v>10</v>
      </c>
      <c r="U214" s="82" t="s">
        <v>190</v>
      </c>
      <c r="V214" s="506" t="s">
        <v>313</v>
      </c>
      <c r="W214" s="124">
        <v>26.103629999999999</v>
      </c>
      <c r="X214" s="125">
        <v>3.3474949999999999</v>
      </c>
      <c r="Y214" s="126">
        <v>4.9063100000000004</v>
      </c>
      <c r="Z214" s="124">
        <f t="shared" si="104"/>
        <v>21.197319999999998</v>
      </c>
      <c r="AA214" s="125">
        <f t="shared" si="125"/>
        <v>22.756135</v>
      </c>
      <c r="AB214" s="126">
        <f t="shared" si="125"/>
        <v>-1.5588150000000005</v>
      </c>
      <c r="AC214" s="314">
        <f t="shared" si="105"/>
        <v>0.81204491482602226</v>
      </c>
      <c r="AD214" s="314">
        <f t="shared" si="106"/>
        <v>0.87176132208432322</v>
      </c>
      <c r="AE214" s="314">
        <f t="shared" si="128"/>
        <v>-5.971640725830088E-2</v>
      </c>
      <c r="AF214" s="128">
        <f t="shared" si="108"/>
        <v>1.0735383057858259</v>
      </c>
      <c r="AG214" s="129">
        <f t="shared" si="129"/>
        <v>-7.3538305785825792E-2</v>
      </c>
      <c r="AH214" s="82">
        <v>1999</v>
      </c>
      <c r="AI214" s="87" t="s">
        <v>512</v>
      </c>
      <c r="AJ214" s="1084" t="s">
        <v>462</v>
      </c>
      <c r="AK214" s="1084" t="s">
        <v>10</v>
      </c>
      <c r="AL214" s="1084" t="s">
        <v>190</v>
      </c>
      <c r="AM214" s="1131" t="s">
        <v>313</v>
      </c>
      <c r="AN214" s="548">
        <v>24.239370000000001</v>
      </c>
      <c r="AO214" s="549">
        <v>2.0922160000000001</v>
      </c>
      <c r="AP214" s="550">
        <v>2.4540890000000002</v>
      </c>
      <c r="AQ214" s="124">
        <f t="shared" si="117"/>
        <v>21.785281000000001</v>
      </c>
      <c r="AR214" s="125">
        <f t="shared" si="134"/>
        <v>22.147154</v>
      </c>
      <c r="AS214" s="126">
        <f t="shared" si="134"/>
        <v>-0.36187300000000011</v>
      </c>
      <c r="AT214" s="314">
        <f t="shared" si="118"/>
        <v>0.89875607328078244</v>
      </c>
      <c r="AU214" s="314">
        <f t="shared" si="136"/>
        <v>0.91368521541607717</v>
      </c>
      <c r="AV214" s="314">
        <f t="shared" si="130"/>
        <v>-1.4929142135294775E-2</v>
      </c>
      <c r="AW214" s="128">
        <f t="shared" si="137"/>
        <v>1.016610894300606</v>
      </c>
      <c r="AX214" s="129">
        <f t="shared" si="138"/>
        <v>-1.6610894300605996E-2</v>
      </c>
      <c r="AY214" s="82">
        <v>1999</v>
      </c>
      <c r="AZ214" s="87" t="s">
        <v>512</v>
      </c>
      <c r="BA214" s="82" t="s">
        <v>462</v>
      </c>
      <c r="BB214" s="82" t="s">
        <v>10</v>
      </c>
      <c r="BC214" s="82" t="s">
        <v>190</v>
      </c>
      <c r="BD214" s="1132" t="s">
        <v>313</v>
      </c>
      <c r="BE214" s="124">
        <v>22.022919999999999</v>
      </c>
      <c r="BF214" s="125">
        <v>1.7711570000000001</v>
      </c>
      <c r="BG214" s="126">
        <v>2.4746839999999999</v>
      </c>
      <c r="BH214" s="124">
        <f t="shared" si="119"/>
        <v>19.548235999999999</v>
      </c>
      <c r="BI214" s="125">
        <f t="shared" si="135"/>
        <v>20.251763</v>
      </c>
      <c r="BJ214" s="126">
        <f t="shared" si="135"/>
        <v>-0.70352699999999979</v>
      </c>
      <c r="BK214" s="314">
        <f t="shared" si="120"/>
        <v>0.88763143125434774</v>
      </c>
      <c r="BL214" s="314">
        <f t="shared" si="121"/>
        <v>0.91957665014448586</v>
      </c>
      <c r="BM214" s="314">
        <f t="shared" si="131"/>
        <v>-3.1945218890138086E-2</v>
      </c>
      <c r="BN214" s="128">
        <f t="shared" si="122"/>
        <v>1.0359892831250861</v>
      </c>
      <c r="BO214" s="129">
        <f t="shared" si="139"/>
        <v>-3.5989283125086056E-2</v>
      </c>
      <c r="BP214" s="81"/>
      <c r="BQ214" s="81"/>
      <c r="BR214" s="81"/>
      <c r="BS214" s="81"/>
      <c r="BT214" s="81"/>
      <c r="BU214" s="81"/>
      <c r="BV214" s="81"/>
      <c r="BW214" s="81"/>
      <c r="BX214" s="81"/>
    </row>
    <row r="215" spans="1:76" ht="11.45" customHeight="1">
      <c r="A215" s="663">
        <v>1993</v>
      </c>
      <c r="B215" s="87" t="s">
        <v>512</v>
      </c>
      <c r="C215" s="82" t="s">
        <v>462</v>
      </c>
      <c r="D215" s="82" t="s">
        <v>12</v>
      </c>
      <c r="E215" s="82" t="s">
        <v>191</v>
      </c>
      <c r="F215" s="506" t="s">
        <v>313</v>
      </c>
      <c r="G215" s="124">
        <v>31.591539999999998</v>
      </c>
      <c r="H215" s="125">
        <v>7.5234560000000004</v>
      </c>
      <c r="I215" s="126">
        <v>13.71153</v>
      </c>
      <c r="J215" s="124">
        <f t="shared" si="98"/>
        <v>17.880009999999999</v>
      </c>
      <c r="K215" s="125">
        <f t="shared" si="124"/>
        <v>24.068083999999999</v>
      </c>
      <c r="L215" s="126">
        <f t="shared" si="124"/>
        <v>-6.1880739999999994</v>
      </c>
      <c r="M215" s="314">
        <f t="shared" si="99"/>
        <v>0.56597462485209649</v>
      </c>
      <c r="N215" s="314">
        <f t="shared" si="100"/>
        <v>0.76185219207420718</v>
      </c>
      <c r="O215" s="314">
        <f t="shared" si="126"/>
        <v>-0.19587756722211072</v>
      </c>
      <c r="P215" s="128">
        <f t="shared" si="102"/>
        <v>1.3460889563260872</v>
      </c>
      <c r="Q215" s="129">
        <f t="shared" si="127"/>
        <v>-0.34608895632608705</v>
      </c>
      <c r="R215" s="82">
        <v>1993</v>
      </c>
      <c r="S215" s="82" t="s">
        <v>462</v>
      </c>
      <c r="T215" s="82" t="s">
        <v>12</v>
      </c>
      <c r="U215" s="82" t="s">
        <v>191</v>
      </c>
      <c r="V215" s="506" t="s">
        <v>313</v>
      </c>
      <c r="W215" s="124">
        <v>29.72899</v>
      </c>
      <c r="X215" s="125">
        <v>5.3825180000000001</v>
      </c>
      <c r="Y215" s="126">
        <v>8.0687560000000005</v>
      </c>
      <c r="Z215" s="124">
        <f t="shared" si="104"/>
        <v>21.660233999999999</v>
      </c>
      <c r="AA215" s="125">
        <f t="shared" si="125"/>
        <v>24.346471999999999</v>
      </c>
      <c r="AB215" s="126">
        <f t="shared" si="125"/>
        <v>-2.6862380000000003</v>
      </c>
      <c r="AC215" s="314">
        <f t="shared" si="105"/>
        <v>0.72858963590757708</v>
      </c>
      <c r="AD215" s="314">
        <f t="shared" si="106"/>
        <v>0.81894716234893949</v>
      </c>
      <c r="AE215" s="314">
        <f t="shared" si="128"/>
        <v>-9.0357526441362468E-2</v>
      </c>
      <c r="AF215" s="128">
        <f t="shared" si="108"/>
        <v>1.1240170350883558</v>
      </c>
      <c r="AG215" s="129">
        <f t="shared" si="129"/>
        <v>-0.12401703508835595</v>
      </c>
      <c r="AH215" s="82">
        <v>1993</v>
      </c>
      <c r="AI215" s="87" t="s">
        <v>512</v>
      </c>
      <c r="AJ215" s="1084" t="s">
        <v>462</v>
      </c>
      <c r="AK215" s="1084" t="s">
        <v>12</v>
      </c>
      <c r="AL215" s="1084" t="s">
        <v>191</v>
      </c>
      <c r="AM215" s="1131" t="s">
        <v>313</v>
      </c>
      <c r="AN215" s="548">
        <v>28.318919999999999</v>
      </c>
      <c r="AO215" s="549">
        <v>4.132333</v>
      </c>
      <c r="AP215" s="550">
        <v>4.8958890000000004</v>
      </c>
      <c r="AQ215" s="124">
        <f t="shared" si="117"/>
        <v>23.423030999999998</v>
      </c>
      <c r="AR215" s="125">
        <f t="shared" si="134"/>
        <v>24.186586999999999</v>
      </c>
      <c r="AS215" s="126">
        <f t="shared" si="134"/>
        <v>-0.76355600000000035</v>
      </c>
      <c r="AT215" s="314">
        <f t="shared" si="118"/>
        <v>0.82711597052429964</v>
      </c>
      <c r="AU215" s="314">
        <f t="shared" si="136"/>
        <v>0.85407872192866119</v>
      </c>
      <c r="AV215" s="314">
        <f t="shared" si="130"/>
        <v>-2.6962751404361478E-2</v>
      </c>
      <c r="AW215" s="128">
        <f t="shared" si="137"/>
        <v>1.0325985138302554</v>
      </c>
      <c r="AX215" s="129">
        <f t="shared" si="138"/>
        <v>-3.2598513830255374E-2</v>
      </c>
      <c r="AY215" s="82">
        <v>1993</v>
      </c>
      <c r="AZ215" s="87" t="s">
        <v>512</v>
      </c>
      <c r="BA215" s="82" t="s">
        <v>462</v>
      </c>
      <c r="BB215" s="82" t="s">
        <v>12</v>
      </c>
      <c r="BC215" s="82" t="s">
        <v>191</v>
      </c>
      <c r="BD215" s="1132" t="s">
        <v>313</v>
      </c>
      <c r="BE215" s="124">
        <v>25.666370000000001</v>
      </c>
      <c r="BF215" s="125">
        <v>3.4606270000000001</v>
      </c>
      <c r="BG215" s="126">
        <v>4.5151880000000002</v>
      </c>
      <c r="BH215" s="124">
        <f t="shared" si="119"/>
        <v>21.151181999999999</v>
      </c>
      <c r="BI215" s="125">
        <f t="shared" si="135"/>
        <v>22.205743000000002</v>
      </c>
      <c r="BJ215" s="126">
        <f t="shared" si="135"/>
        <v>-1.0545610000000001</v>
      </c>
      <c r="BK215" s="314">
        <f t="shared" si="120"/>
        <v>0.82408155107247338</v>
      </c>
      <c r="BL215" s="314">
        <f t="shared" si="121"/>
        <v>0.86516881818504143</v>
      </c>
      <c r="BM215" s="314">
        <f t="shared" si="131"/>
        <v>-4.1087267112567924E-2</v>
      </c>
      <c r="BN215" s="128">
        <f t="shared" si="122"/>
        <v>1.0498582537845877</v>
      </c>
      <c r="BO215" s="129">
        <f t="shared" si="139"/>
        <v>-4.9858253784587553E-2</v>
      </c>
      <c r="BP215" s="81"/>
      <c r="BQ215" s="81"/>
      <c r="BR215" s="81"/>
      <c r="BS215" s="81"/>
      <c r="BT215" s="81"/>
      <c r="BU215" s="81"/>
      <c r="BV215" s="81"/>
      <c r="BW215" s="81"/>
      <c r="BX215" s="81"/>
    </row>
    <row r="216" spans="1:76" ht="11.45" customHeight="1">
      <c r="A216" s="663">
        <v>1990</v>
      </c>
      <c r="B216" s="87" t="s">
        <v>512</v>
      </c>
      <c r="C216" s="82" t="s">
        <v>462</v>
      </c>
      <c r="D216" s="82" t="s">
        <v>14</v>
      </c>
      <c r="E216" s="82" t="s">
        <v>192</v>
      </c>
      <c r="F216" s="506" t="s">
        <v>313</v>
      </c>
      <c r="G216" s="124">
        <v>30.489439999999998</v>
      </c>
      <c r="H216" s="125">
        <v>6.0200630000000004</v>
      </c>
      <c r="I216" s="126">
        <v>12.198320000000001</v>
      </c>
      <c r="J216" s="124">
        <f t="shared" si="98"/>
        <v>18.291119999999999</v>
      </c>
      <c r="K216" s="125">
        <f t="shared" si="124"/>
        <v>24.469376999999998</v>
      </c>
      <c r="L216" s="126">
        <f t="shared" si="124"/>
        <v>-6.1782570000000003</v>
      </c>
      <c r="M216" s="314">
        <f t="shared" si="99"/>
        <v>0.59991656127498572</v>
      </c>
      <c r="N216" s="314">
        <f t="shared" si="100"/>
        <v>0.80255252310308089</v>
      </c>
      <c r="O216" s="314">
        <f t="shared" si="126"/>
        <v>-0.20263596182809526</v>
      </c>
      <c r="P216" s="128">
        <f t="shared" si="102"/>
        <v>1.3377735753742799</v>
      </c>
      <c r="Q216" s="129">
        <f t="shared" si="127"/>
        <v>-0.33777357537427999</v>
      </c>
      <c r="R216" s="82">
        <v>1990</v>
      </c>
      <c r="S216" s="82" t="s">
        <v>462</v>
      </c>
      <c r="T216" s="82" t="s">
        <v>14</v>
      </c>
      <c r="U216" s="82" t="s">
        <v>192</v>
      </c>
      <c r="V216" s="506" t="s">
        <v>313</v>
      </c>
      <c r="W216" s="124">
        <v>28.792490000000001</v>
      </c>
      <c r="X216" s="125">
        <v>4.3459009999999996</v>
      </c>
      <c r="Y216" s="126">
        <v>6.3307909999999996</v>
      </c>
      <c r="Z216" s="124">
        <f t="shared" si="104"/>
        <v>22.461699000000003</v>
      </c>
      <c r="AA216" s="125">
        <f t="shared" si="125"/>
        <v>24.446589000000003</v>
      </c>
      <c r="AB216" s="126">
        <f t="shared" si="125"/>
        <v>-1.98489</v>
      </c>
      <c r="AC216" s="314">
        <f t="shared" si="105"/>
        <v>0.78012353221274033</v>
      </c>
      <c r="AD216" s="314">
        <f t="shared" si="106"/>
        <v>0.84906130035992033</v>
      </c>
      <c r="AE216" s="314">
        <f t="shared" si="128"/>
        <v>-6.8937768147180042E-2</v>
      </c>
      <c r="AF216" s="128">
        <f t="shared" si="108"/>
        <v>1.0883677588235867</v>
      </c>
      <c r="AG216" s="129">
        <f t="shared" si="129"/>
        <v>-8.8367758823586759E-2</v>
      </c>
      <c r="AH216" s="82">
        <v>1990</v>
      </c>
      <c r="AI216" s="87" t="s">
        <v>512</v>
      </c>
      <c r="AJ216" s="1084" t="s">
        <v>462</v>
      </c>
      <c r="AK216" s="1084" t="s">
        <v>14</v>
      </c>
      <c r="AL216" s="1084" t="s">
        <v>192</v>
      </c>
      <c r="AM216" s="1131" t="s">
        <v>313</v>
      </c>
      <c r="AN216" s="548">
        <v>27.750540000000001</v>
      </c>
      <c r="AO216" s="549">
        <v>2.8465479999999999</v>
      </c>
      <c r="AP216" s="550">
        <v>3.8175180000000002</v>
      </c>
      <c r="AQ216" s="124">
        <f t="shared" si="117"/>
        <v>23.933022000000001</v>
      </c>
      <c r="AR216" s="125">
        <f t="shared" si="134"/>
        <v>24.903992000000002</v>
      </c>
      <c r="AS216" s="126">
        <f t="shared" si="134"/>
        <v>-0.97097000000000033</v>
      </c>
      <c r="AT216" s="314">
        <f t="shared" si="118"/>
        <v>0.86243446073481811</v>
      </c>
      <c r="AU216" s="314">
        <f t="shared" si="136"/>
        <v>0.89742368977324416</v>
      </c>
      <c r="AV216" s="314">
        <f t="shared" si="130"/>
        <v>-3.4989229038425933E-2</v>
      </c>
      <c r="AW216" s="128">
        <f t="shared" si="137"/>
        <v>1.0405703049117658</v>
      </c>
      <c r="AX216" s="129">
        <f t="shared" si="138"/>
        <v>-4.0570304911765859E-2</v>
      </c>
      <c r="AY216" s="82">
        <v>1990</v>
      </c>
      <c r="AZ216" s="87" t="s">
        <v>512</v>
      </c>
      <c r="BA216" s="82" t="s">
        <v>462</v>
      </c>
      <c r="BB216" s="82" t="s">
        <v>14</v>
      </c>
      <c r="BC216" s="82" t="s">
        <v>192</v>
      </c>
      <c r="BD216" s="1132" t="s">
        <v>313</v>
      </c>
      <c r="BE216" s="124">
        <v>25.007429999999999</v>
      </c>
      <c r="BF216" s="125">
        <v>2.4504800000000002</v>
      </c>
      <c r="BG216" s="126">
        <v>3.6262889999999999</v>
      </c>
      <c r="BH216" s="124">
        <f t="shared" si="119"/>
        <v>21.381141</v>
      </c>
      <c r="BI216" s="125">
        <f t="shared" si="135"/>
        <v>22.556950000000001</v>
      </c>
      <c r="BJ216" s="126">
        <f t="shared" si="135"/>
        <v>-1.1758089999999997</v>
      </c>
      <c r="BK216" s="314">
        <f t="shared" si="120"/>
        <v>0.85499153651534765</v>
      </c>
      <c r="BL216" s="314">
        <f t="shared" si="121"/>
        <v>0.90200992265098812</v>
      </c>
      <c r="BM216" s="314">
        <f t="shared" si="131"/>
        <v>-4.7018386135640473E-2</v>
      </c>
      <c r="BN216" s="128">
        <f t="shared" si="122"/>
        <v>1.0549928088496308</v>
      </c>
      <c r="BO216" s="129">
        <f t="shared" si="139"/>
        <v>-5.4992808849630599E-2</v>
      </c>
      <c r="BP216" s="81"/>
      <c r="BQ216" s="81"/>
      <c r="BR216" s="81"/>
      <c r="BS216" s="81"/>
      <c r="BT216" s="81"/>
      <c r="BU216" s="81"/>
      <c r="BV216" s="81"/>
      <c r="BW216" s="81"/>
      <c r="BX216" s="81"/>
    </row>
    <row r="217" spans="1:76" ht="11.45" customHeight="1">
      <c r="A217" s="663">
        <v>1987</v>
      </c>
      <c r="B217" s="87" t="s">
        <v>512</v>
      </c>
      <c r="C217" s="82" t="s">
        <v>462</v>
      </c>
      <c r="D217" s="82" t="s">
        <v>16</v>
      </c>
      <c r="E217" s="82" t="s">
        <v>193</v>
      </c>
      <c r="F217" s="506" t="s">
        <v>313</v>
      </c>
      <c r="G217" s="124">
        <v>30.380520000000001</v>
      </c>
      <c r="H217" s="125">
        <v>2.7925520000000001</v>
      </c>
      <c r="I217" s="126">
        <v>8.3071280000000005</v>
      </c>
      <c r="J217" s="124">
        <f t="shared" si="98"/>
        <v>22.073391999999998</v>
      </c>
      <c r="K217" s="125">
        <f t="shared" si="124"/>
        <v>27.587968</v>
      </c>
      <c r="L217" s="126">
        <f t="shared" si="124"/>
        <v>-5.5145759999999999</v>
      </c>
      <c r="M217" s="314">
        <f t="shared" si="99"/>
        <v>0.72656399561297824</v>
      </c>
      <c r="N217" s="314">
        <f t="shared" si="100"/>
        <v>0.90808083600939016</v>
      </c>
      <c r="O217" s="314">
        <f t="shared" si="126"/>
        <v>-0.18151684039641192</v>
      </c>
      <c r="P217" s="128">
        <f t="shared" si="102"/>
        <v>1.2498291155251537</v>
      </c>
      <c r="Q217" s="129">
        <f t="shared" si="127"/>
        <v>-0.24982911552515355</v>
      </c>
      <c r="R217" s="82">
        <v>1987</v>
      </c>
      <c r="S217" s="82" t="s">
        <v>462</v>
      </c>
      <c r="T217" s="82" t="s">
        <v>16</v>
      </c>
      <c r="U217" s="82" t="s">
        <v>193</v>
      </c>
      <c r="V217" s="506" t="s">
        <v>313</v>
      </c>
      <c r="W217" s="124">
        <v>28.707560000000001</v>
      </c>
      <c r="X217" s="125">
        <v>1.9399930000000001</v>
      </c>
      <c r="Y217" s="126">
        <v>3.8922690000000002</v>
      </c>
      <c r="Z217" s="124">
        <f t="shared" si="104"/>
        <v>24.815291000000002</v>
      </c>
      <c r="AA217" s="125">
        <f t="shared" si="125"/>
        <v>26.767567</v>
      </c>
      <c r="AB217" s="126">
        <f t="shared" si="125"/>
        <v>-1.9522760000000001</v>
      </c>
      <c r="AC217" s="314">
        <f t="shared" si="105"/>
        <v>0.8644165857356042</v>
      </c>
      <c r="AD217" s="314">
        <f t="shared" si="106"/>
        <v>0.93242222606170633</v>
      </c>
      <c r="AE217" s="314">
        <f t="shared" si="128"/>
        <v>-6.8005640326102249E-2</v>
      </c>
      <c r="AF217" s="128">
        <f t="shared" si="108"/>
        <v>1.0786722992690272</v>
      </c>
      <c r="AG217" s="129">
        <f t="shared" si="129"/>
        <v>-7.8672299269027315E-2</v>
      </c>
      <c r="AH217" s="82">
        <v>1987</v>
      </c>
      <c r="AI217" s="87" t="s">
        <v>512</v>
      </c>
      <c r="AJ217" s="1084" t="s">
        <v>462</v>
      </c>
      <c r="AK217" s="1084" t="s">
        <v>16</v>
      </c>
      <c r="AL217" s="1084" t="s">
        <v>193</v>
      </c>
      <c r="AM217" s="1131" t="s">
        <v>313</v>
      </c>
      <c r="AN217" s="548">
        <v>27.767389999999999</v>
      </c>
      <c r="AO217" s="549">
        <v>1.354833</v>
      </c>
      <c r="AP217" s="550">
        <v>2.2059099999999998</v>
      </c>
      <c r="AQ217" s="124">
        <f t="shared" si="117"/>
        <v>25.56148</v>
      </c>
      <c r="AR217" s="125">
        <f t="shared" si="134"/>
        <v>26.412557</v>
      </c>
      <c r="AS217" s="126">
        <f t="shared" si="134"/>
        <v>-0.85107699999999986</v>
      </c>
      <c r="AT217" s="314">
        <f t="shared" si="118"/>
        <v>0.92055753169455257</v>
      </c>
      <c r="AU217" s="314">
        <f t="shared" si="136"/>
        <v>0.95120776565604481</v>
      </c>
      <c r="AV217" s="314">
        <f t="shared" si="130"/>
        <v>-3.0650233961492235E-2</v>
      </c>
      <c r="AW217" s="128">
        <f t="shared" si="137"/>
        <v>1.0332952943256806</v>
      </c>
      <c r="AX217" s="129">
        <f t="shared" si="138"/>
        <v>-3.3295294325680666E-2</v>
      </c>
      <c r="AY217" s="82">
        <v>1987</v>
      </c>
      <c r="AZ217" s="87" t="s">
        <v>512</v>
      </c>
      <c r="BA217" s="82" t="s">
        <v>462</v>
      </c>
      <c r="BB217" s="82" t="s">
        <v>16</v>
      </c>
      <c r="BC217" s="82" t="s">
        <v>193</v>
      </c>
      <c r="BD217" s="1132" t="s">
        <v>313</v>
      </c>
      <c r="BE217" s="124">
        <v>26.27169</v>
      </c>
      <c r="BF217" s="125">
        <v>1.363715</v>
      </c>
      <c r="BG217" s="126">
        <v>2.3409879999999998</v>
      </c>
      <c r="BH217" s="124">
        <f t="shared" si="119"/>
        <v>23.930702</v>
      </c>
      <c r="BI217" s="125">
        <f t="shared" si="135"/>
        <v>24.907975</v>
      </c>
      <c r="BJ217" s="126">
        <f t="shared" si="135"/>
        <v>-0.97727299999999984</v>
      </c>
      <c r="BK217" s="314">
        <f t="shared" si="120"/>
        <v>0.91089313249357007</v>
      </c>
      <c r="BL217" s="314">
        <f t="shared" si="121"/>
        <v>0.94809184334924779</v>
      </c>
      <c r="BM217" s="314">
        <f t="shared" si="131"/>
        <v>-3.7198710855677719E-2</v>
      </c>
      <c r="BN217" s="128">
        <f t="shared" si="122"/>
        <v>1.0408376235682513</v>
      </c>
      <c r="BO217" s="129">
        <f t="shared" si="139"/>
        <v>-4.0837623568251352E-2</v>
      </c>
      <c r="BP217" s="81"/>
      <c r="BQ217" s="81"/>
      <c r="BR217" s="81"/>
      <c r="BS217" s="81"/>
      <c r="BT217" s="81"/>
      <c r="BU217" s="81"/>
      <c r="BV217" s="81"/>
      <c r="BW217" s="81"/>
      <c r="BX217" s="81"/>
    </row>
    <row r="218" spans="1:76" ht="11.45" customHeight="1">
      <c r="A218" s="662">
        <v>1983</v>
      </c>
      <c r="B218" s="91" t="s">
        <v>512</v>
      </c>
      <c r="C218" s="121" t="s">
        <v>462</v>
      </c>
      <c r="D218" s="121" t="s">
        <v>16</v>
      </c>
      <c r="E218" s="121" t="s">
        <v>194</v>
      </c>
      <c r="F218" s="507" t="s">
        <v>313</v>
      </c>
      <c r="G218" s="337">
        <v>31.26868</v>
      </c>
      <c r="H218" s="338">
        <v>6.0987470000000004</v>
      </c>
      <c r="I218" s="525">
        <v>10.252470000000001</v>
      </c>
      <c r="J218" s="337">
        <f t="shared" si="98"/>
        <v>21.016210000000001</v>
      </c>
      <c r="K218" s="338">
        <f t="shared" si="124"/>
        <v>25.169933</v>
      </c>
      <c r="L218" s="525">
        <f t="shared" si="124"/>
        <v>-4.1537230000000003</v>
      </c>
      <c r="M218" s="341">
        <f t="shared" si="99"/>
        <v>0.67211695536875882</v>
      </c>
      <c r="N218" s="341">
        <f t="shared" si="100"/>
        <v>0.80495668509191942</v>
      </c>
      <c r="O218" s="341">
        <f t="shared" si="126"/>
        <v>-0.13283972972316069</v>
      </c>
      <c r="P218" s="526">
        <f t="shared" si="102"/>
        <v>1.1976437711652101</v>
      </c>
      <c r="Q218" s="527">
        <f t="shared" si="127"/>
        <v>-0.19764377116521009</v>
      </c>
      <c r="R218" s="121">
        <v>1983</v>
      </c>
      <c r="S218" s="121" t="s">
        <v>462</v>
      </c>
      <c r="T218" s="121" t="s">
        <v>16</v>
      </c>
      <c r="U218" s="121" t="s">
        <v>194</v>
      </c>
      <c r="V218" s="507" t="s">
        <v>313</v>
      </c>
      <c r="W218" s="337">
        <v>29.995699999999999</v>
      </c>
      <c r="X218" s="338">
        <v>4.6760000000000002</v>
      </c>
      <c r="Y218" s="525">
        <v>6.2639440000000004</v>
      </c>
      <c r="Z218" s="337">
        <f t="shared" si="104"/>
        <v>23.731755999999997</v>
      </c>
      <c r="AA218" s="338">
        <f t="shared" si="125"/>
        <v>25.319699999999997</v>
      </c>
      <c r="AB218" s="525">
        <f t="shared" si="125"/>
        <v>-1.5879440000000002</v>
      </c>
      <c r="AC218" s="341">
        <f t="shared" si="105"/>
        <v>0.79117193464396551</v>
      </c>
      <c r="AD218" s="341">
        <f t="shared" si="106"/>
        <v>0.84411098924179129</v>
      </c>
      <c r="AE218" s="341">
        <f t="shared" si="128"/>
        <v>-5.2939054597825698E-2</v>
      </c>
      <c r="AF218" s="526">
        <f t="shared" si="108"/>
        <v>1.0669121998388995</v>
      </c>
      <c r="AG218" s="527">
        <f t="shared" si="129"/>
        <v>-6.6912199838899428E-2</v>
      </c>
      <c r="AH218" s="121">
        <v>1983</v>
      </c>
      <c r="AI218" s="91" t="s">
        <v>512</v>
      </c>
      <c r="AJ218" s="1113" t="s">
        <v>462</v>
      </c>
      <c r="AK218" s="1113" t="s">
        <v>16</v>
      </c>
      <c r="AL218" s="1113" t="s">
        <v>194</v>
      </c>
      <c r="AM218" s="1134" t="s">
        <v>313</v>
      </c>
      <c r="AN218" s="551">
        <v>28.584769999999999</v>
      </c>
      <c r="AO218" s="552">
        <v>3.8011200000000001</v>
      </c>
      <c r="AP218" s="553">
        <v>4.0162269999999998</v>
      </c>
      <c r="AQ218" s="337">
        <f t="shared" si="117"/>
        <v>24.568542999999998</v>
      </c>
      <c r="AR218" s="338">
        <f t="shared" si="134"/>
        <v>24.783649999999998</v>
      </c>
      <c r="AS218" s="525">
        <f t="shared" si="134"/>
        <v>-0.21510699999999972</v>
      </c>
      <c r="AT218" s="341">
        <f t="shared" si="118"/>
        <v>0.85949766256646454</v>
      </c>
      <c r="AU218" s="341">
        <f t="shared" si="136"/>
        <v>0.86702289365980556</v>
      </c>
      <c r="AV218" s="341">
        <f t="shared" si="130"/>
        <v>-7.525231093340955E-3</v>
      </c>
      <c r="AW218" s="526">
        <f t="shared" si="137"/>
        <v>1.0087553828487101</v>
      </c>
      <c r="AX218" s="527">
        <f t="shared" si="138"/>
        <v>-8.7553828487102279E-3</v>
      </c>
      <c r="AY218" s="121">
        <v>1983</v>
      </c>
      <c r="AZ218" s="91" t="s">
        <v>512</v>
      </c>
      <c r="BA218" s="121" t="s">
        <v>462</v>
      </c>
      <c r="BB218" s="121" t="s">
        <v>16</v>
      </c>
      <c r="BC218" s="121" t="s">
        <v>194</v>
      </c>
      <c r="BD218" s="1135" t="s">
        <v>313</v>
      </c>
      <c r="BE218" s="337">
        <v>27.179320000000001</v>
      </c>
      <c r="BF218" s="338">
        <v>2.8310469999999999</v>
      </c>
      <c r="BG218" s="525">
        <v>3.480531</v>
      </c>
      <c r="BH218" s="337">
        <f t="shared" si="119"/>
        <v>23.698789000000001</v>
      </c>
      <c r="BI218" s="338">
        <f t="shared" si="135"/>
        <v>24.348272999999999</v>
      </c>
      <c r="BJ218" s="525">
        <f t="shared" si="135"/>
        <v>-0.64948400000000017</v>
      </c>
      <c r="BK218" s="341">
        <f t="shared" si="120"/>
        <v>0.87194193968061018</v>
      </c>
      <c r="BL218" s="341">
        <f t="shared" si="121"/>
        <v>0.89583819609909288</v>
      </c>
      <c r="BM218" s="341">
        <f t="shared" si="131"/>
        <v>-2.3896256418482881E-2</v>
      </c>
      <c r="BN218" s="526">
        <f t="shared" si="122"/>
        <v>1.027405788540503</v>
      </c>
      <c r="BO218" s="527">
        <f t="shared" si="139"/>
        <v>-2.7405788540503066E-2</v>
      </c>
      <c r="BP218" s="81"/>
      <c r="BQ218" s="81"/>
      <c r="BR218" s="81"/>
      <c r="BS218" s="81"/>
      <c r="BT218" s="81"/>
      <c r="BU218" s="81"/>
      <c r="BV218" s="81"/>
      <c r="BW218" s="81"/>
      <c r="BX218" s="81"/>
    </row>
    <row r="219" spans="1:76" ht="11.45" customHeight="1">
      <c r="A219" s="301">
        <v>2013</v>
      </c>
      <c r="B219" s="87" t="s">
        <v>513</v>
      </c>
      <c r="C219" s="133" t="s">
        <v>463</v>
      </c>
      <c r="D219" s="133" t="s">
        <v>20</v>
      </c>
      <c r="E219" s="508" t="s">
        <v>195</v>
      </c>
      <c r="F219" s="573" t="s">
        <v>313</v>
      </c>
      <c r="G219" s="574">
        <v>31.680810000000001</v>
      </c>
      <c r="H219" s="575">
        <v>9.6081990000000008</v>
      </c>
      <c r="I219" s="576">
        <v>13.590400000000001</v>
      </c>
      <c r="J219" s="603">
        <f t="shared" si="98"/>
        <v>18.090409999999999</v>
      </c>
      <c r="K219" s="604">
        <f t="shared" si="124"/>
        <v>22.072611000000002</v>
      </c>
      <c r="L219" s="605">
        <f t="shared" si="124"/>
        <v>-3.9822009999999999</v>
      </c>
      <c r="M219" s="834">
        <f t="shared" si="99"/>
        <v>0.57102106922139928</v>
      </c>
      <c r="N219" s="834">
        <f t="shared" si="100"/>
        <v>0.69671864450435461</v>
      </c>
      <c r="O219" s="834">
        <f t="shared" si="126"/>
        <v>-0.12569757528295519</v>
      </c>
      <c r="P219" s="1142">
        <f t="shared" si="102"/>
        <v>1.2201277361872951</v>
      </c>
      <c r="Q219" s="1143">
        <f t="shared" si="127"/>
        <v>-0.22012773618729484</v>
      </c>
      <c r="R219" s="133">
        <v>2013</v>
      </c>
      <c r="S219" s="82" t="s">
        <v>463</v>
      </c>
      <c r="T219" s="133" t="s">
        <v>20</v>
      </c>
      <c r="U219" s="133" t="s">
        <v>195</v>
      </c>
      <c r="V219" s="508" t="s">
        <v>313</v>
      </c>
      <c r="W219" s="574">
        <v>28.348970000000001</v>
      </c>
      <c r="X219" s="575">
        <v>5.7982579999999997</v>
      </c>
      <c r="Y219" s="576">
        <v>7.6622659999999998</v>
      </c>
      <c r="Z219" s="603">
        <f t="shared" si="104"/>
        <v>20.686704000000002</v>
      </c>
      <c r="AA219" s="604">
        <f t="shared" si="125"/>
        <v>22.550712000000001</v>
      </c>
      <c r="AB219" s="605">
        <f t="shared" si="125"/>
        <v>-1.8640080000000001</v>
      </c>
      <c r="AC219" s="834">
        <f t="shared" si="105"/>
        <v>0.72971624718640582</v>
      </c>
      <c r="AD219" s="834">
        <f t="shared" si="106"/>
        <v>0.79546847733797732</v>
      </c>
      <c r="AE219" s="834">
        <f t="shared" si="128"/>
        <v>-6.5752230151571639E-2</v>
      </c>
      <c r="AF219" s="1142">
        <f t="shared" si="108"/>
        <v>1.0901065728015442</v>
      </c>
      <c r="AG219" s="1143">
        <f t="shared" si="129"/>
        <v>-9.010657280154441E-2</v>
      </c>
      <c r="AH219" s="133">
        <v>2013</v>
      </c>
      <c r="AI219" s="87" t="s">
        <v>513</v>
      </c>
      <c r="AJ219" s="1147" t="s">
        <v>463</v>
      </c>
      <c r="AK219" s="1147" t="s">
        <v>20</v>
      </c>
      <c r="AL219" s="1144" t="s">
        <v>195</v>
      </c>
      <c r="AM219" s="1145" t="s">
        <v>313</v>
      </c>
      <c r="AN219" s="545">
        <v>25.56466</v>
      </c>
      <c r="AO219" s="546">
        <v>3.4597549999999999</v>
      </c>
      <c r="AP219" s="547">
        <v>4.2232859999999999</v>
      </c>
      <c r="AQ219" s="603">
        <f t="shared" si="117"/>
        <v>21.341374000000002</v>
      </c>
      <c r="AR219" s="604">
        <f t="shared" si="134"/>
        <v>22.104904999999999</v>
      </c>
      <c r="AS219" s="605">
        <f t="shared" si="134"/>
        <v>-0.76353099999999996</v>
      </c>
      <c r="AT219" s="834">
        <f t="shared" si="118"/>
        <v>0.83479983696243176</v>
      </c>
      <c r="AU219" s="834">
        <f t="shared" si="136"/>
        <v>0.86466649664028383</v>
      </c>
      <c r="AV219" s="834">
        <f t="shared" si="130"/>
        <v>-2.986665967785216E-2</v>
      </c>
      <c r="AW219" s="1142">
        <f t="shared" si="137"/>
        <v>1.0357770310383951</v>
      </c>
      <c r="AX219" s="1143">
        <f t="shared" si="138"/>
        <v>-3.5777031038395177E-2</v>
      </c>
      <c r="AY219" s="133">
        <v>2013</v>
      </c>
      <c r="AZ219" s="87" t="s">
        <v>513</v>
      </c>
      <c r="BA219" s="133" t="s">
        <v>463</v>
      </c>
      <c r="BB219" s="133" t="s">
        <v>20</v>
      </c>
      <c r="BC219" s="508" t="s">
        <v>195</v>
      </c>
      <c r="BD219" s="1146" t="s">
        <v>313</v>
      </c>
      <c r="BE219" s="574">
        <v>22.249590000000001</v>
      </c>
      <c r="BF219" s="575">
        <v>3.0360749999999999</v>
      </c>
      <c r="BG219" s="576">
        <v>3.8663959999999999</v>
      </c>
      <c r="BH219" s="603">
        <f t="shared" si="119"/>
        <v>18.383194000000003</v>
      </c>
      <c r="BI219" s="604">
        <f t="shared" si="135"/>
        <v>19.213515000000001</v>
      </c>
      <c r="BJ219" s="605">
        <f t="shared" si="135"/>
        <v>-0.83032100000000009</v>
      </c>
      <c r="BK219" s="834">
        <f t="shared" si="120"/>
        <v>0.82622619113430862</v>
      </c>
      <c r="BL219" s="834">
        <f t="shared" si="121"/>
        <v>0.86354467655359046</v>
      </c>
      <c r="BM219" s="834">
        <f t="shared" si="131"/>
        <v>-3.7318485419281885E-2</v>
      </c>
      <c r="BN219" s="1142">
        <f t="shared" si="122"/>
        <v>1.0451673958290382</v>
      </c>
      <c r="BO219" s="1143">
        <f t="shared" si="139"/>
        <v>-4.5167395829038191E-2</v>
      </c>
      <c r="BP219" s="81"/>
      <c r="BQ219" s="81"/>
      <c r="BR219" s="81"/>
      <c r="BS219" s="81"/>
      <c r="BT219" s="81"/>
      <c r="BU219" s="81"/>
      <c r="BV219" s="81"/>
      <c r="BW219" s="81"/>
      <c r="BX219" s="81"/>
    </row>
    <row r="220" spans="1:76" ht="11.45" customHeight="1">
      <c r="A220" s="301">
        <v>2010</v>
      </c>
      <c r="B220" s="87" t="s">
        <v>513</v>
      </c>
      <c r="C220" s="133" t="s">
        <v>463</v>
      </c>
      <c r="D220" s="133" t="s">
        <v>4</v>
      </c>
      <c r="E220" s="133" t="s">
        <v>196</v>
      </c>
      <c r="F220" s="583" t="s">
        <v>313</v>
      </c>
      <c r="G220" s="267">
        <v>31.981999999999999</v>
      </c>
      <c r="H220" s="268">
        <v>9.2599850000000004</v>
      </c>
      <c r="I220" s="269">
        <v>12.87167</v>
      </c>
      <c r="J220" s="267">
        <f t="shared" si="98"/>
        <v>19.110329999999998</v>
      </c>
      <c r="K220" s="268">
        <f t="shared" si="124"/>
        <v>22.722014999999999</v>
      </c>
      <c r="L220" s="269">
        <f t="shared" si="124"/>
        <v>-3.6116849999999996</v>
      </c>
      <c r="M220" s="587">
        <f t="shared" si="99"/>
        <v>0.59753392533299976</v>
      </c>
      <c r="N220" s="587">
        <f t="shared" si="100"/>
        <v>0.71046260396473015</v>
      </c>
      <c r="O220" s="587">
        <f t="shared" si="126"/>
        <v>-0.11292867863173034</v>
      </c>
      <c r="P220" s="588">
        <f t="shared" si="102"/>
        <v>1.1889912419094804</v>
      </c>
      <c r="Q220" s="589">
        <f t="shared" si="127"/>
        <v>-0.18899124190948038</v>
      </c>
      <c r="R220" s="133">
        <v>2010</v>
      </c>
      <c r="S220" s="82" t="s">
        <v>463</v>
      </c>
      <c r="T220" s="133" t="s">
        <v>4</v>
      </c>
      <c r="U220" s="133" t="s">
        <v>196</v>
      </c>
      <c r="V220" s="133" t="s">
        <v>313</v>
      </c>
      <c r="W220" s="267">
        <v>28.759319999999999</v>
      </c>
      <c r="X220" s="268">
        <v>5.6775760000000002</v>
      </c>
      <c r="Y220" s="269">
        <v>7.4281370000000004</v>
      </c>
      <c r="Z220" s="267">
        <f t="shared" si="104"/>
        <v>21.331182999999999</v>
      </c>
      <c r="AA220" s="268">
        <f t="shared" si="125"/>
        <v>23.081744</v>
      </c>
      <c r="AB220" s="269">
        <f t="shared" si="125"/>
        <v>-1.7505610000000003</v>
      </c>
      <c r="AC220" s="587">
        <f t="shared" si="105"/>
        <v>0.74171374705660631</v>
      </c>
      <c r="AD220" s="587">
        <f t="shared" si="106"/>
        <v>0.80258309306339659</v>
      </c>
      <c r="AE220" s="587">
        <f t="shared" si="128"/>
        <v>-6.0869346006790157E-2</v>
      </c>
      <c r="AF220" s="588">
        <f t="shared" si="108"/>
        <v>1.0820658188530847</v>
      </c>
      <c r="AG220" s="589">
        <f t="shared" si="129"/>
        <v>-8.2065818853084727E-2</v>
      </c>
      <c r="AH220" s="133">
        <v>2010</v>
      </c>
      <c r="AI220" s="87" t="s">
        <v>513</v>
      </c>
      <c r="AJ220" s="1147" t="s">
        <v>463</v>
      </c>
      <c r="AK220" s="1147" t="s">
        <v>4</v>
      </c>
      <c r="AL220" s="1147" t="s">
        <v>196</v>
      </c>
      <c r="AM220" s="1148" t="s">
        <v>313</v>
      </c>
      <c r="AN220" s="548">
        <v>25.990410000000001</v>
      </c>
      <c r="AO220" s="549">
        <v>3.5942859999999999</v>
      </c>
      <c r="AP220" s="550">
        <v>4.3156540000000003</v>
      </c>
      <c r="AQ220" s="267">
        <f t="shared" si="117"/>
        <v>21.674756000000002</v>
      </c>
      <c r="AR220" s="268">
        <f t="shared" si="134"/>
        <v>22.396124</v>
      </c>
      <c r="AS220" s="269">
        <f t="shared" si="134"/>
        <v>-0.72136800000000045</v>
      </c>
      <c r="AT220" s="587">
        <f t="shared" si="118"/>
        <v>0.83395206154885593</v>
      </c>
      <c r="AU220" s="587">
        <f t="shared" si="136"/>
        <v>0.86170722200996441</v>
      </c>
      <c r="AV220" s="587">
        <f t="shared" si="130"/>
        <v>-2.7755160461108555E-2</v>
      </c>
      <c r="AW220" s="588">
        <f t="shared" si="137"/>
        <v>1.033281481923026</v>
      </c>
      <c r="AX220" s="589">
        <f t="shared" si="138"/>
        <v>-3.3281481923026046E-2</v>
      </c>
      <c r="AY220" s="133">
        <v>2010</v>
      </c>
      <c r="AZ220" s="87" t="s">
        <v>513</v>
      </c>
      <c r="BA220" s="133" t="s">
        <v>463</v>
      </c>
      <c r="BB220" s="133" t="s">
        <v>4</v>
      </c>
      <c r="BC220" s="133" t="s">
        <v>196</v>
      </c>
      <c r="BD220" s="1149" t="s">
        <v>313</v>
      </c>
      <c r="BE220" s="267">
        <v>22.670359999999999</v>
      </c>
      <c r="BF220" s="268">
        <v>3.0425219999999999</v>
      </c>
      <c r="BG220" s="269">
        <v>3.82294</v>
      </c>
      <c r="BH220" s="267">
        <f t="shared" si="119"/>
        <v>18.84742</v>
      </c>
      <c r="BI220" s="268">
        <f t="shared" si="135"/>
        <v>19.627837999999997</v>
      </c>
      <c r="BJ220" s="269">
        <f t="shared" si="135"/>
        <v>-0.78041800000000006</v>
      </c>
      <c r="BK220" s="587">
        <f t="shared" si="120"/>
        <v>0.83136835939085219</v>
      </c>
      <c r="BL220" s="587">
        <f t="shared" si="121"/>
        <v>0.8657929560889196</v>
      </c>
      <c r="BM220" s="587">
        <f t="shared" si="131"/>
        <v>-3.4424596698067439E-2</v>
      </c>
      <c r="BN220" s="588">
        <f t="shared" si="122"/>
        <v>1.0414071528092437</v>
      </c>
      <c r="BO220" s="589">
        <f t="shared" si="139"/>
        <v>-4.1407152809243924E-2</v>
      </c>
      <c r="BP220" s="81"/>
      <c r="BQ220" s="81"/>
      <c r="BR220" s="81"/>
      <c r="BS220" s="81"/>
      <c r="BT220" s="81"/>
      <c r="BU220" s="81"/>
      <c r="BV220" s="81"/>
      <c r="BW220" s="81"/>
      <c r="BX220" s="81"/>
    </row>
    <row r="221" spans="1:76" ht="11.45" customHeight="1">
      <c r="A221" s="301">
        <v>2007</v>
      </c>
      <c r="B221" s="87" t="s">
        <v>513</v>
      </c>
      <c r="C221" s="133" t="s">
        <v>463</v>
      </c>
      <c r="D221" s="133" t="s">
        <v>6</v>
      </c>
      <c r="E221" s="133" t="s">
        <v>197</v>
      </c>
      <c r="F221" s="583" t="s">
        <v>313</v>
      </c>
      <c r="G221" s="584">
        <v>31.140879999999999</v>
      </c>
      <c r="H221" s="585">
        <v>9.4761699999999998</v>
      </c>
      <c r="I221" s="586">
        <v>13.01347</v>
      </c>
      <c r="J221" s="267">
        <f t="shared" si="98"/>
        <v>18.127409999999998</v>
      </c>
      <c r="K221" s="268">
        <f t="shared" si="124"/>
        <v>21.664709999999999</v>
      </c>
      <c r="L221" s="269">
        <f t="shared" si="124"/>
        <v>-3.5373000000000001</v>
      </c>
      <c r="M221" s="587">
        <f t="shared" si="99"/>
        <v>0.5821097541238397</v>
      </c>
      <c r="N221" s="587">
        <f t="shared" si="100"/>
        <v>0.69569999306377983</v>
      </c>
      <c r="O221" s="587">
        <f t="shared" si="126"/>
        <v>-0.11359023893994005</v>
      </c>
      <c r="P221" s="588">
        <f t="shared" si="102"/>
        <v>1.1951354330265604</v>
      </c>
      <c r="Q221" s="589">
        <f t="shared" si="127"/>
        <v>-0.19513543302656036</v>
      </c>
      <c r="R221" s="133">
        <v>2007</v>
      </c>
      <c r="S221" s="82" t="s">
        <v>463</v>
      </c>
      <c r="T221" s="133" t="s">
        <v>6</v>
      </c>
      <c r="U221" s="133" t="s">
        <v>197</v>
      </c>
      <c r="V221" s="133" t="s">
        <v>313</v>
      </c>
      <c r="W221" s="584">
        <v>27.791509999999999</v>
      </c>
      <c r="X221" s="585">
        <v>5.8945660000000002</v>
      </c>
      <c r="Y221" s="586">
        <v>7.54549</v>
      </c>
      <c r="Z221" s="267">
        <f t="shared" si="104"/>
        <v>20.246019999999998</v>
      </c>
      <c r="AA221" s="268">
        <f t="shared" si="125"/>
        <v>21.896943999999998</v>
      </c>
      <c r="AB221" s="269">
        <f t="shared" si="125"/>
        <v>-1.6509239999999998</v>
      </c>
      <c r="AC221" s="587">
        <f t="shared" si="105"/>
        <v>0.72849658043049836</v>
      </c>
      <c r="AD221" s="587">
        <f t="shared" si="106"/>
        <v>0.7879004775199332</v>
      </c>
      <c r="AE221" s="587">
        <f t="shared" si="128"/>
        <v>-5.9403897089434866E-2</v>
      </c>
      <c r="AF221" s="588">
        <f t="shared" si="108"/>
        <v>1.0815431378611697</v>
      </c>
      <c r="AG221" s="589">
        <f t="shared" si="129"/>
        <v>-8.1543137861169748E-2</v>
      </c>
      <c r="AH221" s="133">
        <v>2007</v>
      </c>
      <c r="AI221" s="87" t="s">
        <v>513</v>
      </c>
      <c r="AJ221" s="1147" t="s">
        <v>463</v>
      </c>
      <c r="AK221" s="1147" t="s">
        <v>6</v>
      </c>
      <c r="AL221" s="1147" t="s">
        <v>197</v>
      </c>
      <c r="AM221" s="1148" t="s">
        <v>313</v>
      </c>
      <c r="AN221" s="548">
        <v>25.057310000000001</v>
      </c>
      <c r="AO221" s="549">
        <v>3.3343820000000002</v>
      </c>
      <c r="AP221" s="550">
        <v>4.0535709999999998</v>
      </c>
      <c r="AQ221" s="267">
        <f t="shared" si="117"/>
        <v>21.003739000000003</v>
      </c>
      <c r="AR221" s="268">
        <f t="shared" si="134"/>
        <v>21.722928</v>
      </c>
      <c r="AS221" s="269">
        <f t="shared" si="134"/>
        <v>-0.71918899999999963</v>
      </c>
      <c r="AT221" s="587">
        <f t="shared" si="118"/>
        <v>0.83822800611877346</v>
      </c>
      <c r="AU221" s="587">
        <f t="shared" si="136"/>
        <v>0.86692977019480533</v>
      </c>
      <c r="AV221" s="587">
        <f t="shared" si="130"/>
        <v>-2.8701764076032088E-2</v>
      </c>
      <c r="AW221" s="588">
        <f t="shared" si="137"/>
        <v>1.0342409987098009</v>
      </c>
      <c r="AX221" s="589">
        <f t="shared" si="138"/>
        <v>-3.4240998709801122E-2</v>
      </c>
      <c r="AY221" s="133">
        <v>2007</v>
      </c>
      <c r="AZ221" s="87" t="s">
        <v>513</v>
      </c>
      <c r="BA221" s="133" t="s">
        <v>463</v>
      </c>
      <c r="BB221" s="133" t="s">
        <v>6</v>
      </c>
      <c r="BC221" s="133" t="s">
        <v>197</v>
      </c>
      <c r="BD221" s="1149" t="s">
        <v>313</v>
      </c>
      <c r="BE221" s="584">
        <v>21.651209999999999</v>
      </c>
      <c r="BF221" s="585">
        <v>2.956537</v>
      </c>
      <c r="BG221" s="586">
        <v>3.6857700000000002</v>
      </c>
      <c r="BH221" s="267">
        <f t="shared" si="119"/>
        <v>17.965439999999997</v>
      </c>
      <c r="BI221" s="268">
        <f t="shared" si="135"/>
        <v>18.694672999999998</v>
      </c>
      <c r="BJ221" s="269">
        <f t="shared" si="135"/>
        <v>-0.72923300000000024</v>
      </c>
      <c r="BK221" s="587">
        <f t="shared" si="120"/>
        <v>0.82976609621356023</v>
      </c>
      <c r="BL221" s="587">
        <f t="shared" si="121"/>
        <v>0.86344703136683809</v>
      </c>
      <c r="BM221" s="587">
        <f t="shared" si="131"/>
        <v>-3.3680935153277823E-2</v>
      </c>
      <c r="BN221" s="588">
        <f t="shared" si="122"/>
        <v>1.040590878931994</v>
      </c>
      <c r="BO221" s="589">
        <f t="shared" si="139"/>
        <v>-4.0590878931993889E-2</v>
      </c>
      <c r="BP221" s="81"/>
      <c r="BQ221" s="81"/>
      <c r="BR221" s="81"/>
      <c r="BS221" s="81"/>
      <c r="BT221" s="81"/>
      <c r="BU221" s="81"/>
      <c r="BV221" s="81"/>
      <c r="BW221" s="81"/>
      <c r="BX221" s="81"/>
    </row>
    <row r="222" spans="1:76" ht="11.45" customHeight="1">
      <c r="A222" s="663">
        <v>2004</v>
      </c>
      <c r="B222" s="87" t="s">
        <v>513</v>
      </c>
      <c r="C222" s="82" t="s">
        <v>463</v>
      </c>
      <c r="D222" s="82" t="s">
        <v>8</v>
      </c>
      <c r="E222" s="82" t="s">
        <v>198</v>
      </c>
      <c r="F222" s="506" t="s">
        <v>313</v>
      </c>
      <c r="G222" s="548">
        <v>31.82159</v>
      </c>
      <c r="H222" s="549">
        <v>9.0955510000000004</v>
      </c>
      <c r="I222" s="550">
        <v>12.76868</v>
      </c>
      <c r="J222" s="124">
        <f t="shared" si="98"/>
        <v>19.052910000000001</v>
      </c>
      <c r="K222" s="125">
        <f t="shared" si="124"/>
        <v>22.726039</v>
      </c>
      <c r="L222" s="126">
        <f t="shared" si="124"/>
        <v>-3.6731289999999994</v>
      </c>
      <c r="M222" s="314">
        <f t="shared" si="99"/>
        <v>0.59874160907735907</v>
      </c>
      <c r="N222" s="314">
        <f t="shared" si="100"/>
        <v>0.71417044214321157</v>
      </c>
      <c r="O222" s="314">
        <f t="shared" si="126"/>
        <v>-0.11542883306585244</v>
      </c>
      <c r="P222" s="128">
        <f t="shared" si="102"/>
        <v>1.1927857214462252</v>
      </c>
      <c r="Q222" s="129">
        <f t="shared" si="127"/>
        <v>-0.19278572144622524</v>
      </c>
      <c r="R222" s="82">
        <v>2004</v>
      </c>
      <c r="S222" s="82" t="s">
        <v>463</v>
      </c>
      <c r="T222" s="82" t="s">
        <v>8</v>
      </c>
      <c r="U222" s="82" t="s">
        <v>198</v>
      </c>
      <c r="V222" s="82" t="s">
        <v>313</v>
      </c>
      <c r="W222" s="548">
        <v>28.837160000000001</v>
      </c>
      <c r="X222" s="549">
        <v>5.4882340000000003</v>
      </c>
      <c r="Y222" s="550">
        <v>7.0731849999999996</v>
      </c>
      <c r="Z222" s="124">
        <f t="shared" si="104"/>
        <v>21.763975000000002</v>
      </c>
      <c r="AA222" s="125">
        <f t="shared" si="125"/>
        <v>23.348925999999999</v>
      </c>
      <c r="AB222" s="126">
        <f t="shared" si="125"/>
        <v>-1.5849509999999993</v>
      </c>
      <c r="AC222" s="314">
        <f t="shared" si="105"/>
        <v>0.75471977823058867</v>
      </c>
      <c r="AD222" s="314">
        <f t="shared" si="106"/>
        <v>0.80968188268192842</v>
      </c>
      <c r="AE222" s="314">
        <f t="shared" si="128"/>
        <v>-5.4962104451339845E-2</v>
      </c>
      <c r="AF222" s="128">
        <f t="shared" si="108"/>
        <v>1.0728245184990333</v>
      </c>
      <c r="AG222" s="129">
        <f t="shared" si="129"/>
        <v>-7.2824518499033347E-2</v>
      </c>
      <c r="AH222" s="82">
        <v>2004</v>
      </c>
      <c r="AI222" s="87" t="s">
        <v>513</v>
      </c>
      <c r="AJ222" s="1084" t="s">
        <v>463</v>
      </c>
      <c r="AK222" s="1084" t="s">
        <v>8</v>
      </c>
      <c r="AL222" s="1084" t="s">
        <v>198</v>
      </c>
      <c r="AM222" s="1131" t="s">
        <v>313</v>
      </c>
      <c r="AN222" s="548">
        <v>26.344470000000001</v>
      </c>
      <c r="AO222" s="549">
        <v>3.0127290000000002</v>
      </c>
      <c r="AP222" s="550">
        <v>3.7165509999999999</v>
      </c>
      <c r="AQ222" s="124">
        <f t="shared" si="117"/>
        <v>22.627919000000002</v>
      </c>
      <c r="AR222" s="125">
        <f t="shared" si="134"/>
        <v>23.331741000000001</v>
      </c>
      <c r="AS222" s="126">
        <f t="shared" si="134"/>
        <v>-0.70382199999999973</v>
      </c>
      <c r="AT222" s="314">
        <f t="shared" si="118"/>
        <v>0.85892481420199385</v>
      </c>
      <c r="AU222" s="314">
        <f t="shared" si="136"/>
        <v>0.88564093337235483</v>
      </c>
      <c r="AV222" s="314">
        <f t="shared" si="130"/>
        <v>-2.6716119170360979E-2</v>
      </c>
      <c r="AW222" s="128">
        <f t="shared" si="137"/>
        <v>1.0311041417463089</v>
      </c>
      <c r="AX222" s="129">
        <f t="shared" si="138"/>
        <v>-3.1104141746309048E-2</v>
      </c>
      <c r="AY222" s="82">
        <v>2004</v>
      </c>
      <c r="AZ222" s="87" t="s">
        <v>513</v>
      </c>
      <c r="BA222" s="82" t="s">
        <v>463</v>
      </c>
      <c r="BB222" s="82" t="s">
        <v>8</v>
      </c>
      <c r="BC222" s="82" t="s">
        <v>198</v>
      </c>
      <c r="BD222" s="1132" t="s">
        <v>313</v>
      </c>
      <c r="BE222" s="548">
        <v>22.84796</v>
      </c>
      <c r="BF222" s="549">
        <v>2.61537</v>
      </c>
      <c r="BG222" s="550">
        <v>3.3575349999999999</v>
      </c>
      <c r="BH222" s="124">
        <f t="shared" si="119"/>
        <v>19.490425000000002</v>
      </c>
      <c r="BI222" s="125">
        <f t="shared" si="135"/>
        <v>20.232590000000002</v>
      </c>
      <c r="BJ222" s="126">
        <f t="shared" si="135"/>
        <v>-0.74216499999999996</v>
      </c>
      <c r="BK222" s="127">
        <f t="shared" si="120"/>
        <v>0.85304880610785394</v>
      </c>
      <c r="BL222" s="127">
        <f t="shared" si="121"/>
        <v>0.88553157481018008</v>
      </c>
      <c r="BM222" s="127">
        <f t="shared" si="131"/>
        <v>-3.2482768702326158E-2</v>
      </c>
      <c r="BN222" s="128">
        <f t="shared" si="122"/>
        <v>1.0380784410806845</v>
      </c>
      <c r="BO222" s="129">
        <f t="shared" si="139"/>
        <v>-3.8078441080684484E-2</v>
      </c>
      <c r="BP222" s="81"/>
      <c r="BQ222" s="81"/>
      <c r="BR222" s="81"/>
      <c r="BS222" s="81"/>
      <c r="BT222" s="81"/>
      <c r="BU222" s="81"/>
      <c r="BV222" s="81"/>
      <c r="BW222" s="81"/>
      <c r="BX222" s="81"/>
    </row>
    <row r="223" spans="1:76" ht="11.45" customHeight="1">
      <c r="A223" s="663">
        <v>2000</v>
      </c>
      <c r="B223" s="87" t="s">
        <v>513</v>
      </c>
      <c r="C223" s="82" t="s">
        <v>463</v>
      </c>
      <c r="D223" s="82" t="s">
        <v>10</v>
      </c>
      <c r="E223" s="82" t="s">
        <v>199</v>
      </c>
      <c r="F223" s="506" t="s">
        <v>313</v>
      </c>
      <c r="G223" s="548">
        <v>28.29692</v>
      </c>
      <c r="H223" s="549">
        <v>8.8052130000000002</v>
      </c>
      <c r="I223" s="550">
        <v>12.28068</v>
      </c>
      <c r="J223" s="124">
        <f t="shared" si="98"/>
        <v>16.01624</v>
      </c>
      <c r="K223" s="125">
        <f t="shared" si="124"/>
        <v>19.491706999999998</v>
      </c>
      <c r="L223" s="126">
        <f t="shared" si="124"/>
        <v>-3.4754670000000001</v>
      </c>
      <c r="M223" s="314">
        <f t="shared" si="99"/>
        <v>0.56600647703000895</v>
      </c>
      <c r="N223" s="314">
        <f t="shared" si="100"/>
        <v>0.68882786536485241</v>
      </c>
      <c r="O223" s="314">
        <f t="shared" si="126"/>
        <v>-0.12282138833484352</v>
      </c>
      <c r="P223" s="128">
        <f t="shared" si="102"/>
        <v>1.2169964361173409</v>
      </c>
      <c r="Q223" s="129">
        <f t="shared" si="127"/>
        <v>-0.2169964361173409</v>
      </c>
      <c r="R223" s="82">
        <v>2000</v>
      </c>
      <c r="S223" s="82" t="s">
        <v>463</v>
      </c>
      <c r="T223" s="82" t="s">
        <v>10</v>
      </c>
      <c r="U223" s="82" t="s">
        <v>199</v>
      </c>
      <c r="V223" s="82" t="s">
        <v>313</v>
      </c>
      <c r="W223" s="548">
        <v>25.42343</v>
      </c>
      <c r="X223" s="549">
        <v>5.0090680000000001</v>
      </c>
      <c r="Y223" s="550">
        <v>6.4466669999999997</v>
      </c>
      <c r="Z223" s="124">
        <f t="shared" si="104"/>
        <v>18.976762999999998</v>
      </c>
      <c r="AA223" s="125">
        <f t="shared" si="125"/>
        <v>20.414362000000001</v>
      </c>
      <c r="AB223" s="126">
        <f t="shared" si="125"/>
        <v>-1.4375989999999996</v>
      </c>
      <c r="AC223" s="314">
        <f t="shared" si="105"/>
        <v>0.74642811768514317</v>
      </c>
      <c r="AD223" s="314">
        <f t="shared" si="106"/>
        <v>0.80297434295844428</v>
      </c>
      <c r="AE223" s="314">
        <f t="shared" si="128"/>
        <v>-5.6546225273301033E-2</v>
      </c>
      <c r="AF223" s="128">
        <f t="shared" si="108"/>
        <v>1.0757557545509739</v>
      </c>
      <c r="AG223" s="129">
        <f t="shared" si="129"/>
        <v>-7.575575455097372E-2</v>
      </c>
      <c r="AH223" s="82">
        <v>2000</v>
      </c>
      <c r="AI223" s="87" t="s">
        <v>513</v>
      </c>
      <c r="AJ223" s="1084" t="s">
        <v>463</v>
      </c>
      <c r="AK223" s="1084" t="s">
        <v>10</v>
      </c>
      <c r="AL223" s="1084" t="s">
        <v>199</v>
      </c>
      <c r="AM223" s="1131" t="s">
        <v>313</v>
      </c>
      <c r="AN223" s="548">
        <v>23.238900000000001</v>
      </c>
      <c r="AO223" s="549">
        <v>2.4139729999999999</v>
      </c>
      <c r="AP223" s="550">
        <v>2.9665249999999999</v>
      </c>
      <c r="AQ223" s="124">
        <f t="shared" si="117"/>
        <v>20.272375</v>
      </c>
      <c r="AR223" s="125">
        <f t="shared" si="134"/>
        <v>20.824927000000002</v>
      </c>
      <c r="AS223" s="126">
        <f t="shared" si="134"/>
        <v>-0.55255199999999993</v>
      </c>
      <c r="AT223" s="314">
        <f t="shared" si="118"/>
        <v>0.87234658266957554</v>
      </c>
      <c r="AU223" s="314">
        <f t="shared" si="136"/>
        <v>0.89612361170279153</v>
      </c>
      <c r="AV223" s="314">
        <f t="shared" si="130"/>
        <v>-2.3777029033215855E-2</v>
      </c>
      <c r="AW223" s="128">
        <f t="shared" si="137"/>
        <v>1.0272564018769386</v>
      </c>
      <c r="AX223" s="129">
        <f t="shared" si="138"/>
        <v>-2.7256401876938442E-2</v>
      </c>
      <c r="AY223" s="82">
        <v>2000</v>
      </c>
      <c r="AZ223" s="87" t="s">
        <v>513</v>
      </c>
      <c r="BA223" s="82" t="s">
        <v>463</v>
      </c>
      <c r="BB223" s="82" t="s">
        <v>10</v>
      </c>
      <c r="BC223" s="82" t="s">
        <v>199</v>
      </c>
      <c r="BD223" s="1132" t="s">
        <v>313</v>
      </c>
      <c r="BE223" s="548">
        <v>20.046130000000002</v>
      </c>
      <c r="BF223" s="549">
        <v>2.389974</v>
      </c>
      <c r="BG223" s="550">
        <v>3.0635870000000001</v>
      </c>
      <c r="BH223" s="124">
        <f t="shared" si="119"/>
        <v>16.982543</v>
      </c>
      <c r="BI223" s="125">
        <f t="shared" si="135"/>
        <v>17.656156000000003</v>
      </c>
      <c r="BJ223" s="126">
        <f t="shared" si="135"/>
        <v>-0.67361300000000002</v>
      </c>
      <c r="BK223" s="127">
        <f t="shared" si="120"/>
        <v>0.84717314514073283</v>
      </c>
      <c r="BL223" s="127">
        <f t="shared" si="121"/>
        <v>0.88077628948829534</v>
      </c>
      <c r="BM223" s="127">
        <f t="shared" si="131"/>
        <v>-3.3603144347562348E-2</v>
      </c>
      <c r="BN223" s="128">
        <f t="shared" si="122"/>
        <v>1.0396650254322926</v>
      </c>
      <c r="BO223" s="129">
        <f t="shared" si="139"/>
        <v>-3.9665025432292444E-2</v>
      </c>
      <c r="BP223" s="81"/>
      <c r="BQ223" s="81"/>
      <c r="BR223" s="81"/>
      <c r="BS223" s="81"/>
      <c r="BT223" s="81"/>
      <c r="BU223" s="81"/>
      <c r="BV223" s="81"/>
      <c r="BW223" s="81"/>
      <c r="BX223" s="81"/>
    </row>
    <row r="224" spans="1:76" ht="11.45" customHeight="1">
      <c r="A224" s="663">
        <v>1995</v>
      </c>
      <c r="B224" s="87" t="s">
        <v>513</v>
      </c>
      <c r="C224" s="82" t="s">
        <v>463</v>
      </c>
      <c r="D224" s="82" t="s">
        <v>12</v>
      </c>
      <c r="E224" s="82" t="s">
        <v>200</v>
      </c>
      <c r="F224" s="506" t="s">
        <v>313</v>
      </c>
      <c r="G224" s="548">
        <v>29.610990000000001</v>
      </c>
      <c r="H224" s="549">
        <v>10.16028</v>
      </c>
      <c r="I224" s="550">
        <v>13.286060000000001</v>
      </c>
      <c r="J224" s="124">
        <f t="shared" si="98"/>
        <v>16.324930000000002</v>
      </c>
      <c r="K224" s="125">
        <f t="shared" si="124"/>
        <v>19.450710000000001</v>
      </c>
      <c r="L224" s="126">
        <f t="shared" si="124"/>
        <v>-3.1257800000000007</v>
      </c>
      <c r="M224" s="314">
        <f t="shared" si="99"/>
        <v>0.55131321175009684</v>
      </c>
      <c r="N224" s="314">
        <f t="shared" si="100"/>
        <v>0.65687469415916189</v>
      </c>
      <c r="O224" s="314">
        <f t="shared" si="126"/>
        <v>-0.10556148240906503</v>
      </c>
      <c r="P224" s="128">
        <f t="shared" si="102"/>
        <v>1.1914727965142882</v>
      </c>
      <c r="Q224" s="129">
        <f t="shared" si="127"/>
        <v>-0.19147279651428828</v>
      </c>
      <c r="R224" s="82">
        <v>1995</v>
      </c>
      <c r="S224" s="82" t="s">
        <v>463</v>
      </c>
      <c r="T224" s="82" t="s">
        <v>12</v>
      </c>
      <c r="U224" s="82" t="s">
        <v>200</v>
      </c>
      <c r="V224" s="82" t="s">
        <v>313</v>
      </c>
      <c r="W224" s="548">
        <v>26.84515</v>
      </c>
      <c r="X224" s="549">
        <v>5.6762899999999998</v>
      </c>
      <c r="Y224" s="550">
        <v>6.8942909999999999</v>
      </c>
      <c r="Z224" s="124">
        <f t="shared" si="104"/>
        <v>19.950859000000001</v>
      </c>
      <c r="AA224" s="125">
        <f t="shared" si="125"/>
        <v>21.168860000000002</v>
      </c>
      <c r="AB224" s="126">
        <f t="shared" si="125"/>
        <v>-1.2180010000000001</v>
      </c>
      <c r="AC224" s="314">
        <f t="shared" si="105"/>
        <v>0.74318299581116143</v>
      </c>
      <c r="AD224" s="314">
        <f t="shared" si="106"/>
        <v>0.78855435711851118</v>
      </c>
      <c r="AE224" s="314">
        <f t="shared" si="128"/>
        <v>-4.5371361307349749E-2</v>
      </c>
      <c r="AF224" s="128">
        <f t="shared" si="108"/>
        <v>1.0610500530328042</v>
      </c>
      <c r="AG224" s="129">
        <f t="shared" si="129"/>
        <v>-6.1050053032804252E-2</v>
      </c>
      <c r="AH224" s="82">
        <v>1995</v>
      </c>
      <c r="AI224" s="87" t="s">
        <v>513</v>
      </c>
      <c r="AJ224" s="1084" t="s">
        <v>463</v>
      </c>
      <c r="AK224" s="1084" t="s">
        <v>12</v>
      </c>
      <c r="AL224" s="1084" t="s">
        <v>200</v>
      </c>
      <c r="AM224" s="1131" t="s">
        <v>313</v>
      </c>
      <c r="AN224" s="548">
        <v>24.489249999999998</v>
      </c>
      <c r="AO224" s="549">
        <v>2.527374</v>
      </c>
      <c r="AP224" s="550">
        <v>3.0701160000000001</v>
      </c>
      <c r="AQ224" s="124">
        <f t="shared" si="117"/>
        <v>21.419134</v>
      </c>
      <c r="AR224" s="125">
        <f t="shared" si="134"/>
        <v>21.961875999999997</v>
      </c>
      <c r="AS224" s="126">
        <f t="shared" si="134"/>
        <v>-0.54274200000000006</v>
      </c>
      <c r="AT224" s="314">
        <f t="shared" si="118"/>
        <v>0.87463413538593471</v>
      </c>
      <c r="AU224" s="314">
        <f t="shared" si="136"/>
        <v>0.89679659442408399</v>
      </c>
      <c r="AV224" s="314">
        <f t="shared" si="130"/>
        <v>-2.2162459038149396E-2</v>
      </c>
      <c r="AW224" s="128">
        <f t="shared" si="137"/>
        <v>1.0253391196861645</v>
      </c>
      <c r="AX224" s="129">
        <f t="shared" si="138"/>
        <v>-2.5339119686164719E-2</v>
      </c>
      <c r="AY224" s="82">
        <v>1995</v>
      </c>
      <c r="AZ224" s="87" t="s">
        <v>513</v>
      </c>
      <c r="BA224" s="82" t="s">
        <v>463</v>
      </c>
      <c r="BB224" s="82" t="s">
        <v>12</v>
      </c>
      <c r="BC224" s="82" t="s">
        <v>200</v>
      </c>
      <c r="BD224" s="1132" t="s">
        <v>313</v>
      </c>
      <c r="BE224" s="548">
        <v>21.201530000000002</v>
      </c>
      <c r="BF224" s="549">
        <v>2.7061999999999999</v>
      </c>
      <c r="BG224" s="550">
        <v>3.2793800000000002</v>
      </c>
      <c r="BH224" s="124">
        <f t="shared" si="119"/>
        <v>17.922150000000002</v>
      </c>
      <c r="BI224" s="125">
        <f t="shared" si="135"/>
        <v>18.495330000000003</v>
      </c>
      <c r="BJ224" s="126">
        <f t="shared" si="135"/>
        <v>-0.57318000000000024</v>
      </c>
      <c r="BK224" s="127">
        <f t="shared" si="120"/>
        <v>0.84532342713002318</v>
      </c>
      <c r="BL224" s="127">
        <f t="shared" si="121"/>
        <v>0.87235826848345388</v>
      </c>
      <c r="BM224" s="127">
        <f t="shared" si="131"/>
        <v>-2.7034841353430636E-2</v>
      </c>
      <c r="BN224" s="128">
        <f t="shared" si="122"/>
        <v>1.0319816539868263</v>
      </c>
      <c r="BO224" s="129">
        <f t="shared" si="139"/>
        <v>-3.1981653986826369E-2</v>
      </c>
      <c r="BP224" s="81"/>
      <c r="BQ224" s="81"/>
      <c r="BR224" s="81"/>
      <c r="BS224" s="81"/>
      <c r="BT224" s="81"/>
      <c r="BU224" s="81"/>
      <c r="BV224" s="81"/>
      <c r="BW224" s="81"/>
      <c r="BX224" s="81"/>
    </row>
    <row r="225" spans="1:76" ht="11.45" customHeight="1">
      <c r="A225" s="663">
        <v>1991</v>
      </c>
      <c r="B225" s="87" t="s">
        <v>513</v>
      </c>
      <c r="C225" s="82" t="s">
        <v>463</v>
      </c>
      <c r="D225" s="82" t="s">
        <v>14</v>
      </c>
      <c r="E225" s="82" t="s">
        <v>201</v>
      </c>
      <c r="F225" s="506" t="s">
        <v>313</v>
      </c>
      <c r="G225" s="548">
        <v>25.844380000000001</v>
      </c>
      <c r="H225" s="549">
        <v>9.2779830000000008</v>
      </c>
      <c r="I225" s="550">
        <v>12.143230000000001</v>
      </c>
      <c r="J225" s="124">
        <f t="shared" si="98"/>
        <v>13.70115</v>
      </c>
      <c r="K225" s="125">
        <f t="shared" si="124"/>
        <v>16.566397000000002</v>
      </c>
      <c r="L225" s="126">
        <f t="shared" si="124"/>
        <v>-2.8652470000000001</v>
      </c>
      <c r="M225" s="314">
        <f t="shared" si="99"/>
        <v>0.53014040189782075</v>
      </c>
      <c r="N225" s="314">
        <f t="shared" si="100"/>
        <v>0.64100578152774423</v>
      </c>
      <c r="O225" s="314">
        <f t="shared" si="126"/>
        <v>-0.11086537962992341</v>
      </c>
      <c r="P225" s="128">
        <f t="shared" si="102"/>
        <v>1.2091245625367215</v>
      </c>
      <c r="Q225" s="129">
        <f t="shared" si="127"/>
        <v>-0.20912456253672138</v>
      </c>
      <c r="R225" s="82">
        <v>1991</v>
      </c>
      <c r="S225" s="82" t="s">
        <v>463</v>
      </c>
      <c r="T225" s="82" t="s">
        <v>14</v>
      </c>
      <c r="U225" s="82" t="s">
        <v>201</v>
      </c>
      <c r="V225" s="82" t="s">
        <v>313</v>
      </c>
      <c r="W225" s="548">
        <v>23.185700000000001</v>
      </c>
      <c r="X225" s="549">
        <v>5.6548809999999996</v>
      </c>
      <c r="Y225" s="550">
        <v>6.4431760000000002</v>
      </c>
      <c r="Z225" s="124">
        <f t="shared" si="104"/>
        <v>16.742524</v>
      </c>
      <c r="AA225" s="125">
        <f t="shared" si="125"/>
        <v>17.530819000000001</v>
      </c>
      <c r="AB225" s="126">
        <f t="shared" si="125"/>
        <v>-0.78829500000000063</v>
      </c>
      <c r="AC225" s="314">
        <f t="shared" si="105"/>
        <v>0.72210560819815661</v>
      </c>
      <c r="AD225" s="314">
        <f t="shared" si="106"/>
        <v>0.75610479735354119</v>
      </c>
      <c r="AE225" s="314">
        <f t="shared" si="128"/>
        <v>-3.3999189155384593E-2</v>
      </c>
      <c r="AF225" s="128">
        <f t="shared" si="108"/>
        <v>1.0470834027175353</v>
      </c>
      <c r="AG225" s="129">
        <f t="shared" si="129"/>
        <v>-4.708340271753534E-2</v>
      </c>
      <c r="AH225" s="82">
        <v>1991</v>
      </c>
      <c r="AI225" s="87" t="s">
        <v>513</v>
      </c>
      <c r="AJ225" s="1084" t="s">
        <v>463</v>
      </c>
      <c r="AK225" s="1084" t="s">
        <v>14</v>
      </c>
      <c r="AL225" s="1084" t="s">
        <v>201</v>
      </c>
      <c r="AM225" s="1131" t="s">
        <v>313</v>
      </c>
      <c r="AN225" s="548">
        <v>21.14875</v>
      </c>
      <c r="AO225" s="549">
        <v>2.2405219999999999</v>
      </c>
      <c r="AP225" s="550">
        <v>2.306203</v>
      </c>
      <c r="AQ225" s="124">
        <f t="shared" si="117"/>
        <v>18.842547</v>
      </c>
      <c r="AR225" s="125">
        <f t="shared" si="134"/>
        <v>18.908228000000001</v>
      </c>
      <c r="AS225" s="126">
        <f t="shared" si="134"/>
        <v>-6.56810000000001E-2</v>
      </c>
      <c r="AT225" s="314">
        <f t="shared" si="118"/>
        <v>0.89095322418582656</v>
      </c>
      <c r="AU225" s="314">
        <f t="shared" si="136"/>
        <v>0.8940588923695254</v>
      </c>
      <c r="AV225" s="314">
        <f t="shared" si="130"/>
        <v>-3.1056681836988051E-3</v>
      </c>
      <c r="AW225" s="128">
        <f t="shared" si="137"/>
        <v>1.003485781407365</v>
      </c>
      <c r="AX225" s="129">
        <f t="shared" si="138"/>
        <v>-3.4857814073649437E-3</v>
      </c>
      <c r="AY225" s="82">
        <v>1991</v>
      </c>
      <c r="AZ225" s="87" t="s">
        <v>513</v>
      </c>
      <c r="BA225" s="82" t="s">
        <v>463</v>
      </c>
      <c r="BB225" s="82" t="s">
        <v>14</v>
      </c>
      <c r="BC225" s="82" t="s">
        <v>201</v>
      </c>
      <c r="BD225" s="1132" t="s">
        <v>313</v>
      </c>
      <c r="BE225" s="548">
        <v>17.706720000000001</v>
      </c>
      <c r="BF225" s="549">
        <v>2.424356</v>
      </c>
      <c r="BG225" s="550">
        <v>2.7970999999999999</v>
      </c>
      <c r="BH225" s="124">
        <f t="shared" si="119"/>
        <v>14.90962</v>
      </c>
      <c r="BI225" s="125">
        <f t="shared" si="135"/>
        <v>15.282364000000001</v>
      </c>
      <c r="BJ225" s="126">
        <f t="shared" si="135"/>
        <v>-0.37274399999999996</v>
      </c>
      <c r="BK225" s="127">
        <f t="shared" si="120"/>
        <v>0.84203172580805474</v>
      </c>
      <c r="BL225" s="127">
        <f t="shared" si="121"/>
        <v>0.86308271661832348</v>
      </c>
      <c r="BM225" s="127">
        <f t="shared" si="131"/>
        <v>-2.1050990810268642E-2</v>
      </c>
      <c r="BN225" s="128">
        <f t="shared" si="122"/>
        <v>1.0250002347477669</v>
      </c>
      <c r="BO225" s="129">
        <f t="shared" si="139"/>
        <v>-2.5000234747766876E-2</v>
      </c>
      <c r="BP225" s="81"/>
      <c r="BQ225" s="81"/>
      <c r="BR225" s="81"/>
      <c r="BS225" s="81"/>
      <c r="BT225" s="81"/>
      <c r="BU225" s="81"/>
      <c r="BV225" s="81"/>
      <c r="BW225" s="81"/>
      <c r="BX225" s="81"/>
    </row>
    <row r="226" spans="1:76" ht="11.45" customHeight="1">
      <c r="A226" s="663">
        <v>1986</v>
      </c>
      <c r="B226" s="87" t="s">
        <v>513</v>
      </c>
      <c r="C226" s="82" t="s">
        <v>463</v>
      </c>
      <c r="D226" s="82" t="s">
        <v>16</v>
      </c>
      <c r="E226" s="82" t="s">
        <v>202</v>
      </c>
      <c r="F226" s="506" t="s">
        <v>313</v>
      </c>
      <c r="G226" s="548">
        <v>22.168369999999999</v>
      </c>
      <c r="H226" s="549">
        <v>10.65901</v>
      </c>
      <c r="I226" s="550">
        <v>12.80494</v>
      </c>
      <c r="J226" s="124">
        <f t="shared" si="98"/>
        <v>9.3634299999999993</v>
      </c>
      <c r="K226" s="125">
        <f t="shared" si="124"/>
        <v>11.509359999999999</v>
      </c>
      <c r="L226" s="126">
        <f t="shared" si="124"/>
        <v>-2.1459299999999999</v>
      </c>
      <c r="M226" s="314">
        <f t="shared" si="99"/>
        <v>0.42237791953129616</v>
      </c>
      <c r="N226" s="314">
        <f t="shared" si="100"/>
        <v>0.51917935328578513</v>
      </c>
      <c r="O226" s="314">
        <f t="shared" si="126"/>
        <v>-9.6801433754488936E-2</v>
      </c>
      <c r="P226" s="128">
        <f t="shared" si="102"/>
        <v>1.2291820411964418</v>
      </c>
      <c r="Q226" s="129">
        <f t="shared" si="127"/>
        <v>-0.22918204119644192</v>
      </c>
      <c r="R226" s="82">
        <v>1986</v>
      </c>
      <c r="S226" s="82" t="s">
        <v>463</v>
      </c>
      <c r="T226" s="82" t="s">
        <v>16</v>
      </c>
      <c r="U226" s="82" t="s">
        <v>202</v>
      </c>
      <c r="V226" s="82" t="s">
        <v>313</v>
      </c>
      <c r="W226" s="548">
        <v>20.20645</v>
      </c>
      <c r="X226" s="549">
        <v>6.5457349999999996</v>
      </c>
      <c r="Y226" s="550">
        <v>7.2488729999999997</v>
      </c>
      <c r="Z226" s="124">
        <f t="shared" si="104"/>
        <v>12.957577000000001</v>
      </c>
      <c r="AA226" s="125">
        <f t="shared" si="125"/>
        <v>13.660715</v>
      </c>
      <c r="AB226" s="126">
        <f t="shared" si="125"/>
        <v>-0.70313800000000004</v>
      </c>
      <c r="AC226" s="314">
        <f t="shared" si="105"/>
        <v>0.64125944933424728</v>
      </c>
      <c r="AD226" s="314">
        <f t="shared" si="106"/>
        <v>0.67605715006841871</v>
      </c>
      <c r="AE226" s="314">
        <f t="shared" si="128"/>
        <v>-3.4797700734171516E-2</v>
      </c>
      <c r="AF226" s="128">
        <f t="shared" si="108"/>
        <v>1.0542646206154129</v>
      </c>
      <c r="AG226" s="129">
        <f t="shared" si="129"/>
        <v>-5.4264620615412901E-2</v>
      </c>
      <c r="AH226" s="82">
        <v>1986</v>
      </c>
      <c r="AI226" s="87" t="s">
        <v>513</v>
      </c>
      <c r="AJ226" s="1084" t="s">
        <v>463</v>
      </c>
      <c r="AK226" s="1084" t="s">
        <v>16</v>
      </c>
      <c r="AL226" s="1084" t="s">
        <v>202</v>
      </c>
      <c r="AM226" s="1131" t="s">
        <v>313</v>
      </c>
      <c r="AN226" s="548">
        <v>18.218900000000001</v>
      </c>
      <c r="AO226" s="549">
        <v>2.2122670000000002</v>
      </c>
      <c r="AP226" s="550">
        <v>2.3966669999999999</v>
      </c>
      <c r="AQ226" s="124">
        <f t="shared" si="117"/>
        <v>15.822233000000001</v>
      </c>
      <c r="AR226" s="125">
        <f t="shared" si="134"/>
        <v>16.006633000000001</v>
      </c>
      <c r="AS226" s="126">
        <f t="shared" si="134"/>
        <v>-0.18439999999999968</v>
      </c>
      <c r="AT226" s="314">
        <f t="shared" si="118"/>
        <v>0.86845160794559495</v>
      </c>
      <c r="AU226" s="314">
        <f t="shared" si="136"/>
        <v>0.87857296543699126</v>
      </c>
      <c r="AV226" s="314">
        <f t="shared" si="130"/>
        <v>-1.0121357491396279E-2</v>
      </c>
      <c r="AW226" s="128">
        <f t="shared" si="137"/>
        <v>1.011654486443222</v>
      </c>
      <c r="AX226" s="129">
        <f t="shared" si="138"/>
        <v>-1.1654486443221994E-2</v>
      </c>
      <c r="AY226" s="82">
        <v>1986</v>
      </c>
      <c r="AZ226" s="87" t="s">
        <v>513</v>
      </c>
      <c r="BA226" s="82" t="s">
        <v>463</v>
      </c>
      <c r="BB226" s="82" t="s">
        <v>16</v>
      </c>
      <c r="BC226" s="82" t="s">
        <v>202</v>
      </c>
      <c r="BD226" s="1132" t="s">
        <v>313</v>
      </c>
      <c r="BE226" s="548">
        <v>15.658860000000001</v>
      </c>
      <c r="BF226" s="549">
        <v>2.7068789999999998</v>
      </c>
      <c r="BG226" s="550">
        <v>3.032994</v>
      </c>
      <c r="BH226" s="124">
        <f t="shared" si="119"/>
        <v>12.625866</v>
      </c>
      <c r="BI226" s="125">
        <f t="shared" si="135"/>
        <v>12.951981</v>
      </c>
      <c r="BJ226" s="126">
        <f t="shared" si="135"/>
        <v>-0.32611500000000015</v>
      </c>
      <c r="BK226" s="127">
        <f t="shared" si="120"/>
        <v>0.80630812204719882</v>
      </c>
      <c r="BL226" s="127">
        <f t="shared" si="121"/>
        <v>0.82713435077649322</v>
      </c>
      <c r="BM226" s="127">
        <f t="shared" si="131"/>
        <v>-2.0826228729294478E-2</v>
      </c>
      <c r="BN226" s="128">
        <f t="shared" si="122"/>
        <v>1.0258291193649607</v>
      </c>
      <c r="BO226" s="129">
        <f t="shared" si="139"/>
        <v>-2.5829119364960799E-2</v>
      </c>
      <c r="BP226" s="81"/>
      <c r="BQ226" s="81"/>
      <c r="BR226" s="81"/>
      <c r="BS226" s="81"/>
      <c r="BT226" s="81"/>
      <c r="BU226" s="81"/>
      <c r="BV226" s="81"/>
      <c r="BW226" s="81"/>
      <c r="BX226" s="81"/>
    </row>
    <row r="227" spans="1:76" ht="11.45" customHeight="1">
      <c r="A227" s="662">
        <v>1979</v>
      </c>
      <c r="B227" s="91" t="s">
        <v>513</v>
      </c>
      <c r="C227" s="121" t="s">
        <v>463</v>
      </c>
      <c r="D227" s="121" t="s">
        <v>18</v>
      </c>
      <c r="E227" s="82" t="s">
        <v>203</v>
      </c>
      <c r="F227" s="506" t="s">
        <v>313</v>
      </c>
      <c r="G227" s="548">
        <v>22.626650000000001</v>
      </c>
      <c r="H227" s="549">
        <v>10.094849999999999</v>
      </c>
      <c r="I227" s="550">
        <v>12.0893</v>
      </c>
      <c r="J227" s="124">
        <f t="shared" si="98"/>
        <v>10.537350000000002</v>
      </c>
      <c r="K227" s="125">
        <f t="shared" si="124"/>
        <v>12.531800000000002</v>
      </c>
      <c r="L227" s="126">
        <f t="shared" si="124"/>
        <v>-1.9944500000000005</v>
      </c>
      <c r="M227" s="314">
        <f t="shared" si="99"/>
        <v>0.46570526348354713</v>
      </c>
      <c r="N227" s="314">
        <f t="shared" si="100"/>
        <v>0.55385132134010118</v>
      </c>
      <c r="O227" s="314">
        <f t="shared" si="126"/>
        <v>-8.8146057856554119E-2</v>
      </c>
      <c r="P227" s="128">
        <f t="shared" si="102"/>
        <v>1.1892743431697723</v>
      </c>
      <c r="Q227" s="129">
        <f t="shared" si="127"/>
        <v>-0.18927434316977229</v>
      </c>
      <c r="R227" s="121">
        <v>1979</v>
      </c>
      <c r="S227" s="121" t="s">
        <v>463</v>
      </c>
      <c r="T227" s="121" t="s">
        <v>18</v>
      </c>
      <c r="U227" s="121" t="s">
        <v>203</v>
      </c>
      <c r="V227" s="82" t="s">
        <v>313</v>
      </c>
      <c r="W227" s="548">
        <v>20.754930000000002</v>
      </c>
      <c r="X227" s="549">
        <v>4.2049479999999999</v>
      </c>
      <c r="Y227" s="550">
        <v>4.969557</v>
      </c>
      <c r="Z227" s="124">
        <f t="shared" si="104"/>
        <v>15.785373000000002</v>
      </c>
      <c r="AA227" s="125">
        <f t="shared" si="125"/>
        <v>16.549982</v>
      </c>
      <c r="AB227" s="126">
        <f t="shared" si="125"/>
        <v>-0.76460900000000009</v>
      </c>
      <c r="AC227" s="314">
        <f t="shared" si="105"/>
        <v>0.76056016570520835</v>
      </c>
      <c r="AD227" s="314">
        <f t="shared" si="106"/>
        <v>0.79740003941232274</v>
      </c>
      <c r="AE227" s="314">
        <f t="shared" si="128"/>
        <v>-3.6839873707114411E-2</v>
      </c>
      <c r="AF227" s="128">
        <f t="shared" si="108"/>
        <v>1.0484378164519772</v>
      </c>
      <c r="AG227" s="129">
        <f t="shared" si="129"/>
        <v>-4.8437816451977408E-2</v>
      </c>
      <c r="AH227" s="121">
        <v>1979</v>
      </c>
      <c r="AI227" s="91" t="s">
        <v>513</v>
      </c>
      <c r="AJ227" s="1113" t="s">
        <v>463</v>
      </c>
      <c r="AK227" s="1113" t="s">
        <v>18</v>
      </c>
      <c r="AL227" s="1084" t="s">
        <v>203</v>
      </c>
      <c r="AM227" s="1131" t="s">
        <v>313</v>
      </c>
      <c r="AN227" s="548">
        <v>18.88738</v>
      </c>
      <c r="AO227" s="549">
        <v>2.436102</v>
      </c>
      <c r="AP227" s="550">
        <v>2.6483690000000002</v>
      </c>
      <c r="AQ227" s="124">
        <f t="shared" si="117"/>
        <v>16.239011000000001</v>
      </c>
      <c r="AR227" s="125">
        <f t="shared" si="134"/>
        <v>16.451278000000002</v>
      </c>
      <c r="AS227" s="126">
        <f t="shared" si="134"/>
        <v>-0.21226700000000021</v>
      </c>
      <c r="AT227" s="314">
        <f t="shared" si="118"/>
        <v>0.85978102839038562</v>
      </c>
      <c r="AU227" s="314">
        <f t="shared" si="136"/>
        <v>0.87101959085908165</v>
      </c>
      <c r="AV227" s="314">
        <f t="shared" si="130"/>
        <v>-1.1238562468696039E-2</v>
      </c>
      <c r="AW227" s="128">
        <f t="shared" si="137"/>
        <v>1.0130714241156682</v>
      </c>
      <c r="AX227" s="129">
        <f t="shared" si="138"/>
        <v>-1.307142411566814E-2</v>
      </c>
      <c r="AY227" s="121">
        <v>1979</v>
      </c>
      <c r="AZ227" s="91" t="s">
        <v>513</v>
      </c>
      <c r="BA227" s="121" t="s">
        <v>463</v>
      </c>
      <c r="BB227" s="121" t="s">
        <v>18</v>
      </c>
      <c r="BC227" s="82" t="s">
        <v>203</v>
      </c>
      <c r="BD227" s="1132" t="s">
        <v>313</v>
      </c>
      <c r="BE227" s="548">
        <v>16.26641</v>
      </c>
      <c r="BF227" s="549">
        <v>2.4626600000000001</v>
      </c>
      <c r="BG227" s="550">
        <v>2.8069199999999999</v>
      </c>
      <c r="BH227" s="124">
        <f t="shared" si="119"/>
        <v>13.459490000000001</v>
      </c>
      <c r="BI227" s="125">
        <f t="shared" si="135"/>
        <v>13.803750000000001</v>
      </c>
      <c r="BJ227" s="126">
        <f t="shared" si="135"/>
        <v>-0.34425999999999979</v>
      </c>
      <c r="BK227" s="127">
        <f t="shared" si="120"/>
        <v>0.82744071986381751</v>
      </c>
      <c r="BL227" s="127">
        <f t="shared" si="121"/>
        <v>0.84860457839191317</v>
      </c>
      <c r="BM227" s="127">
        <f t="shared" si="131"/>
        <v>-2.1163858528095613E-2</v>
      </c>
      <c r="BN227" s="128">
        <f t="shared" si="122"/>
        <v>1.0255774921635219</v>
      </c>
      <c r="BO227" s="129">
        <f t="shared" si="139"/>
        <v>-2.557749216352178E-2</v>
      </c>
      <c r="BP227" s="81"/>
      <c r="BQ227" s="81"/>
      <c r="BR227" s="81"/>
      <c r="BS227" s="81"/>
      <c r="BT227" s="81"/>
      <c r="BU227" s="81"/>
      <c r="BV227" s="81"/>
      <c r="BW227" s="81"/>
      <c r="BX227" s="81"/>
    </row>
    <row r="228" spans="1:76" ht="11.45" customHeight="1">
      <c r="A228" s="663">
        <v>2013</v>
      </c>
      <c r="B228" s="87" t="s">
        <v>517</v>
      </c>
      <c r="C228" s="82" t="s">
        <v>464</v>
      </c>
      <c r="D228" s="82" t="s">
        <v>20</v>
      </c>
      <c r="E228" s="116" t="s">
        <v>204</v>
      </c>
      <c r="F228" s="505" t="s">
        <v>313</v>
      </c>
      <c r="G228" s="513">
        <v>34.631869999999999</v>
      </c>
      <c r="H228" s="514">
        <v>27.592549999999999</v>
      </c>
      <c r="I228" s="515">
        <v>29.22672</v>
      </c>
      <c r="J228" s="513">
        <f t="shared" ref="J228:J293" si="140">G228-I228</f>
        <v>5.405149999999999</v>
      </c>
      <c r="K228" s="514">
        <f t="shared" si="124"/>
        <v>7.03932</v>
      </c>
      <c r="L228" s="515">
        <f t="shared" si="124"/>
        <v>-1.634170000000001</v>
      </c>
      <c r="M228" s="517">
        <f t="shared" ref="M228:M293" si="141">(G228-I228)/G228</f>
        <v>0.15607444818890806</v>
      </c>
      <c r="N228" s="517">
        <f t="shared" ref="N228:N293" si="142">(G228-H228)/G228</f>
        <v>0.20326133125355345</v>
      </c>
      <c r="O228" s="517">
        <f t="shared" si="126"/>
        <v>-4.7186883064645399E-2</v>
      </c>
      <c r="P228" s="516">
        <f t="shared" ref="P228:P293" si="143">(G228-H228)/(G228-I228)</f>
        <v>1.3023357353634961</v>
      </c>
      <c r="Q228" s="518">
        <f t="shared" si="127"/>
        <v>-0.30233573536349617</v>
      </c>
      <c r="R228" s="82">
        <v>2013</v>
      </c>
      <c r="S228" s="82" t="s">
        <v>464</v>
      </c>
      <c r="T228" s="82" t="s">
        <v>20</v>
      </c>
      <c r="U228" s="82" t="s">
        <v>204</v>
      </c>
      <c r="V228" s="116" t="s">
        <v>313</v>
      </c>
      <c r="W228" s="513">
        <v>29.075140000000001</v>
      </c>
      <c r="X228" s="514">
        <v>21.659469999999999</v>
      </c>
      <c r="Y228" s="515">
        <v>22.666039999999999</v>
      </c>
      <c r="Z228" s="513">
        <f t="shared" ref="Z228:Z293" si="144">W228-Y228</f>
        <v>6.4091000000000022</v>
      </c>
      <c r="AA228" s="514">
        <f t="shared" si="125"/>
        <v>7.4156700000000022</v>
      </c>
      <c r="AB228" s="515">
        <f t="shared" si="125"/>
        <v>-1.00657</v>
      </c>
      <c r="AC228" s="517">
        <f t="shared" ref="AC228:AC293" si="145">(W228-Y228)/W228</f>
        <v>0.22043230058393534</v>
      </c>
      <c r="AD228" s="517">
        <f t="shared" ref="AD228:AD293" si="146">(W228-X228)/W228</f>
        <v>0.25505191032614122</v>
      </c>
      <c r="AE228" s="517">
        <f t="shared" si="128"/>
        <v>-3.4619609742205883E-2</v>
      </c>
      <c r="AF228" s="516">
        <f t="shared" ref="AF228:AF293" si="147">(W228-X228)/(W228-Y228)</f>
        <v>1.1570532524067341</v>
      </c>
      <c r="AG228" s="518">
        <f t="shared" si="129"/>
        <v>-0.15705325240673412</v>
      </c>
      <c r="AH228" s="82">
        <v>2013</v>
      </c>
      <c r="AI228" s="87" t="s">
        <v>517</v>
      </c>
      <c r="AJ228" s="1084" t="s">
        <v>464</v>
      </c>
      <c r="AK228" s="1084" t="s">
        <v>20</v>
      </c>
      <c r="AL228" s="1106" t="s">
        <v>204</v>
      </c>
      <c r="AM228" s="1133" t="s">
        <v>313</v>
      </c>
      <c r="AN228" s="545">
        <v>24.10726</v>
      </c>
      <c r="AO228" s="546">
        <v>16.6599</v>
      </c>
      <c r="AP228" s="547">
        <v>16.8629</v>
      </c>
      <c r="AQ228" s="513">
        <f t="shared" si="117"/>
        <v>7.2443600000000004</v>
      </c>
      <c r="AR228" s="514">
        <f t="shared" si="134"/>
        <v>7.4473599999999998</v>
      </c>
      <c r="AS228" s="515">
        <f t="shared" si="134"/>
        <v>-0.2029999999999994</v>
      </c>
      <c r="AT228" s="517">
        <f t="shared" si="118"/>
        <v>0.30050532495190246</v>
      </c>
      <c r="AU228" s="517">
        <f t="shared" si="136"/>
        <v>0.30892602477427961</v>
      </c>
      <c r="AV228" s="517">
        <f t="shared" si="130"/>
        <v>-8.4206998223771354E-3</v>
      </c>
      <c r="AW228" s="516">
        <f t="shared" si="137"/>
        <v>1.0280217990271052</v>
      </c>
      <c r="AX228" s="518">
        <f t="shared" si="138"/>
        <v>-2.8021799027105141E-2</v>
      </c>
      <c r="AY228" s="82">
        <v>2013</v>
      </c>
      <c r="AZ228" s="87" t="s">
        <v>517</v>
      </c>
      <c r="BA228" s="82" t="s">
        <v>464</v>
      </c>
      <c r="BB228" s="82" t="s">
        <v>20</v>
      </c>
      <c r="BC228" s="116" t="s">
        <v>204</v>
      </c>
      <c r="BD228" s="700" t="s">
        <v>313</v>
      </c>
      <c r="BE228" s="513">
        <v>18.414339999999999</v>
      </c>
      <c r="BF228" s="514">
        <v>11.509080000000001</v>
      </c>
      <c r="BG228" s="515">
        <v>11.834680000000001</v>
      </c>
      <c r="BH228" s="513">
        <f t="shared" si="119"/>
        <v>6.5796599999999987</v>
      </c>
      <c r="BI228" s="514">
        <f t="shared" si="135"/>
        <v>6.9052599999999984</v>
      </c>
      <c r="BJ228" s="515">
        <f t="shared" si="135"/>
        <v>-0.32559999999999967</v>
      </c>
      <c r="BK228" s="517">
        <f t="shared" si="120"/>
        <v>0.35731174725784354</v>
      </c>
      <c r="BL228" s="517">
        <f t="shared" si="121"/>
        <v>0.37499361910337264</v>
      </c>
      <c r="BM228" s="517">
        <f t="shared" si="131"/>
        <v>-1.7681871845529065E-2</v>
      </c>
      <c r="BN228" s="516">
        <f t="shared" si="122"/>
        <v>1.0494858396938442</v>
      </c>
      <c r="BO228" s="518">
        <f t="shared" si="139"/>
        <v>-4.9485839693844319E-2</v>
      </c>
      <c r="BP228" s="81"/>
      <c r="BQ228" s="81"/>
      <c r="BR228" s="81"/>
      <c r="BS228" s="81"/>
      <c r="BT228" s="81"/>
      <c r="BU228" s="81"/>
      <c r="BV228" s="81"/>
      <c r="BW228" s="81"/>
      <c r="BX228" s="81"/>
    </row>
    <row r="229" spans="1:76" ht="11.45" customHeight="1">
      <c r="A229" s="663">
        <v>2010</v>
      </c>
      <c r="B229" s="87" t="s">
        <v>517</v>
      </c>
      <c r="C229" s="82" t="s">
        <v>464</v>
      </c>
      <c r="D229" s="82" t="s">
        <v>4</v>
      </c>
      <c r="E229" s="82" t="s">
        <v>205</v>
      </c>
      <c r="F229" s="506" t="s">
        <v>313</v>
      </c>
      <c r="G229" s="124">
        <v>34.112569999999998</v>
      </c>
      <c r="H229" s="125">
        <v>27.379729999999999</v>
      </c>
      <c r="I229" s="126">
        <v>28.383520000000001</v>
      </c>
      <c r="J229" s="124">
        <f t="shared" si="140"/>
        <v>5.7290499999999973</v>
      </c>
      <c r="K229" s="125">
        <f t="shared" si="124"/>
        <v>6.7328399999999995</v>
      </c>
      <c r="L229" s="126">
        <f t="shared" si="124"/>
        <v>-1.0037900000000022</v>
      </c>
      <c r="M229" s="314">
        <f t="shared" si="141"/>
        <v>0.1679454230507991</v>
      </c>
      <c r="N229" s="314">
        <f t="shared" si="142"/>
        <v>0.19737123295019987</v>
      </c>
      <c r="O229" s="314">
        <f t="shared" si="126"/>
        <v>-2.9425809899400784E-2</v>
      </c>
      <c r="P229" s="128">
        <f t="shared" si="143"/>
        <v>1.1752105497421044</v>
      </c>
      <c r="Q229" s="129">
        <f t="shared" si="127"/>
        <v>-0.17521054974210432</v>
      </c>
      <c r="R229" s="82">
        <v>2010</v>
      </c>
      <c r="S229" s="82" t="s">
        <v>464</v>
      </c>
      <c r="T229" s="82" t="s">
        <v>4</v>
      </c>
      <c r="U229" s="82" t="s">
        <v>205</v>
      </c>
      <c r="V229" s="82" t="s">
        <v>313</v>
      </c>
      <c r="W229" s="124">
        <v>29.209019999999999</v>
      </c>
      <c r="X229" s="125">
        <v>22.56137</v>
      </c>
      <c r="Y229" s="126">
        <v>23.148520000000001</v>
      </c>
      <c r="Z229" s="124">
        <f t="shared" si="144"/>
        <v>6.0604999999999976</v>
      </c>
      <c r="AA229" s="125">
        <f t="shared" si="125"/>
        <v>6.6476499999999987</v>
      </c>
      <c r="AB229" s="126">
        <f t="shared" si="125"/>
        <v>-0.58715000000000117</v>
      </c>
      <c r="AC229" s="314">
        <f t="shared" si="145"/>
        <v>0.20748727619071089</v>
      </c>
      <c r="AD229" s="314">
        <f t="shared" si="146"/>
        <v>0.22758894341542438</v>
      </c>
      <c r="AE229" s="314">
        <f t="shared" si="128"/>
        <v>-2.0101667224713501E-2</v>
      </c>
      <c r="AF229" s="128">
        <f t="shared" si="147"/>
        <v>1.0968814454252951</v>
      </c>
      <c r="AG229" s="129">
        <f t="shared" si="129"/>
        <v>-9.6881445425295171E-2</v>
      </c>
      <c r="AH229" s="82">
        <v>2010</v>
      </c>
      <c r="AI229" s="87" t="s">
        <v>517</v>
      </c>
      <c r="AJ229" s="1084" t="s">
        <v>464</v>
      </c>
      <c r="AK229" s="1084" t="s">
        <v>4</v>
      </c>
      <c r="AL229" s="1084" t="s">
        <v>205</v>
      </c>
      <c r="AM229" s="1131" t="s">
        <v>313</v>
      </c>
      <c r="AN229" s="548">
        <v>24.555800000000001</v>
      </c>
      <c r="AO229" s="549">
        <v>17.300439999999998</v>
      </c>
      <c r="AP229" s="550">
        <v>17.577120000000001</v>
      </c>
      <c r="AQ229" s="124">
        <f t="shared" si="117"/>
        <v>6.9786800000000007</v>
      </c>
      <c r="AR229" s="125">
        <f t="shared" si="134"/>
        <v>7.2553600000000031</v>
      </c>
      <c r="AS229" s="126">
        <f t="shared" si="134"/>
        <v>-0.27668000000000248</v>
      </c>
      <c r="AT229" s="314">
        <f t="shared" si="118"/>
        <v>0.28419680890054488</v>
      </c>
      <c r="AU229" s="314">
        <f t="shared" si="136"/>
        <v>0.29546420804860779</v>
      </c>
      <c r="AV229" s="314">
        <f t="shared" si="130"/>
        <v>-1.1267399148062881E-2</v>
      </c>
      <c r="AW229" s="128">
        <f t="shared" si="137"/>
        <v>1.0396464660938749</v>
      </c>
      <c r="AX229" s="129">
        <f t="shared" si="138"/>
        <v>-3.9646466093874837E-2</v>
      </c>
      <c r="AY229" s="82">
        <v>2010</v>
      </c>
      <c r="AZ229" s="87" t="s">
        <v>517</v>
      </c>
      <c r="BA229" s="82" t="s">
        <v>464</v>
      </c>
      <c r="BB229" s="82" t="s">
        <v>4</v>
      </c>
      <c r="BC229" s="82" t="s">
        <v>205</v>
      </c>
      <c r="BD229" s="1132" t="s">
        <v>313</v>
      </c>
      <c r="BE229" s="124">
        <v>18.724869999999999</v>
      </c>
      <c r="BF229" s="125">
        <v>12.03725</v>
      </c>
      <c r="BG229" s="126">
        <v>12.282299999999999</v>
      </c>
      <c r="BH229" s="124">
        <f t="shared" si="119"/>
        <v>6.4425699999999999</v>
      </c>
      <c r="BI229" s="125">
        <f t="shared" si="135"/>
        <v>6.687619999999999</v>
      </c>
      <c r="BJ229" s="126">
        <f t="shared" si="135"/>
        <v>-0.2450499999999991</v>
      </c>
      <c r="BK229" s="314">
        <f t="shared" si="120"/>
        <v>0.34406487201246255</v>
      </c>
      <c r="BL229" s="314">
        <f t="shared" si="121"/>
        <v>0.35715174524576132</v>
      </c>
      <c r="BM229" s="314">
        <f t="shared" si="131"/>
        <v>-1.3086873233298768E-2</v>
      </c>
      <c r="BN229" s="128">
        <f t="shared" si="122"/>
        <v>1.0380360632480514</v>
      </c>
      <c r="BO229" s="129">
        <f t="shared" si="139"/>
        <v>-3.8036063248051491E-2</v>
      </c>
      <c r="BP229" s="81"/>
      <c r="BQ229" s="81"/>
      <c r="BR229" s="81"/>
      <c r="BS229" s="81"/>
      <c r="BT229" s="81"/>
      <c r="BU229" s="81"/>
      <c r="BV229" s="81"/>
      <c r="BW229" s="81"/>
      <c r="BX229" s="81"/>
    </row>
    <row r="230" spans="1:76" ht="11.45" customHeight="1">
      <c r="A230" s="662">
        <v>2007</v>
      </c>
      <c r="B230" s="91" t="s">
        <v>517</v>
      </c>
      <c r="C230" s="121" t="s">
        <v>464</v>
      </c>
      <c r="D230" s="121" t="s">
        <v>6</v>
      </c>
      <c r="E230" s="121" t="s">
        <v>206</v>
      </c>
      <c r="F230" s="507" t="s">
        <v>313</v>
      </c>
      <c r="G230" s="337">
        <v>34.891599999999997</v>
      </c>
      <c r="H230" s="338">
        <v>28.87086</v>
      </c>
      <c r="I230" s="525">
        <v>29.84638</v>
      </c>
      <c r="J230" s="337">
        <f t="shared" si="140"/>
        <v>5.0452199999999969</v>
      </c>
      <c r="K230" s="338">
        <f t="shared" si="124"/>
        <v>6.0207399999999964</v>
      </c>
      <c r="L230" s="525">
        <f t="shared" si="124"/>
        <v>-0.9755199999999995</v>
      </c>
      <c r="M230" s="341">
        <f t="shared" si="141"/>
        <v>0.1445969803620355</v>
      </c>
      <c r="N230" s="341">
        <f t="shared" si="142"/>
        <v>0.17255557211477826</v>
      </c>
      <c r="O230" s="341">
        <f t="shared" si="126"/>
        <v>-2.7958591752742769E-2</v>
      </c>
      <c r="P230" s="526">
        <f t="shared" si="143"/>
        <v>1.1933552947146011</v>
      </c>
      <c r="Q230" s="527">
        <f t="shared" si="127"/>
        <v>-0.19335529471460117</v>
      </c>
      <c r="R230" s="121">
        <v>2007</v>
      </c>
      <c r="S230" s="121" t="s">
        <v>464</v>
      </c>
      <c r="T230" s="121" t="s">
        <v>6</v>
      </c>
      <c r="U230" s="121" t="s">
        <v>206</v>
      </c>
      <c r="V230" s="121" t="s">
        <v>313</v>
      </c>
      <c r="W230" s="337">
        <v>29.367940000000001</v>
      </c>
      <c r="X230" s="338">
        <v>23.468050000000002</v>
      </c>
      <c r="Y230" s="525">
        <v>23.9483</v>
      </c>
      <c r="Z230" s="337">
        <f t="shared" si="144"/>
        <v>5.4196400000000011</v>
      </c>
      <c r="AA230" s="338">
        <f t="shared" si="125"/>
        <v>5.8998899999999992</v>
      </c>
      <c r="AB230" s="525">
        <f t="shared" si="125"/>
        <v>-0.48024999999999807</v>
      </c>
      <c r="AC230" s="341">
        <f t="shared" si="145"/>
        <v>0.18454273605843655</v>
      </c>
      <c r="AD230" s="341">
        <f t="shared" si="146"/>
        <v>0.2008956024835245</v>
      </c>
      <c r="AE230" s="341">
        <f t="shared" si="128"/>
        <v>-1.6352866425087972E-2</v>
      </c>
      <c r="AF230" s="526">
        <f t="shared" si="147"/>
        <v>1.088612896797573</v>
      </c>
      <c r="AG230" s="527">
        <f t="shared" si="129"/>
        <v>-8.8612896797572893E-2</v>
      </c>
      <c r="AH230" s="121">
        <v>2007</v>
      </c>
      <c r="AI230" s="91" t="s">
        <v>517</v>
      </c>
      <c r="AJ230" s="1113" t="s">
        <v>464</v>
      </c>
      <c r="AK230" s="1113" t="s">
        <v>6</v>
      </c>
      <c r="AL230" s="1113" t="s">
        <v>206</v>
      </c>
      <c r="AM230" s="1134" t="s">
        <v>313</v>
      </c>
      <c r="AN230" s="551">
        <v>24.29457</v>
      </c>
      <c r="AO230" s="552">
        <v>17.963149999999999</v>
      </c>
      <c r="AP230" s="553">
        <v>18.239509999999999</v>
      </c>
      <c r="AQ230" s="337">
        <f t="shared" ref="AQ230:AQ293" si="148">AN230-AP230</f>
        <v>6.055060000000001</v>
      </c>
      <c r="AR230" s="338">
        <f t="shared" si="134"/>
        <v>6.3314200000000014</v>
      </c>
      <c r="AS230" s="525">
        <f t="shared" si="134"/>
        <v>-0.27636000000000038</v>
      </c>
      <c r="AT230" s="341">
        <f t="shared" ref="AT230:AT293" si="149">(AN230-AP230)/AN230</f>
        <v>0.24923511714757662</v>
      </c>
      <c r="AU230" s="341">
        <f t="shared" si="136"/>
        <v>0.26061049855996632</v>
      </c>
      <c r="AV230" s="341">
        <f t="shared" si="130"/>
        <v>-1.1375381412389697E-2</v>
      </c>
      <c r="AW230" s="526">
        <f t="shared" si="137"/>
        <v>1.0456411662312182</v>
      </c>
      <c r="AX230" s="527">
        <f t="shared" si="138"/>
        <v>-4.5641166231218243E-2</v>
      </c>
      <c r="AY230" s="121">
        <v>2007</v>
      </c>
      <c r="AZ230" s="91" t="s">
        <v>517</v>
      </c>
      <c r="BA230" s="121" t="s">
        <v>464</v>
      </c>
      <c r="BB230" s="121" t="s">
        <v>6</v>
      </c>
      <c r="BC230" s="121" t="s">
        <v>206</v>
      </c>
      <c r="BD230" s="1135" t="s">
        <v>313</v>
      </c>
      <c r="BE230" s="337">
        <v>18.18337</v>
      </c>
      <c r="BF230" s="338">
        <v>12.55884</v>
      </c>
      <c r="BG230" s="525">
        <v>12.79571</v>
      </c>
      <c r="BH230" s="337">
        <f t="shared" si="119"/>
        <v>5.3876600000000003</v>
      </c>
      <c r="BI230" s="338">
        <f t="shared" si="135"/>
        <v>5.62453</v>
      </c>
      <c r="BJ230" s="525">
        <f t="shared" si="135"/>
        <v>-0.23686999999999969</v>
      </c>
      <c r="BK230" s="341">
        <f t="shared" si="120"/>
        <v>0.29629601113544962</v>
      </c>
      <c r="BL230" s="341">
        <f t="shared" si="121"/>
        <v>0.30932274930334697</v>
      </c>
      <c r="BM230" s="341">
        <f t="shared" si="131"/>
        <v>-1.3026738167897354E-2</v>
      </c>
      <c r="BN230" s="526">
        <f t="shared" si="122"/>
        <v>1.0439652836296276</v>
      </c>
      <c r="BO230" s="527">
        <f t="shared" si="139"/>
        <v>-4.3965283629627643E-2</v>
      </c>
      <c r="BP230" s="81"/>
      <c r="BQ230" s="81"/>
      <c r="BR230" s="81"/>
      <c r="BS230" s="81"/>
      <c r="BT230" s="81"/>
      <c r="BU230" s="81"/>
      <c r="BV230" s="81"/>
      <c r="BW230" s="81"/>
      <c r="BX230" s="81"/>
    </row>
    <row r="231" spans="1:76" ht="11.45" customHeight="1">
      <c r="A231" s="659">
        <v>2016</v>
      </c>
      <c r="B231" s="360" t="s">
        <v>517</v>
      </c>
      <c r="C231" s="119" t="s">
        <v>633</v>
      </c>
      <c r="D231" s="136" t="s">
        <v>623</v>
      </c>
      <c r="E231" s="119" t="s">
        <v>625</v>
      </c>
      <c r="F231" s="119" t="s">
        <v>631</v>
      </c>
      <c r="G231" s="152">
        <v>31.459990000000001</v>
      </c>
      <c r="H231" s="153">
        <v>28.452950000000001</v>
      </c>
      <c r="I231" s="154">
        <v>28.452950000000001</v>
      </c>
      <c r="J231" s="152">
        <f t="shared" si="140"/>
        <v>3.0070399999999999</v>
      </c>
      <c r="K231" s="153">
        <f t="shared" si="124"/>
        <v>3.0070399999999999</v>
      </c>
      <c r="L231" s="154"/>
      <c r="M231" s="155">
        <f t="shared" si="141"/>
        <v>9.5582992874441469E-2</v>
      </c>
      <c r="N231" s="155">
        <f t="shared" si="142"/>
        <v>9.5582992874441469E-2</v>
      </c>
      <c r="O231" s="155"/>
      <c r="P231" s="156">
        <f t="shared" si="143"/>
        <v>1</v>
      </c>
      <c r="Q231" s="157"/>
      <c r="R231" s="653">
        <v>2016</v>
      </c>
      <c r="S231" s="136" t="s">
        <v>633</v>
      </c>
      <c r="T231" s="119" t="s">
        <v>623</v>
      </c>
      <c r="U231" s="136" t="s">
        <v>625</v>
      </c>
      <c r="V231" s="119" t="s">
        <v>631</v>
      </c>
      <c r="W231" s="152">
        <v>25.455349999999999</v>
      </c>
      <c r="X231" s="153">
        <v>21.924990000000001</v>
      </c>
      <c r="Y231" s="154">
        <v>21.924990000000001</v>
      </c>
      <c r="Z231" s="152">
        <f t="shared" si="144"/>
        <v>3.5303599999999982</v>
      </c>
      <c r="AA231" s="153">
        <f t="shared" si="125"/>
        <v>3.5303599999999982</v>
      </c>
      <c r="AB231" s="154"/>
      <c r="AC231" s="155">
        <f t="shared" si="145"/>
        <v>0.13868833074383177</v>
      </c>
      <c r="AD231" s="155">
        <f t="shared" si="146"/>
        <v>0.13868833074383177</v>
      </c>
      <c r="AE231" s="155"/>
      <c r="AF231" s="156">
        <f t="shared" si="147"/>
        <v>1</v>
      </c>
      <c r="AG231" s="157"/>
      <c r="AH231" s="653">
        <v>2016</v>
      </c>
      <c r="AI231" s="360" t="s">
        <v>517</v>
      </c>
      <c r="AJ231" s="1117" t="s">
        <v>633</v>
      </c>
      <c r="AK231" s="1120" t="s">
        <v>623</v>
      </c>
      <c r="AL231" s="1117" t="s">
        <v>625</v>
      </c>
      <c r="AM231" s="1166" t="s">
        <v>631</v>
      </c>
      <c r="AN231" s="561">
        <v>19.233840000000001</v>
      </c>
      <c r="AO231" s="562">
        <v>15.85188</v>
      </c>
      <c r="AP231" s="563">
        <v>15.85188</v>
      </c>
      <c r="AQ231" s="152">
        <f t="shared" si="148"/>
        <v>3.3819600000000012</v>
      </c>
      <c r="AR231" s="153">
        <f t="shared" si="134"/>
        <v>3.3819600000000012</v>
      </c>
      <c r="AS231" s="154"/>
      <c r="AT231" s="155">
        <f t="shared" si="149"/>
        <v>0.17583384285197345</v>
      </c>
      <c r="AU231" s="155">
        <f t="shared" si="136"/>
        <v>0.17583384285197345</v>
      </c>
      <c r="AV231" s="155"/>
      <c r="AW231" s="156">
        <f t="shared" si="137"/>
        <v>1</v>
      </c>
      <c r="AX231" s="157"/>
      <c r="AY231" s="119">
        <v>2016</v>
      </c>
      <c r="AZ231" s="360" t="s">
        <v>517</v>
      </c>
      <c r="BA231" s="119" t="s">
        <v>633</v>
      </c>
      <c r="BB231" s="136" t="s">
        <v>623</v>
      </c>
      <c r="BC231" s="119" t="s">
        <v>625</v>
      </c>
      <c r="BD231" s="1167" t="s">
        <v>631</v>
      </c>
      <c r="BE231" s="152">
        <v>14.07432</v>
      </c>
      <c r="BF231" s="153">
        <v>11.274789999999999</v>
      </c>
      <c r="BG231" s="154">
        <v>11.274789999999999</v>
      </c>
      <c r="BH231" s="152">
        <f t="shared" si="119"/>
        <v>2.7995300000000007</v>
      </c>
      <c r="BI231" s="153">
        <f t="shared" si="135"/>
        <v>2.7995300000000007</v>
      </c>
      <c r="BJ231" s="154"/>
      <c r="BK231" s="544">
        <f t="shared" si="120"/>
        <v>0.19891049798498261</v>
      </c>
      <c r="BL231" s="544">
        <f t="shared" si="121"/>
        <v>0.19891049798498261</v>
      </c>
      <c r="BM231" s="544"/>
      <c r="BN231" s="156">
        <f t="shared" si="122"/>
        <v>1</v>
      </c>
      <c r="BO231" s="157"/>
      <c r="BP231" s="81"/>
      <c r="BQ231" s="81"/>
      <c r="BR231" s="81"/>
      <c r="BS231" s="81"/>
      <c r="BT231" s="81"/>
      <c r="BU231" s="81"/>
      <c r="BV231" s="81"/>
      <c r="BW231" s="81"/>
      <c r="BX231" s="81"/>
    </row>
    <row r="232" spans="1:76" ht="11.45" customHeight="1">
      <c r="A232" s="664">
        <v>2013</v>
      </c>
      <c r="B232" s="90" t="s">
        <v>517</v>
      </c>
      <c r="C232" s="119" t="s">
        <v>465</v>
      </c>
      <c r="D232" s="119" t="s">
        <v>20</v>
      </c>
      <c r="E232" s="119" t="s">
        <v>207</v>
      </c>
      <c r="F232" s="496" t="s">
        <v>401</v>
      </c>
      <c r="G232" s="152">
        <v>30.417300000000001</v>
      </c>
      <c r="H232" s="153">
        <v>27.280930000000001</v>
      </c>
      <c r="I232" s="154">
        <v>27.280930000000001</v>
      </c>
      <c r="J232" s="152">
        <f t="shared" si="140"/>
        <v>3.1363699999999994</v>
      </c>
      <c r="K232" s="153">
        <f t="shared" si="124"/>
        <v>3.1363699999999994</v>
      </c>
      <c r="L232" s="154"/>
      <c r="M232" s="155">
        <f t="shared" si="141"/>
        <v>0.1031113872697445</v>
      </c>
      <c r="N232" s="155">
        <f t="shared" si="142"/>
        <v>0.1031113872697445</v>
      </c>
      <c r="O232" s="155"/>
      <c r="P232" s="156">
        <f t="shared" si="143"/>
        <v>1</v>
      </c>
      <c r="Q232" s="157"/>
      <c r="R232" s="119">
        <v>2013</v>
      </c>
      <c r="S232" s="119" t="s">
        <v>465</v>
      </c>
      <c r="T232" s="119" t="s">
        <v>20</v>
      </c>
      <c r="U232" s="119" t="s">
        <v>207</v>
      </c>
      <c r="V232" s="119" t="s">
        <v>401</v>
      </c>
      <c r="W232" s="152">
        <v>24.69293</v>
      </c>
      <c r="X232" s="153">
        <v>21.731159999999999</v>
      </c>
      <c r="Y232" s="154">
        <v>21.731159999999999</v>
      </c>
      <c r="Z232" s="152">
        <f t="shared" si="144"/>
        <v>2.9617700000000013</v>
      </c>
      <c r="AA232" s="153">
        <f t="shared" si="125"/>
        <v>2.9617700000000013</v>
      </c>
      <c r="AB232" s="154"/>
      <c r="AC232" s="155">
        <f t="shared" si="145"/>
        <v>0.11994404876213562</v>
      </c>
      <c r="AD232" s="155">
        <f t="shared" si="146"/>
        <v>0.11994404876213562</v>
      </c>
      <c r="AE232" s="155"/>
      <c r="AF232" s="156">
        <f t="shared" si="147"/>
        <v>1</v>
      </c>
      <c r="AG232" s="157"/>
      <c r="AH232" s="119">
        <v>2013</v>
      </c>
      <c r="AI232" s="90" t="s">
        <v>517</v>
      </c>
      <c r="AJ232" s="1117" t="s">
        <v>465</v>
      </c>
      <c r="AK232" s="1117" t="s">
        <v>20</v>
      </c>
      <c r="AL232" s="1117" t="s">
        <v>207</v>
      </c>
      <c r="AM232" s="1117" t="s">
        <v>401</v>
      </c>
      <c r="AN232" s="561">
        <v>18.366379999999999</v>
      </c>
      <c r="AO232" s="562">
        <v>15.584849999999999</v>
      </c>
      <c r="AP232" s="563">
        <v>15.584849999999999</v>
      </c>
      <c r="AQ232" s="152">
        <f t="shared" si="148"/>
        <v>2.7815300000000001</v>
      </c>
      <c r="AR232" s="153">
        <f t="shared" si="134"/>
        <v>2.7815300000000001</v>
      </c>
      <c r="AS232" s="154"/>
      <c r="AT232" s="155">
        <f t="shared" si="149"/>
        <v>0.151446828389699</v>
      </c>
      <c r="AU232" s="155">
        <f t="shared" si="136"/>
        <v>0.151446828389699</v>
      </c>
      <c r="AV232" s="155"/>
      <c r="AW232" s="156">
        <f t="shared" si="137"/>
        <v>1</v>
      </c>
      <c r="AX232" s="157"/>
      <c r="AY232" s="119">
        <v>2013</v>
      </c>
      <c r="AZ232" s="90" t="s">
        <v>517</v>
      </c>
      <c r="BA232" s="119" t="s">
        <v>465</v>
      </c>
      <c r="BB232" s="119" t="s">
        <v>20</v>
      </c>
      <c r="BC232" s="119" t="s">
        <v>207</v>
      </c>
      <c r="BD232" s="1167" t="s">
        <v>401</v>
      </c>
      <c r="BE232" s="152">
        <v>13.033379999999999</v>
      </c>
      <c r="BF232" s="153">
        <v>10.77237</v>
      </c>
      <c r="BG232" s="154">
        <v>10.77237</v>
      </c>
      <c r="BH232" s="152">
        <f t="shared" si="119"/>
        <v>2.2610099999999989</v>
      </c>
      <c r="BI232" s="153">
        <f t="shared" si="135"/>
        <v>2.2610099999999989</v>
      </c>
      <c r="BJ232" s="154"/>
      <c r="BK232" s="544">
        <f t="shared" si="120"/>
        <v>0.17347840698268591</v>
      </c>
      <c r="BL232" s="544">
        <f t="shared" si="121"/>
        <v>0.17347840698268591</v>
      </c>
      <c r="BM232" s="544"/>
      <c r="BN232" s="156">
        <f t="shared" si="122"/>
        <v>1</v>
      </c>
      <c r="BO232" s="157"/>
      <c r="BP232" s="81"/>
      <c r="BQ232" s="81"/>
      <c r="BR232" s="81"/>
      <c r="BS232" s="81"/>
      <c r="BT232" s="81"/>
      <c r="BU232" s="81"/>
      <c r="BV232" s="81"/>
      <c r="BW232" s="81"/>
      <c r="BX232" s="81"/>
    </row>
    <row r="233" spans="1:76" ht="11.45" customHeight="1">
      <c r="A233" s="664">
        <v>2010</v>
      </c>
      <c r="B233" s="90" t="s">
        <v>517</v>
      </c>
      <c r="C233" s="119" t="s">
        <v>465</v>
      </c>
      <c r="D233" s="119" t="s">
        <v>4</v>
      </c>
      <c r="E233" s="119" t="s">
        <v>208</v>
      </c>
      <c r="F233" s="496" t="s">
        <v>401</v>
      </c>
      <c r="G233" s="152">
        <v>31.164809999999999</v>
      </c>
      <c r="H233" s="153">
        <v>29.02731</v>
      </c>
      <c r="I233" s="154">
        <v>29.02731</v>
      </c>
      <c r="J233" s="152">
        <f t="shared" si="140"/>
        <v>2.1374999999999993</v>
      </c>
      <c r="K233" s="153">
        <f t="shared" si="124"/>
        <v>2.1374999999999993</v>
      </c>
      <c r="L233" s="154"/>
      <c r="M233" s="155">
        <f t="shared" si="141"/>
        <v>6.858697357692857E-2</v>
      </c>
      <c r="N233" s="155">
        <f t="shared" si="142"/>
        <v>6.858697357692857E-2</v>
      </c>
      <c r="O233" s="155"/>
      <c r="P233" s="156">
        <f t="shared" si="143"/>
        <v>1</v>
      </c>
      <c r="Q233" s="157"/>
      <c r="R233" s="119">
        <v>2010</v>
      </c>
      <c r="S233" s="119" t="s">
        <v>465</v>
      </c>
      <c r="T233" s="119" t="s">
        <v>4</v>
      </c>
      <c r="U233" s="119" t="s">
        <v>208</v>
      </c>
      <c r="V233" s="119" t="s">
        <v>401</v>
      </c>
      <c r="W233" s="152">
        <v>25.373239999999999</v>
      </c>
      <c r="X233" s="153">
        <v>23.50048</v>
      </c>
      <c r="Y233" s="154">
        <v>23.50048</v>
      </c>
      <c r="Z233" s="152">
        <f t="shared" si="144"/>
        <v>1.8727599999999995</v>
      </c>
      <c r="AA233" s="153">
        <f t="shared" si="125"/>
        <v>1.8727599999999995</v>
      </c>
      <c r="AB233" s="154"/>
      <c r="AC233" s="155">
        <f t="shared" si="145"/>
        <v>7.3808469080022879E-2</v>
      </c>
      <c r="AD233" s="155">
        <f t="shared" si="146"/>
        <v>7.3808469080022879E-2</v>
      </c>
      <c r="AE233" s="155"/>
      <c r="AF233" s="156">
        <f t="shared" si="147"/>
        <v>1</v>
      </c>
      <c r="AG233" s="157"/>
      <c r="AH233" s="119">
        <v>2010</v>
      </c>
      <c r="AI233" s="90" t="s">
        <v>517</v>
      </c>
      <c r="AJ233" s="1117" t="s">
        <v>465</v>
      </c>
      <c r="AK233" s="1117" t="s">
        <v>4</v>
      </c>
      <c r="AL233" s="1117" t="s">
        <v>208</v>
      </c>
      <c r="AM233" s="1117" t="s">
        <v>401</v>
      </c>
      <c r="AN233" s="561">
        <v>19.48441</v>
      </c>
      <c r="AO233" s="562">
        <v>16.981030000000001</v>
      </c>
      <c r="AP233" s="563">
        <v>16.981030000000001</v>
      </c>
      <c r="AQ233" s="152">
        <f t="shared" si="148"/>
        <v>2.5033799999999999</v>
      </c>
      <c r="AR233" s="153">
        <f t="shared" si="134"/>
        <v>2.5033799999999999</v>
      </c>
      <c r="AS233" s="154"/>
      <c r="AT233" s="155">
        <f t="shared" si="149"/>
        <v>0.12848118059515273</v>
      </c>
      <c r="AU233" s="155">
        <f t="shared" si="136"/>
        <v>0.12848118059515273</v>
      </c>
      <c r="AV233" s="155"/>
      <c r="AW233" s="156">
        <f t="shared" si="137"/>
        <v>1</v>
      </c>
      <c r="AX233" s="157"/>
      <c r="AY233" s="119">
        <v>2010</v>
      </c>
      <c r="AZ233" s="90" t="s">
        <v>517</v>
      </c>
      <c r="BA233" s="119" t="s">
        <v>465</v>
      </c>
      <c r="BB233" s="119" t="s">
        <v>4</v>
      </c>
      <c r="BC233" s="119" t="s">
        <v>208</v>
      </c>
      <c r="BD233" s="1167" t="s">
        <v>401</v>
      </c>
      <c r="BE233" s="152">
        <v>14.211460000000001</v>
      </c>
      <c r="BF233" s="153">
        <v>12.25398</v>
      </c>
      <c r="BG233" s="154">
        <v>12.25398</v>
      </c>
      <c r="BH233" s="152">
        <f t="shared" si="119"/>
        <v>1.9574800000000003</v>
      </c>
      <c r="BI233" s="153">
        <f t="shared" si="135"/>
        <v>1.9574800000000003</v>
      </c>
      <c r="BJ233" s="154"/>
      <c r="BK233" s="544">
        <f t="shared" si="120"/>
        <v>0.13773954259449769</v>
      </c>
      <c r="BL233" s="544">
        <f t="shared" si="121"/>
        <v>0.13773954259449769</v>
      </c>
      <c r="BM233" s="544"/>
      <c r="BN233" s="156">
        <f t="shared" si="122"/>
        <v>1</v>
      </c>
      <c r="BO233" s="157"/>
      <c r="BP233" s="81"/>
      <c r="BQ233" s="81"/>
      <c r="BR233" s="81"/>
      <c r="BS233" s="81"/>
      <c r="BT233" s="81"/>
      <c r="BU233" s="81"/>
      <c r="BV233" s="81"/>
      <c r="BW233" s="81"/>
      <c r="BX233" s="81"/>
    </row>
    <row r="234" spans="1:76" ht="11.45" customHeight="1">
      <c r="A234" s="659">
        <v>2007</v>
      </c>
      <c r="B234" s="90" t="s">
        <v>517</v>
      </c>
      <c r="C234" s="119" t="s">
        <v>633</v>
      </c>
      <c r="D234" s="119" t="s">
        <v>6</v>
      </c>
      <c r="E234" s="119" t="s">
        <v>626</v>
      </c>
      <c r="F234" s="119" t="s">
        <v>631</v>
      </c>
      <c r="G234" s="152">
        <v>28.57985</v>
      </c>
      <c r="H234" s="153">
        <v>26.979310000000002</v>
      </c>
      <c r="I234" s="154">
        <v>26.979310000000002</v>
      </c>
      <c r="J234" s="152">
        <f t="shared" si="140"/>
        <v>1.6005399999999987</v>
      </c>
      <c r="K234" s="153">
        <f t="shared" si="124"/>
        <v>1.6005399999999987</v>
      </c>
      <c r="L234" s="154"/>
      <c r="M234" s="155">
        <f t="shared" si="141"/>
        <v>5.6002393294576382E-2</v>
      </c>
      <c r="N234" s="155">
        <f t="shared" si="142"/>
        <v>5.6002393294576382E-2</v>
      </c>
      <c r="O234" s="155"/>
      <c r="P234" s="156">
        <f t="shared" si="143"/>
        <v>1</v>
      </c>
      <c r="Q234" s="157"/>
      <c r="R234" s="653">
        <v>2007</v>
      </c>
      <c r="S234" s="119" t="s">
        <v>633</v>
      </c>
      <c r="T234" s="119" t="s">
        <v>6</v>
      </c>
      <c r="U234" s="119" t="s">
        <v>626</v>
      </c>
      <c r="V234" s="119" t="s">
        <v>631</v>
      </c>
      <c r="W234" s="152">
        <v>22.83417</v>
      </c>
      <c r="X234" s="153">
        <v>21.09667</v>
      </c>
      <c r="Y234" s="154">
        <v>21.09667</v>
      </c>
      <c r="Z234" s="152">
        <f t="shared" si="144"/>
        <v>1.7375000000000007</v>
      </c>
      <c r="AA234" s="153">
        <f t="shared" si="125"/>
        <v>1.7375000000000007</v>
      </c>
      <c r="AB234" s="154"/>
      <c r="AC234" s="155">
        <f t="shared" si="145"/>
        <v>7.609210231858661E-2</v>
      </c>
      <c r="AD234" s="155">
        <f t="shared" si="146"/>
        <v>7.609210231858661E-2</v>
      </c>
      <c r="AE234" s="155"/>
      <c r="AF234" s="156">
        <f t="shared" si="147"/>
        <v>1</v>
      </c>
      <c r="AG234" s="157"/>
      <c r="AH234" s="653">
        <v>2007</v>
      </c>
      <c r="AI234" s="90" t="s">
        <v>517</v>
      </c>
      <c r="AJ234" s="1117" t="s">
        <v>633</v>
      </c>
      <c r="AK234" s="1117" t="s">
        <v>6</v>
      </c>
      <c r="AL234" s="1117" t="s">
        <v>626</v>
      </c>
      <c r="AM234" s="1166" t="s">
        <v>631</v>
      </c>
      <c r="AN234" s="561">
        <v>17.607600000000001</v>
      </c>
      <c r="AO234" s="562">
        <v>15.37689</v>
      </c>
      <c r="AP234" s="563">
        <v>15.37689</v>
      </c>
      <c r="AQ234" s="152">
        <f t="shared" si="148"/>
        <v>2.230710000000002</v>
      </c>
      <c r="AR234" s="153">
        <f t="shared" si="134"/>
        <v>2.230710000000002</v>
      </c>
      <c r="AS234" s="154"/>
      <c r="AT234" s="155">
        <f t="shared" si="149"/>
        <v>0.12669017924078249</v>
      </c>
      <c r="AU234" s="155">
        <f t="shared" si="136"/>
        <v>0.12669017924078249</v>
      </c>
      <c r="AV234" s="155"/>
      <c r="AW234" s="156">
        <f t="shared" si="137"/>
        <v>1</v>
      </c>
      <c r="AX234" s="157"/>
      <c r="AY234" s="119">
        <v>2007</v>
      </c>
      <c r="AZ234" s="90" t="s">
        <v>517</v>
      </c>
      <c r="BA234" s="119" t="s">
        <v>633</v>
      </c>
      <c r="BB234" s="119" t="s">
        <v>6</v>
      </c>
      <c r="BC234" s="119" t="s">
        <v>626</v>
      </c>
      <c r="BD234" s="1167" t="s">
        <v>631</v>
      </c>
      <c r="BE234" s="152">
        <v>12.51314</v>
      </c>
      <c r="BF234" s="153">
        <v>10.96926</v>
      </c>
      <c r="BG234" s="154">
        <v>10.96926</v>
      </c>
      <c r="BH234" s="152">
        <f t="shared" si="119"/>
        <v>1.5438799999999997</v>
      </c>
      <c r="BI234" s="153">
        <f t="shared" si="135"/>
        <v>1.5438799999999997</v>
      </c>
      <c r="BJ234" s="154"/>
      <c r="BK234" s="544">
        <f t="shared" si="120"/>
        <v>0.1233807022058412</v>
      </c>
      <c r="BL234" s="544">
        <f t="shared" si="121"/>
        <v>0.1233807022058412</v>
      </c>
      <c r="BM234" s="544"/>
      <c r="BN234" s="156">
        <f t="shared" si="122"/>
        <v>1</v>
      </c>
      <c r="BO234" s="157"/>
      <c r="BP234" s="81"/>
      <c r="BQ234" s="81"/>
      <c r="BR234" s="81"/>
      <c r="BS234" s="81"/>
      <c r="BT234" s="81"/>
      <c r="BU234" s="81"/>
      <c r="BV234" s="81"/>
      <c r="BW234" s="81"/>
      <c r="BX234" s="81"/>
    </row>
    <row r="235" spans="1:76" ht="11.45" customHeight="1">
      <c r="A235" s="656">
        <v>2004</v>
      </c>
      <c r="B235" s="87" t="s">
        <v>517</v>
      </c>
      <c r="C235" s="82" t="s">
        <v>633</v>
      </c>
      <c r="D235" s="82" t="s">
        <v>8</v>
      </c>
      <c r="E235" s="82" t="s">
        <v>627</v>
      </c>
      <c r="F235" s="506" t="s">
        <v>636</v>
      </c>
      <c r="G235" s="124">
        <v>27.813420000000001</v>
      </c>
      <c r="H235" s="125">
        <v>26.0032</v>
      </c>
      <c r="I235" s="126">
        <v>25.828690000000002</v>
      </c>
      <c r="J235" s="124">
        <f t="shared" si="140"/>
        <v>1.984729999999999</v>
      </c>
      <c r="K235" s="125">
        <f t="shared" si="124"/>
        <v>1.8102200000000011</v>
      </c>
      <c r="L235" s="126">
        <f>H235-I235</f>
        <v>0.17450999999999794</v>
      </c>
      <c r="M235" s="314">
        <f t="shared" si="141"/>
        <v>7.1358718201501248E-2</v>
      </c>
      <c r="N235" s="314">
        <f t="shared" si="142"/>
        <v>6.508440889326092E-2</v>
      </c>
      <c r="O235" s="314">
        <f>(H235-I235)/G235</f>
        <v>6.2743093082403365E-3</v>
      </c>
      <c r="P235" s="128">
        <f t="shared" si="143"/>
        <v>0.91207368256639543</v>
      </c>
      <c r="Q235" s="129">
        <f>(H235-I235)/(G235-I235)</f>
        <v>8.7926317433604587E-2</v>
      </c>
      <c r="R235" s="651">
        <v>2004</v>
      </c>
      <c r="S235" s="82" t="s">
        <v>633</v>
      </c>
      <c r="T235" s="82" t="s">
        <v>8</v>
      </c>
      <c r="U235" s="82" t="s">
        <v>627</v>
      </c>
      <c r="V235" s="82" t="s">
        <v>636</v>
      </c>
      <c r="W235" s="124">
        <v>21.73066</v>
      </c>
      <c r="X235" s="125">
        <v>20.088660000000001</v>
      </c>
      <c r="Y235" s="126">
        <v>19.721489999999999</v>
      </c>
      <c r="Z235" s="124">
        <f t="shared" si="144"/>
        <v>2.009170000000001</v>
      </c>
      <c r="AA235" s="125">
        <f t="shared" si="125"/>
        <v>1.6419999999999995</v>
      </c>
      <c r="AB235" s="126">
        <f>X235-Y235</f>
        <v>0.36717000000000155</v>
      </c>
      <c r="AC235" s="314">
        <f t="shared" si="145"/>
        <v>9.2457845274832931E-2</v>
      </c>
      <c r="AD235" s="314">
        <f t="shared" si="146"/>
        <v>7.5561441760167408E-2</v>
      </c>
      <c r="AE235" s="314">
        <f>(X235-Y235)/W235</f>
        <v>1.6896403514665526E-2</v>
      </c>
      <c r="AF235" s="128">
        <f t="shared" si="147"/>
        <v>0.81725289547424984</v>
      </c>
      <c r="AG235" s="129">
        <f>(X235-Y235)/(W235-Y235)</f>
        <v>0.18274710452575013</v>
      </c>
      <c r="AH235" s="651">
        <v>2004</v>
      </c>
      <c r="AI235" s="87" t="s">
        <v>517</v>
      </c>
      <c r="AJ235" s="1084" t="s">
        <v>633</v>
      </c>
      <c r="AK235" s="1084" t="s">
        <v>8</v>
      </c>
      <c r="AL235" s="1084" t="s">
        <v>627</v>
      </c>
      <c r="AM235" s="1168" t="s">
        <v>636</v>
      </c>
      <c r="AN235" s="548">
        <v>15.89729</v>
      </c>
      <c r="AO235" s="549">
        <v>13.980449999999999</v>
      </c>
      <c r="AP235" s="550">
        <v>13.835889999999999</v>
      </c>
      <c r="AQ235" s="124">
        <f t="shared" si="148"/>
        <v>2.0614000000000008</v>
      </c>
      <c r="AR235" s="125">
        <f t="shared" si="134"/>
        <v>1.9168400000000005</v>
      </c>
      <c r="AS235" s="126">
        <f>AO235-AP235</f>
        <v>0.14456000000000024</v>
      </c>
      <c r="AT235" s="314">
        <f t="shared" si="149"/>
        <v>0.12966989971246676</v>
      </c>
      <c r="AU235" s="314">
        <f t="shared" si="136"/>
        <v>0.12057652593618161</v>
      </c>
      <c r="AV235" s="314">
        <f>(AO235-AP235)/AN235</f>
        <v>9.093373776285156E-3</v>
      </c>
      <c r="AW235" s="128">
        <f t="shared" si="137"/>
        <v>0.92987290191132232</v>
      </c>
      <c r="AX235" s="129">
        <f>(AO235-AP235)/(AN235-AP235)</f>
        <v>7.0127098088677689E-2</v>
      </c>
      <c r="AY235" s="82">
        <v>2004</v>
      </c>
      <c r="AZ235" s="87" t="s">
        <v>517</v>
      </c>
      <c r="BA235" s="82" t="s">
        <v>633</v>
      </c>
      <c r="BB235" s="82" t="s">
        <v>8</v>
      </c>
      <c r="BC235" s="82" t="s">
        <v>627</v>
      </c>
      <c r="BD235" s="1169" t="s">
        <v>636</v>
      </c>
      <c r="BE235" s="124">
        <v>11.359819999999999</v>
      </c>
      <c r="BF235" s="125">
        <v>10.011799999999999</v>
      </c>
      <c r="BG235" s="126">
        <v>9.802861</v>
      </c>
      <c r="BH235" s="124">
        <f t="shared" si="119"/>
        <v>1.5569589999999991</v>
      </c>
      <c r="BI235" s="125">
        <f t="shared" si="135"/>
        <v>1.34802</v>
      </c>
      <c r="BJ235" s="126">
        <f>BF235-BG235</f>
        <v>0.2089389999999991</v>
      </c>
      <c r="BK235" s="314">
        <f t="shared" si="120"/>
        <v>0.13705842170034377</v>
      </c>
      <c r="BL235" s="314">
        <f t="shared" si="121"/>
        <v>0.11866561265935553</v>
      </c>
      <c r="BM235" s="314">
        <f>(BF235-BG235)/BE235</f>
        <v>1.8392809040988247E-2</v>
      </c>
      <c r="BN235" s="128">
        <f t="shared" si="122"/>
        <v>0.86580314574757633</v>
      </c>
      <c r="BO235" s="129">
        <f>(BF235-BG235)/(BE235-BG235)</f>
        <v>0.13419685425242361</v>
      </c>
      <c r="BP235" s="81"/>
      <c r="BQ235" s="81"/>
      <c r="BR235" s="81"/>
      <c r="BS235" s="81"/>
      <c r="BT235" s="81"/>
      <c r="BU235" s="81"/>
      <c r="BV235" s="81"/>
      <c r="BW235" s="81"/>
      <c r="BX235" s="81"/>
    </row>
    <row r="236" spans="1:76" ht="11.45" customHeight="1">
      <c r="A236" s="659">
        <v>2000</v>
      </c>
      <c r="B236" s="90" t="s">
        <v>517</v>
      </c>
      <c r="C236" s="119" t="s">
        <v>633</v>
      </c>
      <c r="D236" s="119" t="s">
        <v>10</v>
      </c>
      <c r="E236" s="119" t="s">
        <v>628</v>
      </c>
      <c r="F236" s="119" t="s">
        <v>631</v>
      </c>
      <c r="G236" s="152">
        <v>32.585470000000001</v>
      </c>
      <c r="H236" s="153">
        <v>30.163150000000002</v>
      </c>
      <c r="I236" s="154">
        <v>30.163150000000002</v>
      </c>
      <c r="J236" s="152">
        <f t="shared" si="140"/>
        <v>2.4223199999999991</v>
      </c>
      <c r="K236" s="153">
        <f t="shared" si="124"/>
        <v>2.4223199999999991</v>
      </c>
      <c r="L236" s="154"/>
      <c r="M236" s="155">
        <f t="shared" si="141"/>
        <v>7.4337427080229293E-2</v>
      </c>
      <c r="N236" s="155">
        <f t="shared" si="142"/>
        <v>7.4337427080229293E-2</v>
      </c>
      <c r="O236" s="155"/>
      <c r="P236" s="156">
        <f t="shared" si="143"/>
        <v>1</v>
      </c>
      <c r="Q236" s="157"/>
      <c r="R236" s="653">
        <v>2000</v>
      </c>
      <c r="S236" s="119" t="s">
        <v>633</v>
      </c>
      <c r="T236" s="119" t="s">
        <v>10</v>
      </c>
      <c r="U236" s="119" t="s">
        <v>628</v>
      </c>
      <c r="V236" s="119" t="s">
        <v>631</v>
      </c>
      <c r="W236" s="152">
        <v>27.0794</v>
      </c>
      <c r="X236" s="153">
        <v>24.695499999999999</v>
      </c>
      <c r="Y236" s="154">
        <v>24.695499999999999</v>
      </c>
      <c r="Z236" s="152">
        <f t="shared" si="144"/>
        <v>2.3839000000000006</v>
      </c>
      <c r="AA236" s="153">
        <f t="shared" si="125"/>
        <v>2.3839000000000006</v>
      </c>
      <c r="AB236" s="154"/>
      <c r="AC236" s="155">
        <f t="shared" si="145"/>
        <v>8.8033708280094852E-2</v>
      </c>
      <c r="AD236" s="155">
        <f t="shared" si="146"/>
        <v>8.8033708280094852E-2</v>
      </c>
      <c r="AE236" s="155"/>
      <c r="AF236" s="156">
        <f t="shared" si="147"/>
        <v>1</v>
      </c>
      <c r="AG236" s="157"/>
      <c r="AH236" s="653">
        <v>2000</v>
      </c>
      <c r="AI236" s="90" t="s">
        <v>517</v>
      </c>
      <c r="AJ236" s="1117" t="s">
        <v>633</v>
      </c>
      <c r="AK236" s="1117" t="s">
        <v>10</v>
      </c>
      <c r="AL236" s="1117" t="s">
        <v>628</v>
      </c>
      <c r="AM236" s="1166" t="s">
        <v>631</v>
      </c>
      <c r="AN236" s="561">
        <v>20.950510000000001</v>
      </c>
      <c r="AO236" s="562">
        <v>18.782240000000002</v>
      </c>
      <c r="AP236" s="563">
        <v>18.782240000000002</v>
      </c>
      <c r="AQ236" s="152">
        <f t="shared" si="148"/>
        <v>2.1682699999999997</v>
      </c>
      <c r="AR236" s="153">
        <f t="shared" si="134"/>
        <v>2.1682699999999997</v>
      </c>
      <c r="AS236" s="154"/>
      <c r="AT236" s="155">
        <f t="shared" si="149"/>
        <v>0.10349485525650687</v>
      </c>
      <c r="AU236" s="155">
        <f t="shared" si="136"/>
        <v>0.10349485525650687</v>
      </c>
      <c r="AV236" s="155"/>
      <c r="AW236" s="156">
        <f t="shared" si="137"/>
        <v>1</v>
      </c>
      <c r="AX236" s="157"/>
      <c r="AY236" s="119">
        <v>2000</v>
      </c>
      <c r="AZ236" s="90" t="s">
        <v>517</v>
      </c>
      <c r="BA236" s="119" t="s">
        <v>633</v>
      </c>
      <c r="BB236" s="119" t="s">
        <v>10</v>
      </c>
      <c r="BC236" s="119" t="s">
        <v>628</v>
      </c>
      <c r="BD236" s="1167" t="s">
        <v>631</v>
      </c>
      <c r="BE236" s="152">
        <v>15.34342</v>
      </c>
      <c r="BF236" s="153">
        <v>13.6059</v>
      </c>
      <c r="BG236" s="154">
        <v>13.6059</v>
      </c>
      <c r="BH236" s="152">
        <f t="shared" si="119"/>
        <v>1.73752</v>
      </c>
      <c r="BI236" s="153">
        <f t="shared" si="135"/>
        <v>1.73752</v>
      </c>
      <c r="BJ236" s="154"/>
      <c r="BK236" s="544">
        <f t="shared" si="120"/>
        <v>0.11324202817885451</v>
      </c>
      <c r="BL236" s="544">
        <f t="shared" si="121"/>
        <v>0.11324202817885451</v>
      </c>
      <c r="BM236" s="544"/>
      <c r="BN236" s="156">
        <f t="shared" si="122"/>
        <v>1</v>
      </c>
      <c r="BO236" s="157"/>
      <c r="BP236" s="81"/>
      <c r="BQ236" s="81"/>
      <c r="BR236" s="81"/>
      <c r="BS236" s="81"/>
      <c r="BT236" s="81"/>
      <c r="BU236" s="81"/>
      <c r="BV236" s="81"/>
      <c r="BW236" s="81"/>
      <c r="BX236" s="81"/>
    </row>
    <row r="237" spans="1:76" ht="11.45" customHeight="1">
      <c r="A237" s="661">
        <v>2013</v>
      </c>
      <c r="B237" s="359" t="s">
        <v>517</v>
      </c>
      <c r="C237" s="116" t="s">
        <v>466</v>
      </c>
      <c r="D237" s="116" t="s">
        <v>20</v>
      </c>
      <c r="E237" s="116" t="s">
        <v>209</v>
      </c>
      <c r="F237" s="505" t="s">
        <v>313</v>
      </c>
      <c r="G237" s="513">
        <v>33.151310000000002</v>
      </c>
      <c r="H237" s="514">
        <v>29.475359999999998</v>
      </c>
      <c r="I237" s="515">
        <v>29.864940000000001</v>
      </c>
      <c r="J237" s="513">
        <f t="shared" si="140"/>
        <v>3.2863700000000016</v>
      </c>
      <c r="K237" s="514">
        <f t="shared" si="124"/>
        <v>3.6759500000000038</v>
      </c>
      <c r="L237" s="515">
        <f t="shared" si="124"/>
        <v>-0.38958000000000226</v>
      </c>
      <c r="M237" s="517">
        <f t="shared" si="141"/>
        <v>9.9132432474010865E-2</v>
      </c>
      <c r="N237" s="517">
        <f t="shared" si="142"/>
        <v>0.11088400428218383</v>
      </c>
      <c r="O237" s="517">
        <f t="shared" si="126"/>
        <v>-1.1751571808172956E-2</v>
      </c>
      <c r="P237" s="516">
        <f t="shared" si="143"/>
        <v>1.1185441687941413</v>
      </c>
      <c r="Q237" s="518">
        <f t="shared" si="127"/>
        <v>-0.11854416879414127</v>
      </c>
      <c r="R237" s="116">
        <v>2013</v>
      </c>
      <c r="S237" s="116" t="s">
        <v>466</v>
      </c>
      <c r="T237" s="116" t="s">
        <v>20</v>
      </c>
      <c r="U237" s="116" t="s">
        <v>209</v>
      </c>
      <c r="V237" s="505" t="s">
        <v>313</v>
      </c>
      <c r="W237" s="513">
        <v>27.942779999999999</v>
      </c>
      <c r="X237" s="514">
        <v>24.169809999999998</v>
      </c>
      <c r="Y237" s="515">
        <v>24.442350000000001</v>
      </c>
      <c r="Z237" s="513">
        <f t="shared" si="144"/>
        <v>3.5004299999999979</v>
      </c>
      <c r="AA237" s="514">
        <f t="shared" si="125"/>
        <v>3.7729700000000008</v>
      </c>
      <c r="AB237" s="515">
        <f t="shared" si="125"/>
        <v>-0.27254000000000289</v>
      </c>
      <c r="AC237" s="517">
        <f t="shared" si="145"/>
        <v>0.12527135811111129</v>
      </c>
      <c r="AD237" s="517">
        <f t="shared" si="146"/>
        <v>0.13502486152057888</v>
      </c>
      <c r="AE237" s="517">
        <f t="shared" si="128"/>
        <v>-9.7535034094675937E-3</v>
      </c>
      <c r="AF237" s="516">
        <f t="shared" si="147"/>
        <v>1.0778590058935624</v>
      </c>
      <c r="AG237" s="518">
        <f t="shared" si="129"/>
        <v>-7.7859005893562525E-2</v>
      </c>
      <c r="AH237" s="116">
        <v>2013</v>
      </c>
      <c r="AI237" s="359" t="s">
        <v>517</v>
      </c>
      <c r="AJ237" s="1106" t="s">
        <v>466</v>
      </c>
      <c r="AK237" s="1106" t="s">
        <v>20</v>
      </c>
      <c r="AL237" s="1106" t="s">
        <v>209</v>
      </c>
      <c r="AM237" s="1133" t="s">
        <v>313</v>
      </c>
      <c r="AN237" s="545">
        <v>22.94848</v>
      </c>
      <c r="AO237" s="546">
        <v>19.39181</v>
      </c>
      <c r="AP237" s="547">
        <v>19.45044</v>
      </c>
      <c r="AQ237" s="513">
        <f t="shared" si="148"/>
        <v>3.4980399999999996</v>
      </c>
      <c r="AR237" s="514">
        <f t="shared" si="134"/>
        <v>3.5566700000000004</v>
      </c>
      <c r="AS237" s="515">
        <f t="shared" si="134"/>
        <v>-5.8630000000000848E-2</v>
      </c>
      <c r="AT237" s="517">
        <f t="shared" si="149"/>
        <v>0.15243013916390102</v>
      </c>
      <c r="AU237" s="517">
        <f t="shared" si="136"/>
        <v>0.15498499247008954</v>
      </c>
      <c r="AV237" s="517">
        <f t="shared" si="130"/>
        <v>-2.5548533061885079E-3</v>
      </c>
      <c r="AW237" s="516">
        <f t="shared" si="137"/>
        <v>1.0167608146276204</v>
      </c>
      <c r="AX237" s="518">
        <f t="shared" ref="AX237:AX247" si="150">(AO237-AP237)/(AN237-AP237)</f>
        <v>-1.6760814627620284E-2</v>
      </c>
      <c r="AY237" s="116">
        <v>2013</v>
      </c>
      <c r="AZ237" s="359" t="s">
        <v>517</v>
      </c>
      <c r="BA237" s="116" t="s">
        <v>466</v>
      </c>
      <c r="BB237" s="116" t="s">
        <v>20</v>
      </c>
      <c r="BC237" s="116" t="s">
        <v>209</v>
      </c>
      <c r="BD237" s="700" t="s">
        <v>313</v>
      </c>
      <c r="BE237" s="513">
        <v>17.942450000000001</v>
      </c>
      <c r="BF237" s="514">
        <v>14.396190000000001</v>
      </c>
      <c r="BG237" s="515">
        <v>14.500640000000001</v>
      </c>
      <c r="BH237" s="513">
        <f t="shared" si="119"/>
        <v>3.4418100000000003</v>
      </c>
      <c r="BI237" s="514">
        <f t="shared" si="135"/>
        <v>3.5462600000000002</v>
      </c>
      <c r="BJ237" s="515">
        <f t="shared" si="135"/>
        <v>-0.10444999999999993</v>
      </c>
      <c r="BK237" s="517">
        <f t="shared" si="120"/>
        <v>0.19182497373547092</v>
      </c>
      <c r="BL237" s="517">
        <f t="shared" si="121"/>
        <v>0.19764636379089812</v>
      </c>
      <c r="BM237" s="517">
        <f t="shared" si="131"/>
        <v>-5.8213900554272089E-3</v>
      </c>
      <c r="BN237" s="516">
        <f t="shared" si="122"/>
        <v>1.0303474044180243</v>
      </c>
      <c r="BO237" s="518">
        <f t="shared" ref="BO237:BO247" si="151">(BF237-BG237)/(BE237-BG237)</f>
        <v>-3.0347404418024214E-2</v>
      </c>
      <c r="BP237" s="81"/>
      <c r="BQ237" s="81"/>
      <c r="BR237" s="81"/>
      <c r="BS237" s="81"/>
      <c r="BT237" s="81"/>
      <c r="BU237" s="81"/>
      <c r="BV237" s="81"/>
      <c r="BW237" s="81"/>
      <c r="BX237" s="81"/>
    </row>
    <row r="238" spans="1:76" ht="11.45" customHeight="1">
      <c r="A238" s="663">
        <v>2010</v>
      </c>
      <c r="B238" s="87" t="s">
        <v>517</v>
      </c>
      <c r="C238" s="82" t="s">
        <v>466</v>
      </c>
      <c r="D238" s="82" t="s">
        <v>4</v>
      </c>
      <c r="E238" s="82" t="s">
        <v>210</v>
      </c>
      <c r="F238" s="506" t="s">
        <v>313</v>
      </c>
      <c r="G238" s="124">
        <v>34.518329999999999</v>
      </c>
      <c r="H238" s="125">
        <v>30.133400000000002</v>
      </c>
      <c r="I238" s="126">
        <v>30.354700000000001</v>
      </c>
      <c r="J238" s="124">
        <f t="shared" si="140"/>
        <v>4.1636299999999977</v>
      </c>
      <c r="K238" s="125">
        <f t="shared" si="124"/>
        <v>4.3849299999999971</v>
      </c>
      <c r="L238" s="126">
        <f t="shared" si="124"/>
        <v>-0.22129999999999939</v>
      </c>
      <c r="M238" s="314">
        <f t="shared" si="141"/>
        <v>0.12062084115888566</v>
      </c>
      <c r="N238" s="314">
        <f t="shared" si="142"/>
        <v>0.12703192767436888</v>
      </c>
      <c r="O238" s="314">
        <f t="shared" si="126"/>
        <v>-6.4110865154832055E-3</v>
      </c>
      <c r="P238" s="128">
        <f t="shared" si="143"/>
        <v>1.0531507362565837</v>
      </c>
      <c r="Q238" s="129">
        <f t="shared" si="127"/>
        <v>-5.3150736256583682E-2</v>
      </c>
      <c r="R238" s="82">
        <v>2010</v>
      </c>
      <c r="S238" s="82" t="s">
        <v>466</v>
      </c>
      <c r="T238" s="82" t="s">
        <v>4</v>
      </c>
      <c r="U238" s="82" t="s">
        <v>210</v>
      </c>
      <c r="V238" s="506" t="s">
        <v>313</v>
      </c>
      <c r="W238" s="124">
        <v>29.378599999999999</v>
      </c>
      <c r="X238" s="125">
        <v>25.162970000000001</v>
      </c>
      <c r="Y238" s="126">
        <v>25.31579</v>
      </c>
      <c r="Z238" s="124">
        <f t="shared" si="144"/>
        <v>4.0628099999999989</v>
      </c>
      <c r="AA238" s="125">
        <f t="shared" si="125"/>
        <v>4.2156299999999973</v>
      </c>
      <c r="AB238" s="126">
        <f t="shared" si="125"/>
        <v>-0.1528199999999984</v>
      </c>
      <c r="AC238" s="314">
        <f t="shared" si="145"/>
        <v>0.13829147746999512</v>
      </c>
      <c r="AD238" s="314">
        <f t="shared" si="146"/>
        <v>0.1434932229582076</v>
      </c>
      <c r="AE238" s="314">
        <f t="shared" si="128"/>
        <v>-5.2017454882124546E-3</v>
      </c>
      <c r="AF238" s="128">
        <f t="shared" si="147"/>
        <v>1.0376143605041828</v>
      </c>
      <c r="AG238" s="129">
        <f t="shared" si="129"/>
        <v>-3.7614360504182681E-2</v>
      </c>
      <c r="AH238" s="82">
        <v>2010</v>
      </c>
      <c r="AI238" s="87" t="s">
        <v>517</v>
      </c>
      <c r="AJ238" s="1084" t="s">
        <v>466</v>
      </c>
      <c r="AK238" s="1084" t="s">
        <v>4</v>
      </c>
      <c r="AL238" s="1084" t="s">
        <v>210</v>
      </c>
      <c r="AM238" s="1131" t="s">
        <v>313</v>
      </c>
      <c r="AN238" s="548">
        <v>23.599799999999998</v>
      </c>
      <c r="AO238" s="549">
        <v>19.829640000000001</v>
      </c>
      <c r="AP238" s="550">
        <v>19.892410000000002</v>
      </c>
      <c r="AQ238" s="124">
        <f t="shared" si="148"/>
        <v>3.7073899999999966</v>
      </c>
      <c r="AR238" s="125">
        <f t="shared" si="134"/>
        <v>3.7701599999999971</v>
      </c>
      <c r="AS238" s="126">
        <f t="shared" si="134"/>
        <v>-6.2770000000000437E-2</v>
      </c>
      <c r="AT238" s="314">
        <f t="shared" si="149"/>
        <v>0.15709412791633814</v>
      </c>
      <c r="AU238" s="314">
        <f t="shared" si="136"/>
        <v>0.15975389621945937</v>
      </c>
      <c r="AV238" s="314">
        <f t="shared" si="130"/>
        <v>-2.6597683031212315E-3</v>
      </c>
      <c r="AW238" s="128">
        <f t="shared" si="137"/>
        <v>1.0169310485274008</v>
      </c>
      <c r="AX238" s="129">
        <f t="shared" si="150"/>
        <v>-1.6931048527400811E-2</v>
      </c>
      <c r="AY238" s="82">
        <v>2010</v>
      </c>
      <c r="AZ238" s="87" t="s">
        <v>517</v>
      </c>
      <c r="BA238" s="82" t="s">
        <v>466</v>
      </c>
      <c r="BB238" s="82" t="s">
        <v>4</v>
      </c>
      <c r="BC238" s="82" t="s">
        <v>210</v>
      </c>
      <c r="BD238" s="1132" t="s">
        <v>313</v>
      </c>
      <c r="BE238" s="124">
        <v>18.66132</v>
      </c>
      <c r="BF238" s="125">
        <v>14.928269999999999</v>
      </c>
      <c r="BG238" s="126">
        <v>14.99338</v>
      </c>
      <c r="BH238" s="124">
        <f t="shared" si="119"/>
        <v>3.6679399999999998</v>
      </c>
      <c r="BI238" s="125">
        <f t="shared" si="135"/>
        <v>3.7330500000000004</v>
      </c>
      <c r="BJ238" s="126">
        <f t="shared" si="135"/>
        <v>-6.5110000000000667E-2</v>
      </c>
      <c r="BK238" s="314">
        <f t="shared" si="120"/>
        <v>0.1965530841333839</v>
      </c>
      <c r="BL238" s="314">
        <f t="shared" si="121"/>
        <v>0.20004211920700146</v>
      </c>
      <c r="BM238" s="314">
        <f t="shared" si="131"/>
        <v>-3.4890350736175506E-3</v>
      </c>
      <c r="BN238" s="128">
        <f t="shared" si="122"/>
        <v>1.0177511082514983</v>
      </c>
      <c r="BO238" s="129">
        <f t="shared" si="151"/>
        <v>-1.7751108251498299E-2</v>
      </c>
      <c r="BP238" s="81"/>
      <c r="BQ238" s="81"/>
      <c r="BR238" s="81"/>
      <c r="BS238" s="81"/>
      <c r="BT238" s="81"/>
      <c r="BU238" s="81"/>
      <c r="BV238" s="81"/>
      <c r="BW238" s="81"/>
      <c r="BX238" s="81"/>
    </row>
    <row r="239" spans="1:76" ht="11.45" customHeight="1">
      <c r="A239" s="663">
        <v>2007</v>
      </c>
      <c r="B239" s="87" t="s">
        <v>517</v>
      </c>
      <c r="C239" s="82" t="s">
        <v>466</v>
      </c>
      <c r="D239" s="82" t="s">
        <v>6</v>
      </c>
      <c r="E239" s="82" t="s">
        <v>211</v>
      </c>
      <c r="F239" s="506" t="s">
        <v>313</v>
      </c>
      <c r="G239" s="124">
        <v>35.910530000000001</v>
      </c>
      <c r="H239" s="125">
        <v>31.851120000000002</v>
      </c>
      <c r="I239" s="126">
        <v>32.078980000000001</v>
      </c>
      <c r="J239" s="124">
        <f t="shared" si="140"/>
        <v>3.83155</v>
      </c>
      <c r="K239" s="125">
        <f t="shared" si="124"/>
        <v>4.0594099999999997</v>
      </c>
      <c r="L239" s="126">
        <f t="shared" si="124"/>
        <v>-0.22785999999999973</v>
      </c>
      <c r="M239" s="314">
        <f t="shared" si="141"/>
        <v>0.10669711641682815</v>
      </c>
      <c r="N239" s="314">
        <f t="shared" si="142"/>
        <v>0.11304233048078097</v>
      </c>
      <c r="O239" s="314">
        <f t="shared" si="126"/>
        <v>-6.3452140639528214E-3</v>
      </c>
      <c r="P239" s="128">
        <f t="shared" si="143"/>
        <v>1.0594694053320457</v>
      </c>
      <c r="Q239" s="129">
        <f t="shared" si="127"/>
        <v>-5.9469405332045706E-2</v>
      </c>
      <c r="R239" s="82">
        <v>2007</v>
      </c>
      <c r="S239" s="82" t="s">
        <v>466</v>
      </c>
      <c r="T239" s="82" t="s">
        <v>6</v>
      </c>
      <c r="U239" s="82" t="s">
        <v>211</v>
      </c>
      <c r="V239" s="506" t="s">
        <v>313</v>
      </c>
      <c r="W239" s="124">
        <v>31.172820000000002</v>
      </c>
      <c r="X239" s="125">
        <v>27.000599999999999</v>
      </c>
      <c r="Y239" s="126">
        <v>27.08278</v>
      </c>
      <c r="Z239" s="124">
        <f t="shared" si="144"/>
        <v>4.0900400000000019</v>
      </c>
      <c r="AA239" s="125">
        <f t="shared" si="125"/>
        <v>4.1722200000000029</v>
      </c>
      <c r="AB239" s="126">
        <f t="shared" si="125"/>
        <v>-8.218000000000103E-2</v>
      </c>
      <c r="AC239" s="314">
        <f t="shared" si="145"/>
        <v>0.13120532566511472</v>
      </c>
      <c r="AD239" s="314">
        <f t="shared" si="146"/>
        <v>0.13384159662167242</v>
      </c>
      <c r="AE239" s="314">
        <f t="shared" si="128"/>
        <v>-2.6362709565577007E-3</v>
      </c>
      <c r="AF239" s="128">
        <f t="shared" si="147"/>
        <v>1.0200927130297017</v>
      </c>
      <c r="AG239" s="129">
        <f t="shared" si="129"/>
        <v>-2.0092713029701663E-2</v>
      </c>
      <c r="AH239" s="82">
        <v>2007</v>
      </c>
      <c r="AI239" s="87" t="s">
        <v>517</v>
      </c>
      <c r="AJ239" s="1084" t="s">
        <v>466</v>
      </c>
      <c r="AK239" s="1084" t="s">
        <v>6</v>
      </c>
      <c r="AL239" s="1084" t="s">
        <v>211</v>
      </c>
      <c r="AM239" s="1131" t="s">
        <v>313</v>
      </c>
      <c r="AN239" s="548">
        <v>25.657160000000001</v>
      </c>
      <c r="AO239" s="549">
        <v>21.844010000000001</v>
      </c>
      <c r="AP239" s="550">
        <v>21.90204</v>
      </c>
      <c r="AQ239" s="124">
        <f t="shared" si="148"/>
        <v>3.7551200000000016</v>
      </c>
      <c r="AR239" s="125">
        <f t="shared" si="134"/>
        <v>3.8131500000000003</v>
      </c>
      <c r="AS239" s="126">
        <f t="shared" si="134"/>
        <v>-5.8029999999998694E-2</v>
      </c>
      <c r="AT239" s="314">
        <f t="shared" si="149"/>
        <v>0.14635758595261522</v>
      </c>
      <c r="AU239" s="314">
        <f t="shared" si="136"/>
        <v>0.14861933277104716</v>
      </c>
      <c r="AV239" s="314">
        <f t="shared" si="130"/>
        <v>-2.2617468184319188E-3</v>
      </c>
      <c r="AW239" s="128">
        <f t="shared" si="137"/>
        <v>1.0154535673959817</v>
      </c>
      <c r="AX239" s="129">
        <f t="shared" si="150"/>
        <v>-1.5453567395981666E-2</v>
      </c>
      <c r="AY239" s="82">
        <v>2007</v>
      </c>
      <c r="AZ239" s="87" t="s">
        <v>517</v>
      </c>
      <c r="BA239" s="82" t="s">
        <v>466</v>
      </c>
      <c r="BB239" s="82" t="s">
        <v>6</v>
      </c>
      <c r="BC239" s="82" t="s">
        <v>211</v>
      </c>
      <c r="BD239" s="1132" t="s">
        <v>313</v>
      </c>
      <c r="BE239" s="124">
        <v>19.769639999999999</v>
      </c>
      <c r="BF239" s="125">
        <v>16.034749999999999</v>
      </c>
      <c r="BG239" s="126">
        <v>16.086169999999999</v>
      </c>
      <c r="BH239" s="124">
        <f t="shared" si="119"/>
        <v>3.6834699999999998</v>
      </c>
      <c r="BI239" s="125">
        <f t="shared" si="135"/>
        <v>3.73489</v>
      </c>
      <c r="BJ239" s="126">
        <f t="shared" si="135"/>
        <v>-5.1420000000000243E-2</v>
      </c>
      <c r="BK239" s="314">
        <f t="shared" si="120"/>
        <v>0.18631952832727353</v>
      </c>
      <c r="BL239" s="314">
        <f t="shared" si="121"/>
        <v>0.18892048615958612</v>
      </c>
      <c r="BM239" s="314">
        <f t="shared" si="131"/>
        <v>-2.6009578323125887E-3</v>
      </c>
      <c r="BN239" s="128">
        <f t="shared" si="122"/>
        <v>1.0139596630351273</v>
      </c>
      <c r="BO239" s="129">
        <f t="shared" si="151"/>
        <v>-1.395966303512727E-2</v>
      </c>
      <c r="BP239" s="81"/>
      <c r="BQ239" s="81"/>
      <c r="BR239" s="81"/>
      <c r="BS239" s="81"/>
      <c r="BT239" s="81"/>
      <c r="BU239" s="81"/>
      <c r="BV239" s="81"/>
      <c r="BW239" s="81"/>
      <c r="BX239" s="81"/>
    </row>
    <row r="240" spans="1:76" ht="11.45" customHeight="1">
      <c r="A240" s="662">
        <v>2004</v>
      </c>
      <c r="B240" s="91" t="s">
        <v>517</v>
      </c>
      <c r="C240" s="121" t="s">
        <v>466</v>
      </c>
      <c r="D240" s="121" t="s">
        <v>8</v>
      </c>
      <c r="E240" s="121" t="s">
        <v>212</v>
      </c>
      <c r="F240" s="507" t="s">
        <v>313</v>
      </c>
      <c r="G240" s="337">
        <v>36.839440000000003</v>
      </c>
      <c r="H240" s="338">
        <v>33.248959999999997</v>
      </c>
      <c r="I240" s="525">
        <v>33.33437</v>
      </c>
      <c r="J240" s="337">
        <f t="shared" si="140"/>
        <v>3.5050700000000035</v>
      </c>
      <c r="K240" s="338">
        <f t="shared" si="124"/>
        <v>3.5904800000000066</v>
      </c>
      <c r="L240" s="525">
        <f t="shared" si="124"/>
        <v>-8.5410000000003095E-2</v>
      </c>
      <c r="M240" s="341">
        <f t="shared" si="141"/>
        <v>9.5144497310491238E-2</v>
      </c>
      <c r="N240" s="341">
        <f t="shared" si="142"/>
        <v>9.7462936461575042E-2</v>
      </c>
      <c r="O240" s="341">
        <f t="shared" si="126"/>
        <v>-2.3184391510838137E-3</v>
      </c>
      <c r="P240" s="526">
        <f t="shared" si="143"/>
        <v>1.0243675589931165</v>
      </c>
      <c r="Q240" s="527">
        <f t="shared" si="127"/>
        <v>-2.4367558993116545E-2</v>
      </c>
      <c r="R240" s="121">
        <v>2004</v>
      </c>
      <c r="S240" s="121" t="s">
        <v>466</v>
      </c>
      <c r="T240" s="121" t="s">
        <v>8</v>
      </c>
      <c r="U240" s="121" t="s">
        <v>212</v>
      </c>
      <c r="V240" s="507" t="s">
        <v>313</v>
      </c>
      <c r="W240" s="337">
        <v>32.601990000000001</v>
      </c>
      <c r="X240" s="338">
        <v>29.354479999999999</v>
      </c>
      <c r="Y240" s="525">
        <v>29.392299999999999</v>
      </c>
      <c r="Z240" s="337">
        <f t="shared" si="144"/>
        <v>3.2096900000000019</v>
      </c>
      <c r="AA240" s="338">
        <f t="shared" si="125"/>
        <v>3.2475100000000019</v>
      </c>
      <c r="AB240" s="525">
        <f t="shared" si="125"/>
        <v>-3.7819999999999965E-2</v>
      </c>
      <c r="AC240" s="341">
        <f t="shared" si="145"/>
        <v>9.8450738743248556E-2</v>
      </c>
      <c r="AD240" s="341">
        <f t="shared" si="146"/>
        <v>9.9610790629651808E-2</v>
      </c>
      <c r="AE240" s="341">
        <f t="shared" si="128"/>
        <v>-1.1600518864032523E-3</v>
      </c>
      <c r="AF240" s="526">
        <f t="shared" si="147"/>
        <v>1.0117830693929943</v>
      </c>
      <c r="AG240" s="527">
        <f t="shared" si="129"/>
        <v>-1.1783069392994321E-2</v>
      </c>
      <c r="AH240" s="121">
        <v>2004</v>
      </c>
      <c r="AI240" s="91" t="s">
        <v>517</v>
      </c>
      <c r="AJ240" s="1113" t="s">
        <v>466</v>
      </c>
      <c r="AK240" s="1113" t="s">
        <v>8</v>
      </c>
      <c r="AL240" s="1113" t="s">
        <v>212</v>
      </c>
      <c r="AM240" s="1134" t="s">
        <v>313</v>
      </c>
      <c r="AN240" s="551">
        <v>27.595459999999999</v>
      </c>
      <c r="AO240" s="552">
        <v>24.56373</v>
      </c>
      <c r="AP240" s="553">
        <v>24.59863</v>
      </c>
      <c r="AQ240" s="337">
        <f t="shared" si="148"/>
        <v>2.9968299999999992</v>
      </c>
      <c r="AR240" s="338">
        <f t="shared" si="134"/>
        <v>3.0317299999999996</v>
      </c>
      <c r="AS240" s="525">
        <f t="shared" si="134"/>
        <v>-3.4900000000000375E-2</v>
      </c>
      <c r="AT240" s="341">
        <f t="shared" si="149"/>
        <v>0.10859866079420308</v>
      </c>
      <c r="AU240" s="341">
        <f t="shared" si="136"/>
        <v>0.10986336158194136</v>
      </c>
      <c r="AV240" s="341">
        <f t="shared" si="130"/>
        <v>-1.2647007877382866E-3</v>
      </c>
      <c r="AW240" s="526">
        <f t="shared" si="137"/>
        <v>1.0116456388917625</v>
      </c>
      <c r="AX240" s="527">
        <f t="shared" si="150"/>
        <v>-1.1645638891762424E-2</v>
      </c>
      <c r="AY240" s="121">
        <v>2004</v>
      </c>
      <c r="AZ240" s="91" t="s">
        <v>517</v>
      </c>
      <c r="BA240" s="121" t="s">
        <v>466</v>
      </c>
      <c r="BB240" s="121" t="s">
        <v>8</v>
      </c>
      <c r="BC240" s="121" t="s">
        <v>212</v>
      </c>
      <c r="BD240" s="1135" t="s">
        <v>313</v>
      </c>
      <c r="BE240" s="337">
        <v>21.349530000000001</v>
      </c>
      <c r="BF240" s="338">
        <v>18.614930000000001</v>
      </c>
      <c r="BG240" s="525">
        <v>18.63457</v>
      </c>
      <c r="BH240" s="337">
        <f t="shared" si="119"/>
        <v>2.7149600000000014</v>
      </c>
      <c r="BI240" s="338">
        <f t="shared" si="135"/>
        <v>2.7346000000000004</v>
      </c>
      <c r="BJ240" s="525">
        <f t="shared" si="135"/>
        <v>-1.9639999999998992E-2</v>
      </c>
      <c r="BK240" s="341">
        <f t="shared" si="120"/>
        <v>0.12716720227564735</v>
      </c>
      <c r="BL240" s="341">
        <f t="shared" si="121"/>
        <v>0.12808712885014331</v>
      </c>
      <c r="BM240" s="341">
        <f t="shared" si="131"/>
        <v>-9.1992657449597201E-4</v>
      </c>
      <c r="BN240" s="526">
        <f t="shared" si="122"/>
        <v>1.0072339923976776</v>
      </c>
      <c r="BO240" s="527">
        <f t="shared" si="151"/>
        <v>-7.2339923976776754E-3</v>
      </c>
      <c r="BP240" s="81"/>
      <c r="BQ240" s="81"/>
      <c r="BR240" s="81"/>
      <c r="BS240" s="81"/>
      <c r="BT240" s="81"/>
      <c r="BU240" s="81"/>
      <c r="BV240" s="81"/>
      <c r="BW240" s="81"/>
      <c r="BX240" s="81"/>
    </row>
    <row r="241" spans="1:76" ht="11.45" customHeight="1">
      <c r="A241" s="661">
        <v>2016</v>
      </c>
      <c r="B241" s="359" t="s">
        <v>518</v>
      </c>
      <c r="C241" s="116" t="s">
        <v>467</v>
      </c>
      <c r="D241" s="116" t="s">
        <v>623</v>
      </c>
      <c r="E241" s="116" t="s">
        <v>713</v>
      </c>
      <c r="F241" s="505" t="s">
        <v>402</v>
      </c>
      <c r="G241" s="513">
        <v>43.465629999999997</v>
      </c>
      <c r="H241" s="514">
        <v>13.97236</v>
      </c>
      <c r="I241" s="515">
        <v>14.4529</v>
      </c>
      <c r="J241" s="513">
        <f t="shared" si="140"/>
        <v>29.012729999999998</v>
      </c>
      <c r="K241" s="514">
        <f t="shared" si="124"/>
        <v>29.493269999999995</v>
      </c>
      <c r="L241" s="515">
        <f t="shared" si="124"/>
        <v>-0.48053999999999952</v>
      </c>
      <c r="M241" s="516">
        <f t="shared" si="141"/>
        <v>0.66748670156167067</v>
      </c>
      <c r="N241" s="517">
        <f t="shared" si="142"/>
        <v>0.67854233333325653</v>
      </c>
      <c r="O241" s="518">
        <f t="shared" si="126"/>
        <v>-1.1055631771585953E-2</v>
      </c>
      <c r="P241" s="517">
        <f t="shared" si="143"/>
        <v>1.0165630742091487</v>
      </c>
      <c r="Q241" s="518">
        <f t="shared" si="127"/>
        <v>-1.6563074209148865E-2</v>
      </c>
      <c r="R241" s="661">
        <v>2016</v>
      </c>
      <c r="S241" s="116" t="s">
        <v>467</v>
      </c>
      <c r="T241" s="116" t="s">
        <v>623</v>
      </c>
      <c r="U241" s="116" t="s">
        <v>713</v>
      </c>
      <c r="V241" s="505" t="s">
        <v>402</v>
      </c>
      <c r="W241" s="513">
        <v>37.136490000000002</v>
      </c>
      <c r="X241" s="514">
        <v>8.1399460000000001</v>
      </c>
      <c r="Y241" s="515">
        <v>8.4341600000000003</v>
      </c>
      <c r="Z241" s="513">
        <f t="shared" si="144"/>
        <v>28.702330000000003</v>
      </c>
      <c r="AA241" s="514">
        <f t="shared" si="125"/>
        <v>28.996544</v>
      </c>
      <c r="AB241" s="515">
        <f t="shared" si="125"/>
        <v>-0.2942140000000002</v>
      </c>
      <c r="AC241" s="516">
        <f t="shared" si="145"/>
        <v>0.77288752921991288</v>
      </c>
      <c r="AD241" s="517">
        <f t="shared" si="146"/>
        <v>0.78081003347381506</v>
      </c>
      <c r="AE241" s="518">
        <f t="shared" si="128"/>
        <v>-7.9225042539022988E-3</v>
      </c>
      <c r="AF241" s="517">
        <f t="shared" si="147"/>
        <v>1.0102505266994002</v>
      </c>
      <c r="AG241" s="518">
        <f t="shared" si="129"/>
        <v>-1.0250526699400369E-2</v>
      </c>
      <c r="AH241" s="661">
        <v>2016</v>
      </c>
      <c r="AI241" s="359" t="s">
        <v>518</v>
      </c>
      <c r="AJ241" s="1106" t="s">
        <v>467</v>
      </c>
      <c r="AK241" s="1106" t="s">
        <v>623</v>
      </c>
      <c r="AL241" s="1106" t="s">
        <v>713</v>
      </c>
      <c r="AM241" s="1133" t="s">
        <v>402</v>
      </c>
      <c r="AN241" s="545">
        <v>30.77073</v>
      </c>
      <c r="AO241" s="546">
        <v>4.3841679999999998</v>
      </c>
      <c r="AP241" s="547">
        <v>4.5546490000000004</v>
      </c>
      <c r="AQ241" s="513">
        <f t="shared" si="148"/>
        <v>26.216080999999999</v>
      </c>
      <c r="AR241" s="514">
        <f t="shared" si="134"/>
        <v>26.386562000000001</v>
      </c>
      <c r="AS241" s="515">
        <f t="shared" si="134"/>
        <v>-0.17048100000000055</v>
      </c>
      <c r="AT241" s="516">
        <f t="shared" si="149"/>
        <v>0.85198111971994162</v>
      </c>
      <c r="AU241" s="517">
        <f t="shared" si="136"/>
        <v>0.85752148226577662</v>
      </c>
      <c r="AV241" s="518">
        <f t="shared" si="130"/>
        <v>-5.5403625458349719E-3</v>
      </c>
      <c r="AW241" s="517">
        <f t="shared" si="137"/>
        <v>1.0065029170454578</v>
      </c>
      <c r="AX241" s="518">
        <f t="shared" si="150"/>
        <v>-6.5029170454577309E-3</v>
      </c>
      <c r="AY241" s="661">
        <v>2016</v>
      </c>
      <c r="AZ241" s="359" t="s">
        <v>518</v>
      </c>
      <c r="BA241" s="116" t="s">
        <v>467</v>
      </c>
      <c r="BB241" s="116" t="s">
        <v>623</v>
      </c>
      <c r="BC241" s="116" t="s">
        <v>713</v>
      </c>
      <c r="BD241" s="700" t="s">
        <v>402</v>
      </c>
      <c r="BE241" s="513">
        <v>26.77525</v>
      </c>
      <c r="BF241" s="514">
        <v>3.9958800000000001</v>
      </c>
      <c r="BG241" s="515">
        <v>4.1350030000000002</v>
      </c>
      <c r="BH241" s="514">
        <f t="shared" si="119"/>
        <v>22.640246999999999</v>
      </c>
      <c r="BI241" s="514">
        <f t="shared" si="135"/>
        <v>22.77937</v>
      </c>
      <c r="BJ241" s="514">
        <f t="shared" si="135"/>
        <v>-0.13912300000000011</v>
      </c>
      <c r="BK241" s="516">
        <f t="shared" si="120"/>
        <v>0.84556622253760461</v>
      </c>
      <c r="BL241" s="517">
        <f t="shared" si="121"/>
        <v>0.85076217775744389</v>
      </c>
      <c r="BM241" s="518">
        <f t="shared" si="131"/>
        <v>-5.195955219839221E-3</v>
      </c>
      <c r="BN241" s="517">
        <f t="shared" si="122"/>
        <v>1.0061449417932589</v>
      </c>
      <c r="BO241" s="518">
        <f t="shared" si="151"/>
        <v>-6.1449417932587097E-3</v>
      </c>
      <c r="BP241" s="81"/>
      <c r="BQ241" s="81"/>
      <c r="BR241" s="81"/>
      <c r="BS241" s="81"/>
      <c r="BT241" s="81"/>
      <c r="BU241" s="81"/>
      <c r="BV241" s="81"/>
      <c r="BW241" s="81"/>
      <c r="BX241" s="81"/>
    </row>
    <row r="242" spans="1:76" ht="11.45" customHeight="1">
      <c r="A242" s="663">
        <v>2013</v>
      </c>
      <c r="B242" s="87" t="s">
        <v>518</v>
      </c>
      <c r="C242" s="82" t="s">
        <v>467</v>
      </c>
      <c r="D242" s="82" t="s">
        <v>20</v>
      </c>
      <c r="E242" s="82" t="s">
        <v>213</v>
      </c>
      <c r="F242" s="506" t="s">
        <v>402</v>
      </c>
      <c r="G242" s="124">
        <v>42.476370000000003</v>
      </c>
      <c r="H242" s="125">
        <v>16.591750000000001</v>
      </c>
      <c r="I242" s="126">
        <v>17.323689999999999</v>
      </c>
      <c r="J242" s="124">
        <f t="shared" si="140"/>
        <v>25.152680000000004</v>
      </c>
      <c r="K242" s="125">
        <f t="shared" si="124"/>
        <v>25.884620000000002</v>
      </c>
      <c r="L242" s="126">
        <f t="shared" si="124"/>
        <v>-0.73193999999999804</v>
      </c>
      <c r="M242" s="128">
        <f t="shared" si="141"/>
        <v>0.59215700400010651</v>
      </c>
      <c r="N242" s="314">
        <f t="shared" si="142"/>
        <v>0.60938870247151533</v>
      </c>
      <c r="O242" s="129">
        <f t="shared" si="126"/>
        <v>-1.7231698471408881E-2</v>
      </c>
      <c r="P242" s="314">
        <f t="shared" si="143"/>
        <v>1.0290998812055017</v>
      </c>
      <c r="Q242" s="129">
        <f t="shared" si="127"/>
        <v>-2.9099881205501676E-2</v>
      </c>
      <c r="R242" s="663">
        <v>2013</v>
      </c>
      <c r="S242" s="82" t="s">
        <v>467</v>
      </c>
      <c r="T242" s="82" t="s">
        <v>20</v>
      </c>
      <c r="U242" s="82" t="s">
        <v>213</v>
      </c>
      <c r="V242" s="506" t="s">
        <v>402</v>
      </c>
      <c r="W242" s="124">
        <v>36.090110000000003</v>
      </c>
      <c r="X242" s="125">
        <v>10.08262</v>
      </c>
      <c r="Y242" s="126">
        <v>10.58691</v>
      </c>
      <c r="Z242" s="124">
        <f t="shared" si="144"/>
        <v>25.503200000000003</v>
      </c>
      <c r="AA242" s="125">
        <f t="shared" si="125"/>
        <v>26.007490000000004</v>
      </c>
      <c r="AB242" s="126">
        <f t="shared" si="125"/>
        <v>-0.50428999999999924</v>
      </c>
      <c r="AC242" s="128">
        <f t="shared" si="145"/>
        <v>0.70665342942983556</v>
      </c>
      <c r="AD242" s="314">
        <f t="shared" si="146"/>
        <v>0.72062650958946928</v>
      </c>
      <c r="AE242" s="129">
        <f t="shared" si="128"/>
        <v>-1.3973080159633739E-2</v>
      </c>
      <c r="AF242" s="314">
        <f t="shared" si="147"/>
        <v>1.0197735970388031</v>
      </c>
      <c r="AG242" s="129">
        <f t="shared" si="129"/>
        <v>-1.977359703880294E-2</v>
      </c>
      <c r="AH242" s="663">
        <v>2013</v>
      </c>
      <c r="AI242" s="87" t="s">
        <v>518</v>
      </c>
      <c r="AJ242" s="1084" t="s">
        <v>467</v>
      </c>
      <c r="AK242" s="1084" t="s">
        <v>20</v>
      </c>
      <c r="AL242" s="1084" t="s">
        <v>213</v>
      </c>
      <c r="AM242" s="1131" t="s">
        <v>402</v>
      </c>
      <c r="AN242" s="548">
        <v>30.222740000000002</v>
      </c>
      <c r="AO242" s="549">
        <v>5.5442559999999999</v>
      </c>
      <c r="AP242" s="550">
        <v>5.879397</v>
      </c>
      <c r="AQ242" s="124">
        <f t="shared" si="148"/>
        <v>24.343343000000001</v>
      </c>
      <c r="AR242" s="125">
        <f t="shared" si="134"/>
        <v>24.678484000000001</v>
      </c>
      <c r="AS242" s="126">
        <f t="shared" si="134"/>
        <v>-0.33514100000000013</v>
      </c>
      <c r="AT242" s="128">
        <f t="shared" si="149"/>
        <v>0.80546446152797524</v>
      </c>
      <c r="AU242" s="314">
        <f t="shared" si="136"/>
        <v>0.816553495811432</v>
      </c>
      <c r="AV242" s="129">
        <f t="shared" si="130"/>
        <v>-1.1089034283456764E-2</v>
      </c>
      <c r="AW242" s="314">
        <f t="shared" si="137"/>
        <v>1.0137672545631879</v>
      </c>
      <c r="AX242" s="129">
        <f t="shared" si="150"/>
        <v>-1.3767254563187978E-2</v>
      </c>
      <c r="AY242" s="663">
        <v>2013</v>
      </c>
      <c r="AZ242" s="87" t="s">
        <v>518</v>
      </c>
      <c r="BA242" s="82" t="s">
        <v>467</v>
      </c>
      <c r="BB242" s="82" t="s">
        <v>20</v>
      </c>
      <c r="BC242" s="82" t="s">
        <v>213</v>
      </c>
      <c r="BD242" s="1132" t="s">
        <v>402</v>
      </c>
      <c r="BE242" s="124">
        <v>26.440899999999999</v>
      </c>
      <c r="BF242" s="125">
        <v>4.7994709999999996</v>
      </c>
      <c r="BG242" s="126">
        <v>5.0863959999999997</v>
      </c>
      <c r="BH242" s="125">
        <f t="shared" si="119"/>
        <v>21.354503999999999</v>
      </c>
      <c r="BI242" s="125">
        <f t="shared" si="135"/>
        <v>21.641428999999999</v>
      </c>
      <c r="BJ242" s="125">
        <f t="shared" si="135"/>
        <v>-0.2869250000000001</v>
      </c>
      <c r="BK242" s="128">
        <f t="shared" si="120"/>
        <v>0.80763151027385605</v>
      </c>
      <c r="BL242" s="314">
        <f t="shared" si="121"/>
        <v>0.81848306978960628</v>
      </c>
      <c r="BM242" s="129">
        <f t="shared" si="131"/>
        <v>-1.0851559515750224E-2</v>
      </c>
      <c r="BN242" s="314">
        <f t="shared" si="122"/>
        <v>1.01343627555105</v>
      </c>
      <c r="BO242" s="129">
        <f t="shared" si="151"/>
        <v>-1.3436275551050033E-2</v>
      </c>
      <c r="BP242" s="81"/>
      <c r="BQ242" s="81"/>
      <c r="BR242" s="81"/>
      <c r="BS242" s="81"/>
      <c r="BT242" s="81"/>
      <c r="BU242" s="81"/>
      <c r="BV242" s="81"/>
      <c r="BW242" s="81"/>
      <c r="BX242" s="81"/>
    </row>
    <row r="243" spans="1:76" ht="11.45" customHeight="1">
      <c r="A243" s="663">
        <v>2010</v>
      </c>
      <c r="B243" s="87" t="s">
        <v>518</v>
      </c>
      <c r="C243" s="82" t="s">
        <v>467</v>
      </c>
      <c r="D243" s="82" t="s">
        <v>4</v>
      </c>
      <c r="E243" s="82" t="s">
        <v>214</v>
      </c>
      <c r="F243" s="506" t="s">
        <v>402</v>
      </c>
      <c r="G243" s="124">
        <v>41.504370000000002</v>
      </c>
      <c r="H243" s="125">
        <v>15.040940000000001</v>
      </c>
      <c r="I243" s="126">
        <v>16.234030000000001</v>
      </c>
      <c r="J243" s="124">
        <f t="shared" si="140"/>
        <v>25.270340000000001</v>
      </c>
      <c r="K243" s="125">
        <f t="shared" si="124"/>
        <v>26.463430000000002</v>
      </c>
      <c r="L243" s="126">
        <f t="shared" si="124"/>
        <v>-1.1930899999999998</v>
      </c>
      <c r="M243" s="128">
        <f t="shared" si="141"/>
        <v>0.60885974175731372</v>
      </c>
      <c r="N243" s="314">
        <f t="shared" si="142"/>
        <v>0.63760587138173641</v>
      </c>
      <c r="O243" s="129">
        <f t="shared" si="126"/>
        <v>-2.8746129624422675E-2</v>
      </c>
      <c r="P243" s="314">
        <f t="shared" si="143"/>
        <v>1.0472130568880356</v>
      </c>
      <c r="Q243" s="129">
        <f t="shared" si="127"/>
        <v>-4.721305688803553E-2</v>
      </c>
      <c r="R243" s="663">
        <v>2010</v>
      </c>
      <c r="S243" s="82" t="s">
        <v>467</v>
      </c>
      <c r="T243" s="82" t="s">
        <v>4</v>
      </c>
      <c r="U243" s="82" t="s">
        <v>214</v>
      </c>
      <c r="V243" s="506" t="s">
        <v>402</v>
      </c>
      <c r="W243" s="124">
        <v>35.249690000000001</v>
      </c>
      <c r="X243" s="125">
        <v>8.8147110000000009</v>
      </c>
      <c r="Y243" s="126">
        <v>9.5621519999999993</v>
      </c>
      <c r="Z243" s="124">
        <f t="shared" si="144"/>
        <v>25.687538000000004</v>
      </c>
      <c r="AA243" s="125">
        <f t="shared" si="125"/>
        <v>26.434978999999998</v>
      </c>
      <c r="AB243" s="126">
        <f t="shared" si="125"/>
        <v>-0.74744099999999847</v>
      </c>
      <c r="AC243" s="128">
        <f t="shared" si="145"/>
        <v>0.72873089096670074</v>
      </c>
      <c r="AD243" s="314">
        <f t="shared" si="146"/>
        <v>0.74993507744323418</v>
      </c>
      <c r="AE243" s="129">
        <f t="shared" si="128"/>
        <v>-2.1204186476533507E-2</v>
      </c>
      <c r="AF243" s="314">
        <f t="shared" si="147"/>
        <v>1.0290974168096605</v>
      </c>
      <c r="AG243" s="129">
        <f t="shared" si="129"/>
        <v>-2.9097416809660714E-2</v>
      </c>
      <c r="AH243" s="663">
        <v>2010</v>
      </c>
      <c r="AI243" s="87" t="s">
        <v>518</v>
      </c>
      <c r="AJ243" s="1084" t="s">
        <v>467</v>
      </c>
      <c r="AK243" s="1084" t="s">
        <v>4</v>
      </c>
      <c r="AL243" s="1084" t="s">
        <v>214</v>
      </c>
      <c r="AM243" s="1131" t="s">
        <v>402</v>
      </c>
      <c r="AN243" s="548">
        <v>29.342559999999999</v>
      </c>
      <c r="AO243" s="549">
        <v>4.5788330000000004</v>
      </c>
      <c r="AP243" s="550">
        <v>4.9499139999999997</v>
      </c>
      <c r="AQ243" s="124">
        <f t="shared" si="148"/>
        <v>24.392645999999999</v>
      </c>
      <c r="AR243" s="125">
        <f t="shared" si="134"/>
        <v>24.763726999999999</v>
      </c>
      <c r="AS243" s="126">
        <f t="shared" si="134"/>
        <v>-0.37108099999999933</v>
      </c>
      <c r="AT243" s="128">
        <f t="shared" si="149"/>
        <v>0.83130599375105652</v>
      </c>
      <c r="AU243" s="314">
        <f t="shared" si="136"/>
        <v>0.84395250448495296</v>
      </c>
      <c r="AV243" s="129">
        <f t="shared" si="130"/>
        <v>-1.2646510733896407E-2</v>
      </c>
      <c r="AW243" s="314">
        <f t="shared" si="137"/>
        <v>1.0152128227499386</v>
      </c>
      <c r="AX243" s="129">
        <f t="shared" si="150"/>
        <v>-1.5212822749938622E-2</v>
      </c>
      <c r="AY243" s="663">
        <v>2010</v>
      </c>
      <c r="AZ243" s="87" t="s">
        <v>518</v>
      </c>
      <c r="BA243" s="82" t="s">
        <v>467</v>
      </c>
      <c r="BB243" s="82" t="s">
        <v>4</v>
      </c>
      <c r="BC243" s="82" t="s">
        <v>214</v>
      </c>
      <c r="BD243" s="1132" t="s">
        <v>402</v>
      </c>
      <c r="BE243" s="124">
        <v>25.365100000000002</v>
      </c>
      <c r="BF243" s="125">
        <v>4.0934439999999999</v>
      </c>
      <c r="BG243" s="126">
        <v>4.4434870000000002</v>
      </c>
      <c r="BH243" s="125">
        <f t="shared" si="119"/>
        <v>20.921613000000001</v>
      </c>
      <c r="BI243" s="125">
        <f t="shared" si="135"/>
        <v>21.271656</v>
      </c>
      <c r="BJ243" s="125">
        <f t="shared" si="135"/>
        <v>-0.35004300000000033</v>
      </c>
      <c r="BK243" s="128">
        <f t="shared" si="120"/>
        <v>0.82481886529128601</v>
      </c>
      <c r="BL243" s="314">
        <f t="shared" si="121"/>
        <v>0.8386190474313131</v>
      </c>
      <c r="BM243" s="129">
        <f t="shared" si="131"/>
        <v>-1.3800182140027057E-2</v>
      </c>
      <c r="BN243" s="314">
        <f t="shared" si="122"/>
        <v>1.0167311669516113</v>
      </c>
      <c r="BO243" s="129">
        <f t="shared" si="151"/>
        <v>-1.673116695161125E-2</v>
      </c>
      <c r="BP243" s="81"/>
      <c r="BQ243" s="81"/>
      <c r="BR243" s="81"/>
      <c r="BS243" s="81"/>
      <c r="BT243" s="81"/>
      <c r="BU243" s="81"/>
      <c r="BV243" s="81"/>
      <c r="BW243" s="81"/>
      <c r="BX243" s="81"/>
    </row>
    <row r="244" spans="1:76" ht="11.45" customHeight="1">
      <c r="A244" s="663">
        <v>2007</v>
      </c>
      <c r="B244" s="87" t="s">
        <v>518</v>
      </c>
      <c r="C244" s="82" t="s">
        <v>467</v>
      </c>
      <c r="D244" s="82" t="s">
        <v>6</v>
      </c>
      <c r="E244" s="82" t="s">
        <v>215</v>
      </c>
      <c r="F244" s="506" t="s">
        <v>402</v>
      </c>
      <c r="G244" s="124">
        <v>42.917940000000002</v>
      </c>
      <c r="H244" s="125">
        <v>14.11511</v>
      </c>
      <c r="I244" s="126">
        <v>15.53647</v>
      </c>
      <c r="J244" s="124">
        <f t="shared" si="140"/>
        <v>27.38147</v>
      </c>
      <c r="K244" s="125">
        <f t="shared" si="124"/>
        <v>28.80283</v>
      </c>
      <c r="L244" s="126">
        <f t="shared" si="124"/>
        <v>-1.42136</v>
      </c>
      <c r="M244" s="128">
        <f t="shared" si="141"/>
        <v>0.6379959056748763</v>
      </c>
      <c r="N244" s="314">
        <f t="shared" si="142"/>
        <v>0.67111399102566427</v>
      </c>
      <c r="O244" s="129">
        <f t="shared" si="126"/>
        <v>-3.3118085350788036E-2</v>
      </c>
      <c r="P244" s="314">
        <f t="shared" si="143"/>
        <v>1.0519095578140985</v>
      </c>
      <c r="Q244" s="129">
        <f t="shared" si="127"/>
        <v>-5.1909557814098367E-2</v>
      </c>
      <c r="R244" s="663">
        <v>2007</v>
      </c>
      <c r="S244" s="82" t="s">
        <v>467</v>
      </c>
      <c r="T244" s="82" t="s">
        <v>6</v>
      </c>
      <c r="U244" s="82" t="s">
        <v>215</v>
      </c>
      <c r="V244" s="506" t="s">
        <v>402</v>
      </c>
      <c r="W244" s="124">
        <v>36.712020000000003</v>
      </c>
      <c r="X244" s="125">
        <v>8.2563840000000006</v>
      </c>
      <c r="Y244" s="126">
        <v>9.1232579999999999</v>
      </c>
      <c r="Z244" s="124">
        <f t="shared" si="144"/>
        <v>27.588762000000003</v>
      </c>
      <c r="AA244" s="125">
        <f t="shared" si="125"/>
        <v>28.455636000000002</v>
      </c>
      <c r="AB244" s="126">
        <f t="shared" si="125"/>
        <v>-0.86687399999999926</v>
      </c>
      <c r="AC244" s="128">
        <f t="shared" si="145"/>
        <v>0.75149125545257389</v>
      </c>
      <c r="AD244" s="314">
        <f t="shared" si="146"/>
        <v>0.77510406673345678</v>
      </c>
      <c r="AE244" s="129">
        <f t="shared" si="128"/>
        <v>-2.3612811280882915E-2</v>
      </c>
      <c r="AF244" s="314">
        <f t="shared" si="147"/>
        <v>1.0314212721832172</v>
      </c>
      <c r="AG244" s="129">
        <f t="shared" si="129"/>
        <v>-3.1421272183217178E-2</v>
      </c>
      <c r="AH244" s="663">
        <v>2007</v>
      </c>
      <c r="AI244" s="87" t="s">
        <v>518</v>
      </c>
      <c r="AJ244" s="1084" t="s">
        <v>467</v>
      </c>
      <c r="AK244" s="1084" t="s">
        <v>6</v>
      </c>
      <c r="AL244" s="1084" t="s">
        <v>215</v>
      </c>
      <c r="AM244" s="1131" t="s">
        <v>402</v>
      </c>
      <c r="AN244" s="548">
        <v>30.955310000000001</v>
      </c>
      <c r="AO244" s="549">
        <v>4.4006119999999997</v>
      </c>
      <c r="AP244" s="550">
        <v>4.8694420000000003</v>
      </c>
      <c r="AQ244" s="124">
        <f t="shared" si="148"/>
        <v>26.085868000000001</v>
      </c>
      <c r="AR244" s="125">
        <f t="shared" si="134"/>
        <v>26.554698000000002</v>
      </c>
      <c r="AS244" s="126">
        <f t="shared" si="134"/>
        <v>-0.46883000000000052</v>
      </c>
      <c r="AT244" s="128">
        <f t="shared" si="149"/>
        <v>0.8426944520988483</v>
      </c>
      <c r="AU244" s="314">
        <f t="shared" si="136"/>
        <v>0.85783983426429911</v>
      </c>
      <c r="AV244" s="129">
        <f t="shared" si="130"/>
        <v>-1.5145382165450791E-2</v>
      </c>
      <c r="AW244" s="314">
        <f t="shared" si="137"/>
        <v>1.0179725666019623</v>
      </c>
      <c r="AX244" s="129">
        <f t="shared" si="150"/>
        <v>-1.797256660196243E-2</v>
      </c>
      <c r="AY244" s="663">
        <v>2007</v>
      </c>
      <c r="AZ244" s="87" t="s">
        <v>518</v>
      </c>
      <c r="BA244" s="82" t="s">
        <v>467</v>
      </c>
      <c r="BB244" s="82" t="s">
        <v>6</v>
      </c>
      <c r="BC244" s="82" t="s">
        <v>215</v>
      </c>
      <c r="BD244" s="1132" t="s">
        <v>402</v>
      </c>
      <c r="BE244" s="124">
        <v>26.542000000000002</v>
      </c>
      <c r="BF244" s="125">
        <v>3.941792</v>
      </c>
      <c r="BG244" s="126">
        <v>4.3734080000000004</v>
      </c>
      <c r="BH244" s="125">
        <f t="shared" si="119"/>
        <v>22.168592</v>
      </c>
      <c r="BI244" s="125">
        <f t="shared" si="135"/>
        <v>22.600208000000002</v>
      </c>
      <c r="BJ244" s="125">
        <f t="shared" si="135"/>
        <v>-0.43161600000000044</v>
      </c>
      <c r="BK244" s="128">
        <f t="shared" si="120"/>
        <v>0.83522688569060355</v>
      </c>
      <c r="BL244" s="314">
        <f t="shared" si="121"/>
        <v>0.85148850877853965</v>
      </c>
      <c r="BM244" s="129">
        <f t="shared" si="131"/>
        <v>-1.6261623087936116E-2</v>
      </c>
      <c r="BN244" s="314">
        <f t="shared" si="122"/>
        <v>1.0194697074130825</v>
      </c>
      <c r="BO244" s="129">
        <f t="shared" si="151"/>
        <v>-1.9469707413082456E-2</v>
      </c>
      <c r="BP244" s="81"/>
      <c r="BQ244" s="81"/>
      <c r="BR244" s="81"/>
      <c r="BS244" s="81"/>
      <c r="BT244" s="81"/>
      <c r="BU244" s="81"/>
      <c r="BV244" s="81"/>
      <c r="BW244" s="81"/>
      <c r="BX244" s="81"/>
    </row>
    <row r="245" spans="1:76" ht="11.45" customHeight="1">
      <c r="A245" s="663">
        <v>2004</v>
      </c>
      <c r="B245" s="87" t="s">
        <v>518</v>
      </c>
      <c r="C245" s="82" t="s">
        <v>467</v>
      </c>
      <c r="D245" s="82" t="s">
        <v>8</v>
      </c>
      <c r="E245" s="82" t="s">
        <v>216</v>
      </c>
      <c r="F245" s="506" t="s">
        <v>402</v>
      </c>
      <c r="G245" s="124">
        <v>47.999000000000002</v>
      </c>
      <c r="H245" s="125">
        <v>15.923349999999999</v>
      </c>
      <c r="I245" s="126">
        <v>17.229669999999999</v>
      </c>
      <c r="J245" s="124">
        <f t="shared" si="140"/>
        <v>30.769330000000004</v>
      </c>
      <c r="K245" s="125">
        <f t="shared" si="124"/>
        <v>32.075650000000003</v>
      </c>
      <c r="L245" s="126">
        <f t="shared" si="124"/>
        <v>-1.3063199999999995</v>
      </c>
      <c r="M245" s="128">
        <f t="shared" si="141"/>
        <v>0.64104106335548661</v>
      </c>
      <c r="N245" s="314">
        <f t="shared" si="142"/>
        <v>0.66825663034646554</v>
      </c>
      <c r="O245" s="129">
        <f t="shared" si="126"/>
        <v>-2.7215566990978966E-2</v>
      </c>
      <c r="P245" s="314">
        <f t="shared" si="143"/>
        <v>1.0424552630817765</v>
      </c>
      <c r="Q245" s="129">
        <f t="shared" si="127"/>
        <v>-4.2455263081776537E-2</v>
      </c>
      <c r="R245" s="663">
        <v>2004</v>
      </c>
      <c r="S245" s="82" t="s">
        <v>467</v>
      </c>
      <c r="T245" s="82" t="s">
        <v>8</v>
      </c>
      <c r="U245" s="82" t="s">
        <v>216</v>
      </c>
      <c r="V245" s="506" t="s">
        <v>402</v>
      </c>
      <c r="W245" s="124">
        <v>41.950020000000002</v>
      </c>
      <c r="X245" s="125">
        <v>10.14545</v>
      </c>
      <c r="Y245" s="126">
        <v>10.747</v>
      </c>
      <c r="Z245" s="124">
        <f t="shared" si="144"/>
        <v>31.203020000000002</v>
      </c>
      <c r="AA245" s="125">
        <f t="shared" si="125"/>
        <v>31.804570000000002</v>
      </c>
      <c r="AB245" s="126">
        <f t="shared" si="125"/>
        <v>-0.60154999999999959</v>
      </c>
      <c r="AC245" s="128">
        <f t="shared" si="145"/>
        <v>0.74381418650098385</v>
      </c>
      <c r="AD245" s="314">
        <f t="shared" si="146"/>
        <v>0.75815386977169497</v>
      </c>
      <c r="AE245" s="129">
        <f t="shared" si="128"/>
        <v>-1.4339683270711183E-2</v>
      </c>
      <c r="AF245" s="314">
        <f t="shared" si="147"/>
        <v>1.0192785826500128</v>
      </c>
      <c r="AG245" s="129">
        <f t="shared" si="129"/>
        <v>-1.9278582650012709E-2</v>
      </c>
      <c r="AH245" s="663">
        <v>2004</v>
      </c>
      <c r="AI245" s="87" t="s">
        <v>518</v>
      </c>
      <c r="AJ245" s="1084" t="s">
        <v>467</v>
      </c>
      <c r="AK245" s="1084" t="s">
        <v>8</v>
      </c>
      <c r="AL245" s="1084" t="s">
        <v>216</v>
      </c>
      <c r="AM245" s="1131" t="s">
        <v>402</v>
      </c>
      <c r="AN245" s="548">
        <v>35.982309999999998</v>
      </c>
      <c r="AO245" s="549">
        <v>5.6916159999999998</v>
      </c>
      <c r="AP245" s="550">
        <v>5.7289079999999997</v>
      </c>
      <c r="AQ245" s="124">
        <f t="shared" si="148"/>
        <v>30.253401999999998</v>
      </c>
      <c r="AR245" s="125">
        <f t="shared" si="134"/>
        <v>30.290693999999998</v>
      </c>
      <c r="AS245" s="126">
        <f t="shared" si="134"/>
        <v>-3.7291999999999881E-2</v>
      </c>
      <c r="AT245" s="128">
        <f t="shared" si="149"/>
        <v>0.84078543039621412</v>
      </c>
      <c r="AU245" s="314">
        <f t="shared" si="136"/>
        <v>0.84182182855964505</v>
      </c>
      <c r="AV245" s="129">
        <f t="shared" si="130"/>
        <v>-1.0363981634308604E-3</v>
      </c>
      <c r="AW245" s="314">
        <f t="shared" si="137"/>
        <v>1.0012326547606119</v>
      </c>
      <c r="AX245" s="129">
        <f t="shared" si="150"/>
        <v>-1.2326547606117118E-3</v>
      </c>
      <c r="AY245" s="663">
        <v>2004</v>
      </c>
      <c r="AZ245" s="87" t="s">
        <v>518</v>
      </c>
      <c r="BA245" s="82" t="s">
        <v>467</v>
      </c>
      <c r="BB245" s="82" t="s">
        <v>8</v>
      </c>
      <c r="BC245" s="82" t="s">
        <v>216</v>
      </c>
      <c r="BD245" s="1132" t="s">
        <v>402</v>
      </c>
      <c r="BE245" s="124">
        <v>31.266089999999998</v>
      </c>
      <c r="BF245" s="125">
        <v>4.6888040000000002</v>
      </c>
      <c r="BG245" s="126">
        <v>4.8907499999999997</v>
      </c>
      <c r="BH245" s="125">
        <f t="shared" si="119"/>
        <v>26.375339999999998</v>
      </c>
      <c r="BI245" s="125">
        <f t="shared" si="135"/>
        <v>26.577285999999997</v>
      </c>
      <c r="BJ245" s="125">
        <f t="shared" si="135"/>
        <v>-0.20194599999999951</v>
      </c>
      <c r="BK245" s="128">
        <f t="shared" si="120"/>
        <v>0.84357653931143928</v>
      </c>
      <c r="BL245" s="314">
        <f t="shared" si="121"/>
        <v>0.85003548572910781</v>
      </c>
      <c r="BM245" s="129">
        <f t="shared" si="131"/>
        <v>-6.4589464176684555E-3</v>
      </c>
      <c r="BN245" s="314">
        <f t="shared" si="122"/>
        <v>1.0076566216776732</v>
      </c>
      <c r="BO245" s="129">
        <f t="shared" si="151"/>
        <v>-7.6566216776731422E-3</v>
      </c>
      <c r="BP245" s="81"/>
      <c r="BQ245" s="81"/>
      <c r="BR245" s="81"/>
      <c r="BS245" s="81"/>
      <c r="BT245" s="81"/>
      <c r="BU245" s="81"/>
      <c r="BV245" s="81"/>
      <c r="BW245" s="81"/>
      <c r="BX245" s="81"/>
    </row>
    <row r="246" spans="1:76" ht="11.45" customHeight="1">
      <c r="A246" s="663">
        <v>1999</v>
      </c>
      <c r="B246" s="87" t="s">
        <v>518</v>
      </c>
      <c r="C246" s="82" t="s">
        <v>467</v>
      </c>
      <c r="D246" s="82" t="s">
        <v>10</v>
      </c>
      <c r="E246" s="82" t="s">
        <v>217</v>
      </c>
      <c r="F246" s="506" t="s">
        <v>402</v>
      </c>
      <c r="G246" s="124">
        <v>42.293669999999999</v>
      </c>
      <c r="H246" s="125">
        <v>12.54217</v>
      </c>
      <c r="I246" s="126">
        <v>15.22292</v>
      </c>
      <c r="J246" s="124">
        <f t="shared" si="140"/>
        <v>27.070749999999997</v>
      </c>
      <c r="K246" s="125">
        <f t="shared" si="124"/>
        <v>29.7515</v>
      </c>
      <c r="L246" s="126">
        <f t="shared" si="124"/>
        <v>-2.6807499999999997</v>
      </c>
      <c r="M246" s="128">
        <f t="shared" si="141"/>
        <v>0.64006623213355562</v>
      </c>
      <c r="N246" s="314">
        <f t="shared" si="142"/>
        <v>0.70345042177706496</v>
      </c>
      <c r="O246" s="129">
        <f t="shared" si="126"/>
        <v>-6.3384189643509295E-2</v>
      </c>
      <c r="P246" s="314">
        <f t="shared" si="143"/>
        <v>1.0990275481839256</v>
      </c>
      <c r="Q246" s="129">
        <f t="shared" si="127"/>
        <v>-9.9027548183925451E-2</v>
      </c>
      <c r="R246" s="663">
        <v>1999</v>
      </c>
      <c r="S246" s="82" t="s">
        <v>467</v>
      </c>
      <c r="T246" s="82" t="s">
        <v>10</v>
      </c>
      <c r="U246" s="82" t="s">
        <v>217</v>
      </c>
      <c r="V246" s="506" t="s">
        <v>402</v>
      </c>
      <c r="W246" s="124">
        <v>36.101219999999998</v>
      </c>
      <c r="X246" s="125">
        <v>7.532006</v>
      </c>
      <c r="Y246" s="126">
        <v>9.0885440000000006</v>
      </c>
      <c r="Z246" s="124">
        <f t="shared" si="144"/>
        <v>27.012675999999999</v>
      </c>
      <c r="AA246" s="125">
        <f t="shared" si="125"/>
        <v>28.569213999999999</v>
      </c>
      <c r="AB246" s="126">
        <f t="shared" si="125"/>
        <v>-1.5565380000000006</v>
      </c>
      <c r="AC246" s="128">
        <f t="shared" si="145"/>
        <v>0.7482482863460016</v>
      </c>
      <c r="AD246" s="314">
        <f t="shared" si="146"/>
        <v>0.79136422536412898</v>
      </c>
      <c r="AE246" s="129">
        <f t="shared" si="128"/>
        <v>-4.3115939018127387E-2</v>
      </c>
      <c r="AF246" s="314">
        <f t="shared" si="147"/>
        <v>1.0576225028575472</v>
      </c>
      <c r="AG246" s="129">
        <f t="shared" si="129"/>
        <v>-5.7622502857547352E-2</v>
      </c>
      <c r="AH246" s="663">
        <v>1999</v>
      </c>
      <c r="AI246" s="87" t="s">
        <v>518</v>
      </c>
      <c r="AJ246" s="1084" t="s">
        <v>467</v>
      </c>
      <c r="AK246" s="1084" t="s">
        <v>10</v>
      </c>
      <c r="AL246" s="1084" t="s">
        <v>217</v>
      </c>
      <c r="AM246" s="1131" t="s">
        <v>402</v>
      </c>
      <c r="AN246" s="548">
        <v>29.953869999999998</v>
      </c>
      <c r="AO246" s="549">
        <v>4.1934560000000003</v>
      </c>
      <c r="AP246" s="550">
        <v>4.712459</v>
      </c>
      <c r="AQ246" s="124">
        <f t="shared" si="148"/>
        <v>25.241410999999999</v>
      </c>
      <c r="AR246" s="125">
        <f t="shared" si="134"/>
        <v>25.760413999999997</v>
      </c>
      <c r="AS246" s="126">
        <f t="shared" si="134"/>
        <v>-0.51900299999999966</v>
      </c>
      <c r="AT246" s="128">
        <f t="shared" si="149"/>
        <v>0.84267612164972339</v>
      </c>
      <c r="AU246" s="314">
        <f t="shared" si="136"/>
        <v>0.86000286440449925</v>
      </c>
      <c r="AV246" s="129">
        <f t="shared" si="130"/>
        <v>-1.7326742754775918E-2</v>
      </c>
      <c r="AW246" s="314">
        <f t="shared" si="137"/>
        <v>1.0205615684479761</v>
      </c>
      <c r="AX246" s="129">
        <f t="shared" si="150"/>
        <v>-2.056156844797621E-2</v>
      </c>
      <c r="AY246" s="663">
        <v>1999</v>
      </c>
      <c r="AZ246" s="87" t="s">
        <v>518</v>
      </c>
      <c r="BA246" s="82" t="s">
        <v>467</v>
      </c>
      <c r="BB246" s="82" t="s">
        <v>10</v>
      </c>
      <c r="BC246" s="82" t="s">
        <v>217</v>
      </c>
      <c r="BD246" s="1132" t="s">
        <v>402</v>
      </c>
      <c r="BE246" s="124">
        <v>26.109449999999999</v>
      </c>
      <c r="BF246" s="125">
        <v>3.6826349999999999</v>
      </c>
      <c r="BG246" s="126">
        <v>4.2946759999999999</v>
      </c>
      <c r="BH246" s="125">
        <f t="shared" si="119"/>
        <v>21.814774</v>
      </c>
      <c r="BI246" s="125">
        <f t="shared" si="135"/>
        <v>22.426814999999998</v>
      </c>
      <c r="BJ246" s="125">
        <f t="shared" si="135"/>
        <v>-0.61204100000000006</v>
      </c>
      <c r="BK246" s="128">
        <f t="shared" si="120"/>
        <v>0.83551258260897876</v>
      </c>
      <c r="BL246" s="314">
        <f t="shared" si="121"/>
        <v>0.85895394196354191</v>
      </c>
      <c r="BM246" s="129">
        <f t="shared" si="131"/>
        <v>-2.3441359354563197E-2</v>
      </c>
      <c r="BN246" s="314">
        <f t="shared" si="122"/>
        <v>1.0280562613208828</v>
      </c>
      <c r="BO246" s="129">
        <f t="shared" si="151"/>
        <v>-2.8056261320882812E-2</v>
      </c>
      <c r="BP246" s="81"/>
      <c r="BQ246" s="81"/>
      <c r="BR246" s="81"/>
      <c r="BS246" s="81"/>
      <c r="BT246" s="81"/>
      <c r="BU246" s="81"/>
      <c r="BV246" s="81"/>
      <c r="BW246" s="81"/>
      <c r="BX246" s="81"/>
    </row>
    <row r="247" spans="1:76" ht="11.45" customHeight="1">
      <c r="A247" s="663">
        <v>1995</v>
      </c>
      <c r="B247" s="87" t="s">
        <v>518</v>
      </c>
      <c r="C247" s="82" t="s">
        <v>467</v>
      </c>
      <c r="D247" s="82" t="s">
        <v>12</v>
      </c>
      <c r="E247" s="82" t="s">
        <v>218</v>
      </c>
      <c r="F247" s="506" t="s">
        <v>402</v>
      </c>
      <c r="G247" s="124">
        <v>52.247909999999997</v>
      </c>
      <c r="H247" s="125">
        <v>19.245539999999998</v>
      </c>
      <c r="I247" s="126">
        <v>17.62867</v>
      </c>
      <c r="J247" s="124">
        <f t="shared" si="140"/>
        <v>34.619239999999998</v>
      </c>
      <c r="K247" s="125">
        <f t="shared" ref="K247:L313" si="152">G247-H247</f>
        <v>33.002369999999999</v>
      </c>
      <c r="L247" s="126">
        <f t="shared" si="152"/>
        <v>1.6168699999999987</v>
      </c>
      <c r="M247" s="128">
        <f t="shared" si="141"/>
        <v>0.66259569043048805</v>
      </c>
      <c r="N247" s="314">
        <f t="shared" si="142"/>
        <v>0.63164957220298379</v>
      </c>
      <c r="O247" s="129">
        <f t="shared" si="126"/>
        <v>3.0946118227504198E-2</v>
      </c>
      <c r="P247" s="314">
        <f t="shared" si="143"/>
        <v>0.95329562405182788</v>
      </c>
      <c r="Q247" s="129">
        <f t="shared" si="127"/>
        <v>4.6704375948172137E-2</v>
      </c>
      <c r="R247" s="663">
        <v>1995</v>
      </c>
      <c r="S247" s="82" t="s">
        <v>467</v>
      </c>
      <c r="T247" s="82" t="s">
        <v>12</v>
      </c>
      <c r="U247" s="82" t="s">
        <v>218</v>
      </c>
      <c r="V247" s="506" t="s">
        <v>402</v>
      </c>
      <c r="W247" s="124">
        <v>46.318689999999997</v>
      </c>
      <c r="X247" s="125">
        <v>13.017659999999999</v>
      </c>
      <c r="Y247" s="126">
        <v>11.542759999999999</v>
      </c>
      <c r="Z247" s="124">
        <f t="shared" si="144"/>
        <v>34.775929999999995</v>
      </c>
      <c r="AA247" s="125">
        <f t="shared" ref="AA247:AB313" si="153">W247-X247</f>
        <v>33.301029999999997</v>
      </c>
      <c r="AB247" s="126">
        <f t="shared" si="153"/>
        <v>1.4748999999999999</v>
      </c>
      <c r="AC247" s="128">
        <f t="shared" si="145"/>
        <v>0.75079692452441982</v>
      </c>
      <c r="AD247" s="314">
        <f t="shared" si="146"/>
        <v>0.71895448683889807</v>
      </c>
      <c r="AE247" s="129">
        <f t="shared" si="128"/>
        <v>3.1842437685521759E-2</v>
      </c>
      <c r="AF247" s="314">
        <f t="shared" si="147"/>
        <v>0.95758848145829611</v>
      </c>
      <c r="AG247" s="129">
        <f t="shared" si="129"/>
        <v>4.2411518541703989E-2</v>
      </c>
      <c r="AH247" s="663">
        <v>1995</v>
      </c>
      <c r="AI247" s="87" t="s">
        <v>518</v>
      </c>
      <c r="AJ247" s="1084" t="s">
        <v>467</v>
      </c>
      <c r="AK247" s="1084" t="s">
        <v>12</v>
      </c>
      <c r="AL247" s="1084" t="s">
        <v>218</v>
      </c>
      <c r="AM247" s="1131" t="s">
        <v>402</v>
      </c>
      <c r="AN247" s="548">
        <v>39.864359999999998</v>
      </c>
      <c r="AO247" s="549">
        <v>8.4318589999999993</v>
      </c>
      <c r="AP247" s="550">
        <v>7.1690820000000004</v>
      </c>
      <c r="AQ247" s="124">
        <f t="shared" si="148"/>
        <v>32.695277999999995</v>
      </c>
      <c r="AR247" s="125">
        <f t="shared" si="134"/>
        <v>31.432500999999998</v>
      </c>
      <c r="AS247" s="126">
        <f t="shared" si="134"/>
        <v>1.2627769999999989</v>
      </c>
      <c r="AT247" s="128">
        <f t="shared" si="149"/>
        <v>0.82016312315060358</v>
      </c>
      <c r="AU247" s="314">
        <f t="shared" si="136"/>
        <v>0.78848628198220161</v>
      </c>
      <c r="AV247" s="129">
        <f t="shared" si="130"/>
        <v>3.1676841168402026E-2</v>
      </c>
      <c r="AW247" s="314">
        <f t="shared" si="137"/>
        <v>0.96137738911411008</v>
      </c>
      <c r="AX247" s="129">
        <f t="shared" si="150"/>
        <v>3.8622610885889981E-2</v>
      </c>
      <c r="AY247" s="663">
        <v>1995</v>
      </c>
      <c r="AZ247" s="87" t="s">
        <v>518</v>
      </c>
      <c r="BA247" s="82" t="s">
        <v>467</v>
      </c>
      <c r="BB247" s="82" t="s">
        <v>12</v>
      </c>
      <c r="BC247" s="82" t="s">
        <v>218</v>
      </c>
      <c r="BD247" s="1132" t="s">
        <v>402</v>
      </c>
      <c r="BE247" s="124">
        <v>34.948230000000002</v>
      </c>
      <c r="BF247" s="125">
        <v>7.10222</v>
      </c>
      <c r="BG247" s="126">
        <v>6.2035169999999997</v>
      </c>
      <c r="BH247" s="125">
        <f t="shared" ref="BH247:BH317" si="154">BE247-BG247</f>
        <v>28.744713000000004</v>
      </c>
      <c r="BI247" s="125">
        <f t="shared" si="135"/>
        <v>27.846010000000003</v>
      </c>
      <c r="BJ247" s="125">
        <f t="shared" si="135"/>
        <v>0.89870300000000025</v>
      </c>
      <c r="BK247" s="128">
        <f t="shared" ref="BK247:BK317" si="155">(BE247-BG247)/BE247</f>
        <v>0.82249410055959926</v>
      </c>
      <c r="BL247" s="314">
        <f t="shared" ref="BL247:BL317" si="156">(BE247-BF247)/BE247</f>
        <v>0.79677883543744565</v>
      </c>
      <c r="BM247" s="129">
        <f t="shared" si="131"/>
        <v>2.5715265122153545E-2</v>
      </c>
      <c r="BN247" s="314">
        <f t="shared" ref="BN247:BN317" si="157">(BE247-BF247)/(BE247-BG247)</f>
        <v>0.96873501572271736</v>
      </c>
      <c r="BO247" s="129">
        <f t="shared" si="151"/>
        <v>3.1264984277282575E-2</v>
      </c>
      <c r="BP247" s="81"/>
      <c r="BQ247" s="81"/>
      <c r="BR247" s="81"/>
      <c r="BS247" s="81"/>
      <c r="BT247" s="81"/>
      <c r="BU247" s="81"/>
      <c r="BV247" s="81"/>
      <c r="BW247" s="81"/>
      <c r="BX247" s="81"/>
    </row>
    <row r="248" spans="1:76" ht="11.45" customHeight="1">
      <c r="A248" s="664">
        <v>1992</v>
      </c>
      <c r="B248" s="90" t="s">
        <v>518</v>
      </c>
      <c r="C248" s="119" t="s">
        <v>467</v>
      </c>
      <c r="D248" s="119" t="s">
        <v>14</v>
      </c>
      <c r="E248" s="119" t="s">
        <v>219</v>
      </c>
      <c r="F248" s="496" t="s">
        <v>401</v>
      </c>
      <c r="G248" s="152">
        <v>43.043729999999996</v>
      </c>
      <c r="H248" s="153">
        <v>12.335559999999999</v>
      </c>
      <c r="I248" s="154">
        <v>12.335559999999999</v>
      </c>
      <c r="J248" s="152">
        <f t="shared" si="140"/>
        <v>30.708169999999996</v>
      </c>
      <c r="K248" s="153">
        <f t="shared" si="152"/>
        <v>30.708169999999996</v>
      </c>
      <c r="L248" s="154"/>
      <c r="M248" s="156">
        <f t="shared" si="141"/>
        <v>0.71341795889900805</v>
      </c>
      <c r="N248" s="155">
        <f t="shared" si="142"/>
        <v>0.71341795889900805</v>
      </c>
      <c r="O248" s="157"/>
      <c r="P248" s="155">
        <f t="shared" si="143"/>
        <v>1</v>
      </c>
      <c r="Q248" s="157"/>
      <c r="R248" s="664">
        <v>1992</v>
      </c>
      <c r="S248" s="119" t="s">
        <v>467</v>
      </c>
      <c r="T248" s="119" t="s">
        <v>14</v>
      </c>
      <c r="U248" s="119" t="s">
        <v>219</v>
      </c>
      <c r="V248" s="496" t="s">
        <v>401</v>
      </c>
      <c r="W248" s="152">
        <v>34.645180000000003</v>
      </c>
      <c r="X248" s="153">
        <v>5.6986480000000004</v>
      </c>
      <c r="Y248" s="154">
        <v>5.6986480000000004</v>
      </c>
      <c r="Z248" s="152">
        <f t="shared" si="144"/>
        <v>28.946532000000005</v>
      </c>
      <c r="AA248" s="153">
        <f t="shared" si="153"/>
        <v>28.946532000000005</v>
      </c>
      <c r="AB248" s="154"/>
      <c r="AC248" s="156">
        <f t="shared" si="145"/>
        <v>0.83551397337234223</v>
      </c>
      <c r="AD248" s="155">
        <f t="shared" si="146"/>
        <v>0.83551397337234223</v>
      </c>
      <c r="AE248" s="157"/>
      <c r="AF248" s="155">
        <f t="shared" si="147"/>
        <v>1</v>
      </c>
      <c r="AG248" s="157"/>
      <c r="AH248" s="664">
        <v>1992</v>
      </c>
      <c r="AI248" s="90" t="s">
        <v>518</v>
      </c>
      <c r="AJ248" s="1117" t="s">
        <v>467</v>
      </c>
      <c r="AK248" s="1117" t="s">
        <v>14</v>
      </c>
      <c r="AL248" s="1117" t="s">
        <v>219</v>
      </c>
      <c r="AM248" s="1123" t="s">
        <v>401</v>
      </c>
      <c r="AN248" s="561">
        <v>27.172689999999999</v>
      </c>
      <c r="AO248" s="562">
        <v>2.3674460000000002</v>
      </c>
      <c r="AP248" s="563">
        <v>2.3674460000000002</v>
      </c>
      <c r="AQ248" s="152">
        <f t="shared" si="148"/>
        <v>24.805243999999998</v>
      </c>
      <c r="AR248" s="153">
        <f t="shared" si="134"/>
        <v>24.805243999999998</v>
      </c>
      <c r="AS248" s="154"/>
      <c r="AT248" s="156">
        <f t="shared" si="149"/>
        <v>0.9128740658359551</v>
      </c>
      <c r="AU248" s="155">
        <f t="shared" si="136"/>
        <v>0.9128740658359551</v>
      </c>
      <c r="AV248" s="157"/>
      <c r="AW248" s="155">
        <f t="shared" si="137"/>
        <v>1</v>
      </c>
      <c r="AX248" s="157"/>
      <c r="AY248" s="664">
        <v>1992</v>
      </c>
      <c r="AZ248" s="90" t="s">
        <v>518</v>
      </c>
      <c r="BA248" s="119" t="s">
        <v>467</v>
      </c>
      <c r="BB248" s="119" t="s">
        <v>14</v>
      </c>
      <c r="BC248" s="119" t="s">
        <v>219</v>
      </c>
      <c r="BD248" s="1124" t="s">
        <v>401</v>
      </c>
      <c r="BE248" s="152">
        <v>22.89828</v>
      </c>
      <c r="BF248" s="153">
        <v>2.4480680000000001</v>
      </c>
      <c r="BG248" s="154">
        <v>2.4480680000000001</v>
      </c>
      <c r="BH248" s="153">
        <f t="shared" si="154"/>
        <v>20.450212000000001</v>
      </c>
      <c r="BI248" s="153">
        <f t="shared" si="135"/>
        <v>20.450212000000001</v>
      </c>
      <c r="BJ248" s="153"/>
      <c r="BK248" s="156">
        <f t="shared" si="155"/>
        <v>0.89308943728524592</v>
      </c>
      <c r="BL248" s="155">
        <f t="shared" si="156"/>
        <v>0.89308943728524592</v>
      </c>
      <c r="BM248" s="157"/>
      <c r="BN248" s="155">
        <f t="shared" si="157"/>
        <v>1</v>
      </c>
      <c r="BO248" s="157"/>
      <c r="BP248" s="81"/>
      <c r="BQ248" s="81"/>
      <c r="BR248" s="81"/>
      <c r="BS248" s="81"/>
      <c r="BT248" s="81"/>
      <c r="BU248" s="81"/>
      <c r="BV248" s="81"/>
      <c r="BW248" s="81"/>
      <c r="BX248" s="81"/>
    </row>
    <row r="249" spans="1:76" ht="11.45" customHeight="1">
      <c r="A249" s="665">
        <v>1986</v>
      </c>
      <c r="B249" s="101" t="s">
        <v>518</v>
      </c>
      <c r="C249" s="158" t="s">
        <v>467</v>
      </c>
      <c r="D249" s="158" t="s">
        <v>16</v>
      </c>
      <c r="E249" s="158" t="s">
        <v>220</v>
      </c>
      <c r="F249" s="497" t="s">
        <v>401</v>
      </c>
      <c r="G249" s="159">
        <v>30.276620000000001</v>
      </c>
      <c r="H249" s="160">
        <v>16.957129999999999</v>
      </c>
      <c r="I249" s="161">
        <v>16.957129999999999</v>
      </c>
      <c r="J249" s="159">
        <f t="shared" si="140"/>
        <v>13.319490000000002</v>
      </c>
      <c r="K249" s="160">
        <f t="shared" si="152"/>
        <v>13.319490000000002</v>
      </c>
      <c r="L249" s="161"/>
      <c r="M249" s="163">
        <f t="shared" si="141"/>
        <v>0.43992658361468356</v>
      </c>
      <c r="N249" s="162">
        <f t="shared" si="142"/>
        <v>0.43992658361468356</v>
      </c>
      <c r="O249" s="164"/>
      <c r="P249" s="162">
        <f t="shared" si="143"/>
        <v>1</v>
      </c>
      <c r="Q249" s="164"/>
      <c r="R249" s="665">
        <v>1986</v>
      </c>
      <c r="S249" s="158" t="s">
        <v>467</v>
      </c>
      <c r="T249" s="158" t="s">
        <v>16</v>
      </c>
      <c r="U249" s="158" t="s">
        <v>220</v>
      </c>
      <c r="V249" s="497" t="s">
        <v>401</v>
      </c>
      <c r="W249" s="159">
        <v>23.901979999999998</v>
      </c>
      <c r="X249" s="160">
        <v>9.7344880000000007</v>
      </c>
      <c r="Y249" s="161">
        <v>9.7344880000000007</v>
      </c>
      <c r="Z249" s="159">
        <f t="shared" si="144"/>
        <v>14.167491999999998</v>
      </c>
      <c r="AA249" s="160">
        <f t="shared" si="153"/>
        <v>14.167491999999998</v>
      </c>
      <c r="AB249" s="161"/>
      <c r="AC249" s="163">
        <f t="shared" si="145"/>
        <v>0.59273298697430077</v>
      </c>
      <c r="AD249" s="162">
        <f t="shared" si="146"/>
        <v>0.59273298697430077</v>
      </c>
      <c r="AE249" s="164"/>
      <c r="AF249" s="162">
        <f t="shared" si="147"/>
        <v>1</v>
      </c>
      <c r="AG249" s="164"/>
      <c r="AH249" s="665">
        <v>1986</v>
      </c>
      <c r="AI249" s="101" t="s">
        <v>518</v>
      </c>
      <c r="AJ249" s="1125" t="s">
        <v>467</v>
      </c>
      <c r="AK249" s="1125" t="s">
        <v>16</v>
      </c>
      <c r="AL249" s="1125" t="s">
        <v>220</v>
      </c>
      <c r="AM249" s="1126" t="s">
        <v>401</v>
      </c>
      <c r="AN249" s="570">
        <v>18.54494</v>
      </c>
      <c r="AO249" s="571">
        <v>4.4710219999999996</v>
      </c>
      <c r="AP249" s="572">
        <v>4.4710219999999996</v>
      </c>
      <c r="AQ249" s="159">
        <f t="shared" si="148"/>
        <v>14.073918000000001</v>
      </c>
      <c r="AR249" s="160">
        <f t="shared" si="134"/>
        <v>14.073918000000001</v>
      </c>
      <c r="AS249" s="161"/>
      <c r="AT249" s="163">
        <f t="shared" si="149"/>
        <v>0.75890879129293487</v>
      </c>
      <c r="AU249" s="162">
        <f t="shared" si="136"/>
        <v>0.75890879129293487</v>
      </c>
      <c r="AV249" s="164"/>
      <c r="AW249" s="162">
        <f t="shared" si="137"/>
        <v>1</v>
      </c>
      <c r="AX249" s="164"/>
      <c r="AY249" s="665">
        <v>1986</v>
      </c>
      <c r="AZ249" s="101" t="s">
        <v>518</v>
      </c>
      <c r="BA249" s="158" t="s">
        <v>467</v>
      </c>
      <c r="BB249" s="158" t="s">
        <v>16</v>
      </c>
      <c r="BC249" s="158" t="s">
        <v>220</v>
      </c>
      <c r="BD249" s="1127" t="s">
        <v>401</v>
      </c>
      <c r="BE249" s="159">
        <v>16.537579999999998</v>
      </c>
      <c r="BF249" s="160">
        <v>4.0044320000000004</v>
      </c>
      <c r="BG249" s="161">
        <v>4.0044320000000004</v>
      </c>
      <c r="BH249" s="160">
        <f t="shared" si="154"/>
        <v>12.533147999999997</v>
      </c>
      <c r="BI249" s="160">
        <f t="shared" si="135"/>
        <v>12.533147999999997</v>
      </c>
      <c r="BJ249" s="160"/>
      <c r="BK249" s="163">
        <f t="shared" si="155"/>
        <v>0.75785864679112658</v>
      </c>
      <c r="BL249" s="162">
        <f t="shared" si="156"/>
        <v>0.75785864679112658</v>
      </c>
      <c r="BM249" s="164"/>
      <c r="BN249" s="162">
        <f t="shared" si="157"/>
        <v>1</v>
      </c>
      <c r="BO249" s="164"/>
      <c r="BP249" s="81"/>
      <c r="BQ249" s="81"/>
      <c r="BR249" s="81"/>
      <c r="BS249" s="81"/>
      <c r="BT249" s="81"/>
      <c r="BU249" s="81"/>
      <c r="BV249" s="81"/>
      <c r="BW249" s="81"/>
      <c r="BX249" s="81"/>
    </row>
    <row r="250" spans="1:76" s="4" customFormat="1" ht="11.45" customHeight="1">
      <c r="A250" s="661">
        <v>1997</v>
      </c>
      <c r="B250" s="359" t="s">
        <v>518</v>
      </c>
      <c r="C250" s="116" t="s">
        <v>468</v>
      </c>
      <c r="D250" s="116" t="s">
        <v>12</v>
      </c>
      <c r="E250" s="116" t="s">
        <v>221</v>
      </c>
      <c r="F250" s="505" t="s">
        <v>313</v>
      </c>
      <c r="G250" s="545">
        <v>28.92671</v>
      </c>
      <c r="H250" s="546">
        <v>13.63147</v>
      </c>
      <c r="I250" s="547">
        <v>14.406370000000001</v>
      </c>
      <c r="J250" s="124">
        <f t="shared" si="140"/>
        <v>14.520339999999999</v>
      </c>
      <c r="K250" s="125">
        <f t="shared" si="152"/>
        <v>15.29524</v>
      </c>
      <c r="L250" s="126">
        <f t="shared" si="152"/>
        <v>-0.77490000000000059</v>
      </c>
      <c r="M250" s="314">
        <f t="shared" si="141"/>
        <v>0.5019699786114632</v>
      </c>
      <c r="N250" s="314">
        <f t="shared" si="142"/>
        <v>0.52875836899529882</v>
      </c>
      <c r="O250" s="314">
        <f t="shared" ref="O250:O251" si="158">(H250-I250)/G250</f>
        <v>-2.6788390383835584E-2</v>
      </c>
      <c r="P250" s="128">
        <f t="shared" si="143"/>
        <v>1.0533665189658095</v>
      </c>
      <c r="Q250" s="129">
        <f t="shared" ref="Q250:Q251" si="159">(H250-I250)/(G250-I250)</f>
        <v>-5.3366518965809386E-2</v>
      </c>
      <c r="R250" s="116">
        <v>1997</v>
      </c>
      <c r="S250" s="116" t="s">
        <v>468</v>
      </c>
      <c r="T250" s="116" t="s">
        <v>12</v>
      </c>
      <c r="U250" s="116" t="s">
        <v>221</v>
      </c>
      <c r="V250" s="505" t="s">
        <v>313</v>
      </c>
      <c r="W250" s="545">
        <v>22.98997</v>
      </c>
      <c r="X250" s="546">
        <v>8.5797270000000001</v>
      </c>
      <c r="Y250" s="547">
        <v>8.4621420000000001</v>
      </c>
      <c r="Z250" s="124">
        <f t="shared" si="144"/>
        <v>14.527828</v>
      </c>
      <c r="AA250" s="125">
        <f t="shared" si="153"/>
        <v>14.410242999999999</v>
      </c>
      <c r="AB250" s="126">
        <f t="shared" si="153"/>
        <v>0.11758500000000005</v>
      </c>
      <c r="AC250" s="314">
        <f t="shared" si="145"/>
        <v>0.63192026783854005</v>
      </c>
      <c r="AD250" s="314">
        <f t="shared" si="146"/>
        <v>0.62680564611437073</v>
      </c>
      <c r="AE250" s="314">
        <f t="shared" ref="AE250:AE251" si="160">(X250-Y250)/W250</f>
        <v>5.1146217241692816E-3</v>
      </c>
      <c r="AF250" s="128">
        <f t="shared" si="147"/>
        <v>0.99190622300869746</v>
      </c>
      <c r="AG250" s="129">
        <f t="shared" ref="AG250:AG251" si="161">(X250-Y250)/(W250-Y250)</f>
        <v>8.0937769913024885E-3</v>
      </c>
      <c r="AH250" s="116">
        <v>1997</v>
      </c>
      <c r="AI250" s="359" t="s">
        <v>518</v>
      </c>
      <c r="AJ250" s="1106" t="s">
        <v>468</v>
      </c>
      <c r="AK250" s="1106" t="s">
        <v>12</v>
      </c>
      <c r="AL250" s="1106" t="s">
        <v>221</v>
      </c>
      <c r="AM250" s="1133" t="s">
        <v>313</v>
      </c>
      <c r="AN250" s="545">
        <v>17.379380000000001</v>
      </c>
      <c r="AO250" s="546">
        <v>4.4650020000000001</v>
      </c>
      <c r="AP250" s="547">
        <v>3.8208660000000001</v>
      </c>
      <c r="AQ250" s="124">
        <f t="shared" si="148"/>
        <v>13.558514000000001</v>
      </c>
      <c r="AR250" s="125">
        <f t="shared" si="134"/>
        <v>12.914378000000001</v>
      </c>
      <c r="AS250" s="126">
        <f t="shared" si="134"/>
        <v>0.64413600000000004</v>
      </c>
      <c r="AT250" s="314">
        <f t="shared" si="149"/>
        <v>0.78014946448032096</v>
      </c>
      <c r="AU250" s="314">
        <f t="shared" si="136"/>
        <v>0.74308623207502222</v>
      </c>
      <c r="AV250" s="314">
        <f t="shared" ref="AV250:AV251" si="162">(AO250-AP250)/AN250</f>
        <v>3.7063232405298692E-2</v>
      </c>
      <c r="AW250" s="128">
        <f t="shared" si="137"/>
        <v>0.95249213888778672</v>
      </c>
      <c r="AX250" s="129">
        <f>(AO250-AP250)/(AN250-AP250)</f>
        <v>4.7507861112213327E-2</v>
      </c>
      <c r="AY250" s="116">
        <v>1997</v>
      </c>
      <c r="AZ250" s="359" t="s">
        <v>518</v>
      </c>
      <c r="BA250" s="116" t="s">
        <v>468</v>
      </c>
      <c r="BB250" s="116" t="s">
        <v>12</v>
      </c>
      <c r="BC250" s="116" t="s">
        <v>221</v>
      </c>
      <c r="BD250" s="700" t="s">
        <v>313</v>
      </c>
      <c r="BE250" s="545">
        <v>13.26186</v>
      </c>
      <c r="BF250" s="546">
        <v>3.8065199999999999</v>
      </c>
      <c r="BG250" s="547">
        <v>3.5346150000000001</v>
      </c>
      <c r="BH250" s="124">
        <f t="shared" si="154"/>
        <v>9.7272449999999999</v>
      </c>
      <c r="BI250" s="125">
        <f t="shared" si="135"/>
        <v>9.4553399999999996</v>
      </c>
      <c r="BJ250" s="126">
        <f t="shared" si="135"/>
        <v>0.27190499999999984</v>
      </c>
      <c r="BK250" s="314">
        <f t="shared" si="155"/>
        <v>0.73347516864150275</v>
      </c>
      <c r="BL250" s="314">
        <f t="shared" si="156"/>
        <v>0.71297238848849254</v>
      </c>
      <c r="BM250" s="314">
        <f t="shared" si="131"/>
        <v>2.05027801530102E-2</v>
      </c>
      <c r="BN250" s="128">
        <f t="shared" si="157"/>
        <v>0.97204706985379719</v>
      </c>
      <c r="BO250" s="129">
        <f t="shared" ref="BO250:BO251" si="163">(BF250-BG250)/(BE250-BG250)</f>
        <v>2.7952930146202738E-2</v>
      </c>
      <c r="BP250" s="97"/>
      <c r="BQ250" s="97"/>
      <c r="BR250" s="97"/>
      <c r="BS250" s="97"/>
      <c r="BT250" s="97"/>
      <c r="BU250" s="97"/>
      <c r="BV250" s="97"/>
      <c r="BW250" s="97"/>
      <c r="BX250" s="97"/>
    </row>
    <row r="251" spans="1:76" s="4" customFormat="1" ht="11.45" customHeight="1">
      <c r="A251" s="662">
        <v>1995</v>
      </c>
      <c r="B251" s="91" t="s">
        <v>518</v>
      </c>
      <c r="C251" s="121" t="s">
        <v>468</v>
      </c>
      <c r="D251" s="121" t="s">
        <v>12</v>
      </c>
      <c r="E251" s="121" t="s">
        <v>222</v>
      </c>
      <c r="F251" s="507" t="s">
        <v>313</v>
      </c>
      <c r="G251" s="551">
        <v>28.88053</v>
      </c>
      <c r="H251" s="552">
        <v>13.74966</v>
      </c>
      <c r="I251" s="553">
        <v>15.18923</v>
      </c>
      <c r="J251" s="337">
        <f t="shared" si="140"/>
        <v>13.6913</v>
      </c>
      <c r="K251" s="338">
        <f t="shared" si="152"/>
        <v>15.13087</v>
      </c>
      <c r="L251" s="525">
        <f t="shared" si="152"/>
        <v>-1.4395699999999998</v>
      </c>
      <c r="M251" s="341">
        <f t="shared" si="141"/>
        <v>0.47406678478545927</v>
      </c>
      <c r="N251" s="341">
        <f t="shared" si="142"/>
        <v>0.5239124766754627</v>
      </c>
      <c r="O251" s="341">
        <f t="shared" si="158"/>
        <v>-4.9845691890003395E-2</v>
      </c>
      <c r="P251" s="526">
        <f t="shared" si="143"/>
        <v>1.1051448730215538</v>
      </c>
      <c r="Q251" s="527">
        <f t="shared" si="159"/>
        <v>-0.10514487302155381</v>
      </c>
      <c r="R251" s="121">
        <v>1995</v>
      </c>
      <c r="S251" s="121" t="s">
        <v>468</v>
      </c>
      <c r="T251" s="121" t="s">
        <v>12</v>
      </c>
      <c r="U251" s="121" t="s">
        <v>222</v>
      </c>
      <c r="V251" s="507" t="s">
        <v>313</v>
      </c>
      <c r="W251" s="551">
        <v>22.867100000000001</v>
      </c>
      <c r="X251" s="552">
        <v>8.4146000000000001</v>
      </c>
      <c r="Y251" s="553">
        <v>8.7429620000000003</v>
      </c>
      <c r="Z251" s="337">
        <f t="shared" si="144"/>
        <v>14.124138</v>
      </c>
      <c r="AA251" s="338">
        <f t="shared" si="153"/>
        <v>14.452500000000001</v>
      </c>
      <c r="AB251" s="525">
        <f t="shared" si="153"/>
        <v>-0.32836200000000026</v>
      </c>
      <c r="AC251" s="341">
        <f t="shared" si="145"/>
        <v>0.61766196850497002</v>
      </c>
      <c r="AD251" s="341">
        <f t="shared" si="146"/>
        <v>0.63202155061201459</v>
      </c>
      <c r="AE251" s="341">
        <f t="shared" si="160"/>
        <v>-1.4359582107044629E-2</v>
      </c>
      <c r="AF251" s="526">
        <f t="shared" si="147"/>
        <v>1.0232482860192955</v>
      </c>
      <c r="AG251" s="527">
        <f t="shared" si="161"/>
        <v>-2.3248286019295496E-2</v>
      </c>
      <c r="AH251" s="121">
        <v>1995</v>
      </c>
      <c r="AI251" s="91" t="s">
        <v>518</v>
      </c>
      <c r="AJ251" s="1113" t="s">
        <v>468</v>
      </c>
      <c r="AK251" s="1113" t="s">
        <v>12</v>
      </c>
      <c r="AL251" s="1113" t="s">
        <v>222</v>
      </c>
      <c r="AM251" s="1134" t="s">
        <v>313</v>
      </c>
      <c r="AN251" s="551">
        <v>17.210260000000002</v>
      </c>
      <c r="AO251" s="552">
        <v>4.5369830000000002</v>
      </c>
      <c r="AP251" s="553">
        <v>4.0877470000000002</v>
      </c>
      <c r="AQ251" s="337">
        <f t="shared" si="148"/>
        <v>13.122513000000001</v>
      </c>
      <c r="AR251" s="338">
        <f t="shared" si="134"/>
        <v>12.673277000000002</v>
      </c>
      <c r="AS251" s="525">
        <f t="shared" si="134"/>
        <v>0.44923599999999997</v>
      </c>
      <c r="AT251" s="341">
        <f t="shared" si="149"/>
        <v>0.76248197296263975</v>
      </c>
      <c r="AU251" s="341">
        <f t="shared" si="136"/>
        <v>0.73637917149421339</v>
      </c>
      <c r="AV251" s="341">
        <f t="shared" si="162"/>
        <v>2.6102801468426386E-2</v>
      </c>
      <c r="AW251" s="526">
        <f t="shared" si="137"/>
        <v>0.96576600838574145</v>
      </c>
      <c r="AX251" s="527">
        <f>(AO251-AP251)/(AN251-AP251)</f>
        <v>3.4233991614258635E-2</v>
      </c>
      <c r="AY251" s="121">
        <v>1995</v>
      </c>
      <c r="AZ251" s="91" t="s">
        <v>518</v>
      </c>
      <c r="BA251" s="121" t="s">
        <v>468</v>
      </c>
      <c r="BB251" s="121" t="s">
        <v>12</v>
      </c>
      <c r="BC251" s="121" t="s">
        <v>222</v>
      </c>
      <c r="BD251" s="1135" t="s">
        <v>313</v>
      </c>
      <c r="BE251" s="551">
        <v>13.07335</v>
      </c>
      <c r="BF251" s="552">
        <v>3.7588460000000001</v>
      </c>
      <c r="BG251" s="553">
        <v>3.6839119999999999</v>
      </c>
      <c r="BH251" s="337">
        <f t="shared" si="154"/>
        <v>9.3894380000000002</v>
      </c>
      <c r="BI251" s="338">
        <f t="shared" si="135"/>
        <v>9.3145039999999995</v>
      </c>
      <c r="BJ251" s="525">
        <f t="shared" si="135"/>
        <v>7.4934000000000278E-2</v>
      </c>
      <c r="BK251" s="341">
        <f t="shared" si="155"/>
        <v>0.71821208794991342</v>
      </c>
      <c r="BL251" s="341">
        <f t="shared" si="156"/>
        <v>0.71248027475742637</v>
      </c>
      <c r="BM251" s="341">
        <f t="shared" si="131"/>
        <v>5.7318131924870277E-3</v>
      </c>
      <c r="BN251" s="526">
        <f t="shared" si="157"/>
        <v>0.99201933065642478</v>
      </c>
      <c r="BO251" s="527">
        <f t="shared" si="163"/>
        <v>7.9806693435752248E-3</v>
      </c>
      <c r="BP251" s="97"/>
      <c r="BQ251" s="97"/>
      <c r="BR251" s="97"/>
      <c r="BS251" s="97"/>
      <c r="BT251" s="97"/>
      <c r="BU251" s="97"/>
      <c r="BV251" s="97"/>
      <c r="BW251" s="97"/>
      <c r="BX251" s="97"/>
    </row>
    <row r="252" spans="1:76" ht="11.45" customHeight="1">
      <c r="A252" s="664">
        <v>2013</v>
      </c>
      <c r="B252" s="90" t="s">
        <v>515</v>
      </c>
      <c r="C252" s="119" t="s">
        <v>469</v>
      </c>
      <c r="D252" s="119" t="s">
        <v>20</v>
      </c>
      <c r="E252" s="119" t="s">
        <v>223</v>
      </c>
      <c r="F252" s="496" t="s">
        <v>401</v>
      </c>
      <c r="G252" s="152">
        <v>39.966369999999998</v>
      </c>
      <c r="H252" s="153">
        <v>19.51022</v>
      </c>
      <c r="I252" s="154">
        <v>19.51022</v>
      </c>
      <c r="J252" s="152">
        <f t="shared" si="140"/>
        <v>20.456149999999997</v>
      </c>
      <c r="K252" s="153">
        <f t="shared" si="152"/>
        <v>20.456149999999997</v>
      </c>
      <c r="L252" s="154"/>
      <c r="M252" s="155">
        <f t="shared" si="141"/>
        <v>0.51183407449813423</v>
      </c>
      <c r="N252" s="155">
        <f t="shared" si="142"/>
        <v>0.51183407449813423</v>
      </c>
      <c r="O252" s="155"/>
      <c r="P252" s="156">
        <f t="shared" si="143"/>
        <v>1</v>
      </c>
      <c r="Q252" s="157"/>
      <c r="R252" s="119">
        <v>2013</v>
      </c>
      <c r="S252" s="119" t="s">
        <v>469</v>
      </c>
      <c r="T252" s="119" t="s">
        <v>20</v>
      </c>
      <c r="U252" s="119" t="s">
        <v>223</v>
      </c>
      <c r="V252" s="496" t="s">
        <v>401</v>
      </c>
      <c r="W252" s="152">
        <v>33.7896</v>
      </c>
      <c r="X252" s="153">
        <v>12.506030000000001</v>
      </c>
      <c r="Y252" s="154">
        <v>12.506030000000001</v>
      </c>
      <c r="Z252" s="152">
        <f t="shared" si="144"/>
        <v>21.283569999999997</v>
      </c>
      <c r="AA252" s="153">
        <f t="shared" si="153"/>
        <v>21.283569999999997</v>
      </c>
      <c r="AB252" s="154"/>
      <c r="AC252" s="155">
        <f t="shared" si="145"/>
        <v>0.62988523095863813</v>
      </c>
      <c r="AD252" s="155">
        <f t="shared" si="146"/>
        <v>0.62988523095863813</v>
      </c>
      <c r="AE252" s="155"/>
      <c r="AF252" s="156">
        <f t="shared" si="147"/>
        <v>1</v>
      </c>
      <c r="AG252" s="157"/>
      <c r="AH252" s="119">
        <v>2013</v>
      </c>
      <c r="AI252" s="90" t="s">
        <v>515</v>
      </c>
      <c r="AJ252" s="1117" t="s">
        <v>469</v>
      </c>
      <c r="AK252" s="1117" t="s">
        <v>20</v>
      </c>
      <c r="AL252" s="1117" t="s">
        <v>223</v>
      </c>
      <c r="AM252" s="1123" t="s">
        <v>401</v>
      </c>
      <c r="AN252" s="561">
        <v>27.35622</v>
      </c>
      <c r="AO252" s="562">
        <v>7.0731729999999997</v>
      </c>
      <c r="AP252" s="563">
        <v>7.0731729999999997</v>
      </c>
      <c r="AQ252" s="152">
        <f t="shared" si="148"/>
        <v>20.283047</v>
      </c>
      <c r="AR252" s="153">
        <f t="shared" si="134"/>
        <v>20.283047</v>
      </c>
      <c r="AS252" s="154"/>
      <c r="AT252" s="155">
        <f t="shared" si="149"/>
        <v>0.74144187318277155</v>
      </c>
      <c r="AU252" s="155">
        <f t="shared" si="136"/>
        <v>0.74144187318277155</v>
      </c>
      <c r="AV252" s="155"/>
      <c r="AW252" s="156">
        <f t="shared" si="137"/>
        <v>1</v>
      </c>
      <c r="AX252" s="157"/>
      <c r="AY252" s="119">
        <v>2013</v>
      </c>
      <c r="AZ252" s="90" t="s">
        <v>515</v>
      </c>
      <c r="BA252" s="119" t="s">
        <v>469</v>
      </c>
      <c r="BB252" s="119" t="s">
        <v>20</v>
      </c>
      <c r="BC252" s="119" t="s">
        <v>223</v>
      </c>
      <c r="BD252" s="1124" t="s">
        <v>401</v>
      </c>
      <c r="BE252" s="152">
        <v>23.200430000000001</v>
      </c>
      <c r="BF252" s="153">
        <v>5.7126539999999997</v>
      </c>
      <c r="BG252" s="154">
        <v>5.7126539999999997</v>
      </c>
      <c r="BH252" s="152">
        <f t="shared" si="154"/>
        <v>17.487776</v>
      </c>
      <c r="BI252" s="153">
        <f t="shared" si="135"/>
        <v>17.487776</v>
      </c>
      <c r="BJ252" s="154"/>
      <c r="BK252" s="544">
        <f t="shared" si="155"/>
        <v>0.75376947754847645</v>
      </c>
      <c r="BL252" s="544">
        <f t="shared" si="156"/>
        <v>0.75376947754847645</v>
      </c>
      <c r="BM252" s="544"/>
      <c r="BN252" s="156">
        <f t="shared" si="157"/>
        <v>1</v>
      </c>
      <c r="BO252" s="157"/>
      <c r="BP252" s="81"/>
      <c r="BQ252" s="81"/>
      <c r="BR252" s="81"/>
      <c r="BS252" s="81"/>
      <c r="BT252" s="81"/>
      <c r="BU252" s="81"/>
      <c r="BV252" s="81"/>
      <c r="BW252" s="81"/>
      <c r="BX252" s="81"/>
    </row>
    <row r="253" spans="1:76" ht="11.45" customHeight="1">
      <c r="A253" s="664">
        <v>2010</v>
      </c>
      <c r="B253" s="90" t="s">
        <v>515</v>
      </c>
      <c r="C253" s="119" t="s">
        <v>469</v>
      </c>
      <c r="D253" s="119" t="s">
        <v>4</v>
      </c>
      <c r="E253" s="119" t="s">
        <v>224</v>
      </c>
      <c r="F253" s="496" t="s">
        <v>401</v>
      </c>
      <c r="G253" s="152">
        <v>39.112490000000001</v>
      </c>
      <c r="H253" s="153">
        <v>19.168949999999999</v>
      </c>
      <c r="I253" s="154">
        <v>19.168949999999999</v>
      </c>
      <c r="J253" s="152">
        <f t="shared" si="140"/>
        <v>19.943540000000002</v>
      </c>
      <c r="K253" s="153">
        <f t="shared" si="152"/>
        <v>19.943540000000002</v>
      </c>
      <c r="L253" s="154"/>
      <c r="M253" s="155">
        <f t="shared" si="141"/>
        <v>0.50990207987269542</v>
      </c>
      <c r="N253" s="155">
        <f t="shared" si="142"/>
        <v>0.50990207987269542</v>
      </c>
      <c r="O253" s="155"/>
      <c r="P253" s="156">
        <f t="shared" si="143"/>
        <v>1</v>
      </c>
      <c r="Q253" s="157"/>
      <c r="R253" s="119">
        <v>2010</v>
      </c>
      <c r="S253" s="119" t="s">
        <v>469</v>
      </c>
      <c r="T253" s="119" t="s">
        <v>4</v>
      </c>
      <c r="U253" s="119" t="s">
        <v>224</v>
      </c>
      <c r="V253" s="496" t="s">
        <v>401</v>
      </c>
      <c r="W253" s="152">
        <v>32.75262</v>
      </c>
      <c r="X253" s="153">
        <v>12.46899</v>
      </c>
      <c r="Y253" s="154">
        <v>12.46899</v>
      </c>
      <c r="Z253" s="152">
        <f t="shared" si="144"/>
        <v>20.283630000000002</v>
      </c>
      <c r="AA253" s="153">
        <f t="shared" si="153"/>
        <v>20.283630000000002</v>
      </c>
      <c r="AB253" s="154"/>
      <c r="AC253" s="155">
        <f t="shared" si="145"/>
        <v>0.61929793708106406</v>
      </c>
      <c r="AD253" s="155">
        <f t="shared" si="146"/>
        <v>0.61929793708106406</v>
      </c>
      <c r="AE253" s="155"/>
      <c r="AF253" s="156">
        <f t="shared" si="147"/>
        <v>1</v>
      </c>
      <c r="AG253" s="157"/>
      <c r="AH253" s="119">
        <v>2010</v>
      </c>
      <c r="AI253" s="90" t="s">
        <v>515</v>
      </c>
      <c r="AJ253" s="1117" t="s">
        <v>469</v>
      </c>
      <c r="AK253" s="1117" t="s">
        <v>4</v>
      </c>
      <c r="AL253" s="1117" t="s">
        <v>224</v>
      </c>
      <c r="AM253" s="1123" t="s">
        <v>401</v>
      </c>
      <c r="AN253" s="561">
        <v>26.085979999999999</v>
      </c>
      <c r="AO253" s="562">
        <v>7.4739370000000003</v>
      </c>
      <c r="AP253" s="563">
        <v>7.4739370000000003</v>
      </c>
      <c r="AQ253" s="152">
        <f t="shared" si="148"/>
        <v>18.612043</v>
      </c>
      <c r="AR253" s="153">
        <f t="shared" si="134"/>
        <v>18.612043</v>
      </c>
      <c r="AS253" s="154"/>
      <c r="AT253" s="155">
        <f t="shared" si="149"/>
        <v>0.71348835658081466</v>
      </c>
      <c r="AU253" s="155">
        <f t="shared" si="136"/>
        <v>0.71348835658081466</v>
      </c>
      <c r="AV253" s="155"/>
      <c r="AW253" s="156">
        <f t="shared" si="137"/>
        <v>1</v>
      </c>
      <c r="AX253" s="157"/>
      <c r="AY253" s="119">
        <v>2010</v>
      </c>
      <c r="AZ253" s="90" t="s">
        <v>515</v>
      </c>
      <c r="BA253" s="119" t="s">
        <v>469</v>
      </c>
      <c r="BB253" s="119" t="s">
        <v>4</v>
      </c>
      <c r="BC253" s="119" t="s">
        <v>224</v>
      </c>
      <c r="BD253" s="1124" t="s">
        <v>401</v>
      </c>
      <c r="BE253" s="152">
        <v>21.51296</v>
      </c>
      <c r="BF253" s="153">
        <v>6.0552020000000004</v>
      </c>
      <c r="BG253" s="154">
        <v>6.0552020000000004</v>
      </c>
      <c r="BH253" s="152">
        <f t="shared" si="154"/>
        <v>15.457757999999998</v>
      </c>
      <c r="BI253" s="153">
        <f t="shared" si="135"/>
        <v>15.457757999999998</v>
      </c>
      <c r="BJ253" s="154"/>
      <c r="BK253" s="544">
        <f t="shared" si="155"/>
        <v>0.71853236374724816</v>
      </c>
      <c r="BL253" s="544">
        <f t="shared" si="156"/>
        <v>0.71853236374724816</v>
      </c>
      <c r="BM253" s="544"/>
      <c r="BN253" s="156">
        <f t="shared" si="157"/>
        <v>1</v>
      </c>
      <c r="BO253" s="157"/>
      <c r="BP253" s="81"/>
      <c r="BQ253" s="81"/>
      <c r="BR253" s="81"/>
      <c r="BS253" s="81"/>
      <c r="BT253" s="81"/>
      <c r="BU253" s="81"/>
      <c r="BV253" s="81"/>
      <c r="BW253" s="81"/>
      <c r="BX253" s="81"/>
    </row>
    <row r="254" spans="1:76" ht="11.45" customHeight="1">
      <c r="A254" s="664">
        <v>2007</v>
      </c>
      <c r="B254" s="90" t="s">
        <v>515</v>
      </c>
      <c r="C254" s="119" t="s">
        <v>469</v>
      </c>
      <c r="D254" s="119" t="s">
        <v>6</v>
      </c>
      <c r="E254" s="119" t="s">
        <v>225</v>
      </c>
      <c r="F254" s="496" t="s">
        <v>401</v>
      </c>
      <c r="G254" s="152">
        <v>37.629429999999999</v>
      </c>
      <c r="H254" s="153">
        <v>23.77018</v>
      </c>
      <c r="I254" s="154">
        <v>23.77018</v>
      </c>
      <c r="J254" s="152">
        <f t="shared" si="140"/>
        <v>13.859249999999999</v>
      </c>
      <c r="K254" s="153">
        <f t="shared" si="152"/>
        <v>13.859249999999999</v>
      </c>
      <c r="L254" s="154"/>
      <c r="M254" s="155">
        <f t="shared" si="141"/>
        <v>0.36830879447283682</v>
      </c>
      <c r="N254" s="155">
        <f t="shared" si="142"/>
        <v>0.36830879447283682</v>
      </c>
      <c r="O254" s="155"/>
      <c r="P254" s="156">
        <f t="shared" si="143"/>
        <v>1</v>
      </c>
      <c r="Q254" s="157"/>
      <c r="R254" s="119">
        <v>2007</v>
      </c>
      <c r="S254" s="119" t="s">
        <v>469</v>
      </c>
      <c r="T254" s="119" t="s">
        <v>6</v>
      </c>
      <c r="U254" s="119" t="s">
        <v>225</v>
      </c>
      <c r="V254" s="496" t="s">
        <v>401</v>
      </c>
      <c r="W254" s="152">
        <v>31.369620000000001</v>
      </c>
      <c r="X254" s="153">
        <v>16.468959999999999</v>
      </c>
      <c r="Y254" s="154">
        <v>16.468959999999999</v>
      </c>
      <c r="Z254" s="152">
        <f t="shared" si="144"/>
        <v>14.900660000000002</v>
      </c>
      <c r="AA254" s="153">
        <f t="shared" si="153"/>
        <v>14.900660000000002</v>
      </c>
      <c r="AB254" s="154"/>
      <c r="AC254" s="155">
        <f t="shared" si="145"/>
        <v>0.47500288495684684</v>
      </c>
      <c r="AD254" s="155">
        <f t="shared" si="146"/>
        <v>0.47500288495684684</v>
      </c>
      <c r="AE254" s="155"/>
      <c r="AF254" s="156">
        <f t="shared" si="147"/>
        <v>1</v>
      </c>
      <c r="AG254" s="157"/>
      <c r="AH254" s="119">
        <v>2007</v>
      </c>
      <c r="AI254" s="90" t="s">
        <v>515</v>
      </c>
      <c r="AJ254" s="1117" t="s">
        <v>469</v>
      </c>
      <c r="AK254" s="1117" t="s">
        <v>6</v>
      </c>
      <c r="AL254" s="1117" t="s">
        <v>225</v>
      </c>
      <c r="AM254" s="1123" t="s">
        <v>401</v>
      </c>
      <c r="AN254" s="561">
        <v>25.59524</v>
      </c>
      <c r="AO254" s="562">
        <v>10.152850000000001</v>
      </c>
      <c r="AP254" s="563">
        <v>10.152850000000001</v>
      </c>
      <c r="AQ254" s="152">
        <f t="shared" si="148"/>
        <v>15.44239</v>
      </c>
      <c r="AR254" s="153">
        <f t="shared" si="134"/>
        <v>15.44239</v>
      </c>
      <c r="AS254" s="154"/>
      <c r="AT254" s="155">
        <f t="shared" si="149"/>
        <v>0.60333054114749463</v>
      </c>
      <c r="AU254" s="155">
        <f t="shared" si="136"/>
        <v>0.60333054114749463</v>
      </c>
      <c r="AV254" s="155"/>
      <c r="AW254" s="156">
        <f t="shared" si="137"/>
        <v>1</v>
      </c>
      <c r="AX254" s="157"/>
      <c r="AY254" s="119">
        <v>2007</v>
      </c>
      <c r="AZ254" s="90" t="s">
        <v>515</v>
      </c>
      <c r="BA254" s="119" t="s">
        <v>469</v>
      </c>
      <c r="BB254" s="119" t="s">
        <v>6</v>
      </c>
      <c r="BC254" s="119" t="s">
        <v>225</v>
      </c>
      <c r="BD254" s="1124" t="s">
        <v>401</v>
      </c>
      <c r="BE254" s="152">
        <v>21.255199999999999</v>
      </c>
      <c r="BF254" s="153">
        <v>7.657527</v>
      </c>
      <c r="BG254" s="154">
        <v>7.657527</v>
      </c>
      <c r="BH254" s="152">
        <f t="shared" si="154"/>
        <v>13.597672999999999</v>
      </c>
      <c r="BI254" s="153">
        <f t="shared" si="135"/>
        <v>13.597672999999999</v>
      </c>
      <c r="BJ254" s="154"/>
      <c r="BK254" s="544">
        <f t="shared" si="155"/>
        <v>0.63973394745756329</v>
      </c>
      <c r="BL254" s="544">
        <f t="shared" si="156"/>
        <v>0.63973394745756329</v>
      </c>
      <c r="BM254" s="544"/>
      <c r="BN254" s="156">
        <f t="shared" si="157"/>
        <v>1</v>
      </c>
      <c r="BO254" s="157"/>
      <c r="BP254" s="81"/>
      <c r="BQ254" s="81"/>
      <c r="BR254" s="81"/>
      <c r="BS254" s="81"/>
      <c r="BT254" s="81"/>
      <c r="BU254" s="81"/>
      <c r="BV254" s="81"/>
      <c r="BW254" s="81"/>
      <c r="BX254" s="81"/>
    </row>
    <row r="255" spans="1:76" ht="11.45" customHeight="1">
      <c r="A255" s="664">
        <v>2004</v>
      </c>
      <c r="B255" s="90" t="s">
        <v>515</v>
      </c>
      <c r="C255" s="119" t="s">
        <v>469</v>
      </c>
      <c r="D255" s="119" t="s">
        <v>8</v>
      </c>
      <c r="E255" s="119" t="s">
        <v>226</v>
      </c>
      <c r="F255" s="496" t="s">
        <v>401</v>
      </c>
      <c r="G255" s="152">
        <v>40.360619999999997</v>
      </c>
      <c r="H255" s="153">
        <v>23.898820000000001</v>
      </c>
      <c r="I255" s="154">
        <v>23.898820000000001</v>
      </c>
      <c r="J255" s="152">
        <f t="shared" si="140"/>
        <v>16.461799999999997</v>
      </c>
      <c r="K255" s="153">
        <f t="shared" si="152"/>
        <v>16.461799999999997</v>
      </c>
      <c r="L255" s="154"/>
      <c r="M255" s="155">
        <f t="shared" si="141"/>
        <v>0.40786786724287183</v>
      </c>
      <c r="N255" s="155">
        <f t="shared" si="142"/>
        <v>0.40786786724287183</v>
      </c>
      <c r="O255" s="155"/>
      <c r="P255" s="156">
        <f t="shared" si="143"/>
        <v>1</v>
      </c>
      <c r="Q255" s="157"/>
      <c r="R255" s="119">
        <v>2004</v>
      </c>
      <c r="S255" s="119" t="s">
        <v>469</v>
      </c>
      <c r="T255" s="119" t="s">
        <v>8</v>
      </c>
      <c r="U255" s="119" t="s">
        <v>226</v>
      </c>
      <c r="V255" s="496" t="s">
        <v>401</v>
      </c>
      <c r="W255" s="152">
        <v>34.35557</v>
      </c>
      <c r="X255" s="153">
        <v>16.541889999999999</v>
      </c>
      <c r="Y255" s="154">
        <v>16.541889999999999</v>
      </c>
      <c r="Z255" s="152">
        <f t="shared" si="144"/>
        <v>17.813680000000002</v>
      </c>
      <c r="AA255" s="153">
        <f t="shared" si="153"/>
        <v>17.813680000000002</v>
      </c>
      <c r="AB255" s="154"/>
      <c r="AC255" s="155">
        <f t="shared" si="145"/>
        <v>0.51850922572380553</v>
      </c>
      <c r="AD255" s="155">
        <f t="shared" si="146"/>
        <v>0.51850922572380553</v>
      </c>
      <c r="AE255" s="155"/>
      <c r="AF255" s="156">
        <f t="shared" si="147"/>
        <v>1</v>
      </c>
      <c r="AG255" s="157"/>
      <c r="AH255" s="119">
        <v>2004</v>
      </c>
      <c r="AI255" s="90" t="s">
        <v>515</v>
      </c>
      <c r="AJ255" s="1117" t="s">
        <v>469</v>
      </c>
      <c r="AK255" s="1117" t="s">
        <v>8</v>
      </c>
      <c r="AL255" s="1117" t="s">
        <v>226</v>
      </c>
      <c r="AM255" s="1123" t="s">
        <v>401</v>
      </c>
      <c r="AN255" s="561">
        <v>28.080390000000001</v>
      </c>
      <c r="AO255" s="562">
        <v>10.466609999999999</v>
      </c>
      <c r="AP255" s="563">
        <v>10.466609999999999</v>
      </c>
      <c r="AQ255" s="152">
        <f t="shared" si="148"/>
        <v>17.613780000000002</v>
      </c>
      <c r="AR255" s="153">
        <f t="shared" si="134"/>
        <v>17.613780000000002</v>
      </c>
      <c r="AS255" s="154"/>
      <c r="AT255" s="155">
        <f t="shared" si="149"/>
        <v>0.62726265554004057</v>
      </c>
      <c r="AU255" s="155">
        <f t="shared" si="136"/>
        <v>0.62726265554004057</v>
      </c>
      <c r="AV255" s="155"/>
      <c r="AW255" s="156">
        <f t="shared" si="137"/>
        <v>1</v>
      </c>
      <c r="AX255" s="157"/>
      <c r="AY255" s="119">
        <v>2004</v>
      </c>
      <c r="AZ255" s="90" t="s">
        <v>515</v>
      </c>
      <c r="BA255" s="119" t="s">
        <v>469</v>
      </c>
      <c r="BB255" s="119" t="s">
        <v>8</v>
      </c>
      <c r="BC255" s="119" t="s">
        <v>226</v>
      </c>
      <c r="BD255" s="1124" t="s">
        <v>401</v>
      </c>
      <c r="BE255" s="152">
        <v>23.290489999999998</v>
      </c>
      <c r="BF255" s="153">
        <v>8.0714620000000004</v>
      </c>
      <c r="BG255" s="154">
        <v>8.0714620000000004</v>
      </c>
      <c r="BH255" s="152">
        <f t="shared" si="154"/>
        <v>15.219027999999998</v>
      </c>
      <c r="BI255" s="153">
        <f t="shared" si="135"/>
        <v>15.219027999999998</v>
      </c>
      <c r="BJ255" s="154"/>
      <c r="BK255" s="544">
        <f t="shared" si="155"/>
        <v>0.65344387344362442</v>
      </c>
      <c r="BL255" s="544">
        <f t="shared" si="156"/>
        <v>0.65344387344362442</v>
      </c>
      <c r="BM255" s="544"/>
      <c r="BN255" s="156">
        <f t="shared" si="157"/>
        <v>1</v>
      </c>
      <c r="BO255" s="157"/>
      <c r="BP255" s="81"/>
      <c r="BQ255" s="81"/>
      <c r="BR255" s="81"/>
      <c r="BS255" s="81"/>
      <c r="BT255" s="81"/>
      <c r="BU255" s="81"/>
      <c r="BV255" s="81"/>
      <c r="BW255" s="81"/>
      <c r="BX255" s="81"/>
    </row>
    <row r="256" spans="1:76" ht="11.45" customHeight="1">
      <c r="A256" s="664">
        <v>2000</v>
      </c>
      <c r="B256" s="90" t="s">
        <v>515</v>
      </c>
      <c r="C256" s="119" t="s">
        <v>469</v>
      </c>
      <c r="D256" s="119" t="s">
        <v>10</v>
      </c>
      <c r="E256" s="119" t="s">
        <v>227</v>
      </c>
      <c r="F256" s="496" t="s">
        <v>401</v>
      </c>
      <c r="G256" s="152">
        <v>40.978400000000001</v>
      </c>
      <c r="H256" s="153">
        <v>23.476050000000001</v>
      </c>
      <c r="I256" s="154">
        <v>23.476050000000001</v>
      </c>
      <c r="J256" s="152">
        <f t="shared" si="140"/>
        <v>17.50235</v>
      </c>
      <c r="K256" s="153">
        <f t="shared" si="152"/>
        <v>17.50235</v>
      </c>
      <c r="L256" s="154"/>
      <c r="M256" s="155">
        <f t="shared" si="141"/>
        <v>0.42711160025769673</v>
      </c>
      <c r="N256" s="155">
        <f t="shared" si="142"/>
        <v>0.42711160025769673</v>
      </c>
      <c r="O256" s="155"/>
      <c r="P256" s="156">
        <f t="shared" si="143"/>
        <v>1</v>
      </c>
      <c r="Q256" s="157"/>
      <c r="R256" s="119">
        <v>2000</v>
      </c>
      <c r="S256" s="119" t="s">
        <v>469</v>
      </c>
      <c r="T256" s="119" t="s">
        <v>10</v>
      </c>
      <c r="U256" s="119" t="s">
        <v>227</v>
      </c>
      <c r="V256" s="496" t="s">
        <v>401</v>
      </c>
      <c r="W256" s="152">
        <v>34.796990000000001</v>
      </c>
      <c r="X256" s="153">
        <v>16.448830000000001</v>
      </c>
      <c r="Y256" s="154">
        <v>16.448830000000001</v>
      </c>
      <c r="Z256" s="152">
        <f t="shared" si="144"/>
        <v>18.34816</v>
      </c>
      <c r="AA256" s="153">
        <f t="shared" si="153"/>
        <v>18.34816</v>
      </c>
      <c r="AB256" s="154"/>
      <c r="AC256" s="155">
        <f t="shared" si="145"/>
        <v>0.52729158470315962</v>
      </c>
      <c r="AD256" s="155">
        <f t="shared" si="146"/>
        <v>0.52729158470315962</v>
      </c>
      <c r="AE256" s="155"/>
      <c r="AF256" s="156">
        <f t="shared" si="147"/>
        <v>1</v>
      </c>
      <c r="AG256" s="157"/>
      <c r="AH256" s="119">
        <v>2000</v>
      </c>
      <c r="AI256" s="90" t="s">
        <v>515</v>
      </c>
      <c r="AJ256" s="1117" t="s">
        <v>469</v>
      </c>
      <c r="AK256" s="1117" t="s">
        <v>10</v>
      </c>
      <c r="AL256" s="1117" t="s">
        <v>227</v>
      </c>
      <c r="AM256" s="1123" t="s">
        <v>401</v>
      </c>
      <c r="AN256" s="561">
        <v>28.88937</v>
      </c>
      <c r="AO256" s="562">
        <v>10.3635</v>
      </c>
      <c r="AP256" s="563">
        <v>10.3635</v>
      </c>
      <c r="AQ256" s="152">
        <f t="shared" si="148"/>
        <v>18.525869999999998</v>
      </c>
      <c r="AR256" s="153">
        <f t="shared" si="134"/>
        <v>18.525869999999998</v>
      </c>
      <c r="AS256" s="154"/>
      <c r="AT256" s="155">
        <f t="shared" si="149"/>
        <v>0.64126943578208861</v>
      </c>
      <c r="AU256" s="155">
        <f t="shared" si="136"/>
        <v>0.64126943578208861</v>
      </c>
      <c r="AV256" s="155"/>
      <c r="AW256" s="156">
        <f t="shared" si="137"/>
        <v>1</v>
      </c>
      <c r="AX256" s="157"/>
      <c r="AY256" s="119">
        <v>2000</v>
      </c>
      <c r="AZ256" s="90" t="s">
        <v>515</v>
      </c>
      <c r="BA256" s="119" t="s">
        <v>469</v>
      </c>
      <c r="BB256" s="119" t="s">
        <v>10</v>
      </c>
      <c r="BC256" s="119" t="s">
        <v>227</v>
      </c>
      <c r="BD256" s="1124" t="s">
        <v>401</v>
      </c>
      <c r="BE256" s="152">
        <v>22.86009</v>
      </c>
      <c r="BF256" s="153">
        <v>8.343235</v>
      </c>
      <c r="BG256" s="154">
        <v>8.343235</v>
      </c>
      <c r="BH256" s="152">
        <f t="shared" si="154"/>
        <v>14.516855</v>
      </c>
      <c r="BI256" s="153">
        <f t="shared" si="135"/>
        <v>14.516855</v>
      </c>
      <c r="BJ256" s="154"/>
      <c r="BK256" s="544">
        <f t="shared" si="155"/>
        <v>0.6350305270014247</v>
      </c>
      <c r="BL256" s="544">
        <f t="shared" si="156"/>
        <v>0.6350305270014247</v>
      </c>
      <c r="BM256" s="544"/>
      <c r="BN256" s="156">
        <f t="shared" si="157"/>
        <v>1</v>
      </c>
      <c r="BO256" s="157"/>
      <c r="BP256" s="81"/>
      <c r="BQ256" s="81"/>
      <c r="BR256" s="81"/>
      <c r="BS256" s="81"/>
      <c r="BT256" s="81"/>
      <c r="BU256" s="81"/>
      <c r="BV256" s="81"/>
      <c r="BW256" s="81"/>
      <c r="BX256" s="81"/>
    </row>
    <row r="257" spans="1:76" ht="11.45" customHeight="1">
      <c r="A257" s="501">
        <v>2016</v>
      </c>
      <c r="B257" s="383" t="s">
        <v>513</v>
      </c>
      <c r="C257" s="502" t="s">
        <v>470</v>
      </c>
      <c r="D257" s="502" t="s">
        <v>623</v>
      </c>
      <c r="E257" s="502" t="s">
        <v>714</v>
      </c>
      <c r="F257" s="495" t="s">
        <v>401</v>
      </c>
      <c r="G257" s="564">
        <v>46.532789999999999</v>
      </c>
      <c r="H257" s="565">
        <v>21.378340000000001</v>
      </c>
      <c r="I257" s="566">
        <v>21.378340000000001</v>
      </c>
      <c r="J257" s="564">
        <f t="shared" si="140"/>
        <v>25.154449999999997</v>
      </c>
      <c r="K257" s="565">
        <f t="shared" si="152"/>
        <v>25.154449999999997</v>
      </c>
      <c r="L257" s="566"/>
      <c r="M257" s="622">
        <f t="shared" si="141"/>
        <v>0.54057472161028808</v>
      </c>
      <c r="N257" s="623">
        <f t="shared" si="142"/>
        <v>0.54057472161028808</v>
      </c>
      <c r="O257" s="624"/>
      <c r="P257" s="623">
        <f t="shared" si="143"/>
        <v>1</v>
      </c>
      <c r="Q257" s="624"/>
      <c r="R257" s="502">
        <v>2016</v>
      </c>
      <c r="S257" s="502" t="s">
        <v>470</v>
      </c>
      <c r="T257" s="502" t="s">
        <v>623</v>
      </c>
      <c r="U257" s="502" t="s">
        <v>714</v>
      </c>
      <c r="V257" s="495" t="s">
        <v>401</v>
      </c>
      <c r="W257" s="564">
        <v>39.855339999999998</v>
      </c>
      <c r="X257" s="565">
        <v>14.50642</v>
      </c>
      <c r="Y257" s="566">
        <v>14.50642</v>
      </c>
      <c r="Z257" s="564">
        <f t="shared" si="144"/>
        <v>25.34892</v>
      </c>
      <c r="AA257" s="565">
        <f t="shared" si="153"/>
        <v>25.34892</v>
      </c>
      <c r="AB257" s="566"/>
      <c r="AC257" s="622">
        <f t="shared" si="145"/>
        <v>0.63602317782259543</v>
      </c>
      <c r="AD257" s="623">
        <f t="shared" si="146"/>
        <v>0.63602317782259543</v>
      </c>
      <c r="AE257" s="624"/>
      <c r="AF257" s="623">
        <f t="shared" si="147"/>
        <v>1</v>
      </c>
      <c r="AG257" s="624"/>
      <c r="AH257" s="502">
        <v>2016</v>
      </c>
      <c r="AI257" s="383" t="s">
        <v>513</v>
      </c>
      <c r="AJ257" s="1153" t="s">
        <v>470</v>
      </c>
      <c r="AK257" s="1153" t="s">
        <v>623</v>
      </c>
      <c r="AL257" s="1153" t="s">
        <v>714</v>
      </c>
      <c r="AM257" s="1121" t="s">
        <v>401</v>
      </c>
      <c r="AN257" s="567">
        <v>34.387909999999998</v>
      </c>
      <c r="AO257" s="568">
        <v>9.7742740000000001</v>
      </c>
      <c r="AP257" s="569">
        <v>9.7742740000000001</v>
      </c>
      <c r="AQ257" s="564">
        <f t="shared" si="148"/>
        <v>24.613636</v>
      </c>
      <c r="AR257" s="565">
        <f t="shared" si="134"/>
        <v>24.613636</v>
      </c>
      <c r="AS257" s="566"/>
      <c r="AT257" s="622">
        <f t="shared" si="149"/>
        <v>0.71576423225488262</v>
      </c>
      <c r="AU257" s="623">
        <f t="shared" si="136"/>
        <v>0.71576423225488262</v>
      </c>
      <c r="AV257" s="624"/>
      <c r="AW257" s="623">
        <f t="shared" si="137"/>
        <v>1</v>
      </c>
      <c r="AX257" s="624"/>
      <c r="AY257" s="501">
        <v>2016</v>
      </c>
      <c r="AZ257" s="383" t="s">
        <v>513</v>
      </c>
      <c r="BA257" s="502" t="s">
        <v>470</v>
      </c>
      <c r="BB257" s="502" t="s">
        <v>623</v>
      </c>
      <c r="BC257" s="502" t="s">
        <v>714</v>
      </c>
      <c r="BD257" s="1122" t="s">
        <v>401</v>
      </c>
      <c r="BE257" s="564">
        <v>30.422170000000001</v>
      </c>
      <c r="BF257" s="565">
        <v>7.5057879999999999</v>
      </c>
      <c r="BG257" s="566">
        <v>7.5057879999999999</v>
      </c>
      <c r="BH257" s="565">
        <f t="shared" si="154"/>
        <v>22.916382000000002</v>
      </c>
      <c r="BI257" s="565">
        <f t="shared" si="135"/>
        <v>22.916382000000002</v>
      </c>
      <c r="BJ257" s="565"/>
      <c r="BK257" s="622">
        <f t="shared" si="155"/>
        <v>0.75327900672437242</v>
      </c>
      <c r="BL257" s="623">
        <f t="shared" si="156"/>
        <v>0.75327900672437242</v>
      </c>
      <c r="BM257" s="624"/>
      <c r="BN257" s="623">
        <f t="shared" si="157"/>
        <v>1</v>
      </c>
      <c r="BO257" s="624"/>
      <c r="BP257" s="81"/>
      <c r="BQ257" s="81"/>
      <c r="BR257" s="81"/>
      <c r="BS257" s="81"/>
      <c r="BT257" s="81"/>
      <c r="BU257" s="81"/>
      <c r="BV257" s="81"/>
      <c r="BW257" s="81"/>
      <c r="BX257" s="81"/>
    </row>
    <row r="258" spans="1:76" ht="11.45" customHeight="1">
      <c r="A258" s="503">
        <v>2013</v>
      </c>
      <c r="B258" s="384" t="s">
        <v>513</v>
      </c>
      <c r="C258" s="214" t="s">
        <v>470</v>
      </c>
      <c r="D258" s="214" t="s">
        <v>20</v>
      </c>
      <c r="E258" s="214" t="s">
        <v>228</v>
      </c>
      <c r="F258" s="496" t="s">
        <v>401</v>
      </c>
      <c r="G258" s="152">
        <v>51.249929999999999</v>
      </c>
      <c r="H258" s="153">
        <v>21.684609999999999</v>
      </c>
      <c r="I258" s="154">
        <v>21.684609999999999</v>
      </c>
      <c r="J258" s="152">
        <f t="shared" si="140"/>
        <v>29.56532</v>
      </c>
      <c r="K258" s="153">
        <f t="shared" si="152"/>
        <v>29.56532</v>
      </c>
      <c r="L258" s="154"/>
      <c r="M258" s="156">
        <f t="shared" si="141"/>
        <v>0.57688508062352473</v>
      </c>
      <c r="N258" s="155">
        <f t="shared" si="142"/>
        <v>0.57688508062352473</v>
      </c>
      <c r="O258" s="157"/>
      <c r="P258" s="155">
        <f t="shared" si="143"/>
        <v>1</v>
      </c>
      <c r="Q258" s="157"/>
      <c r="R258" s="214">
        <v>2013</v>
      </c>
      <c r="S258" s="214" t="s">
        <v>470</v>
      </c>
      <c r="T258" s="214" t="s">
        <v>20</v>
      </c>
      <c r="U258" s="214" t="s">
        <v>228</v>
      </c>
      <c r="V258" s="496" t="s">
        <v>401</v>
      </c>
      <c r="W258" s="152">
        <v>44.425040000000003</v>
      </c>
      <c r="X258" s="153">
        <v>15.191050000000001</v>
      </c>
      <c r="Y258" s="154">
        <v>15.191050000000001</v>
      </c>
      <c r="Z258" s="152">
        <f t="shared" si="144"/>
        <v>29.233990000000002</v>
      </c>
      <c r="AA258" s="153">
        <f t="shared" si="153"/>
        <v>29.233990000000002</v>
      </c>
      <c r="AB258" s="154"/>
      <c r="AC258" s="156">
        <f t="shared" si="145"/>
        <v>0.65805208053836306</v>
      </c>
      <c r="AD258" s="155">
        <f t="shared" si="146"/>
        <v>0.65805208053836306</v>
      </c>
      <c r="AE258" s="157"/>
      <c r="AF258" s="155">
        <f t="shared" si="147"/>
        <v>1</v>
      </c>
      <c r="AG258" s="157"/>
      <c r="AH258" s="214">
        <v>2013</v>
      </c>
      <c r="AI258" s="384" t="s">
        <v>513</v>
      </c>
      <c r="AJ258" s="308" t="s">
        <v>470</v>
      </c>
      <c r="AK258" s="308" t="s">
        <v>20</v>
      </c>
      <c r="AL258" s="308" t="s">
        <v>228</v>
      </c>
      <c r="AM258" s="1123" t="s">
        <v>401</v>
      </c>
      <c r="AN258" s="561">
        <v>38.714959999999998</v>
      </c>
      <c r="AO258" s="562">
        <v>10.117800000000001</v>
      </c>
      <c r="AP258" s="563">
        <v>10.117800000000001</v>
      </c>
      <c r="AQ258" s="152">
        <f t="shared" si="148"/>
        <v>28.597159999999995</v>
      </c>
      <c r="AR258" s="153">
        <f t="shared" si="134"/>
        <v>28.597159999999995</v>
      </c>
      <c r="AS258" s="154"/>
      <c r="AT258" s="156">
        <f t="shared" si="149"/>
        <v>0.73865916431271006</v>
      </c>
      <c r="AU258" s="155">
        <f t="shared" si="136"/>
        <v>0.73865916431271006</v>
      </c>
      <c r="AV258" s="157"/>
      <c r="AW258" s="155">
        <f t="shared" si="137"/>
        <v>1</v>
      </c>
      <c r="AX258" s="157"/>
      <c r="AY258" s="503">
        <v>2013</v>
      </c>
      <c r="AZ258" s="384" t="s">
        <v>513</v>
      </c>
      <c r="BA258" s="214" t="s">
        <v>470</v>
      </c>
      <c r="BB258" s="214" t="s">
        <v>20</v>
      </c>
      <c r="BC258" s="214" t="s">
        <v>228</v>
      </c>
      <c r="BD258" s="1124" t="s">
        <v>401</v>
      </c>
      <c r="BE258" s="152">
        <v>34.185429999999997</v>
      </c>
      <c r="BF258" s="153">
        <v>7.9648440000000003</v>
      </c>
      <c r="BG258" s="154">
        <v>7.9648440000000003</v>
      </c>
      <c r="BH258" s="153">
        <f t="shared" si="154"/>
        <v>26.220585999999997</v>
      </c>
      <c r="BI258" s="153">
        <f t="shared" si="135"/>
        <v>26.220585999999997</v>
      </c>
      <c r="BJ258" s="153"/>
      <c r="BK258" s="156">
        <f t="shared" si="155"/>
        <v>0.76701056561230907</v>
      </c>
      <c r="BL258" s="155">
        <f t="shared" si="156"/>
        <v>0.76701056561230907</v>
      </c>
      <c r="BM258" s="157"/>
      <c r="BN258" s="155">
        <f t="shared" si="157"/>
        <v>1</v>
      </c>
      <c r="BO258" s="157"/>
      <c r="BP258" s="81"/>
      <c r="BQ258" s="81"/>
      <c r="BR258" s="81"/>
      <c r="BS258" s="81"/>
      <c r="BT258" s="81"/>
      <c r="BU258" s="81"/>
      <c r="BV258" s="81"/>
      <c r="BW258" s="81"/>
      <c r="BX258" s="81"/>
    </row>
    <row r="259" spans="1:76" ht="11.45" customHeight="1">
      <c r="A259" s="503">
        <v>2010</v>
      </c>
      <c r="B259" s="384" t="s">
        <v>513</v>
      </c>
      <c r="C259" s="214" t="s">
        <v>470</v>
      </c>
      <c r="D259" s="214" t="s">
        <v>4</v>
      </c>
      <c r="E259" s="214" t="s">
        <v>229</v>
      </c>
      <c r="F259" s="496" t="s">
        <v>401</v>
      </c>
      <c r="G259" s="152">
        <v>49.872039999999998</v>
      </c>
      <c r="H259" s="153">
        <v>20.805489999999999</v>
      </c>
      <c r="I259" s="154">
        <v>20.805489999999999</v>
      </c>
      <c r="J259" s="152">
        <f t="shared" si="140"/>
        <v>29.066549999999999</v>
      </c>
      <c r="K259" s="153">
        <f t="shared" si="152"/>
        <v>29.066549999999999</v>
      </c>
      <c r="L259" s="154"/>
      <c r="M259" s="156">
        <f t="shared" si="141"/>
        <v>0.58282255949425776</v>
      </c>
      <c r="N259" s="155">
        <f t="shared" si="142"/>
        <v>0.58282255949425776</v>
      </c>
      <c r="O259" s="157"/>
      <c r="P259" s="155">
        <f t="shared" si="143"/>
        <v>1</v>
      </c>
      <c r="Q259" s="157"/>
      <c r="R259" s="214">
        <v>2010</v>
      </c>
      <c r="S259" s="214" t="s">
        <v>470</v>
      </c>
      <c r="T259" s="214" t="s">
        <v>4</v>
      </c>
      <c r="U259" s="214" t="s">
        <v>229</v>
      </c>
      <c r="V259" s="496" t="s">
        <v>401</v>
      </c>
      <c r="W259" s="152">
        <v>44.031779999999998</v>
      </c>
      <c r="X259" s="153">
        <v>15.1707</v>
      </c>
      <c r="Y259" s="154">
        <v>15.1707</v>
      </c>
      <c r="Z259" s="152">
        <f t="shared" si="144"/>
        <v>28.861079999999998</v>
      </c>
      <c r="AA259" s="153">
        <f t="shared" si="153"/>
        <v>28.861079999999998</v>
      </c>
      <c r="AB259" s="154"/>
      <c r="AC259" s="156">
        <f t="shared" si="145"/>
        <v>0.65546021532629384</v>
      </c>
      <c r="AD259" s="155">
        <f t="shared" si="146"/>
        <v>0.65546021532629384</v>
      </c>
      <c r="AE259" s="157"/>
      <c r="AF259" s="155">
        <f t="shared" si="147"/>
        <v>1</v>
      </c>
      <c r="AG259" s="157"/>
      <c r="AH259" s="214">
        <v>2010</v>
      </c>
      <c r="AI259" s="384" t="s">
        <v>513</v>
      </c>
      <c r="AJ259" s="308" t="s">
        <v>470</v>
      </c>
      <c r="AK259" s="308" t="s">
        <v>4</v>
      </c>
      <c r="AL259" s="308" t="s">
        <v>229</v>
      </c>
      <c r="AM259" s="1123" t="s">
        <v>401</v>
      </c>
      <c r="AN259" s="561">
        <v>38.406230000000001</v>
      </c>
      <c r="AO259" s="562">
        <v>10.166980000000001</v>
      </c>
      <c r="AP259" s="563">
        <v>10.166980000000001</v>
      </c>
      <c r="AQ259" s="152">
        <f t="shared" si="148"/>
        <v>28.239249999999998</v>
      </c>
      <c r="AR259" s="153">
        <f t="shared" si="134"/>
        <v>28.239249999999998</v>
      </c>
      <c r="AS259" s="154"/>
      <c r="AT259" s="156">
        <f t="shared" si="149"/>
        <v>0.73527784424558196</v>
      </c>
      <c r="AU259" s="155">
        <f t="shared" si="136"/>
        <v>0.73527784424558196</v>
      </c>
      <c r="AV259" s="157"/>
      <c r="AW259" s="155">
        <f t="shared" si="137"/>
        <v>1</v>
      </c>
      <c r="AX259" s="157"/>
      <c r="AY259" s="503">
        <v>2010</v>
      </c>
      <c r="AZ259" s="384" t="s">
        <v>513</v>
      </c>
      <c r="BA259" s="214" t="s">
        <v>470</v>
      </c>
      <c r="BB259" s="214" t="s">
        <v>4</v>
      </c>
      <c r="BC259" s="214" t="s">
        <v>229</v>
      </c>
      <c r="BD259" s="1124" t="s">
        <v>401</v>
      </c>
      <c r="BE259" s="152">
        <v>33.756160000000001</v>
      </c>
      <c r="BF259" s="153">
        <v>7.7236279999999997</v>
      </c>
      <c r="BG259" s="154">
        <v>7.7236279999999997</v>
      </c>
      <c r="BH259" s="153">
        <f t="shared" si="154"/>
        <v>26.032532000000003</v>
      </c>
      <c r="BI259" s="153">
        <f t="shared" si="135"/>
        <v>26.032532000000003</v>
      </c>
      <c r="BJ259" s="153"/>
      <c r="BK259" s="156">
        <f t="shared" si="155"/>
        <v>0.77119352438192024</v>
      </c>
      <c r="BL259" s="155">
        <f t="shared" si="156"/>
        <v>0.77119352438192024</v>
      </c>
      <c r="BM259" s="157"/>
      <c r="BN259" s="155">
        <f t="shared" si="157"/>
        <v>1</v>
      </c>
      <c r="BO259" s="157"/>
      <c r="BP259" s="81"/>
      <c r="BQ259" s="81"/>
      <c r="BR259" s="81"/>
      <c r="BS259" s="81"/>
      <c r="BT259" s="81"/>
      <c r="BU259" s="81"/>
      <c r="BV259" s="81"/>
      <c r="BW259" s="81"/>
      <c r="BX259" s="81"/>
    </row>
    <row r="260" spans="1:76" ht="11.45" customHeight="1">
      <c r="A260" s="504">
        <v>2006</v>
      </c>
      <c r="B260" s="385" t="s">
        <v>513</v>
      </c>
      <c r="C260" s="226" t="s">
        <v>470</v>
      </c>
      <c r="D260" s="226" t="s">
        <v>6</v>
      </c>
      <c r="E260" s="226" t="s">
        <v>230</v>
      </c>
      <c r="F260" s="497" t="s">
        <v>401</v>
      </c>
      <c r="G260" s="159">
        <v>44.734999999999999</v>
      </c>
      <c r="H260" s="160">
        <v>23.111350000000002</v>
      </c>
      <c r="I260" s="161">
        <v>23.111350000000002</v>
      </c>
      <c r="J260" s="159">
        <f t="shared" si="140"/>
        <v>21.623649999999998</v>
      </c>
      <c r="K260" s="160">
        <f t="shared" si="152"/>
        <v>21.623649999999998</v>
      </c>
      <c r="L260" s="161"/>
      <c r="M260" s="163">
        <f t="shared" si="141"/>
        <v>0.48337208002682458</v>
      </c>
      <c r="N260" s="162">
        <f t="shared" si="142"/>
        <v>0.48337208002682458</v>
      </c>
      <c r="O260" s="164"/>
      <c r="P260" s="162">
        <f t="shared" si="143"/>
        <v>1</v>
      </c>
      <c r="Q260" s="164"/>
      <c r="R260" s="226">
        <v>2006</v>
      </c>
      <c r="S260" s="226" t="s">
        <v>470</v>
      </c>
      <c r="T260" s="226" t="s">
        <v>6</v>
      </c>
      <c r="U260" s="226" t="s">
        <v>230</v>
      </c>
      <c r="V260" s="497" t="s">
        <v>401</v>
      </c>
      <c r="W260" s="159">
        <v>39.243639999999999</v>
      </c>
      <c r="X260" s="160">
        <v>16.930199999999999</v>
      </c>
      <c r="Y260" s="161">
        <v>16.930199999999999</v>
      </c>
      <c r="Z260" s="159">
        <f t="shared" si="144"/>
        <v>22.31344</v>
      </c>
      <c r="AA260" s="160">
        <f t="shared" si="153"/>
        <v>22.31344</v>
      </c>
      <c r="AB260" s="161"/>
      <c r="AC260" s="163">
        <f t="shared" si="145"/>
        <v>0.56858741951562086</v>
      </c>
      <c r="AD260" s="162">
        <f t="shared" si="146"/>
        <v>0.56858741951562086</v>
      </c>
      <c r="AE260" s="164"/>
      <c r="AF260" s="162">
        <f t="shared" si="147"/>
        <v>1</v>
      </c>
      <c r="AG260" s="164"/>
      <c r="AH260" s="226">
        <v>2006</v>
      </c>
      <c r="AI260" s="385" t="s">
        <v>513</v>
      </c>
      <c r="AJ260" s="1156" t="s">
        <v>470</v>
      </c>
      <c r="AK260" s="1156" t="s">
        <v>6</v>
      </c>
      <c r="AL260" s="1156" t="s">
        <v>230</v>
      </c>
      <c r="AM260" s="1126" t="s">
        <v>401</v>
      </c>
      <c r="AN260" s="570">
        <v>33.358220000000003</v>
      </c>
      <c r="AO260" s="571">
        <v>11.499409999999999</v>
      </c>
      <c r="AP260" s="572">
        <v>11.499409999999999</v>
      </c>
      <c r="AQ260" s="159">
        <f t="shared" si="148"/>
        <v>21.858810000000005</v>
      </c>
      <c r="AR260" s="160">
        <f t="shared" si="134"/>
        <v>21.858810000000005</v>
      </c>
      <c r="AS260" s="161"/>
      <c r="AT260" s="163">
        <f t="shared" si="149"/>
        <v>0.65527507163151999</v>
      </c>
      <c r="AU260" s="162">
        <f t="shared" si="136"/>
        <v>0.65527507163151999</v>
      </c>
      <c r="AV260" s="164"/>
      <c r="AW260" s="162">
        <f t="shared" si="137"/>
        <v>1</v>
      </c>
      <c r="AX260" s="164"/>
      <c r="AY260" s="504">
        <v>2006</v>
      </c>
      <c r="AZ260" s="385" t="s">
        <v>513</v>
      </c>
      <c r="BA260" s="226" t="s">
        <v>470</v>
      </c>
      <c r="BB260" s="226" t="s">
        <v>6</v>
      </c>
      <c r="BC260" s="226" t="s">
        <v>230</v>
      </c>
      <c r="BD260" s="1127" t="s">
        <v>401</v>
      </c>
      <c r="BE260" s="159">
        <v>28.018799999999999</v>
      </c>
      <c r="BF260" s="160">
        <v>8.9628329999999998</v>
      </c>
      <c r="BG260" s="161">
        <v>8.9628329999999998</v>
      </c>
      <c r="BH260" s="160">
        <f t="shared" si="154"/>
        <v>19.055966999999999</v>
      </c>
      <c r="BI260" s="160">
        <f t="shared" si="135"/>
        <v>19.055966999999999</v>
      </c>
      <c r="BJ260" s="160"/>
      <c r="BK260" s="163">
        <f t="shared" si="155"/>
        <v>0.68011360229560147</v>
      </c>
      <c r="BL260" s="162">
        <f t="shared" si="156"/>
        <v>0.68011360229560147</v>
      </c>
      <c r="BM260" s="164"/>
      <c r="BN260" s="162">
        <f t="shared" si="157"/>
        <v>1</v>
      </c>
      <c r="BO260" s="164"/>
      <c r="BP260" s="81"/>
      <c r="BQ260" s="81"/>
      <c r="BR260" s="81"/>
      <c r="BS260" s="81"/>
      <c r="BT260" s="81"/>
      <c r="BU260" s="81"/>
      <c r="BV260" s="81"/>
      <c r="BW260" s="81"/>
      <c r="BX260" s="81"/>
    </row>
    <row r="261" spans="1:76" ht="11.45" customHeight="1">
      <c r="A261" s="663">
        <v>2013</v>
      </c>
      <c r="B261" s="87" t="s">
        <v>518</v>
      </c>
      <c r="C261" s="82" t="s">
        <v>471</v>
      </c>
      <c r="D261" s="82" t="s">
        <v>20</v>
      </c>
      <c r="E261" s="82" t="s">
        <v>231</v>
      </c>
      <c r="F261" s="506" t="s">
        <v>313</v>
      </c>
      <c r="G261" s="124">
        <v>30.716560000000001</v>
      </c>
      <c r="H261" s="125">
        <v>11.49775</v>
      </c>
      <c r="I261" s="126">
        <v>13.83778</v>
      </c>
      <c r="J261" s="124">
        <f t="shared" si="140"/>
        <v>16.878779999999999</v>
      </c>
      <c r="K261" s="125">
        <f t="shared" si="152"/>
        <v>19.218810000000001</v>
      </c>
      <c r="L261" s="126">
        <f t="shared" si="152"/>
        <v>-2.3400300000000005</v>
      </c>
      <c r="M261" s="314">
        <f t="shared" si="141"/>
        <v>0.54950098578747097</v>
      </c>
      <c r="N261" s="314">
        <f t="shared" si="142"/>
        <v>0.62568236807767541</v>
      </c>
      <c r="O261" s="314">
        <f t="shared" ref="O261:O327" si="164">(H261-I261)/G261</f>
        <v>-7.618138229020438E-2</v>
      </c>
      <c r="P261" s="128">
        <f t="shared" si="143"/>
        <v>1.1386373896691586</v>
      </c>
      <c r="Q261" s="129">
        <f t="shared" ref="Q261:Q327" si="165">(H261-I261)/(G261-I261)</f>
        <v>-0.13863738966915859</v>
      </c>
      <c r="R261" s="82">
        <v>2013</v>
      </c>
      <c r="S261" s="82" t="s">
        <v>471</v>
      </c>
      <c r="T261" s="82" t="s">
        <v>20</v>
      </c>
      <c r="U261" s="82" t="s">
        <v>231</v>
      </c>
      <c r="V261" s="506" t="s">
        <v>313</v>
      </c>
      <c r="W261" s="124">
        <v>26.133649999999999</v>
      </c>
      <c r="X261" s="125">
        <v>7.2636529999999997</v>
      </c>
      <c r="Y261" s="126">
        <v>8.4206629999999993</v>
      </c>
      <c r="Z261" s="124">
        <f t="shared" si="144"/>
        <v>17.712986999999998</v>
      </c>
      <c r="AA261" s="125">
        <f t="shared" si="153"/>
        <v>18.869996999999998</v>
      </c>
      <c r="AB261" s="126">
        <f t="shared" si="153"/>
        <v>-1.1570099999999996</v>
      </c>
      <c r="AC261" s="314">
        <f t="shared" si="145"/>
        <v>0.67778465694612111</v>
      </c>
      <c r="AD261" s="314">
        <f t="shared" si="146"/>
        <v>0.72205746231391321</v>
      </c>
      <c r="AE261" s="314">
        <f t="shared" ref="AE261:AE327" si="166">(X261-Y261)/W261</f>
        <v>-4.4272805367792087E-2</v>
      </c>
      <c r="AF261" s="128">
        <f t="shared" si="147"/>
        <v>1.0653198695397903</v>
      </c>
      <c r="AG261" s="129">
        <f t="shared" ref="AG261:AG327" si="167">(X261-Y261)/(W261-Y261)</f>
        <v>-6.5319869539790201E-2</v>
      </c>
      <c r="AH261" s="82">
        <v>2013</v>
      </c>
      <c r="AI261" s="87" t="s">
        <v>518</v>
      </c>
      <c r="AJ261" s="1084" t="s">
        <v>471</v>
      </c>
      <c r="AK261" s="1084" t="s">
        <v>20</v>
      </c>
      <c r="AL261" s="1084" t="s">
        <v>231</v>
      </c>
      <c r="AM261" s="1131" t="s">
        <v>313</v>
      </c>
      <c r="AN261" s="548">
        <v>22.55443</v>
      </c>
      <c r="AO261" s="549">
        <v>4.410056</v>
      </c>
      <c r="AP261" s="550">
        <v>5.1320499999999996</v>
      </c>
      <c r="AQ261" s="124">
        <f t="shared" si="148"/>
        <v>17.42238</v>
      </c>
      <c r="AR261" s="125">
        <f t="shared" ref="AR261:AS276" si="168">AN261-AO261</f>
        <v>18.144373999999999</v>
      </c>
      <c r="AS261" s="126">
        <f t="shared" si="168"/>
        <v>-0.72199399999999958</v>
      </c>
      <c r="AT261" s="314">
        <f t="shared" si="149"/>
        <v>0.77245933503972397</v>
      </c>
      <c r="AU261" s="314">
        <f t="shared" si="136"/>
        <v>0.80447051865198982</v>
      </c>
      <c r="AV261" s="314">
        <f t="shared" ref="AV261:AV266" si="169">(AO261-AP261)/AN261</f>
        <v>-3.2011183612265952E-2</v>
      </c>
      <c r="AW261" s="128">
        <f t="shared" si="137"/>
        <v>1.0414406068516471</v>
      </c>
      <c r="AX261" s="129">
        <f>(AO261-AP261)/(AN261-AP261)</f>
        <v>-4.1440606851647112E-2</v>
      </c>
      <c r="AY261" s="82">
        <v>2013</v>
      </c>
      <c r="AZ261" s="87" t="s">
        <v>518</v>
      </c>
      <c r="BA261" s="82" t="s">
        <v>471</v>
      </c>
      <c r="BB261" s="82" t="s">
        <v>20</v>
      </c>
      <c r="BC261" s="82" t="s">
        <v>231</v>
      </c>
      <c r="BD261" s="1132" t="s">
        <v>313</v>
      </c>
      <c r="BE261" s="124">
        <v>20.83522</v>
      </c>
      <c r="BF261" s="125">
        <v>3.5920640000000001</v>
      </c>
      <c r="BG261" s="126">
        <v>4.083348</v>
      </c>
      <c r="BH261" s="124">
        <f t="shared" si="154"/>
        <v>16.751871999999999</v>
      </c>
      <c r="BI261" s="125">
        <f t="shared" si="135"/>
        <v>17.243155999999999</v>
      </c>
      <c r="BJ261" s="126">
        <f t="shared" si="135"/>
        <v>-0.49128399999999983</v>
      </c>
      <c r="BK261" s="127">
        <f t="shared" si="155"/>
        <v>0.80401704421647568</v>
      </c>
      <c r="BL261" s="127">
        <f t="shared" si="156"/>
        <v>0.82759654085725998</v>
      </c>
      <c r="BM261" s="127">
        <f t="shared" ref="BM261:BM324" si="170">(BF261-BG261)/BE261</f>
        <v>-2.3579496640784202E-2</v>
      </c>
      <c r="BN261" s="128">
        <f t="shared" si="157"/>
        <v>1.0293271104268227</v>
      </c>
      <c r="BO261" s="129">
        <f t="shared" ref="BO261:BO264" si="171">(BF261-BG261)/(BE261-BG261)</f>
        <v>-2.9327110426822737E-2</v>
      </c>
      <c r="BP261" s="81"/>
      <c r="BQ261" s="81"/>
      <c r="BR261" s="81"/>
      <c r="BS261" s="81"/>
      <c r="BT261" s="81"/>
      <c r="BU261" s="81"/>
      <c r="BV261" s="81"/>
      <c r="BW261" s="81"/>
      <c r="BX261" s="81"/>
    </row>
    <row r="262" spans="1:76" ht="11.45" customHeight="1">
      <c r="A262" s="663">
        <v>2010</v>
      </c>
      <c r="B262" s="87" t="s">
        <v>518</v>
      </c>
      <c r="C262" s="82" t="s">
        <v>471</v>
      </c>
      <c r="D262" s="82" t="s">
        <v>4</v>
      </c>
      <c r="E262" s="82" t="s">
        <v>232</v>
      </c>
      <c r="F262" s="506" t="s">
        <v>313</v>
      </c>
      <c r="G262" s="124">
        <v>33.149810000000002</v>
      </c>
      <c r="H262" s="125">
        <v>11.38841</v>
      </c>
      <c r="I262" s="126">
        <v>13.43798</v>
      </c>
      <c r="J262" s="124">
        <f t="shared" si="140"/>
        <v>19.711830000000003</v>
      </c>
      <c r="K262" s="125">
        <f t="shared" si="152"/>
        <v>21.761400000000002</v>
      </c>
      <c r="L262" s="126">
        <f t="shared" si="152"/>
        <v>-2.0495699999999992</v>
      </c>
      <c r="M262" s="314">
        <f t="shared" si="141"/>
        <v>0.59462874749508376</v>
      </c>
      <c r="N262" s="314">
        <f t="shared" si="142"/>
        <v>0.65645625118213347</v>
      </c>
      <c r="O262" s="314">
        <f t="shared" si="164"/>
        <v>-6.1827503687049763E-2</v>
      </c>
      <c r="P262" s="128">
        <f t="shared" si="143"/>
        <v>1.1039766475258765</v>
      </c>
      <c r="Q262" s="129">
        <f t="shared" si="165"/>
        <v>-0.10397664752587654</v>
      </c>
      <c r="R262" s="82">
        <v>2010</v>
      </c>
      <c r="S262" s="82" t="s">
        <v>471</v>
      </c>
      <c r="T262" s="82" t="s">
        <v>4</v>
      </c>
      <c r="U262" s="82" t="s">
        <v>232</v>
      </c>
      <c r="V262" s="506" t="s">
        <v>313</v>
      </c>
      <c r="W262" s="124">
        <v>28.372669999999999</v>
      </c>
      <c r="X262" s="125">
        <v>6.2358010000000004</v>
      </c>
      <c r="Y262" s="126">
        <v>8.0284449999999996</v>
      </c>
      <c r="Z262" s="124">
        <f t="shared" si="144"/>
        <v>20.344225000000002</v>
      </c>
      <c r="AA262" s="125">
        <f t="shared" si="153"/>
        <v>22.136868999999997</v>
      </c>
      <c r="AB262" s="126">
        <f t="shared" si="153"/>
        <v>-1.7926439999999992</v>
      </c>
      <c r="AC262" s="314">
        <f t="shared" si="145"/>
        <v>0.71703597158815158</v>
      </c>
      <c r="AD262" s="314">
        <f t="shared" si="146"/>
        <v>0.78021804081180934</v>
      </c>
      <c r="AE262" s="314">
        <f t="shared" si="166"/>
        <v>-6.3182069223657808E-2</v>
      </c>
      <c r="AF262" s="128">
        <f t="shared" si="147"/>
        <v>1.088115620034678</v>
      </c>
      <c r="AG262" s="129">
        <f t="shared" si="167"/>
        <v>-8.8115620034678099E-2</v>
      </c>
      <c r="AH262" s="82">
        <v>2010</v>
      </c>
      <c r="AI262" s="87" t="s">
        <v>518</v>
      </c>
      <c r="AJ262" s="1084" t="s">
        <v>471</v>
      </c>
      <c r="AK262" s="1084" t="s">
        <v>4</v>
      </c>
      <c r="AL262" s="1084" t="s">
        <v>232</v>
      </c>
      <c r="AM262" s="1131" t="s">
        <v>313</v>
      </c>
      <c r="AN262" s="548">
        <v>24.368870000000001</v>
      </c>
      <c r="AO262" s="549">
        <v>3.5020539999999998</v>
      </c>
      <c r="AP262" s="550">
        <v>4.5546740000000003</v>
      </c>
      <c r="AQ262" s="124">
        <f t="shared" si="148"/>
        <v>19.814196000000003</v>
      </c>
      <c r="AR262" s="125">
        <f t="shared" si="168"/>
        <v>20.866816</v>
      </c>
      <c r="AS262" s="126">
        <f t="shared" si="168"/>
        <v>-1.0526200000000006</v>
      </c>
      <c r="AT262" s="314">
        <f t="shared" si="149"/>
        <v>0.81309457516905792</v>
      </c>
      <c r="AU262" s="314">
        <f t="shared" si="136"/>
        <v>0.856289848482921</v>
      </c>
      <c r="AV262" s="314">
        <f t="shared" si="169"/>
        <v>-4.3195273313863157E-2</v>
      </c>
      <c r="AW262" s="128">
        <f t="shared" si="137"/>
        <v>1.0531245375790164</v>
      </c>
      <c r="AX262" s="129">
        <f>(AO262-AP262)/(AN262-AP262)</f>
        <v>-5.3124537579016598E-2</v>
      </c>
      <c r="AY262" s="82">
        <v>2010</v>
      </c>
      <c r="AZ262" s="87" t="s">
        <v>518</v>
      </c>
      <c r="BA262" s="82" t="s">
        <v>471</v>
      </c>
      <c r="BB262" s="82" t="s">
        <v>4</v>
      </c>
      <c r="BC262" s="82" t="s">
        <v>232</v>
      </c>
      <c r="BD262" s="1132" t="s">
        <v>313</v>
      </c>
      <c r="BE262" s="124">
        <v>21.964849999999998</v>
      </c>
      <c r="BF262" s="125">
        <v>3.074163</v>
      </c>
      <c r="BG262" s="126">
        <v>3.827496</v>
      </c>
      <c r="BH262" s="124">
        <f t="shared" si="154"/>
        <v>18.137353999999998</v>
      </c>
      <c r="BI262" s="125">
        <f t="shared" si="135"/>
        <v>18.890687</v>
      </c>
      <c r="BJ262" s="126">
        <f t="shared" si="135"/>
        <v>-0.75333300000000003</v>
      </c>
      <c r="BK262" s="127">
        <f t="shared" si="155"/>
        <v>0.82574449632025715</v>
      </c>
      <c r="BL262" s="127">
        <f t="shared" si="156"/>
        <v>0.86004170299364668</v>
      </c>
      <c r="BM262" s="127">
        <f t="shared" si="170"/>
        <v>-3.4297206673389535E-2</v>
      </c>
      <c r="BN262" s="128">
        <f t="shared" si="157"/>
        <v>1.0415348898190995</v>
      </c>
      <c r="BO262" s="129">
        <f t="shared" si="171"/>
        <v>-4.1534889819099308E-2</v>
      </c>
      <c r="BP262" s="81"/>
      <c r="BQ262" s="81"/>
      <c r="BR262" s="81"/>
      <c r="BS262" s="81"/>
      <c r="BT262" s="81"/>
      <c r="BU262" s="81"/>
      <c r="BV262" s="81"/>
      <c r="BW262" s="81"/>
      <c r="BX262" s="81"/>
    </row>
    <row r="263" spans="1:76" ht="11.45" customHeight="1">
      <c r="A263" s="663">
        <v>2007</v>
      </c>
      <c r="B263" s="87" t="s">
        <v>518</v>
      </c>
      <c r="C263" s="82" t="s">
        <v>471</v>
      </c>
      <c r="D263" s="82" t="s">
        <v>6</v>
      </c>
      <c r="E263" s="82" t="s">
        <v>233</v>
      </c>
      <c r="F263" s="506" t="s">
        <v>313</v>
      </c>
      <c r="G263" s="124">
        <v>29.82572</v>
      </c>
      <c r="H263" s="125">
        <v>10.489420000000001</v>
      </c>
      <c r="I263" s="126">
        <v>12.782349999999999</v>
      </c>
      <c r="J263" s="124">
        <f t="shared" si="140"/>
        <v>17.043370000000003</v>
      </c>
      <c r="K263" s="125">
        <f t="shared" si="152"/>
        <v>19.336300000000001</v>
      </c>
      <c r="L263" s="126">
        <f t="shared" si="152"/>
        <v>-2.2929299999999984</v>
      </c>
      <c r="M263" s="314">
        <f t="shared" si="141"/>
        <v>0.57143197213680019</v>
      </c>
      <c r="N263" s="314">
        <f t="shared" si="142"/>
        <v>0.64830957978550063</v>
      </c>
      <c r="O263" s="314">
        <f t="shared" si="164"/>
        <v>-7.6877607648700455E-2</v>
      </c>
      <c r="P263" s="128">
        <f t="shared" si="143"/>
        <v>1.1345350127351572</v>
      </c>
      <c r="Q263" s="129">
        <f t="shared" si="165"/>
        <v>-0.13453501273515731</v>
      </c>
      <c r="R263" s="82">
        <v>2007</v>
      </c>
      <c r="S263" s="82" t="s">
        <v>471</v>
      </c>
      <c r="T263" s="82" t="s">
        <v>6</v>
      </c>
      <c r="U263" s="82" t="s">
        <v>233</v>
      </c>
      <c r="V263" s="506" t="s">
        <v>313</v>
      </c>
      <c r="W263" s="124">
        <v>24.959510000000002</v>
      </c>
      <c r="X263" s="125">
        <v>5.6562919999999997</v>
      </c>
      <c r="Y263" s="126">
        <v>6.6269039999999997</v>
      </c>
      <c r="Z263" s="124">
        <f t="shared" si="144"/>
        <v>18.332606000000002</v>
      </c>
      <c r="AA263" s="125">
        <f t="shared" si="153"/>
        <v>19.303218000000001</v>
      </c>
      <c r="AB263" s="126">
        <f t="shared" si="153"/>
        <v>-0.97061200000000003</v>
      </c>
      <c r="AC263" s="314">
        <f t="shared" si="145"/>
        <v>0.73449382620091508</v>
      </c>
      <c r="AD263" s="314">
        <f t="shared" si="146"/>
        <v>0.77338128833458664</v>
      </c>
      <c r="AE263" s="314">
        <f t="shared" si="166"/>
        <v>-3.8887462133671696E-2</v>
      </c>
      <c r="AF263" s="128">
        <f t="shared" si="147"/>
        <v>1.052944573182885</v>
      </c>
      <c r="AG263" s="129">
        <f t="shared" si="167"/>
        <v>-5.2944573182885181E-2</v>
      </c>
      <c r="AH263" s="82">
        <v>2007</v>
      </c>
      <c r="AI263" s="87" t="s">
        <v>518</v>
      </c>
      <c r="AJ263" s="1084" t="s">
        <v>471</v>
      </c>
      <c r="AK263" s="1084" t="s">
        <v>6</v>
      </c>
      <c r="AL263" s="1084" t="s">
        <v>233</v>
      </c>
      <c r="AM263" s="1131" t="s">
        <v>313</v>
      </c>
      <c r="AN263" s="548">
        <v>21.28669</v>
      </c>
      <c r="AO263" s="549">
        <v>2.5507399999999998</v>
      </c>
      <c r="AP263" s="550">
        <v>3.1573020000000001</v>
      </c>
      <c r="AQ263" s="124">
        <f t="shared" si="148"/>
        <v>18.129387999999999</v>
      </c>
      <c r="AR263" s="125">
        <f t="shared" si="168"/>
        <v>18.735949999999999</v>
      </c>
      <c r="AS263" s="126">
        <f t="shared" si="168"/>
        <v>-0.60656200000000027</v>
      </c>
      <c r="AT263" s="314">
        <f t="shared" si="149"/>
        <v>0.85167717479796057</v>
      </c>
      <c r="AU263" s="314">
        <f t="shared" si="136"/>
        <v>0.88017206996484654</v>
      </c>
      <c r="AV263" s="314">
        <f t="shared" si="169"/>
        <v>-2.8494895166885987E-2</v>
      </c>
      <c r="AW263" s="128">
        <f t="shared" si="137"/>
        <v>1.0334573897364876</v>
      </c>
      <c r="AX263" s="129">
        <f>(AO263-AP263)/(AN263-AP263)</f>
        <v>-3.3457389736487535E-2</v>
      </c>
      <c r="AY263" s="82">
        <v>2007</v>
      </c>
      <c r="AZ263" s="87" t="s">
        <v>518</v>
      </c>
      <c r="BA263" s="82" t="s">
        <v>471</v>
      </c>
      <c r="BB263" s="82" t="s">
        <v>6</v>
      </c>
      <c r="BC263" s="82" t="s">
        <v>233</v>
      </c>
      <c r="BD263" s="1132" t="s">
        <v>313</v>
      </c>
      <c r="BE263" s="124">
        <v>19.941269999999999</v>
      </c>
      <c r="BF263" s="125">
        <v>2.5373329999999998</v>
      </c>
      <c r="BG263" s="126">
        <v>3.0397729999999998</v>
      </c>
      <c r="BH263" s="124">
        <f t="shared" si="154"/>
        <v>16.901496999999999</v>
      </c>
      <c r="BI263" s="125">
        <f t="shared" si="135"/>
        <v>17.403936999999999</v>
      </c>
      <c r="BJ263" s="126">
        <f t="shared" si="135"/>
        <v>-0.50244</v>
      </c>
      <c r="BK263" s="127">
        <f t="shared" si="155"/>
        <v>0.84756372086632392</v>
      </c>
      <c r="BL263" s="127">
        <f t="shared" si="156"/>
        <v>0.87275970888514121</v>
      </c>
      <c r="BM263" s="127">
        <f t="shared" si="170"/>
        <v>-2.5195988018817256E-2</v>
      </c>
      <c r="BN263" s="128">
        <f t="shared" si="157"/>
        <v>1.0297275442524412</v>
      </c>
      <c r="BO263" s="129">
        <f t="shared" si="171"/>
        <v>-2.9727544252441073E-2</v>
      </c>
      <c r="BP263" s="81"/>
      <c r="BQ263" s="81"/>
      <c r="BR263" s="81"/>
      <c r="BS263" s="81"/>
      <c r="BT263" s="81"/>
      <c r="BU263" s="81"/>
      <c r="BV263" s="81"/>
      <c r="BW263" s="81"/>
      <c r="BX263" s="81"/>
    </row>
    <row r="264" spans="1:76" ht="11.45" customHeight="1">
      <c r="A264" s="663">
        <v>2004</v>
      </c>
      <c r="B264" s="87" t="s">
        <v>518</v>
      </c>
      <c r="C264" s="82" t="s">
        <v>471</v>
      </c>
      <c r="D264" s="82" t="s">
        <v>8</v>
      </c>
      <c r="E264" s="82" t="s">
        <v>234</v>
      </c>
      <c r="F264" s="506" t="s">
        <v>313</v>
      </c>
      <c r="G264" s="124">
        <v>32.746650000000002</v>
      </c>
      <c r="H264" s="125">
        <v>11.333130000000001</v>
      </c>
      <c r="I264" s="126">
        <v>14.303419999999999</v>
      </c>
      <c r="J264" s="124">
        <f t="shared" si="140"/>
        <v>18.443230000000003</v>
      </c>
      <c r="K264" s="125">
        <f t="shared" si="152"/>
        <v>21.413520000000002</v>
      </c>
      <c r="L264" s="126">
        <f t="shared" si="152"/>
        <v>-2.9702899999999985</v>
      </c>
      <c r="M264" s="314">
        <f t="shared" si="141"/>
        <v>0.56320967182902681</v>
      </c>
      <c r="N264" s="314">
        <f t="shared" si="142"/>
        <v>0.65391482792896372</v>
      </c>
      <c r="O264" s="314">
        <f t="shared" si="164"/>
        <v>-9.0705156099936887E-2</v>
      </c>
      <c r="P264" s="128">
        <f t="shared" si="143"/>
        <v>1.1610504233802863</v>
      </c>
      <c r="Q264" s="129">
        <f t="shared" si="165"/>
        <v>-0.16105042338028633</v>
      </c>
      <c r="R264" s="82">
        <v>2004</v>
      </c>
      <c r="S264" s="82" t="s">
        <v>471</v>
      </c>
      <c r="T264" s="82" t="s">
        <v>8</v>
      </c>
      <c r="U264" s="82" t="s">
        <v>234</v>
      </c>
      <c r="V264" s="506" t="s">
        <v>313</v>
      </c>
      <c r="W264" s="124">
        <v>28.17427</v>
      </c>
      <c r="X264" s="125">
        <v>6.8804059999999998</v>
      </c>
      <c r="Y264" s="126">
        <v>8.0624690000000001</v>
      </c>
      <c r="Z264" s="124">
        <f t="shared" si="144"/>
        <v>20.111801</v>
      </c>
      <c r="AA264" s="125">
        <f t="shared" si="153"/>
        <v>21.293863999999999</v>
      </c>
      <c r="AB264" s="126">
        <f t="shared" si="153"/>
        <v>-1.1820630000000003</v>
      </c>
      <c r="AC264" s="314">
        <f t="shared" si="145"/>
        <v>0.71383574445762032</v>
      </c>
      <c r="AD264" s="314">
        <f t="shared" si="146"/>
        <v>0.75579115270777197</v>
      </c>
      <c r="AE264" s="314">
        <f t="shared" si="166"/>
        <v>-4.1955408250151656E-2</v>
      </c>
      <c r="AF264" s="128">
        <f t="shared" si="147"/>
        <v>1.0587745970636842</v>
      </c>
      <c r="AG264" s="129">
        <f t="shared" si="167"/>
        <v>-5.8774597063684167E-2</v>
      </c>
      <c r="AH264" s="82">
        <v>2004</v>
      </c>
      <c r="AI264" s="87" t="s">
        <v>518</v>
      </c>
      <c r="AJ264" s="1084" t="s">
        <v>471</v>
      </c>
      <c r="AK264" s="1084" t="s">
        <v>8</v>
      </c>
      <c r="AL264" s="1084" t="s">
        <v>234</v>
      </c>
      <c r="AM264" s="1131" t="s">
        <v>313</v>
      </c>
      <c r="AN264" s="548">
        <v>24.553999999999998</v>
      </c>
      <c r="AO264" s="549">
        <v>3.845539</v>
      </c>
      <c r="AP264" s="550">
        <v>4.5806430000000002</v>
      </c>
      <c r="AQ264" s="124">
        <f t="shared" si="148"/>
        <v>19.973357</v>
      </c>
      <c r="AR264" s="125">
        <f t="shared" si="168"/>
        <v>20.708461</v>
      </c>
      <c r="AS264" s="126">
        <f t="shared" si="168"/>
        <v>-0.7351040000000002</v>
      </c>
      <c r="AT264" s="314">
        <f t="shared" si="149"/>
        <v>0.81344615948521626</v>
      </c>
      <c r="AU264" s="314">
        <f t="shared" si="136"/>
        <v>0.84338441801743103</v>
      </c>
      <c r="AV264" s="314">
        <f t="shared" si="169"/>
        <v>-2.9938258532214719E-2</v>
      </c>
      <c r="AW264" s="128">
        <f t="shared" si="137"/>
        <v>1.0368042287533337</v>
      </c>
      <c r="AX264" s="129">
        <f>(AO264-AP264)/(AN264-AP264)</f>
        <v>-3.6804228753333765E-2</v>
      </c>
      <c r="AY264" s="82">
        <v>2004</v>
      </c>
      <c r="AZ264" s="87" t="s">
        <v>518</v>
      </c>
      <c r="BA264" s="82" t="s">
        <v>471</v>
      </c>
      <c r="BB264" s="82" t="s">
        <v>8</v>
      </c>
      <c r="BC264" s="82" t="s">
        <v>234</v>
      </c>
      <c r="BD264" s="1132" t="s">
        <v>313</v>
      </c>
      <c r="BE264" s="124">
        <v>22.811779999999999</v>
      </c>
      <c r="BF264" s="125">
        <v>3.0683060000000002</v>
      </c>
      <c r="BG264" s="126">
        <v>3.7234210000000001</v>
      </c>
      <c r="BH264" s="124">
        <f t="shared" si="154"/>
        <v>19.088358999999997</v>
      </c>
      <c r="BI264" s="125">
        <f t="shared" si="135"/>
        <v>19.743473999999999</v>
      </c>
      <c r="BJ264" s="126">
        <f t="shared" si="135"/>
        <v>-0.65511499999999989</v>
      </c>
      <c r="BK264" s="127">
        <f t="shared" si="155"/>
        <v>0.83677639360014866</v>
      </c>
      <c r="BL264" s="127">
        <f t="shared" si="156"/>
        <v>0.86549466985916923</v>
      </c>
      <c r="BM264" s="127">
        <f t="shared" si="170"/>
        <v>-2.8718276259020556E-2</v>
      </c>
      <c r="BN264" s="128">
        <f t="shared" si="157"/>
        <v>1.0343201319715332</v>
      </c>
      <c r="BO264" s="129">
        <f t="shared" si="171"/>
        <v>-3.4320131971533017E-2</v>
      </c>
      <c r="BP264" s="81"/>
      <c r="BQ264" s="81"/>
      <c r="BR264" s="81"/>
      <c r="BS264" s="81"/>
      <c r="BT264" s="81"/>
      <c r="BU264" s="81"/>
      <c r="BV264" s="81"/>
      <c r="BW264" s="81"/>
      <c r="BX264" s="81"/>
    </row>
    <row r="265" spans="1:76" ht="11.45" customHeight="1">
      <c r="A265" s="664">
        <v>1996</v>
      </c>
      <c r="B265" s="90" t="s">
        <v>518</v>
      </c>
      <c r="C265" s="119" t="s">
        <v>471</v>
      </c>
      <c r="D265" s="119" t="s">
        <v>12</v>
      </c>
      <c r="E265" s="119" t="s">
        <v>236</v>
      </c>
      <c r="F265" s="496" t="s">
        <v>401</v>
      </c>
      <c r="G265" s="152">
        <v>40.371380000000002</v>
      </c>
      <c r="H265" s="153">
        <v>12.863110000000001</v>
      </c>
      <c r="I265" s="154">
        <v>12.863110000000001</v>
      </c>
      <c r="J265" s="152">
        <f t="shared" si="140"/>
        <v>27.508270000000003</v>
      </c>
      <c r="K265" s="153">
        <f t="shared" si="152"/>
        <v>27.508270000000003</v>
      </c>
      <c r="L265" s="154"/>
      <c r="M265" s="155">
        <f t="shared" si="141"/>
        <v>0.68138047299844595</v>
      </c>
      <c r="N265" s="155">
        <f t="shared" si="142"/>
        <v>0.68138047299844595</v>
      </c>
      <c r="O265" s="155"/>
      <c r="P265" s="156">
        <f t="shared" si="143"/>
        <v>1</v>
      </c>
      <c r="Q265" s="157"/>
      <c r="R265" s="119">
        <v>1996</v>
      </c>
      <c r="S265" s="119" t="s">
        <v>471</v>
      </c>
      <c r="T265" s="119" t="s">
        <v>12</v>
      </c>
      <c r="U265" s="119" t="s">
        <v>236</v>
      </c>
      <c r="V265" s="496" t="s">
        <v>401</v>
      </c>
      <c r="W265" s="152">
        <v>33.908360000000002</v>
      </c>
      <c r="X265" s="153">
        <v>7.665546</v>
      </c>
      <c r="Y265" s="154">
        <v>7.665546</v>
      </c>
      <c r="Z265" s="152">
        <f t="shared" si="144"/>
        <v>26.242814000000003</v>
      </c>
      <c r="AA265" s="153"/>
      <c r="AB265" s="154"/>
      <c r="AC265" s="155">
        <f t="shared" si="145"/>
        <v>0.77393344886039905</v>
      </c>
      <c r="AD265" s="155"/>
      <c r="AE265" s="155"/>
      <c r="AF265" s="156"/>
      <c r="AG265" s="157"/>
      <c r="AH265" s="119">
        <v>1996</v>
      </c>
      <c r="AI265" s="90" t="s">
        <v>518</v>
      </c>
      <c r="AJ265" s="1117" t="s">
        <v>471</v>
      </c>
      <c r="AK265" s="1117" t="s">
        <v>12</v>
      </c>
      <c r="AL265" s="1117" t="s">
        <v>236</v>
      </c>
      <c r="AM265" s="1123" t="s">
        <v>401</v>
      </c>
      <c r="AN265" s="561">
        <v>27.948180000000001</v>
      </c>
      <c r="AO265" s="562">
        <v>4.529852</v>
      </c>
      <c r="AP265" s="563">
        <v>4.529852</v>
      </c>
      <c r="AQ265" s="152">
        <f t="shared" si="148"/>
        <v>23.418328000000002</v>
      </c>
      <c r="AR265" s="153">
        <f t="shared" si="168"/>
        <v>23.418328000000002</v>
      </c>
      <c r="AS265" s="154"/>
      <c r="AT265" s="155">
        <f t="shared" si="149"/>
        <v>0.83791960692968204</v>
      </c>
      <c r="AU265" s="155">
        <f t="shared" si="136"/>
        <v>0.83791960692968204</v>
      </c>
      <c r="AV265" s="155"/>
      <c r="AW265" s="156">
        <f t="shared" si="137"/>
        <v>1</v>
      </c>
      <c r="AX265" s="157"/>
      <c r="AY265" s="119">
        <v>1996</v>
      </c>
      <c r="AZ265" s="90" t="s">
        <v>518</v>
      </c>
      <c r="BA265" s="119" t="s">
        <v>471</v>
      </c>
      <c r="BB265" s="119" t="s">
        <v>12</v>
      </c>
      <c r="BC265" s="119" t="s">
        <v>236</v>
      </c>
      <c r="BD265" s="1124" t="s">
        <v>401</v>
      </c>
      <c r="BE265" s="152">
        <v>25.17163</v>
      </c>
      <c r="BF265" s="153">
        <v>3.9709430000000001</v>
      </c>
      <c r="BG265" s="154">
        <v>3.9709430000000001</v>
      </c>
      <c r="BH265" s="152">
        <f t="shared" si="154"/>
        <v>21.200687000000002</v>
      </c>
      <c r="BI265" s="153">
        <f t="shared" si="135"/>
        <v>21.200687000000002</v>
      </c>
      <c r="BJ265" s="154"/>
      <c r="BK265" s="544">
        <f t="shared" si="155"/>
        <v>0.84224529758303301</v>
      </c>
      <c r="BL265" s="544">
        <f t="shared" si="156"/>
        <v>0.84224529758303301</v>
      </c>
      <c r="BM265" s="544"/>
      <c r="BN265" s="156">
        <f t="shared" si="157"/>
        <v>1</v>
      </c>
      <c r="BO265" s="157"/>
      <c r="BP265" s="81"/>
      <c r="BQ265" s="81"/>
      <c r="BR265" s="81"/>
      <c r="BS265" s="81"/>
      <c r="BT265" s="81"/>
      <c r="BU265" s="81"/>
      <c r="BV265" s="81"/>
      <c r="BW265" s="81"/>
      <c r="BX265" s="81"/>
    </row>
    <row r="266" spans="1:76" ht="11.45" customHeight="1">
      <c r="A266" s="663">
        <v>1992</v>
      </c>
      <c r="B266" s="87" t="s">
        <v>518</v>
      </c>
      <c r="C266" s="82" t="s">
        <v>471</v>
      </c>
      <c r="D266" s="82" t="s">
        <v>14</v>
      </c>
      <c r="E266" s="82" t="s">
        <v>237</v>
      </c>
      <c r="F266" s="506" t="s">
        <v>313</v>
      </c>
      <c r="G266" s="548">
        <v>35.253189999999996</v>
      </c>
      <c r="H266" s="549">
        <v>5.6023639999999997</v>
      </c>
      <c r="I266" s="550">
        <v>6.25</v>
      </c>
      <c r="J266" s="337">
        <f t="shared" si="140"/>
        <v>29.003189999999996</v>
      </c>
      <c r="K266" s="338">
        <f t="shared" si="152"/>
        <v>29.650825999999995</v>
      </c>
      <c r="L266" s="525">
        <f t="shared" si="152"/>
        <v>-0.64763600000000032</v>
      </c>
      <c r="M266" s="341">
        <f t="shared" si="141"/>
        <v>0.82271107947961586</v>
      </c>
      <c r="N266" s="341">
        <f t="shared" si="142"/>
        <v>0.84108206945243813</v>
      </c>
      <c r="O266" s="341">
        <f t="shared" ref="O266" si="172">(H266-I266)/G266</f>
        <v>-1.8370989972822327E-2</v>
      </c>
      <c r="P266" s="526">
        <f t="shared" si="143"/>
        <v>1.0223298195819148</v>
      </c>
      <c r="Q266" s="527">
        <f t="shared" ref="Q266" si="173">(H266-I266)/(G266-I266)</f>
        <v>-2.2329819581914968E-2</v>
      </c>
      <c r="R266" s="82">
        <v>1992</v>
      </c>
      <c r="S266" s="82" t="s">
        <v>471</v>
      </c>
      <c r="T266" s="82" t="s">
        <v>14</v>
      </c>
      <c r="U266" s="82" t="s">
        <v>237</v>
      </c>
      <c r="V266" s="506" t="s">
        <v>313</v>
      </c>
      <c r="W266" s="548">
        <v>28.841799999999999</v>
      </c>
      <c r="X266" s="549">
        <v>1.9240440000000001</v>
      </c>
      <c r="Y266" s="550">
        <v>2.045607</v>
      </c>
      <c r="Z266" s="124">
        <f t="shared" si="144"/>
        <v>26.796192999999999</v>
      </c>
      <c r="AA266" s="125">
        <f t="shared" ref="AA266:AB266" si="174">W266-X266</f>
        <v>26.917756000000001</v>
      </c>
      <c r="AB266" s="126">
        <f t="shared" si="174"/>
        <v>-0.12156299999999987</v>
      </c>
      <c r="AC266" s="314">
        <f t="shared" si="145"/>
        <v>0.92907491904111394</v>
      </c>
      <c r="AD266" s="314">
        <f t="shared" ref="AD266" si="175">(W266-X266)/W266</f>
        <v>0.93328973919796965</v>
      </c>
      <c r="AE266" s="314">
        <f t="shared" ref="AE266" si="176">(X266-Y266)/W266</f>
        <v>-4.2148201568556701E-3</v>
      </c>
      <c r="AF266" s="128">
        <f t="shared" ref="AF266" si="177">(W266-X266)/(W266-Y266)</f>
        <v>1.0045365772667783</v>
      </c>
      <c r="AG266" s="129">
        <f t="shared" ref="AG266" si="178">(X266-Y266)/(W266-Y266)</f>
        <v>-4.5365772667781525E-3</v>
      </c>
      <c r="AH266" s="82">
        <v>1992</v>
      </c>
      <c r="AI266" s="87" t="s">
        <v>518</v>
      </c>
      <c r="AJ266" s="1084" t="s">
        <v>471</v>
      </c>
      <c r="AK266" s="1084" t="s">
        <v>14</v>
      </c>
      <c r="AL266" s="1084" t="s">
        <v>237</v>
      </c>
      <c r="AM266" s="1131" t="s">
        <v>313</v>
      </c>
      <c r="AN266" s="548">
        <v>23.01727</v>
      </c>
      <c r="AO266" s="549">
        <v>0.66859489999999999</v>
      </c>
      <c r="AP266" s="550">
        <v>0.65182759999999995</v>
      </c>
      <c r="AQ266" s="337">
        <f t="shared" si="148"/>
        <v>22.365442399999999</v>
      </c>
      <c r="AR266" s="338">
        <f t="shared" si="168"/>
        <v>22.348675100000001</v>
      </c>
      <c r="AS266" s="525">
        <f t="shared" si="168"/>
        <v>1.6767300000000041E-2</v>
      </c>
      <c r="AT266" s="341">
        <f t="shared" si="149"/>
        <v>0.97168093349037477</v>
      </c>
      <c r="AU266" s="341">
        <f t="shared" ref="AU266:AU311" si="179">(AN266-AO266)/AN266</f>
        <v>0.97095246742989072</v>
      </c>
      <c r="AV266" s="341">
        <f t="shared" si="169"/>
        <v>7.2846606048415131E-4</v>
      </c>
      <c r="AW266" s="526">
        <f t="shared" ref="AW266:AW311" si="180">(AN266-AO266)/(AN266-AP266)</f>
        <v>0.9992503032267317</v>
      </c>
      <c r="AX266" s="527">
        <f>(AO266-AP266)/(AN266-AP266)</f>
        <v>7.4969677326839018E-4</v>
      </c>
      <c r="AY266" s="82">
        <v>1992</v>
      </c>
      <c r="AZ266" s="87" t="s">
        <v>518</v>
      </c>
      <c r="BA266" s="82" t="s">
        <v>471</v>
      </c>
      <c r="BB266" s="82" t="s">
        <v>14</v>
      </c>
      <c r="BC266" s="82" t="s">
        <v>237</v>
      </c>
      <c r="BD266" s="1132" t="s">
        <v>313</v>
      </c>
      <c r="BE266" s="548">
        <v>21.394290000000002</v>
      </c>
      <c r="BF266" s="549">
        <v>0.91589500000000001</v>
      </c>
      <c r="BG266" s="550">
        <v>0.94825530000000002</v>
      </c>
      <c r="BH266" s="337">
        <f t="shared" si="154"/>
        <v>20.446034700000002</v>
      </c>
      <c r="BI266" s="338">
        <f t="shared" si="135"/>
        <v>20.478395000000003</v>
      </c>
      <c r="BJ266" s="525">
        <f t="shared" si="135"/>
        <v>-3.2360300000000009E-2</v>
      </c>
      <c r="BK266" s="341">
        <f t="shared" si="155"/>
        <v>0.95567717834992427</v>
      </c>
      <c r="BL266" s="341">
        <f t="shared" si="156"/>
        <v>0.95718974548816538</v>
      </c>
      <c r="BM266" s="341">
        <f t="shared" si="170"/>
        <v>-1.5125671382410918E-3</v>
      </c>
      <c r="BN266" s="526">
        <f t="shared" si="157"/>
        <v>1.0015827176503813</v>
      </c>
      <c r="BO266" s="527">
        <f t="shared" ref="BO266" si="181">(BF266-BG266)/(BE266-BG266)</f>
        <v>-1.5827176503813722E-3</v>
      </c>
      <c r="BP266" s="81"/>
      <c r="BQ266" s="81"/>
      <c r="BR266" s="81"/>
      <c r="BS266" s="81"/>
      <c r="BT266" s="81"/>
      <c r="BU266" s="81"/>
      <c r="BV266" s="81"/>
      <c r="BW266" s="81"/>
      <c r="BX266" s="81"/>
    </row>
    <row r="267" spans="1:76" ht="11.45" customHeight="1">
      <c r="A267" s="666">
        <v>2012</v>
      </c>
      <c r="B267" s="360" t="s">
        <v>518</v>
      </c>
      <c r="C267" s="136" t="s">
        <v>472</v>
      </c>
      <c r="D267" s="136" t="s">
        <v>20</v>
      </c>
      <c r="E267" s="136" t="s">
        <v>238</v>
      </c>
      <c r="F267" s="495" t="s">
        <v>401</v>
      </c>
      <c r="G267" s="564">
        <v>42.859929999999999</v>
      </c>
      <c r="H267" s="565">
        <v>15.91756</v>
      </c>
      <c r="I267" s="566">
        <v>15.91756</v>
      </c>
      <c r="J267" s="564">
        <f t="shared" si="140"/>
        <v>26.942369999999997</v>
      </c>
      <c r="K267" s="565">
        <f t="shared" si="152"/>
        <v>26.942369999999997</v>
      </c>
      <c r="L267" s="566"/>
      <c r="M267" s="623">
        <f t="shared" si="141"/>
        <v>0.62861441910894389</v>
      </c>
      <c r="N267" s="623">
        <f t="shared" si="142"/>
        <v>0.62861441910894389</v>
      </c>
      <c r="O267" s="623"/>
      <c r="P267" s="622">
        <f t="shared" si="143"/>
        <v>1</v>
      </c>
      <c r="Q267" s="624"/>
      <c r="R267" s="136">
        <v>2012</v>
      </c>
      <c r="S267" s="136" t="s">
        <v>472</v>
      </c>
      <c r="T267" s="136" t="s">
        <v>20</v>
      </c>
      <c r="U267" s="136" t="s">
        <v>238</v>
      </c>
      <c r="V267" s="495" t="s">
        <v>401</v>
      </c>
      <c r="W267" s="564">
        <v>37.081299999999999</v>
      </c>
      <c r="X267" s="565">
        <v>9.9888429999999993</v>
      </c>
      <c r="Y267" s="566">
        <v>9.9888429999999993</v>
      </c>
      <c r="Z267" s="564">
        <f t="shared" si="144"/>
        <v>27.092457</v>
      </c>
      <c r="AA267" s="565">
        <f t="shared" si="153"/>
        <v>27.092457</v>
      </c>
      <c r="AB267" s="566"/>
      <c r="AC267" s="623">
        <f t="shared" si="145"/>
        <v>0.73062317124804144</v>
      </c>
      <c r="AD267" s="623">
        <f t="shared" si="146"/>
        <v>0.73062317124804144</v>
      </c>
      <c r="AE267" s="623"/>
      <c r="AF267" s="622">
        <f t="shared" si="147"/>
        <v>1</v>
      </c>
      <c r="AG267" s="624"/>
      <c r="AH267" s="136">
        <v>2012</v>
      </c>
      <c r="AI267" s="360" t="s">
        <v>518</v>
      </c>
      <c r="AJ267" s="1120" t="s">
        <v>472</v>
      </c>
      <c r="AK267" s="1120" t="s">
        <v>20</v>
      </c>
      <c r="AL267" s="1120" t="s">
        <v>238</v>
      </c>
      <c r="AM267" s="1121" t="s">
        <v>401</v>
      </c>
      <c r="AN267" s="567">
        <v>31.532119999999999</v>
      </c>
      <c r="AO267" s="568">
        <v>5.2364319999999998</v>
      </c>
      <c r="AP267" s="569">
        <v>5.2364319999999998</v>
      </c>
      <c r="AQ267" s="564">
        <f t="shared" si="148"/>
        <v>26.295687999999998</v>
      </c>
      <c r="AR267" s="565">
        <f t="shared" si="168"/>
        <v>26.295687999999998</v>
      </c>
      <c r="AS267" s="566"/>
      <c r="AT267" s="623">
        <f t="shared" si="149"/>
        <v>0.83393339870582761</v>
      </c>
      <c r="AU267" s="623">
        <f t="shared" si="179"/>
        <v>0.83393339870582761</v>
      </c>
      <c r="AV267" s="623"/>
      <c r="AW267" s="622">
        <f t="shared" si="180"/>
        <v>1</v>
      </c>
      <c r="AX267" s="624"/>
      <c r="AY267" s="136">
        <v>2012</v>
      </c>
      <c r="AZ267" s="360" t="s">
        <v>518</v>
      </c>
      <c r="BA267" s="136" t="s">
        <v>472</v>
      </c>
      <c r="BB267" s="136" t="s">
        <v>20</v>
      </c>
      <c r="BC267" s="136" t="s">
        <v>238</v>
      </c>
      <c r="BD267" s="1122" t="s">
        <v>401</v>
      </c>
      <c r="BE267" s="564">
        <v>27.19192</v>
      </c>
      <c r="BF267" s="565">
        <v>4.5275869999999996</v>
      </c>
      <c r="BG267" s="566">
        <v>4.5275869999999996</v>
      </c>
      <c r="BH267" s="564">
        <f t="shared" si="154"/>
        <v>22.664332999999999</v>
      </c>
      <c r="BI267" s="565">
        <f t="shared" si="135"/>
        <v>22.664332999999999</v>
      </c>
      <c r="BJ267" s="566"/>
      <c r="BK267" s="623">
        <f t="shared" si="155"/>
        <v>0.83349513384858442</v>
      </c>
      <c r="BL267" s="623">
        <f t="shared" si="156"/>
        <v>0.83349513384858442</v>
      </c>
      <c r="BM267" s="623"/>
      <c r="BN267" s="622">
        <f t="shared" si="157"/>
        <v>1</v>
      </c>
      <c r="BO267" s="624"/>
      <c r="BP267" s="81"/>
      <c r="BQ267" s="81"/>
      <c r="BR267" s="81"/>
      <c r="BS267" s="81"/>
      <c r="BT267" s="81"/>
      <c r="BU267" s="81"/>
      <c r="BV267" s="81"/>
      <c r="BW267" s="81"/>
      <c r="BX267" s="81"/>
    </row>
    <row r="268" spans="1:76" ht="11.45" customHeight="1">
      <c r="A268" s="664">
        <v>2010</v>
      </c>
      <c r="B268" s="90" t="s">
        <v>518</v>
      </c>
      <c r="C268" s="119" t="s">
        <v>472</v>
      </c>
      <c r="D268" s="119" t="s">
        <v>4</v>
      </c>
      <c r="E268" s="119" t="s">
        <v>239</v>
      </c>
      <c r="F268" s="496" t="s">
        <v>401</v>
      </c>
      <c r="G268" s="152">
        <v>38.940730000000002</v>
      </c>
      <c r="H268" s="153">
        <v>15.64913</v>
      </c>
      <c r="I268" s="154">
        <v>15.64913</v>
      </c>
      <c r="J268" s="152">
        <f t="shared" si="140"/>
        <v>23.291600000000003</v>
      </c>
      <c r="K268" s="153">
        <f t="shared" si="152"/>
        <v>23.291600000000003</v>
      </c>
      <c r="L268" s="154"/>
      <c r="M268" s="155">
        <f t="shared" si="141"/>
        <v>0.59812951631877476</v>
      </c>
      <c r="N268" s="155">
        <f t="shared" si="142"/>
        <v>0.59812951631877476</v>
      </c>
      <c r="O268" s="155"/>
      <c r="P268" s="156">
        <f t="shared" si="143"/>
        <v>1</v>
      </c>
      <c r="Q268" s="157"/>
      <c r="R268" s="119">
        <v>2010</v>
      </c>
      <c r="S268" s="119" t="s">
        <v>472</v>
      </c>
      <c r="T268" s="119" t="s">
        <v>4</v>
      </c>
      <c r="U268" s="119" t="s">
        <v>239</v>
      </c>
      <c r="V268" s="496" t="s">
        <v>401</v>
      </c>
      <c r="W268" s="152">
        <v>32.763710000000003</v>
      </c>
      <c r="X268" s="153">
        <v>9.8119069999999997</v>
      </c>
      <c r="Y268" s="154">
        <v>9.8119069999999997</v>
      </c>
      <c r="Z268" s="152">
        <f t="shared" si="144"/>
        <v>22.951803000000005</v>
      </c>
      <c r="AA268" s="153">
        <f t="shared" si="153"/>
        <v>22.951803000000005</v>
      </c>
      <c r="AB268" s="154"/>
      <c r="AC268" s="155">
        <f t="shared" si="145"/>
        <v>0.7005251542026224</v>
      </c>
      <c r="AD268" s="155">
        <f t="shared" si="146"/>
        <v>0.7005251542026224</v>
      </c>
      <c r="AE268" s="155"/>
      <c r="AF268" s="156">
        <f t="shared" si="147"/>
        <v>1</v>
      </c>
      <c r="AG268" s="157"/>
      <c r="AH268" s="119">
        <v>2010</v>
      </c>
      <c r="AI268" s="90" t="s">
        <v>518</v>
      </c>
      <c r="AJ268" s="1117" t="s">
        <v>472</v>
      </c>
      <c r="AK268" s="1117" t="s">
        <v>4</v>
      </c>
      <c r="AL268" s="1117" t="s">
        <v>239</v>
      </c>
      <c r="AM268" s="1123" t="s">
        <v>401</v>
      </c>
      <c r="AN268" s="561">
        <v>27.778110000000002</v>
      </c>
      <c r="AO268" s="562">
        <v>5.7027390000000002</v>
      </c>
      <c r="AP268" s="563">
        <v>5.7027390000000002</v>
      </c>
      <c r="AQ268" s="152">
        <f t="shared" si="148"/>
        <v>22.075371000000001</v>
      </c>
      <c r="AR268" s="153">
        <f t="shared" si="168"/>
        <v>22.075371000000001</v>
      </c>
      <c r="AS268" s="154"/>
      <c r="AT268" s="155">
        <f t="shared" si="149"/>
        <v>0.79470385134193788</v>
      </c>
      <c r="AU268" s="155">
        <f t="shared" si="179"/>
        <v>0.79470385134193788</v>
      </c>
      <c r="AV268" s="155"/>
      <c r="AW268" s="156">
        <f t="shared" si="180"/>
        <v>1</v>
      </c>
      <c r="AX268" s="157"/>
      <c r="AY268" s="119">
        <v>2010</v>
      </c>
      <c r="AZ268" s="90" t="s">
        <v>518</v>
      </c>
      <c r="BA268" s="119" t="s">
        <v>472</v>
      </c>
      <c r="BB268" s="119" t="s">
        <v>4</v>
      </c>
      <c r="BC268" s="119" t="s">
        <v>239</v>
      </c>
      <c r="BD268" s="1124" t="s">
        <v>401</v>
      </c>
      <c r="BE268" s="152">
        <v>24.926500000000001</v>
      </c>
      <c r="BF268" s="153">
        <v>4.7663820000000001</v>
      </c>
      <c r="BG268" s="154">
        <v>4.7663820000000001</v>
      </c>
      <c r="BH268" s="152">
        <f t="shared" si="154"/>
        <v>20.160118000000001</v>
      </c>
      <c r="BI268" s="153">
        <f t="shared" si="135"/>
        <v>20.160118000000001</v>
      </c>
      <c r="BJ268" s="154"/>
      <c r="BK268" s="155">
        <f t="shared" si="155"/>
        <v>0.80878254066956856</v>
      </c>
      <c r="BL268" s="155">
        <f t="shared" si="156"/>
        <v>0.80878254066956856</v>
      </c>
      <c r="BM268" s="155"/>
      <c r="BN268" s="156">
        <f t="shared" si="157"/>
        <v>1</v>
      </c>
      <c r="BO268" s="157"/>
      <c r="BP268" s="81"/>
      <c r="BQ268" s="81"/>
      <c r="BR268" s="81"/>
      <c r="BS268" s="81"/>
      <c r="BT268" s="81"/>
      <c r="BU268" s="81"/>
      <c r="BV268" s="81"/>
      <c r="BW268" s="81"/>
      <c r="BX268" s="81"/>
    </row>
    <row r="269" spans="1:76" ht="11.45" customHeight="1">
      <c r="A269" s="664">
        <v>2007</v>
      </c>
      <c r="B269" s="90" t="s">
        <v>518</v>
      </c>
      <c r="C269" s="119" t="s">
        <v>472</v>
      </c>
      <c r="D269" s="119" t="s">
        <v>6</v>
      </c>
      <c r="E269" s="119" t="s">
        <v>240</v>
      </c>
      <c r="F269" s="496" t="s">
        <v>401</v>
      </c>
      <c r="G269" s="152">
        <v>37.791319999999999</v>
      </c>
      <c r="H269" s="153">
        <v>13.18276</v>
      </c>
      <c r="I269" s="154">
        <v>13.18276</v>
      </c>
      <c r="J269" s="152">
        <f t="shared" si="140"/>
        <v>24.608559999999997</v>
      </c>
      <c r="K269" s="153">
        <f t="shared" si="152"/>
        <v>24.608559999999997</v>
      </c>
      <c r="L269" s="154"/>
      <c r="M269" s="155">
        <f t="shared" si="141"/>
        <v>0.65116963366190961</v>
      </c>
      <c r="N269" s="155">
        <f t="shared" si="142"/>
        <v>0.65116963366190961</v>
      </c>
      <c r="O269" s="155"/>
      <c r="P269" s="156">
        <f t="shared" si="143"/>
        <v>1</v>
      </c>
      <c r="Q269" s="157"/>
      <c r="R269" s="119">
        <v>2007</v>
      </c>
      <c r="S269" s="119" t="s">
        <v>472</v>
      </c>
      <c r="T269" s="119" t="s">
        <v>6</v>
      </c>
      <c r="U269" s="119" t="s">
        <v>240</v>
      </c>
      <c r="V269" s="496" t="s">
        <v>401</v>
      </c>
      <c r="W269" s="152">
        <v>31.555150000000001</v>
      </c>
      <c r="X269" s="153">
        <v>7.7461060000000002</v>
      </c>
      <c r="Y269" s="154">
        <v>7.7461060000000002</v>
      </c>
      <c r="Z269" s="152">
        <f t="shared" si="144"/>
        <v>23.809044</v>
      </c>
      <c r="AA269" s="153">
        <f t="shared" si="153"/>
        <v>23.809044</v>
      </c>
      <c r="AB269" s="154"/>
      <c r="AC269" s="155">
        <f t="shared" si="145"/>
        <v>0.75452165494380474</v>
      </c>
      <c r="AD269" s="155">
        <f t="shared" si="146"/>
        <v>0.75452165494380474</v>
      </c>
      <c r="AE269" s="155"/>
      <c r="AF269" s="156">
        <f t="shared" si="147"/>
        <v>1</v>
      </c>
      <c r="AG269" s="157"/>
      <c r="AH269" s="119">
        <v>2007</v>
      </c>
      <c r="AI269" s="90" t="s">
        <v>518</v>
      </c>
      <c r="AJ269" s="1117" t="s">
        <v>472</v>
      </c>
      <c r="AK269" s="1117" t="s">
        <v>6</v>
      </c>
      <c r="AL269" s="1117" t="s">
        <v>240</v>
      </c>
      <c r="AM269" s="1123" t="s">
        <v>401</v>
      </c>
      <c r="AN269" s="561">
        <v>25.679729999999999</v>
      </c>
      <c r="AO269" s="562">
        <v>3.3295319999999999</v>
      </c>
      <c r="AP269" s="563">
        <v>3.3295319999999999</v>
      </c>
      <c r="AQ269" s="152">
        <f t="shared" si="148"/>
        <v>22.350197999999999</v>
      </c>
      <c r="AR269" s="153">
        <f t="shared" si="168"/>
        <v>22.350197999999999</v>
      </c>
      <c r="AS269" s="154"/>
      <c r="AT269" s="155">
        <f t="shared" si="149"/>
        <v>0.87034396389681667</v>
      </c>
      <c r="AU269" s="155">
        <f t="shared" si="179"/>
        <v>0.87034396389681667</v>
      </c>
      <c r="AV269" s="155"/>
      <c r="AW269" s="156">
        <f t="shared" si="180"/>
        <v>1</v>
      </c>
      <c r="AX269" s="157"/>
      <c r="AY269" s="119">
        <v>2007</v>
      </c>
      <c r="AZ269" s="90" t="s">
        <v>518</v>
      </c>
      <c r="BA269" s="119" t="s">
        <v>472</v>
      </c>
      <c r="BB269" s="119" t="s">
        <v>6</v>
      </c>
      <c r="BC269" s="119" t="s">
        <v>240</v>
      </c>
      <c r="BD269" s="1124" t="s">
        <v>401</v>
      </c>
      <c r="BE269" s="152">
        <v>22.740939999999998</v>
      </c>
      <c r="BF269" s="153">
        <v>3.2222080000000002</v>
      </c>
      <c r="BG269" s="154">
        <v>3.2222080000000002</v>
      </c>
      <c r="BH269" s="152">
        <f t="shared" si="154"/>
        <v>19.518732</v>
      </c>
      <c r="BI269" s="153">
        <f t="shared" si="135"/>
        <v>19.518732</v>
      </c>
      <c r="BJ269" s="154"/>
      <c r="BK269" s="155">
        <f t="shared" si="155"/>
        <v>0.85830805586752357</v>
      </c>
      <c r="BL269" s="155">
        <f t="shared" si="156"/>
        <v>0.85830805586752357</v>
      </c>
      <c r="BM269" s="155"/>
      <c r="BN269" s="156">
        <f t="shared" si="157"/>
        <v>1</v>
      </c>
      <c r="BO269" s="157"/>
      <c r="BP269" s="81"/>
      <c r="BQ269" s="81"/>
      <c r="BR269" s="81"/>
      <c r="BS269" s="81"/>
      <c r="BT269" s="81"/>
      <c r="BU269" s="81"/>
      <c r="BV269" s="81"/>
      <c r="BW269" s="81"/>
      <c r="BX269" s="81"/>
    </row>
    <row r="270" spans="1:76" ht="11.45" customHeight="1">
      <c r="A270" s="664">
        <v>2004</v>
      </c>
      <c r="B270" s="90" t="s">
        <v>518</v>
      </c>
      <c r="C270" s="119" t="s">
        <v>472</v>
      </c>
      <c r="D270" s="119" t="s">
        <v>8</v>
      </c>
      <c r="E270" s="119" t="s">
        <v>241</v>
      </c>
      <c r="F270" s="496" t="s">
        <v>401</v>
      </c>
      <c r="G270" s="152">
        <v>37.783470000000001</v>
      </c>
      <c r="H270" s="153">
        <v>11.67365</v>
      </c>
      <c r="I270" s="154">
        <v>11.67365</v>
      </c>
      <c r="J270" s="152">
        <f t="shared" si="140"/>
        <v>26.109819999999999</v>
      </c>
      <c r="K270" s="153">
        <f t="shared" si="152"/>
        <v>26.109819999999999</v>
      </c>
      <c r="L270" s="154"/>
      <c r="M270" s="155">
        <f t="shared" si="141"/>
        <v>0.6910381709250103</v>
      </c>
      <c r="N270" s="155">
        <f t="shared" si="142"/>
        <v>0.6910381709250103</v>
      </c>
      <c r="O270" s="155"/>
      <c r="P270" s="156">
        <f t="shared" si="143"/>
        <v>1</v>
      </c>
      <c r="Q270" s="157"/>
      <c r="R270" s="119">
        <v>2004</v>
      </c>
      <c r="S270" s="119" t="s">
        <v>472</v>
      </c>
      <c r="T270" s="119" t="s">
        <v>8</v>
      </c>
      <c r="U270" s="119" t="s">
        <v>241</v>
      </c>
      <c r="V270" s="496" t="s">
        <v>401</v>
      </c>
      <c r="W270" s="152">
        <v>30.358889999999999</v>
      </c>
      <c r="X270" s="153">
        <v>7.1404370000000004</v>
      </c>
      <c r="Y270" s="154">
        <v>7.1404370000000004</v>
      </c>
      <c r="Z270" s="152">
        <f t="shared" si="144"/>
        <v>23.218452999999997</v>
      </c>
      <c r="AA270" s="153">
        <f t="shared" si="153"/>
        <v>23.218452999999997</v>
      </c>
      <c r="AB270" s="154"/>
      <c r="AC270" s="155">
        <f t="shared" si="145"/>
        <v>0.76479914120707304</v>
      </c>
      <c r="AD270" s="155">
        <f t="shared" si="146"/>
        <v>0.76479914120707304</v>
      </c>
      <c r="AE270" s="155"/>
      <c r="AF270" s="156">
        <f t="shared" si="147"/>
        <v>1</v>
      </c>
      <c r="AG270" s="157"/>
      <c r="AH270" s="119">
        <v>2004</v>
      </c>
      <c r="AI270" s="90" t="s">
        <v>518</v>
      </c>
      <c r="AJ270" s="1117" t="s">
        <v>472</v>
      </c>
      <c r="AK270" s="1117" t="s">
        <v>8</v>
      </c>
      <c r="AL270" s="1117" t="s">
        <v>241</v>
      </c>
      <c r="AM270" s="1123" t="s">
        <v>401</v>
      </c>
      <c r="AN270" s="561">
        <v>25.473130000000001</v>
      </c>
      <c r="AO270" s="562">
        <v>3.016391</v>
      </c>
      <c r="AP270" s="563">
        <v>3.016391</v>
      </c>
      <c r="AQ270" s="152">
        <f t="shared" si="148"/>
        <v>22.456739000000002</v>
      </c>
      <c r="AR270" s="153">
        <f t="shared" si="168"/>
        <v>22.456739000000002</v>
      </c>
      <c r="AS270" s="154"/>
      <c r="AT270" s="155">
        <f t="shared" si="149"/>
        <v>0.8815853803596182</v>
      </c>
      <c r="AU270" s="155">
        <f t="shared" si="179"/>
        <v>0.8815853803596182</v>
      </c>
      <c r="AV270" s="155"/>
      <c r="AW270" s="156">
        <f t="shared" si="180"/>
        <v>1</v>
      </c>
      <c r="AX270" s="157"/>
      <c r="AY270" s="119">
        <v>2004</v>
      </c>
      <c r="AZ270" s="90" t="s">
        <v>518</v>
      </c>
      <c r="BA270" s="119" t="s">
        <v>472</v>
      </c>
      <c r="BB270" s="119" t="s">
        <v>8</v>
      </c>
      <c r="BC270" s="119" t="s">
        <v>241</v>
      </c>
      <c r="BD270" s="1124" t="s">
        <v>401</v>
      </c>
      <c r="BE270" s="152">
        <v>22.693470000000001</v>
      </c>
      <c r="BF270" s="153">
        <v>2.933106</v>
      </c>
      <c r="BG270" s="154">
        <v>2.933106</v>
      </c>
      <c r="BH270" s="152">
        <f t="shared" si="154"/>
        <v>19.760364000000003</v>
      </c>
      <c r="BI270" s="153">
        <f t="shared" ref="BI270:BJ331" si="182">BE270-BF270</f>
        <v>19.760364000000003</v>
      </c>
      <c r="BJ270" s="154"/>
      <c r="BK270" s="155">
        <f t="shared" si="155"/>
        <v>0.87075110152832513</v>
      </c>
      <c r="BL270" s="155">
        <f t="shared" si="156"/>
        <v>0.87075110152832513</v>
      </c>
      <c r="BM270" s="155"/>
      <c r="BN270" s="156">
        <f t="shared" si="157"/>
        <v>1</v>
      </c>
      <c r="BO270" s="157"/>
      <c r="BP270" s="81"/>
      <c r="BQ270" s="81"/>
      <c r="BR270" s="81"/>
      <c r="BS270" s="81"/>
      <c r="BT270" s="81"/>
      <c r="BU270" s="81"/>
      <c r="BV270" s="81"/>
      <c r="BW270" s="81"/>
      <c r="BX270" s="81"/>
    </row>
    <row r="271" spans="1:76" ht="11.45" customHeight="1">
      <c r="A271" s="664">
        <v>1999</v>
      </c>
      <c r="B271" s="90" t="s">
        <v>518</v>
      </c>
      <c r="C271" s="119" t="s">
        <v>472</v>
      </c>
      <c r="D271" s="119" t="s">
        <v>10</v>
      </c>
      <c r="E271" s="119" t="s">
        <v>242</v>
      </c>
      <c r="F271" s="496" t="s">
        <v>401</v>
      </c>
      <c r="G271" s="152">
        <v>37.219940000000001</v>
      </c>
      <c r="H271" s="153">
        <v>13.19739</v>
      </c>
      <c r="I271" s="154">
        <v>13.19739</v>
      </c>
      <c r="J271" s="152">
        <f t="shared" si="140"/>
        <v>24.022550000000003</v>
      </c>
      <c r="K271" s="153">
        <f t="shared" si="152"/>
        <v>24.022550000000003</v>
      </c>
      <c r="L271" s="154"/>
      <c r="M271" s="155">
        <f t="shared" si="141"/>
        <v>0.6454215133071145</v>
      </c>
      <c r="N271" s="155">
        <f t="shared" si="142"/>
        <v>0.6454215133071145</v>
      </c>
      <c r="O271" s="155"/>
      <c r="P271" s="156">
        <f t="shared" si="143"/>
        <v>1</v>
      </c>
      <c r="Q271" s="157"/>
      <c r="R271" s="119">
        <v>1999</v>
      </c>
      <c r="S271" s="119" t="s">
        <v>472</v>
      </c>
      <c r="T271" s="119" t="s">
        <v>10</v>
      </c>
      <c r="U271" s="119" t="s">
        <v>242</v>
      </c>
      <c r="V271" s="496" t="s">
        <v>401</v>
      </c>
      <c r="W271" s="152">
        <v>29.44604</v>
      </c>
      <c r="X271" s="153">
        <v>7.4958470000000004</v>
      </c>
      <c r="Y271" s="154">
        <v>7.4958470000000004</v>
      </c>
      <c r="Z271" s="152">
        <f t="shared" si="144"/>
        <v>21.950192999999999</v>
      </c>
      <c r="AA271" s="153">
        <f t="shared" si="153"/>
        <v>21.950192999999999</v>
      </c>
      <c r="AB271" s="154"/>
      <c r="AC271" s="155">
        <f t="shared" si="145"/>
        <v>0.74543785853717504</v>
      </c>
      <c r="AD271" s="155">
        <f t="shared" si="146"/>
        <v>0.74543785853717504</v>
      </c>
      <c r="AE271" s="155"/>
      <c r="AF271" s="156">
        <f t="shared" si="147"/>
        <v>1</v>
      </c>
      <c r="AG271" s="157"/>
      <c r="AH271" s="119">
        <v>1999</v>
      </c>
      <c r="AI271" s="90" t="s">
        <v>518</v>
      </c>
      <c r="AJ271" s="1117" t="s">
        <v>472</v>
      </c>
      <c r="AK271" s="1117" t="s">
        <v>10</v>
      </c>
      <c r="AL271" s="1117" t="s">
        <v>242</v>
      </c>
      <c r="AM271" s="1123" t="s">
        <v>401</v>
      </c>
      <c r="AN271" s="561">
        <v>23.868220000000001</v>
      </c>
      <c r="AO271" s="562">
        <v>3.382879</v>
      </c>
      <c r="AP271" s="563">
        <v>3.382879</v>
      </c>
      <c r="AQ271" s="152">
        <f t="shared" si="148"/>
        <v>20.485341000000002</v>
      </c>
      <c r="AR271" s="153">
        <f t="shared" si="168"/>
        <v>20.485341000000002</v>
      </c>
      <c r="AS271" s="154"/>
      <c r="AT271" s="155">
        <f t="shared" si="149"/>
        <v>0.85826848420200585</v>
      </c>
      <c r="AU271" s="155">
        <f t="shared" si="179"/>
        <v>0.85826848420200585</v>
      </c>
      <c r="AV271" s="155"/>
      <c r="AW271" s="156">
        <f t="shared" si="180"/>
        <v>1</v>
      </c>
      <c r="AX271" s="157"/>
      <c r="AY271" s="119">
        <v>1999</v>
      </c>
      <c r="AZ271" s="90" t="s">
        <v>518</v>
      </c>
      <c r="BA271" s="119" t="s">
        <v>472</v>
      </c>
      <c r="BB271" s="119" t="s">
        <v>10</v>
      </c>
      <c r="BC271" s="119" t="s">
        <v>242</v>
      </c>
      <c r="BD271" s="1124" t="s">
        <v>401</v>
      </c>
      <c r="BE271" s="152">
        <v>20.57479</v>
      </c>
      <c r="BF271" s="153">
        <v>3.2062140000000001</v>
      </c>
      <c r="BG271" s="154">
        <v>3.2062140000000001</v>
      </c>
      <c r="BH271" s="152">
        <f t="shared" si="154"/>
        <v>17.368576000000001</v>
      </c>
      <c r="BI271" s="153">
        <f t="shared" si="182"/>
        <v>17.368576000000001</v>
      </c>
      <c r="BJ271" s="154"/>
      <c r="BK271" s="155">
        <f t="shared" si="155"/>
        <v>0.8441678384080713</v>
      </c>
      <c r="BL271" s="155">
        <f t="shared" si="156"/>
        <v>0.8441678384080713</v>
      </c>
      <c r="BM271" s="155"/>
      <c r="BN271" s="156">
        <f t="shared" si="157"/>
        <v>1</v>
      </c>
      <c r="BO271" s="157"/>
      <c r="BP271" s="81"/>
      <c r="BQ271" s="81"/>
      <c r="BR271" s="81"/>
      <c r="BS271" s="81"/>
      <c r="BT271" s="81"/>
      <c r="BU271" s="81"/>
      <c r="BV271" s="81"/>
      <c r="BW271" s="81"/>
      <c r="BX271" s="81"/>
    </row>
    <row r="272" spans="1:76" ht="11.45" customHeight="1">
      <c r="A272" s="665">
        <v>1997</v>
      </c>
      <c r="B272" s="101" t="s">
        <v>518</v>
      </c>
      <c r="C272" s="158" t="s">
        <v>472</v>
      </c>
      <c r="D272" s="158" t="s">
        <v>12</v>
      </c>
      <c r="E272" s="158" t="s">
        <v>243</v>
      </c>
      <c r="F272" s="497" t="s">
        <v>401</v>
      </c>
      <c r="G272" s="159">
        <v>36.336199999999998</v>
      </c>
      <c r="H272" s="160">
        <v>12.529500000000001</v>
      </c>
      <c r="I272" s="161">
        <v>12.529500000000001</v>
      </c>
      <c r="J272" s="159">
        <f t="shared" si="140"/>
        <v>23.806699999999999</v>
      </c>
      <c r="K272" s="160">
        <f t="shared" si="152"/>
        <v>23.806699999999999</v>
      </c>
      <c r="L272" s="161"/>
      <c r="M272" s="162">
        <f t="shared" si="141"/>
        <v>0.65517858224030034</v>
      </c>
      <c r="N272" s="162">
        <f t="shared" si="142"/>
        <v>0.65517858224030034</v>
      </c>
      <c r="O272" s="162"/>
      <c r="P272" s="163">
        <f t="shared" si="143"/>
        <v>1</v>
      </c>
      <c r="Q272" s="164"/>
      <c r="R272" s="158">
        <v>1997</v>
      </c>
      <c r="S272" s="158" t="s">
        <v>472</v>
      </c>
      <c r="T272" s="158" t="s">
        <v>12</v>
      </c>
      <c r="U272" s="158" t="s">
        <v>243</v>
      </c>
      <c r="V272" s="497" t="s">
        <v>401</v>
      </c>
      <c r="W272" s="159">
        <v>29.501899999999999</v>
      </c>
      <c r="X272" s="160">
        <v>7.3228140000000002</v>
      </c>
      <c r="Y272" s="161">
        <v>7.3228140000000002</v>
      </c>
      <c r="Z272" s="159">
        <f t="shared" si="144"/>
        <v>22.179085999999998</v>
      </c>
      <c r="AA272" s="160">
        <f t="shared" si="153"/>
        <v>22.179085999999998</v>
      </c>
      <c r="AB272" s="161"/>
      <c r="AC272" s="162">
        <f t="shared" si="145"/>
        <v>0.75178500367772916</v>
      </c>
      <c r="AD272" s="162">
        <f t="shared" si="146"/>
        <v>0.75178500367772916</v>
      </c>
      <c r="AE272" s="162"/>
      <c r="AF272" s="163">
        <f t="shared" si="147"/>
        <v>1</v>
      </c>
      <c r="AG272" s="164"/>
      <c r="AH272" s="158">
        <v>1997</v>
      </c>
      <c r="AI272" s="101" t="s">
        <v>518</v>
      </c>
      <c r="AJ272" s="1125" t="s">
        <v>472</v>
      </c>
      <c r="AK272" s="1125" t="s">
        <v>12</v>
      </c>
      <c r="AL272" s="1125" t="s">
        <v>243</v>
      </c>
      <c r="AM272" s="1126" t="s">
        <v>401</v>
      </c>
      <c r="AN272" s="570">
        <v>23.434699999999999</v>
      </c>
      <c r="AO272" s="571">
        <v>3.3061419999999999</v>
      </c>
      <c r="AP272" s="572">
        <v>3.3061419999999999</v>
      </c>
      <c r="AQ272" s="159">
        <f t="shared" si="148"/>
        <v>20.128557999999998</v>
      </c>
      <c r="AR272" s="160">
        <f t="shared" si="168"/>
        <v>20.128557999999998</v>
      </c>
      <c r="AS272" s="161"/>
      <c r="AT272" s="162">
        <f t="shared" si="149"/>
        <v>0.85892108710587289</v>
      </c>
      <c r="AU272" s="162">
        <f t="shared" si="179"/>
        <v>0.85892108710587289</v>
      </c>
      <c r="AV272" s="162"/>
      <c r="AW272" s="163">
        <f t="shared" si="180"/>
        <v>1</v>
      </c>
      <c r="AX272" s="164"/>
      <c r="AY272" s="158">
        <v>1997</v>
      </c>
      <c r="AZ272" s="101" t="s">
        <v>518</v>
      </c>
      <c r="BA272" s="158" t="s">
        <v>472</v>
      </c>
      <c r="BB272" s="158" t="s">
        <v>12</v>
      </c>
      <c r="BC272" s="158" t="s">
        <v>243</v>
      </c>
      <c r="BD272" s="1127" t="s">
        <v>401</v>
      </c>
      <c r="BE272" s="159">
        <v>20.054320000000001</v>
      </c>
      <c r="BF272" s="160">
        <v>3.0902150000000002</v>
      </c>
      <c r="BG272" s="161">
        <v>3.0902150000000002</v>
      </c>
      <c r="BH272" s="159">
        <f t="shared" si="154"/>
        <v>16.964105</v>
      </c>
      <c r="BI272" s="160">
        <f t="shared" si="182"/>
        <v>16.964105</v>
      </c>
      <c r="BJ272" s="161"/>
      <c r="BK272" s="162">
        <f t="shared" si="155"/>
        <v>0.84590776451158656</v>
      </c>
      <c r="BL272" s="162">
        <f t="shared" si="156"/>
        <v>0.84590776451158656</v>
      </c>
      <c r="BM272" s="162"/>
      <c r="BN272" s="163">
        <f t="shared" si="157"/>
        <v>1</v>
      </c>
      <c r="BO272" s="164"/>
      <c r="BP272" s="81"/>
      <c r="BQ272" s="81"/>
      <c r="BR272" s="81"/>
      <c r="BS272" s="81"/>
      <c r="BT272" s="81"/>
      <c r="BU272" s="81"/>
      <c r="BV272" s="81"/>
      <c r="BW272" s="81"/>
      <c r="BX272" s="81"/>
    </row>
    <row r="273" spans="1:76" ht="11.45" customHeight="1">
      <c r="A273" s="663">
        <v>2012</v>
      </c>
      <c r="B273" s="87" t="s">
        <v>515</v>
      </c>
      <c r="C273" s="82" t="s">
        <v>473</v>
      </c>
      <c r="D273" s="82" t="s">
        <v>20</v>
      </c>
      <c r="E273" s="82" t="s">
        <v>244</v>
      </c>
      <c r="F273" s="506" t="s">
        <v>313</v>
      </c>
      <c r="G273" s="124">
        <v>42.107619999999997</v>
      </c>
      <c r="H273" s="125">
        <v>27.363479999999999</v>
      </c>
      <c r="I273" s="126">
        <v>29.815059999999999</v>
      </c>
      <c r="J273" s="124">
        <f t="shared" si="140"/>
        <v>12.292559999999998</v>
      </c>
      <c r="K273" s="125">
        <f t="shared" si="152"/>
        <v>14.744139999999998</v>
      </c>
      <c r="L273" s="126">
        <f t="shared" si="152"/>
        <v>-2.4515799999999999</v>
      </c>
      <c r="M273" s="314">
        <f t="shared" si="141"/>
        <v>0.29193195910858888</v>
      </c>
      <c r="N273" s="314">
        <f t="shared" si="142"/>
        <v>0.35015372514523496</v>
      </c>
      <c r="O273" s="314">
        <f t="shared" si="164"/>
        <v>-5.8221766036646097E-2</v>
      </c>
      <c r="P273" s="128">
        <f t="shared" si="143"/>
        <v>1.1994360816624039</v>
      </c>
      <c r="Q273" s="129">
        <f t="shared" si="165"/>
        <v>-0.19943608166240395</v>
      </c>
      <c r="R273" s="82">
        <v>2012</v>
      </c>
      <c r="S273" s="82" t="s">
        <v>473</v>
      </c>
      <c r="T273" s="82" t="s">
        <v>20</v>
      </c>
      <c r="U273" s="82" t="s">
        <v>244</v>
      </c>
      <c r="V273" s="506" t="s">
        <v>313</v>
      </c>
      <c r="W273" s="124">
        <v>38.323999999999998</v>
      </c>
      <c r="X273" s="125">
        <v>21.623940000000001</v>
      </c>
      <c r="Y273" s="126">
        <v>23.745740000000001</v>
      </c>
      <c r="Z273" s="124">
        <f t="shared" si="144"/>
        <v>14.578259999999997</v>
      </c>
      <c r="AA273" s="125">
        <f t="shared" si="153"/>
        <v>16.700059999999997</v>
      </c>
      <c r="AB273" s="126">
        <f t="shared" si="153"/>
        <v>-2.1218000000000004</v>
      </c>
      <c r="AC273" s="314">
        <f t="shared" si="145"/>
        <v>0.3803950527084855</v>
      </c>
      <c r="AD273" s="314">
        <f t="shared" si="146"/>
        <v>0.43575983717774758</v>
      </c>
      <c r="AE273" s="314">
        <f t="shared" si="166"/>
        <v>-5.5364784469262095E-2</v>
      </c>
      <c r="AF273" s="128">
        <f t="shared" si="147"/>
        <v>1.1455454903397251</v>
      </c>
      <c r="AG273" s="129">
        <f t="shared" si="167"/>
        <v>-0.14554549033972511</v>
      </c>
      <c r="AH273" s="82">
        <v>2012</v>
      </c>
      <c r="AI273" s="87" t="s">
        <v>515</v>
      </c>
      <c r="AJ273" s="1084" t="s">
        <v>473</v>
      </c>
      <c r="AK273" s="1084" t="s">
        <v>20</v>
      </c>
      <c r="AL273" s="1084" t="s">
        <v>244</v>
      </c>
      <c r="AM273" s="1131" t="s">
        <v>313</v>
      </c>
      <c r="AN273" s="548">
        <v>35.529359999999997</v>
      </c>
      <c r="AO273" s="549">
        <v>15.97878</v>
      </c>
      <c r="AP273" s="550">
        <v>17.51728</v>
      </c>
      <c r="AQ273" s="124">
        <f t="shared" si="148"/>
        <v>18.012079999999997</v>
      </c>
      <c r="AR273" s="125">
        <f t="shared" si="168"/>
        <v>19.550579999999997</v>
      </c>
      <c r="AS273" s="126">
        <f t="shared" si="168"/>
        <v>-1.5384999999999991</v>
      </c>
      <c r="AT273" s="314">
        <f t="shared" si="149"/>
        <v>0.50696325517825258</v>
      </c>
      <c r="AU273" s="314">
        <f t="shared" si="179"/>
        <v>0.55026547058545383</v>
      </c>
      <c r="AV273" s="314">
        <f t="shared" ref="AV273:AV282" si="183">(AO273-AP273)/AN273</f>
        <v>-4.3302215407201236E-2</v>
      </c>
      <c r="AW273" s="128">
        <f t="shared" si="180"/>
        <v>1.0854148993342245</v>
      </c>
      <c r="AX273" s="129">
        <f t="shared" ref="AX273:AX282" si="184">(AO273-AP273)/(AN273-AP273)</f>
        <v>-8.5414899334224553E-2</v>
      </c>
      <c r="AY273" s="82">
        <v>2012</v>
      </c>
      <c r="AZ273" s="87" t="s">
        <v>515</v>
      </c>
      <c r="BA273" s="82" t="s">
        <v>473</v>
      </c>
      <c r="BB273" s="82" t="s">
        <v>20</v>
      </c>
      <c r="BC273" s="82" t="s">
        <v>244</v>
      </c>
      <c r="BD273" s="1132" t="s">
        <v>313</v>
      </c>
      <c r="BE273" s="124">
        <v>30.518419999999999</v>
      </c>
      <c r="BF273" s="125">
        <v>11.60177</v>
      </c>
      <c r="BG273" s="126">
        <v>12.610340000000001</v>
      </c>
      <c r="BH273" s="124">
        <f t="shared" si="154"/>
        <v>17.908079999999998</v>
      </c>
      <c r="BI273" s="125">
        <f t="shared" si="182"/>
        <v>18.916649999999997</v>
      </c>
      <c r="BJ273" s="126">
        <f t="shared" si="182"/>
        <v>-1.0085700000000006</v>
      </c>
      <c r="BK273" s="127">
        <f t="shared" si="155"/>
        <v>0.5867957777630689</v>
      </c>
      <c r="BL273" s="127">
        <f t="shared" si="156"/>
        <v>0.61984368784491461</v>
      </c>
      <c r="BM273" s="127">
        <f t="shared" si="170"/>
        <v>-3.3047910081845676E-2</v>
      </c>
      <c r="BN273" s="128">
        <f t="shared" si="157"/>
        <v>1.0563192704075479</v>
      </c>
      <c r="BO273" s="129">
        <f t="shared" ref="BO273:BO282" si="185">(BF273-BG273)/(BE273-BG273)</f>
        <v>-5.6319270407547917E-2</v>
      </c>
      <c r="BP273" s="81"/>
      <c r="BQ273" s="81"/>
      <c r="BR273" s="81"/>
      <c r="BS273" s="81"/>
      <c r="BT273" s="81"/>
      <c r="BU273" s="81"/>
      <c r="BV273" s="81"/>
      <c r="BW273" s="81"/>
      <c r="BX273" s="81"/>
    </row>
    <row r="274" spans="1:76" ht="11.45" customHeight="1">
      <c r="A274" s="663">
        <v>2010</v>
      </c>
      <c r="B274" s="87" t="s">
        <v>515</v>
      </c>
      <c r="C274" s="82" t="s">
        <v>473</v>
      </c>
      <c r="D274" s="82" t="s">
        <v>4</v>
      </c>
      <c r="E274" s="82" t="s">
        <v>245</v>
      </c>
      <c r="F274" s="506" t="s">
        <v>313</v>
      </c>
      <c r="G274" s="124">
        <v>42.598460000000003</v>
      </c>
      <c r="H274" s="125">
        <v>25.926210000000001</v>
      </c>
      <c r="I274" s="126">
        <v>30.84656</v>
      </c>
      <c r="J274" s="124">
        <f t="shared" si="140"/>
        <v>11.751900000000003</v>
      </c>
      <c r="K274" s="125">
        <f t="shared" si="152"/>
        <v>16.672250000000002</v>
      </c>
      <c r="L274" s="126">
        <f t="shared" si="152"/>
        <v>-4.9203499999999991</v>
      </c>
      <c r="M274" s="314">
        <f t="shared" si="141"/>
        <v>0.27587617017140997</v>
      </c>
      <c r="N274" s="314">
        <f t="shared" si="142"/>
        <v>0.39138151942581961</v>
      </c>
      <c r="O274" s="314">
        <f t="shared" si="164"/>
        <v>-0.11550534925440964</v>
      </c>
      <c r="P274" s="128">
        <f t="shared" si="143"/>
        <v>1.418685489154945</v>
      </c>
      <c r="Q274" s="129">
        <f t="shared" si="165"/>
        <v>-0.41868548915494497</v>
      </c>
      <c r="R274" s="82">
        <v>2010</v>
      </c>
      <c r="S274" s="82" t="s">
        <v>473</v>
      </c>
      <c r="T274" s="82" t="s">
        <v>4</v>
      </c>
      <c r="U274" s="82" t="s">
        <v>245</v>
      </c>
      <c r="V274" s="506" t="s">
        <v>313</v>
      </c>
      <c r="W274" s="124">
        <v>39.939300000000003</v>
      </c>
      <c r="X274" s="125">
        <v>21.509869999999999</v>
      </c>
      <c r="Y274" s="126">
        <v>25.703040000000001</v>
      </c>
      <c r="Z274" s="124">
        <f t="shared" si="144"/>
        <v>14.236260000000001</v>
      </c>
      <c r="AA274" s="125">
        <f t="shared" si="153"/>
        <v>18.429430000000004</v>
      </c>
      <c r="AB274" s="126">
        <f t="shared" si="153"/>
        <v>-4.1931700000000021</v>
      </c>
      <c r="AC274" s="314">
        <f t="shared" si="145"/>
        <v>0.35644740894307114</v>
      </c>
      <c r="AD274" s="314">
        <f t="shared" si="146"/>
        <v>0.46143597909828171</v>
      </c>
      <c r="AE274" s="314">
        <f t="shared" si="166"/>
        <v>-0.10498857015521057</v>
      </c>
      <c r="AF274" s="128">
        <f t="shared" si="147"/>
        <v>1.2945415439167312</v>
      </c>
      <c r="AG274" s="129">
        <f t="shared" si="167"/>
        <v>-0.29454154391673104</v>
      </c>
      <c r="AH274" s="82">
        <v>2010</v>
      </c>
      <c r="AI274" s="87" t="s">
        <v>515</v>
      </c>
      <c r="AJ274" s="1084" t="s">
        <v>473</v>
      </c>
      <c r="AK274" s="1084" t="s">
        <v>4</v>
      </c>
      <c r="AL274" s="1084" t="s">
        <v>245</v>
      </c>
      <c r="AM274" s="1131" t="s">
        <v>313</v>
      </c>
      <c r="AN274" s="548">
        <v>36.940170000000002</v>
      </c>
      <c r="AO274" s="549">
        <v>16.323799999999999</v>
      </c>
      <c r="AP274" s="550">
        <v>19.69192</v>
      </c>
      <c r="AQ274" s="124">
        <f t="shared" si="148"/>
        <v>17.248250000000002</v>
      </c>
      <c r="AR274" s="125">
        <f t="shared" si="168"/>
        <v>20.616370000000003</v>
      </c>
      <c r="AS274" s="126">
        <f t="shared" si="168"/>
        <v>-3.3681200000000011</v>
      </c>
      <c r="AT274" s="314">
        <f t="shared" si="149"/>
        <v>0.46692394756169237</v>
      </c>
      <c r="AU274" s="314">
        <f t="shared" si="179"/>
        <v>0.55810165464858452</v>
      </c>
      <c r="AV274" s="314">
        <f t="shared" si="183"/>
        <v>-9.1177707086892157E-2</v>
      </c>
      <c r="AW274" s="128">
        <f t="shared" si="180"/>
        <v>1.1952731436522546</v>
      </c>
      <c r="AX274" s="129">
        <f t="shared" si="184"/>
        <v>-0.19527314365225462</v>
      </c>
      <c r="AY274" s="82">
        <v>2010</v>
      </c>
      <c r="AZ274" s="87" t="s">
        <v>515</v>
      </c>
      <c r="BA274" s="82" t="s">
        <v>473</v>
      </c>
      <c r="BB274" s="82" t="s">
        <v>4</v>
      </c>
      <c r="BC274" s="82" t="s">
        <v>245</v>
      </c>
      <c r="BD274" s="1132" t="s">
        <v>313</v>
      </c>
      <c r="BE274" s="124">
        <v>32.541930000000001</v>
      </c>
      <c r="BF274" s="125">
        <v>11.477119999999999</v>
      </c>
      <c r="BG274" s="126">
        <v>13.76873</v>
      </c>
      <c r="BH274" s="124">
        <f t="shared" si="154"/>
        <v>18.773200000000003</v>
      </c>
      <c r="BI274" s="125">
        <f t="shared" si="182"/>
        <v>21.064810000000001</v>
      </c>
      <c r="BJ274" s="126">
        <f t="shared" si="182"/>
        <v>-2.2916100000000004</v>
      </c>
      <c r="BK274" s="127">
        <f t="shared" si="155"/>
        <v>0.57689264281497754</v>
      </c>
      <c r="BL274" s="127">
        <f t="shared" si="156"/>
        <v>0.64731286681521349</v>
      </c>
      <c r="BM274" s="127">
        <f t="shared" si="170"/>
        <v>-7.0420224000236009E-2</v>
      </c>
      <c r="BN274" s="128">
        <f t="shared" si="157"/>
        <v>1.1220681609954615</v>
      </c>
      <c r="BO274" s="129">
        <f t="shared" si="185"/>
        <v>-0.12206816099546161</v>
      </c>
      <c r="BP274" s="81"/>
      <c r="BQ274" s="81"/>
      <c r="BR274" s="81"/>
      <c r="BS274" s="81"/>
      <c r="BT274" s="81"/>
      <c r="BU274" s="81"/>
      <c r="BV274" s="81"/>
      <c r="BW274" s="81"/>
      <c r="BX274" s="81"/>
    </row>
    <row r="275" spans="1:76" ht="11.45" customHeight="1">
      <c r="A275" s="663">
        <v>2008</v>
      </c>
      <c r="B275" s="87" t="s">
        <v>515</v>
      </c>
      <c r="C275" s="82" t="s">
        <v>473</v>
      </c>
      <c r="D275" s="82" t="s">
        <v>6</v>
      </c>
      <c r="E275" s="82" t="s">
        <v>246</v>
      </c>
      <c r="F275" s="506" t="s">
        <v>313</v>
      </c>
      <c r="G275" s="124">
        <v>44.203740000000003</v>
      </c>
      <c r="H275" s="125">
        <v>27.991</v>
      </c>
      <c r="I275" s="126">
        <v>30.401430000000001</v>
      </c>
      <c r="J275" s="124">
        <f t="shared" si="140"/>
        <v>13.802310000000002</v>
      </c>
      <c r="K275" s="125">
        <f t="shared" si="152"/>
        <v>16.212740000000004</v>
      </c>
      <c r="L275" s="126">
        <f t="shared" si="152"/>
        <v>-2.4104300000000016</v>
      </c>
      <c r="M275" s="314">
        <f t="shared" si="141"/>
        <v>0.31224303644895207</v>
      </c>
      <c r="N275" s="314">
        <f t="shared" si="142"/>
        <v>0.3667730377565338</v>
      </c>
      <c r="O275" s="314">
        <f t="shared" si="164"/>
        <v>-5.4530001307581698E-2</v>
      </c>
      <c r="P275" s="128">
        <f t="shared" si="143"/>
        <v>1.1746396074280321</v>
      </c>
      <c r="Q275" s="129">
        <f t="shared" si="165"/>
        <v>-0.17463960742803206</v>
      </c>
      <c r="R275" s="82">
        <v>2008</v>
      </c>
      <c r="S275" s="82" t="s">
        <v>473</v>
      </c>
      <c r="T275" s="82" t="s">
        <v>6</v>
      </c>
      <c r="U275" s="82" t="s">
        <v>246</v>
      </c>
      <c r="V275" s="506" t="s">
        <v>313</v>
      </c>
      <c r="W275" s="124">
        <v>41.526739999999997</v>
      </c>
      <c r="X275" s="125">
        <v>22.116050000000001</v>
      </c>
      <c r="Y275" s="126">
        <v>24.10097</v>
      </c>
      <c r="Z275" s="124">
        <f t="shared" si="144"/>
        <v>17.425769999999996</v>
      </c>
      <c r="AA275" s="125">
        <f t="shared" si="153"/>
        <v>19.410689999999995</v>
      </c>
      <c r="AB275" s="126">
        <f t="shared" si="153"/>
        <v>-1.9849199999999989</v>
      </c>
      <c r="AC275" s="314">
        <f t="shared" si="145"/>
        <v>0.419627690495329</v>
      </c>
      <c r="AD275" s="314">
        <f t="shared" si="146"/>
        <v>0.46742628966299782</v>
      </c>
      <c r="AE275" s="314">
        <f t="shared" si="166"/>
        <v>-4.7798599167668807E-2</v>
      </c>
      <c r="AF275" s="128">
        <f t="shared" si="147"/>
        <v>1.1139071616347513</v>
      </c>
      <c r="AG275" s="129">
        <f t="shared" si="167"/>
        <v>-0.11390716163475126</v>
      </c>
      <c r="AH275" s="82">
        <v>2008</v>
      </c>
      <c r="AI275" s="87" t="s">
        <v>515</v>
      </c>
      <c r="AJ275" s="1084" t="s">
        <v>473</v>
      </c>
      <c r="AK275" s="1084" t="s">
        <v>6</v>
      </c>
      <c r="AL275" s="1084" t="s">
        <v>246</v>
      </c>
      <c r="AM275" s="1131" t="s">
        <v>313</v>
      </c>
      <c r="AN275" s="548">
        <v>38.051630000000003</v>
      </c>
      <c r="AO275" s="549">
        <v>16.285789999999999</v>
      </c>
      <c r="AP275" s="550">
        <v>17.92051</v>
      </c>
      <c r="AQ275" s="124">
        <f t="shared" si="148"/>
        <v>20.131120000000003</v>
      </c>
      <c r="AR275" s="125">
        <f t="shared" si="168"/>
        <v>21.765840000000004</v>
      </c>
      <c r="AS275" s="126">
        <f t="shared" si="168"/>
        <v>-1.6347200000000015</v>
      </c>
      <c r="AT275" s="314">
        <f t="shared" si="149"/>
        <v>0.52904750729469407</v>
      </c>
      <c r="AU275" s="314">
        <f t="shared" si="179"/>
        <v>0.57200808480477716</v>
      </c>
      <c r="AV275" s="314">
        <f t="shared" si="183"/>
        <v>-4.2960577510083045E-2</v>
      </c>
      <c r="AW275" s="128">
        <f t="shared" si="180"/>
        <v>1.0812036290082221</v>
      </c>
      <c r="AX275" s="129">
        <f t="shared" si="184"/>
        <v>-8.1203629008222158E-2</v>
      </c>
      <c r="AY275" s="82">
        <v>2008</v>
      </c>
      <c r="AZ275" s="87" t="s">
        <v>515</v>
      </c>
      <c r="BA275" s="82" t="s">
        <v>473</v>
      </c>
      <c r="BB275" s="82" t="s">
        <v>6</v>
      </c>
      <c r="BC275" s="82" t="s">
        <v>246</v>
      </c>
      <c r="BD275" s="1132" t="s">
        <v>313</v>
      </c>
      <c r="BE275" s="124">
        <v>31.911059999999999</v>
      </c>
      <c r="BF275" s="125">
        <v>11.90461</v>
      </c>
      <c r="BG275" s="126">
        <v>13.093159999999999</v>
      </c>
      <c r="BH275" s="124">
        <f t="shared" si="154"/>
        <v>18.817900000000002</v>
      </c>
      <c r="BI275" s="125">
        <f t="shared" si="182"/>
        <v>20.006450000000001</v>
      </c>
      <c r="BJ275" s="126">
        <f t="shared" si="182"/>
        <v>-1.1885499999999993</v>
      </c>
      <c r="BK275" s="127">
        <f t="shared" si="155"/>
        <v>0.58969836790128571</v>
      </c>
      <c r="BL275" s="127">
        <f t="shared" si="156"/>
        <v>0.62694407518897843</v>
      </c>
      <c r="BM275" s="127">
        <f t="shared" si="170"/>
        <v>-3.7245707287692713E-2</v>
      </c>
      <c r="BN275" s="128">
        <f t="shared" si="157"/>
        <v>1.0631606077192459</v>
      </c>
      <c r="BO275" s="129">
        <f t="shared" si="185"/>
        <v>-6.316060771924599E-2</v>
      </c>
      <c r="BP275" s="81"/>
      <c r="BQ275" s="81"/>
      <c r="BR275" s="81"/>
      <c r="BS275" s="81"/>
      <c r="BT275" s="81"/>
      <c r="BU275" s="81"/>
      <c r="BV275" s="81"/>
      <c r="BW275" s="81"/>
      <c r="BX275" s="81"/>
    </row>
    <row r="276" spans="1:76" ht="11.45" customHeight="1">
      <c r="A276" s="661">
        <v>2012</v>
      </c>
      <c r="B276" s="359" t="s">
        <v>519</v>
      </c>
      <c r="C276" s="116" t="s">
        <v>474</v>
      </c>
      <c r="D276" s="116" t="s">
        <v>20</v>
      </c>
      <c r="E276" s="116" t="s">
        <v>247</v>
      </c>
      <c r="F276" s="505" t="s">
        <v>313</v>
      </c>
      <c r="G276" s="513">
        <v>21.347539999999999</v>
      </c>
      <c r="H276" s="514">
        <v>18.016279999999998</v>
      </c>
      <c r="I276" s="515">
        <v>20.09451</v>
      </c>
      <c r="J276" s="513">
        <f t="shared" si="140"/>
        <v>1.253029999999999</v>
      </c>
      <c r="K276" s="514">
        <f t="shared" si="152"/>
        <v>3.3312600000000003</v>
      </c>
      <c r="L276" s="515">
        <f t="shared" si="152"/>
        <v>-2.0782300000000014</v>
      </c>
      <c r="M276" s="517">
        <f t="shared" si="141"/>
        <v>5.8696692921057836E-2</v>
      </c>
      <c r="N276" s="517">
        <f t="shared" si="142"/>
        <v>0.15604889368985844</v>
      </c>
      <c r="O276" s="517">
        <f t="shared" si="164"/>
        <v>-9.7352200768800592E-2</v>
      </c>
      <c r="P276" s="516">
        <f t="shared" si="143"/>
        <v>2.6585636417324432</v>
      </c>
      <c r="Q276" s="518">
        <f t="shared" si="165"/>
        <v>-1.658563641732443</v>
      </c>
      <c r="R276" s="116">
        <v>2012</v>
      </c>
      <c r="S276" s="116" t="s">
        <v>474</v>
      </c>
      <c r="T276" s="116" t="s">
        <v>20</v>
      </c>
      <c r="U276" s="116" t="s">
        <v>247</v>
      </c>
      <c r="V276" s="505" t="s">
        <v>313</v>
      </c>
      <c r="W276" s="513">
        <v>16.52055</v>
      </c>
      <c r="X276" s="514">
        <v>13.11425</v>
      </c>
      <c r="Y276" s="515">
        <v>14.6198</v>
      </c>
      <c r="Z276" s="513">
        <f t="shared" si="144"/>
        <v>1.9007500000000004</v>
      </c>
      <c r="AA276" s="514">
        <f t="shared" si="153"/>
        <v>3.4062999999999999</v>
      </c>
      <c r="AB276" s="515">
        <f t="shared" si="153"/>
        <v>-1.5055499999999995</v>
      </c>
      <c r="AC276" s="517">
        <f t="shared" si="145"/>
        <v>0.11505367557375513</v>
      </c>
      <c r="AD276" s="517">
        <f t="shared" si="146"/>
        <v>0.20618562941306431</v>
      </c>
      <c r="AE276" s="517">
        <f t="shared" si="166"/>
        <v>-9.1131953839309193E-2</v>
      </c>
      <c r="AF276" s="516">
        <f t="shared" si="147"/>
        <v>1.7920820728659734</v>
      </c>
      <c r="AG276" s="518">
        <f t="shared" si="167"/>
        <v>-0.79208207286597354</v>
      </c>
      <c r="AH276" s="116">
        <v>2012</v>
      </c>
      <c r="AI276" s="359" t="s">
        <v>519</v>
      </c>
      <c r="AJ276" s="1106" t="s">
        <v>474</v>
      </c>
      <c r="AK276" s="1106" t="s">
        <v>20</v>
      </c>
      <c r="AL276" s="1106" t="s">
        <v>247</v>
      </c>
      <c r="AM276" s="1133" t="s">
        <v>313</v>
      </c>
      <c r="AN276" s="545">
        <v>12.597630000000001</v>
      </c>
      <c r="AO276" s="546">
        <v>9.26708</v>
      </c>
      <c r="AP276" s="547">
        <v>10.26925</v>
      </c>
      <c r="AQ276" s="513">
        <f t="shared" si="148"/>
        <v>2.328380000000001</v>
      </c>
      <c r="AR276" s="514">
        <f t="shared" si="168"/>
        <v>3.3305500000000006</v>
      </c>
      <c r="AS276" s="515">
        <f t="shared" si="168"/>
        <v>-1.0021699999999996</v>
      </c>
      <c r="AT276" s="517">
        <f t="shared" si="149"/>
        <v>0.18482682853838389</v>
      </c>
      <c r="AU276" s="517">
        <f t="shared" si="179"/>
        <v>0.26437909352790967</v>
      </c>
      <c r="AV276" s="517">
        <f t="shared" si="183"/>
        <v>-7.9552264989525764E-2</v>
      </c>
      <c r="AW276" s="516">
        <f t="shared" si="180"/>
        <v>1.4304151384224222</v>
      </c>
      <c r="AX276" s="518">
        <f t="shared" si="184"/>
        <v>-0.43041513842242207</v>
      </c>
      <c r="AY276" s="116">
        <v>2012</v>
      </c>
      <c r="AZ276" s="359" t="s">
        <v>519</v>
      </c>
      <c r="BA276" s="116" t="s">
        <v>474</v>
      </c>
      <c r="BB276" s="116" t="s">
        <v>20</v>
      </c>
      <c r="BC276" s="116" t="s">
        <v>247</v>
      </c>
      <c r="BD276" s="700" t="s">
        <v>313</v>
      </c>
      <c r="BE276" s="513">
        <v>10.050520000000001</v>
      </c>
      <c r="BF276" s="514">
        <v>6.8458709999999998</v>
      </c>
      <c r="BG276" s="515">
        <v>7.645035</v>
      </c>
      <c r="BH276" s="513">
        <f t="shared" si="154"/>
        <v>2.4054850000000005</v>
      </c>
      <c r="BI276" s="514">
        <f t="shared" si="182"/>
        <v>3.2046490000000007</v>
      </c>
      <c r="BJ276" s="515">
        <f t="shared" si="182"/>
        <v>-0.79916400000000021</v>
      </c>
      <c r="BK276" s="517">
        <f t="shared" si="155"/>
        <v>0.23933935756557873</v>
      </c>
      <c r="BL276" s="517">
        <f t="shared" si="156"/>
        <v>0.31885404934272066</v>
      </c>
      <c r="BM276" s="517">
        <f t="shared" si="170"/>
        <v>-7.9514691777141891E-2</v>
      </c>
      <c r="BN276" s="516">
        <f t="shared" si="157"/>
        <v>1.3322257257891861</v>
      </c>
      <c r="BO276" s="518">
        <f t="shared" si="185"/>
        <v>-0.33222572578918597</v>
      </c>
      <c r="BP276" s="81"/>
      <c r="BQ276" s="81"/>
      <c r="BR276" s="81"/>
      <c r="BS276" s="81"/>
      <c r="BT276" s="81"/>
      <c r="BU276" s="81"/>
      <c r="BV276" s="81"/>
      <c r="BW276" s="81"/>
      <c r="BX276" s="81"/>
    </row>
    <row r="277" spans="1:76" ht="11.45" customHeight="1">
      <c r="A277" s="663">
        <v>2010</v>
      </c>
      <c r="B277" s="87" t="s">
        <v>519</v>
      </c>
      <c r="C277" s="82" t="s">
        <v>474</v>
      </c>
      <c r="D277" s="82" t="s">
        <v>4</v>
      </c>
      <c r="E277" s="82" t="s">
        <v>248</v>
      </c>
      <c r="F277" s="506" t="s">
        <v>313</v>
      </c>
      <c r="G277" s="124">
        <v>21.98546</v>
      </c>
      <c r="H277" s="125">
        <v>18.358619999999998</v>
      </c>
      <c r="I277" s="126">
        <v>20.518329999999999</v>
      </c>
      <c r="J277" s="124">
        <f t="shared" si="140"/>
        <v>1.4671300000000009</v>
      </c>
      <c r="K277" s="125">
        <f t="shared" si="152"/>
        <v>3.6268400000000014</v>
      </c>
      <c r="L277" s="126">
        <f t="shared" si="152"/>
        <v>-2.1597100000000005</v>
      </c>
      <c r="M277" s="314">
        <f t="shared" si="141"/>
        <v>6.6731830946452839E-2</v>
      </c>
      <c r="N277" s="314">
        <f t="shared" si="142"/>
        <v>0.1649653907628042</v>
      </c>
      <c r="O277" s="314">
        <f t="shared" si="164"/>
        <v>-9.8233559816351373E-2</v>
      </c>
      <c r="P277" s="128">
        <f t="shared" si="143"/>
        <v>2.4720645068944123</v>
      </c>
      <c r="Q277" s="129">
        <f t="shared" si="165"/>
        <v>-1.4720645068944123</v>
      </c>
      <c r="R277" s="82">
        <v>2010</v>
      </c>
      <c r="S277" s="82" t="s">
        <v>474</v>
      </c>
      <c r="T277" s="82" t="s">
        <v>4</v>
      </c>
      <c r="U277" s="82" t="s">
        <v>248</v>
      </c>
      <c r="V277" s="506" t="s">
        <v>313</v>
      </c>
      <c r="W277" s="124">
        <v>17.254960000000001</v>
      </c>
      <c r="X277" s="125">
        <v>13.41412</v>
      </c>
      <c r="Y277" s="126">
        <v>14.866339999999999</v>
      </c>
      <c r="Z277" s="124">
        <f t="shared" si="144"/>
        <v>2.3886200000000013</v>
      </c>
      <c r="AA277" s="125">
        <f t="shared" si="153"/>
        <v>3.84084</v>
      </c>
      <c r="AB277" s="126">
        <f t="shared" si="153"/>
        <v>-1.4522199999999987</v>
      </c>
      <c r="AC277" s="314">
        <f t="shared" si="145"/>
        <v>0.1384309207323576</v>
      </c>
      <c r="AD277" s="314">
        <f t="shared" si="146"/>
        <v>0.22259338764042338</v>
      </c>
      <c r="AE277" s="314">
        <f t="shared" si="166"/>
        <v>-8.4162466908065781E-2</v>
      </c>
      <c r="AF277" s="128">
        <f t="shared" si="147"/>
        <v>1.6079744789878667</v>
      </c>
      <c r="AG277" s="129">
        <f t="shared" si="167"/>
        <v>-0.60797447898786661</v>
      </c>
      <c r="AH277" s="82">
        <v>2010</v>
      </c>
      <c r="AI277" s="87" t="s">
        <v>519</v>
      </c>
      <c r="AJ277" s="1084" t="s">
        <v>474</v>
      </c>
      <c r="AK277" s="1084" t="s">
        <v>4</v>
      </c>
      <c r="AL277" s="1084" t="s">
        <v>248</v>
      </c>
      <c r="AM277" s="1131" t="s">
        <v>313</v>
      </c>
      <c r="AN277" s="548">
        <v>13.166919999999999</v>
      </c>
      <c r="AO277" s="549">
        <v>9.3843080000000008</v>
      </c>
      <c r="AP277" s="550">
        <v>10.25085</v>
      </c>
      <c r="AQ277" s="124">
        <f t="shared" si="148"/>
        <v>2.9160699999999995</v>
      </c>
      <c r="AR277" s="125">
        <f t="shared" ref="AR277:AS296" si="186">AN277-AO277</f>
        <v>3.7826119999999985</v>
      </c>
      <c r="AS277" s="126">
        <f t="shared" si="186"/>
        <v>-0.86654199999999904</v>
      </c>
      <c r="AT277" s="314">
        <f t="shared" si="149"/>
        <v>0.22146940970249684</v>
      </c>
      <c r="AU277" s="314">
        <f t="shared" si="179"/>
        <v>0.28728145990102461</v>
      </c>
      <c r="AV277" s="314">
        <f t="shared" si="183"/>
        <v>-6.5812050198527761E-2</v>
      </c>
      <c r="AW277" s="128">
        <f t="shared" si="180"/>
        <v>1.2971609049165485</v>
      </c>
      <c r="AX277" s="129">
        <f t="shared" si="184"/>
        <v>-0.29716090491654834</v>
      </c>
      <c r="AY277" s="82">
        <v>2010</v>
      </c>
      <c r="AZ277" s="87" t="s">
        <v>519</v>
      </c>
      <c r="BA277" s="82" t="s">
        <v>474</v>
      </c>
      <c r="BB277" s="82" t="s">
        <v>4</v>
      </c>
      <c r="BC277" s="82" t="s">
        <v>248</v>
      </c>
      <c r="BD277" s="1132" t="s">
        <v>313</v>
      </c>
      <c r="BE277" s="124">
        <v>10.24254</v>
      </c>
      <c r="BF277" s="125">
        <v>6.9102249999999996</v>
      </c>
      <c r="BG277" s="126">
        <v>7.6864150000000002</v>
      </c>
      <c r="BH277" s="124">
        <f t="shared" si="154"/>
        <v>2.5561249999999998</v>
      </c>
      <c r="BI277" s="125">
        <f t="shared" si="182"/>
        <v>3.3323150000000004</v>
      </c>
      <c r="BJ277" s="126">
        <f t="shared" si="182"/>
        <v>-0.7761900000000006</v>
      </c>
      <c r="BK277" s="314">
        <f t="shared" si="155"/>
        <v>0.2495596795326159</v>
      </c>
      <c r="BL277" s="314">
        <f t="shared" si="156"/>
        <v>0.32534068697803475</v>
      </c>
      <c r="BM277" s="314">
        <f t="shared" si="170"/>
        <v>-7.5781007445418866E-2</v>
      </c>
      <c r="BN277" s="128">
        <f t="shared" si="157"/>
        <v>1.3036588586238937</v>
      </c>
      <c r="BO277" s="129">
        <f t="shared" si="185"/>
        <v>-0.30365885862389386</v>
      </c>
      <c r="BP277" s="81"/>
      <c r="BQ277" s="81"/>
      <c r="BR277" s="81"/>
      <c r="BS277" s="81"/>
      <c r="BT277" s="81"/>
      <c r="BU277" s="81"/>
      <c r="BV277" s="81"/>
      <c r="BW277" s="81"/>
      <c r="BX277" s="81"/>
    </row>
    <row r="278" spans="1:76" ht="11.45" customHeight="1">
      <c r="A278" s="663">
        <v>2008</v>
      </c>
      <c r="B278" s="87" t="s">
        <v>519</v>
      </c>
      <c r="C278" s="82" t="s">
        <v>474</v>
      </c>
      <c r="D278" s="82" t="s">
        <v>6</v>
      </c>
      <c r="E278" s="82" t="s">
        <v>249</v>
      </c>
      <c r="F278" s="506" t="s">
        <v>313</v>
      </c>
      <c r="G278" s="124">
        <v>22.20279</v>
      </c>
      <c r="H278" s="125">
        <v>18.959499999999998</v>
      </c>
      <c r="I278" s="126">
        <v>20.5443</v>
      </c>
      <c r="J278" s="124">
        <f t="shared" si="140"/>
        <v>1.6584900000000005</v>
      </c>
      <c r="K278" s="125">
        <f t="shared" si="152"/>
        <v>3.2432900000000018</v>
      </c>
      <c r="L278" s="126">
        <f t="shared" si="152"/>
        <v>-1.5848000000000013</v>
      </c>
      <c r="M278" s="314">
        <f t="shared" si="141"/>
        <v>7.4697369114422124E-2</v>
      </c>
      <c r="N278" s="314">
        <f t="shared" si="142"/>
        <v>0.14607578597104245</v>
      </c>
      <c r="O278" s="314">
        <f t="shared" si="164"/>
        <v>-7.137841685662033E-2</v>
      </c>
      <c r="P278" s="128">
        <f t="shared" si="143"/>
        <v>1.955568016689881</v>
      </c>
      <c r="Q278" s="129">
        <f t="shared" si="165"/>
        <v>-0.95556801668988112</v>
      </c>
      <c r="R278" s="82">
        <v>2008</v>
      </c>
      <c r="S278" s="82" t="s">
        <v>474</v>
      </c>
      <c r="T278" s="82" t="s">
        <v>6</v>
      </c>
      <c r="U278" s="82" t="s">
        <v>249</v>
      </c>
      <c r="V278" s="506" t="s">
        <v>313</v>
      </c>
      <c r="W278" s="124">
        <v>16.771329999999999</v>
      </c>
      <c r="X278" s="125">
        <v>13.61383</v>
      </c>
      <c r="Y278" s="126">
        <v>15.14968</v>
      </c>
      <c r="Z278" s="124">
        <f t="shared" si="144"/>
        <v>1.6216499999999989</v>
      </c>
      <c r="AA278" s="125">
        <f t="shared" si="153"/>
        <v>3.1574999999999989</v>
      </c>
      <c r="AB278" s="126">
        <f t="shared" si="153"/>
        <v>-1.5358499999999999</v>
      </c>
      <c r="AC278" s="314">
        <f t="shared" si="145"/>
        <v>9.6691794866596681E-2</v>
      </c>
      <c r="AD278" s="314">
        <f t="shared" si="146"/>
        <v>0.18826771639458523</v>
      </c>
      <c r="AE278" s="314">
        <f t="shared" si="166"/>
        <v>-9.1575921527988546E-2</v>
      </c>
      <c r="AF278" s="128">
        <f t="shared" si="147"/>
        <v>1.9470909259087972</v>
      </c>
      <c r="AG278" s="129">
        <f t="shared" si="167"/>
        <v>-0.94709092590879718</v>
      </c>
      <c r="AH278" s="82">
        <v>2008</v>
      </c>
      <c r="AI278" s="87" t="s">
        <v>519</v>
      </c>
      <c r="AJ278" s="1084" t="s">
        <v>474</v>
      </c>
      <c r="AK278" s="1084" t="s">
        <v>6</v>
      </c>
      <c r="AL278" s="1084" t="s">
        <v>249</v>
      </c>
      <c r="AM278" s="1131" t="s">
        <v>313</v>
      </c>
      <c r="AN278" s="548">
        <v>12.356960000000001</v>
      </c>
      <c r="AO278" s="549">
        <v>9.0521080000000005</v>
      </c>
      <c r="AP278" s="550">
        <v>9.8770199999999999</v>
      </c>
      <c r="AQ278" s="124">
        <f t="shared" si="148"/>
        <v>2.4799400000000009</v>
      </c>
      <c r="AR278" s="125">
        <f t="shared" si="186"/>
        <v>3.3048520000000003</v>
      </c>
      <c r="AS278" s="126">
        <f t="shared" si="186"/>
        <v>-0.82491199999999942</v>
      </c>
      <c r="AT278" s="314">
        <f t="shared" si="149"/>
        <v>0.20069175590112784</v>
      </c>
      <c r="AU278" s="314">
        <f t="shared" si="179"/>
        <v>0.2674486281415494</v>
      </c>
      <c r="AV278" s="314">
        <f t="shared" si="183"/>
        <v>-6.6756872240421539E-2</v>
      </c>
      <c r="AW278" s="128">
        <f t="shared" si="180"/>
        <v>1.3326338540448555</v>
      </c>
      <c r="AX278" s="129">
        <f t="shared" si="184"/>
        <v>-0.33263385404485557</v>
      </c>
      <c r="AY278" s="82">
        <v>2008</v>
      </c>
      <c r="AZ278" s="87" t="s">
        <v>519</v>
      </c>
      <c r="BA278" s="82" t="s">
        <v>474</v>
      </c>
      <c r="BB278" s="82" t="s">
        <v>6</v>
      </c>
      <c r="BC278" s="82" t="s">
        <v>249</v>
      </c>
      <c r="BD278" s="1132" t="s">
        <v>313</v>
      </c>
      <c r="BE278" s="124">
        <v>9.5915990000000004</v>
      </c>
      <c r="BF278" s="125">
        <v>6.8108589999999998</v>
      </c>
      <c r="BG278" s="126">
        <v>7.5001379999999997</v>
      </c>
      <c r="BH278" s="124">
        <f t="shared" si="154"/>
        <v>2.0914610000000007</v>
      </c>
      <c r="BI278" s="125">
        <f t="shared" si="182"/>
        <v>2.7807400000000007</v>
      </c>
      <c r="BJ278" s="126">
        <f t="shared" si="182"/>
        <v>-0.68927899999999998</v>
      </c>
      <c r="BK278" s="314">
        <f t="shared" si="155"/>
        <v>0.21805133846817415</v>
      </c>
      <c r="BL278" s="314">
        <f t="shared" si="156"/>
        <v>0.28991412172256165</v>
      </c>
      <c r="BM278" s="314">
        <f t="shared" si="170"/>
        <v>-7.1862783254387511E-2</v>
      </c>
      <c r="BN278" s="128">
        <f t="shared" si="157"/>
        <v>1.3295681822419829</v>
      </c>
      <c r="BO278" s="129">
        <f t="shared" si="185"/>
        <v>-0.32956818224198287</v>
      </c>
      <c r="BP278" s="81"/>
      <c r="BQ278" s="81"/>
      <c r="BR278" s="81"/>
      <c r="BS278" s="81"/>
      <c r="BT278" s="81"/>
      <c r="BU278" s="81"/>
      <c r="BV278" s="81"/>
      <c r="BW278" s="81"/>
      <c r="BX278" s="81"/>
    </row>
    <row r="279" spans="1:76" ht="11.45" customHeight="1">
      <c r="A279" s="662">
        <v>2006</v>
      </c>
      <c r="B279" s="91" t="s">
        <v>519</v>
      </c>
      <c r="C279" s="121" t="s">
        <v>474</v>
      </c>
      <c r="D279" s="121" t="s">
        <v>8</v>
      </c>
      <c r="E279" s="121" t="s">
        <v>250</v>
      </c>
      <c r="F279" s="507" t="s">
        <v>313</v>
      </c>
      <c r="G279" s="337">
        <v>21.014279999999999</v>
      </c>
      <c r="H279" s="338">
        <v>18.428920000000002</v>
      </c>
      <c r="I279" s="525">
        <v>20.388670000000001</v>
      </c>
      <c r="J279" s="337">
        <f t="shared" si="140"/>
        <v>0.62560999999999822</v>
      </c>
      <c r="K279" s="338">
        <f t="shared" si="152"/>
        <v>2.5853599999999979</v>
      </c>
      <c r="L279" s="525">
        <f t="shared" si="152"/>
        <v>-1.9597499999999997</v>
      </c>
      <c r="M279" s="341">
        <f t="shared" si="141"/>
        <v>2.9770708299308769E-2</v>
      </c>
      <c r="N279" s="341">
        <f t="shared" si="142"/>
        <v>0.12302872142181402</v>
      </c>
      <c r="O279" s="341">
        <f t="shared" si="164"/>
        <v>-9.3258013122505257E-2</v>
      </c>
      <c r="P279" s="526">
        <f t="shared" si="143"/>
        <v>4.1325426383849448</v>
      </c>
      <c r="Q279" s="527">
        <f t="shared" si="165"/>
        <v>-3.1325426383849448</v>
      </c>
      <c r="R279" s="121">
        <v>2006</v>
      </c>
      <c r="S279" s="121" t="s">
        <v>474</v>
      </c>
      <c r="T279" s="121" t="s">
        <v>8</v>
      </c>
      <c r="U279" s="121" t="s">
        <v>250</v>
      </c>
      <c r="V279" s="507" t="s">
        <v>313</v>
      </c>
      <c r="W279" s="337">
        <v>15.821809999999999</v>
      </c>
      <c r="X279" s="338">
        <v>12.87476</v>
      </c>
      <c r="Y279" s="525">
        <v>14.327870000000001</v>
      </c>
      <c r="Z279" s="337">
        <f t="shared" si="144"/>
        <v>1.4939399999999985</v>
      </c>
      <c r="AA279" s="338">
        <f t="shared" si="153"/>
        <v>2.9470499999999991</v>
      </c>
      <c r="AB279" s="525">
        <f t="shared" si="153"/>
        <v>-1.4531100000000006</v>
      </c>
      <c r="AC279" s="341">
        <f t="shared" si="145"/>
        <v>9.4422825201414914E-2</v>
      </c>
      <c r="AD279" s="341">
        <f t="shared" si="146"/>
        <v>0.18626503541630188</v>
      </c>
      <c r="AE279" s="341">
        <f t="shared" si="166"/>
        <v>-9.1842210214886963E-2</v>
      </c>
      <c r="AF279" s="526">
        <f t="shared" si="147"/>
        <v>1.972669585123902</v>
      </c>
      <c r="AG279" s="527">
        <f t="shared" si="167"/>
        <v>-0.97266958512390189</v>
      </c>
      <c r="AH279" s="121">
        <v>2006</v>
      </c>
      <c r="AI279" s="91" t="s">
        <v>519</v>
      </c>
      <c r="AJ279" s="1113" t="s">
        <v>474</v>
      </c>
      <c r="AK279" s="1113" t="s">
        <v>8</v>
      </c>
      <c r="AL279" s="1113" t="s">
        <v>250</v>
      </c>
      <c r="AM279" s="1134" t="s">
        <v>313</v>
      </c>
      <c r="AN279" s="551">
        <v>11.549950000000001</v>
      </c>
      <c r="AO279" s="552">
        <v>8.6523690000000002</v>
      </c>
      <c r="AP279" s="553">
        <v>9.4700980000000001</v>
      </c>
      <c r="AQ279" s="337">
        <f t="shared" si="148"/>
        <v>2.0798520000000007</v>
      </c>
      <c r="AR279" s="338">
        <f t="shared" si="186"/>
        <v>2.8975810000000006</v>
      </c>
      <c r="AS279" s="525">
        <f t="shared" si="186"/>
        <v>-0.81772899999999993</v>
      </c>
      <c r="AT279" s="341">
        <f t="shared" si="149"/>
        <v>0.18007454577725449</v>
      </c>
      <c r="AU279" s="341">
        <f t="shared" si="179"/>
        <v>0.25087389988701253</v>
      </c>
      <c r="AV279" s="341">
        <f t="shared" si="183"/>
        <v>-7.0799354109758045E-2</v>
      </c>
      <c r="AW279" s="526">
        <f t="shared" si="180"/>
        <v>1.393166917646063</v>
      </c>
      <c r="AX279" s="527">
        <f t="shared" si="184"/>
        <v>-0.3931669176460631</v>
      </c>
      <c r="AY279" s="121">
        <v>2006</v>
      </c>
      <c r="AZ279" s="91" t="s">
        <v>519</v>
      </c>
      <c r="BA279" s="121" t="s">
        <v>474</v>
      </c>
      <c r="BB279" s="121" t="s">
        <v>8</v>
      </c>
      <c r="BC279" s="121" t="s">
        <v>250</v>
      </c>
      <c r="BD279" s="1135" t="s">
        <v>313</v>
      </c>
      <c r="BE279" s="337">
        <v>8.771808</v>
      </c>
      <c r="BF279" s="338">
        <v>6.4895589999999999</v>
      </c>
      <c r="BG279" s="525">
        <v>7.1450440000000004</v>
      </c>
      <c r="BH279" s="337">
        <f t="shared" si="154"/>
        <v>1.6267639999999997</v>
      </c>
      <c r="BI279" s="338">
        <f t="shared" si="182"/>
        <v>2.2822490000000002</v>
      </c>
      <c r="BJ279" s="525">
        <f t="shared" si="182"/>
        <v>-0.65548500000000054</v>
      </c>
      <c r="BK279" s="341">
        <f t="shared" si="155"/>
        <v>0.18545367158059087</v>
      </c>
      <c r="BL279" s="341">
        <f t="shared" si="156"/>
        <v>0.26017999937983138</v>
      </c>
      <c r="BM279" s="341">
        <f t="shared" si="170"/>
        <v>-7.472632779924053E-2</v>
      </c>
      <c r="BN279" s="526">
        <f t="shared" si="157"/>
        <v>1.402937979940545</v>
      </c>
      <c r="BO279" s="527">
        <f t="shared" si="185"/>
        <v>-0.40293797994054498</v>
      </c>
      <c r="BP279" s="81"/>
      <c r="BQ279" s="81"/>
      <c r="BR279" s="81"/>
      <c r="BS279" s="81"/>
      <c r="BT279" s="81"/>
      <c r="BU279" s="81"/>
      <c r="BV279" s="81"/>
      <c r="BW279" s="81"/>
      <c r="BX279" s="81"/>
    </row>
    <row r="280" spans="1:76" ht="11.45" customHeight="1">
      <c r="A280" s="663">
        <v>2013</v>
      </c>
      <c r="B280" s="87" t="s">
        <v>512</v>
      </c>
      <c r="C280" s="82" t="s">
        <v>475</v>
      </c>
      <c r="D280" s="82" t="s">
        <v>20</v>
      </c>
      <c r="E280" s="82" t="s">
        <v>251</v>
      </c>
      <c r="F280" s="506" t="s">
        <v>313</v>
      </c>
      <c r="G280" s="124">
        <v>43.252319999999997</v>
      </c>
      <c r="H280" s="125">
        <v>20.33249</v>
      </c>
      <c r="I280" s="126">
        <v>22.693000000000001</v>
      </c>
      <c r="J280" s="124">
        <f t="shared" si="140"/>
        <v>20.559319999999996</v>
      </c>
      <c r="K280" s="125">
        <f t="shared" si="152"/>
        <v>22.919829999999997</v>
      </c>
      <c r="L280" s="126">
        <f t="shared" si="152"/>
        <v>-2.3605100000000014</v>
      </c>
      <c r="M280" s="314">
        <f t="shared" si="141"/>
        <v>0.4753345022879697</v>
      </c>
      <c r="N280" s="314">
        <f t="shared" si="142"/>
        <v>0.52990984067444236</v>
      </c>
      <c r="O280" s="314">
        <f t="shared" si="164"/>
        <v>-5.4575338386472716E-2</v>
      </c>
      <c r="P280" s="128">
        <f t="shared" si="143"/>
        <v>1.1148145950352444</v>
      </c>
      <c r="Q280" s="129">
        <f t="shared" si="165"/>
        <v>-0.11481459503524445</v>
      </c>
      <c r="R280" s="82">
        <v>2013</v>
      </c>
      <c r="S280" s="82" t="s">
        <v>475</v>
      </c>
      <c r="T280" s="82" t="s">
        <v>20</v>
      </c>
      <c r="U280" s="82" t="s">
        <v>251</v>
      </c>
      <c r="V280" s="506" t="s">
        <v>313</v>
      </c>
      <c r="W280" s="124">
        <v>38.100099999999998</v>
      </c>
      <c r="X280" s="125">
        <v>13.83234</v>
      </c>
      <c r="Y280" s="126">
        <v>15.56199</v>
      </c>
      <c r="Z280" s="124">
        <f t="shared" si="144"/>
        <v>22.538109999999996</v>
      </c>
      <c r="AA280" s="125">
        <f t="shared" si="153"/>
        <v>24.267759999999996</v>
      </c>
      <c r="AB280" s="126">
        <f t="shared" si="153"/>
        <v>-1.7296499999999995</v>
      </c>
      <c r="AC280" s="314">
        <f t="shared" si="145"/>
        <v>0.59154989094516808</v>
      </c>
      <c r="AD280" s="314">
        <f t="shared" si="146"/>
        <v>0.63694740958685137</v>
      </c>
      <c r="AE280" s="314">
        <f t="shared" si="166"/>
        <v>-4.5397518641683343E-2</v>
      </c>
      <c r="AF280" s="128">
        <f t="shared" si="147"/>
        <v>1.076743347157326</v>
      </c>
      <c r="AG280" s="129">
        <f t="shared" si="167"/>
        <v>-7.6743347157325961E-2</v>
      </c>
      <c r="AH280" s="82">
        <v>2013</v>
      </c>
      <c r="AI280" s="87" t="s">
        <v>512</v>
      </c>
      <c r="AJ280" s="1084" t="s">
        <v>475</v>
      </c>
      <c r="AK280" s="1084" t="s">
        <v>20</v>
      </c>
      <c r="AL280" s="1084" t="s">
        <v>251</v>
      </c>
      <c r="AM280" s="1131" t="s">
        <v>313</v>
      </c>
      <c r="AN280" s="548">
        <v>33.44294</v>
      </c>
      <c r="AO280" s="549">
        <v>9.3772699999999993</v>
      </c>
      <c r="AP280" s="550">
        <v>10.21237</v>
      </c>
      <c r="AQ280" s="124">
        <f t="shared" si="148"/>
        <v>23.23057</v>
      </c>
      <c r="AR280" s="125">
        <f t="shared" si="186"/>
        <v>24.065670000000001</v>
      </c>
      <c r="AS280" s="126">
        <f t="shared" si="186"/>
        <v>-0.83510000000000062</v>
      </c>
      <c r="AT280" s="314">
        <f t="shared" si="149"/>
        <v>0.69463300774393644</v>
      </c>
      <c r="AU280" s="314">
        <f t="shared" si="179"/>
        <v>0.7196038984610803</v>
      </c>
      <c r="AV280" s="314">
        <f t="shared" si="183"/>
        <v>-2.4970890717143906E-2</v>
      </c>
      <c r="AW280" s="128">
        <f t="shared" si="180"/>
        <v>1.0359483215435523</v>
      </c>
      <c r="AX280" s="129">
        <f t="shared" si="184"/>
        <v>-3.594832154355234E-2</v>
      </c>
      <c r="AY280" s="82">
        <v>2013</v>
      </c>
      <c r="AZ280" s="87" t="s">
        <v>512</v>
      </c>
      <c r="BA280" s="82" t="s">
        <v>475</v>
      </c>
      <c r="BB280" s="82" t="s">
        <v>20</v>
      </c>
      <c r="BC280" s="82" t="s">
        <v>251</v>
      </c>
      <c r="BD280" s="1132" t="s">
        <v>313</v>
      </c>
      <c r="BE280" s="124">
        <v>28.03079</v>
      </c>
      <c r="BF280" s="125">
        <v>7.167014</v>
      </c>
      <c r="BG280" s="126">
        <v>7.9533659999999999</v>
      </c>
      <c r="BH280" s="124">
        <f t="shared" si="154"/>
        <v>20.077424000000001</v>
      </c>
      <c r="BI280" s="125">
        <f t="shared" si="182"/>
        <v>20.863776000000001</v>
      </c>
      <c r="BJ280" s="126">
        <f t="shared" si="182"/>
        <v>-0.78635199999999994</v>
      </c>
      <c r="BK280" s="127">
        <f t="shared" si="155"/>
        <v>0.71626322340540527</v>
      </c>
      <c r="BL280" s="127">
        <f t="shared" si="156"/>
        <v>0.74431637495768055</v>
      </c>
      <c r="BM280" s="127">
        <f t="shared" si="170"/>
        <v>-2.8053151552275193E-2</v>
      </c>
      <c r="BN280" s="128">
        <f t="shared" si="157"/>
        <v>1.0391659806556857</v>
      </c>
      <c r="BO280" s="129">
        <f t="shared" si="185"/>
        <v>-3.9165980655685703E-2</v>
      </c>
      <c r="BP280" s="81"/>
      <c r="BQ280" s="81"/>
      <c r="BR280" s="81"/>
      <c r="BS280" s="81"/>
      <c r="BT280" s="81"/>
      <c r="BU280" s="81"/>
      <c r="BV280" s="81"/>
      <c r="BW280" s="81"/>
      <c r="BX280" s="81"/>
    </row>
    <row r="281" spans="1:76" ht="11.45" customHeight="1">
      <c r="A281" s="663">
        <v>2010</v>
      </c>
      <c r="B281" s="87" t="s">
        <v>512</v>
      </c>
      <c r="C281" s="82" t="s">
        <v>475</v>
      </c>
      <c r="D281" s="82" t="s">
        <v>4</v>
      </c>
      <c r="E281" s="82" t="s">
        <v>252</v>
      </c>
      <c r="F281" s="506" t="s">
        <v>313</v>
      </c>
      <c r="G281" s="124">
        <v>39.246000000000002</v>
      </c>
      <c r="H281" s="125">
        <v>19.713979999999999</v>
      </c>
      <c r="I281" s="126">
        <v>22.329560000000001</v>
      </c>
      <c r="J281" s="124">
        <f t="shared" si="140"/>
        <v>16.916440000000001</v>
      </c>
      <c r="K281" s="125">
        <f t="shared" si="152"/>
        <v>19.532020000000003</v>
      </c>
      <c r="L281" s="126">
        <f t="shared" si="152"/>
        <v>-2.6155800000000013</v>
      </c>
      <c r="M281" s="314">
        <f t="shared" si="141"/>
        <v>0.43103602914946748</v>
      </c>
      <c r="N281" s="314">
        <f t="shared" si="142"/>
        <v>0.49768180196707951</v>
      </c>
      <c r="O281" s="314">
        <f t="shared" si="164"/>
        <v>-6.6645772817612012E-2</v>
      </c>
      <c r="P281" s="128">
        <f t="shared" si="143"/>
        <v>1.1546176382264828</v>
      </c>
      <c r="Q281" s="129">
        <f t="shared" si="165"/>
        <v>-0.1546176382264827</v>
      </c>
      <c r="R281" s="82">
        <v>2010</v>
      </c>
      <c r="S281" s="82" t="s">
        <v>475</v>
      </c>
      <c r="T281" s="82" t="s">
        <v>4</v>
      </c>
      <c r="U281" s="82" t="s">
        <v>252</v>
      </c>
      <c r="V281" s="506" t="s">
        <v>313</v>
      </c>
      <c r="W281" s="124">
        <v>34.745350000000002</v>
      </c>
      <c r="X281" s="125">
        <v>13.55734</v>
      </c>
      <c r="Y281" s="126">
        <v>15.21007</v>
      </c>
      <c r="Z281" s="124">
        <f t="shared" si="144"/>
        <v>19.53528</v>
      </c>
      <c r="AA281" s="125">
        <f t="shared" si="153"/>
        <v>21.188010000000002</v>
      </c>
      <c r="AB281" s="126">
        <f t="shared" si="153"/>
        <v>-1.65273</v>
      </c>
      <c r="AC281" s="314">
        <f t="shared" si="145"/>
        <v>0.56224156613762699</v>
      </c>
      <c r="AD281" s="314">
        <f t="shared" si="146"/>
        <v>0.60980850674982412</v>
      </c>
      <c r="AE281" s="314">
        <f t="shared" si="166"/>
        <v>-4.7566940612197024E-2</v>
      </c>
      <c r="AF281" s="128">
        <f t="shared" si="147"/>
        <v>1.0846023194958045</v>
      </c>
      <c r="AG281" s="129">
        <f t="shared" si="167"/>
        <v>-8.4602319495804518E-2</v>
      </c>
      <c r="AH281" s="82">
        <v>2010</v>
      </c>
      <c r="AI281" s="87" t="s">
        <v>512</v>
      </c>
      <c r="AJ281" s="1084" t="s">
        <v>475</v>
      </c>
      <c r="AK281" s="1084" t="s">
        <v>4</v>
      </c>
      <c r="AL281" s="1084" t="s">
        <v>252</v>
      </c>
      <c r="AM281" s="1131" t="s">
        <v>313</v>
      </c>
      <c r="AN281" s="548">
        <v>31.169740000000001</v>
      </c>
      <c r="AO281" s="549">
        <v>9.1371970000000005</v>
      </c>
      <c r="AP281" s="550">
        <v>9.8428380000000004</v>
      </c>
      <c r="AQ281" s="124">
        <f t="shared" si="148"/>
        <v>21.326902</v>
      </c>
      <c r="AR281" s="125">
        <f t="shared" si="186"/>
        <v>22.032543</v>
      </c>
      <c r="AS281" s="126">
        <f t="shared" si="186"/>
        <v>-0.70564099999999996</v>
      </c>
      <c r="AT281" s="314">
        <f t="shared" si="149"/>
        <v>0.68421815517229212</v>
      </c>
      <c r="AU281" s="314">
        <f t="shared" si="179"/>
        <v>0.70685681048350102</v>
      </c>
      <c r="AV281" s="314">
        <f t="shared" si="183"/>
        <v>-2.2638655311208882E-2</v>
      </c>
      <c r="AW281" s="128">
        <f t="shared" si="180"/>
        <v>1.0330868965403415</v>
      </c>
      <c r="AX281" s="129">
        <f t="shared" si="184"/>
        <v>-3.3086896540341394E-2</v>
      </c>
      <c r="AY281" s="82">
        <v>2010</v>
      </c>
      <c r="AZ281" s="87" t="s">
        <v>512</v>
      </c>
      <c r="BA281" s="82" t="s">
        <v>475</v>
      </c>
      <c r="BB281" s="82" t="s">
        <v>4</v>
      </c>
      <c r="BC281" s="82" t="s">
        <v>252</v>
      </c>
      <c r="BD281" s="1132" t="s">
        <v>313</v>
      </c>
      <c r="BE281" s="124">
        <v>27.936959999999999</v>
      </c>
      <c r="BF281" s="125">
        <v>7.4322090000000003</v>
      </c>
      <c r="BG281" s="126">
        <v>7.9866029999999997</v>
      </c>
      <c r="BH281" s="124">
        <f t="shared" si="154"/>
        <v>19.950357</v>
      </c>
      <c r="BI281" s="125">
        <f t="shared" si="182"/>
        <v>20.504750999999999</v>
      </c>
      <c r="BJ281" s="126">
        <f t="shared" si="182"/>
        <v>-0.55439399999999939</v>
      </c>
      <c r="BK281" s="127">
        <f t="shared" si="155"/>
        <v>0.71412054139033021</v>
      </c>
      <c r="BL281" s="127">
        <f t="shared" si="156"/>
        <v>0.73396500549809285</v>
      </c>
      <c r="BM281" s="127">
        <f t="shared" si="170"/>
        <v>-1.98444641077626E-2</v>
      </c>
      <c r="BN281" s="128">
        <f t="shared" si="157"/>
        <v>1.0277886756612926</v>
      </c>
      <c r="BO281" s="129">
        <f t="shared" si="185"/>
        <v>-2.7788675661292648E-2</v>
      </c>
      <c r="BP281" s="81"/>
      <c r="BQ281" s="81"/>
      <c r="BR281" s="81"/>
      <c r="BS281" s="81"/>
      <c r="BT281" s="81"/>
      <c r="BU281" s="81"/>
      <c r="BV281" s="81"/>
      <c r="BW281" s="81"/>
      <c r="BX281" s="81"/>
    </row>
    <row r="282" spans="1:76" ht="11.45" customHeight="1">
      <c r="A282" s="663">
        <v>2007</v>
      </c>
      <c r="B282" s="87" t="s">
        <v>512</v>
      </c>
      <c r="C282" s="82" t="s">
        <v>475</v>
      </c>
      <c r="D282" s="82" t="s">
        <v>6</v>
      </c>
      <c r="E282" s="82" t="s">
        <v>253</v>
      </c>
      <c r="F282" s="506" t="s">
        <v>313</v>
      </c>
      <c r="G282" s="124">
        <v>32.878250000000001</v>
      </c>
      <c r="H282" s="125">
        <v>17.212319999999998</v>
      </c>
      <c r="I282" s="126">
        <v>20.393889999999999</v>
      </c>
      <c r="J282" s="124">
        <f t="shared" si="140"/>
        <v>12.484360000000002</v>
      </c>
      <c r="K282" s="125">
        <f t="shared" si="152"/>
        <v>15.665930000000003</v>
      </c>
      <c r="L282" s="126">
        <f t="shared" si="152"/>
        <v>-3.1815700000000007</v>
      </c>
      <c r="M282" s="314">
        <f t="shared" si="141"/>
        <v>0.37971485708637176</v>
      </c>
      <c r="N282" s="314">
        <f t="shared" si="142"/>
        <v>0.47648308532236366</v>
      </c>
      <c r="O282" s="314">
        <f t="shared" si="164"/>
        <v>-9.676822823599189E-2</v>
      </c>
      <c r="P282" s="128">
        <f t="shared" si="143"/>
        <v>1.2548444613900913</v>
      </c>
      <c r="Q282" s="129">
        <f t="shared" si="165"/>
        <v>-0.25484446139009131</v>
      </c>
      <c r="R282" s="82">
        <v>2007</v>
      </c>
      <c r="S282" s="82" t="s">
        <v>475</v>
      </c>
      <c r="T282" s="82" t="s">
        <v>6</v>
      </c>
      <c r="U282" s="82" t="s">
        <v>253</v>
      </c>
      <c r="V282" s="506" t="s">
        <v>313</v>
      </c>
      <c r="W282" s="124">
        <v>27.74971</v>
      </c>
      <c r="X282" s="125">
        <v>11.43535</v>
      </c>
      <c r="Y282" s="126">
        <v>13.717269999999999</v>
      </c>
      <c r="Z282" s="124">
        <f t="shared" si="144"/>
        <v>14.032440000000001</v>
      </c>
      <c r="AA282" s="125">
        <f t="shared" si="153"/>
        <v>16.314360000000001</v>
      </c>
      <c r="AB282" s="126">
        <f t="shared" si="153"/>
        <v>-2.2819199999999995</v>
      </c>
      <c r="AC282" s="314">
        <f t="shared" si="145"/>
        <v>0.50567879808473681</v>
      </c>
      <c r="AD282" s="314">
        <f t="shared" si="146"/>
        <v>0.58791100879973157</v>
      </c>
      <c r="AE282" s="314">
        <f t="shared" si="166"/>
        <v>-8.2232210714994841E-2</v>
      </c>
      <c r="AF282" s="128">
        <f t="shared" si="147"/>
        <v>1.1626174777871845</v>
      </c>
      <c r="AG282" s="129">
        <f t="shared" si="167"/>
        <v>-0.16261747778718449</v>
      </c>
      <c r="AH282" s="82">
        <v>2007</v>
      </c>
      <c r="AI282" s="87" t="s">
        <v>512</v>
      </c>
      <c r="AJ282" s="1084" t="s">
        <v>475</v>
      </c>
      <c r="AK282" s="1084" t="s">
        <v>6</v>
      </c>
      <c r="AL282" s="1084" t="s">
        <v>253</v>
      </c>
      <c r="AM282" s="1131" t="s">
        <v>313</v>
      </c>
      <c r="AN282" s="548">
        <v>23.386600000000001</v>
      </c>
      <c r="AO282" s="549">
        <v>6.4025379999999998</v>
      </c>
      <c r="AP282" s="550">
        <v>7.1511680000000002</v>
      </c>
      <c r="AQ282" s="124">
        <f t="shared" si="148"/>
        <v>16.235432000000003</v>
      </c>
      <c r="AR282" s="125">
        <f t="shared" si="186"/>
        <v>16.984062000000002</v>
      </c>
      <c r="AS282" s="126">
        <f t="shared" si="186"/>
        <v>-0.74863000000000035</v>
      </c>
      <c r="AT282" s="314">
        <f t="shared" si="149"/>
        <v>0.69421942479881649</v>
      </c>
      <c r="AU282" s="314">
        <f t="shared" si="179"/>
        <v>0.72623049096491155</v>
      </c>
      <c r="AV282" s="314">
        <f t="shared" si="183"/>
        <v>-3.2011066166095128E-2</v>
      </c>
      <c r="AW282" s="128">
        <f t="shared" si="180"/>
        <v>1.0461108765076284</v>
      </c>
      <c r="AX282" s="129">
        <f t="shared" si="184"/>
        <v>-4.6110876507628511E-2</v>
      </c>
      <c r="AY282" s="82">
        <v>2007</v>
      </c>
      <c r="AZ282" s="87" t="s">
        <v>512</v>
      </c>
      <c r="BA282" s="82" t="s">
        <v>475</v>
      </c>
      <c r="BB282" s="82" t="s">
        <v>6</v>
      </c>
      <c r="BC282" s="82" t="s">
        <v>253</v>
      </c>
      <c r="BD282" s="1132" t="s">
        <v>313</v>
      </c>
      <c r="BE282" s="124">
        <v>20.805800000000001</v>
      </c>
      <c r="BF282" s="125">
        <v>5.414129</v>
      </c>
      <c r="BG282" s="126">
        <v>6.2385149999999996</v>
      </c>
      <c r="BH282" s="124">
        <f t="shared" si="154"/>
        <v>14.567285000000002</v>
      </c>
      <c r="BI282" s="125">
        <f t="shared" si="182"/>
        <v>15.391671000000002</v>
      </c>
      <c r="BJ282" s="126">
        <f t="shared" si="182"/>
        <v>-0.82438599999999962</v>
      </c>
      <c r="BK282" s="127">
        <f t="shared" si="155"/>
        <v>0.70015500485441562</v>
      </c>
      <c r="BL282" s="127">
        <f t="shared" si="156"/>
        <v>0.73977789847061881</v>
      </c>
      <c r="BM282" s="127">
        <f t="shared" si="170"/>
        <v>-3.962289361620315E-2</v>
      </c>
      <c r="BN282" s="128">
        <f t="shared" si="157"/>
        <v>1.0565916023473145</v>
      </c>
      <c r="BO282" s="129">
        <f t="shared" si="185"/>
        <v>-5.6591602347314515E-2</v>
      </c>
      <c r="BP282" s="81"/>
      <c r="BQ282" s="81"/>
      <c r="BR282" s="81"/>
      <c r="BS282" s="81"/>
      <c r="BT282" s="81"/>
      <c r="BU282" s="81"/>
      <c r="BV282" s="81"/>
      <c r="BW282" s="81"/>
      <c r="BX282" s="81"/>
    </row>
    <row r="283" spans="1:76" ht="11.45" customHeight="1">
      <c r="A283" s="664">
        <v>2004</v>
      </c>
      <c r="B283" s="90" t="s">
        <v>512</v>
      </c>
      <c r="C283" s="119" t="s">
        <v>475</v>
      </c>
      <c r="D283" s="119" t="s">
        <v>8</v>
      </c>
      <c r="E283" s="119" t="s">
        <v>254</v>
      </c>
      <c r="F283" s="496" t="s">
        <v>401</v>
      </c>
      <c r="G283" s="152">
        <v>39.5852</v>
      </c>
      <c r="H283" s="153">
        <v>20.587879999999998</v>
      </c>
      <c r="I283" s="154">
        <v>20.587879999999998</v>
      </c>
      <c r="J283" s="152">
        <f t="shared" si="140"/>
        <v>18.997320000000002</v>
      </c>
      <c r="K283" s="153">
        <f t="shared" si="152"/>
        <v>18.997320000000002</v>
      </c>
      <c r="L283" s="154"/>
      <c r="M283" s="155">
        <f t="shared" si="141"/>
        <v>0.47990966320746142</v>
      </c>
      <c r="N283" s="155">
        <f t="shared" si="142"/>
        <v>0.47990966320746142</v>
      </c>
      <c r="O283" s="155"/>
      <c r="P283" s="156">
        <f t="shared" si="143"/>
        <v>1</v>
      </c>
      <c r="Q283" s="157"/>
      <c r="R283" s="119">
        <v>2004</v>
      </c>
      <c r="S283" s="119" t="s">
        <v>475</v>
      </c>
      <c r="T283" s="119" t="s">
        <v>8</v>
      </c>
      <c r="U283" s="119" t="s">
        <v>254</v>
      </c>
      <c r="V283" s="496" t="s">
        <v>401</v>
      </c>
      <c r="W283" s="152">
        <v>32.973930000000003</v>
      </c>
      <c r="X283" s="153">
        <v>14.092169999999999</v>
      </c>
      <c r="Y283" s="154">
        <v>14.092169999999999</v>
      </c>
      <c r="Z283" s="152">
        <f t="shared" si="144"/>
        <v>18.881760000000003</v>
      </c>
      <c r="AA283" s="153">
        <f t="shared" si="153"/>
        <v>18.881760000000003</v>
      </c>
      <c r="AB283" s="154"/>
      <c r="AC283" s="155">
        <f t="shared" si="145"/>
        <v>0.57262692072191579</v>
      </c>
      <c r="AD283" s="155">
        <f t="shared" si="146"/>
        <v>0.57262692072191579</v>
      </c>
      <c r="AE283" s="155"/>
      <c r="AF283" s="156">
        <f t="shared" si="147"/>
        <v>1</v>
      </c>
      <c r="AG283" s="157"/>
      <c r="AH283" s="119">
        <v>2004</v>
      </c>
      <c r="AI283" s="90" t="s">
        <v>512</v>
      </c>
      <c r="AJ283" s="1117" t="s">
        <v>475</v>
      </c>
      <c r="AK283" s="1117" t="s">
        <v>8</v>
      </c>
      <c r="AL283" s="1117" t="s">
        <v>254</v>
      </c>
      <c r="AM283" s="1123" t="s">
        <v>401</v>
      </c>
      <c r="AN283" s="561">
        <v>27.30799</v>
      </c>
      <c r="AO283" s="562">
        <v>7.7522320000000002</v>
      </c>
      <c r="AP283" s="563">
        <v>7.7522320000000002</v>
      </c>
      <c r="AQ283" s="152">
        <f t="shared" si="148"/>
        <v>19.555758000000001</v>
      </c>
      <c r="AR283" s="153">
        <f t="shared" si="186"/>
        <v>19.555758000000001</v>
      </c>
      <c r="AS283" s="154"/>
      <c r="AT283" s="155">
        <f t="shared" si="149"/>
        <v>0.71611854259504271</v>
      </c>
      <c r="AU283" s="155">
        <f t="shared" si="179"/>
        <v>0.71611854259504271</v>
      </c>
      <c r="AV283" s="155"/>
      <c r="AW283" s="156">
        <f t="shared" si="180"/>
        <v>1</v>
      </c>
      <c r="AX283" s="157"/>
      <c r="AY283" s="119">
        <v>2004</v>
      </c>
      <c r="AZ283" s="90" t="s">
        <v>512</v>
      </c>
      <c r="BA283" s="119" t="s">
        <v>475</v>
      </c>
      <c r="BB283" s="119" t="s">
        <v>8</v>
      </c>
      <c r="BC283" s="119" t="s">
        <v>254</v>
      </c>
      <c r="BD283" s="1124" t="s">
        <v>401</v>
      </c>
      <c r="BE283" s="152">
        <v>23.94049</v>
      </c>
      <c r="BF283" s="153">
        <v>6.3218249999999996</v>
      </c>
      <c r="BG283" s="154">
        <v>6.3218249999999996</v>
      </c>
      <c r="BH283" s="152">
        <f t="shared" si="154"/>
        <v>17.618665</v>
      </c>
      <c r="BI283" s="153">
        <f t="shared" si="182"/>
        <v>17.618665</v>
      </c>
      <c r="BJ283" s="154"/>
      <c r="BK283" s="544">
        <f t="shared" si="155"/>
        <v>0.73593585594948141</v>
      </c>
      <c r="BL283" s="544">
        <f t="shared" si="156"/>
        <v>0.73593585594948141</v>
      </c>
      <c r="BM283" s="544"/>
      <c r="BN283" s="156">
        <f t="shared" si="157"/>
        <v>1</v>
      </c>
      <c r="BO283" s="157"/>
      <c r="BP283" s="81"/>
      <c r="BQ283" s="81"/>
      <c r="BR283" s="81"/>
      <c r="BS283" s="81"/>
      <c r="BT283" s="81"/>
      <c r="BU283" s="81"/>
      <c r="BV283" s="81"/>
      <c r="BW283" s="81"/>
      <c r="BX283" s="81"/>
    </row>
    <row r="284" spans="1:76" ht="11.45" customHeight="1">
      <c r="A284" s="664">
        <v>2000</v>
      </c>
      <c r="B284" s="90" t="s">
        <v>512</v>
      </c>
      <c r="C284" s="119" t="s">
        <v>475</v>
      </c>
      <c r="D284" s="119" t="s">
        <v>10</v>
      </c>
      <c r="E284" s="119" t="s">
        <v>255</v>
      </c>
      <c r="F284" s="496" t="s">
        <v>401</v>
      </c>
      <c r="G284" s="152">
        <v>39.013689999999997</v>
      </c>
      <c r="H284" s="153">
        <v>20.821339999999999</v>
      </c>
      <c r="I284" s="154">
        <v>20.821339999999999</v>
      </c>
      <c r="J284" s="152">
        <f t="shared" si="140"/>
        <v>18.192349999999998</v>
      </c>
      <c r="K284" s="153">
        <f t="shared" si="152"/>
        <v>18.192349999999998</v>
      </c>
      <c r="L284" s="154"/>
      <c r="M284" s="155">
        <f t="shared" si="141"/>
        <v>0.46630682716759164</v>
      </c>
      <c r="N284" s="155">
        <f t="shared" si="142"/>
        <v>0.46630682716759164</v>
      </c>
      <c r="O284" s="155"/>
      <c r="P284" s="156">
        <f t="shared" si="143"/>
        <v>1</v>
      </c>
      <c r="Q284" s="157"/>
      <c r="R284" s="119">
        <v>2000</v>
      </c>
      <c r="S284" s="119" t="s">
        <v>475</v>
      </c>
      <c r="T284" s="119" t="s">
        <v>10</v>
      </c>
      <c r="U284" s="119" t="s">
        <v>255</v>
      </c>
      <c r="V284" s="496" t="s">
        <v>401</v>
      </c>
      <c r="W284" s="152">
        <v>32.635219999999997</v>
      </c>
      <c r="X284" s="153">
        <v>14.15719</v>
      </c>
      <c r="Y284" s="154">
        <v>14.15719</v>
      </c>
      <c r="Z284" s="152">
        <f t="shared" si="144"/>
        <v>18.478029999999997</v>
      </c>
      <c r="AA284" s="153">
        <f t="shared" si="153"/>
        <v>18.478029999999997</v>
      </c>
      <c r="AB284" s="154"/>
      <c r="AC284" s="155">
        <f t="shared" si="145"/>
        <v>0.56619903282404715</v>
      </c>
      <c r="AD284" s="155">
        <f t="shared" si="146"/>
        <v>0.56619903282404715</v>
      </c>
      <c r="AE284" s="155"/>
      <c r="AF284" s="156">
        <f t="shared" si="147"/>
        <v>1</v>
      </c>
      <c r="AG284" s="157"/>
      <c r="AH284" s="119">
        <v>2000</v>
      </c>
      <c r="AI284" s="90" t="s">
        <v>512</v>
      </c>
      <c r="AJ284" s="1117" t="s">
        <v>475</v>
      </c>
      <c r="AK284" s="1117" t="s">
        <v>10</v>
      </c>
      <c r="AL284" s="1117" t="s">
        <v>255</v>
      </c>
      <c r="AM284" s="1123" t="s">
        <v>401</v>
      </c>
      <c r="AN284" s="561">
        <v>27.755780000000001</v>
      </c>
      <c r="AO284" s="562">
        <v>7.5940770000000004</v>
      </c>
      <c r="AP284" s="563">
        <v>7.5940770000000004</v>
      </c>
      <c r="AQ284" s="152">
        <f t="shared" si="148"/>
        <v>20.161703000000003</v>
      </c>
      <c r="AR284" s="153">
        <f t="shared" si="186"/>
        <v>20.161703000000003</v>
      </c>
      <c r="AS284" s="154"/>
      <c r="AT284" s="155">
        <f t="shared" si="149"/>
        <v>0.72639655596059638</v>
      </c>
      <c r="AU284" s="155">
        <f t="shared" si="179"/>
        <v>0.72639655596059638</v>
      </c>
      <c r="AV284" s="155"/>
      <c r="AW284" s="156">
        <f t="shared" si="180"/>
        <v>1</v>
      </c>
      <c r="AX284" s="157"/>
      <c r="AY284" s="119">
        <v>2000</v>
      </c>
      <c r="AZ284" s="90" t="s">
        <v>512</v>
      </c>
      <c r="BA284" s="119" t="s">
        <v>475</v>
      </c>
      <c r="BB284" s="119" t="s">
        <v>10</v>
      </c>
      <c r="BC284" s="119" t="s">
        <v>255</v>
      </c>
      <c r="BD284" s="1124" t="s">
        <v>401</v>
      </c>
      <c r="BE284" s="152">
        <v>24.886949999999999</v>
      </c>
      <c r="BF284" s="153">
        <v>6.1509450000000001</v>
      </c>
      <c r="BG284" s="154">
        <v>6.1509450000000001</v>
      </c>
      <c r="BH284" s="152">
        <f t="shared" si="154"/>
        <v>18.736004999999999</v>
      </c>
      <c r="BI284" s="153">
        <f t="shared" si="182"/>
        <v>18.736004999999999</v>
      </c>
      <c r="BJ284" s="154"/>
      <c r="BK284" s="544">
        <f t="shared" si="155"/>
        <v>0.75284456311440329</v>
      </c>
      <c r="BL284" s="544">
        <f t="shared" si="156"/>
        <v>0.75284456311440329</v>
      </c>
      <c r="BM284" s="544"/>
      <c r="BN284" s="156">
        <f t="shared" si="157"/>
        <v>1</v>
      </c>
      <c r="BO284" s="157"/>
      <c r="BP284" s="81"/>
      <c r="BQ284" s="81"/>
      <c r="BR284" s="81"/>
      <c r="BS284" s="81"/>
      <c r="BT284" s="81"/>
      <c r="BU284" s="81"/>
      <c r="BV284" s="81"/>
      <c r="BW284" s="81"/>
      <c r="BX284" s="81"/>
    </row>
    <row r="285" spans="1:76" ht="11.45" customHeight="1">
      <c r="A285" s="664">
        <v>1995</v>
      </c>
      <c r="B285" s="90" t="s">
        <v>512</v>
      </c>
      <c r="C285" s="119" t="s">
        <v>475</v>
      </c>
      <c r="D285" s="119" t="s">
        <v>12</v>
      </c>
      <c r="E285" s="119" t="s">
        <v>256</v>
      </c>
      <c r="F285" s="496" t="s">
        <v>401</v>
      </c>
      <c r="G285" s="152">
        <v>41.145389999999999</v>
      </c>
      <c r="H285" s="153">
        <v>20.51925</v>
      </c>
      <c r="I285" s="154">
        <v>20.51925</v>
      </c>
      <c r="J285" s="152">
        <f t="shared" si="140"/>
        <v>20.626139999999999</v>
      </c>
      <c r="K285" s="153">
        <f t="shared" si="152"/>
        <v>20.626139999999999</v>
      </c>
      <c r="L285" s="154"/>
      <c r="M285" s="155">
        <f t="shared" si="141"/>
        <v>0.50129893045126073</v>
      </c>
      <c r="N285" s="155">
        <f t="shared" si="142"/>
        <v>0.50129893045126073</v>
      </c>
      <c r="O285" s="155"/>
      <c r="P285" s="156">
        <f t="shared" si="143"/>
        <v>1</v>
      </c>
      <c r="Q285" s="157"/>
      <c r="R285" s="119">
        <v>1995</v>
      </c>
      <c r="S285" s="119" t="s">
        <v>475</v>
      </c>
      <c r="T285" s="119" t="s">
        <v>12</v>
      </c>
      <c r="U285" s="119" t="s">
        <v>256</v>
      </c>
      <c r="V285" s="496" t="s">
        <v>401</v>
      </c>
      <c r="W285" s="152">
        <v>35.732100000000003</v>
      </c>
      <c r="X285" s="153">
        <v>13.71977</v>
      </c>
      <c r="Y285" s="154">
        <v>13.71977</v>
      </c>
      <c r="Z285" s="152">
        <f t="shared" si="144"/>
        <v>22.012330000000002</v>
      </c>
      <c r="AA285" s="153">
        <f t="shared" si="153"/>
        <v>22.012330000000002</v>
      </c>
      <c r="AB285" s="154"/>
      <c r="AC285" s="155">
        <f t="shared" si="145"/>
        <v>0.61603796026541957</v>
      </c>
      <c r="AD285" s="155">
        <f t="shared" si="146"/>
        <v>0.61603796026541957</v>
      </c>
      <c r="AE285" s="155"/>
      <c r="AF285" s="156">
        <f t="shared" si="147"/>
        <v>1</v>
      </c>
      <c r="AG285" s="157"/>
      <c r="AH285" s="119">
        <v>1995</v>
      </c>
      <c r="AI285" s="90" t="s">
        <v>512</v>
      </c>
      <c r="AJ285" s="1117" t="s">
        <v>475</v>
      </c>
      <c r="AK285" s="1117" t="s">
        <v>12</v>
      </c>
      <c r="AL285" s="1117" t="s">
        <v>256</v>
      </c>
      <c r="AM285" s="1123" t="s">
        <v>401</v>
      </c>
      <c r="AN285" s="561">
        <v>31.4085</v>
      </c>
      <c r="AO285" s="562">
        <v>8.4068579999999997</v>
      </c>
      <c r="AP285" s="563">
        <v>8.4068579999999997</v>
      </c>
      <c r="AQ285" s="152">
        <f t="shared" si="148"/>
        <v>23.001642</v>
      </c>
      <c r="AR285" s="153">
        <f t="shared" si="186"/>
        <v>23.001642</v>
      </c>
      <c r="AS285" s="154"/>
      <c r="AT285" s="155">
        <f t="shared" si="149"/>
        <v>0.73233812502984863</v>
      </c>
      <c r="AU285" s="155">
        <f t="shared" si="179"/>
        <v>0.73233812502984863</v>
      </c>
      <c r="AV285" s="155"/>
      <c r="AW285" s="156">
        <f t="shared" si="180"/>
        <v>1</v>
      </c>
      <c r="AX285" s="157"/>
      <c r="AY285" s="119">
        <v>1995</v>
      </c>
      <c r="AZ285" s="90" t="s">
        <v>512</v>
      </c>
      <c r="BA285" s="119" t="s">
        <v>475</v>
      </c>
      <c r="BB285" s="119" t="s">
        <v>12</v>
      </c>
      <c r="BC285" s="119" t="s">
        <v>256</v>
      </c>
      <c r="BD285" s="1124" t="s">
        <v>401</v>
      </c>
      <c r="BE285" s="152">
        <v>27.78323</v>
      </c>
      <c r="BF285" s="153">
        <v>6.812119</v>
      </c>
      <c r="BG285" s="154">
        <v>6.812119</v>
      </c>
      <c r="BH285" s="152">
        <f t="shared" si="154"/>
        <v>20.971111000000001</v>
      </c>
      <c r="BI285" s="153">
        <f t="shared" si="182"/>
        <v>20.971111000000001</v>
      </c>
      <c r="BJ285" s="154"/>
      <c r="BK285" s="544">
        <f t="shared" si="155"/>
        <v>0.75481184153174419</v>
      </c>
      <c r="BL285" s="544">
        <f t="shared" si="156"/>
        <v>0.75481184153174419</v>
      </c>
      <c r="BM285" s="544"/>
      <c r="BN285" s="156">
        <f t="shared" si="157"/>
        <v>1</v>
      </c>
      <c r="BO285" s="157"/>
      <c r="BP285" s="81"/>
      <c r="BQ285" s="81"/>
      <c r="BR285" s="81"/>
      <c r="BS285" s="81"/>
      <c r="BT285" s="81"/>
      <c r="BU285" s="81"/>
      <c r="BV285" s="81"/>
      <c r="BW285" s="81"/>
      <c r="BX285" s="81"/>
    </row>
    <row r="286" spans="1:76" ht="11.45" customHeight="1">
      <c r="A286" s="664">
        <v>1990</v>
      </c>
      <c r="B286" s="90" t="s">
        <v>512</v>
      </c>
      <c r="C286" s="119" t="s">
        <v>475</v>
      </c>
      <c r="D286" s="119" t="s">
        <v>14</v>
      </c>
      <c r="E286" s="119" t="s">
        <v>257</v>
      </c>
      <c r="F286" s="496" t="s">
        <v>401</v>
      </c>
      <c r="G286" s="152">
        <v>34.048819999999999</v>
      </c>
      <c r="H286" s="153">
        <v>17.14791</v>
      </c>
      <c r="I286" s="154">
        <v>17.14791</v>
      </c>
      <c r="J286" s="152">
        <f t="shared" si="140"/>
        <v>16.90091</v>
      </c>
      <c r="K286" s="153">
        <f t="shared" si="152"/>
        <v>16.90091</v>
      </c>
      <c r="L286" s="154"/>
      <c r="M286" s="155">
        <f t="shared" si="141"/>
        <v>0.49637285521201618</v>
      </c>
      <c r="N286" s="155">
        <f t="shared" si="142"/>
        <v>0.49637285521201618</v>
      </c>
      <c r="O286" s="155"/>
      <c r="P286" s="156">
        <f t="shared" si="143"/>
        <v>1</v>
      </c>
      <c r="Q286" s="157"/>
      <c r="R286" s="119">
        <v>1990</v>
      </c>
      <c r="S286" s="119" t="s">
        <v>475</v>
      </c>
      <c r="T286" s="119" t="s">
        <v>14</v>
      </c>
      <c r="U286" s="119" t="s">
        <v>257</v>
      </c>
      <c r="V286" s="496" t="s">
        <v>401</v>
      </c>
      <c r="W286" s="152">
        <v>28.184889999999999</v>
      </c>
      <c r="X286" s="153">
        <v>9.9872399999999999</v>
      </c>
      <c r="Y286" s="154">
        <v>9.9872399999999999</v>
      </c>
      <c r="Z286" s="152">
        <f t="shared" si="144"/>
        <v>18.197649999999999</v>
      </c>
      <c r="AA286" s="153">
        <f t="shared" si="153"/>
        <v>18.197649999999999</v>
      </c>
      <c r="AB286" s="154"/>
      <c r="AC286" s="155">
        <f t="shared" si="145"/>
        <v>0.64565268837309631</v>
      </c>
      <c r="AD286" s="155">
        <f t="shared" si="146"/>
        <v>0.64565268837309631</v>
      </c>
      <c r="AE286" s="155"/>
      <c r="AF286" s="156">
        <f t="shared" si="147"/>
        <v>1</v>
      </c>
      <c r="AG286" s="157"/>
      <c r="AH286" s="119">
        <v>1990</v>
      </c>
      <c r="AI286" s="90" t="s">
        <v>512</v>
      </c>
      <c r="AJ286" s="1117" t="s">
        <v>475</v>
      </c>
      <c r="AK286" s="1117" t="s">
        <v>14</v>
      </c>
      <c r="AL286" s="1117" t="s">
        <v>257</v>
      </c>
      <c r="AM286" s="1123" t="s">
        <v>401</v>
      </c>
      <c r="AN286" s="561">
        <v>23.320820000000001</v>
      </c>
      <c r="AO286" s="562">
        <v>5.0540120000000002</v>
      </c>
      <c r="AP286" s="563">
        <v>5.0540120000000002</v>
      </c>
      <c r="AQ286" s="152">
        <f t="shared" si="148"/>
        <v>18.266808000000001</v>
      </c>
      <c r="AR286" s="153">
        <f t="shared" si="186"/>
        <v>18.266808000000001</v>
      </c>
      <c r="AS286" s="154"/>
      <c r="AT286" s="155">
        <f t="shared" si="149"/>
        <v>0.78328326362452094</v>
      </c>
      <c r="AU286" s="155">
        <f t="shared" si="179"/>
        <v>0.78328326362452094</v>
      </c>
      <c r="AV286" s="155"/>
      <c r="AW286" s="156">
        <f t="shared" si="180"/>
        <v>1</v>
      </c>
      <c r="AX286" s="157"/>
      <c r="AY286" s="119">
        <v>1990</v>
      </c>
      <c r="AZ286" s="90" t="s">
        <v>512</v>
      </c>
      <c r="BA286" s="119" t="s">
        <v>475</v>
      </c>
      <c r="BB286" s="119" t="s">
        <v>14</v>
      </c>
      <c r="BC286" s="119" t="s">
        <v>257</v>
      </c>
      <c r="BD286" s="1124" t="s">
        <v>401</v>
      </c>
      <c r="BE286" s="152">
        <v>20.451129999999999</v>
      </c>
      <c r="BF286" s="153">
        <v>4.4551080000000001</v>
      </c>
      <c r="BG286" s="154">
        <v>4.4551080000000001</v>
      </c>
      <c r="BH286" s="152">
        <f t="shared" si="154"/>
        <v>15.996022</v>
      </c>
      <c r="BI286" s="153">
        <f t="shared" si="182"/>
        <v>15.996022</v>
      </c>
      <c r="BJ286" s="154"/>
      <c r="BK286" s="155">
        <f t="shared" si="155"/>
        <v>0.78215834528458816</v>
      </c>
      <c r="BL286" s="155">
        <f t="shared" si="156"/>
        <v>0.78215834528458816</v>
      </c>
      <c r="BM286" s="155"/>
      <c r="BN286" s="156">
        <f t="shared" si="157"/>
        <v>1</v>
      </c>
      <c r="BO286" s="157"/>
      <c r="BP286" s="81"/>
      <c r="BQ286" s="81"/>
      <c r="BR286" s="81"/>
      <c r="BS286" s="81"/>
      <c r="BT286" s="81"/>
      <c r="BU286" s="81"/>
      <c r="BV286" s="81"/>
      <c r="BW286" s="81"/>
      <c r="BX286" s="81"/>
    </row>
    <row r="287" spans="1:76" ht="11.45" customHeight="1">
      <c r="A287" s="664">
        <v>1985</v>
      </c>
      <c r="B287" s="90" t="s">
        <v>512</v>
      </c>
      <c r="C287" s="119" t="s">
        <v>475</v>
      </c>
      <c r="D287" s="119" t="s">
        <v>16</v>
      </c>
      <c r="E287" s="119" t="s">
        <v>258</v>
      </c>
      <c r="F287" s="496" t="s">
        <v>401</v>
      </c>
      <c r="G287" s="561">
        <v>36.14622</v>
      </c>
      <c r="H287" s="562">
        <v>17.214120000000001</v>
      </c>
      <c r="I287" s="563">
        <v>17.214120000000001</v>
      </c>
      <c r="J287" s="152">
        <f t="shared" si="140"/>
        <v>18.932099999999998</v>
      </c>
      <c r="K287" s="153">
        <f t="shared" si="152"/>
        <v>18.932099999999998</v>
      </c>
      <c r="L287" s="154"/>
      <c r="M287" s="155">
        <f t="shared" si="141"/>
        <v>0.52376431062501139</v>
      </c>
      <c r="N287" s="155">
        <f t="shared" si="142"/>
        <v>0.52376431062501139</v>
      </c>
      <c r="O287" s="155"/>
      <c r="P287" s="156">
        <f t="shared" si="143"/>
        <v>1</v>
      </c>
      <c r="Q287" s="157"/>
      <c r="R287" s="119">
        <v>1985</v>
      </c>
      <c r="S287" s="119" t="s">
        <v>475</v>
      </c>
      <c r="T287" s="119" t="s">
        <v>16</v>
      </c>
      <c r="U287" s="119" t="s">
        <v>258</v>
      </c>
      <c r="V287" s="496" t="s">
        <v>401</v>
      </c>
      <c r="W287" s="561">
        <v>29.460809999999999</v>
      </c>
      <c r="X287" s="562">
        <v>10.22321</v>
      </c>
      <c r="Y287" s="563">
        <v>10.22321</v>
      </c>
      <c r="Z287" s="152">
        <f t="shared" si="144"/>
        <v>19.2376</v>
      </c>
      <c r="AA287" s="153">
        <f t="shared" si="153"/>
        <v>19.2376</v>
      </c>
      <c r="AB287" s="154"/>
      <c r="AC287" s="155">
        <f t="shared" si="145"/>
        <v>0.65298951386604787</v>
      </c>
      <c r="AD287" s="155">
        <f t="shared" si="146"/>
        <v>0.65298951386604787</v>
      </c>
      <c r="AE287" s="155"/>
      <c r="AF287" s="156">
        <f t="shared" si="147"/>
        <v>1</v>
      </c>
      <c r="AG287" s="157"/>
      <c r="AH287" s="119">
        <v>1985</v>
      </c>
      <c r="AI287" s="90" t="s">
        <v>512</v>
      </c>
      <c r="AJ287" s="1117" t="s">
        <v>475</v>
      </c>
      <c r="AK287" s="1117" t="s">
        <v>16</v>
      </c>
      <c r="AL287" s="1117" t="s">
        <v>258</v>
      </c>
      <c r="AM287" s="1123" t="s">
        <v>401</v>
      </c>
      <c r="AN287" s="561">
        <v>25.22644</v>
      </c>
      <c r="AO287" s="562">
        <v>5.7757759999999996</v>
      </c>
      <c r="AP287" s="563">
        <v>5.7757759999999996</v>
      </c>
      <c r="AQ287" s="152">
        <f t="shared" si="148"/>
        <v>19.450664</v>
      </c>
      <c r="AR287" s="153">
        <f t="shared" si="186"/>
        <v>19.450664</v>
      </c>
      <c r="AS287" s="154"/>
      <c r="AT287" s="155">
        <f t="shared" si="149"/>
        <v>0.77104276306922415</v>
      </c>
      <c r="AU287" s="155">
        <f t="shared" si="179"/>
        <v>0.77104276306922415</v>
      </c>
      <c r="AV287" s="155"/>
      <c r="AW287" s="156">
        <f t="shared" si="180"/>
        <v>1</v>
      </c>
      <c r="AX287" s="157"/>
      <c r="AY287" s="119">
        <v>1985</v>
      </c>
      <c r="AZ287" s="90" t="s">
        <v>512</v>
      </c>
      <c r="BA287" s="119" t="s">
        <v>475</v>
      </c>
      <c r="BB287" s="119" t="s">
        <v>16</v>
      </c>
      <c r="BC287" s="119" t="s">
        <v>258</v>
      </c>
      <c r="BD287" s="1124" t="s">
        <v>401</v>
      </c>
      <c r="BE287" s="561">
        <v>21.100280000000001</v>
      </c>
      <c r="BF287" s="562">
        <v>4.5366400000000002</v>
      </c>
      <c r="BG287" s="563">
        <v>4.5366400000000002</v>
      </c>
      <c r="BH287" s="152">
        <f t="shared" si="154"/>
        <v>16.563639999999999</v>
      </c>
      <c r="BI287" s="153">
        <f t="shared" si="182"/>
        <v>16.563639999999999</v>
      </c>
      <c r="BJ287" s="154"/>
      <c r="BK287" s="155">
        <f t="shared" si="155"/>
        <v>0.78499621805966546</v>
      </c>
      <c r="BL287" s="155">
        <f t="shared" si="156"/>
        <v>0.78499621805966546</v>
      </c>
      <c r="BM287" s="155"/>
      <c r="BN287" s="156">
        <f t="shared" si="157"/>
        <v>1</v>
      </c>
      <c r="BO287" s="157"/>
      <c r="BP287" s="81"/>
      <c r="BQ287" s="81"/>
      <c r="BR287" s="81"/>
      <c r="BS287" s="81"/>
      <c r="BT287" s="81"/>
      <c r="BU287" s="81"/>
      <c r="BV287" s="81"/>
      <c r="BW287" s="81"/>
      <c r="BX287" s="81"/>
    </row>
    <row r="288" spans="1:76" ht="11.45" customHeight="1">
      <c r="A288" s="664">
        <v>1980</v>
      </c>
      <c r="B288" s="90" t="s">
        <v>512</v>
      </c>
      <c r="C288" s="119" t="s">
        <v>475</v>
      </c>
      <c r="D288" s="119" t="s">
        <v>18</v>
      </c>
      <c r="E288" s="119" t="s">
        <v>259</v>
      </c>
      <c r="F288" s="496" t="s">
        <v>401</v>
      </c>
      <c r="G288" s="561">
        <v>31.54204</v>
      </c>
      <c r="H288" s="562">
        <v>19.445340000000002</v>
      </c>
      <c r="I288" s="563">
        <v>19.445340000000002</v>
      </c>
      <c r="J288" s="159">
        <f t="shared" si="140"/>
        <v>12.096699999999998</v>
      </c>
      <c r="K288" s="160">
        <f t="shared" si="152"/>
        <v>12.096699999999998</v>
      </c>
      <c r="L288" s="161"/>
      <c r="M288" s="162">
        <f t="shared" si="141"/>
        <v>0.38351038804084958</v>
      </c>
      <c r="N288" s="162">
        <f t="shared" si="142"/>
        <v>0.38351038804084958</v>
      </c>
      <c r="O288" s="162"/>
      <c r="P288" s="163">
        <f t="shared" si="143"/>
        <v>1</v>
      </c>
      <c r="Q288" s="157"/>
      <c r="R288" s="119">
        <v>1980</v>
      </c>
      <c r="S288" s="119" t="s">
        <v>475</v>
      </c>
      <c r="T288" s="119" t="s">
        <v>18</v>
      </c>
      <c r="U288" s="119" t="s">
        <v>259</v>
      </c>
      <c r="V288" s="496" t="s">
        <v>401</v>
      </c>
      <c r="W288" s="561">
        <v>25.695599999999999</v>
      </c>
      <c r="X288" s="562">
        <v>12.1343</v>
      </c>
      <c r="Y288" s="563">
        <v>12.1343</v>
      </c>
      <c r="Z288" s="159">
        <f t="shared" si="144"/>
        <v>13.561299999999999</v>
      </c>
      <c r="AA288" s="160">
        <f t="shared" si="153"/>
        <v>13.561299999999999</v>
      </c>
      <c r="AB288" s="161"/>
      <c r="AC288" s="162">
        <f t="shared" si="145"/>
        <v>0.52776739986612498</v>
      </c>
      <c r="AD288" s="162">
        <f t="shared" si="146"/>
        <v>0.52776739986612498</v>
      </c>
      <c r="AE288" s="162"/>
      <c r="AF288" s="163">
        <f t="shared" si="147"/>
        <v>1</v>
      </c>
      <c r="AG288" s="164"/>
      <c r="AH288" s="119">
        <v>1980</v>
      </c>
      <c r="AI288" s="90" t="s">
        <v>512</v>
      </c>
      <c r="AJ288" s="1117" t="s">
        <v>475</v>
      </c>
      <c r="AK288" s="1117" t="s">
        <v>18</v>
      </c>
      <c r="AL288" s="1117" t="s">
        <v>259</v>
      </c>
      <c r="AM288" s="1123" t="s">
        <v>401</v>
      </c>
      <c r="AN288" s="561">
        <v>21.415109999999999</v>
      </c>
      <c r="AO288" s="562">
        <v>6.7004060000000001</v>
      </c>
      <c r="AP288" s="563">
        <v>6.7004060000000001</v>
      </c>
      <c r="AQ288" s="159">
        <f t="shared" si="148"/>
        <v>14.714703999999998</v>
      </c>
      <c r="AR288" s="160">
        <f t="shared" si="186"/>
        <v>14.714703999999998</v>
      </c>
      <c r="AS288" s="161"/>
      <c r="AT288" s="162">
        <f t="shared" si="149"/>
        <v>0.68711783409004201</v>
      </c>
      <c r="AU288" s="162">
        <f t="shared" si="179"/>
        <v>0.68711783409004201</v>
      </c>
      <c r="AV288" s="162"/>
      <c r="AW288" s="163">
        <f t="shared" si="180"/>
        <v>1</v>
      </c>
      <c r="AX288" s="157"/>
      <c r="AY288" s="119">
        <v>1980</v>
      </c>
      <c r="AZ288" s="90" t="s">
        <v>512</v>
      </c>
      <c r="BA288" s="119" t="s">
        <v>475</v>
      </c>
      <c r="BB288" s="119" t="s">
        <v>18</v>
      </c>
      <c r="BC288" s="119" t="s">
        <v>259</v>
      </c>
      <c r="BD288" s="1124" t="s">
        <v>401</v>
      </c>
      <c r="BE288" s="561">
        <v>18.94089</v>
      </c>
      <c r="BF288" s="562">
        <v>5.5302639999999998</v>
      </c>
      <c r="BG288" s="563">
        <v>5.5302639999999998</v>
      </c>
      <c r="BH288" s="159">
        <f t="shared" si="154"/>
        <v>13.410626000000001</v>
      </c>
      <c r="BI288" s="160">
        <f t="shared" si="182"/>
        <v>13.410626000000001</v>
      </c>
      <c r="BJ288" s="161"/>
      <c r="BK288" s="162">
        <f t="shared" si="155"/>
        <v>0.70802512447936716</v>
      </c>
      <c r="BL288" s="162">
        <f t="shared" si="156"/>
        <v>0.70802512447936716</v>
      </c>
      <c r="BM288" s="162"/>
      <c r="BN288" s="163">
        <f t="shared" si="157"/>
        <v>1</v>
      </c>
      <c r="BO288" s="157"/>
      <c r="BP288" s="81"/>
      <c r="BQ288" s="81"/>
      <c r="BR288" s="81"/>
      <c r="BS288" s="81"/>
      <c r="BT288" s="81"/>
      <c r="BU288" s="81"/>
      <c r="BV288" s="81"/>
      <c r="BW288" s="81"/>
      <c r="BX288" s="81"/>
    </row>
    <row r="289" spans="1:76" ht="11.45" customHeight="1">
      <c r="A289" s="661">
        <v>2005</v>
      </c>
      <c r="B289" s="359" t="s">
        <v>512</v>
      </c>
      <c r="C289" s="116" t="s">
        <v>476</v>
      </c>
      <c r="D289" s="116" t="s">
        <v>8</v>
      </c>
      <c r="E289" s="116" t="s">
        <v>260</v>
      </c>
      <c r="F289" s="505" t="s">
        <v>313</v>
      </c>
      <c r="G289" s="513">
        <v>34.666539999999998</v>
      </c>
      <c r="H289" s="514">
        <v>5.7964219999999997</v>
      </c>
      <c r="I289" s="515">
        <v>11.969469999999999</v>
      </c>
      <c r="J289" s="513">
        <f t="shared" si="140"/>
        <v>22.697069999999997</v>
      </c>
      <c r="K289" s="514">
        <f t="shared" si="152"/>
        <v>28.870117999999998</v>
      </c>
      <c r="L289" s="515">
        <f t="shared" si="152"/>
        <v>-6.1730479999999996</v>
      </c>
      <c r="M289" s="517">
        <f t="shared" si="141"/>
        <v>0.65472556534341175</v>
      </c>
      <c r="N289" s="517">
        <f t="shared" si="142"/>
        <v>0.83279490828908798</v>
      </c>
      <c r="O289" s="517">
        <f t="shared" si="164"/>
        <v>-0.17806934294567614</v>
      </c>
      <c r="P289" s="516">
        <f t="shared" si="143"/>
        <v>1.2719755457422479</v>
      </c>
      <c r="Q289" s="518">
        <f t="shared" si="165"/>
        <v>-0.2719755457422478</v>
      </c>
      <c r="R289" s="116">
        <v>2005</v>
      </c>
      <c r="S289" s="116" t="s">
        <v>476</v>
      </c>
      <c r="T289" s="116" t="s">
        <v>8</v>
      </c>
      <c r="U289" s="116" t="s">
        <v>260</v>
      </c>
      <c r="V289" s="505" t="s">
        <v>313</v>
      </c>
      <c r="W289" s="513">
        <v>31.483170000000001</v>
      </c>
      <c r="X289" s="514">
        <v>3.4633949999999998</v>
      </c>
      <c r="Y289" s="515">
        <v>5.5962129999999997</v>
      </c>
      <c r="Z289" s="513">
        <f t="shared" si="144"/>
        <v>25.886957000000002</v>
      </c>
      <c r="AA289" s="514">
        <f t="shared" si="153"/>
        <v>28.019775000000003</v>
      </c>
      <c r="AB289" s="515">
        <f t="shared" si="153"/>
        <v>-2.1328179999999999</v>
      </c>
      <c r="AC289" s="517">
        <f t="shared" si="145"/>
        <v>0.82224747380902241</v>
      </c>
      <c r="AD289" s="517">
        <f t="shared" si="146"/>
        <v>0.88999217677254239</v>
      </c>
      <c r="AE289" s="517">
        <f t="shared" si="166"/>
        <v>-6.7744702963519865E-2</v>
      </c>
      <c r="AF289" s="516">
        <f t="shared" si="147"/>
        <v>1.0823896760055653</v>
      </c>
      <c r="AG289" s="518">
        <f t="shared" si="167"/>
        <v>-8.2389676005565265E-2</v>
      </c>
      <c r="AH289" s="116">
        <v>2005</v>
      </c>
      <c r="AI289" s="359" t="s">
        <v>512</v>
      </c>
      <c r="AJ289" s="1106" t="s">
        <v>476</v>
      </c>
      <c r="AK289" s="1106" t="s">
        <v>8</v>
      </c>
      <c r="AL289" s="1106" t="s">
        <v>260</v>
      </c>
      <c r="AM289" s="1133" t="s">
        <v>313</v>
      </c>
      <c r="AN289" s="545">
        <v>28.95187</v>
      </c>
      <c r="AO289" s="546">
        <v>2.012705</v>
      </c>
      <c r="AP289" s="547">
        <v>2.6414580000000001</v>
      </c>
      <c r="AQ289" s="513">
        <f t="shared" si="148"/>
        <v>26.310411999999999</v>
      </c>
      <c r="AR289" s="514">
        <f t="shared" si="186"/>
        <v>26.939164999999999</v>
      </c>
      <c r="AS289" s="515">
        <f t="shared" si="186"/>
        <v>-0.62875300000000012</v>
      </c>
      <c r="AT289" s="517">
        <f t="shared" si="149"/>
        <v>0.90876382078256079</v>
      </c>
      <c r="AU289" s="517">
        <f t="shared" si="179"/>
        <v>0.93048100174531034</v>
      </c>
      <c r="AV289" s="517">
        <f t="shared" ref="AV289:AV311" si="187">(AO289-AP289)/AN289</f>
        <v>-2.171718096274956E-2</v>
      </c>
      <c r="AW289" s="516">
        <f t="shared" si="180"/>
        <v>1.0238974973101904</v>
      </c>
      <c r="AX289" s="518">
        <f t="shared" ref="AX289:AX311" si="188">(AO289-AP289)/(AN289-AP289)</f>
        <v>-2.389749731019036E-2</v>
      </c>
      <c r="AY289" s="116">
        <v>2005</v>
      </c>
      <c r="AZ289" s="359" t="s">
        <v>512</v>
      </c>
      <c r="BA289" s="116" t="s">
        <v>476</v>
      </c>
      <c r="BB289" s="116" t="s">
        <v>8</v>
      </c>
      <c r="BC289" s="116" t="s">
        <v>260</v>
      </c>
      <c r="BD289" s="700" t="s">
        <v>313</v>
      </c>
      <c r="BE289" s="513">
        <v>25.19791</v>
      </c>
      <c r="BF289" s="514">
        <v>1.7016610000000001</v>
      </c>
      <c r="BG289" s="515">
        <v>2.6652309999999999</v>
      </c>
      <c r="BH289" s="513">
        <f t="shared" si="154"/>
        <v>22.532679000000002</v>
      </c>
      <c r="BI289" s="514">
        <f t="shared" si="182"/>
        <v>23.496248999999999</v>
      </c>
      <c r="BJ289" s="515">
        <f t="shared" si="182"/>
        <v>-0.96356999999999982</v>
      </c>
      <c r="BK289" s="517">
        <f t="shared" si="155"/>
        <v>0.89422809272673809</v>
      </c>
      <c r="BL289" s="517">
        <f t="shared" si="156"/>
        <v>0.932468168987031</v>
      </c>
      <c r="BM289" s="517">
        <f t="shared" si="170"/>
        <v>-3.8240076260293007E-2</v>
      </c>
      <c r="BN289" s="516">
        <f t="shared" si="157"/>
        <v>1.0427632240267568</v>
      </c>
      <c r="BO289" s="518">
        <f t="shared" ref="BO289:BO339" si="189">(BF289-BG289)/(BE289-BG289)</f>
        <v>-4.2763224026756863E-2</v>
      </c>
      <c r="BP289" s="81"/>
      <c r="BQ289" s="81"/>
      <c r="BR289" s="81"/>
      <c r="BS289" s="81"/>
      <c r="BT289" s="81"/>
      <c r="BU289" s="81"/>
      <c r="BV289" s="81"/>
      <c r="BW289" s="81"/>
      <c r="BX289" s="81"/>
    </row>
    <row r="290" spans="1:76" ht="11.45" customHeight="1">
      <c r="A290" s="663">
        <v>2000</v>
      </c>
      <c r="B290" s="87" t="s">
        <v>512</v>
      </c>
      <c r="C290" s="82" t="s">
        <v>476</v>
      </c>
      <c r="D290" s="82" t="s">
        <v>10</v>
      </c>
      <c r="E290" s="82" t="s">
        <v>261</v>
      </c>
      <c r="F290" s="506" t="s">
        <v>313</v>
      </c>
      <c r="G290" s="124">
        <v>33.216949999999997</v>
      </c>
      <c r="H290" s="125">
        <v>7.6576329999999997</v>
      </c>
      <c r="I290" s="126">
        <v>12.289809999999999</v>
      </c>
      <c r="J290" s="124">
        <f t="shared" si="140"/>
        <v>20.927139999999998</v>
      </c>
      <c r="K290" s="125">
        <f t="shared" si="152"/>
        <v>25.559316999999997</v>
      </c>
      <c r="L290" s="126">
        <f t="shared" si="152"/>
        <v>-4.6321769999999995</v>
      </c>
      <c r="M290" s="314">
        <f t="shared" si="141"/>
        <v>0.63001389350918735</v>
      </c>
      <c r="N290" s="314">
        <f t="shared" si="142"/>
        <v>0.76946610089126177</v>
      </c>
      <c r="O290" s="314">
        <f t="shared" si="164"/>
        <v>-0.13945220738207451</v>
      </c>
      <c r="P290" s="128">
        <f t="shared" si="143"/>
        <v>1.2213478287047346</v>
      </c>
      <c r="Q290" s="129">
        <f t="shared" si="165"/>
        <v>-0.22134782870473463</v>
      </c>
      <c r="R290" s="82">
        <v>2000</v>
      </c>
      <c r="S290" s="82" t="s">
        <v>476</v>
      </c>
      <c r="T290" s="82" t="s">
        <v>10</v>
      </c>
      <c r="U290" s="82" t="s">
        <v>261</v>
      </c>
      <c r="V290" s="506" t="s">
        <v>313</v>
      </c>
      <c r="W290" s="124">
        <v>30.881830000000001</v>
      </c>
      <c r="X290" s="125">
        <v>4.7155399999999998</v>
      </c>
      <c r="Y290" s="126">
        <v>6.6108989999999999</v>
      </c>
      <c r="Z290" s="124">
        <f t="shared" si="144"/>
        <v>24.270931000000001</v>
      </c>
      <c r="AA290" s="125">
        <f t="shared" si="153"/>
        <v>26.16629</v>
      </c>
      <c r="AB290" s="126">
        <f t="shared" si="153"/>
        <v>-1.895359</v>
      </c>
      <c r="AC290" s="314">
        <f t="shared" si="145"/>
        <v>0.78592916935298196</v>
      </c>
      <c r="AD290" s="314">
        <f t="shared" si="146"/>
        <v>0.84730373815282323</v>
      </c>
      <c r="AE290" s="314">
        <f t="shared" si="166"/>
        <v>-6.1374568799841198E-2</v>
      </c>
      <c r="AF290" s="128">
        <f t="shared" si="147"/>
        <v>1.0780917303913888</v>
      </c>
      <c r="AG290" s="129">
        <f t="shared" si="167"/>
        <v>-7.8091730391388781E-2</v>
      </c>
      <c r="AH290" s="82">
        <v>2000</v>
      </c>
      <c r="AI290" s="87" t="s">
        <v>512</v>
      </c>
      <c r="AJ290" s="1084" t="s">
        <v>476</v>
      </c>
      <c r="AK290" s="1084" t="s">
        <v>10</v>
      </c>
      <c r="AL290" s="1084" t="s">
        <v>261</v>
      </c>
      <c r="AM290" s="1131" t="s">
        <v>313</v>
      </c>
      <c r="AN290" s="548">
        <v>28.570879999999999</v>
      </c>
      <c r="AO290" s="549">
        <v>2.9178999999999999</v>
      </c>
      <c r="AP290" s="550">
        <v>3.7956310000000002</v>
      </c>
      <c r="AQ290" s="124">
        <f t="shared" si="148"/>
        <v>24.775248999999999</v>
      </c>
      <c r="AR290" s="125">
        <f t="shared" si="186"/>
        <v>25.652979999999999</v>
      </c>
      <c r="AS290" s="126">
        <f t="shared" si="186"/>
        <v>-0.87773100000000026</v>
      </c>
      <c r="AT290" s="314">
        <f t="shared" si="149"/>
        <v>0.86715036428699432</v>
      </c>
      <c r="AU290" s="314">
        <f t="shared" si="179"/>
        <v>0.89787153913355133</v>
      </c>
      <c r="AV290" s="314">
        <f t="shared" si="187"/>
        <v>-3.0721174846557064E-2</v>
      </c>
      <c r="AW290" s="128">
        <f t="shared" si="180"/>
        <v>1.0354277367706779</v>
      </c>
      <c r="AX290" s="129">
        <f t="shared" si="188"/>
        <v>-3.5427736770677877E-2</v>
      </c>
      <c r="AY290" s="82">
        <v>2000</v>
      </c>
      <c r="AZ290" s="87" t="s">
        <v>512</v>
      </c>
      <c r="BA290" s="82" t="s">
        <v>476</v>
      </c>
      <c r="BB290" s="82" t="s">
        <v>10</v>
      </c>
      <c r="BC290" s="82" t="s">
        <v>261</v>
      </c>
      <c r="BD290" s="1132" t="s">
        <v>313</v>
      </c>
      <c r="BE290" s="124">
        <v>24.897539999999999</v>
      </c>
      <c r="BF290" s="125">
        <v>2.3511630000000001</v>
      </c>
      <c r="BG290" s="126">
        <v>3.2683209999999998</v>
      </c>
      <c r="BH290" s="124">
        <f t="shared" si="154"/>
        <v>21.629218999999999</v>
      </c>
      <c r="BI290" s="125">
        <f t="shared" si="182"/>
        <v>22.546377</v>
      </c>
      <c r="BJ290" s="126">
        <f t="shared" si="182"/>
        <v>-0.9171579999999997</v>
      </c>
      <c r="BK290" s="314">
        <f t="shared" si="155"/>
        <v>0.86872915958765407</v>
      </c>
      <c r="BL290" s="314">
        <f t="shared" si="156"/>
        <v>0.90556645355324261</v>
      </c>
      <c r="BM290" s="314">
        <f t="shared" si="170"/>
        <v>-3.6837293965588554E-2</v>
      </c>
      <c r="BN290" s="128">
        <f t="shared" si="157"/>
        <v>1.0424036577557423</v>
      </c>
      <c r="BO290" s="129">
        <f t="shared" si="189"/>
        <v>-4.2403657755742348E-2</v>
      </c>
      <c r="BP290" s="81"/>
      <c r="BQ290" s="81"/>
      <c r="BR290" s="81"/>
      <c r="BS290" s="81"/>
      <c r="BT290" s="81"/>
      <c r="BU290" s="81"/>
      <c r="BV290" s="81"/>
      <c r="BW290" s="81"/>
      <c r="BX290" s="81"/>
    </row>
    <row r="291" spans="1:76" ht="11.45" customHeight="1">
      <c r="A291" s="663">
        <v>1995</v>
      </c>
      <c r="B291" s="87" t="s">
        <v>512</v>
      </c>
      <c r="C291" s="82" t="s">
        <v>476</v>
      </c>
      <c r="D291" s="82" t="s">
        <v>12</v>
      </c>
      <c r="E291" s="82" t="s">
        <v>262</v>
      </c>
      <c r="F291" s="506" t="s">
        <v>313</v>
      </c>
      <c r="G291" s="124">
        <v>39.488959999999999</v>
      </c>
      <c r="H291" s="125">
        <v>6.7079259999999996</v>
      </c>
      <c r="I291" s="126">
        <v>10.01679</v>
      </c>
      <c r="J291" s="124">
        <f t="shared" si="140"/>
        <v>29.472169999999998</v>
      </c>
      <c r="K291" s="125">
        <f t="shared" si="152"/>
        <v>32.781033999999998</v>
      </c>
      <c r="L291" s="126">
        <f t="shared" si="152"/>
        <v>-3.3088640000000007</v>
      </c>
      <c r="M291" s="314">
        <f t="shared" si="141"/>
        <v>0.74633948323784671</v>
      </c>
      <c r="N291" s="314">
        <f t="shared" si="142"/>
        <v>0.83013161146811665</v>
      </c>
      <c r="O291" s="314">
        <f t="shared" si="164"/>
        <v>-8.3792128230269949E-2</v>
      </c>
      <c r="P291" s="128">
        <f t="shared" si="143"/>
        <v>1.1122707964835978</v>
      </c>
      <c r="Q291" s="129">
        <f t="shared" si="165"/>
        <v>-0.11227079648359795</v>
      </c>
      <c r="R291" s="82">
        <v>1995</v>
      </c>
      <c r="S291" s="82" t="s">
        <v>476</v>
      </c>
      <c r="T291" s="82" t="s">
        <v>12</v>
      </c>
      <c r="U291" s="82" t="s">
        <v>262</v>
      </c>
      <c r="V291" s="506" t="s">
        <v>313</v>
      </c>
      <c r="W291" s="124">
        <v>36.403880000000001</v>
      </c>
      <c r="X291" s="125">
        <v>5.010726</v>
      </c>
      <c r="Y291" s="126">
        <v>6.5754729999999997</v>
      </c>
      <c r="Z291" s="124">
        <f t="shared" si="144"/>
        <v>29.828407000000002</v>
      </c>
      <c r="AA291" s="125">
        <f t="shared" si="153"/>
        <v>31.393154000000003</v>
      </c>
      <c r="AB291" s="126">
        <f t="shared" si="153"/>
        <v>-1.5647469999999997</v>
      </c>
      <c r="AC291" s="314">
        <f t="shared" si="145"/>
        <v>0.81937439086163344</v>
      </c>
      <c r="AD291" s="314">
        <f t="shared" si="146"/>
        <v>0.86235736410514485</v>
      </c>
      <c r="AE291" s="314">
        <f t="shared" si="166"/>
        <v>-4.2982973243511392E-2</v>
      </c>
      <c r="AF291" s="128">
        <f t="shared" si="147"/>
        <v>1.0524582824687889</v>
      </c>
      <c r="AG291" s="129">
        <f t="shared" si="167"/>
        <v>-5.2458282468788885E-2</v>
      </c>
      <c r="AH291" s="82">
        <v>1995</v>
      </c>
      <c r="AI291" s="87" t="s">
        <v>512</v>
      </c>
      <c r="AJ291" s="1084" t="s">
        <v>476</v>
      </c>
      <c r="AK291" s="1084" t="s">
        <v>12</v>
      </c>
      <c r="AL291" s="1084" t="s">
        <v>262</v>
      </c>
      <c r="AM291" s="1131" t="s">
        <v>313</v>
      </c>
      <c r="AN291" s="548">
        <v>33.860529999999997</v>
      </c>
      <c r="AO291" s="549">
        <v>3.7321469999999999</v>
      </c>
      <c r="AP291" s="550">
        <v>4.6925179999999997</v>
      </c>
      <c r="AQ291" s="124">
        <f t="shared" si="148"/>
        <v>29.168011999999997</v>
      </c>
      <c r="AR291" s="125">
        <f t="shared" si="186"/>
        <v>30.128382999999996</v>
      </c>
      <c r="AS291" s="126">
        <f t="shared" si="186"/>
        <v>-0.96037099999999986</v>
      </c>
      <c r="AT291" s="314">
        <f t="shared" si="149"/>
        <v>0.86141628615972643</v>
      </c>
      <c r="AU291" s="314">
        <f t="shared" si="179"/>
        <v>0.88977883689357484</v>
      </c>
      <c r="AV291" s="314">
        <f t="shared" si="187"/>
        <v>-2.8362550733848524E-2</v>
      </c>
      <c r="AW291" s="128">
        <f t="shared" si="180"/>
        <v>1.0329254870026794</v>
      </c>
      <c r="AX291" s="129">
        <f t="shared" si="188"/>
        <v>-3.2925487002679506E-2</v>
      </c>
      <c r="AY291" s="82">
        <v>1995</v>
      </c>
      <c r="AZ291" s="87" t="s">
        <v>512</v>
      </c>
      <c r="BA291" s="82" t="s">
        <v>476</v>
      </c>
      <c r="BB291" s="82" t="s">
        <v>12</v>
      </c>
      <c r="BC291" s="82" t="s">
        <v>262</v>
      </c>
      <c r="BD291" s="1132" t="s">
        <v>313</v>
      </c>
      <c r="BE291" s="124">
        <v>29.098579999999998</v>
      </c>
      <c r="BF291" s="125">
        <v>2.8982549999999998</v>
      </c>
      <c r="BG291" s="126">
        <v>3.745104</v>
      </c>
      <c r="BH291" s="124">
        <f t="shared" si="154"/>
        <v>25.353475999999997</v>
      </c>
      <c r="BI291" s="125">
        <f t="shared" si="182"/>
        <v>26.200324999999999</v>
      </c>
      <c r="BJ291" s="126">
        <f t="shared" si="182"/>
        <v>-0.84684900000000018</v>
      </c>
      <c r="BK291" s="314">
        <f t="shared" si="155"/>
        <v>0.87129598763925931</v>
      </c>
      <c r="BL291" s="314">
        <f t="shared" si="156"/>
        <v>0.90039874798014197</v>
      </c>
      <c r="BM291" s="314">
        <f t="shared" si="170"/>
        <v>-2.9102760340882623E-2</v>
      </c>
      <c r="BN291" s="128">
        <f t="shared" si="157"/>
        <v>1.0334016921387821</v>
      </c>
      <c r="BO291" s="129">
        <f t="shared" si="189"/>
        <v>-3.3401692138782087E-2</v>
      </c>
      <c r="BP291" s="81"/>
      <c r="BQ291" s="81"/>
      <c r="BR291" s="81"/>
      <c r="BS291" s="81"/>
      <c r="BT291" s="81"/>
      <c r="BU291" s="81"/>
      <c r="BV291" s="81"/>
      <c r="BW291" s="81"/>
      <c r="BX291" s="81"/>
    </row>
    <row r="292" spans="1:76" ht="11.45" customHeight="1">
      <c r="A292" s="663">
        <v>1992</v>
      </c>
      <c r="B292" s="87" t="s">
        <v>512</v>
      </c>
      <c r="C292" s="82" t="s">
        <v>476</v>
      </c>
      <c r="D292" s="82" t="s">
        <v>14</v>
      </c>
      <c r="E292" s="82" t="s">
        <v>263</v>
      </c>
      <c r="F292" s="506" t="s">
        <v>313</v>
      </c>
      <c r="G292" s="124">
        <v>37.589700000000001</v>
      </c>
      <c r="H292" s="125">
        <v>7.4421759999999999</v>
      </c>
      <c r="I292" s="126">
        <v>12.085229999999999</v>
      </c>
      <c r="J292" s="124">
        <f t="shared" si="140"/>
        <v>25.504470000000001</v>
      </c>
      <c r="K292" s="125">
        <f t="shared" si="152"/>
        <v>30.147524000000001</v>
      </c>
      <c r="L292" s="126">
        <f t="shared" si="152"/>
        <v>-4.6430539999999993</v>
      </c>
      <c r="M292" s="314">
        <f t="shared" si="141"/>
        <v>0.67849623700109341</v>
      </c>
      <c r="N292" s="314">
        <f t="shared" si="142"/>
        <v>0.80201555213263209</v>
      </c>
      <c r="O292" s="314">
        <f t="shared" si="164"/>
        <v>-0.12351931513153867</v>
      </c>
      <c r="P292" s="128">
        <f t="shared" si="143"/>
        <v>1.1820486369644223</v>
      </c>
      <c r="Q292" s="129">
        <f t="shared" si="165"/>
        <v>-0.18204863696442228</v>
      </c>
      <c r="R292" s="82">
        <v>1992</v>
      </c>
      <c r="S292" s="82" t="s">
        <v>476</v>
      </c>
      <c r="T292" s="82" t="s">
        <v>14</v>
      </c>
      <c r="U292" s="82" t="s">
        <v>263</v>
      </c>
      <c r="V292" s="506" t="s">
        <v>313</v>
      </c>
      <c r="W292" s="124">
        <v>34.060009999999998</v>
      </c>
      <c r="X292" s="125">
        <v>4.8101200000000004</v>
      </c>
      <c r="Y292" s="126">
        <v>6.6716040000000003</v>
      </c>
      <c r="Z292" s="124">
        <f t="shared" si="144"/>
        <v>27.388405999999996</v>
      </c>
      <c r="AA292" s="125">
        <f t="shared" si="153"/>
        <v>29.249889999999997</v>
      </c>
      <c r="AB292" s="126">
        <f t="shared" si="153"/>
        <v>-1.8614839999999999</v>
      </c>
      <c r="AC292" s="314">
        <f t="shared" si="145"/>
        <v>0.80412207747443398</v>
      </c>
      <c r="AD292" s="314">
        <f t="shared" si="146"/>
        <v>0.85877514422338685</v>
      </c>
      <c r="AE292" s="314">
        <f t="shared" si="166"/>
        <v>-5.4653066748952803E-2</v>
      </c>
      <c r="AF292" s="128">
        <f t="shared" si="147"/>
        <v>1.0679661313622999</v>
      </c>
      <c r="AG292" s="129">
        <f t="shared" si="167"/>
        <v>-6.79661313622998E-2</v>
      </c>
      <c r="AH292" s="82">
        <v>1992</v>
      </c>
      <c r="AI292" s="87" t="s">
        <v>512</v>
      </c>
      <c r="AJ292" s="1084" t="s">
        <v>476</v>
      </c>
      <c r="AK292" s="1084" t="s">
        <v>14</v>
      </c>
      <c r="AL292" s="1084" t="s">
        <v>263</v>
      </c>
      <c r="AM292" s="1131" t="s">
        <v>313</v>
      </c>
      <c r="AN292" s="548">
        <v>31.448049999999999</v>
      </c>
      <c r="AO292" s="549">
        <v>3.2944179999999998</v>
      </c>
      <c r="AP292" s="550">
        <v>4.1403639999999999</v>
      </c>
      <c r="AQ292" s="124">
        <f t="shared" si="148"/>
        <v>27.307685999999997</v>
      </c>
      <c r="AR292" s="125">
        <f t="shared" si="186"/>
        <v>28.153631999999998</v>
      </c>
      <c r="AS292" s="126">
        <f t="shared" si="186"/>
        <v>-0.84594600000000009</v>
      </c>
      <c r="AT292" s="314">
        <f t="shared" si="149"/>
        <v>0.86834274303176184</v>
      </c>
      <c r="AU292" s="314">
        <f t="shared" si="179"/>
        <v>0.89524253491074957</v>
      </c>
      <c r="AV292" s="314">
        <f t="shared" si="187"/>
        <v>-2.6899791878987733E-2</v>
      </c>
      <c r="AW292" s="128">
        <f t="shared" si="180"/>
        <v>1.0309783113809057</v>
      </c>
      <c r="AX292" s="129">
        <f t="shared" si="188"/>
        <v>-3.0978311380905735E-2</v>
      </c>
      <c r="AY292" s="82">
        <v>1992</v>
      </c>
      <c r="AZ292" s="87" t="s">
        <v>512</v>
      </c>
      <c r="BA292" s="82" t="s">
        <v>476</v>
      </c>
      <c r="BB292" s="82" t="s">
        <v>14</v>
      </c>
      <c r="BC292" s="82" t="s">
        <v>263</v>
      </c>
      <c r="BD292" s="1132" t="s">
        <v>313</v>
      </c>
      <c r="BE292" s="124">
        <v>26.343830000000001</v>
      </c>
      <c r="BF292" s="125">
        <v>2.6029960000000001</v>
      </c>
      <c r="BG292" s="126">
        <v>3.5287280000000001</v>
      </c>
      <c r="BH292" s="124">
        <f t="shared" si="154"/>
        <v>22.815102</v>
      </c>
      <c r="BI292" s="125">
        <f t="shared" si="182"/>
        <v>23.740834</v>
      </c>
      <c r="BJ292" s="126">
        <f t="shared" si="182"/>
        <v>-0.925732</v>
      </c>
      <c r="BK292" s="314">
        <f t="shared" si="155"/>
        <v>0.86605106394931941</v>
      </c>
      <c r="BL292" s="314">
        <f t="shared" si="156"/>
        <v>0.90119143647677646</v>
      </c>
      <c r="BM292" s="314">
        <f t="shared" si="170"/>
        <v>-3.5140372527457095E-2</v>
      </c>
      <c r="BN292" s="128">
        <f t="shared" si="157"/>
        <v>1.0405754048349203</v>
      </c>
      <c r="BO292" s="129">
        <f t="shared" si="189"/>
        <v>-4.0575404834920309E-2</v>
      </c>
      <c r="BP292" s="81"/>
      <c r="BQ292" s="81"/>
      <c r="BR292" s="81"/>
      <c r="BS292" s="81"/>
      <c r="BT292" s="81"/>
      <c r="BU292" s="81"/>
      <c r="BV292" s="81"/>
      <c r="BW292" s="81"/>
      <c r="BX292" s="81"/>
    </row>
    <row r="293" spans="1:76" ht="11.45" customHeight="1">
      <c r="A293" s="663">
        <v>1987</v>
      </c>
      <c r="B293" s="87" t="s">
        <v>512</v>
      </c>
      <c r="C293" s="82" t="s">
        <v>476</v>
      </c>
      <c r="D293" s="82" t="s">
        <v>16</v>
      </c>
      <c r="E293" s="82" t="s">
        <v>264</v>
      </c>
      <c r="F293" s="506" t="s">
        <v>313</v>
      </c>
      <c r="G293" s="124">
        <v>32.339370000000002</v>
      </c>
      <c r="H293" s="125">
        <v>5.8694509999999998</v>
      </c>
      <c r="I293" s="126">
        <v>11.52408</v>
      </c>
      <c r="J293" s="124">
        <f t="shared" si="140"/>
        <v>20.815290000000005</v>
      </c>
      <c r="K293" s="125">
        <f t="shared" si="152"/>
        <v>26.469919000000004</v>
      </c>
      <c r="L293" s="126">
        <f t="shared" si="152"/>
        <v>-5.6546289999999999</v>
      </c>
      <c r="M293" s="314">
        <f t="shared" si="141"/>
        <v>0.64365168523691096</v>
      </c>
      <c r="N293" s="314">
        <f t="shared" si="142"/>
        <v>0.81850447303085994</v>
      </c>
      <c r="O293" s="314">
        <f t="shared" si="164"/>
        <v>-0.17485278779394897</v>
      </c>
      <c r="P293" s="128">
        <f t="shared" si="143"/>
        <v>1.2716574691008389</v>
      </c>
      <c r="Q293" s="129">
        <f t="shared" si="165"/>
        <v>-0.27165746910083877</v>
      </c>
      <c r="R293" s="82">
        <v>1987</v>
      </c>
      <c r="S293" s="82" t="s">
        <v>476</v>
      </c>
      <c r="T293" s="82" t="s">
        <v>16</v>
      </c>
      <c r="U293" s="82" t="s">
        <v>264</v>
      </c>
      <c r="V293" s="506" t="s">
        <v>313</v>
      </c>
      <c r="W293" s="124">
        <v>29.29243</v>
      </c>
      <c r="X293" s="125">
        <v>3.72349</v>
      </c>
      <c r="Y293" s="126">
        <v>6.6983280000000001</v>
      </c>
      <c r="Z293" s="124">
        <f t="shared" si="144"/>
        <v>22.594101999999999</v>
      </c>
      <c r="AA293" s="125">
        <f t="shared" si="153"/>
        <v>25.568939999999998</v>
      </c>
      <c r="AB293" s="126">
        <f t="shared" si="153"/>
        <v>-2.9748380000000001</v>
      </c>
      <c r="AC293" s="314">
        <f t="shared" si="145"/>
        <v>0.77132904303261973</v>
      </c>
      <c r="AD293" s="314">
        <f t="shared" si="146"/>
        <v>0.87288558852918652</v>
      </c>
      <c r="AE293" s="314">
        <f t="shared" si="166"/>
        <v>-0.10155654549656687</v>
      </c>
      <c r="AF293" s="128">
        <f t="shared" si="147"/>
        <v>1.1316643609026815</v>
      </c>
      <c r="AG293" s="129">
        <f t="shared" si="167"/>
        <v>-0.1316643609026816</v>
      </c>
      <c r="AH293" s="82">
        <v>1987</v>
      </c>
      <c r="AI293" s="87" t="s">
        <v>512</v>
      </c>
      <c r="AJ293" s="1084" t="s">
        <v>476</v>
      </c>
      <c r="AK293" s="1084" t="s">
        <v>16</v>
      </c>
      <c r="AL293" s="1084" t="s">
        <v>264</v>
      </c>
      <c r="AM293" s="1131" t="s">
        <v>313</v>
      </c>
      <c r="AN293" s="548">
        <v>26.545449999999999</v>
      </c>
      <c r="AO293" s="549">
        <v>2.4226779999999999</v>
      </c>
      <c r="AP293" s="550">
        <v>3.6999080000000002</v>
      </c>
      <c r="AQ293" s="124">
        <f t="shared" si="148"/>
        <v>22.845541999999998</v>
      </c>
      <c r="AR293" s="125">
        <f t="shared" si="186"/>
        <v>24.122771999999998</v>
      </c>
      <c r="AS293" s="126">
        <f t="shared" si="186"/>
        <v>-1.2772300000000003</v>
      </c>
      <c r="AT293" s="314">
        <f t="shared" si="149"/>
        <v>0.86061988024313019</v>
      </c>
      <c r="AU293" s="314">
        <f t="shared" si="179"/>
        <v>0.90873471724909538</v>
      </c>
      <c r="AV293" s="314">
        <f t="shared" si="187"/>
        <v>-4.8114837005965257E-2</v>
      </c>
      <c r="AW293" s="128">
        <f t="shared" si="180"/>
        <v>1.0559071874941728</v>
      </c>
      <c r="AX293" s="129">
        <f t="shared" si="188"/>
        <v>-5.5907187494172839E-2</v>
      </c>
      <c r="AY293" s="82">
        <v>1987</v>
      </c>
      <c r="AZ293" s="87" t="s">
        <v>512</v>
      </c>
      <c r="BA293" s="82" t="s">
        <v>476</v>
      </c>
      <c r="BB293" s="82" t="s">
        <v>16</v>
      </c>
      <c r="BC293" s="82" t="s">
        <v>264</v>
      </c>
      <c r="BD293" s="1132" t="s">
        <v>313</v>
      </c>
      <c r="BE293" s="124">
        <v>22.252269999999999</v>
      </c>
      <c r="BF293" s="125">
        <v>1.985546</v>
      </c>
      <c r="BG293" s="126">
        <v>3.2856200000000002</v>
      </c>
      <c r="BH293" s="124">
        <f t="shared" si="154"/>
        <v>18.966649999999998</v>
      </c>
      <c r="BI293" s="125">
        <f t="shared" si="182"/>
        <v>20.266724</v>
      </c>
      <c r="BJ293" s="126">
        <f t="shared" si="182"/>
        <v>-1.3000740000000002</v>
      </c>
      <c r="BK293" s="314">
        <f t="shared" si="155"/>
        <v>0.85234674934287591</v>
      </c>
      <c r="BL293" s="314">
        <f t="shared" si="156"/>
        <v>0.91077108088298409</v>
      </c>
      <c r="BM293" s="314">
        <f t="shared" si="170"/>
        <v>-5.8424331540108052E-2</v>
      </c>
      <c r="BN293" s="128">
        <f t="shared" si="157"/>
        <v>1.0685452623420584</v>
      </c>
      <c r="BO293" s="129">
        <f t="shared" si="189"/>
        <v>-6.8545262342058308E-2</v>
      </c>
      <c r="BP293" s="81"/>
      <c r="BQ293" s="81"/>
      <c r="BR293" s="81"/>
      <c r="BS293" s="81"/>
      <c r="BT293" s="81"/>
      <c r="BU293" s="81"/>
      <c r="BV293" s="81"/>
      <c r="BW293" s="81"/>
      <c r="BX293" s="81"/>
    </row>
    <row r="294" spans="1:76" ht="11.45" customHeight="1">
      <c r="A294" s="663">
        <v>1981</v>
      </c>
      <c r="B294" s="87" t="s">
        <v>512</v>
      </c>
      <c r="C294" s="82" t="s">
        <v>476</v>
      </c>
      <c r="D294" s="82" t="s">
        <v>18</v>
      </c>
      <c r="E294" s="82" t="s">
        <v>265</v>
      </c>
      <c r="F294" s="506" t="s">
        <v>313</v>
      </c>
      <c r="G294" s="548">
        <v>30.31174</v>
      </c>
      <c r="H294" s="549">
        <v>4.9209160000000001</v>
      </c>
      <c r="I294" s="550">
        <v>9.1262699999999999</v>
      </c>
      <c r="J294" s="124">
        <f t="shared" ref="J294:J344" si="190">G294-I294</f>
        <v>21.185470000000002</v>
      </c>
      <c r="K294" s="125">
        <f t="shared" si="152"/>
        <v>25.390824000000002</v>
      </c>
      <c r="L294" s="126">
        <f t="shared" si="152"/>
        <v>-4.2053539999999998</v>
      </c>
      <c r="M294" s="314">
        <f t="shared" ref="M294:M344" si="191">(G294-I294)/G294</f>
        <v>0.69891962652094541</v>
      </c>
      <c r="N294" s="314">
        <f t="shared" ref="N294:N344" si="192">(G294-H294)/G294</f>
        <v>0.8376564327880881</v>
      </c>
      <c r="O294" s="314">
        <f t="shared" si="164"/>
        <v>-0.13873680626714269</v>
      </c>
      <c r="P294" s="128">
        <f t="shared" ref="P294:P344" si="193">(G294-H294)/(G294-I294)</f>
        <v>1.1985018033586226</v>
      </c>
      <c r="Q294" s="129">
        <f t="shared" si="165"/>
        <v>-0.19850180335862264</v>
      </c>
      <c r="R294" s="82">
        <v>1981</v>
      </c>
      <c r="S294" s="82" t="s">
        <v>476</v>
      </c>
      <c r="T294" s="82" t="s">
        <v>18</v>
      </c>
      <c r="U294" s="82" t="s">
        <v>265</v>
      </c>
      <c r="V294" s="506" t="s">
        <v>313</v>
      </c>
      <c r="W294" s="548">
        <v>27.820409999999999</v>
      </c>
      <c r="X294" s="549">
        <v>3.020086</v>
      </c>
      <c r="Y294" s="550">
        <v>5.3186600000000004</v>
      </c>
      <c r="Z294" s="124">
        <f t="shared" ref="Z294:Z344" si="194">W294-Y294</f>
        <v>22.501749999999998</v>
      </c>
      <c r="AA294" s="125">
        <f t="shared" si="153"/>
        <v>24.800324</v>
      </c>
      <c r="AB294" s="126">
        <f t="shared" si="153"/>
        <v>-2.2985740000000003</v>
      </c>
      <c r="AC294" s="314">
        <f t="shared" ref="AC294:AC344" si="195">(W294-Y294)/W294</f>
        <v>0.80882165288002583</v>
      </c>
      <c r="AD294" s="314">
        <f t="shared" ref="AD294:AD344" si="196">(W294-X294)/W294</f>
        <v>0.89144351215528461</v>
      </c>
      <c r="AE294" s="314">
        <f t="shared" si="166"/>
        <v>-8.2621859275258724E-2</v>
      </c>
      <c r="AF294" s="128">
        <f t="shared" ref="AF294:AF344" si="197">(W294-X294)/(W294-Y294)</f>
        <v>1.1021508993744933</v>
      </c>
      <c r="AG294" s="129">
        <f t="shared" si="167"/>
        <v>-0.10215089937449312</v>
      </c>
      <c r="AH294" s="82">
        <v>1981</v>
      </c>
      <c r="AI294" s="87" t="s">
        <v>512</v>
      </c>
      <c r="AJ294" s="1084" t="s">
        <v>476</v>
      </c>
      <c r="AK294" s="1084" t="s">
        <v>18</v>
      </c>
      <c r="AL294" s="1084" t="s">
        <v>265</v>
      </c>
      <c r="AM294" s="1131" t="s">
        <v>313</v>
      </c>
      <c r="AN294" s="548">
        <v>25.08942</v>
      </c>
      <c r="AO294" s="549">
        <v>1.8494360000000001</v>
      </c>
      <c r="AP294" s="550">
        <v>3.012086</v>
      </c>
      <c r="AQ294" s="124">
        <f t="shared" ref="AQ294:AQ344" si="198">AN294-AP294</f>
        <v>22.077334</v>
      </c>
      <c r="AR294" s="125">
        <f t="shared" si="186"/>
        <v>23.239984</v>
      </c>
      <c r="AS294" s="126">
        <f t="shared" si="186"/>
        <v>-1.16265</v>
      </c>
      <c r="AT294" s="314">
        <f t="shared" ref="AT294:AT344" si="199">(AN294-AP294)/AN294</f>
        <v>0.87994596925716095</v>
      </c>
      <c r="AU294" s="314">
        <f t="shared" si="179"/>
        <v>0.92628621945027023</v>
      </c>
      <c r="AV294" s="314">
        <f t="shared" si="187"/>
        <v>-4.6340250193109285E-2</v>
      </c>
      <c r="AW294" s="128">
        <f t="shared" si="180"/>
        <v>1.0526626086283788</v>
      </c>
      <c r="AX294" s="129">
        <f t="shared" si="188"/>
        <v>-5.2662608628378765E-2</v>
      </c>
      <c r="AY294" s="82">
        <v>1981</v>
      </c>
      <c r="AZ294" s="87" t="s">
        <v>512</v>
      </c>
      <c r="BA294" s="82" t="s">
        <v>476</v>
      </c>
      <c r="BB294" s="82" t="s">
        <v>18</v>
      </c>
      <c r="BC294" s="82" t="s">
        <v>265</v>
      </c>
      <c r="BD294" s="1132" t="s">
        <v>313</v>
      </c>
      <c r="BE294" s="548">
        <v>21.012979999999999</v>
      </c>
      <c r="BF294" s="549">
        <v>1.5352730000000001</v>
      </c>
      <c r="BG294" s="550">
        <v>2.5100189999999998</v>
      </c>
      <c r="BH294" s="124">
        <f t="shared" si="154"/>
        <v>18.502960999999999</v>
      </c>
      <c r="BI294" s="125">
        <f t="shared" si="182"/>
        <v>19.477706999999999</v>
      </c>
      <c r="BJ294" s="126">
        <f t="shared" si="182"/>
        <v>-0.97474599999999967</v>
      </c>
      <c r="BK294" s="314">
        <f t="shared" si="155"/>
        <v>0.88054911773579947</v>
      </c>
      <c r="BL294" s="314">
        <f t="shared" si="156"/>
        <v>0.92693692184544985</v>
      </c>
      <c r="BM294" s="314">
        <f t="shared" si="170"/>
        <v>-4.6387804109650307E-2</v>
      </c>
      <c r="BN294" s="128">
        <f t="shared" si="157"/>
        <v>1.0526805412387779</v>
      </c>
      <c r="BO294" s="129">
        <f t="shared" si="189"/>
        <v>-5.2680541238777932E-2</v>
      </c>
      <c r="BP294" s="81"/>
      <c r="BQ294" s="81"/>
      <c r="BR294" s="81"/>
      <c r="BS294" s="81"/>
      <c r="BT294" s="81"/>
      <c r="BU294" s="81"/>
      <c r="BV294" s="81"/>
      <c r="BW294" s="81"/>
      <c r="BX294" s="81"/>
    </row>
    <row r="295" spans="1:76" ht="11.45" customHeight="1">
      <c r="A295" s="663">
        <v>1975</v>
      </c>
      <c r="B295" s="87" t="s">
        <v>512</v>
      </c>
      <c r="C295" s="82" t="s">
        <v>476</v>
      </c>
      <c r="D295" s="82" t="s">
        <v>50</v>
      </c>
      <c r="E295" s="82" t="s">
        <v>266</v>
      </c>
      <c r="F295" s="506" t="s">
        <v>313</v>
      </c>
      <c r="G295" s="124">
        <v>25.72035</v>
      </c>
      <c r="H295" s="125">
        <v>8.913449</v>
      </c>
      <c r="I295" s="126">
        <v>12.5473</v>
      </c>
      <c r="J295" s="124">
        <f t="shared" si="190"/>
        <v>13.17305</v>
      </c>
      <c r="K295" s="125">
        <f t="shared" si="152"/>
        <v>16.806901</v>
      </c>
      <c r="L295" s="126">
        <f t="shared" si="152"/>
        <v>-3.6338509999999999</v>
      </c>
      <c r="M295" s="314">
        <f t="shared" si="191"/>
        <v>0.51216449231833938</v>
      </c>
      <c r="N295" s="314">
        <f t="shared" si="192"/>
        <v>0.65344760082969322</v>
      </c>
      <c r="O295" s="314">
        <f t="shared" si="164"/>
        <v>-0.14128310851135384</v>
      </c>
      <c r="P295" s="128">
        <f t="shared" si="193"/>
        <v>1.275854946272883</v>
      </c>
      <c r="Q295" s="129">
        <f t="shared" si="165"/>
        <v>-0.27585494627288287</v>
      </c>
      <c r="R295" s="82">
        <v>1975</v>
      </c>
      <c r="S295" s="82" t="s">
        <v>476</v>
      </c>
      <c r="T295" s="82" t="s">
        <v>50</v>
      </c>
      <c r="U295" s="82" t="s">
        <v>266</v>
      </c>
      <c r="V295" s="506" t="s">
        <v>313</v>
      </c>
      <c r="W295" s="124">
        <v>23.456099999999999</v>
      </c>
      <c r="X295" s="125">
        <v>4.6922240000000004</v>
      </c>
      <c r="Y295" s="126">
        <v>6.4822559999999996</v>
      </c>
      <c r="Z295" s="124">
        <f t="shared" si="194"/>
        <v>16.973844</v>
      </c>
      <c r="AA295" s="125">
        <f t="shared" si="153"/>
        <v>18.763876</v>
      </c>
      <c r="AB295" s="126">
        <f t="shared" si="153"/>
        <v>-1.7900319999999992</v>
      </c>
      <c r="AC295" s="314">
        <f t="shared" si="195"/>
        <v>0.723643060866896</v>
      </c>
      <c r="AD295" s="314">
        <f t="shared" si="196"/>
        <v>0.79995719663541687</v>
      </c>
      <c r="AE295" s="314">
        <f t="shared" si="166"/>
        <v>-7.6314135768520738E-2</v>
      </c>
      <c r="AF295" s="128">
        <f t="shared" si="197"/>
        <v>1.1054582568332783</v>
      </c>
      <c r="AG295" s="129">
        <f t="shared" si="167"/>
        <v>-0.10545825683327827</v>
      </c>
      <c r="AH295" s="82">
        <v>1975</v>
      </c>
      <c r="AI295" s="87" t="s">
        <v>512</v>
      </c>
      <c r="AJ295" s="1084" t="s">
        <v>476</v>
      </c>
      <c r="AK295" s="1084" t="s">
        <v>50</v>
      </c>
      <c r="AL295" s="1084" t="s">
        <v>266</v>
      </c>
      <c r="AM295" s="1131" t="s">
        <v>313</v>
      </c>
      <c r="AN295" s="548">
        <v>21.247990000000001</v>
      </c>
      <c r="AO295" s="549">
        <v>2.017096</v>
      </c>
      <c r="AP295" s="550">
        <v>2.7739259999999999</v>
      </c>
      <c r="AQ295" s="124">
        <f t="shared" si="198"/>
        <v>18.474064000000002</v>
      </c>
      <c r="AR295" s="125">
        <f t="shared" si="186"/>
        <v>19.230894000000003</v>
      </c>
      <c r="AS295" s="126">
        <f t="shared" si="186"/>
        <v>-0.75682999999999989</v>
      </c>
      <c r="AT295" s="314">
        <f t="shared" si="199"/>
        <v>0.86944995738420439</v>
      </c>
      <c r="AU295" s="314">
        <f t="shared" si="179"/>
        <v>0.90506885592472519</v>
      </c>
      <c r="AV295" s="314">
        <f t="shared" si="187"/>
        <v>-3.5618898540520763E-2</v>
      </c>
      <c r="AW295" s="128">
        <f t="shared" si="180"/>
        <v>1.0409671634784854</v>
      </c>
      <c r="AX295" s="129">
        <f t="shared" si="188"/>
        <v>-4.0967163478485287E-2</v>
      </c>
      <c r="AY295" s="82">
        <v>1975</v>
      </c>
      <c r="AZ295" s="87" t="s">
        <v>512</v>
      </c>
      <c r="BA295" s="82" t="s">
        <v>476</v>
      </c>
      <c r="BB295" s="82" t="s">
        <v>50</v>
      </c>
      <c r="BC295" s="82" t="s">
        <v>266</v>
      </c>
      <c r="BD295" s="1132" t="s">
        <v>313</v>
      </c>
      <c r="BE295" s="124">
        <v>18.249680000000001</v>
      </c>
      <c r="BF295" s="125">
        <v>2.252389</v>
      </c>
      <c r="BG295" s="126">
        <v>3.0292050000000001</v>
      </c>
      <c r="BH295" s="124">
        <f t="shared" si="154"/>
        <v>15.220475</v>
      </c>
      <c r="BI295" s="125">
        <f t="shared" si="182"/>
        <v>15.997291000000001</v>
      </c>
      <c r="BJ295" s="126">
        <f t="shared" si="182"/>
        <v>-0.77681600000000017</v>
      </c>
      <c r="BK295" s="314">
        <f t="shared" si="155"/>
        <v>0.83401325393102776</v>
      </c>
      <c r="BL295" s="314">
        <f t="shared" si="156"/>
        <v>0.87657926056785651</v>
      </c>
      <c r="BM295" s="314">
        <f t="shared" si="170"/>
        <v>-4.2566006636828704E-2</v>
      </c>
      <c r="BN295" s="128">
        <f t="shared" si="157"/>
        <v>1.0510375661731977</v>
      </c>
      <c r="BO295" s="129">
        <f t="shared" si="189"/>
        <v>-5.1037566173197629E-2</v>
      </c>
      <c r="BP295" s="81"/>
      <c r="BQ295" s="81"/>
      <c r="BR295" s="81"/>
      <c r="BS295" s="81"/>
      <c r="BT295" s="81"/>
      <c r="BU295" s="81"/>
      <c r="BV295" s="81"/>
      <c r="BW295" s="81"/>
      <c r="BX295" s="81"/>
    </row>
    <row r="296" spans="1:76" ht="11.45" customHeight="1">
      <c r="A296" s="662">
        <v>1967</v>
      </c>
      <c r="B296" s="91" t="s">
        <v>512</v>
      </c>
      <c r="C296" s="121" t="s">
        <v>476</v>
      </c>
      <c r="D296" s="121" t="s">
        <v>50</v>
      </c>
      <c r="E296" s="121" t="s">
        <v>267</v>
      </c>
      <c r="F296" s="507" t="s">
        <v>313</v>
      </c>
      <c r="G296" s="548">
        <v>21.03238</v>
      </c>
      <c r="H296" s="549">
        <v>12.38626</v>
      </c>
      <c r="I296" s="550">
        <v>15.97527</v>
      </c>
      <c r="J296" s="337">
        <f t="shared" si="190"/>
        <v>5.0571099999999998</v>
      </c>
      <c r="K296" s="338">
        <f t="shared" si="152"/>
        <v>8.6461199999999998</v>
      </c>
      <c r="L296" s="525">
        <f t="shared" si="152"/>
        <v>-3.58901</v>
      </c>
      <c r="M296" s="341">
        <f t="shared" si="191"/>
        <v>0.24044402012515939</v>
      </c>
      <c r="N296" s="341">
        <f t="shared" si="192"/>
        <v>0.41108614431652529</v>
      </c>
      <c r="O296" s="341">
        <f t="shared" si="164"/>
        <v>-0.17064212419136587</v>
      </c>
      <c r="P296" s="526">
        <f t="shared" si="193"/>
        <v>1.7096958539561133</v>
      </c>
      <c r="Q296" s="527">
        <f t="shared" si="165"/>
        <v>-0.70969585395611334</v>
      </c>
      <c r="R296" s="121">
        <v>1967</v>
      </c>
      <c r="S296" s="121" t="s">
        <v>476</v>
      </c>
      <c r="T296" s="121" t="s">
        <v>50</v>
      </c>
      <c r="U296" s="121" t="s">
        <v>267</v>
      </c>
      <c r="V296" s="507" t="s">
        <v>313</v>
      </c>
      <c r="W296" s="548">
        <v>18.368099999999998</v>
      </c>
      <c r="X296" s="549">
        <v>8.4683410000000006</v>
      </c>
      <c r="Y296" s="550">
        <v>10.634980000000001</v>
      </c>
      <c r="Z296" s="337">
        <f t="shared" si="194"/>
        <v>7.7331199999999978</v>
      </c>
      <c r="AA296" s="338">
        <f t="shared" si="153"/>
        <v>9.8997589999999978</v>
      </c>
      <c r="AB296" s="525">
        <f t="shared" si="153"/>
        <v>-2.166639</v>
      </c>
      <c r="AC296" s="341">
        <f t="shared" si="195"/>
        <v>0.42100816088762577</v>
      </c>
      <c r="AD296" s="341">
        <f t="shared" si="196"/>
        <v>0.53896478133285419</v>
      </c>
      <c r="AE296" s="341">
        <f t="shared" si="166"/>
        <v>-0.11795662044522842</v>
      </c>
      <c r="AF296" s="526">
        <f t="shared" si="197"/>
        <v>1.2801765652155923</v>
      </c>
      <c r="AG296" s="527">
        <f t="shared" si="167"/>
        <v>-0.28017656521559225</v>
      </c>
      <c r="AH296" s="121">
        <v>1967</v>
      </c>
      <c r="AI296" s="91" t="s">
        <v>512</v>
      </c>
      <c r="AJ296" s="1113" t="s">
        <v>476</v>
      </c>
      <c r="AK296" s="1113" t="s">
        <v>50</v>
      </c>
      <c r="AL296" s="1113" t="s">
        <v>267</v>
      </c>
      <c r="AM296" s="1134" t="s">
        <v>313</v>
      </c>
      <c r="AN296" s="548">
        <v>15.87941</v>
      </c>
      <c r="AO296" s="549">
        <v>5.4944740000000003</v>
      </c>
      <c r="AP296" s="550">
        <v>6.4203080000000003</v>
      </c>
      <c r="AQ296" s="337">
        <f t="shared" si="198"/>
        <v>9.4591019999999997</v>
      </c>
      <c r="AR296" s="338">
        <f t="shared" si="186"/>
        <v>10.384936</v>
      </c>
      <c r="AS296" s="525">
        <f t="shared" si="186"/>
        <v>-0.92583400000000005</v>
      </c>
      <c r="AT296" s="341">
        <f t="shared" si="199"/>
        <v>0.59568346682905726</v>
      </c>
      <c r="AU296" s="341">
        <f t="shared" si="179"/>
        <v>0.65398752220642953</v>
      </c>
      <c r="AV296" s="341">
        <f t="shared" si="187"/>
        <v>-5.8304055377372335E-2</v>
      </c>
      <c r="AW296" s="526">
        <f t="shared" si="180"/>
        <v>1.0978775786538721</v>
      </c>
      <c r="AX296" s="527">
        <f t="shared" si="188"/>
        <v>-9.7877578653872227E-2</v>
      </c>
      <c r="AY296" s="121">
        <v>1967</v>
      </c>
      <c r="AZ296" s="91" t="s">
        <v>512</v>
      </c>
      <c r="BA296" s="121" t="s">
        <v>476</v>
      </c>
      <c r="BB296" s="121" t="s">
        <v>50</v>
      </c>
      <c r="BC296" s="121" t="s">
        <v>267</v>
      </c>
      <c r="BD296" s="1135" t="s">
        <v>313</v>
      </c>
      <c r="BE296" s="548">
        <v>14.68242</v>
      </c>
      <c r="BF296" s="549">
        <v>4.6692830000000001</v>
      </c>
      <c r="BG296" s="550">
        <v>5.544829</v>
      </c>
      <c r="BH296" s="337">
        <f t="shared" si="154"/>
        <v>9.1375910000000005</v>
      </c>
      <c r="BI296" s="338">
        <f t="shared" si="182"/>
        <v>10.013137</v>
      </c>
      <c r="BJ296" s="525">
        <f t="shared" si="182"/>
        <v>-0.87554599999999994</v>
      </c>
      <c r="BK296" s="341">
        <f t="shared" si="155"/>
        <v>0.62234910866192361</v>
      </c>
      <c r="BL296" s="341">
        <f t="shared" si="156"/>
        <v>0.6819813763671112</v>
      </c>
      <c r="BM296" s="341">
        <f t="shared" si="170"/>
        <v>-5.9632267705187557E-2</v>
      </c>
      <c r="BN296" s="526">
        <f t="shared" si="157"/>
        <v>1.0958180334401046</v>
      </c>
      <c r="BO296" s="527">
        <f t="shared" si="189"/>
        <v>-9.5818033440104713E-2</v>
      </c>
      <c r="BP296" s="81"/>
      <c r="BQ296" s="81"/>
      <c r="BR296" s="81"/>
      <c r="BS296" s="81"/>
      <c r="BT296" s="81"/>
      <c r="BU296" s="81"/>
      <c r="BV296" s="81"/>
      <c r="BW296" s="81"/>
      <c r="BX296" s="81"/>
    </row>
    <row r="297" spans="1:76" ht="11.45" customHeight="1">
      <c r="A297" s="663">
        <v>2013</v>
      </c>
      <c r="B297" s="87" t="s">
        <v>513</v>
      </c>
      <c r="C297" s="82" t="s">
        <v>477</v>
      </c>
      <c r="D297" s="82" t="s">
        <v>20</v>
      </c>
      <c r="E297" s="82" t="s">
        <v>268</v>
      </c>
      <c r="F297" s="506" t="s">
        <v>313</v>
      </c>
      <c r="G297" s="513">
        <v>23.906189999999999</v>
      </c>
      <c r="H297" s="514">
        <v>5.2546799999999996</v>
      </c>
      <c r="I297" s="515">
        <v>14.775980000000001</v>
      </c>
      <c r="J297" s="124">
        <f t="shared" si="190"/>
        <v>9.1302099999999982</v>
      </c>
      <c r="K297" s="125">
        <f t="shared" si="152"/>
        <v>18.651509999999998</v>
      </c>
      <c r="L297" s="126">
        <f t="shared" si="152"/>
        <v>-9.5213000000000001</v>
      </c>
      <c r="M297" s="314">
        <f t="shared" si="191"/>
        <v>0.38191823958564702</v>
      </c>
      <c r="N297" s="314">
        <f t="shared" si="192"/>
        <v>0.78019584049152124</v>
      </c>
      <c r="O297" s="314">
        <f t="shared" si="164"/>
        <v>-0.39827760090587422</v>
      </c>
      <c r="P297" s="128">
        <f t="shared" si="193"/>
        <v>2.0428347212167082</v>
      </c>
      <c r="Q297" s="129">
        <f t="shared" si="165"/>
        <v>-1.0428347212167082</v>
      </c>
      <c r="R297" s="82">
        <v>2013</v>
      </c>
      <c r="S297" s="82" t="s">
        <v>477</v>
      </c>
      <c r="T297" s="82" t="s">
        <v>20</v>
      </c>
      <c r="U297" s="82" t="s">
        <v>268</v>
      </c>
      <c r="V297" s="506" t="s">
        <v>313</v>
      </c>
      <c r="W297" s="513">
        <v>21.361419999999999</v>
      </c>
      <c r="X297" s="514">
        <v>1.597612</v>
      </c>
      <c r="Y297" s="515">
        <v>8.7446210000000004</v>
      </c>
      <c r="Z297" s="124">
        <f t="shared" si="194"/>
        <v>12.616798999999999</v>
      </c>
      <c r="AA297" s="125">
        <f t="shared" si="153"/>
        <v>19.763807999999997</v>
      </c>
      <c r="AB297" s="126">
        <f t="shared" si="153"/>
        <v>-7.1470090000000006</v>
      </c>
      <c r="AC297" s="314">
        <f t="shared" si="195"/>
        <v>0.59063484543630518</v>
      </c>
      <c r="AD297" s="314">
        <f t="shared" si="196"/>
        <v>0.92521040267922261</v>
      </c>
      <c r="AE297" s="314">
        <f t="shared" si="166"/>
        <v>-0.33457555724291743</v>
      </c>
      <c r="AF297" s="128">
        <f t="shared" si="197"/>
        <v>1.566467691210742</v>
      </c>
      <c r="AG297" s="129">
        <f t="shared" si="167"/>
        <v>-0.56646769121074225</v>
      </c>
      <c r="AH297" s="82">
        <v>2013</v>
      </c>
      <c r="AI297" s="87" t="s">
        <v>513</v>
      </c>
      <c r="AJ297" s="1084" t="s">
        <v>477</v>
      </c>
      <c r="AK297" s="1084" t="s">
        <v>20</v>
      </c>
      <c r="AL297" s="1084" t="s">
        <v>268</v>
      </c>
      <c r="AM297" s="1131" t="s">
        <v>313</v>
      </c>
      <c r="AN297" s="545">
        <v>18.484470000000002</v>
      </c>
      <c r="AO297" s="546">
        <v>0.72406700000000002</v>
      </c>
      <c r="AP297" s="547">
        <v>3.810257</v>
      </c>
      <c r="AQ297" s="124">
        <f t="shared" si="198"/>
        <v>14.674213000000002</v>
      </c>
      <c r="AR297" s="125">
        <f t="shared" ref="AR297:AS311" si="200">AN297-AO297</f>
        <v>17.760403</v>
      </c>
      <c r="AS297" s="126">
        <f t="shared" si="200"/>
        <v>-3.0861900000000002</v>
      </c>
      <c r="AT297" s="314">
        <f t="shared" si="199"/>
        <v>0.79386712196779241</v>
      </c>
      <c r="AU297" s="314">
        <f t="shared" si="179"/>
        <v>0.96082836023970386</v>
      </c>
      <c r="AV297" s="314">
        <f t="shared" si="187"/>
        <v>-0.16696123827191151</v>
      </c>
      <c r="AW297" s="128">
        <f t="shared" si="180"/>
        <v>1.2103138342069859</v>
      </c>
      <c r="AX297" s="129">
        <f t="shared" si="188"/>
        <v>-0.21031383420698607</v>
      </c>
      <c r="AY297" s="82">
        <v>2013</v>
      </c>
      <c r="AZ297" s="87" t="s">
        <v>513</v>
      </c>
      <c r="BA297" s="82" t="s">
        <v>477</v>
      </c>
      <c r="BB297" s="82" t="s">
        <v>20</v>
      </c>
      <c r="BC297" s="82" t="s">
        <v>268</v>
      </c>
      <c r="BD297" s="1132" t="s">
        <v>313</v>
      </c>
      <c r="BE297" s="513">
        <v>16.312919999999998</v>
      </c>
      <c r="BF297" s="514">
        <v>0.84757800000000005</v>
      </c>
      <c r="BG297" s="515">
        <v>3.5392250000000001</v>
      </c>
      <c r="BH297" s="124">
        <f t="shared" si="154"/>
        <v>12.773694999999998</v>
      </c>
      <c r="BI297" s="125">
        <f t="shared" si="182"/>
        <v>15.465341999999998</v>
      </c>
      <c r="BJ297" s="126">
        <f t="shared" si="182"/>
        <v>-2.6916470000000001</v>
      </c>
      <c r="BK297" s="127">
        <f t="shared" si="155"/>
        <v>0.78304160138099121</v>
      </c>
      <c r="BL297" s="127">
        <f t="shared" si="156"/>
        <v>0.94804253315776699</v>
      </c>
      <c r="BM297" s="127">
        <f t="shared" si="170"/>
        <v>-0.16500093177677574</v>
      </c>
      <c r="BN297" s="128">
        <f t="shared" si="157"/>
        <v>1.2107179637528531</v>
      </c>
      <c r="BO297" s="129">
        <f t="shared" si="189"/>
        <v>-0.21071796375285307</v>
      </c>
      <c r="BP297" s="81"/>
      <c r="BQ297" s="81"/>
      <c r="BR297" s="81"/>
      <c r="BS297" s="81"/>
      <c r="BT297" s="81"/>
      <c r="BU297" s="81"/>
      <c r="BV297" s="81"/>
      <c r="BW297" s="81"/>
      <c r="BX297" s="81"/>
    </row>
    <row r="298" spans="1:76" ht="11.45" customHeight="1">
      <c r="A298" s="663">
        <v>2010</v>
      </c>
      <c r="B298" s="87" t="s">
        <v>513</v>
      </c>
      <c r="C298" s="82" t="s">
        <v>477</v>
      </c>
      <c r="D298" s="82" t="s">
        <v>4</v>
      </c>
      <c r="E298" s="82" t="s">
        <v>269</v>
      </c>
      <c r="F298" s="506" t="s">
        <v>313</v>
      </c>
      <c r="G298" s="124">
        <v>23.100750000000001</v>
      </c>
      <c r="H298" s="125">
        <v>5.6278649999999999</v>
      </c>
      <c r="I298" s="126">
        <v>16.161660000000001</v>
      </c>
      <c r="J298" s="124">
        <f t="shared" si="190"/>
        <v>6.9390900000000002</v>
      </c>
      <c r="K298" s="125">
        <f t="shared" si="152"/>
        <v>17.472885000000002</v>
      </c>
      <c r="L298" s="126">
        <f t="shared" si="152"/>
        <v>-10.533795000000001</v>
      </c>
      <c r="M298" s="314">
        <f t="shared" si="191"/>
        <v>0.3003837537742281</v>
      </c>
      <c r="N298" s="314">
        <f t="shared" si="192"/>
        <v>0.75637739034446938</v>
      </c>
      <c r="O298" s="314">
        <f t="shared" si="164"/>
        <v>-0.45599363657024128</v>
      </c>
      <c r="P298" s="128">
        <f t="shared" si="193"/>
        <v>2.5180369472077753</v>
      </c>
      <c r="Q298" s="129">
        <f t="shared" si="165"/>
        <v>-1.5180369472077753</v>
      </c>
      <c r="R298" s="82">
        <v>2010</v>
      </c>
      <c r="S298" s="82" t="s">
        <v>477</v>
      </c>
      <c r="T298" s="82" t="s">
        <v>4</v>
      </c>
      <c r="U298" s="82" t="s">
        <v>269</v>
      </c>
      <c r="V298" s="506" t="s">
        <v>313</v>
      </c>
      <c r="W298" s="124">
        <v>20.637810000000002</v>
      </c>
      <c r="X298" s="125">
        <v>2.5448819999999999</v>
      </c>
      <c r="Y298" s="126">
        <v>9.1513150000000003</v>
      </c>
      <c r="Z298" s="124">
        <f t="shared" si="194"/>
        <v>11.486495000000001</v>
      </c>
      <c r="AA298" s="125">
        <f t="shared" si="153"/>
        <v>18.092928000000001</v>
      </c>
      <c r="AB298" s="126">
        <f t="shared" si="153"/>
        <v>-6.6064330000000009</v>
      </c>
      <c r="AC298" s="314">
        <f t="shared" si="195"/>
        <v>0.55657528584670568</v>
      </c>
      <c r="AD298" s="314">
        <f t="shared" si="196"/>
        <v>0.87668836955083895</v>
      </c>
      <c r="AE298" s="314">
        <f t="shared" si="166"/>
        <v>-0.32011308370413333</v>
      </c>
      <c r="AF298" s="128">
        <f t="shared" si="197"/>
        <v>1.5751478584198224</v>
      </c>
      <c r="AG298" s="129">
        <f t="shared" si="167"/>
        <v>-0.57514785841982263</v>
      </c>
      <c r="AH298" s="82">
        <v>2010</v>
      </c>
      <c r="AI298" s="87" t="s">
        <v>513</v>
      </c>
      <c r="AJ298" s="1084" t="s">
        <v>477</v>
      </c>
      <c r="AK298" s="1084" t="s">
        <v>4</v>
      </c>
      <c r="AL298" s="1084" t="s">
        <v>269</v>
      </c>
      <c r="AM298" s="1131" t="s">
        <v>313</v>
      </c>
      <c r="AN298" s="548">
        <v>18.38814</v>
      </c>
      <c r="AO298" s="549">
        <v>1.0271600000000001</v>
      </c>
      <c r="AP298" s="550">
        <v>5.1095220000000001</v>
      </c>
      <c r="AQ298" s="124">
        <f t="shared" si="198"/>
        <v>13.278618</v>
      </c>
      <c r="AR298" s="125">
        <f t="shared" si="200"/>
        <v>17.360980000000001</v>
      </c>
      <c r="AS298" s="126">
        <f t="shared" si="200"/>
        <v>-4.0823619999999998</v>
      </c>
      <c r="AT298" s="314">
        <f t="shared" si="199"/>
        <v>0.7221294812852197</v>
      </c>
      <c r="AU298" s="314">
        <f t="shared" si="179"/>
        <v>0.94414008159607232</v>
      </c>
      <c r="AV298" s="314">
        <f t="shared" si="187"/>
        <v>-0.22201060031085254</v>
      </c>
      <c r="AW298" s="128">
        <f t="shared" si="180"/>
        <v>1.3074387711130784</v>
      </c>
      <c r="AX298" s="129">
        <f t="shared" si="188"/>
        <v>-0.30743877111307816</v>
      </c>
      <c r="AY298" s="82">
        <v>2010</v>
      </c>
      <c r="AZ298" s="87" t="s">
        <v>513</v>
      </c>
      <c r="BA298" s="82" t="s">
        <v>477</v>
      </c>
      <c r="BB298" s="82" t="s">
        <v>4</v>
      </c>
      <c r="BC298" s="82" t="s">
        <v>269</v>
      </c>
      <c r="BD298" s="1132" t="s">
        <v>313</v>
      </c>
      <c r="BE298" s="124">
        <v>15.673069999999999</v>
      </c>
      <c r="BF298" s="125">
        <v>1.1122700000000001</v>
      </c>
      <c r="BG298" s="126">
        <v>4.1688749999999999</v>
      </c>
      <c r="BH298" s="124">
        <f t="shared" si="154"/>
        <v>11.504194999999999</v>
      </c>
      <c r="BI298" s="125">
        <f t="shared" si="182"/>
        <v>14.560799999999999</v>
      </c>
      <c r="BJ298" s="126">
        <f t="shared" si="182"/>
        <v>-3.0566049999999998</v>
      </c>
      <c r="BK298" s="127">
        <f t="shared" si="155"/>
        <v>0.73401031195547517</v>
      </c>
      <c r="BL298" s="127">
        <f t="shared" si="156"/>
        <v>0.92903304840723611</v>
      </c>
      <c r="BM298" s="127">
        <f t="shared" si="170"/>
        <v>-0.19502273645176088</v>
      </c>
      <c r="BN298" s="128">
        <f t="shared" si="157"/>
        <v>1.2656948182815051</v>
      </c>
      <c r="BO298" s="129">
        <f t="shared" si="189"/>
        <v>-0.26569481828150515</v>
      </c>
      <c r="BP298" s="81"/>
      <c r="BQ298" s="81"/>
      <c r="BR298" s="81"/>
      <c r="BS298" s="81"/>
      <c r="BT298" s="81"/>
      <c r="BU298" s="81"/>
      <c r="BV298" s="81"/>
      <c r="BW298" s="81"/>
      <c r="BX298" s="81"/>
    </row>
    <row r="299" spans="1:76" ht="11.45" customHeight="1">
      <c r="A299" s="663">
        <v>2007</v>
      </c>
      <c r="B299" s="87" t="s">
        <v>513</v>
      </c>
      <c r="C299" s="82" t="s">
        <v>477</v>
      </c>
      <c r="D299" s="82" t="s">
        <v>6</v>
      </c>
      <c r="E299" s="82" t="s">
        <v>270</v>
      </c>
      <c r="F299" s="506" t="s">
        <v>313</v>
      </c>
      <c r="G299" s="124">
        <v>22.26107</v>
      </c>
      <c r="H299" s="125">
        <v>6.5885429999999996</v>
      </c>
      <c r="I299" s="126">
        <v>16.73076</v>
      </c>
      <c r="J299" s="124">
        <f t="shared" si="190"/>
        <v>5.5303100000000001</v>
      </c>
      <c r="K299" s="125">
        <f t="shared" si="152"/>
        <v>15.672527000000001</v>
      </c>
      <c r="L299" s="126">
        <f t="shared" si="152"/>
        <v>-10.142217</v>
      </c>
      <c r="M299" s="314">
        <f t="shared" si="191"/>
        <v>0.24842965769390241</v>
      </c>
      <c r="N299" s="314">
        <f t="shared" si="192"/>
        <v>0.70403295978135827</v>
      </c>
      <c r="O299" s="314">
        <f t="shared" si="164"/>
        <v>-0.45560330208745581</v>
      </c>
      <c r="P299" s="128">
        <f t="shared" si="193"/>
        <v>2.8339328175093259</v>
      </c>
      <c r="Q299" s="129">
        <f t="shared" si="165"/>
        <v>-1.8339328175093259</v>
      </c>
      <c r="R299" s="82">
        <v>2007</v>
      </c>
      <c r="S299" s="82" t="s">
        <v>477</v>
      </c>
      <c r="T299" s="82" t="s">
        <v>6</v>
      </c>
      <c r="U299" s="82" t="s">
        <v>270</v>
      </c>
      <c r="V299" s="506" t="s">
        <v>313</v>
      </c>
      <c r="W299" s="124">
        <v>19.806319999999999</v>
      </c>
      <c r="X299" s="125">
        <v>3.391454</v>
      </c>
      <c r="Y299" s="126">
        <v>9.8784150000000004</v>
      </c>
      <c r="Z299" s="124">
        <f t="shared" si="194"/>
        <v>9.9279049999999991</v>
      </c>
      <c r="AA299" s="125">
        <f t="shared" si="153"/>
        <v>16.414866</v>
      </c>
      <c r="AB299" s="126">
        <f t="shared" si="153"/>
        <v>-6.4869610000000009</v>
      </c>
      <c r="AC299" s="314">
        <f t="shared" si="195"/>
        <v>0.50124934869274052</v>
      </c>
      <c r="AD299" s="314">
        <f t="shared" si="196"/>
        <v>0.8287690999640519</v>
      </c>
      <c r="AE299" s="314">
        <f t="shared" si="166"/>
        <v>-0.32751975127131144</v>
      </c>
      <c r="AF299" s="128">
        <f t="shared" si="197"/>
        <v>1.6534068365883841</v>
      </c>
      <c r="AG299" s="129">
        <f t="shared" si="167"/>
        <v>-0.65340683658838405</v>
      </c>
      <c r="AH299" s="82">
        <v>2007</v>
      </c>
      <c r="AI299" s="87" t="s">
        <v>513</v>
      </c>
      <c r="AJ299" s="1084" t="s">
        <v>477</v>
      </c>
      <c r="AK299" s="1084" t="s">
        <v>6</v>
      </c>
      <c r="AL299" s="1084" t="s">
        <v>270</v>
      </c>
      <c r="AM299" s="1131" t="s">
        <v>313</v>
      </c>
      <c r="AN299" s="548">
        <v>17.634119999999999</v>
      </c>
      <c r="AO299" s="549">
        <v>1.86006</v>
      </c>
      <c r="AP299" s="550">
        <v>6.156854</v>
      </c>
      <c r="AQ299" s="124">
        <f t="shared" si="198"/>
        <v>11.477266</v>
      </c>
      <c r="AR299" s="125">
        <f t="shared" si="200"/>
        <v>15.774059999999999</v>
      </c>
      <c r="AS299" s="126">
        <f t="shared" si="200"/>
        <v>-4.2967940000000002</v>
      </c>
      <c r="AT299" s="314">
        <f t="shared" si="199"/>
        <v>0.65085561400285363</v>
      </c>
      <c r="AU299" s="314">
        <f t="shared" si="179"/>
        <v>0.89451926152254824</v>
      </c>
      <c r="AV299" s="314">
        <f t="shared" si="187"/>
        <v>-0.2436636475196948</v>
      </c>
      <c r="AW299" s="128">
        <f t="shared" si="180"/>
        <v>1.3743743501283319</v>
      </c>
      <c r="AX299" s="129">
        <f t="shared" si="188"/>
        <v>-0.37437435012833198</v>
      </c>
      <c r="AY299" s="82">
        <v>2007</v>
      </c>
      <c r="AZ299" s="87" t="s">
        <v>513</v>
      </c>
      <c r="BA299" s="82" t="s">
        <v>477</v>
      </c>
      <c r="BB299" s="82" t="s">
        <v>6</v>
      </c>
      <c r="BC299" s="82" t="s">
        <v>270</v>
      </c>
      <c r="BD299" s="1132" t="s">
        <v>313</v>
      </c>
      <c r="BE299" s="124">
        <v>15.04541</v>
      </c>
      <c r="BF299" s="125">
        <v>1.6386890000000001</v>
      </c>
      <c r="BG299" s="126">
        <v>5.071148</v>
      </c>
      <c r="BH299" s="124">
        <f t="shared" si="154"/>
        <v>9.9742619999999995</v>
      </c>
      <c r="BI299" s="125">
        <f t="shared" si="182"/>
        <v>13.406721000000001</v>
      </c>
      <c r="BJ299" s="126">
        <f t="shared" si="182"/>
        <v>-3.4324589999999997</v>
      </c>
      <c r="BK299" s="127">
        <f t="shared" si="155"/>
        <v>0.66294384799084893</v>
      </c>
      <c r="BL299" s="127">
        <f t="shared" si="156"/>
        <v>0.8910837923326782</v>
      </c>
      <c r="BM299" s="127">
        <f t="shared" si="170"/>
        <v>-0.22813994434182913</v>
      </c>
      <c r="BN299" s="128">
        <f t="shared" si="157"/>
        <v>1.3441316259789449</v>
      </c>
      <c r="BO299" s="129">
        <f t="shared" si="189"/>
        <v>-0.34413162597894459</v>
      </c>
      <c r="BP299" s="81"/>
      <c r="BQ299" s="81"/>
      <c r="BR299" s="81"/>
      <c r="BS299" s="81"/>
      <c r="BT299" s="81"/>
      <c r="BU299" s="81"/>
      <c r="BV299" s="81"/>
      <c r="BW299" s="81"/>
      <c r="BX299" s="81"/>
    </row>
    <row r="300" spans="1:76" ht="11.45" customHeight="1">
      <c r="A300" s="663">
        <v>2004</v>
      </c>
      <c r="B300" s="87" t="s">
        <v>513</v>
      </c>
      <c r="C300" s="82" t="s">
        <v>477</v>
      </c>
      <c r="D300" s="82" t="s">
        <v>8</v>
      </c>
      <c r="E300" s="82" t="s">
        <v>271</v>
      </c>
      <c r="F300" s="506" t="s">
        <v>313</v>
      </c>
      <c r="G300" s="124">
        <v>24.233470000000001</v>
      </c>
      <c r="H300" s="125">
        <v>4.6576009999999997</v>
      </c>
      <c r="I300" s="126">
        <v>14.812379999999999</v>
      </c>
      <c r="J300" s="124">
        <f t="shared" si="190"/>
        <v>9.4210900000000013</v>
      </c>
      <c r="K300" s="125">
        <f t="shared" si="152"/>
        <v>19.575869000000001</v>
      </c>
      <c r="L300" s="126">
        <f t="shared" si="152"/>
        <v>-10.154779</v>
      </c>
      <c r="M300" s="314">
        <f t="shared" si="191"/>
        <v>0.38876355717938871</v>
      </c>
      <c r="N300" s="314">
        <f t="shared" si="192"/>
        <v>0.80780296837390597</v>
      </c>
      <c r="O300" s="314">
        <f t="shared" si="164"/>
        <v>-0.41903941119451732</v>
      </c>
      <c r="P300" s="128">
        <f t="shared" si="193"/>
        <v>2.0778772944531894</v>
      </c>
      <c r="Q300" s="129">
        <f t="shared" si="165"/>
        <v>-1.0778772944531894</v>
      </c>
      <c r="R300" s="82">
        <v>2004</v>
      </c>
      <c r="S300" s="82" t="s">
        <v>477</v>
      </c>
      <c r="T300" s="82" t="s">
        <v>8</v>
      </c>
      <c r="U300" s="82" t="s">
        <v>271</v>
      </c>
      <c r="V300" s="506" t="s">
        <v>313</v>
      </c>
      <c r="W300" s="124">
        <v>21.680440000000001</v>
      </c>
      <c r="X300" s="125">
        <v>2.4100079999999999</v>
      </c>
      <c r="Y300" s="126">
        <v>8.0005950000000006</v>
      </c>
      <c r="Z300" s="124">
        <f t="shared" si="194"/>
        <v>13.679845</v>
      </c>
      <c r="AA300" s="125">
        <f t="shared" si="153"/>
        <v>19.270432</v>
      </c>
      <c r="AB300" s="126">
        <f t="shared" si="153"/>
        <v>-5.5905870000000011</v>
      </c>
      <c r="AC300" s="314">
        <f t="shared" si="195"/>
        <v>0.63097635472342806</v>
      </c>
      <c r="AD300" s="314">
        <f t="shared" si="196"/>
        <v>0.88883952539708599</v>
      </c>
      <c r="AE300" s="314">
        <f t="shared" si="166"/>
        <v>-0.25786317067365794</v>
      </c>
      <c r="AF300" s="128">
        <f t="shared" si="197"/>
        <v>1.4086732707863283</v>
      </c>
      <c r="AG300" s="129">
        <f t="shared" si="167"/>
        <v>-0.40867327078632842</v>
      </c>
      <c r="AH300" s="82">
        <v>2004</v>
      </c>
      <c r="AI300" s="87" t="s">
        <v>513</v>
      </c>
      <c r="AJ300" s="1084" t="s">
        <v>477</v>
      </c>
      <c r="AK300" s="1084" t="s">
        <v>8</v>
      </c>
      <c r="AL300" s="1084" t="s">
        <v>271</v>
      </c>
      <c r="AM300" s="1131" t="s">
        <v>313</v>
      </c>
      <c r="AN300" s="548">
        <v>19.858139999999999</v>
      </c>
      <c r="AO300" s="549">
        <v>1.3065659999999999</v>
      </c>
      <c r="AP300" s="550">
        <v>4.2930149999999996</v>
      </c>
      <c r="AQ300" s="124">
        <f t="shared" si="198"/>
        <v>15.565124999999998</v>
      </c>
      <c r="AR300" s="125">
        <f t="shared" si="200"/>
        <v>18.551573999999999</v>
      </c>
      <c r="AS300" s="126">
        <f t="shared" si="200"/>
        <v>-2.9864489999999995</v>
      </c>
      <c r="AT300" s="314">
        <f t="shared" si="199"/>
        <v>0.78381585586565505</v>
      </c>
      <c r="AU300" s="314">
        <f t="shared" si="179"/>
        <v>0.93420501617976304</v>
      </c>
      <c r="AV300" s="314">
        <f t="shared" si="187"/>
        <v>-0.15038916031410796</v>
      </c>
      <c r="AW300" s="128">
        <f t="shared" si="180"/>
        <v>1.1918679740766618</v>
      </c>
      <c r="AX300" s="129">
        <f t="shared" si="188"/>
        <v>-0.19186797407666176</v>
      </c>
      <c r="AY300" s="82">
        <v>2004</v>
      </c>
      <c r="AZ300" s="87" t="s">
        <v>513</v>
      </c>
      <c r="BA300" s="82" t="s">
        <v>477</v>
      </c>
      <c r="BB300" s="82" t="s">
        <v>8</v>
      </c>
      <c r="BC300" s="82" t="s">
        <v>271</v>
      </c>
      <c r="BD300" s="1132" t="s">
        <v>313</v>
      </c>
      <c r="BE300" s="124">
        <v>16.486149999999999</v>
      </c>
      <c r="BF300" s="125">
        <v>1.201921</v>
      </c>
      <c r="BG300" s="126">
        <v>3.9922040000000001</v>
      </c>
      <c r="BH300" s="124">
        <f t="shared" si="154"/>
        <v>12.493945999999998</v>
      </c>
      <c r="BI300" s="125">
        <f t="shared" si="182"/>
        <v>15.284228999999998</v>
      </c>
      <c r="BJ300" s="126">
        <f t="shared" si="182"/>
        <v>-2.7902830000000001</v>
      </c>
      <c r="BK300" s="127">
        <f t="shared" si="155"/>
        <v>0.75784497896719361</v>
      </c>
      <c r="BL300" s="127">
        <f t="shared" si="156"/>
        <v>0.92709510710505483</v>
      </c>
      <c r="BM300" s="127">
        <f t="shared" si="170"/>
        <v>-0.16925012813786119</v>
      </c>
      <c r="BN300" s="128">
        <f t="shared" si="157"/>
        <v>1.2233308035747874</v>
      </c>
      <c r="BO300" s="129">
        <f t="shared" si="189"/>
        <v>-0.22333080357478738</v>
      </c>
      <c r="BP300" s="81"/>
      <c r="BQ300" s="81"/>
      <c r="BR300" s="81"/>
      <c r="BS300" s="81"/>
      <c r="BT300" s="81"/>
      <c r="BU300" s="81"/>
      <c r="BV300" s="81"/>
      <c r="BW300" s="81"/>
      <c r="BX300" s="81"/>
    </row>
    <row r="301" spans="1:76" ht="11.45" customHeight="1">
      <c r="A301" s="663">
        <v>2002</v>
      </c>
      <c r="B301" s="87" t="s">
        <v>513</v>
      </c>
      <c r="C301" s="82" t="s">
        <v>477</v>
      </c>
      <c r="D301" s="82" t="s">
        <v>10</v>
      </c>
      <c r="E301" s="82" t="s">
        <v>272</v>
      </c>
      <c r="F301" s="506" t="s">
        <v>313</v>
      </c>
      <c r="G301" s="124">
        <v>21.77205</v>
      </c>
      <c r="H301" s="125">
        <v>5.415254</v>
      </c>
      <c r="I301" s="126">
        <v>14.45382</v>
      </c>
      <c r="J301" s="124">
        <f t="shared" si="190"/>
        <v>7.3182299999999998</v>
      </c>
      <c r="K301" s="125">
        <f t="shared" si="152"/>
        <v>16.356795999999999</v>
      </c>
      <c r="L301" s="126">
        <f t="shared" si="152"/>
        <v>-9.0385659999999994</v>
      </c>
      <c r="M301" s="314">
        <f t="shared" si="191"/>
        <v>0.33612957897855278</v>
      </c>
      <c r="N301" s="314">
        <f t="shared" si="192"/>
        <v>0.7512749603275759</v>
      </c>
      <c r="O301" s="314">
        <f t="shared" si="164"/>
        <v>-0.41514538134902312</v>
      </c>
      <c r="P301" s="128">
        <f t="shared" si="193"/>
        <v>2.2350754212425681</v>
      </c>
      <c r="Q301" s="129">
        <f t="shared" si="165"/>
        <v>-1.2350754212425681</v>
      </c>
      <c r="R301" s="82">
        <v>2002</v>
      </c>
      <c r="S301" s="82" t="s">
        <v>477</v>
      </c>
      <c r="T301" s="82" t="s">
        <v>10</v>
      </c>
      <c r="U301" s="82" t="s">
        <v>272</v>
      </c>
      <c r="V301" s="506" t="s">
        <v>313</v>
      </c>
      <c r="W301" s="124">
        <v>19.014199999999999</v>
      </c>
      <c r="X301" s="125">
        <v>1.95827</v>
      </c>
      <c r="Y301" s="126">
        <v>7.400569</v>
      </c>
      <c r="Z301" s="124">
        <f t="shared" si="194"/>
        <v>11.613630999999998</v>
      </c>
      <c r="AA301" s="125">
        <f t="shared" si="153"/>
        <v>17.05593</v>
      </c>
      <c r="AB301" s="126">
        <f t="shared" si="153"/>
        <v>-5.4422990000000002</v>
      </c>
      <c r="AC301" s="314">
        <f t="shared" si="195"/>
        <v>0.61078725373668097</v>
      </c>
      <c r="AD301" s="314">
        <f t="shared" si="196"/>
        <v>0.89701012927180745</v>
      </c>
      <c r="AE301" s="314">
        <f t="shared" si="166"/>
        <v>-0.28622287553512643</v>
      </c>
      <c r="AF301" s="128">
        <f t="shared" si="197"/>
        <v>1.4686130461696263</v>
      </c>
      <c r="AG301" s="129">
        <f t="shared" si="167"/>
        <v>-0.46861304616962612</v>
      </c>
      <c r="AH301" s="82">
        <v>2002</v>
      </c>
      <c r="AI301" s="87" t="s">
        <v>513</v>
      </c>
      <c r="AJ301" s="1084" t="s">
        <v>477</v>
      </c>
      <c r="AK301" s="1084" t="s">
        <v>10</v>
      </c>
      <c r="AL301" s="1084" t="s">
        <v>272</v>
      </c>
      <c r="AM301" s="1131" t="s">
        <v>313</v>
      </c>
      <c r="AN301" s="548">
        <v>17.281759999999998</v>
      </c>
      <c r="AO301" s="549">
        <v>0.78483899999999995</v>
      </c>
      <c r="AP301" s="550">
        <v>3.4063759999999998</v>
      </c>
      <c r="AQ301" s="124">
        <f t="shared" si="198"/>
        <v>13.875383999999999</v>
      </c>
      <c r="AR301" s="125">
        <f t="shared" si="200"/>
        <v>16.496920999999997</v>
      </c>
      <c r="AS301" s="126">
        <f t="shared" si="200"/>
        <v>-2.621537</v>
      </c>
      <c r="AT301" s="314">
        <f t="shared" si="199"/>
        <v>0.80289183509087036</v>
      </c>
      <c r="AU301" s="314">
        <f t="shared" si="179"/>
        <v>0.95458570191924885</v>
      </c>
      <c r="AV301" s="314">
        <f t="shared" si="187"/>
        <v>-0.1516938668283786</v>
      </c>
      <c r="AW301" s="128">
        <f t="shared" si="180"/>
        <v>1.1889343747171248</v>
      </c>
      <c r="AX301" s="129">
        <f t="shared" si="188"/>
        <v>-0.18893437471712496</v>
      </c>
      <c r="AY301" s="82">
        <v>2002</v>
      </c>
      <c r="AZ301" s="87" t="s">
        <v>513</v>
      </c>
      <c r="BA301" s="82" t="s">
        <v>477</v>
      </c>
      <c r="BB301" s="82" t="s">
        <v>10</v>
      </c>
      <c r="BC301" s="82" t="s">
        <v>272</v>
      </c>
      <c r="BD301" s="1132" t="s">
        <v>313</v>
      </c>
      <c r="BE301" s="124">
        <v>14.64913</v>
      </c>
      <c r="BF301" s="125">
        <v>1.010448</v>
      </c>
      <c r="BG301" s="126">
        <v>3.4024429999999999</v>
      </c>
      <c r="BH301" s="124">
        <f t="shared" si="154"/>
        <v>11.246687</v>
      </c>
      <c r="BI301" s="125">
        <f t="shared" si="182"/>
        <v>13.638681999999999</v>
      </c>
      <c r="BJ301" s="126">
        <f t="shared" si="182"/>
        <v>-2.3919949999999996</v>
      </c>
      <c r="BK301" s="127">
        <f t="shared" si="155"/>
        <v>0.76773753799713707</v>
      </c>
      <c r="BL301" s="127">
        <f t="shared" si="156"/>
        <v>0.93102334404841791</v>
      </c>
      <c r="BM301" s="127">
        <f t="shared" si="170"/>
        <v>-0.16328580605128085</v>
      </c>
      <c r="BN301" s="128">
        <f t="shared" si="157"/>
        <v>1.2126844109736494</v>
      </c>
      <c r="BO301" s="129">
        <f t="shared" si="189"/>
        <v>-0.21268441097364937</v>
      </c>
      <c r="BP301" s="81"/>
      <c r="BQ301" s="81"/>
      <c r="BR301" s="81"/>
      <c r="BS301" s="81"/>
      <c r="BT301" s="81"/>
      <c r="BU301" s="81"/>
      <c r="BV301" s="81"/>
      <c r="BW301" s="81"/>
      <c r="BX301" s="81"/>
    </row>
    <row r="302" spans="1:76" ht="11.45" customHeight="1">
      <c r="A302" s="663">
        <v>2000</v>
      </c>
      <c r="B302" s="87" t="s">
        <v>513</v>
      </c>
      <c r="C302" s="82" t="s">
        <v>477</v>
      </c>
      <c r="D302" s="82" t="s">
        <v>10</v>
      </c>
      <c r="E302" s="82" t="s">
        <v>273</v>
      </c>
      <c r="F302" s="506" t="s">
        <v>313</v>
      </c>
      <c r="G302" s="124">
        <v>21.750019999999999</v>
      </c>
      <c r="H302" s="125">
        <v>5.378762</v>
      </c>
      <c r="I302" s="126">
        <v>13.826420000000001</v>
      </c>
      <c r="J302" s="124">
        <f t="shared" si="190"/>
        <v>7.9235999999999986</v>
      </c>
      <c r="K302" s="125">
        <f t="shared" si="152"/>
        <v>16.371257999999997</v>
      </c>
      <c r="L302" s="126">
        <f t="shared" si="152"/>
        <v>-8.4476580000000006</v>
      </c>
      <c r="M302" s="314">
        <f t="shared" si="191"/>
        <v>0.3643031132844935</v>
      </c>
      <c r="N302" s="314">
        <f t="shared" si="192"/>
        <v>0.75270082510268943</v>
      </c>
      <c r="O302" s="314">
        <f t="shared" si="164"/>
        <v>-0.38839771181819605</v>
      </c>
      <c r="P302" s="128">
        <f t="shared" si="193"/>
        <v>2.0661388762683628</v>
      </c>
      <c r="Q302" s="129">
        <f t="shared" si="165"/>
        <v>-1.066138876268363</v>
      </c>
      <c r="R302" s="82">
        <v>2000</v>
      </c>
      <c r="S302" s="82" t="s">
        <v>477</v>
      </c>
      <c r="T302" s="82" t="s">
        <v>10</v>
      </c>
      <c r="U302" s="82" t="s">
        <v>273</v>
      </c>
      <c r="V302" s="506" t="s">
        <v>313</v>
      </c>
      <c r="W302" s="124">
        <v>19.065200000000001</v>
      </c>
      <c r="X302" s="125">
        <v>2.3282600000000002</v>
      </c>
      <c r="Y302" s="126">
        <v>7.4766810000000001</v>
      </c>
      <c r="Z302" s="124">
        <f t="shared" si="194"/>
        <v>11.588519000000002</v>
      </c>
      <c r="AA302" s="125">
        <f t="shared" si="153"/>
        <v>16.736940000000001</v>
      </c>
      <c r="AB302" s="126">
        <f t="shared" si="153"/>
        <v>-5.1484209999999999</v>
      </c>
      <c r="AC302" s="314">
        <f t="shared" si="195"/>
        <v>0.60783621467385607</v>
      </c>
      <c r="AD302" s="314">
        <f t="shared" si="196"/>
        <v>0.87787906762058621</v>
      </c>
      <c r="AE302" s="314">
        <f t="shared" si="166"/>
        <v>-0.27004285294673014</v>
      </c>
      <c r="AF302" s="128">
        <f t="shared" si="197"/>
        <v>1.4442691080715317</v>
      </c>
      <c r="AG302" s="129">
        <f t="shared" si="167"/>
        <v>-0.44426910807153175</v>
      </c>
      <c r="AH302" s="82">
        <v>2000</v>
      </c>
      <c r="AI302" s="87" t="s">
        <v>513</v>
      </c>
      <c r="AJ302" s="1084" t="s">
        <v>477</v>
      </c>
      <c r="AK302" s="1084" t="s">
        <v>10</v>
      </c>
      <c r="AL302" s="1084" t="s">
        <v>273</v>
      </c>
      <c r="AM302" s="1131" t="s">
        <v>313</v>
      </c>
      <c r="AN302" s="548">
        <v>16.246790000000001</v>
      </c>
      <c r="AO302" s="549">
        <v>1.0176879999999999</v>
      </c>
      <c r="AP302" s="550">
        <v>3.6649539999999998</v>
      </c>
      <c r="AQ302" s="124">
        <f t="shared" si="198"/>
        <v>12.581836000000001</v>
      </c>
      <c r="AR302" s="125">
        <f t="shared" si="200"/>
        <v>15.229102000000001</v>
      </c>
      <c r="AS302" s="126">
        <f t="shared" si="200"/>
        <v>-2.6472660000000001</v>
      </c>
      <c r="AT302" s="314">
        <f t="shared" si="199"/>
        <v>0.77441980846678027</v>
      </c>
      <c r="AU302" s="314">
        <f t="shared" si="179"/>
        <v>0.93736067247745558</v>
      </c>
      <c r="AV302" s="314">
        <f t="shared" si="187"/>
        <v>-0.16294086401067534</v>
      </c>
      <c r="AW302" s="128">
        <f t="shared" si="180"/>
        <v>1.2104037916246881</v>
      </c>
      <c r="AX302" s="129">
        <f t="shared" si="188"/>
        <v>-0.21040379162468817</v>
      </c>
      <c r="AY302" s="82">
        <v>2000</v>
      </c>
      <c r="AZ302" s="87" t="s">
        <v>513</v>
      </c>
      <c r="BA302" s="82" t="s">
        <v>477</v>
      </c>
      <c r="BB302" s="82" t="s">
        <v>10</v>
      </c>
      <c r="BC302" s="82" t="s">
        <v>273</v>
      </c>
      <c r="BD302" s="1132" t="s">
        <v>313</v>
      </c>
      <c r="BE302" s="124">
        <v>13.773</v>
      </c>
      <c r="BF302" s="125">
        <v>1.0978479999999999</v>
      </c>
      <c r="BG302" s="126">
        <v>3.5089389999999998</v>
      </c>
      <c r="BH302" s="124">
        <f t="shared" si="154"/>
        <v>10.264061</v>
      </c>
      <c r="BI302" s="125">
        <f t="shared" si="182"/>
        <v>12.675152000000001</v>
      </c>
      <c r="BJ302" s="126">
        <f t="shared" si="182"/>
        <v>-2.4110909999999999</v>
      </c>
      <c r="BK302" s="127">
        <f t="shared" si="155"/>
        <v>0.74523059609380671</v>
      </c>
      <c r="BL302" s="127">
        <f t="shared" si="156"/>
        <v>0.92028984244536416</v>
      </c>
      <c r="BM302" s="127">
        <f t="shared" si="170"/>
        <v>-0.1750592463515574</v>
      </c>
      <c r="BN302" s="128">
        <f t="shared" si="157"/>
        <v>1.2349061448485157</v>
      </c>
      <c r="BO302" s="129">
        <f t="shared" si="189"/>
        <v>-0.2349061448485156</v>
      </c>
      <c r="BP302" s="81"/>
      <c r="BQ302" s="81"/>
      <c r="BR302" s="81"/>
      <c r="BS302" s="81"/>
      <c r="BT302" s="81"/>
      <c r="BU302" s="81"/>
      <c r="BV302" s="81"/>
      <c r="BW302" s="81"/>
      <c r="BX302" s="81"/>
    </row>
    <row r="303" spans="1:76" ht="11.45" customHeight="1">
      <c r="A303" s="663">
        <v>1992</v>
      </c>
      <c r="B303" s="87" t="s">
        <v>513</v>
      </c>
      <c r="C303" s="82" t="s">
        <v>477</v>
      </c>
      <c r="D303" s="82" t="s">
        <v>14</v>
      </c>
      <c r="E303" s="82" t="s">
        <v>274</v>
      </c>
      <c r="F303" s="506" t="s">
        <v>313</v>
      </c>
      <c r="G303" s="124">
        <v>23.805869999999999</v>
      </c>
      <c r="H303" s="125">
        <v>11.14494</v>
      </c>
      <c r="I303" s="126">
        <v>14.642150000000001</v>
      </c>
      <c r="J303" s="124">
        <f t="shared" si="190"/>
        <v>9.1637199999999979</v>
      </c>
      <c r="K303" s="125">
        <f t="shared" si="152"/>
        <v>12.660929999999999</v>
      </c>
      <c r="L303" s="126">
        <f t="shared" si="152"/>
        <v>-3.4972100000000008</v>
      </c>
      <c r="M303" s="314">
        <f t="shared" si="191"/>
        <v>0.38493531217300597</v>
      </c>
      <c r="N303" s="314">
        <f t="shared" si="192"/>
        <v>0.53184067627018039</v>
      </c>
      <c r="O303" s="314">
        <f t="shared" si="164"/>
        <v>-0.14690536409717439</v>
      </c>
      <c r="P303" s="128">
        <f t="shared" si="193"/>
        <v>1.3816364969684802</v>
      </c>
      <c r="Q303" s="129">
        <f t="shared" si="165"/>
        <v>-0.38163649696848023</v>
      </c>
      <c r="R303" s="82">
        <v>1992</v>
      </c>
      <c r="S303" s="82" t="s">
        <v>477</v>
      </c>
      <c r="T303" s="82" t="s">
        <v>14</v>
      </c>
      <c r="U303" s="82" t="s">
        <v>274</v>
      </c>
      <c r="V303" s="506" t="s">
        <v>313</v>
      </c>
      <c r="W303" s="124">
        <v>20.872969999999999</v>
      </c>
      <c r="X303" s="125">
        <v>7.7138059999999999</v>
      </c>
      <c r="Y303" s="126">
        <v>9.3340049999999994</v>
      </c>
      <c r="Z303" s="124">
        <f t="shared" si="194"/>
        <v>11.538964999999999</v>
      </c>
      <c r="AA303" s="125">
        <f t="shared" si="153"/>
        <v>13.159163999999999</v>
      </c>
      <c r="AB303" s="126">
        <f t="shared" si="153"/>
        <v>-1.6201989999999995</v>
      </c>
      <c r="AC303" s="314">
        <f t="shared" si="195"/>
        <v>0.55281854954038645</v>
      </c>
      <c r="AD303" s="314">
        <f t="shared" si="196"/>
        <v>0.63044042127210453</v>
      </c>
      <c r="AE303" s="314">
        <f t="shared" si="166"/>
        <v>-7.7621871731718084E-2</v>
      </c>
      <c r="AF303" s="128">
        <f t="shared" si="197"/>
        <v>1.1404111200614613</v>
      </c>
      <c r="AG303" s="129">
        <f t="shared" si="167"/>
        <v>-0.14041112006146128</v>
      </c>
      <c r="AH303" s="82">
        <v>1992</v>
      </c>
      <c r="AI303" s="87" t="s">
        <v>513</v>
      </c>
      <c r="AJ303" s="1084" t="s">
        <v>477</v>
      </c>
      <c r="AK303" s="1084" t="s">
        <v>14</v>
      </c>
      <c r="AL303" s="1084" t="s">
        <v>274</v>
      </c>
      <c r="AM303" s="1131" t="s">
        <v>313</v>
      </c>
      <c r="AN303" s="548">
        <v>18.100639999999999</v>
      </c>
      <c r="AO303" s="549">
        <v>5.6429410000000004</v>
      </c>
      <c r="AP303" s="550">
        <v>6.6852070000000001</v>
      </c>
      <c r="AQ303" s="124">
        <f t="shared" si="198"/>
        <v>11.415432999999998</v>
      </c>
      <c r="AR303" s="125">
        <f t="shared" si="200"/>
        <v>12.457698999999998</v>
      </c>
      <c r="AS303" s="126">
        <f t="shared" si="200"/>
        <v>-1.0422659999999997</v>
      </c>
      <c r="AT303" s="314">
        <f t="shared" si="199"/>
        <v>0.63066460633436161</v>
      </c>
      <c r="AU303" s="314">
        <f t="shared" si="179"/>
        <v>0.6882463272016901</v>
      </c>
      <c r="AV303" s="314">
        <f t="shared" si="187"/>
        <v>-5.7581720867328434E-2</v>
      </c>
      <c r="AW303" s="128">
        <f t="shared" si="180"/>
        <v>1.0913032383440908</v>
      </c>
      <c r="AX303" s="129">
        <f t="shared" si="188"/>
        <v>-9.1303238344090834E-2</v>
      </c>
      <c r="AY303" s="82">
        <v>1992</v>
      </c>
      <c r="AZ303" s="87" t="s">
        <v>513</v>
      </c>
      <c r="BA303" s="82" t="s">
        <v>477</v>
      </c>
      <c r="BB303" s="82" t="s">
        <v>14</v>
      </c>
      <c r="BC303" s="82" t="s">
        <v>274</v>
      </c>
      <c r="BD303" s="1132" t="s">
        <v>313</v>
      </c>
      <c r="BE303" s="124">
        <v>15.161659999999999</v>
      </c>
      <c r="BF303" s="125">
        <v>5.1617920000000002</v>
      </c>
      <c r="BG303" s="126">
        <v>6.1001770000000004</v>
      </c>
      <c r="BH303" s="124">
        <f t="shared" si="154"/>
        <v>9.0614829999999991</v>
      </c>
      <c r="BI303" s="125">
        <f t="shared" si="182"/>
        <v>9.9998679999999993</v>
      </c>
      <c r="BJ303" s="126">
        <f t="shared" si="182"/>
        <v>-0.93838500000000025</v>
      </c>
      <c r="BK303" s="127">
        <f t="shared" si="155"/>
        <v>0.59765771030348913</v>
      </c>
      <c r="BL303" s="127">
        <f t="shared" si="156"/>
        <v>0.65954967991631519</v>
      </c>
      <c r="BM303" s="127">
        <f t="shared" si="170"/>
        <v>-6.1891969612826052E-2</v>
      </c>
      <c r="BN303" s="128">
        <f t="shared" si="157"/>
        <v>1.1035575523344248</v>
      </c>
      <c r="BO303" s="129">
        <f t="shared" si="189"/>
        <v>-0.10355755233442476</v>
      </c>
      <c r="BP303" s="81"/>
      <c r="BQ303" s="81"/>
      <c r="BR303" s="81"/>
      <c r="BS303" s="81"/>
      <c r="BT303" s="81"/>
      <c r="BU303" s="81"/>
      <c r="BV303" s="81"/>
      <c r="BW303" s="81"/>
      <c r="BX303" s="81"/>
    </row>
    <row r="304" spans="1:76" ht="11.45" customHeight="1">
      <c r="A304" s="663">
        <v>1982</v>
      </c>
      <c r="B304" s="87" t="s">
        <v>513</v>
      </c>
      <c r="C304" s="82" t="s">
        <v>477</v>
      </c>
      <c r="D304" s="82" t="s">
        <v>18</v>
      </c>
      <c r="E304" s="82" t="s">
        <v>275</v>
      </c>
      <c r="F304" s="506" t="s">
        <v>313</v>
      </c>
      <c r="G304" s="124">
        <v>19.96922</v>
      </c>
      <c r="H304" s="125">
        <v>10.469279999999999</v>
      </c>
      <c r="I304" s="126">
        <v>13.50446</v>
      </c>
      <c r="J304" s="124">
        <f t="shared" si="190"/>
        <v>6.4647600000000001</v>
      </c>
      <c r="K304" s="125">
        <f t="shared" si="152"/>
        <v>9.4999400000000005</v>
      </c>
      <c r="L304" s="126">
        <f t="shared" si="152"/>
        <v>-3.0351800000000004</v>
      </c>
      <c r="M304" s="314">
        <f t="shared" si="191"/>
        <v>0.32373623005805935</v>
      </c>
      <c r="N304" s="314">
        <f t="shared" si="192"/>
        <v>0.47572914715747538</v>
      </c>
      <c r="O304" s="314">
        <f t="shared" si="164"/>
        <v>-0.15199291709941604</v>
      </c>
      <c r="P304" s="128">
        <f t="shared" si="193"/>
        <v>1.4694961607236774</v>
      </c>
      <c r="Q304" s="129">
        <f t="shared" si="165"/>
        <v>-0.46949616072367734</v>
      </c>
      <c r="R304" s="82">
        <v>1982</v>
      </c>
      <c r="S304" s="82" t="s">
        <v>477</v>
      </c>
      <c r="T304" s="82" t="s">
        <v>18</v>
      </c>
      <c r="U304" s="82" t="s">
        <v>275</v>
      </c>
      <c r="V304" s="506" t="s">
        <v>313</v>
      </c>
      <c r="W304" s="124">
        <v>18.037240000000001</v>
      </c>
      <c r="X304" s="125">
        <v>6.4452699999999998</v>
      </c>
      <c r="Y304" s="126">
        <v>7.6141589999999999</v>
      </c>
      <c r="Z304" s="124">
        <f t="shared" si="194"/>
        <v>10.423081</v>
      </c>
      <c r="AA304" s="125">
        <f t="shared" si="153"/>
        <v>11.59197</v>
      </c>
      <c r="AB304" s="126">
        <f t="shared" si="153"/>
        <v>-1.1688890000000001</v>
      </c>
      <c r="AC304" s="314">
        <f t="shared" si="195"/>
        <v>0.57786451807482742</v>
      </c>
      <c r="AD304" s="314">
        <f t="shared" si="196"/>
        <v>0.64266872315276613</v>
      </c>
      <c r="AE304" s="314">
        <f t="shared" si="166"/>
        <v>-6.4804205077938756E-2</v>
      </c>
      <c r="AF304" s="128">
        <f t="shared" si="197"/>
        <v>1.1121442882387655</v>
      </c>
      <c r="AG304" s="129">
        <f t="shared" si="167"/>
        <v>-0.11214428823876549</v>
      </c>
      <c r="AH304" s="82">
        <v>1982</v>
      </c>
      <c r="AI304" s="87" t="s">
        <v>513</v>
      </c>
      <c r="AJ304" s="1084" t="s">
        <v>477</v>
      </c>
      <c r="AK304" s="1084" t="s">
        <v>18</v>
      </c>
      <c r="AL304" s="1084" t="s">
        <v>275</v>
      </c>
      <c r="AM304" s="1131" t="s">
        <v>313</v>
      </c>
      <c r="AN304" s="548">
        <v>15.97174</v>
      </c>
      <c r="AO304" s="549">
        <v>3.8693819999999999</v>
      </c>
      <c r="AP304" s="550">
        <v>4.2078769999999999</v>
      </c>
      <c r="AQ304" s="124">
        <f t="shared" si="198"/>
        <v>11.763863000000001</v>
      </c>
      <c r="AR304" s="125">
        <f t="shared" si="200"/>
        <v>12.102358000000001</v>
      </c>
      <c r="AS304" s="126">
        <f t="shared" si="200"/>
        <v>-0.33849499999999999</v>
      </c>
      <c r="AT304" s="314">
        <f t="shared" si="199"/>
        <v>0.73654235543528757</v>
      </c>
      <c r="AU304" s="314">
        <f t="shared" si="179"/>
        <v>0.7577357257255628</v>
      </c>
      <c r="AV304" s="314">
        <f t="shared" si="187"/>
        <v>-2.1193370290275196E-2</v>
      </c>
      <c r="AW304" s="128">
        <f t="shared" si="180"/>
        <v>1.0287741365230112</v>
      </c>
      <c r="AX304" s="129">
        <f t="shared" si="188"/>
        <v>-2.8774136523011189E-2</v>
      </c>
      <c r="AY304" s="82">
        <v>1982</v>
      </c>
      <c r="AZ304" s="87" t="s">
        <v>513</v>
      </c>
      <c r="BA304" s="82" t="s">
        <v>477</v>
      </c>
      <c r="BB304" s="82" t="s">
        <v>18</v>
      </c>
      <c r="BC304" s="82" t="s">
        <v>275</v>
      </c>
      <c r="BD304" s="1132" t="s">
        <v>313</v>
      </c>
      <c r="BE304" s="124">
        <v>13.02922</v>
      </c>
      <c r="BF304" s="125">
        <v>3.1594000000000002</v>
      </c>
      <c r="BG304" s="126">
        <v>3.631516</v>
      </c>
      <c r="BH304" s="124">
        <f t="shared" si="154"/>
        <v>9.3977040000000009</v>
      </c>
      <c r="BI304" s="125">
        <f t="shared" si="182"/>
        <v>9.8698200000000007</v>
      </c>
      <c r="BJ304" s="126">
        <f t="shared" si="182"/>
        <v>-0.47211599999999976</v>
      </c>
      <c r="BK304" s="127">
        <f t="shared" si="155"/>
        <v>0.72127909422052894</v>
      </c>
      <c r="BL304" s="127">
        <f t="shared" si="156"/>
        <v>0.75751426409255507</v>
      </c>
      <c r="BM304" s="127">
        <f t="shared" si="170"/>
        <v>-3.6235169872026088E-2</v>
      </c>
      <c r="BN304" s="128">
        <f t="shared" si="157"/>
        <v>1.0502373771295628</v>
      </c>
      <c r="BO304" s="129">
        <f t="shared" si="189"/>
        <v>-5.023737712956268E-2</v>
      </c>
      <c r="BP304" s="81"/>
      <c r="BQ304" s="81"/>
      <c r="BR304" s="81"/>
      <c r="BS304" s="81"/>
      <c r="BT304" s="81"/>
      <c r="BU304" s="81"/>
      <c r="BV304" s="81"/>
      <c r="BW304" s="81"/>
      <c r="BX304" s="81"/>
    </row>
    <row r="305" spans="1:76" ht="11.45" customHeight="1">
      <c r="A305" s="655">
        <v>2016</v>
      </c>
      <c r="B305" s="359" t="s">
        <v>519</v>
      </c>
      <c r="C305" s="116" t="s">
        <v>638</v>
      </c>
      <c r="D305" s="116" t="s">
        <v>623</v>
      </c>
      <c r="E305" s="116" t="s">
        <v>629</v>
      </c>
      <c r="F305" s="505" t="s">
        <v>630</v>
      </c>
      <c r="G305" s="513">
        <v>18.605650000000001</v>
      </c>
      <c r="H305" s="514">
        <v>10.485139999999999</v>
      </c>
      <c r="I305" s="515">
        <v>15.954319999999999</v>
      </c>
      <c r="J305" s="513">
        <f t="shared" si="190"/>
        <v>2.6513300000000015</v>
      </c>
      <c r="K305" s="514">
        <f t="shared" si="152"/>
        <v>8.1205100000000012</v>
      </c>
      <c r="L305" s="515">
        <f t="shared" si="152"/>
        <v>-5.4691799999999997</v>
      </c>
      <c r="M305" s="517">
        <f t="shared" si="191"/>
        <v>0.14250133695947206</v>
      </c>
      <c r="N305" s="517">
        <f t="shared" si="192"/>
        <v>0.43645398037692856</v>
      </c>
      <c r="O305" s="517">
        <f t="shared" si="164"/>
        <v>-0.29395264341745647</v>
      </c>
      <c r="P305" s="516">
        <f t="shared" si="193"/>
        <v>3.0628062142396444</v>
      </c>
      <c r="Q305" s="518">
        <f t="shared" si="165"/>
        <v>-2.0628062142396444</v>
      </c>
      <c r="R305" s="621">
        <v>2016</v>
      </c>
      <c r="S305" s="116" t="s">
        <v>638</v>
      </c>
      <c r="T305" s="116" t="s">
        <v>623</v>
      </c>
      <c r="U305" s="116" t="s">
        <v>629</v>
      </c>
      <c r="V305" s="505" t="s">
        <v>630</v>
      </c>
      <c r="W305" s="513">
        <v>13.64518</v>
      </c>
      <c r="X305" s="514">
        <v>6.4384980000000001</v>
      </c>
      <c r="Y305" s="515">
        <v>9.9575999999999993</v>
      </c>
      <c r="Z305" s="513">
        <f t="shared" si="194"/>
        <v>3.6875800000000005</v>
      </c>
      <c r="AA305" s="514">
        <f t="shared" si="153"/>
        <v>7.2066819999999998</v>
      </c>
      <c r="AB305" s="515">
        <f t="shared" si="153"/>
        <v>-3.5191019999999993</v>
      </c>
      <c r="AC305" s="517">
        <f t="shared" si="195"/>
        <v>0.27024780911647928</v>
      </c>
      <c r="AD305" s="517">
        <f t="shared" si="196"/>
        <v>0.52814854769229869</v>
      </c>
      <c r="AE305" s="517">
        <f t="shared" si="166"/>
        <v>-0.25790073857581941</v>
      </c>
      <c r="AF305" s="516">
        <f t="shared" si="197"/>
        <v>1.9543120420438334</v>
      </c>
      <c r="AG305" s="518">
        <f t="shared" si="167"/>
        <v>-0.95431204204383324</v>
      </c>
      <c r="AH305" s="621">
        <v>2016</v>
      </c>
      <c r="AI305" s="359" t="s">
        <v>519</v>
      </c>
      <c r="AJ305" s="1106" t="s">
        <v>638</v>
      </c>
      <c r="AK305" s="1106" t="s">
        <v>623</v>
      </c>
      <c r="AL305" s="1106" t="s">
        <v>629</v>
      </c>
      <c r="AM305" s="1133" t="s">
        <v>630</v>
      </c>
      <c r="AN305" s="545">
        <v>9.7648209999999995</v>
      </c>
      <c r="AO305" s="546">
        <v>3.342597</v>
      </c>
      <c r="AP305" s="547">
        <v>5.2864709999999997</v>
      </c>
      <c r="AQ305" s="513">
        <f t="shared" si="198"/>
        <v>4.4783499999999998</v>
      </c>
      <c r="AR305" s="514">
        <f t="shared" si="200"/>
        <v>6.4222239999999999</v>
      </c>
      <c r="AS305" s="515">
        <f t="shared" si="200"/>
        <v>-1.9438739999999997</v>
      </c>
      <c r="AT305" s="517">
        <f t="shared" si="199"/>
        <v>0.45862079806685652</v>
      </c>
      <c r="AU305" s="517">
        <f t="shared" si="179"/>
        <v>0.65768988494515157</v>
      </c>
      <c r="AV305" s="517">
        <f t="shared" si="187"/>
        <v>-0.19906908687829503</v>
      </c>
      <c r="AW305" s="516">
        <f t="shared" si="180"/>
        <v>1.4340603123918407</v>
      </c>
      <c r="AX305" s="518">
        <f t="shared" si="188"/>
        <v>-0.43406031239184067</v>
      </c>
      <c r="AY305" s="116">
        <v>2016</v>
      </c>
      <c r="AZ305" s="359" t="s">
        <v>519</v>
      </c>
      <c r="BA305" s="116" t="s">
        <v>638</v>
      </c>
      <c r="BB305" s="116" t="s">
        <v>623</v>
      </c>
      <c r="BC305" s="116" t="s">
        <v>629</v>
      </c>
      <c r="BD305" s="700" t="s">
        <v>630</v>
      </c>
      <c r="BE305" s="513">
        <v>7.3491330000000001</v>
      </c>
      <c r="BF305" s="514">
        <v>2.7506210000000002</v>
      </c>
      <c r="BG305" s="515">
        <v>4.2877809999999998</v>
      </c>
      <c r="BH305" s="513">
        <f t="shared" si="154"/>
        <v>3.0613520000000003</v>
      </c>
      <c r="BI305" s="514">
        <f t="shared" si="182"/>
        <v>4.5985119999999995</v>
      </c>
      <c r="BJ305" s="515">
        <f t="shared" si="182"/>
        <v>-1.5371599999999996</v>
      </c>
      <c r="BK305" s="517">
        <f t="shared" si="155"/>
        <v>0.41655961322240326</v>
      </c>
      <c r="BL305" s="517">
        <f t="shared" si="156"/>
        <v>0.62572170077749301</v>
      </c>
      <c r="BM305" s="517">
        <f t="shared" si="170"/>
        <v>-0.20916208755508978</v>
      </c>
      <c r="BN305" s="516">
        <f t="shared" si="157"/>
        <v>1.5021180184441381</v>
      </c>
      <c r="BO305" s="518">
        <f t="shared" si="189"/>
        <v>-0.50211801844413828</v>
      </c>
      <c r="BP305" s="81"/>
      <c r="BQ305" s="81"/>
      <c r="BR305" s="81"/>
      <c r="BS305" s="81"/>
      <c r="BT305" s="81"/>
      <c r="BU305" s="81"/>
      <c r="BV305" s="81"/>
      <c r="BW305" s="81"/>
      <c r="BX305" s="81"/>
    </row>
    <row r="306" spans="1:76" ht="11.45" customHeight="1">
      <c r="A306" s="663">
        <v>2013</v>
      </c>
      <c r="B306" s="87" t="s">
        <v>519</v>
      </c>
      <c r="C306" s="82" t="s">
        <v>478</v>
      </c>
      <c r="D306" s="82" t="s">
        <v>20</v>
      </c>
      <c r="E306" s="82" t="s">
        <v>276</v>
      </c>
      <c r="F306" s="506" t="s">
        <v>313</v>
      </c>
      <c r="G306" s="124">
        <v>17.769110000000001</v>
      </c>
      <c r="H306" s="125">
        <v>11.30307</v>
      </c>
      <c r="I306" s="126">
        <v>16.82281</v>
      </c>
      <c r="J306" s="124">
        <f t="shared" si="190"/>
        <v>0.94630000000000081</v>
      </c>
      <c r="K306" s="125">
        <f t="shared" si="152"/>
        <v>6.4660400000000013</v>
      </c>
      <c r="L306" s="126">
        <f t="shared" si="152"/>
        <v>-5.5197400000000005</v>
      </c>
      <c r="M306" s="314">
        <f t="shared" si="191"/>
        <v>5.3255340306858405E-2</v>
      </c>
      <c r="N306" s="314">
        <f t="shared" si="192"/>
        <v>0.36389217017622161</v>
      </c>
      <c r="O306" s="314">
        <f t="shared" si="164"/>
        <v>-0.3106368298693632</v>
      </c>
      <c r="P306" s="128">
        <f t="shared" si="193"/>
        <v>6.832970516749441</v>
      </c>
      <c r="Q306" s="129">
        <f t="shared" si="165"/>
        <v>-5.832970516749441</v>
      </c>
      <c r="R306" s="82">
        <v>2013</v>
      </c>
      <c r="S306" s="82" t="s">
        <v>478</v>
      </c>
      <c r="T306" s="82" t="s">
        <v>20</v>
      </c>
      <c r="U306" s="82" t="s">
        <v>276</v>
      </c>
      <c r="V306" s="506" t="s">
        <v>313</v>
      </c>
      <c r="W306" s="124">
        <v>13.37379</v>
      </c>
      <c r="X306" s="125">
        <v>7.1999199999999997</v>
      </c>
      <c r="Y306" s="126">
        <v>10.72292</v>
      </c>
      <c r="Z306" s="124">
        <f t="shared" si="194"/>
        <v>2.6508699999999994</v>
      </c>
      <c r="AA306" s="125">
        <f t="shared" si="153"/>
        <v>6.17387</v>
      </c>
      <c r="AB306" s="126">
        <f t="shared" si="153"/>
        <v>-3.5230000000000006</v>
      </c>
      <c r="AC306" s="314">
        <f t="shared" si="195"/>
        <v>0.19821381971752206</v>
      </c>
      <c r="AD306" s="314">
        <f t="shared" si="196"/>
        <v>0.46163952028557353</v>
      </c>
      <c r="AE306" s="314">
        <f t="shared" si="166"/>
        <v>-0.26342570056805142</v>
      </c>
      <c r="AF306" s="128">
        <f t="shared" si="197"/>
        <v>2.3289976498281701</v>
      </c>
      <c r="AG306" s="129">
        <f t="shared" si="167"/>
        <v>-1.3289976498281701</v>
      </c>
      <c r="AH306" s="82">
        <v>2013</v>
      </c>
      <c r="AI306" s="87" t="s">
        <v>519</v>
      </c>
      <c r="AJ306" s="1084" t="s">
        <v>478</v>
      </c>
      <c r="AK306" s="1084" t="s">
        <v>20</v>
      </c>
      <c r="AL306" s="1084" t="s">
        <v>276</v>
      </c>
      <c r="AM306" s="1131" t="s">
        <v>313</v>
      </c>
      <c r="AN306" s="548">
        <v>9.5136230000000008</v>
      </c>
      <c r="AO306" s="549">
        <v>3.9455100000000001</v>
      </c>
      <c r="AP306" s="550">
        <v>6.0767280000000001</v>
      </c>
      <c r="AQ306" s="124">
        <f t="shared" si="198"/>
        <v>3.4368950000000007</v>
      </c>
      <c r="AR306" s="125">
        <f t="shared" si="200"/>
        <v>5.5681130000000003</v>
      </c>
      <c r="AS306" s="126">
        <f t="shared" si="200"/>
        <v>-2.1312180000000001</v>
      </c>
      <c r="AT306" s="314">
        <f t="shared" si="199"/>
        <v>0.3612603736767791</v>
      </c>
      <c r="AU306" s="314">
        <f t="shared" si="179"/>
        <v>0.58527786942997428</v>
      </c>
      <c r="AV306" s="314">
        <f t="shared" si="187"/>
        <v>-0.22401749575319516</v>
      </c>
      <c r="AW306" s="128">
        <f t="shared" si="180"/>
        <v>1.620099828478903</v>
      </c>
      <c r="AX306" s="129">
        <f t="shared" si="188"/>
        <v>-0.6200998284789031</v>
      </c>
      <c r="AY306" s="82">
        <v>2013</v>
      </c>
      <c r="AZ306" s="87" t="s">
        <v>519</v>
      </c>
      <c r="BA306" s="82" t="s">
        <v>478</v>
      </c>
      <c r="BB306" s="82" t="s">
        <v>20</v>
      </c>
      <c r="BC306" s="82" t="s">
        <v>276</v>
      </c>
      <c r="BD306" s="1132" t="s">
        <v>313</v>
      </c>
      <c r="BE306" s="124">
        <v>7.1545209999999999</v>
      </c>
      <c r="BF306" s="125">
        <v>3.1722869999999999</v>
      </c>
      <c r="BG306" s="126">
        <v>4.8462589999999999</v>
      </c>
      <c r="BH306" s="124">
        <f t="shared" si="154"/>
        <v>2.308262</v>
      </c>
      <c r="BI306" s="125">
        <f t="shared" si="182"/>
        <v>3.9822340000000001</v>
      </c>
      <c r="BJ306" s="126">
        <f t="shared" si="182"/>
        <v>-1.673972</v>
      </c>
      <c r="BK306" s="314">
        <f t="shared" si="155"/>
        <v>0.32262984482119766</v>
      </c>
      <c r="BL306" s="314">
        <f t="shared" si="156"/>
        <v>0.55660385929400447</v>
      </c>
      <c r="BM306" s="314">
        <f t="shared" si="170"/>
        <v>-0.23397401447280677</v>
      </c>
      <c r="BN306" s="128">
        <f t="shared" si="157"/>
        <v>1.7252088367784939</v>
      </c>
      <c r="BO306" s="129">
        <f t="shared" si="189"/>
        <v>-0.7252088367784939</v>
      </c>
      <c r="BP306" s="81"/>
      <c r="BQ306" s="81"/>
      <c r="BR306" s="81"/>
      <c r="BS306" s="81"/>
      <c r="BT306" s="81"/>
      <c r="BU306" s="81"/>
      <c r="BV306" s="81"/>
      <c r="BW306" s="81"/>
      <c r="BX306" s="81"/>
    </row>
    <row r="307" spans="1:76" s="1170" customFormat="1" ht="11.45" customHeight="1">
      <c r="A307" s="663">
        <v>2010</v>
      </c>
      <c r="B307" s="87" t="s">
        <v>519</v>
      </c>
      <c r="C307" s="82" t="s">
        <v>478</v>
      </c>
      <c r="D307" s="82" t="s">
        <v>4</v>
      </c>
      <c r="E307" s="82" t="s">
        <v>277</v>
      </c>
      <c r="F307" s="506" t="s">
        <v>313</v>
      </c>
      <c r="G307" s="124">
        <v>17.552949999999999</v>
      </c>
      <c r="H307" s="125">
        <v>12.3432</v>
      </c>
      <c r="I307" s="126">
        <v>18.546720000000001</v>
      </c>
      <c r="J307" s="124">
        <f t="shared" si="190"/>
        <v>-0.99377000000000137</v>
      </c>
      <c r="K307" s="125">
        <f t="shared" si="152"/>
        <v>5.2097499999999997</v>
      </c>
      <c r="L307" s="126">
        <f t="shared" si="152"/>
        <v>-6.203520000000001</v>
      </c>
      <c r="M307" s="314">
        <f t="shared" si="191"/>
        <v>-5.6615554650357995E-2</v>
      </c>
      <c r="N307" s="314">
        <f t="shared" si="192"/>
        <v>0.29680196206335685</v>
      </c>
      <c r="O307" s="314">
        <f t="shared" si="164"/>
        <v>-0.35341751671371485</v>
      </c>
      <c r="P307" s="128">
        <f t="shared" si="193"/>
        <v>-5.2424102156434511</v>
      </c>
      <c r="Q307" s="129">
        <f t="shared" si="165"/>
        <v>6.2424102156434511</v>
      </c>
      <c r="R307" s="82">
        <v>2010</v>
      </c>
      <c r="S307" s="82" t="s">
        <v>478</v>
      </c>
      <c r="T307" s="82" t="s">
        <v>4</v>
      </c>
      <c r="U307" s="82" t="s">
        <v>277</v>
      </c>
      <c r="V307" s="506" t="s">
        <v>313</v>
      </c>
      <c r="W307" s="124">
        <v>12.28318</v>
      </c>
      <c r="X307" s="125">
        <v>7.4375499999999999</v>
      </c>
      <c r="Y307" s="126">
        <v>11.79555</v>
      </c>
      <c r="Z307" s="124">
        <f t="shared" si="194"/>
        <v>0.48762999999999934</v>
      </c>
      <c r="AA307" s="125">
        <f t="shared" si="153"/>
        <v>4.8456299999999999</v>
      </c>
      <c r="AB307" s="126">
        <f t="shared" si="153"/>
        <v>-4.3580000000000005</v>
      </c>
      <c r="AC307" s="314">
        <f t="shared" si="195"/>
        <v>3.9699003026903407E-2</v>
      </c>
      <c r="AD307" s="314">
        <f t="shared" si="196"/>
        <v>0.39449311985984087</v>
      </c>
      <c r="AE307" s="314">
        <f t="shared" si="166"/>
        <v>-0.35479411683293743</v>
      </c>
      <c r="AF307" s="128">
        <f t="shared" si="197"/>
        <v>9.937103951766721</v>
      </c>
      <c r="AG307" s="129">
        <f t="shared" si="167"/>
        <v>-8.937103951766721</v>
      </c>
      <c r="AH307" s="82">
        <v>2010</v>
      </c>
      <c r="AI307" s="87" t="s">
        <v>519</v>
      </c>
      <c r="AJ307" s="1084" t="s">
        <v>478</v>
      </c>
      <c r="AK307" s="1084" t="s">
        <v>4</v>
      </c>
      <c r="AL307" s="1084" t="s">
        <v>277</v>
      </c>
      <c r="AM307" s="1131" t="s">
        <v>313</v>
      </c>
      <c r="AN307" s="548">
        <v>8.4753600000000002</v>
      </c>
      <c r="AO307" s="549">
        <v>4.0817680000000003</v>
      </c>
      <c r="AP307" s="550">
        <v>6.8410539999999997</v>
      </c>
      <c r="AQ307" s="124">
        <f t="shared" si="198"/>
        <v>1.6343060000000005</v>
      </c>
      <c r="AR307" s="125">
        <f t="shared" si="200"/>
        <v>4.3935919999999999</v>
      </c>
      <c r="AS307" s="126">
        <f t="shared" si="200"/>
        <v>-2.7592859999999995</v>
      </c>
      <c r="AT307" s="314">
        <f t="shared" si="199"/>
        <v>0.19283027505616285</v>
      </c>
      <c r="AU307" s="314">
        <f t="shared" si="179"/>
        <v>0.51839591474580426</v>
      </c>
      <c r="AV307" s="314">
        <f t="shared" si="187"/>
        <v>-0.32556563968964142</v>
      </c>
      <c r="AW307" s="128">
        <f t="shared" si="180"/>
        <v>2.688353343865836</v>
      </c>
      <c r="AX307" s="129">
        <f t="shared" si="188"/>
        <v>-1.6883533438658358</v>
      </c>
      <c r="AY307" s="82">
        <v>2010</v>
      </c>
      <c r="AZ307" s="87" t="s">
        <v>519</v>
      </c>
      <c r="BA307" s="82" t="s">
        <v>478</v>
      </c>
      <c r="BB307" s="82" t="s">
        <v>4</v>
      </c>
      <c r="BC307" s="82" t="s">
        <v>277</v>
      </c>
      <c r="BD307" s="1132" t="s">
        <v>313</v>
      </c>
      <c r="BE307" s="124">
        <v>6.5199379999999998</v>
      </c>
      <c r="BF307" s="125">
        <v>3.2582040000000001</v>
      </c>
      <c r="BG307" s="126">
        <v>5.3071010000000003</v>
      </c>
      <c r="BH307" s="124">
        <f t="shared" si="154"/>
        <v>1.2128369999999995</v>
      </c>
      <c r="BI307" s="125">
        <f t="shared" si="182"/>
        <v>3.2617339999999997</v>
      </c>
      <c r="BJ307" s="126">
        <f t="shared" si="182"/>
        <v>-2.0488970000000002</v>
      </c>
      <c r="BK307" s="314">
        <f t="shared" si="155"/>
        <v>0.18601971368439385</v>
      </c>
      <c r="BL307" s="314">
        <f t="shared" si="156"/>
        <v>0.50027070809569041</v>
      </c>
      <c r="BM307" s="314">
        <f t="shared" si="170"/>
        <v>-0.31425099441129661</v>
      </c>
      <c r="BN307" s="128">
        <f t="shared" si="157"/>
        <v>2.6893424260638494</v>
      </c>
      <c r="BO307" s="129">
        <f t="shared" si="189"/>
        <v>-1.6893424260638494</v>
      </c>
      <c r="BP307" s="165"/>
      <c r="BQ307" s="165"/>
      <c r="BR307" s="165"/>
      <c r="BS307" s="165"/>
      <c r="BT307" s="165"/>
      <c r="BU307" s="165"/>
      <c r="BV307" s="165"/>
      <c r="BW307" s="165"/>
      <c r="BX307" s="165"/>
    </row>
    <row r="308" spans="1:76" s="1170" customFormat="1" ht="11.45" customHeight="1">
      <c r="A308" s="663">
        <v>2007</v>
      </c>
      <c r="B308" s="87" t="s">
        <v>519</v>
      </c>
      <c r="C308" s="82" t="s">
        <v>478</v>
      </c>
      <c r="D308" s="82" t="s">
        <v>6</v>
      </c>
      <c r="E308" s="82" t="s">
        <v>278</v>
      </c>
      <c r="F308" s="506" t="s">
        <v>313</v>
      </c>
      <c r="G308" s="124">
        <v>17.75909</v>
      </c>
      <c r="H308" s="125">
        <v>12.113939999999999</v>
      </c>
      <c r="I308" s="126">
        <v>16.546589999999998</v>
      </c>
      <c r="J308" s="124">
        <f t="shared" si="190"/>
        <v>1.2125000000000021</v>
      </c>
      <c r="K308" s="125">
        <f t="shared" si="152"/>
        <v>5.645150000000001</v>
      </c>
      <c r="L308" s="126">
        <f t="shared" si="152"/>
        <v>-4.4326499999999989</v>
      </c>
      <c r="M308" s="314">
        <f t="shared" si="191"/>
        <v>6.8274894715889281E-2</v>
      </c>
      <c r="N308" s="314">
        <f t="shared" si="192"/>
        <v>0.3178738324993004</v>
      </c>
      <c r="O308" s="314">
        <f t="shared" si="164"/>
        <v>-0.24959893778341113</v>
      </c>
      <c r="P308" s="128">
        <f t="shared" si="193"/>
        <v>4.6557938144329825</v>
      </c>
      <c r="Q308" s="129">
        <f t="shared" si="165"/>
        <v>-3.6557938144329825</v>
      </c>
      <c r="R308" s="82">
        <v>2007</v>
      </c>
      <c r="S308" s="82" t="s">
        <v>478</v>
      </c>
      <c r="T308" s="82" t="s">
        <v>6</v>
      </c>
      <c r="U308" s="82" t="s">
        <v>278</v>
      </c>
      <c r="V308" s="506" t="s">
        <v>313</v>
      </c>
      <c r="W308" s="124">
        <v>12.46828</v>
      </c>
      <c r="X308" s="125">
        <v>7.3987639999999999</v>
      </c>
      <c r="Y308" s="126">
        <v>10.18571</v>
      </c>
      <c r="Z308" s="124">
        <f t="shared" si="194"/>
        <v>2.2825699999999998</v>
      </c>
      <c r="AA308" s="125">
        <f t="shared" si="153"/>
        <v>5.0695160000000001</v>
      </c>
      <c r="AB308" s="126">
        <f t="shared" si="153"/>
        <v>-2.7869460000000004</v>
      </c>
      <c r="AC308" s="314">
        <f t="shared" si="195"/>
        <v>0.18307015883505984</v>
      </c>
      <c r="AD308" s="314">
        <f t="shared" si="196"/>
        <v>0.40659305052501227</v>
      </c>
      <c r="AE308" s="314">
        <f t="shared" si="166"/>
        <v>-0.22352289168995246</v>
      </c>
      <c r="AF308" s="128">
        <f t="shared" si="197"/>
        <v>2.220968469751202</v>
      </c>
      <c r="AG308" s="129">
        <f t="shared" si="167"/>
        <v>-1.2209684697512018</v>
      </c>
      <c r="AH308" s="82">
        <v>2007</v>
      </c>
      <c r="AI308" s="87" t="s">
        <v>519</v>
      </c>
      <c r="AJ308" s="1084" t="s">
        <v>478</v>
      </c>
      <c r="AK308" s="1084" t="s">
        <v>6</v>
      </c>
      <c r="AL308" s="1084" t="s">
        <v>278</v>
      </c>
      <c r="AM308" s="1131" t="s">
        <v>313</v>
      </c>
      <c r="AN308" s="548">
        <v>8.4662819999999996</v>
      </c>
      <c r="AO308" s="549">
        <v>3.7873969999999999</v>
      </c>
      <c r="AP308" s="550">
        <v>5.3867539999999998</v>
      </c>
      <c r="AQ308" s="124">
        <f t="shared" si="198"/>
        <v>3.0795279999999998</v>
      </c>
      <c r="AR308" s="125">
        <f t="shared" si="200"/>
        <v>4.6788849999999993</v>
      </c>
      <c r="AS308" s="126">
        <f t="shared" si="200"/>
        <v>-1.5993569999999999</v>
      </c>
      <c r="AT308" s="314">
        <f t="shared" si="199"/>
        <v>0.36374030536662966</v>
      </c>
      <c r="AU308" s="314">
        <f t="shared" si="179"/>
        <v>0.55264932115419729</v>
      </c>
      <c r="AV308" s="314">
        <f t="shared" si="187"/>
        <v>-0.18890901578756766</v>
      </c>
      <c r="AW308" s="128">
        <f t="shared" si="180"/>
        <v>1.5193513421537326</v>
      </c>
      <c r="AX308" s="129">
        <f t="shared" si="188"/>
        <v>-0.51935134215373269</v>
      </c>
      <c r="AY308" s="82">
        <v>2007</v>
      </c>
      <c r="AZ308" s="87" t="s">
        <v>519</v>
      </c>
      <c r="BA308" s="82" t="s">
        <v>478</v>
      </c>
      <c r="BB308" s="82" t="s">
        <v>6</v>
      </c>
      <c r="BC308" s="82" t="s">
        <v>278</v>
      </c>
      <c r="BD308" s="1132" t="s">
        <v>313</v>
      </c>
      <c r="BE308" s="124">
        <v>6.4392209999999999</v>
      </c>
      <c r="BF308" s="125">
        <v>3.054211</v>
      </c>
      <c r="BG308" s="126">
        <v>4.3533739999999996</v>
      </c>
      <c r="BH308" s="124">
        <f t="shared" si="154"/>
        <v>2.0858470000000002</v>
      </c>
      <c r="BI308" s="125">
        <f t="shared" si="182"/>
        <v>3.3850099999999999</v>
      </c>
      <c r="BJ308" s="126">
        <f t="shared" si="182"/>
        <v>-1.2991629999999996</v>
      </c>
      <c r="BK308" s="314">
        <f t="shared" si="155"/>
        <v>0.32392846898716482</v>
      </c>
      <c r="BL308" s="314">
        <f t="shared" si="156"/>
        <v>0.5256862592540309</v>
      </c>
      <c r="BM308" s="314">
        <f t="shared" si="170"/>
        <v>-0.20175779026686608</v>
      </c>
      <c r="BN308" s="128">
        <f t="shared" si="157"/>
        <v>1.6228467380397504</v>
      </c>
      <c r="BO308" s="129">
        <f t="shared" si="189"/>
        <v>-0.62284673803975055</v>
      </c>
      <c r="BP308" s="165"/>
      <c r="BQ308" s="165"/>
      <c r="BR308" s="165"/>
      <c r="BS308" s="165"/>
      <c r="BT308" s="165"/>
      <c r="BU308" s="165"/>
      <c r="BV308" s="165"/>
      <c r="BW308" s="165"/>
      <c r="BX308" s="165"/>
    </row>
    <row r="309" spans="1:76" ht="11.45" customHeight="1">
      <c r="A309" s="663">
        <v>2005</v>
      </c>
      <c r="B309" s="87" t="s">
        <v>519</v>
      </c>
      <c r="C309" s="82" t="s">
        <v>478</v>
      </c>
      <c r="D309" s="82" t="s">
        <v>8</v>
      </c>
      <c r="E309" s="82" t="s">
        <v>279</v>
      </c>
      <c r="F309" s="506" t="s">
        <v>313</v>
      </c>
      <c r="G309" s="124">
        <v>19.813469999999999</v>
      </c>
      <c r="H309" s="125">
        <v>13.87346</v>
      </c>
      <c r="I309" s="126">
        <v>15.789630000000001</v>
      </c>
      <c r="J309" s="124">
        <f t="shared" si="190"/>
        <v>4.0238399999999981</v>
      </c>
      <c r="K309" s="125">
        <f t="shared" si="152"/>
        <v>5.9400099999999991</v>
      </c>
      <c r="L309" s="126">
        <f t="shared" si="152"/>
        <v>-1.916170000000001</v>
      </c>
      <c r="M309" s="314">
        <f t="shared" si="191"/>
        <v>0.20308608234700931</v>
      </c>
      <c r="N309" s="314">
        <f t="shared" si="192"/>
        <v>0.29979655254733267</v>
      </c>
      <c r="O309" s="314">
        <f t="shared" si="164"/>
        <v>-9.6710470200323376E-2</v>
      </c>
      <c r="P309" s="128">
        <f t="shared" si="193"/>
        <v>1.4762043222394534</v>
      </c>
      <c r="Q309" s="129">
        <f t="shared" si="165"/>
        <v>-0.47620432223945336</v>
      </c>
      <c r="R309" s="82">
        <v>2005</v>
      </c>
      <c r="S309" s="82" t="s">
        <v>478</v>
      </c>
      <c r="T309" s="82" t="s">
        <v>8</v>
      </c>
      <c r="U309" s="82" t="s">
        <v>279</v>
      </c>
      <c r="V309" s="506" t="s">
        <v>313</v>
      </c>
      <c r="W309" s="124">
        <v>13.15396</v>
      </c>
      <c r="X309" s="125">
        <v>8.5544209999999996</v>
      </c>
      <c r="Y309" s="126">
        <v>9.5450160000000004</v>
      </c>
      <c r="Z309" s="124">
        <f t="shared" si="194"/>
        <v>3.6089439999999993</v>
      </c>
      <c r="AA309" s="125">
        <f t="shared" si="153"/>
        <v>4.599539</v>
      </c>
      <c r="AB309" s="126">
        <f t="shared" si="153"/>
        <v>-0.99059500000000078</v>
      </c>
      <c r="AC309" s="314">
        <f t="shared" si="195"/>
        <v>0.27436178914942722</v>
      </c>
      <c r="AD309" s="314">
        <f t="shared" si="196"/>
        <v>0.3496695291760048</v>
      </c>
      <c r="AE309" s="314">
        <f t="shared" si="166"/>
        <v>-7.5307740026577613E-2</v>
      </c>
      <c r="AF309" s="128">
        <f t="shared" si="197"/>
        <v>1.2744833391706829</v>
      </c>
      <c r="AG309" s="129">
        <f t="shared" si="167"/>
        <v>-0.27448333917068291</v>
      </c>
      <c r="AH309" s="82">
        <v>2005</v>
      </c>
      <c r="AI309" s="87" t="s">
        <v>519</v>
      </c>
      <c r="AJ309" s="1084" t="s">
        <v>478</v>
      </c>
      <c r="AK309" s="1084" t="s">
        <v>8</v>
      </c>
      <c r="AL309" s="1084" t="s">
        <v>279</v>
      </c>
      <c r="AM309" s="1131" t="s">
        <v>313</v>
      </c>
      <c r="AN309" s="548">
        <v>8.5412420000000004</v>
      </c>
      <c r="AO309" s="549">
        <v>4.6316369999999996</v>
      </c>
      <c r="AP309" s="550">
        <v>4.9907709999999996</v>
      </c>
      <c r="AQ309" s="124">
        <f t="shared" si="198"/>
        <v>3.5504710000000008</v>
      </c>
      <c r="AR309" s="125">
        <f t="shared" si="200"/>
        <v>3.9096050000000009</v>
      </c>
      <c r="AS309" s="126">
        <f t="shared" si="200"/>
        <v>-0.35913400000000006</v>
      </c>
      <c r="AT309" s="314">
        <f t="shared" si="199"/>
        <v>0.41568556423058856</v>
      </c>
      <c r="AU309" s="314">
        <f t="shared" si="179"/>
        <v>0.45773261078423966</v>
      </c>
      <c r="AV309" s="314">
        <f t="shared" si="187"/>
        <v>-4.2047046553651102E-2</v>
      </c>
      <c r="AW309" s="128">
        <f t="shared" si="180"/>
        <v>1.1011510867149739</v>
      </c>
      <c r="AX309" s="129">
        <f t="shared" si="188"/>
        <v>-0.10115108671497387</v>
      </c>
      <c r="AY309" s="82">
        <v>2005</v>
      </c>
      <c r="AZ309" s="87" t="s">
        <v>519</v>
      </c>
      <c r="BA309" s="82" t="s">
        <v>478</v>
      </c>
      <c r="BB309" s="82" t="s">
        <v>8</v>
      </c>
      <c r="BC309" s="82" t="s">
        <v>279</v>
      </c>
      <c r="BD309" s="1132" t="s">
        <v>313</v>
      </c>
      <c r="BE309" s="124">
        <v>6.9026800000000001</v>
      </c>
      <c r="BF309" s="125">
        <v>3.6582340000000002</v>
      </c>
      <c r="BG309" s="126">
        <v>4.0744119999999997</v>
      </c>
      <c r="BH309" s="124">
        <f t="shared" si="154"/>
        <v>2.8282680000000004</v>
      </c>
      <c r="BI309" s="125">
        <f t="shared" si="182"/>
        <v>3.2444459999999999</v>
      </c>
      <c r="BJ309" s="126">
        <f t="shared" si="182"/>
        <v>-0.41617799999999949</v>
      </c>
      <c r="BK309" s="314">
        <f t="shared" si="155"/>
        <v>0.40973476968365918</v>
      </c>
      <c r="BL309" s="314">
        <f t="shared" si="156"/>
        <v>0.4700270040042418</v>
      </c>
      <c r="BM309" s="314">
        <f t="shared" si="170"/>
        <v>-6.0292234320582658E-2</v>
      </c>
      <c r="BN309" s="128">
        <f t="shared" si="157"/>
        <v>1.1471494214833953</v>
      </c>
      <c r="BO309" s="129">
        <f t="shared" si="189"/>
        <v>-0.1471494214833953</v>
      </c>
      <c r="BP309" s="81"/>
      <c r="BQ309" s="81"/>
      <c r="BR309" s="81"/>
      <c r="BS309" s="81"/>
      <c r="BT309" s="81"/>
      <c r="BU309" s="81"/>
      <c r="BV309" s="81"/>
      <c r="BW309" s="81"/>
      <c r="BX309" s="81"/>
    </row>
    <row r="310" spans="1:76" ht="11.45" customHeight="1">
      <c r="A310" s="663">
        <v>2000</v>
      </c>
      <c r="B310" s="87" t="s">
        <v>519</v>
      </c>
      <c r="C310" s="82" t="s">
        <v>478</v>
      </c>
      <c r="D310" s="82" t="s">
        <v>10</v>
      </c>
      <c r="E310" s="82" t="s">
        <v>280</v>
      </c>
      <c r="F310" s="506" t="s">
        <v>313</v>
      </c>
      <c r="G310" s="124">
        <v>17.230779999999999</v>
      </c>
      <c r="H310" s="125">
        <v>13.17376</v>
      </c>
      <c r="I310" s="126">
        <v>15.01266</v>
      </c>
      <c r="J310" s="124">
        <f t="shared" si="190"/>
        <v>2.218119999999999</v>
      </c>
      <c r="K310" s="125">
        <f t="shared" si="152"/>
        <v>4.0570199999999996</v>
      </c>
      <c r="L310" s="126">
        <f t="shared" si="152"/>
        <v>-1.8389000000000006</v>
      </c>
      <c r="M310" s="314">
        <f t="shared" si="191"/>
        <v>0.12873009811511721</v>
      </c>
      <c r="N310" s="314">
        <f t="shared" si="192"/>
        <v>0.23545190641398706</v>
      </c>
      <c r="O310" s="314">
        <f t="shared" si="164"/>
        <v>-0.10672180829886986</v>
      </c>
      <c r="P310" s="128">
        <f t="shared" si="193"/>
        <v>1.8290353993471955</v>
      </c>
      <c r="Q310" s="129">
        <f t="shared" si="165"/>
        <v>-0.82903539934719561</v>
      </c>
      <c r="R310" s="82">
        <v>2000</v>
      </c>
      <c r="S310" s="82" t="s">
        <v>478</v>
      </c>
      <c r="T310" s="82" t="s">
        <v>10</v>
      </c>
      <c r="U310" s="82" t="s">
        <v>280</v>
      </c>
      <c r="V310" s="506" t="s">
        <v>313</v>
      </c>
      <c r="W310" s="124">
        <v>10.920669999999999</v>
      </c>
      <c r="X310" s="125">
        <v>7.4541000000000004</v>
      </c>
      <c r="Y310" s="126">
        <v>8.4302390000000003</v>
      </c>
      <c r="Z310" s="124">
        <f t="shared" si="194"/>
        <v>2.4904309999999992</v>
      </c>
      <c r="AA310" s="125">
        <f t="shared" si="153"/>
        <v>3.466569999999999</v>
      </c>
      <c r="AB310" s="126">
        <f t="shared" si="153"/>
        <v>-0.97613899999999987</v>
      </c>
      <c r="AC310" s="314">
        <f t="shared" si="195"/>
        <v>0.22804745496384374</v>
      </c>
      <c r="AD310" s="314">
        <f t="shared" si="196"/>
        <v>0.31743198906294201</v>
      </c>
      <c r="AE310" s="314">
        <f t="shared" si="166"/>
        <v>-8.9384534099098314E-2</v>
      </c>
      <c r="AF310" s="128">
        <f t="shared" si="197"/>
        <v>1.3919558502122726</v>
      </c>
      <c r="AG310" s="129">
        <f t="shared" si="167"/>
        <v>-0.39195585021227258</v>
      </c>
      <c r="AH310" s="82">
        <v>2000</v>
      </c>
      <c r="AI310" s="87" t="s">
        <v>519</v>
      </c>
      <c r="AJ310" s="1084" t="s">
        <v>478</v>
      </c>
      <c r="AK310" s="1084" t="s">
        <v>10</v>
      </c>
      <c r="AL310" s="1084" t="s">
        <v>280</v>
      </c>
      <c r="AM310" s="1131" t="s">
        <v>313</v>
      </c>
      <c r="AN310" s="548">
        <v>6.659961</v>
      </c>
      <c r="AO310" s="549">
        <v>3.6183130000000001</v>
      </c>
      <c r="AP310" s="550">
        <v>4.1131140000000004</v>
      </c>
      <c r="AQ310" s="124">
        <f t="shared" si="198"/>
        <v>2.5468469999999996</v>
      </c>
      <c r="AR310" s="125">
        <f t="shared" si="200"/>
        <v>3.0416479999999999</v>
      </c>
      <c r="AS310" s="126">
        <f t="shared" si="200"/>
        <v>-0.49480100000000027</v>
      </c>
      <c r="AT310" s="314">
        <f t="shared" si="199"/>
        <v>0.38241169880724524</v>
      </c>
      <c r="AU310" s="314">
        <f t="shared" si="179"/>
        <v>0.4567065783117949</v>
      </c>
      <c r="AV310" s="314">
        <f t="shared" si="187"/>
        <v>-7.4294879504549688E-2</v>
      </c>
      <c r="AW310" s="128">
        <f t="shared" si="180"/>
        <v>1.1942798291377537</v>
      </c>
      <c r="AX310" s="129">
        <f t="shared" si="188"/>
        <v>-0.1942798291377536</v>
      </c>
      <c r="AY310" s="82">
        <v>2000</v>
      </c>
      <c r="AZ310" s="87" t="s">
        <v>519</v>
      </c>
      <c r="BA310" s="82" t="s">
        <v>478</v>
      </c>
      <c r="BB310" s="82" t="s">
        <v>10</v>
      </c>
      <c r="BC310" s="82" t="s">
        <v>280</v>
      </c>
      <c r="BD310" s="1132" t="s">
        <v>313</v>
      </c>
      <c r="BE310" s="124">
        <v>5.472601</v>
      </c>
      <c r="BF310" s="125">
        <v>3.1359159999999999</v>
      </c>
      <c r="BG310" s="126">
        <v>3.5723660000000002</v>
      </c>
      <c r="BH310" s="124">
        <f t="shared" si="154"/>
        <v>1.9002349999999999</v>
      </c>
      <c r="BI310" s="125">
        <f t="shared" si="182"/>
        <v>2.3366850000000001</v>
      </c>
      <c r="BJ310" s="126">
        <f t="shared" si="182"/>
        <v>-0.43645000000000023</v>
      </c>
      <c r="BK310" s="314">
        <f t="shared" si="155"/>
        <v>0.34722703153399997</v>
      </c>
      <c r="BL310" s="314">
        <f t="shared" si="156"/>
        <v>0.42697887165536097</v>
      </c>
      <c r="BM310" s="314">
        <f t="shared" si="170"/>
        <v>-7.9751840121360981E-2</v>
      </c>
      <c r="BN310" s="128">
        <f t="shared" si="157"/>
        <v>1.2296821182643201</v>
      </c>
      <c r="BO310" s="129">
        <f t="shared" si="189"/>
        <v>-0.22968211826432008</v>
      </c>
      <c r="BP310" s="81"/>
      <c r="BQ310" s="81"/>
      <c r="BR310" s="81"/>
      <c r="BS310" s="81"/>
      <c r="BT310" s="81"/>
      <c r="BU310" s="81"/>
      <c r="BV310" s="81"/>
      <c r="BW310" s="81"/>
      <c r="BX310" s="81"/>
    </row>
    <row r="311" spans="1:76" ht="11.45" customHeight="1">
      <c r="A311" s="663">
        <v>1997</v>
      </c>
      <c r="B311" s="87" t="s">
        <v>519</v>
      </c>
      <c r="C311" s="82" t="s">
        <v>478</v>
      </c>
      <c r="D311" s="82" t="s">
        <v>12</v>
      </c>
      <c r="E311" s="82" t="s">
        <v>281</v>
      </c>
      <c r="F311" s="506" t="s">
        <v>313</v>
      </c>
      <c r="G311" s="124">
        <v>15.884209999999999</v>
      </c>
      <c r="H311" s="125">
        <v>12.802759999999999</v>
      </c>
      <c r="I311" s="126">
        <v>14.75759</v>
      </c>
      <c r="J311" s="124">
        <f t="shared" si="190"/>
        <v>1.1266199999999991</v>
      </c>
      <c r="K311" s="125">
        <f t="shared" si="152"/>
        <v>3.0814500000000002</v>
      </c>
      <c r="L311" s="126">
        <f t="shared" si="152"/>
        <v>-1.9548300000000012</v>
      </c>
      <c r="M311" s="314">
        <f t="shared" si="191"/>
        <v>7.0927040123493656E-2</v>
      </c>
      <c r="N311" s="314">
        <f t="shared" si="192"/>
        <v>0.19399453923109808</v>
      </c>
      <c r="O311" s="314">
        <f t="shared" si="164"/>
        <v>-0.12306749910760442</v>
      </c>
      <c r="P311" s="128">
        <f t="shared" si="193"/>
        <v>2.7351280822282606</v>
      </c>
      <c r="Q311" s="129">
        <f t="shared" si="165"/>
        <v>-1.7351280822282604</v>
      </c>
      <c r="R311" s="82">
        <v>1997</v>
      </c>
      <c r="S311" s="82" t="s">
        <v>478</v>
      </c>
      <c r="T311" s="82" t="s">
        <v>12</v>
      </c>
      <c r="U311" s="82" t="s">
        <v>281</v>
      </c>
      <c r="V311" s="506" t="s">
        <v>313</v>
      </c>
      <c r="W311" s="124">
        <v>10.01107</v>
      </c>
      <c r="X311" s="125">
        <v>7.0538150000000002</v>
      </c>
      <c r="Y311" s="126">
        <v>8.2076809999999991</v>
      </c>
      <c r="Z311" s="124">
        <f t="shared" si="194"/>
        <v>1.803389000000001</v>
      </c>
      <c r="AA311" s="125">
        <f t="shared" si="153"/>
        <v>2.957255</v>
      </c>
      <c r="AB311" s="126">
        <f t="shared" si="153"/>
        <v>-1.1538659999999989</v>
      </c>
      <c r="AC311" s="314">
        <f t="shared" si="195"/>
        <v>0.18013948558945259</v>
      </c>
      <c r="AD311" s="314">
        <f t="shared" si="196"/>
        <v>0.29539849386728889</v>
      </c>
      <c r="AE311" s="314">
        <f t="shared" si="166"/>
        <v>-0.11525900827783633</v>
      </c>
      <c r="AF311" s="128">
        <f t="shared" si="197"/>
        <v>1.6398320051857909</v>
      </c>
      <c r="AG311" s="129">
        <f t="shared" si="167"/>
        <v>-0.63983200518579086</v>
      </c>
      <c r="AH311" s="82">
        <v>1997</v>
      </c>
      <c r="AI311" s="87" t="s">
        <v>519</v>
      </c>
      <c r="AJ311" s="1084" t="s">
        <v>478</v>
      </c>
      <c r="AK311" s="1084" t="s">
        <v>12</v>
      </c>
      <c r="AL311" s="1084" t="s">
        <v>281</v>
      </c>
      <c r="AM311" s="1131" t="s">
        <v>313</v>
      </c>
      <c r="AN311" s="548">
        <v>5.8513710000000003</v>
      </c>
      <c r="AO311" s="549">
        <v>3.1395650000000002</v>
      </c>
      <c r="AP311" s="550">
        <v>3.7527879999999998</v>
      </c>
      <c r="AQ311" s="124">
        <f t="shared" si="198"/>
        <v>2.0985830000000005</v>
      </c>
      <c r="AR311" s="125">
        <f t="shared" si="200"/>
        <v>2.7118060000000002</v>
      </c>
      <c r="AS311" s="126">
        <f t="shared" si="200"/>
        <v>-0.61322299999999963</v>
      </c>
      <c r="AT311" s="314">
        <f t="shared" si="199"/>
        <v>0.35864808435493162</v>
      </c>
      <c r="AU311" s="314">
        <f t="shared" si="179"/>
        <v>0.46344796800613053</v>
      </c>
      <c r="AV311" s="314">
        <f t="shared" si="187"/>
        <v>-0.10479988365119894</v>
      </c>
      <c r="AW311" s="128">
        <f t="shared" si="180"/>
        <v>1.2922081232908107</v>
      </c>
      <c r="AX311" s="129">
        <f t="shared" si="188"/>
        <v>-0.29220812329081075</v>
      </c>
      <c r="AY311" s="82">
        <v>1997</v>
      </c>
      <c r="AZ311" s="87" t="s">
        <v>519</v>
      </c>
      <c r="BA311" s="82" t="s">
        <v>478</v>
      </c>
      <c r="BB311" s="82" t="s">
        <v>12</v>
      </c>
      <c r="BC311" s="82" t="s">
        <v>281</v>
      </c>
      <c r="BD311" s="1132" t="s">
        <v>313</v>
      </c>
      <c r="BE311" s="124">
        <v>4.8373780000000002</v>
      </c>
      <c r="BF311" s="125">
        <v>2.9204599999999998</v>
      </c>
      <c r="BG311" s="126">
        <v>3.3939750000000002</v>
      </c>
      <c r="BH311" s="124">
        <f t="shared" si="154"/>
        <v>1.443403</v>
      </c>
      <c r="BI311" s="125">
        <f t="shared" si="182"/>
        <v>1.9169180000000003</v>
      </c>
      <c r="BJ311" s="126">
        <f t="shared" si="182"/>
        <v>-0.47351500000000035</v>
      </c>
      <c r="BK311" s="314">
        <f t="shared" si="155"/>
        <v>0.29838540630895494</v>
      </c>
      <c r="BL311" s="314">
        <f t="shared" si="156"/>
        <v>0.39627211270237728</v>
      </c>
      <c r="BM311" s="314">
        <f t="shared" si="170"/>
        <v>-9.7886706393422285E-2</v>
      </c>
      <c r="BN311" s="128">
        <f t="shared" si="157"/>
        <v>1.3280546042927723</v>
      </c>
      <c r="BO311" s="129">
        <f t="shared" si="189"/>
        <v>-0.32805460429277228</v>
      </c>
      <c r="BP311" s="81"/>
      <c r="BQ311" s="81"/>
      <c r="BR311" s="81"/>
      <c r="BS311" s="81"/>
      <c r="BT311" s="81"/>
      <c r="BU311" s="81"/>
      <c r="BV311" s="81"/>
      <c r="BW311" s="81"/>
      <c r="BX311" s="81"/>
    </row>
    <row r="312" spans="1:76" ht="11.45" customHeight="1">
      <c r="A312" s="663">
        <v>1995</v>
      </c>
      <c r="B312" s="87" t="s">
        <v>519</v>
      </c>
      <c r="C312" s="82" t="s">
        <v>478</v>
      </c>
      <c r="D312" s="82" t="s">
        <v>12</v>
      </c>
      <c r="E312" s="133" t="s">
        <v>282</v>
      </c>
      <c r="F312" s="506" t="s">
        <v>313</v>
      </c>
      <c r="G312" s="548">
        <v>21.321159999999999</v>
      </c>
      <c r="H312" s="549"/>
      <c r="I312" s="550">
        <v>13.909700000000001</v>
      </c>
      <c r="J312" s="124">
        <f t="shared" si="190"/>
        <v>7.4114599999999982</v>
      </c>
      <c r="K312" s="125"/>
      <c r="L312" s="126"/>
      <c r="M312" s="314">
        <f t="shared" si="191"/>
        <v>0.34761054276596576</v>
      </c>
      <c r="N312" s="314"/>
      <c r="O312" s="314"/>
      <c r="P312" s="128"/>
      <c r="Q312" s="129"/>
      <c r="R312" s="82">
        <v>1995</v>
      </c>
      <c r="S312" s="82" t="s">
        <v>478</v>
      </c>
      <c r="T312" s="82" t="s">
        <v>12</v>
      </c>
      <c r="U312" s="82" t="s">
        <v>282</v>
      </c>
      <c r="V312" s="506" t="s">
        <v>313</v>
      </c>
      <c r="W312" s="548">
        <v>13.529920000000001</v>
      </c>
      <c r="X312" s="549"/>
      <c r="Y312" s="550">
        <v>7.7309789999999996</v>
      </c>
      <c r="Z312" s="124">
        <f t="shared" si="194"/>
        <v>5.798941000000001</v>
      </c>
      <c r="AA312" s="125"/>
      <c r="AB312" s="126"/>
      <c r="AC312" s="314">
        <f t="shared" si="195"/>
        <v>0.42860127776069634</v>
      </c>
      <c r="AD312" s="314"/>
      <c r="AE312" s="314"/>
      <c r="AF312" s="128"/>
      <c r="AG312" s="129"/>
      <c r="AH312" s="82">
        <v>1995</v>
      </c>
      <c r="AI312" s="87" t="s">
        <v>519</v>
      </c>
      <c r="AJ312" s="1084" t="s">
        <v>478</v>
      </c>
      <c r="AK312" s="1084" t="s">
        <v>12</v>
      </c>
      <c r="AL312" s="1147" t="s">
        <v>282</v>
      </c>
      <c r="AM312" s="1131" t="s">
        <v>313</v>
      </c>
      <c r="AN312" s="548">
        <v>8.4038439999999994</v>
      </c>
      <c r="AO312" s="549"/>
      <c r="AP312" s="550">
        <v>4.3245950000000004</v>
      </c>
      <c r="AQ312" s="124">
        <f t="shared" si="198"/>
        <v>4.079248999999999</v>
      </c>
      <c r="AR312" s="125"/>
      <c r="AS312" s="126"/>
      <c r="AT312" s="314">
        <f t="shared" si="199"/>
        <v>0.48540275140757005</v>
      </c>
      <c r="AU312" s="314"/>
      <c r="AV312" s="314"/>
      <c r="AW312" s="128"/>
      <c r="AX312" s="129"/>
      <c r="AY312" s="82">
        <v>1995</v>
      </c>
      <c r="AZ312" s="87" t="s">
        <v>519</v>
      </c>
      <c r="BA312" s="82" t="s">
        <v>478</v>
      </c>
      <c r="BB312" s="82" t="s">
        <v>12</v>
      </c>
      <c r="BC312" s="133" t="s">
        <v>282</v>
      </c>
      <c r="BD312" s="1132" t="s">
        <v>313</v>
      </c>
      <c r="BE312" s="548">
        <v>7.4417470000000003</v>
      </c>
      <c r="BF312" s="549"/>
      <c r="BG312" s="550">
        <v>3.790581</v>
      </c>
      <c r="BH312" s="124">
        <f t="shared" si="154"/>
        <v>3.6511660000000004</v>
      </c>
      <c r="BI312" s="125"/>
      <c r="BJ312" s="126"/>
      <c r="BK312" s="314">
        <f t="shared" si="155"/>
        <v>0.49063291186867819</v>
      </c>
      <c r="BL312" s="314"/>
      <c r="BM312" s="314"/>
      <c r="BN312" s="128"/>
      <c r="BO312" s="129"/>
      <c r="BP312" s="81"/>
      <c r="BQ312" s="81"/>
      <c r="BR312" s="81"/>
      <c r="BS312" s="81"/>
      <c r="BT312" s="81"/>
      <c r="BU312" s="81"/>
      <c r="BV312" s="81"/>
      <c r="BW312" s="81"/>
      <c r="BX312" s="81"/>
    </row>
    <row r="313" spans="1:76" ht="11.45" customHeight="1">
      <c r="A313" s="663">
        <v>1991</v>
      </c>
      <c r="B313" s="87" t="s">
        <v>519</v>
      </c>
      <c r="C313" s="82" t="s">
        <v>478</v>
      </c>
      <c r="D313" s="82" t="s">
        <v>14</v>
      </c>
      <c r="E313" s="82" t="s">
        <v>283</v>
      </c>
      <c r="F313" s="506" t="s">
        <v>313</v>
      </c>
      <c r="G313" s="124">
        <v>14.06405</v>
      </c>
      <c r="H313" s="125">
        <v>12.8742</v>
      </c>
      <c r="I313" s="126">
        <v>12.51225</v>
      </c>
      <c r="J313" s="124">
        <f t="shared" si="190"/>
        <v>1.5518000000000001</v>
      </c>
      <c r="K313" s="125">
        <f t="shared" si="152"/>
        <v>1.1898499999999999</v>
      </c>
      <c r="L313" s="126">
        <f t="shared" si="152"/>
        <v>0.36195000000000022</v>
      </c>
      <c r="M313" s="314">
        <f t="shared" si="191"/>
        <v>0.11033806051599647</v>
      </c>
      <c r="N313" s="314">
        <f t="shared" si="192"/>
        <v>8.4602230509703807E-2</v>
      </c>
      <c r="O313" s="314">
        <f t="shared" si="164"/>
        <v>2.5735830006292655E-2</v>
      </c>
      <c r="P313" s="128">
        <f t="shared" si="193"/>
        <v>0.7667547364351075</v>
      </c>
      <c r="Q313" s="129">
        <f t="shared" si="165"/>
        <v>0.2332452635648925</v>
      </c>
      <c r="R313" s="82">
        <v>1991</v>
      </c>
      <c r="S313" s="82" t="s">
        <v>478</v>
      </c>
      <c r="T313" s="82" t="s">
        <v>14</v>
      </c>
      <c r="U313" s="82" t="s">
        <v>283</v>
      </c>
      <c r="V313" s="506" t="s">
        <v>313</v>
      </c>
      <c r="W313" s="124">
        <v>7.5912389999999998</v>
      </c>
      <c r="X313" s="125">
        <v>6.6703400000000004</v>
      </c>
      <c r="Y313" s="126">
        <v>6.4573510000000001</v>
      </c>
      <c r="Z313" s="124">
        <f t="shared" si="194"/>
        <v>1.1338879999999998</v>
      </c>
      <c r="AA313" s="125">
        <f t="shared" si="153"/>
        <v>0.92089899999999947</v>
      </c>
      <c r="AB313" s="126">
        <f t="shared" si="153"/>
        <v>0.21298900000000032</v>
      </c>
      <c r="AC313" s="314">
        <f t="shared" si="195"/>
        <v>0.14936797537266311</v>
      </c>
      <c r="AD313" s="314">
        <f t="shared" si="196"/>
        <v>0.12131076363160209</v>
      </c>
      <c r="AE313" s="314">
        <f t="shared" si="166"/>
        <v>2.805721174106102E-2</v>
      </c>
      <c r="AF313" s="128">
        <f t="shared" si="197"/>
        <v>0.81216046029237421</v>
      </c>
      <c r="AG313" s="129">
        <f t="shared" si="167"/>
        <v>0.18783953970762576</v>
      </c>
      <c r="AH313" s="82">
        <v>1991</v>
      </c>
      <c r="AI313" s="87" t="s">
        <v>519</v>
      </c>
      <c r="AJ313" s="1084" t="s">
        <v>478</v>
      </c>
      <c r="AK313" s="1084" t="s">
        <v>14</v>
      </c>
      <c r="AL313" s="1084" t="s">
        <v>283</v>
      </c>
      <c r="AM313" s="1131" t="s">
        <v>313</v>
      </c>
      <c r="AN313" s="548">
        <v>3.2330999999999999</v>
      </c>
      <c r="AO313" s="549">
        <v>2.4095550000000001</v>
      </c>
      <c r="AP313" s="550">
        <v>2.2899470000000002</v>
      </c>
      <c r="AQ313" s="124">
        <f t="shared" si="198"/>
        <v>0.94315299999999969</v>
      </c>
      <c r="AR313" s="125">
        <f t="shared" ref="AR313:AS344" si="201">AN313-AO313</f>
        <v>0.82354499999999975</v>
      </c>
      <c r="AS313" s="126">
        <f t="shared" si="201"/>
        <v>0.11960799999999994</v>
      </c>
      <c r="AT313" s="314">
        <f t="shared" si="199"/>
        <v>0.29171785592774729</v>
      </c>
      <c r="AU313" s="314">
        <f t="shared" ref="AU313:AU344" si="202">(AN313-AO313)/AN313</f>
        <v>0.25472302124895602</v>
      </c>
      <c r="AV313" s="314">
        <f t="shared" ref="AV313:AV339" si="203">(AO313-AP313)/AN313</f>
        <v>3.6994834678791236E-2</v>
      </c>
      <c r="AW313" s="128">
        <f t="shared" ref="AW313:AW344" si="204">(AN313-AO313)/(AN313-AP313)</f>
        <v>0.87318282399568259</v>
      </c>
      <c r="AX313" s="129">
        <f t="shared" ref="AX313:AX339" si="205">(AO313-AP313)/(AN313-AP313)</f>
        <v>0.12681717600431741</v>
      </c>
      <c r="AY313" s="82">
        <v>1991</v>
      </c>
      <c r="AZ313" s="87" t="s">
        <v>519</v>
      </c>
      <c r="BA313" s="82" t="s">
        <v>478</v>
      </c>
      <c r="BB313" s="82" t="s">
        <v>14</v>
      </c>
      <c r="BC313" s="82" t="s">
        <v>283</v>
      </c>
      <c r="BD313" s="1132" t="s">
        <v>313</v>
      </c>
      <c r="BE313" s="124">
        <v>3.1630950000000002</v>
      </c>
      <c r="BF313" s="125">
        <v>2.6403270000000001</v>
      </c>
      <c r="BG313" s="126">
        <v>2.5387249999999999</v>
      </c>
      <c r="BH313" s="124">
        <f t="shared" si="154"/>
        <v>0.62437000000000031</v>
      </c>
      <c r="BI313" s="125">
        <f t="shared" si="182"/>
        <v>0.52276800000000012</v>
      </c>
      <c r="BJ313" s="126">
        <f t="shared" si="182"/>
        <v>0.10160200000000019</v>
      </c>
      <c r="BK313" s="314">
        <f t="shared" si="155"/>
        <v>0.19739211120753575</v>
      </c>
      <c r="BL313" s="314">
        <f t="shared" si="156"/>
        <v>0.16527103991501996</v>
      </c>
      <c r="BM313" s="314">
        <f t="shared" si="170"/>
        <v>3.2121071292515777E-2</v>
      </c>
      <c r="BN313" s="128">
        <f t="shared" si="157"/>
        <v>0.83727277095312047</v>
      </c>
      <c r="BO313" s="129">
        <f t="shared" si="189"/>
        <v>0.16272722904687947</v>
      </c>
      <c r="BP313" s="81"/>
      <c r="BQ313" s="81"/>
      <c r="BR313" s="81"/>
      <c r="BS313" s="81"/>
      <c r="BT313" s="81"/>
      <c r="BU313" s="81"/>
      <c r="BV313" s="81"/>
      <c r="BW313" s="81"/>
      <c r="BX313" s="81"/>
    </row>
    <row r="314" spans="1:76" ht="11.45" customHeight="1">
      <c r="A314" s="663">
        <v>1986</v>
      </c>
      <c r="B314" s="87" t="s">
        <v>519</v>
      </c>
      <c r="C314" s="82" t="s">
        <v>478</v>
      </c>
      <c r="D314" s="82" t="s">
        <v>16</v>
      </c>
      <c r="E314" s="82" t="s">
        <v>284</v>
      </c>
      <c r="F314" s="506" t="s">
        <v>313</v>
      </c>
      <c r="G314" s="124">
        <v>11.86337</v>
      </c>
      <c r="H314" s="125">
        <v>11.509259999999999</v>
      </c>
      <c r="I314" s="126">
        <v>11.27543</v>
      </c>
      <c r="J314" s="124">
        <f t="shared" si="190"/>
        <v>0.58793999999999969</v>
      </c>
      <c r="K314" s="125">
        <f t="shared" ref="K314:L344" si="206">G314-H314</f>
        <v>0.35411000000000037</v>
      </c>
      <c r="L314" s="126">
        <f t="shared" si="206"/>
        <v>0.23382999999999932</v>
      </c>
      <c r="M314" s="314">
        <f t="shared" si="191"/>
        <v>4.9559273629668443E-2</v>
      </c>
      <c r="N314" s="314">
        <f t="shared" si="192"/>
        <v>2.984902266388053E-2</v>
      </c>
      <c r="O314" s="314">
        <f t="shared" si="164"/>
        <v>1.971025096578791E-2</v>
      </c>
      <c r="P314" s="128">
        <f t="shared" si="193"/>
        <v>0.60228934925332611</v>
      </c>
      <c r="Q314" s="129">
        <f t="shared" si="165"/>
        <v>0.39771065074667389</v>
      </c>
      <c r="R314" s="82">
        <v>1986</v>
      </c>
      <c r="S314" s="82" t="s">
        <v>478</v>
      </c>
      <c r="T314" s="82" t="s">
        <v>16</v>
      </c>
      <c r="U314" s="82" t="s">
        <v>284</v>
      </c>
      <c r="V314" s="506" t="s">
        <v>313</v>
      </c>
      <c r="W314" s="124">
        <v>5.7231569999999996</v>
      </c>
      <c r="X314" s="125">
        <v>5.3890580000000003</v>
      </c>
      <c r="Y314" s="126">
        <v>5.1954969999999996</v>
      </c>
      <c r="Z314" s="124">
        <f t="shared" si="194"/>
        <v>0.52766000000000002</v>
      </c>
      <c r="AA314" s="125">
        <f t="shared" ref="AA314:AB344" si="207">W314-X314</f>
        <v>0.33409899999999926</v>
      </c>
      <c r="AB314" s="126">
        <f t="shared" si="207"/>
        <v>0.19356100000000076</v>
      </c>
      <c r="AC314" s="314">
        <f t="shared" si="195"/>
        <v>9.2197365894383126E-2</v>
      </c>
      <c r="AD314" s="314">
        <f t="shared" si="196"/>
        <v>5.8376696637886971E-2</v>
      </c>
      <c r="AE314" s="314">
        <f t="shared" si="166"/>
        <v>3.3820669256496155E-2</v>
      </c>
      <c r="AF314" s="128">
        <f t="shared" si="197"/>
        <v>0.63317098131372329</v>
      </c>
      <c r="AG314" s="129">
        <f t="shared" si="167"/>
        <v>0.36682901868627671</v>
      </c>
      <c r="AH314" s="82">
        <v>1986</v>
      </c>
      <c r="AI314" s="87" t="s">
        <v>519</v>
      </c>
      <c r="AJ314" s="1084" t="s">
        <v>478</v>
      </c>
      <c r="AK314" s="1084" t="s">
        <v>16</v>
      </c>
      <c r="AL314" s="1084" t="s">
        <v>284</v>
      </c>
      <c r="AM314" s="1131" t="s">
        <v>313</v>
      </c>
      <c r="AN314" s="548">
        <v>2.149292</v>
      </c>
      <c r="AO314" s="549">
        <v>1.8851450000000001</v>
      </c>
      <c r="AP314" s="550">
        <v>1.819971</v>
      </c>
      <c r="AQ314" s="124">
        <f t="shared" si="198"/>
        <v>0.32932099999999997</v>
      </c>
      <c r="AR314" s="125">
        <f t="shared" si="201"/>
        <v>0.26414699999999991</v>
      </c>
      <c r="AS314" s="126">
        <f t="shared" si="201"/>
        <v>6.5174000000000065E-2</v>
      </c>
      <c r="AT314" s="314">
        <f t="shared" si="199"/>
        <v>0.1532230148346525</v>
      </c>
      <c r="AU314" s="314">
        <f t="shared" si="202"/>
        <v>0.12289954087206388</v>
      </c>
      <c r="AV314" s="314">
        <f t="shared" si="203"/>
        <v>3.0323473962588641E-2</v>
      </c>
      <c r="AW314" s="128">
        <f t="shared" si="204"/>
        <v>0.80209582747532027</v>
      </c>
      <c r="AX314" s="129">
        <f t="shared" si="205"/>
        <v>0.19790417252467979</v>
      </c>
      <c r="AY314" s="82">
        <v>1986</v>
      </c>
      <c r="AZ314" s="87" t="s">
        <v>519</v>
      </c>
      <c r="BA314" s="82" t="s">
        <v>478</v>
      </c>
      <c r="BB314" s="82" t="s">
        <v>16</v>
      </c>
      <c r="BC314" s="82" t="s">
        <v>284</v>
      </c>
      <c r="BD314" s="1132" t="s">
        <v>313</v>
      </c>
      <c r="BE314" s="124">
        <v>2.425055</v>
      </c>
      <c r="BF314" s="125">
        <v>2.2320250000000001</v>
      </c>
      <c r="BG314" s="126">
        <v>2.1652900000000002</v>
      </c>
      <c r="BH314" s="124">
        <f t="shared" si="154"/>
        <v>0.2597649999999998</v>
      </c>
      <c r="BI314" s="125">
        <f t="shared" si="182"/>
        <v>0.19302999999999981</v>
      </c>
      <c r="BJ314" s="126">
        <f t="shared" si="182"/>
        <v>6.6734999999999989E-2</v>
      </c>
      <c r="BK314" s="314">
        <f t="shared" si="155"/>
        <v>0.10711715816754663</v>
      </c>
      <c r="BL314" s="314">
        <f t="shared" si="156"/>
        <v>7.9598194680120582E-2</v>
      </c>
      <c r="BM314" s="314">
        <f t="shared" si="170"/>
        <v>2.7518963487426055E-2</v>
      </c>
      <c r="BN314" s="128">
        <f t="shared" si="157"/>
        <v>0.74309472022789813</v>
      </c>
      <c r="BO314" s="129">
        <f t="shared" si="189"/>
        <v>0.25690527977210187</v>
      </c>
      <c r="BP314" s="81"/>
      <c r="BQ314" s="81"/>
      <c r="BR314" s="81"/>
      <c r="BS314" s="81"/>
      <c r="BT314" s="81"/>
      <c r="BU314" s="81"/>
      <c r="BV314" s="81"/>
      <c r="BW314" s="81"/>
      <c r="BX314" s="81"/>
    </row>
    <row r="315" spans="1:76" ht="11.45" customHeight="1">
      <c r="A315" s="662">
        <v>1981</v>
      </c>
      <c r="B315" s="91" t="s">
        <v>519</v>
      </c>
      <c r="C315" s="121" t="s">
        <v>478</v>
      </c>
      <c r="D315" s="121" t="s">
        <v>18</v>
      </c>
      <c r="E315" s="121" t="s">
        <v>285</v>
      </c>
      <c r="F315" s="507" t="s">
        <v>313</v>
      </c>
      <c r="G315" s="337">
        <v>12.15526</v>
      </c>
      <c r="H315" s="338">
        <v>11.94098</v>
      </c>
      <c r="I315" s="525">
        <v>11.78748</v>
      </c>
      <c r="J315" s="337">
        <f t="shared" si="190"/>
        <v>0.36777999999999977</v>
      </c>
      <c r="K315" s="338">
        <f t="shared" si="206"/>
        <v>0.21428000000000047</v>
      </c>
      <c r="L315" s="525">
        <f t="shared" si="206"/>
        <v>0.1534999999999993</v>
      </c>
      <c r="M315" s="341">
        <f t="shared" si="191"/>
        <v>3.02568599931223E-2</v>
      </c>
      <c r="N315" s="341">
        <f t="shared" si="192"/>
        <v>1.7628582194046071E-2</v>
      </c>
      <c r="O315" s="341">
        <f t="shared" si="164"/>
        <v>1.2628277799076227E-2</v>
      </c>
      <c r="P315" s="526">
        <f t="shared" si="193"/>
        <v>0.58263092065909128</v>
      </c>
      <c r="Q315" s="527">
        <f t="shared" si="165"/>
        <v>0.41736907934090867</v>
      </c>
      <c r="R315" s="121">
        <v>1981</v>
      </c>
      <c r="S315" s="121" t="s">
        <v>478</v>
      </c>
      <c r="T315" s="121" t="s">
        <v>18</v>
      </c>
      <c r="U315" s="121" t="s">
        <v>285</v>
      </c>
      <c r="V315" s="507" t="s">
        <v>313</v>
      </c>
      <c r="W315" s="337">
        <v>5.7496809999999998</v>
      </c>
      <c r="X315" s="338">
        <v>5.5854059999999999</v>
      </c>
      <c r="Y315" s="525">
        <v>5.448086</v>
      </c>
      <c r="Z315" s="337">
        <f t="shared" si="194"/>
        <v>0.30159499999999984</v>
      </c>
      <c r="AA315" s="338">
        <f t="shared" si="207"/>
        <v>0.16427499999999995</v>
      </c>
      <c r="AB315" s="525">
        <f t="shared" si="207"/>
        <v>0.13731999999999989</v>
      </c>
      <c r="AC315" s="341">
        <f t="shared" si="195"/>
        <v>5.2454214416417164E-2</v>
      </c>
      <c r="AD315" s="341">
        <f t="shared" si="196"/>
        <v>2.8571150295120713E-2</v>
      </c>
      <c r="AE315" s="341">
        <f t="shared" si="166"/>
        <v>2.3883064121296451E-2</v>
      </c>
      <c r="AF315" s="526">
        <f t="shared" si="197"/>
        <v>0.54468741192659043</v>
      </c>
      <c r="AG315" s="527">
        <f t="shared" si="167"/>
        <v>0.45531258807340957</v>
      </c>
      <c r="AH315" s="121">
        <v>1981</v>
      </c>
      <c r="AI315" s="91" t="s">
        <v>519</v>
      </c>
      <c r="AJ315" s="1113" t="s">
        <v>478</v>
      </c>
      <c r="AK315" s="1113" t="s">
        <v>18</v>
      </c>
      <c r="AL315" s="1113" t="s">
        <v>285</v>
      </c>
      <c r="AM315" s="1134" t="s">
        <v>313</v>
      </c>
      <c r="AN315" s="551">
        <v>1.961163</v>
      </c>
      <c r="AO315" s="552">
        <v>1.847615</v>
      </c>
      <c r="AP315" s="553">
        <v>1.8112569999999999</v>
      </c>
      <c r="AQ315" s="337">
        <f t="shared" si="198"/>
        <v>0.14990600000000009</v>
      </c>
      <c r="AR315" s="338">
        <f t="shared" si="201"/>
        <v>0.11354799999999998</v>
      </c>
      <c r="AS315" s="525">
        <f t="shared" si="201"/>
        <v>3.6358000000000112E-2</v>
      </c>
      <c r="AT315" s="341">
        <f t="shared" si="199"/>
        <v>7.6437297664702059E-2</v>
      </c>
      <c r="AU315" s="341">
        <f t="shared" si="202"/>
        <v>5.7898298101687611E-2</v>
      </c>
      <c r="AV315" s="341">
        <f t="shared" si="203"/>
        <v>1.8538999563014451E-2</v>
      </c>
      <c r="AW315" s="526">
        <f t="shared" si="204"/>
        <v>0.75746134244126262</v>
      </c>
      <c r="AX315" s="527">
        <f t="shared" si="205"/>
        <v>0.24253865755873741</v>
      </c>
      <c r="AY315" s="121">
        <v>1981</v>
      </c>
      <c r="AZ315" s="91" t="s">
        <v>519</v>
      </c>
      <c r="BA315" s="121" t="s">
        <v>478</v>
      </c>
      <c r="BB315" s="121" t="s">
        <v>18</v>
      </c>
      <c r="BC315" s="121" t="s">
        <v>285</v>
      </c>
      <c r="BD315" s="1135" t="s">
        <v>313</v>
      </c>
      <c r="BE315" s="337">
        <v>2.2975159999999999</v>
      </c>
      <c r="BF315" s="338">
        <v>2.199357</v>
      </c>
      <c r="BG315" s="525">
        <v>2.1596169999999999</v>
      </c>
      <c r="BH315" s="337">
        <f t="shared" si="154"/>
        <v>0.13789899999999999</v>
      </c>
      <c r="BI315" s="338">
        <f t="shared" si="182"/>
        <v>9.8158999999999885E-2</v>
      </c>
      <c r="BJ315" s="525">
        <f t="shared" si="182"/>
        <v>3.9740000000000109E-2</v>
      </c>
      <c r="BK315" s="341">
        <f t="shared" si="155"/>
        <v>6.002090953882367E-2</v>
      </c>
      <c r="BL315" s="341">
        <f t="shared" si="156"/>
        <v>4.2723967972366633E-2</v>
      </c>
      <c r="BM315" s="341">
        <f t="shared" si="170"/>
        <v>1.7296941566457041E-2</v>
      </c>
      <c r="BN315" s="526">
        <f t="shared" si="157"/>
        <v>0.71181806974669792</v>
      </c>
      <c r="BO315" s="527">
        <f t="shared" si="189"/>
        <v>0.28818193025330213</v>
      </c>
      <c r="BP315" s="81"/>
      <c r="BQ315" s="81"/>
      <c r="BR315" s="81"/>
      <c r="BS315" s="81"/>
      <c r="BT315" s="81"/>
      <c r="BU315" s="81"/>
      <c r="BV315" s="81"/>
      <c r="BW315" s="81"/>
      <c r="BX315" s="81"/>
    </row>
    <row r="316" spans="1:76" ht="11.45" customHeight="1">
      <c r="A316" s="663">
        <v>2013</v>
      </c>
      <c r="B316" s="87" t="s">
        <v>512</v>
      </c>
      <c r="C316" s="82" t="s">
        <v>479</v>
      </c>
      <c r="D316" s="82" t="s">
        <v>20</v>
      </c>
      <c r="E316" s="82" t="s">
        <v>286</v>
      </c>
      <c r="F316" s="506" t="s">
        <v>313</v>
      </c>
      <c r="G316" s="124">
        <v>40.465560000000004</v>
      </c>
      <c r="H316" s="125">
        <v>13.999879999999999</v>
      </c>
      <c r="I316" s="126">
        <v>16.255510000000001</v>
      </c>
      <c r="J316" s="124">
        <f t="shared" si="190"/>
        <v>24.210050000000003</v>
      </c>
      <c r="K316" s="125">
        <f t="shared" si="206"/>
        <v>26.465680000000006</v>
      </c>
      <c r="L316" s="126">
        <f t="shared" si="206"/>
        <v>-2.2556300000000018</v>
      </c>
      <c r="M316" s="314">
        <f t="shared" si="191"/>
        <v>0.59828777854550885</v>
      </c>
      <c r="N316" s="314">
        <f t="shared" si="192"/>
        <v>0.65402974776575451</v>
      </c>
      <c r="O316" s="314">
        <f t="shared" si="164"/>
        <v>-5.5741969220245602E-2</v>
      </c>
      <c r="P316" s="128">
        <f t="shared" si="193"/>
        <v>1.093169159088891</v>
      </c>
      <c r="Q316" s="129">
        <f t="shared" si="165"/>
        <v>-9.3169159088890841E-2</v>
      </c>
      <c r="R316" s="82">
        <v>2013</v>
      </c>
      <c r="S316" s="82" t="s">
        <v>479</v>
      </c>
      <c r="T316" s="82" t="s">
        <v>20</v>
      </c>
      <c r="U316" s="82" t="s">
        <v>286</v>
      </c>
      <c r="V316" s="506" t="s">
        <v>313</v>
      </c>
      <c r="W316" s="124">
        <v>37.091880000000003</v>
      </c>
      <c r="X316" s="125">
        <v>8.0306750000000005</v>
      </c>
      <c r="Y316" s="126">
        <v>9.1382370000000002</v>
      </c>
      <c r="Z316" s="124">
        <f t="shared" si="194"/>
        <v>27.953643000000003</v>
      </c>
      <c r="AA316" s="125">
        <f t="shared" si="207"/>
        <v>29.061205000000001</v>
      </c>
      <c r="AB316" s="126">
        <f t="shared" si="207"/>
        <v>-1.1075619999999997</v>
      </c>
      <c r="AC316" s="314">
        <f t="shared" si="195"/>
        <v>0.7536324122692083</v>
      </c>
      <c r="AD316" s="314">
        <f t="shared" si="196"/>
        <v>0.78349237083695944</v>
      </c>
      <c r="AE316" s="314">
        <f t="shared" si="166"/>
        <v>-2.9859958567751206E-2</v>
      </c>
      <c r="AF316" s="128">
        <f t="shared" si="197"/>
        <v>1.039621383159254</v>
      </c>
      <c r="AG316" s="129">
        <f t="shared" si="167"/>
        <v>-3.9621383159254044E-2</v>
      </c>
      <c r="AH316" s="82">
        <v>2013</v>
      </c>
      <c r="AI316" s="87" t="s">
        <v>512</v>
      </c>
      <c r="AJ316" s="1084" t="s">
        <v>479</v>
      </c>
      <c r="AK316" s="1084" t="s">
        <v>20</v>
      </c>
      <c r="AL316" s="1084" t="s">
        <v>286</v>
      </c>
      <c r="AM316" s="1131" t="s">
        <v>313</v>
      </c>
      <c r="AN316" s="548">
        <v>33.250410000000002</v>
      </c>
      <c r="AO316" s="549">
        <v>3.7463860000000002</v>
      </c>
      <c r="AP316" s="550">
        <v>4.3776330000000003</v>
      </c>
      <c r="AQ316" s="124">
        <f t="shared" si="198"/>
        <v>28.872777000000003</v>
      </c>
      <c r="AR316" s="125">
        <f t="shared" si="201"/>
        <v>29.504024000000001</v>
      </c>
      <c r="AS316" s="126">
        <f t="shared" si="201"/>
        <v>-0.63124700000000011</v>
      </c>
      <c r="AT316" s="314">
        <f t="shared" si="199"/>
        <v>0.86834348809533479</v>
      </c>
      <c r="AU316" s="314">
        <f t="shared" si="202"/>
        <v>0.88732812617949675</v>
      </c>
      <c r="AV316" s="314">
        <f t="shared" si="203"/>
        <v>-1.8984638084161971E-2</v>
      </c>
      <c r="AW316" s="128">
        <f t="shared" si="204"/>
        <v>1.0218630511363698</v>
      </c>
      <c r="AX316" s="129">
        <f t="shared" si="205"/>
        <v>-2.186305113636974E-2</v>
      </c>
      <c r="AY316" s="82">
        <v>2013</v>
      </c>
      <c r="AZ316" s="87" t="s">
        <v>512</v>
      </c>
      <c r="BA316" s="82" t="s">
        <v>479</v>
      </c>
      <c r="BB316" s="82" t="s">
        <v>20</v>
      </c>
      <c r="BC316" s="82" t="s">
        <v>286</v>
      </c>
      <c r="BD316" s="1132" t="s">
        <v>313</v>
      </c>
      <c r="BE316" s="124">
        <v>29.14049</v>
      </c>
      <c r="BF316" s="125">
        <v>3.5788730000000002</v>
      </c>
      <c r="BG316" s="126">
        <v>4.1999269999999997</v>
      </c>
      <c r="BH316" s="124">
        <f t="shared" si="154"/>
        <v>24.940563000000001</v>
      </c>
      <c r="BI316" s="125">
        <f t="shared" si="182"/>
        <v>25.561616999999998</v>
      </c>
      <c r="BJ316" s="126">
        <f t="shared" si="182"/>
        <v>-0.62105399999999955</v>
      </c>
      <c r="BK316" s="127">
        <f t="shared" si="155"/>
        <v>0.85587315106918249</v>
      </c>
      <c r="BL316" s="127">
        <f t="shared" si="156"/>
        <v>0.87718555865052372</v>
      </c>
      <c r="BM316" s="127">
        <f t="shared" si="170"/>
        <v>-2.1312407581341272E-2</v>
      </c>
      <c r="BN316" s="128">
        <f t="shared" si="157"/>
        <v>1.0249013624912957</v>
      </c>
      <c r="BO316" s="129">
        <f t="shared" si="189"/>
        <v>-2.4901362491295789E-2</v>
      </c>
      <c r="BP316" s="81"/>
      <c r="BQ316" s="81"/>
      <c r="BR316" s="81"/>
      <c r="BS316" s="81"/>
      <c r="BT316" s="81"/>
      <c r="BU316" s="81"/>
      <c r="BV316" s="81"/>
      <c r="BW316" s="81"/>
      <c r="BX316" s="81"/>
    </row>
    <row r="317" spans="1:76" ht="11.45" customHeight="1">
      <c r="A317" s="663">
        <v>2010</v>
      </c>
      <c r="B317" s="87" t="s">
        <v>512</v>
      </c>
      <c r="C317" s="82" t="s">
        <v>479</v>
      </c>
      <c r="D317" s="82" t="s">
        <v>4</v>
      </c>
      <c r="E317" s="82" t="s">
        <v>287</v>
      </c>
      <c r="F317" s="506" t="s">
        <v>313</v>
      </c>
      <c r="G317" s="124">
        <v>39.931570000000001</v>
      </c>
      <c r="H317" s="125">
        <v>14.98268</v>
      </c>
      <c r="I317" s="126">
        <v>17.176449999999999</v>
      </c>
      <c r="J317" s="124">
        <f t="shared" si="190"/>
        <v>22.755120000000002</v>
      </c>
      <c r="K317" s="125">
        <f t="shared" si="206"/>
        <v>24.948889999999999</v>
      </c>
      <c r="L317" s="126">
        <f t="shared" si="206"/>
        <v>-2.1937699999999989</v>
      </c>
      <c r="M317" s="314">
        <f t="shared" si="191"/>
        <v>0.56985287580728738</v>
      </c>
      <c r="N317" s="314">
        <f t="shared" si="192"/>
        <v>0.62479111139381693</v>
      </c>
      <c r="O317" s="314">
        <f t="shared" si="164"/>
        <v>-5.4938235586529625E-2</v>
      </c>
      <c r="P317" s="128">
        <f t="shared" si="193"/>
        <v>1.0964077535077819</v>
      </c>
      <c r="Q317" s="129">
        <f t="shared" si="165"/>
        <v>-9.6407753507781926E-2</v>
      </c>
      <c r="R317" s="82">
        <v>2010</v>
      </c>
      <c r="S317" s="82" t="s">
        <v>479</v>
      </c>
      <c r="T317" s="82" t="s">
        <v>4</v>
      </c>
      <c r="U317" s="82" t="s">
        <v>287</v>
      </c>
      <c r="V317" s="506" t="s">
        <v>313</v>
      </c>
      <c r="W317" s="124">
        <v>36.956580000000002</v>
      </c>
      <c r="X317" s="125">
        <v>8.5033980000000007</v>
      </c>
      <c r="Y317" s="126">
        <v>9.5919399999999992</v>
      </c>
      <c r="Z317" s="124">
        <f t="shared" si="194"/>
        <v>27.364640000000001</v>
      </c>
      <c r="AA317" s="125">
        <f t="shared" si="207"/>
        <v>28.453182000000002</v>
      </c>
      <c r="AB317" s="126">
        <f t="shared" si="207"/>
        <v>-1.0885419999999986</v>
      </c>
      <c r="AC317" s="314">
        <f t="shared" si="195"/>
        <v>0.74045379740224881</v>
      </c>
      <c r="AD317" s="314">
        <f t="shared" si="196"/>
        <v>0.76990841685026046</v>
      </c>
      <c r="AE317" s="314">
        <f t="shared" si="166"/>
        <v>-2.9454619448011653E-2</v>
      </c>
      <c r="AF317" s="128">
        <f t="shared" si="197"/>
        <v>1.0397791456419672</v>
      </c>
      <c r="AG317" s="129">
        <f t="shared" si="167"/>
        <v>-3.9779145641967099E-2</v>
      </c>
      <c r="AH317" s="82">
        <v>2010</v>
      </c>
      <c r="AI317" s="87" t="s">
        <v>512</v>
      </c>
      <c r="AJ317" s="1084" t="s">
        <v>479</v>
      </c>
      <c r="AK317" s="1084" t="s">
        <v>4</v>
      </c>
      <c r="AL317" s="1084" t="s">
        <v>287</v>
      </c>
      <c r="AM317" s="1131" t="s">
        <v>313</v>
      </c>
      <c r="AN317" s="548">
        <v>33.689430000000002</v>
      </c>
      <c r="AO317" s="549">
        <v>4.4117129999999998</v>
      </c>
      <c r="AP317" s="550">
        <v>5.0020100000000003</v>
      </c>
      <c r="AQ317" s="124">
        <f t="shared" si="198"/>
        <v>28.687420000000003</v>
      </c>
      <c r="AR317" s="125">
        <f t="shared" si="201"/>
        <v>29.277717000000003</v>
      </c>
      <c r="AS317" s="126">
        <f t="shared" si="201"/>
        <v>-0.59029700000000052</v>
      </c>
      <c r="AT317" s="314">
        <f t="shared" si="199"/>
        <v>0.85152583466090115</v>
      </c>
      <c r="AU317" s="314">
        <f t="shared" si="202"/>
        <v>0.86904756180202514</v>
      </c>
      <c r="AV317" s="314">
        <f t="shared" si="203"/>
        <v>-1.7521727141124099E-2</v>
      </c>
      <c r="AW317" s="128">
        <f t="shared" si="204"/>
        <v>1.0205768591250102</v>
      </c>
      <c r="AX317" s="129">
        <f t="shared" si="205"/>
        <v>-2.0576859125010213E-2</v>
      </c>
      <c r="AY317" s="82">
        <v>2010</v>
      </c>
      <c r="AZ317" s="87" t="s">
        <v>512</v>
      </c>
      <c r="BA317" s="82" t="s">
        <v>479</v>
      </c>
      <c r="BB317" s="82" t="s">
        <v>4</v>
      </c>
      <c r="BC317" s="82" t="s">
        <v>287</v>
      </c>
      <c r="BD317" s="1132" t="s">
        <v>313</v>
      </c>
      <c r="BE317" s="124">
        <v>29.809729999999998</v>
      </c>
      <c r="BF317" s="125">
        <v>4.0528409999999999</v>
      </c>
      <c r="BG317" s="126">
        <v>4.6417780000000004</v>
      </c>
      <c r="BH317" s="124">
        <f t="shared" si="154"/>
        <v>25.167952</v>
      </c>
      <c r="BI317" s="125">
        <f t="shared" si="182"/>
        <v>25.756888999999997</v>
      </c>
      <c r="BJ317" s="126">
        <f t="shared" si="182"/>
        <v>-0.58893700000000049</v>
      </c>
      <c r="BK317" s="127">
        <f t="shared" si="155"/>
        <v>0.84428647961588388</v>
      </c>
      <c r="BL317" s="127">
        <f t="shared" si="156"/>
        <v>0.86404301548521234</v>
      </c>
      <c r="BM317" s="127">
        <f t="shared" si="170"/>
        <v>-1.975653586932859E-2</v>
      </c>
      <c r="BN317" s="128">
        <f t="shared" si="157"/>
        <v>1.0234002750799904</v>
      </c>
      <c r="BO317" s="129">
        <f t="shared" si="189"/>
        <v>-2.3400275079990637E-2</v>
      </c>
      <c r="BP317" s="81"/>
      <c r="BQ317" s="81"/>
      <c r="BR317" s="81"/>
      <c r="BS317" s="81"/>
      <c r="BT317" s="81"/>
      <c r="BU317" s="81"/>
      <c r="BV317" s="81"/>
      <c r="BW317" s="81"/>
      <c r="BX317" s="81"/>
    </row>
    <row r="318" spans="1:76" ht="11.45" customHeight="1">
      <c r="A318" s="663">
        <v>2007</v>
      </c>
      <c r="B318" s="87" t="s">
        <v>512</v>
      </c>
      <c r="C318" s="82" t="s">
        <v>479</v>
      </c>
      <c r="D318" s="82" t="s">
        <v>6</v>
      </c>
      <c r="E318" s="82" t="s">
        <v>288</v>
      </c>
      <c r="F318" s="506" t="s">
        <v>313</v>
      </c>
      <c r="G318" s="124">
        <v>37.794150000000002</v>
      </c>
      <c r="H318" s="125">
        <v>17.06776</v>
      </c>
      <c r="I318" s="126">
        <v>19.485230000000001</v>
      </c>
      <c r="J318" s="124">
        <f t="shared" si="190"/>
        <v>18.308920000000001</v>
      </c>
      <c r="K318" s="125">
        <f t="shared" si="206"/>
        <v>20.726390000000002</v>
      </c>
      <c r="L318" s="126">
        <f t="shared" si="206"/>
        <v>-2.4174700000000016</v>
      </c>
      <c r="M318" s="314">
        <f t="shared" si="191"/>
        <v>0.48443793550059994</v>
      </c>
      <c r="N318" s="314">
        <f t="shared" si="192"/>
        <v>0.54840206751573994</v>
      </c>
      <c r="O318" s="314">
        <f t="shared" si="164"/>
        <v>-6.3964132015139952E-2</v>
      </c>
      <c r="P318" s="128">
        <f t="shared" si="193"/>
        <v>1.1320378263709712</v>
      </c>
      <c r="Q318" s="129">
        <f t="shared" si="165"/>
        <v>-0.13203782637097117</v>
      </c>
      <c r="R318" s="82">
        <v>2007</v>
      </c>
      <c r="S318" s="82" t="s">
        <v>479</v>
      </c>
      <c r="T318" s="82" t="s">
        <v>6</v>
      </c>
      <c r="U318" s="82" t="s">
        <v>288</v>
      </c>
      <c r="V318" s="506" t="s">
        <v>313</v>
      </c>
      <c r="W318" s="124">
        <v>34.493139999999997</v>
      </c>
      <c r="X318" s="125">
        <v>10.539569999999999</v>
      </c>
      <c r="Y318" s="126">
        <v>11.81212</v>
      </c>
      <c r="Z318" s="124">
        <f t="shared" si="194"/>
        <v>22.681019999999997</v>
      </c>
      <c r="AA318" s="125">
        <f t="shared" si="207"/>
        <v>23.953569999999999</v>
      </c>
      <c r="AB318" s="126">
        <f t="shared" si="207"/>
        <v>-1.2725500000000007</v>
      </c>
      <c r="AC318" s="314">
        <f t="shared" si="195"/>
        <v>0.65755161751003244</v>
      </c>
      <c r="AD318" s="314">
        <f t="shared" si="196"/>
        <v>0.69444446055070663</v>
      </c>
      <c r="AE318" s="314">
        <f t="shared" si="166"/>
        <v>-3.6892843040674202E-2</v>
      </c>
      <c r="AF318" s="128">
        <f t="shared" si="197"/>
        <v>1.0561063832226241</v>
      </c>
      <c r="AG318" s="129">
        <f t="shared" si="167"/>
        <v>-5.6106383222624068E-2</v>
      </c>
      <c r="AH318" s="82">
        <v>2007</v>
      </c>
      <c r="AI318" s="87" t="s">
        <v>512</v>
      </c>
      <c r="AJ318" s="1084" t="s">
        <v>479</v>
      </c>
      <c r="AK318" s="1084" t="s">
        <v>6</v>
      </c>
      <c r="AL318" s="1084" t="s">
        <v>288</v>
      </c>
      <c r="AM318" s="1131" t="s">
        <v>313</v>
      </c>
      <c r="AN318" s="548">
        <v>31.219750000000001</v>
      </c>
      <c r="AO318" s="549">
        <v>5.1117059999999999</v>
      </c>
      <c r="AP318" s="550">
        <v>5.8347040000000003</v>
      </c>
      <c r="AQ318" s="124">
        <f t="shared" si="198"/>
        <v>25.385046000000003</v>
      </c>
      <c r="AR318" s="125">
        <f t="shared" si="201"/>
        <v>26.108044</v>
      </c>
      <c r="AS318" s="126">
        <f t="shared" si="201"/>
        <v>-0.72299800000000047</v>
      </c>
      <c r="AT318" s="314">
        <f t="shared" si="199"/>
        <v>0.81310856108713236</v>
      </c>
      <c r="AU318" s="314">
        <f t="shared" si="202"/>
        <v>0.83626691437311318</v>
      </c>
      <c r="AV318" s="314">
        <f t="shared" si="203"/>
        <v>-2.3158353285980843E-2</v>
      </c>
      <c r="AW318" s="128">
        <f t="shared" si="204"/>
        <v>1.028481256248265</v>
      </c>
      <c r="AX318" s="129">
        <f t="shared" si="205"/>
        <v>-2.8481256248265235E-2</v>
      </c>
      <c r="AY318" s="82">
        <v>2007</v>
      </c>
      <c r="AZ318" s="87" t="s">
        <v>512</v>
      </c>
      <c r="BA318" s="82" t="s">
        <v>479</v>
      </c>
      <c r="BB318" s="82" t="s">
        <v>6</v>
      </c>
      <c r="BC318" s="82" t="s">
        <v>288</v>
      </c>
      <c r="BD318" s="1132" t="s">
        <v>313</v>
      </c>
      <c r="BE318" s="124">
        <v>27.782150000000001</v>
      </c>
      <c r="BF318" s="125">
        <v>4.6469449999999997</v>
      </c>
      <c r="BG318" s="126">
        <v>5.3036180000000002</v>
      </c>
      <c r="BH318" s="124">
        <f t="shared" ref="BH318:BH344" si="208">BE318-BG318</f>
        <v>22.478532000000001</v>
      </c>
      <c r="BI318" s="125">
        <f t="shared" si="182"/>
        <v>23.135205000000003</v>
      </c>
      <c r="BJ318" s="126">
        <f t="shared" si="182"/>
        <v>-0.65667300000000051</v>
      </c>
      <c r="BK318" s="127">
        <f t="shared" ref="BK318:BK344" si="209">(BE318-BG318)/BE318</f>
        <v>0.80909979969152857</v>
      </c>
      <c r="BL318" s="127">
        <f t="shared" ref="BL318:BL344" si="210">(BE318-BF318)/BE318</f>
        <v>0.83273630730523018</v>
      </c>
      <c r="BM318" s="127">
        <f t="shared" si="170"/>
        <v>-2.3636507613701622E-2</v>
      </c>
      <c r="BN318" s="128">
        <f t="shared" ref="BN318:BN344" si="211">(BE318-BF318)/(BE318-BG318)</f>
        <v>1.0292133400882228</v>
      </c>
      <c r="BO318" s="129">
        <f t="shared" si="189"/>
        <v>-2.9213340088222864E-2</v>
      </c>
      <c r="BP318" s="81"/>
      <c r="BQ318" s="81"/>
      <c r="BR318" s="81"/>
      <c r="BS318" s="81"/>
      <c r="BT318" s="81"/>
      <c r="BU318" s="81"/>
      <c r="BV318" s="81"/>
      <c r="BW318" s="81"/>
      <c r="BX318" s="81"/>
    </row>
    <row r="319" spans="1:76" ht="11.45" customHeight="1">
      <c r="A319" s="663">
        <v>2004</v>
      </c>
      <c r="B319" s="87" t="s">
        <v>512</v>
      </c>
      <c r="C319" s="82" t="s">
        <v>479</v>
      </c>
      <c r="D319" s="82" t="s">
        <v>8</v>
      </c>
      <c r="E319" s="82" t="s">
        <v>289</v>
      </c>
      <c r="F319" s="506" t="s">
        <v>313</v>
      </c>
      <c r="G319" s="124">
        <v>37.223179999999999</v>
      </c>
      <c r="H319" s="125">
        <v>14.13345</v>
      </c>
      <c r="I319" s="126">
        <v>19.036200000000001</v>
      </c>
      <c r="J319" s="124">
        <f t="shared" si="190"/>
        <v>18.186979999999998</v>
      </c>
      <c r="K319" s="125">
        <f t="shared" si="206"/>
        <v>23.089729999999999</v>
      </c>
      <c r="L319" s="126">
        <f t="shared" si="206"/>
        <v>-4.9027500000000011</v>
      </c>
      <c r="M319" s="314">
        <f t="shared" si="191"/>
        <v>0.48859286068519664</v>
      </c>
      <c r="N319" s="314">
        <f t="shared" si="192"/>
        <v>0.62030514319303187</v>
      </c>
      <c r="O319" s="314">
        <f t="shared" si="164"/>
        <v>-0.1317122825078352</v>
      </c>
      <c r="P319" s="128">
        <f t="shared" si="193"/>
        <v>1.2695747177376344</v>
      </c>
      <c r="Q319" s="129">
        <f t="shared" si="165"/>
        <v>-0.26957471773763436</v>
      </c>
      <c r="R319" s="82">
        <v>2004</v>
      </c>
      <c r="S319" s="82" t="s">
        <v>479</v>
      </c>
      <c r="T319" s="82" t="s">
        <v>8</v>
      </c>
      <c r="U319" s="82" t="s">
        <v>289</v>
      </c>
      <c r="V319" s="506" t="s">
        <v>313</v>
      </c>
      <c r="W319" s="124">
        <v>34.198909999999998</v>
      </c>
      <c r="X319" s="125">
        <v>7.6204169999999998</v>
      </c>
      <c r="Y319" s="126">
        <v>11.22073</v>
      </c>
      <c r="Z319" s="124">
        <f t="shared" si="194"/>
        <v>22.978179999999998</v>
      </c>
      <c r="AA319" s="125">
        <f t="shared" si="207"/>
        <v>26.578492999999998</v>
      </c>
      <c r="AB319" s="126">
        <f t="shared" si="207"/>
        <v>-3.6003129999999999</v>
      </c>
      <c r="AC319" s="314">
        <f t="shared" si="195"/>
        <v>0.67189802248083341</v>
      </c>
      <c r="AD319" s="314">
        <f t="shared" si="196"/>
        <v>0.77717368769940331</v>
      </c>
      <c r="AE319" s="314">
        <f t="shared" si="166"/>
        <v>-0.10527566521856983</v>
      </c>
      <c r="AF319" s="128">
        <f t="shared" si="197"/>
        <v>1.1566839932492479</v>
      </c>
      <c r="AG319" s="129">
        <f t="shared" si="167"/>
        <v>-0.15668399324924778</v>
      </c>
      <c r="AH319" s="82">
        <v>2004</v>
      </c>
      <c r="AI319" s="87" t="s">
        <v>512</v>
      </c>
      <c r="AJ319" s="1084" t="s">
        <v>479</v>
      </c>
      <c r="AK319" s="1084" t="s">
        <v>8</v>
      </c>
      <c r="AL319" s="1084" t="s">
        <v>289</v>
      </c>
      <c r="AM319" s="1131" t="s">
        <v>313</v>
      </c>
      <c r="AN319" s="548">
        <v>31.394950000000001</v>
      </c>
      <c r="AO319" s="549">
        <v>3.5585830000000001</v>
      </c>
      <c r="AP319" s="550">
        <v>5.2207679999999996</v>
      </c>
      <c r="AQ319" s="124">
        <f t="shared" si="198"/>
        <v>26.174182000000002</v>
      </c>
      <c r="AR319" s="125">
        <f t="shared" si="201"/>
        <v>27.836367000000003</v>
      </c>
      <c r="AS319" s="126">
        <f t="shared" si="201"/>
        <v>-1.6621849999999996</v>
      </c>
      <c r="AT319" s="314">
        <f t="shared" si="199"/>
        <v>0.83370675857104404</v>
      </c>
      <c r="AU319" s="314">
        <f t="shared" si="202"/>
        <v>0.88665110153066018</v>
      </c>
      <c r="AV319" s="314">
        <f t="shared" si="203"/>
        <v>-5.29443429596161E-2</v>
      </c>
      <c r="AW319" s="128">
        <f t="shared" si="204"/>
        <v>1.0635047544179221</v>
      </c>
      <c r="AX319" s="129">
        <f t="shared" si="205"/>
        <v>-6.3504754417922193E-2</v>
      </c>
      <c r="AY319" s="82">
        <v>2004</v>
      </c>
      <c r="AZ319" s="87" t="s">
        <v>512</v>
      </c>
      <c r="BA319" s="82" t="s">
        <v>479</v>
      </c>
      <c r="BB319" s="82" t="s">
        <v>8</v>
      </c>
      <c r="BC319" s="82" t="s">
        <v>289</v>
      </c>
      <c r="BD319" s="1132" t="s">
        <v>313</v>
      </c>
      <c r="BE319" s="124">
        <v>27.978860000000001</v>
      </c>
      <c r="BF319" s="125">
        <v>3.4984120000000001</v>
      </c>
      <c r="BG319" s="126">
        <v>5.0138069999999999</v>
      </c>
      <c r="BH319" s="124">
        <f t="shared" si="208"/>
        <v>22.965053000000001</v>
      </c>
      <c r="BI319" s="125">
        <f t="shared" si="182"/>
        <v>24.480448000000003</v>
      </c>
      <c r="BJ319" s="126">
        <f t="shared" si="182"/>
        <v>-1.5153949999999998</v>
      </c>
      <c r="BK319" s="127">
        <f t="shared" si="209"/>
        <v>0.82080016841286596</v>
      </c>
      <c r="BL319" s="127">
        <f t="shared" si="210"/>
        <v>0.87496231083039133</v>
      </c>
      <c r="BM319" s="127">
        <f t="shared" si="170"/>
        <v>-5.4162142417525226E-2</v>
      </c>
      <c r="BN319" s="128">
        <f t="shared" si="211"/>
        <v>1.06598700207659</v>
      </c>
      <c r="BO319" s="129">
        <f t="shared" si="189"/>
        <v>-6.5987002076590015E-2</v>
      </c>
      <c r="BP319" s="81"/>
      <c r="BQ319" s="81"/>
      <c r="BR319" s="81"/>
      <c r="BS319" s="81"/>
      <c r="BT319" s="81"/>
      <c r="BU319" s="81"/>
      <c r="BV319" s="81"/>
      <c r="BW319" s="81"/>
      <c r="BX319" s="81"/>
    </row>
    <row r="320" spans="1:76" ht="11.45" customHeight="1">
      <c r="A320" s="663">
        <v>1999</v>
      </c>
      <c r="B320" s="87" t="s">
        <v>512</v>
      </c>
      <c r="C320" s="82" t="s">
        <v>479</v>
      </c>
      <c r="D320" s="82" t="s">
        <v>10</v>
      </c>
      <c r="E320" s="82" t="s">
        <v>290</v>
      </c>
      <c r="F320" s="506" t="s">
        <v>313</v>
      </c>
      <c r="G320" s="124">
        <v>37.701439999999998</v>
      </c>
      <c r="H320" s="125">
        <v>16.709489999999999</v>
      </c>
      <c r="I320" s="126">
        <v>21.806349999999998</v>
      </c>
      <c r="J320" s="124">
        <f t="shared" si="190"/>
        <v>15.89509</v>
      </c>
      <c r="K320" s="125">
        <f t="shared" si="206"/>
        <v>20.991949999999999</v>
      </c>
      <c r="L320" s="126">
        <f t="shared" si="206"/>
        <v>-5.0968599999999995</v>
      </c>
      <c r="M320" s="314">
        <f t="shared" si="191"/>
        <v>0.42160432068377229</v>
      </c>
      <c r="N320" s="314">
        <f t="shared" si="192"/>
        <v>0.55679438238963819</v>
      </c>
      <c r="O320" s="314">
        <f t="shared" si="164"/>
        <v>-0.13519006170586587</v>
      </c>
      <c r="P320" s="128">
        <f t="shared" si="193"/>
        <v>1.3206562529686841</v>
      </c>
      <c r="Q320" s="129">
        <f t="shared" si="165"/>
        <v>-0.320656252968684</v>
      </c>
      <c r="R320" s="82">
        <v>1999</v>
      </c>
      <c r="S320" s="82" t="s">
        <v>479</v>
      </c>
      <c r="T320" s="82" t="s">
        <v>10</v>
      </c>
      <c r="U320" s="82" t="s">
        <v>290</v>
      </c>
      <c r="V320" s="506" t="s">
        <v>313</v>
      </c>
      <c r="W320" s="124">
        <v>35.297620000000002</v>
      </c>
      <c r="X320" s="125">
        <v>9.5538179999999997</v>
      </c>
      <c r="Y320" s="126">
        <v>13.18501</v>
      </c>
      <c r="Z320" s="124">
        <f t="shared" si="194"/>
        <v>22.112610000000004</v>
      </c>
      <c r="AA320" s="125">
        <f t="shared" si="207"/>
        <v>25.743802000000002</v>
      </c>
      <c r="AB320" s="126">
        <f t="shared" si="207"/>
        <v>-3.6311920000000004</v>
      </c>
      <c r="AC320" s="314">
        <f t="shared" si="195"/>
        <v>0.62646178410895703</v>
      </c>
      <c r="AD320" s="314">
        <f t="shared" si="196"/>
        <v>0.72933534895553864</v>
      </c>
      <c r="AE320" s="314">
        <f t="shared" si="166"/>
        <v>-0.10287356484658174</v>
      </c>
      <c r="AF320" s="128">
        <f t="shared" si="197"/>
        <v>1.1642136319502763</v>
      </c>
      <c r="AG320" s="129">
        <f t="shared" si="167"/>
        <v>-0.16421363195027633</v>
      </c>
      <c r="AH320" s="82">
        <v>1999</v>
      </c>
      <c r="AI320" s="87" t="s">
        <v>512</v>
      </c>
      <c r="AJ320" s="1084" t="s">
        <v>479</v>
      </c>
      <c r="AK320" s="1084" t="s">
        <v>10</v>
      </c>
      <c r="AL320" s="1084" t="s">
        <v>290</v>
      </c>
      <c r="AM320" s="1131" t="s">
        <v>313</v>
      </c>
      <c r="AN320" s="548">
        <v>32.597949999999997</v>
      </c>
      <c r="AO320" s="549">
        <v>3.694868</v>
      </c>
      <c r="AP320" s="550">
        <v>5.8897680000000001</v>
      </c>
      <c r="AQ320" s="124">
        <f t="shared" si="198"/>
        <v>26.708181999999997</v>
      </c>
      <c r="AR320" s="125">
        <f t="shared" si="201"/>
        <v>28.903081999999998</v>
      </c>
      <c r="AS320" s="126">
        <f t="shared" si="201"/>
        <v>-2.1949000000000001</v>
      </c>
      <c r="AT320" s="314">
        <f t="shared" si="199"/>
        <v>0.81932090821662096</v>
      </c>
      <c r="AU320" s="314">
        <f t="shared" si="202"/>
        <v>0.88665336317161048</v>
      </c>
      <c r="AV320" s="314">
        <f t="shared" si="203"/>
        <v>-6.7332454954989504E-2</v>
      </c>
      <c r="AW320" s="128">
        <f t="shared" si="204"/>
        <v>1.0821808088622431</v>
      </c>
      <c r="AX320" s="129">
        <f t="shared" si="205"/>
        <v>-8.2180808862243049E-2</v>
      </c>
      <c r="AY320" s="82">
        <v>1999</v>
      </c>
      <c r="AZ320" s="87" t="s">
        <v>512</v>
      </c>
      <c r="BA320" s="82" t="s">
        <v>479</v>
      </c>
      <c r="BB320" s="82" t="s">
        <v>10</v>
      </c>
      <c r="BC320" s="82" t="s">
        <v>290</v>
      </c>
      <c r="BD320" s="1132" t="s">
        <v>313</v>
      </c>
      <c r="BE320" s="124">
        <v>29.22776</v>
      </c>
      <c r="BF320" s="125">
        <v>3.979873</v>
      </c>
      <c r="BG320" s="126">
        <v>5.7119479999999996</v>
      </c>
      <c r="BH320" s="124">
        <f t="shared" si="208"/>
        <v>23.515812</v>
      </c>
      <c r="BI320" s="125">
        <f t="shared" si="182"/>
        <v>25.247886999999999</v>
      </c>
      <c r="BJ320" s="126">
        <f t="shared" si="182"/>
        <v>-1.7320749999999996</v>
      </c>
      <c r="BK320" s="127">
        <f t="shared" si="209"/>
        <v>0.8045711337440844</v>
      </c>
      <c r="BL320" s="127">
        <f t="shared" si="210"/>
        <v>0.86383243190720049</v>
      </c>
      <c r="BM320" s="127">
        <f t="shared" si="170"/>
        <v>-5.926129816311615E-2</v>
      </c>
      <c r="BN320" s="128">
        <f t="shared" si="211"/>
        <v>1.0736557597926024</v>
      </c>
      <c r="BO320" s="129">
        <f t="shared" si="189"/>
        <v>-7.3655759792602513E-2</v>
      </c>
      <c r="BP320" s="81"/>
      <c r="BQ320" s="81"/>
      <c r="BR320" s="81"/>
      <c r="BS320" s="81"/>
      <c r="BT320" s="81"/>
      <c r="BU320" s="81"/>
      <c r="BV320" s="81"/>
      <c r="BW320" s="81"/>
      <c r="BX320" s="81"/>
    </row>
    <row r="321" spans="1:76" ht="11.45" customHeight="1">
      <c r="A321" s="663">
        <v>1995</v>
      </c>
      <c r="B321" s="87" t="s">
        <v>512</v>
      </c>
      <c r="C321" s="82" t="s">
        <v>479</v>
      </c>
      <c r="D321" s="82" t="s">
        <v>12</v>
      </c>
      <c r="E321" s="82" t="s">
        <v>291</v>
      </c>
      <c r="F321" s="506" t="s">
        <v>313</v>
      </c>
      <c r="G321" s="124">
        <v>39.357509999999998</v>
      </c>
      <c r="H321" s="125">
        <v>18.606490000000001</v>
      </c>
      <c r="I321" s="126">
        <v>22.09412</v>
      </c>
      <c r="J321" s="124">
        <f t="shared" si="190"/>
        <v>17.263389999999998</v>
      </c>
      <c r="K321" s="125">
        <f t="shared" si="206"/>
        <v>20.751019999999997</v>
      </c>
      <c r="L321" s="126">
        <f t="shared" si="206"/>
        <v>-3.4876299999999993</v>
      </c>
      <c r="M321" s="314">
        <f t="shared" si="191"/>
        <v>0.43863013691669006</v>
      </c>
      <c r="N321" s="314">
        <f t="shared" si="192"/>
        <v>0.52724422861100706</v>
      </c>
      <c r="O321" s="314">
        <f t="shared" si="164"/>
        <v>-8.8614091694317026E-2</v>
      </c>
      <c r="P321" s="128">
        <f t="shared" si="193"/>
        <v>1.2020246313151703</v>
      </c>
      <c r="Q321" s="129">
        <f t="shared" si="165"/>
        <v>-0.20202463131517043</v>
      </c>
      <c r="R321" s="82">
        <v>1995</v>
      </c>
      <c r="S321" s="82" t="s">
        <v>479</v>
      </c>
      <c r="T321" s="82" t="s">
        <v>12</v>
      </c>
      <c r="U321" s="82" t="s">
        <v>291</v>
      </c>
      <c r="V321" s="506" t="s">
        <v>313</v>
      </c>
      <c r="W321" s="124">
        <v>36.97878</v>
      </c>
      <c r="X321" s="125">
        <v>11.90269</v>
      </c>
      <c r="Y321" s="126">
        <v>13.503769999999999</v>
      </c>
      <c r="Z321" s="124">
        <f t="shared" si="194"/>
        <v>23.475010000000001</v>
      </c>
      <c r="AA321" s="125">
        <f t="shared" si="207"/>
        <v>25.076090000000001</v>
      </c>
      <c r="AB321" s="126">
        <f t="shared" si="207"/>
        <v>-1.6010799999999996</v>
      </c>
      <c r="AC321" s="314">
        <f t="shared" si="195"/>
        <v>0.63482380976332919</v>
      </c>
      <c r="AD321" s="314">
        <f t="shared" si="196"/>
        <v>0.67812107376176278</v>
      </c>
      <c r="AE321" s="314">
        <f t="shared" si="166"/>
        <v>-4.3297263998433685E-2</v>
      </c>
      <c r="AF321" s="128">
        <f t="shared" si="197"/>
        <v>1.0682035918195563</v>
      </c>
      <c r="AG321" s="129">
        <f t="shared" si="167"/>
        <v>-6.8203591819556181E-2</v>
      </c>
      <c r="AH321" s="82">
        <v>1995</v>
      </c>
      <c r="AI321" s="87" t="s">
        <v>512</v>
      </c>
      <c r="AJ321" s="1084" t="s">
        <v>479</v>
      </c>
      <c r="AK321" s="1084" t="s">
        <v>12</v>
      </c>
      <c r="AL321" s="1084" t="s">
        <v>291</v>
      </c>
      <c r="AM321" s="1131" t="s">
        <v>313</v>
      </c>
      <c r="AN321" s="548">
        <v>34.7761</v>
      </c>
      <c r="AO321" s="549">
        <v>5.3658429999999999</v>
      </c>
      <c r="AP321" s="550">
        <v>6.1253140000000004</v>
      </c>
      <c r="AQ321" s="124">
        <f t="shared" si="198"/>
        <v>28.650786</v>
      </c>
      <c r="AR321" s="125">
        <f t="shared" si="201"/>
        <v>29.410257000000001</v>
      </c>
      <c r="AS321" s="126">
        <f t="shared" si="201"/>
        <v>-0.75947100000000045</v>
      </c>
      <c r="AT321" s="314">
        <f t="shared" si="199"/>
        <v>0.82386426310023264</v>
      </c>
      <c r="AU321" s="314">
        <f t="shared" si="202"/>
        <v>0.84570314095025034</v>
      </c>
      <c r="AV321" s="314">
        <f t="shared" si="203"/>
        <v>-2.1838877850017698E-2</v>
      </c>
      <c r="AW321" s="128">
        <f t="shared" si="204"/>
        <v>1.0265078591561154</v>
      </c>
      <c r="AX321" s="129">
        <f t="shared" si="205"/>
        <v>-2.6507859156115313E-2</v>
      </c>
      <c r="AY321" s="82">
        <v>1995</v>
      </c>
      <c r="AZ321" s="87" t="s">
        <v>512</v>
      </c>
      <c r="BA321" s="82" t="s">
        <v>479</v>
      </c>
      <c r="BB321" s="82" t="s">
        <v>12</v>
      </c>
      <c r="BC321" s="82" t="s">
        <v>291</v>
      </c>
      <c r="BD321" s="1132" t="s">
        <v>313</v>
      </c>
      <c r="BE321" s="124">
        <v>31.172619999999998</v>
      </c>
      <c r="BF321" s="125">
        <v>5.3156689999999998</v>
      </c>
      <c r="BG321" s="126">
        <v>6.1592549999999999</v>
      </c>
      <c r="BH321" s="124">
        <f t="shared" si="208"/>
        <v>25.013365</v>
      </c>
      <c r="BI321" s="125">
        <f t="shared" si="182"/>
        <v>25.856950999999999</v>
      </c>
      <c r="BJ321" s="126">
        <f t="shared" si="182"/>
        <v>-0.84358600000000017</v>
      </c>
      <c r="BK321" s="127">
        <f t="shared" si="209"/>
        <v>0.80241458690350709</v>
      </c>
      <c r="BL321" s="127">
        <f t="shared" si="210"/>
        <v>0.82947634815424565</v>
      </c>
      <c r="BM321" s="127">
        <f t="shared" si="170"/>
        <v>-2.7061761250738635E-2</v>
      </c>
      <c r="BN321" s="128">
        <f t="shared" si="211"/>
        <v>1.0337254103956024</v>
      </c>
      <c r="BO321" s="129">
        <f t="shared" si="189"/>
        <v>-3.372541039560252E-2</v>
      </c>
      <c r="BP321" s="81"/>
      <c r="BQ321" s="81"/>
      <c r="BR321" s="81"/>
      <c r="BS321" s="81"/>
      <c r="BT321" s="81"/>
      <c r="BU321" s="81"/>
      <c r="BV321" s="81"/>
      <c r="BW321" s="81"/>
      <c r="BX321" s="81"/>
    </row>
    <row r="322" spans="1:76" ht="11.45" customHeight="1">
      <c r="A322" s="663">
        <v>1994</v>
      </c>
      <c r="B322" s="87" t="s">
        <v>512</v>
      </c>
      <c r="C322" s="82" t="s">
        <v>479</v>
      </c>
      <c r="D322" s="82" t="s">
        <v>12</v>
      </c>
      <c r="E322" s="82" t="s">
        <v>292</v>
      </c>
      <c r="F322" s="506" t="s">
        <v>313</v>
      </c>
      <c r="G322" s="124">
        <v>38.251390000000001</v>
      </c>
      <c r="H322" s="125">
        <v>16.080369999999998</v>
      </c>
      <c r="I322" s="126">
        <v>19.966740000000001</v>
      </c>
      <c r="J322" s="124">
        <f t="shared" si="190"/>
        <v>18.284649999999999</v>
      </c>
      <c r="K322" s="125">
        <f t="shared" si="206"/>
        <v>22.171020000000002</v>
      </c>
      <c r="L322" s="126">
        <f t="shared" si="206"/>
        <v>-3.886370000000003</v>
      </c>
      <c r="M322" s="314">
        <f t="shared" si="191"/>
        <v>0.47801269444064642</v>
      </c>
      <c r="N322" s="314">
        <f t="shared" si="192"/>
        <v>0.57961344672703397</v>
      </c>
      <c r="O322" s="314">
        <f t="shared" si="164"/>
        <v>-0.10160075228638758</v>
      </c>
      <c r="P322" s="128">
        <f t="shared" si="193"/>
        <v>1.2125482303462196</v>
      </c>
      <c r="Q322" s="129">
        <f t="shared" si="165"/>
        <v>-0.21254823034621953</v>
      </c>
      <c r="R322" s="82">
        <v>1994</v>
      </c>
      <c r="S322" s="82" t="s">
        <v>479</v>
      </c>
      <c r="T322" s="82" t="s">
        <v>12</v>
      </c>
      <c r="U322" s="82" t="s">
        <v>292</v>
      </c>
      <c r="V322" s="506" t="s">
        <v>313</v>
      </c>
      <c r="W322" s="124">
        <v>35.830410000000001</v>
      </c>
      <c r="X322" s="125">
        <v>8.3550880000000003</v>
      </c>
      <c r="Y322" s="126">
        <v>10.83724</v>
      </c>
      <c r="Z322" s="124">
        <f t="shared" si="194"/>
        <v>24.993169999999999</v>
      </c>
      <c r="AA322" s="125">
        <f t="shared" si="207"/>
        <v>27.475321999999998</v>
      </c>
      <c r="AB322" s="126">
        <f t="shared" si="207"/>
        <v>-2.4821519999999992</v>
      </c>
      <c r="AC322" s="314">
        <f t="shared" si="195"/>
        <v>0.69754072029876291</v>
      </c>
      <c r="AD322" s="314">
        <f t="shared" si="196"/>
        <v>0.76681572999025127</v>
      </c>
      <c r="AE322" s="314">
        <f t="shared" si="166"/>
        <v>-6.9275009691488296E-2</v>
      </c>
      <c r="AF322" s="128">
        <f t="shared" si="197"/>
        <v>1.0993132123696194</v>
      </c>
      <c r="AG322" s="129">
        <f t="shared" si="167"/>
        <v>-9.9313212369619347E-2</v>
      </c>
      <c r="AH322" s="82">
        <v>1994</v>
      </c>
      <c r="AI322" s="87" t="s">
        <v>512</v>
      </c>
      <c r="AJ322" s="1084" t="s">
        <v>479</v>
      </c>
      <c r="AK322" s="1084" t="s">
        <v>12</v>
      </c>
      <c r="AL322" s="1084" t="s">
        <v>292</v>
      </c>
      <c r="AM322" s="1131" t="s">
        <v>313</v>
      </c>
      <c r="AN322" s="548">
        <v>33.58343</v>
      </c>
      <c r="AO322" s="549">
        <v>2.906142</v>
      </c>
      <c r="AP322" s="550">
        <v>4.2529389999999996</v>
      </c>
      <c r="AQ322" s="124">
        <f t="shared" si="198"/>
        <v>29.330491000000002</v>
      </c>
      <c r="AR322" s="125">
        <f t="shared" si="201"/>
        <v>30.677288000000001</v>
      </c>
      <c r="AS322" s="126">
        <f t="shared" si="201"/>
        <v>-1.3467969999999996</v>
      </c>
      <c r="AT322" s="314">
        <f t="shared" si="199"/>
        <v>0.87336198238238327</v>
      </c>
      <c r="AU322" s="314">
        <f t="shared" si="202"/>
        <v>0.91346500342579662</v>
      </c>
      <c r="AV322" s="314">
        <f t="shared" si="203"/>
        <v>-4.0103021043413359E-2</v>
      </c>
      <c r="AW322" s="128">
        <f t="shared" si="204"/>
        <v>1.0459179834391452</v>
      </c>
      <c r="AX322" s="129">
        <f t="shared" si="205"/>
        <v>-4.5917983439145271E-2</v>
      </c>
      <c r="AY322" s="82">
        <v>1994</v>
      </c>
      <c r="AZ322" s="87" t="s">
        <v>512</v>
      </c>
      <c r="BA322" s="82" t="s">
        <v>479</v>
      </c>
      <c r="BB322" s="82" t="s">
        <v>12</v>
      </c>
      <c r="BC322" s="82" t="s">
        <v>292</v>
      </c>
      <c r="BD322" s="1132" t="s">
        <v>313</v>
      </c>
      <c r="BE322" s="124">
        <v>30.258240000000001</v>
      </c>
      <c r="BF322" s="125">
        <v>3.488855</v>
      </c>
      <c r="BG322" s="126">
        <v>4.7597110000000002</v>
      </c>
      <c r="BH322" s="124">
        <f t="shared" si="208"/>
        <v>25.498529000000001</v>
      </c>
      <c r="BI322" s="125">
        <f t="shared" si="182"/>
        <v>26.769385</v>
      </c>
      <c r="BJ322" s="126">
        <f t="shared" si="182"/>
        <v>-1.2708560000000002</v>
      </c>
      <c r="BK322" s="127">
        <f t="shared" si="209"/>
        <v>0.84269703062702928</v>
      </c>
      <c r="BL322" s="127">
        <f t="shared" si="210"/>
        <v>0.88469735847160969</v>
      </c>
      <c r="BM322" s="127">
        <f t="shared" si="170"/>
        <v>-4.2000327844580521E-2</v>
      </c>
      <c r="BN322" s="128">
        <f t="shared" si="211"/>
        <v>1.0498403653010728</v>
      </c>
      <c r="BO322" s="129">
        <f t="shared" si="189"/>
        <v>-4.9840365301072866E-2</v>
      </c>
      <c r="BP322" s="81"/>
      <c r="BQ322" s="81"/>
      <c r="BR322" s="81"/>
      <c r="BS322" s="81"/>
      <c r="BT322" s="81"/>
      <c r="BU322" s="81"/>
      <c r="BV322" s="81"/>
      <c r="BW322" s="81"/>
      <c r="BX322" s="81"/>
    </row>
    <row r="323" spans="1:76" ht="11.45" customHeight="1">
      <c r="A323" s="663">
        <v>1991</v>
      </c>
      <c r="B323" s="87" t="s">
        <v>512</v>
      </c>
      <c r="C323" s="82" t="s">
        <v>479</v>
      </c>
      <c r="D323" s="82" t="s">
        <v>14</v>
      </c>
      <c r="E323" s="82" t="s">
        <v>293</v>
      </c>
      <c r="F323" s="506" t="s">
        <v>313</v>
      </c>
      <c r="G323" s="124">
        <v>34.065759999999997</v>
      </c>
      <c r="H323" s="125">
        <v>18.313359999999999</v>
      </c>
      <c r="I323" s="126">
        <v>22.76755</v>
      </c>
      <c r="J323" s="124">
        <f t="shared" si="190"/>
        <v>11.298209999999997</v>
      </c>
      <c r="K323" s="125">
        <f t="shared" si="206"/>
        <v>15.752399999999998</v>
      </c>
      <c r="L323" s="126">
        <f t="shared" si="206"/>
        <v>-4.4541900000000005</v>
      </c>
      <c r="M323" s="314">
        <f t="shared" si="191"/>
        <v>0.33165882692768334</v>
      </c>
      <c r="N323" s="314">
        <f t="shared" si="192"/>
        <v>0.46241152406404551</v>
      </c>
      <c r="O323" s="314">
        <f t="shared" si="164"/>
        <v>-0.13075269713636217</v>
      </c>
      <c r="P323" s="128">
        <f t="shared" si="193"/>
        <v>1.3942385563730892</v>
      </c>
      <c r="Q323" s="129">
        <f t="shared" si="165"/>
        <v>-0.3942385563730893</v>
      </c>
      <c r="R323" s="82">
        <v>1991</v>
      </c>
      <c r="S323" s="82" t="s">
        <v>479</v>
      </c>
      <c r="T323" s="82" t="s">
        <v>14</v>
      </c>
      <c r="U323" s="82" t="s">
        <v>293</v>
      </c>
      <c r="V323" s="506" t="s">
        <v>313</v>
      </c>
      <c r="W323" s="124">
        <v>31.496079999999999</v>
      </c>
      <c r="X323" s="125">
        <v>11.226509999999999</v>
      </c>
      <c r="Y323" s="126">
        <v>14.599489999999999</v>
      </c>
      <c r="Z323" s="124">
        <f t="shared" si="194"/>
        <v>16.89659</v>
      </c>
      <c r="AA323" s="125">
        <f t="shared" si="207"/>
        <v>20.269570000000002</v>
      </c>
      <c r="AB323" s="126">
        <f t="shared" si="207"/>
        <v>-3.3729800000000001</v>
      </c>
      <c r="AC323" s="314">
        <f t="shared" si="195"/>
        <v>0.53646644280812084</v>
      </c>
      <c r="AD323" s="314">
        <f t="shared" si="196"/>
        <v>0.64355849997841008</v>
      </c>
      <c r="AE323" s="314">
        <f t="shared" si="166"/>
        <v>-0.10709205717028913</v>
      </c>
      <c r="AF323" s="128">
        <f t="shared" si="197"/>
        <v>1.1996248947272794</v>
      </c>
      <c r="AG323" s="129">
        <f t="shared" si="167"/>
        <v>-0.19962489472727929</v>
      </c>
      <c r="AH323" s="82">
        <v>1991</v>
      </c>
      <c r="AI323" s="87" t="s">
        <v>512</v>
      </c>
      <c r="AJ323" s="1084" t="s">
        <v>479</v>
      </c>
      <c r="AK323" s="1084" t="s">
        <v>14</v>
      </c>
      <c r="AL323" s="1084" t="s">
        <v>293</v>
      </c>
      <c r="AM323" s="1131" t="s">
        <v>313</v>
      </c>
      <c r="AN323" s="548">
        <v>29.245249999999999</v>
      </c>
      <c r="AO323" s="549">
        <v>4.4981210000000003</v>
      </c>
      <c r="AP323" s="550">
        <v>6.7330300000000003</v>
      </c>
      <c r="AQ323" s="124">
        <f t="shared" si="198"/>
        <v>22.512219999999999</v>
      </c>
      <c r="AR323" s="125">
        <f t="shared" si="201"/>
        <v>24.747128999999997</v>
      </c>
      <c r="AS323" s="126">
        <f t="shared" si="201"/>
        <v>-2.234909</v>
      </c>
      <c r="AT323" s="314">
        <f t="shared" si="199"/>
        <v>0.7697735529701405</v>
      </c>
      <c r="AU323" s="314">
        <f t="shared" si="202"/>
        <v>0.84619310828254157</v>
      </c>
      <c r="AV323" s="314">
        <f t="shared" si="203"/>
        <v>-7.6419555312401161E-2</v>
      </c>
      <c r="AW323" s="128">
        <f t="shared" si="204"/>
        <v>1.099275371331659</v>
      </c>
      <c r="AX323" s="129">
        <f t="shared" si="205"/>
        <v>-9.9275371331658993E-2</v>
      </c>
      <c r="AY323" s="82">
        <v>1991</v>
      </c>
      <c r="AZ323" s="87" t="s">
        <v>512</v>
      </c>
      <c r="BA323" s="82" t="s">
        <v>479</v>
      </c>
      <c r="BB323" s="82" t="s">
        <v>14</v>
      </c>
      <c r="BC323" s="82" t="s">
        <v>293</v>
      </c>
      <c r="BD323" s="1132" t="s">
        <v>313</v>
      </c>
      <c r="BE323" s="124">
        <v>26.086500000000001</v>
      </c>
      <c r="BF323" s="125">
        <v>4.5843889999999998</v>
      </c>
      <c r="BG323" s="126">
        <v>6.2030669999999999</v>
      </c>
      <c r="BH323" s="124">
        <f t="shared" si="208"/>
        <v>19.883433</v>
      </c>
      <c r="BI323" s="125">
        <f t="shared" si="182"/>
        <v>21.502110999999999</v>
      </c>
      <c r="BJ323" s="126">
        <f t="shared" si="182"/>
        <v>-1.6186780000000001</v>
      </c>
      <c r="BK323" s="127">
        <f t="shared" si="209"/>
        <v>0.76221160370306473</v>
      </c>
      <c r="BL323" s="127">
        <f t="shared" si="210"/>
        <v>0.82426201291855938</v>
      </c>
      <c r="BM323" s="127">
        <f t="shared" si="170"/>
        <v>-6.2050409215494602E-2</v>
      </c>
      <c r="BN323" s="128">
        <f t="shared" si="211"/>
        <v>1.0814083765112392</v>
      </c>
      <c r="BO323" s="129">
        <f t="shared" si="189"/>
        <v>-8.1408376511239278E-2</v>
      </c>
      <c r="BP323" s="81"/>
      <c r="BQ323" s="81"/>
      <c r="BR323" s="81"/>
      <c r="BS323" s="81"/>
      <c r="BT323" s="81"/>
      <c r="BU323" s="81"/>
      <c r="BV323" s="81"/>
      <c r="BW323" s="81"/>
      <c r="BX323" s="81"/>
    </row>
    <row r="324" spans="1:76" ht="11.45" customHeight="1">
      <c r="A324" s="663">
        <v>1986</v>
      </c>
      <c r="B324" s="87" t="s">
        <v>512</v>
      </c>
      <c r="C324" s="82" t="s">
        <v>479</v>
      </c>
      <c r="D324" s="82" t="s">
        <v>16</v>
      </c>
      <c r="E324" s="82" t="s">
        <v>294</v>
      </c>
      <c r="F324" s="506" t="s">
        <v>313</v>
      </c>
      <c r="G324" s="124">
        <v>36.255459999999999</v>
      </c>
      <c r="H324" s="125">
        <v>14.645200000000001</v>
      </c>
      <c r="I324" s="126">
        <v>17.66376</v>
      </c>
      <c r="J324" s="124">
        <f t="shared" si="190"/>
        <v>18.591699999999999</v>
      </c>
      <c r="K324" s="125">
        <f t="shared" si="206"/>
        <v>21.610259999999997</v>
      </c>
      <c r="L324" s="126">
        <f t="shared" si="206"/>
        <v>-3.018559999999999</v>
      </c>
      <c r="M324" s="314">
        <f t="shared" si="191"/>
        <v>0.51279724488394296</v>
      </c>
      <c r="N324" s="314">
        <f t="shared" si="192"/>
        <v>0.59605532518412396</v>
      </c>
      <c r="O324" s="314">
        <f t="shared" si="164"/>
        <v>-8.3258080300180962E-2</v>
      </c>
      <c r="P324" s="128">
        <f t="shared" si="193"/>
        <v>1.1623606232888868</v>
      </c>
      <c r="Q324" s="129">
        <f t="shared" si="165"/>
        <v>-0.16236062328888692</v>
      </c>
      <c r="R324" s="82">
        <v>1986</v>
      </c>
      <c r="S324" s="82" t="s">
        <v>479</v>
      </c>
      <c r="T324" s="82" t="s">
        <v>16</v>
      </c>
      <c r="U324" s="82" t="s">
        <v>294</v>
      </c>
      <c r="V324" s="506" t="s">
        <v>313</v>
      </c>
      <c r="W324" s="124">
        <v>33.668120000000002</v>
      </c>
      <c r="X324" s="125">
        <v>7.1724889999999997</v>
      </c>
      <c r="Y324" s="126">
        <v>9.1211789999999997</v>
      </c>
      <c r="Z324" s="124">
        <f t="shared" si="194"/>
        <v>24.546941000000004</v>
      </c>
      <c r="AA324" s="125">
        <f t="shared" si="207"/>
        <v>26.495631000000003</v>
      </c>
      <c r="AB324" s="126">
        <f t="shared" si="207"/>
        <v>-1.94869</v>
      </c>
      <c r="AC324" s="314">
        <f t="shared" si="195"/>
        <v>0.72908558600836648</v>
      </c>
      <c r="AD324" s="314">
        <f t="shared" si="196"/>
        <v>0.78696496864095777</v>
      </c>
      <c r="AE324" s="314">
        <f t="shared" si="166"/>
        <v>-5.7879382632591306E-2</v>
      </c>
      <c r="AF324" s="128">
        <f t="shared" si="197"/>
        <v>1.0793862665005793</v>
      </c>
      <c r="AG324" s="129">
        <f t="shared" si="167"/>
        <v>-7.9386266500579436E-2</v>
      </c>
      <c r="AH324" s="82">
        <v>1986</v>
      </c>
      <c r="AI324" s="87" t="s">
        <v>512</v>
      </c>
      <c r="AJ324" s="1084" t="s">
        <v>479</v>
      </c>
      <c r="AK324" s="1084" t="s">
        <v>16</v>
      </c>
      <c r="AL324" s="1084" t="s">
        <v>294</v>
      </c>
      <c r="AM324" s="1131" t="s">
        <v>313</v>
      </c>
      <c r="AN324" s="548">
        <v>31.277290000000001</v>
      </c>
      <c r="AO324" s="549">
        <v>3.5698690000000002</v>
      </c>
      <c r="AP324" s="550">
        <v>4.6670299999999996</v>
      </c>
      <c r="AQ324" s="124">
        <f t="shared" si="198"/>
        <v>26.61026</v>
      </c>
      <c r="AR324" s="125">
        <f t="shared" si="201"/>
        <v>27.707421</v>
      </c>
      <c r="AS324" s="126">
        <f t="shared" si="201"/>
        <v>-1.0971609999999994</v>
      </c>
      <c r="AT324" s="314">
        <f t="shared" si="199"/>
        <v>0.85078534617289414</v>
      </c>
      <c r="AU324" s="314">
        <f t="shared" si="202"/>
        <v>0.88586386480414381</v>
      </c>
      <c r="AV324" s="314">
        <f t="shared" si="203"/>
        <v>-3.5078518631249681E-2</v>
      </c>
      <c r="AW324" s="128">
        <f t="shared" si="204"/>
        <v>1.0412307508457264</v>
      </c>
      <c r="AX324" s="129">
        <f t="shared" si="205"/>
        <v>-4.1230750845726402E-2</v>
      </c>
      <c r="AY324" s="82">
        <v>1986</v>
      </c>
      <c r="AZ324" s="87" t="s">
        <v>512</v>
      </c>
      <c r="BA324" s="82" t="s">
        <v>479</v>
      </c>
      <c r="BB324" s="82" t="s">
        <v>16</v>
      </c>
      <c r="BC324" s="82" t="s">
        <v>294</v>
      </c>
      <c r="BD324" s="1132" t="s">
        <v>313</v>
      </c>
      <c r="BE324" s="124">
        <v>27.973510000000001</v>
      </c>
      <c r="BF324" s="125">
        <v>3.8234430000000001</v>
      </c>
      <c r="BG324" s="126">
        <v>5.0040519999999997</v>
      </c>
      <c r="BH324" s="124">
        <f t="shared" si="208"/>
        <v>22.969458000000003</v>
      </c>
      <c r="BI324" s="125">
        <f t="shared" si="182"/>
        <v>24.150067</v>
      </c>
      <c r="BJ324" s="126">
        <f t="shared" si="182"/>
        <v>-1.1806089999999996</v>
      </c>
      <c r="BK324" s="127">
        <f t="shared" si="209"/>
        <v>0.82111461879470982</v>
      </c>
      <c r="BL324" s="127">
        <f t="shared" si="210"/>
        <v>0.86331915444289975</v>
      </c>
      <c r="BM324" s="127">
        <f t="shared" si="170"/>
        <v>-4.2204535648190003E-2</v>
      </c>
      <c r="BN324" s="128">
        <f t="shared" si="211"/>
        <v>1.0513990795951735</v>
      </c>
      <c r="BO324" s="129">
        <f t="shared" si="189"/>
        <v>-5.1399079595173702E-2</v>
      </c>
      <c r="BP324" s="81"/>
      <c r="BQ324" s="81"/>
      <c r="BR324" s="81"/>
      <c r="BS324" s="81"/>
      <c r="BT324" s="81"/>
      <c r="BU324" s="81"/>
      <c r="BV324" s="81"/>
      <c r="BW324" s="81"/>
      <c r="BX324" s="81"/>
    </row>
    <row r="325" spans="1:76" ht="11.45" customHeight="1">
      <c r="A325" s="663">
        <v>1979</v>
      </c>
      <c r="B325" s="87" t="s">
        <v>512</v>
      </c>
      <c r="C325" s="82" t="s">
        <v>479</v>
      </c>
      <c r="D325" s="82" t="s">
        <v>18</v>
      </c>
      <c r="E325" s="82" t="s">
        <v>295</v>
      </c>
      <c r="F325" s="506" t="s">
        <v>313</v>
      </c>
      <c r="G325" s="124">
        <v>26.54945</v>
      </c>
      <c r="H325" s="125">
        <v>14.30678</v>
      </c>
      <c r="I325" s="126">
        <v>16.82957</v>
      </c>
      <c r="J325" s="124">
        <f t="shared" si="190"/>
        <v>9.7198799999999999</v>
      </c>
      <c r="K325" s="125">
        <f t="shared" si="206"/>
        <v>12.24267</v>
      </c>
      <c r="L325" s="126">
        <f t="shared" si="206"/>
        <v>-2.5227900000000005</v>
      </c>
      <c r="M325" s="314">
        <f t="shared" si="191"/>
        <v>0.36610475923230046</v>
      </c>
      <c r="N325" s="314">
        <f t="shared" si="192"/>
        <v>0.46112706666239789</v>
      </c>
      <c r="O325" s="314">
        <f t="shared" si="164"/>
        <v>-9.5022307430097444E-2</v>
      </c>
      <c r="P325" s="128">
        <f t="shared" si="193"/>
        <v>1.2595495006111188</v>
      </c>
      <c r="Q325" s="129">
        <f t="shared" si="165"/>
        <v>-0.2595495006111187</v>
      </c>
      <c r="R325" s="82">
        <v>1979</v>
      </c>
      <c r="S325" s="82" t="s">
        <v>479</v>
      </c>
      <c r="T325" s="82" t="s">
        <v>18</v>
      </c>
      <c r="U325" s="82" t="s">
        <v>295</v>
      </c>
      <c r="V325" s="506" t="s">
        <v>313</v>
      </c>
      <c r="W325" s="124">
        <v>23.70993</v>
      </c>
      <c r="X325" s="125">
        <v>7.8796480000000004</v>
      </c>
      <c r="Y325" s="126">
        <v>8.9499259999999996</v>
      </c>
      <c r="Z325" s="124">
        <f t="shared" si="194"/>
        <v>14.760004</v>
      </c>
      <c r="AA325" s="125">
        <f t="shared" si="207"/>
        <v>15.830282</v>
      </c>
      <c r="AB325" s="126">
        <f t="shared" si="207"/>
        <v>-1.0702779999999992</v>
      </c>
      <c r="AC325" s="314">
        <f t="shared" si="195"/>
        <v>0.62252414916450616</v>
      </c>
      <c r="AD325" s="314">
        <f t="shared" si="196"/>
        <v>0.66766464515078705</v>
      </c>
      <c r="AE325" s="314">
        <f t="shared" si="166"/>
        <v>-4.5140495986280817E-2</v>
      </c>
      <c r="AF325" s="128">
        <f t="shared" si="197"/>
        <v>1.0725120399696368</v>
      </c>
      <c r="AG325" s="129">
        <f t="shared" si="167"/>
        <v>-7.2512039969636802E-2</v>
      </c>
      <c r="AH325" s="82">
        <v>1979</v>
      </c>
      <c r="AI325" s="87" t="s">
        <v>512</v>
      </c>
      <c r="AJ325" s="1084" t="s">
        <v>479</v>
      </c>
      <c r="AK325" s="1084" t="s">
        <v>18</v>
      </c>
      <c r="AL325" s="1084" t="s">
        <v>295</v>
      </c>
      <c r="AM325" s="1131" t="s">
        <v>313</v>
      </c>
      <c r="AN325" s="548">
        <v>21.427399999999999</v>
      </c>
      <c r="AO325" s="549">
        <v>2.7794460000000001</v>
      </c>
      <c r="AP325" s="550">
        <v>3.4510999999999998</v>
      </c>
      <c r="AQ325" s="124">
        <f t="shared" si="198"/>
        <v>17.976299999999998</v>
      </c>
      <c r="AR325" s="125">
        <f t="shared" si="201"/>
        <v>18.647953999999999</v>
      </c>
      <c r="AS325" s="126">
        <f t="shared" si="201"/>
        <v>-0.67165399999999975</v>
      </c>
      <c r="AT325" s="314">
        <f t="shared" si="199"/>
        <v>0.83893986204579185</v>
      </c>
      <c r="AU325" s="314">
        <f t="shared" si="202"/>
        <v>0.87028542893678185</v>
      </c>
      <c r="AV325" s="314">
        <f t="shared" si="203"/>
        <v>-3.134556689099003E-2</v>
      </c>
      <c r="AW325" s="128">
        <f t="shared" si="204"/>
        <v>1.03736330613085</v>
      </c>
      <c r="AX325" s="129">
        <f t="shared" si="205"/>
        <v>-3.7363306130850052E-2</v>
      </c>
      <c r="AY325" s="82">
        <v>1979</v>
      </c>
      <c r="AZ325" s="87" t="s">
        <v>512</v>
      </c>
      <c r="BA325" s="82" t="s">
        <v>479</v>
      </c>
      <c r="BB325" s="82" t="s">
        <v>18</v>
      </c>
      <c r="BC325" s="82" t="s">
        <v>295</v>
      </c>
      <c r="BD325" s="1132" t="s">
        <v>313</v>
      </c>
      <c r="BE325" s="124">
        <v>19.336880000000001</v>
      </c>
      <c r="BF325" s="125">
        <v>3.2646570000000001</v>
      </c>
      <c r="BG325" s="126">
        <v>3.8666130000000001</v>
      </c>
      <c r="BH325" s="124">
        <f t="shared" si="208"/>
        <v>15.470267</v>
      </c>
      <c r="BI325" s="125">
        <f t="shared" si="182"/>
        <v>16.072223000000001</v>
      </c>
      <c r="BJ325" s="126">
        <f t="shared" si="182"/>
        <v>-0.60195599999999994</v>
      </c>
      <c r="BK325" s="127">
        <f t="shared" si="209"/>
        <v>0.80003945827868816</v>
      </c>
      <c r="BL325" s="127">
        <f t="shared" si="210"/>
        <v>0.83116940271646722</v>
      </c>
      <c r="BM325" s="127">
        <f t="shared" ref="BM325:BM339" si="212">(BF325-BG325)/BE325</f>
        <v>-3.1129944437778997E-2</v>
      </c>
      <c r="BN325" s="128">
        <f t="shared" si="211"/>
        <v>1.0389105113699719</v>
      </c>
      <c r="BO325" s="129">
        <f t="shared" si="189"/>
        <v>-3.8910511369971826E-2</v>
      </c>
      <c r="BP325" s="81"/>
      <c r="BQ325" s="81"/>
      <c r="BR325" s="81"/>
      <c r="BS325" s="81"/>
      <c r="BT325" s="81"/>
      <c r="BU325" s="81"/>
      <c r="BV325" s="81"/>
      <c r="BW325" s="81"/>
      <c r="BX325" s="81"/>
    </row>
    <row r="326" spans="1:76" ht="11.45" customHeight="1">
      <c r="A326" s="663">
        <v>1974</v>
      </c>
      <c r="B326" s="87" t="s">
        <v>512</v>
      </c>
      <c r="C326" s="82" t="s">
        <v>479</v>
      </c>
      <c r="D326" s="82" t="s">
        <v>50</v>
      </c>
      <c r="E326" s="82" t="s">
        <v>296</v>
      </c>
      <c r="F326" s="506" t="s">
        <v>313</v>
      </c>
      <c r="G326" s="124">
        <v>21.957519999999999</v>
      </c>
      <c r="H326" s="125">
        <v>15.02135</v>
      </c>
      <c r="I326" s="126">
        <v>15.400829999999999</v>
      </c>
      <c r="J326" s="124">
        <f t="shared" si="190"/>
        <v>6.5566899999999997</v>
      </c>
      <c r="K326" s="125">
        <f t="shared" si="206"/>
        <v>6.9361699999999988</v>
      </c>
      <c r="L326" s="126">
        <f t="shared" si="206"/>
        <v>-0.37947999999999915</v>
      </c>
      <c r="M326" s="314">
        <f t="shared" si="191"/>
        <v>0.29860794843862148</v>
      </c>
      <c r="N326" s="314">
        <f t="shared" si="192"/>
        <v>0.31589041021026049</v>
      </c>
      <c r="O326" s="314">
        <f t="shared" si="164"/>
        <v>-1.7282461771639019E-2</v>
      </c>
      <c r="P326" s="128">
        <f t="shared" si="193"/>
        <v>1.0578767640379521</v>
      </c>
      <c r="Q326" s="129">
        <f t="shared" si="165"/>
        <v>-5.7876764037951951E-2</v>
      </c>
      <c r="R326" s="82">
        <v>1974</v>
      </c>
      <c r="S326" s="82" t="s">
        <v>479</v>
      </c>
      <c r="T326" s="82" t="s">
        <v>50</v>
      </c>
      <c r="U326" s="82" t="s">
        <v>296</v>
      </c>
      <c r="V326" s="506" t="s">
        <v>313</v>
      </c>
      <c r="W326" s="124">
        <v>18.752960000000002</v>
      </c>
      <c r="X326" s="125">
        <v>10.68887</v>
      </c>
      <c r="Y326" s="126">
        <v>9.0760559999999995</v>
      </c>
      <c r="Z326" s="124">
        <f t="shared" si="194"/>
        <v>9.6769040000000022</v>
      </c>
      <c r="AA326" s="125">
        <f t="shared" si="207"/>
        <v>8.064090000000002</v>
      </c>
      <c r="AB326" s="126">
        <f t="shared" si="207"/>
        <v>1.6128140000000002</v>
      </c>
      <c r="AC326" s="314">
        <f t="shared" si="195"/>
        <v>0.51602008429602586</v>
      </c>
      <c r="AD326" s="314">
        <f t="shared" si="196"/>
        <v>0.4300169146630719</v>
      </c>
      <c r="AE326" s="314">
        <f t="shared" si="166"/>
        <v>8.6003169632953944E-2</v>
      </c>
      <c r="AF326" s="128">
        <f t="shared" si="197"/>
        <v>0.83333367779612155</v>
      </c>
      <c r="AG326" s="129">
        <f t="shared" si="167"/>
        <v>0.16666632220387842</v>
      </c>
      <c r="AH326" s="82">
        <v>1974</v>
      </c>
      <c r="AI326" s="87" t="s">
        <v>512</v>
      </c>
      <c r="AJ326" s="1084" t="s">
        <v>479</v>
      </c>
      <c r="AK326" s="1084" t="s">
        <v>50</v>
      </c>
      <c r="AL326" s="1084" t="s">
        <v>296</v>
      </c>
      <c r="AM326" s="1131" t="s">
        <v>313</v>
      </c>
      <c r="AN326" s="548">
        <v>16.502400000000002</v>
      </c>
      <c r="AO326" s="549">
        <v>6.5092499999999998</v>
      </c>
      <c r="AP326" s="550">
        <v>3.2836129999999999</v>
      </c>
      <c r="AQ326" s="124">
        <f t="shared" si="198"/>
        <v>13.218787000000003</v>
      </c>
      <c r="AR326" s="125">
        <f t="shared" si="201"/>
        <v>9.9931500000000018</v>
      </c>
      <c r="AS326" s="126">
        <f t="shared" si="201"/>
        <v>3.2256369999999999</v>
      </c>
      <c r="AT326" s="314">
        <f t="shared" si="199"/>
        <v>0.80102209375605982</v>
      </c>
      <c r="AU326" s="314">
        <f t="shared" si="202"/>
        <v>0.60555737347294947</v>
      </c>
      <c r="AV326" s="314">
        <f t="shared" si="203"/>
        <v>0.19546472028311032</v>
      </c>
      <c r="AW326" s="128">
        <f t="shared" si="204"/>
        <v>0.75598086269186426</v>
      </c>
      <c r="AX326" s="129">
        <f t="shared" si="205"/>
        <v>0.24401913730813571</v>
      </c>
      <c r="AY326" s="82">
        <v>1974</v>
      </c>
      <c r="AZ326" s="87" t="s">
        <v>512</v>
      </c>
      <c r="BA326" s="82" t="s">
        <v>479</v>
      </c>
      <c r="BB326" s="82" t="s">
        <v>50</v>
      </c>
      <c r="BC326" s="82" t="s">
        <v>296</v>
      </c>
      <c r="BD326" s="1132" t="s">
        <v>313</v>
      </c>
      <c r="BE326" s="124">
        <v>14.884729999999999</v>
      </c>
      <c r="BF326" s="125">
        <v>5.1575480000000002</v>
      </c>
      <c r="BG326" s="126">
        <v>3.4062830000000002</v>
      </c>
      <c r="BH326" s="124">
        <f t="shared" si="208"/>
        <v>11.478446999999999</v>
      </c>
      <c r="BI326" s="125">
        <f t="shared" si="182"/>
        <v>9.7271819999999991</v>
      </c>
      <c r="BJ326" s="126">
        <f t="shared" si="182"/>
        <v>1.7512650000000001</v>
      </c>
      <c r="BK326" s="127">
        <f t="shared" si="209"/>
        <v>0.77115587585397916</v>
      </c>
      <c r="BL326" s="127">
        <f t="shared" si="210"/>
        <v>0.65350073531733521</v>
      </c>
      <c r="BM326" s="127">
        <f t="shared" si="212"/>
        <v>0.11765514053664394</v>
      </c>
      <c r="BN326" s="128">
        <f t="shared" si="211"/>
        <v>0.847430144513452</v>
      </c>
      <c r="BO326" s="129">
        <f t="shared" si="189"/>
        <v>0.15256985548654797</v>
      </c>
      <c r="BP326" s="81"/>
      <c r="BQ326" s="81"/>
      <c r="BR326" s="81"/>
      <c r="BS326" s="81"/>
      <c r="BT326" s="81"/>
      <c r="BU326" s="81"/>
      <c r="BV326" s="81"/>
      <c r="BW326" s="81"/>
      <c r="BX326" s="81"/>
    </row>
    <row r="327" spans="1:76" ht="11.45" customHeight="1">
      <c r="A327" s="663">
        <v>1969</v>
      </c>
      <c r="B327" s="87" t="s">
        <v>512</v>
      </c>
      <c r="C327" s="82" t="s">
        <v>479</v>
      </c>
      <c r="D327" s="82" t="s">
        <v>50</v>
      </c>
      <c r="E327" s="82" t="s">
        <v>297</v>
      </c>
      <c r="F327" s="506" t="s">
        <v>313</v>
      </c>
      <c r="G327" s="124">
        <v>19.549060000000001</v>
      </c>
      <c r="H327" s="125">
        <v>10.89381</v>
      </c>
      <c r="I327" s="126">
        <v>12.35655</v>
      </c>
      <c r="J327" s="124">
        <f t="shared" si="190"/>
        <v>7.1925100000000004</v>
      </c>
      <c r="K327" s="125">
        <f t="shared" si="206"/>
        <v>8.6552500000000006</v>
      </c>
      <c r="L327" s="126">
        <f t="shared" si="206"/>
        <v>-1.4627400000000002</v>
      </c>
      <c r="M327" s="314">
        <f t="shared" si="191"/>
        <v>0.36792101512809311</v>
      </c>
      <c r="N327" s="314">
        <f t="shared" si="192"/>
        <v>0.44274507316464323</v>
      </c>
      <c r="O327" s="314">
        <f t="shared" si="164"/>
        <v>-7.4824058036550095E-2</v>
      </c>
      <c r="P327" s="128">
        <f t="shared" si="193"/>
        <v>1.2033698945152667</v>
      </c>
      <c r="Q327" s="129">
        <f t="shared" si="165"/>
        <v>-0.20336989451526657</v>
      </c>
      <c r="R327" s="82">
        <v>1969</v>
      </c>
      <c r="S327" s="82" t="s">
        <v>479</v>
      </c>
      <c r="T327" s="82" t="s">
        <v>50</v>
      </c>
      <c r="U327" s="82" t="s">
        <v>297</v>
      </c>
      <c r="V327" s="506" t="s">
        <v>313</v>
      </c>
      <c r="W327" s="124">
        <v>15.237590000000001</v>
      </c>
      <c r="X327" s="125">
        <v>5.3741719999999997</v>
      </c>
      <c r="Y327" s="126">
        <v>5.4671079999999996</v>
      </c>
      <c r="Z327" s="124">
        <f t="shared" si="194"/>
        <v>9.7704820000000012</v>
      </c>
      <c r="AA327" s="125">
        <f t="shared" si="207"/>
        <v>9.8634180000000011</v>
      </c>
      <c r="AB327" s="126">
        <f t="shared" si="207"/>
        <v>-9.2935999999999908E-2</v>
      </c>
      <c r="AC327" s="314">
        <f t="shared" si="195"/>
        <v>0.64120914134059259</v>
      </c>
      <c r="AD327" s="314">
        <f t="shared" si="196"/>
        <v>0.64730826856477963</v>
      </c>
      <c r="AE327" s="314">
        <f t="shared" si="166"/>
        <v>-6.0991272241870207E-3</v>
      </c>
      <c r="AF327" s="128">
        <f t="shared" si="197"/>
        <v>1.0095119155841032</v>
      </c>
      <c r="AG327" s="129">
        <f t="shared" si="167"/>
        <v>-9.5119155841032095E-3</v>
      </c>
      <c r="AH327" s="82">
        <v>1969</v>
      </c>
      <c r="AI327" s="87" t="s">
        <v>512</v>
      </c>
      <c r="AJ327" s="1084" t="s">
        <v>479</v>
      </c>
      <c r="AK327" s="1084" t="s">
        <v>50</v>
      </c>
      <c r="AL327" s="1084" t="s">
        <v>297</v>
      </c>
      <c r="AM327" s="1131" t="s">
        <v>313</v>
      </c>
      <c r="AN327" s="548">
        <v>12.453530000000001</v>
      </c>
      <c r="AO327" s="549">
        <v>1.8870210000000001</v>
      </c>
      <c r="AP327" s="550">
        <v>2.000162</v>
      </c>
      <c r="AQ327" s="124">
        <f t="shared" si="198"/>
        <v>10.453368000000001</v>
      </c>
      <c r="AR327" s="125">
        <f t="shared" si="201"/>
        <v>10.566509</v>
      </c>
      <c r="AS327" s="126">
        <f t="shared" si="201"/>
        <v>-0.11314099999999994</v>
      </c>
      <c r="AT327" s="314">
        <f t="shared" si="199"/>
        <v>0.83938995610080036</v>
      </c>
      <c r="AU327" s="314">
        <f t="shared" si="202"/>
        <v>0.84847501069977749</v>
      </c>
      <c r="AV327" s="314">
        <f t="shared" si="203"/>
        <v>-9.0850545989771513E-3</v>
      </c>
      <c r="AW327" s="128">
        <f t="shared" si="204"/>
        <v>1.010823401606066</v>
      </c>
      <c r="AX327" s="129">
        <f t="shared" si="205"/>
        <v>-1.0823401606066095E-2</v>
      </c>
      <c r="AY327" s="82">
        <v>1969</v>
      </c>
      <c r="AZ327" s="87" t="s">
        <v>512</v>
      </c>
      <c r="BA327" s="82" t="s">
        <v>479</v>
      </c>
      <c r="BB327" s="82" t="s">
        <v>50</v>
      </c>
      <c r="BC327" s="82" t="s">
        <v>297</v>
      </c>
      <c r="BD327" s="1132" t="s">
        <v>313</v>
      </c>
      <c r="BE327" s="124">
        <v>11.27617</v>
      </c>
      <c r="BF327" s="125">
        <v>2.2119490000000002</v>
      </c>
      <c r="BG327" s="126">
        <v>2.3617439999999998</v>
      </c>
      <c r="BH327" s="124">
        <f t="shared" si="208"/>
        <v>8.9144260000000006</v>
      </c>
      <c r="BI327" s="125">
        <f t="shared" si="182"/>
        <v>9.0642209999999999</v>
      </c>
      <c r="BJ327" s="126">
        <f t="shared" si="182"/>
        <v>-0.14979499999999968</v>
      </c>
      <c r="BK327" s="127">
        <f t="shared" si="209"/>
        <v>0.79055441696959161</v>
      </c>
      <c r="BL327" s="127">
        <f t="shared" si="210"/>
        <v>0.80383862605831591</v>
      </c>
      <c r="BM327" s="127">
        <f t="shared" si="212"/>
        <v>-1.3284209088724245E-2</v>
      </c>
      <c r="BN327" s="128">
        <f t="shared" si="211"/>
        <v>1.0168036618398089</v>
      </c>
      <c r="BO327" s="129">
        <f t="shared" si="189"/>
        <v>-1.6803661839808831E-2</v>
      </c>
      <c r="BP327" s="81"/>
      <c r="BQ327" s="81"/>
      <c r="BR327" s="81"/>
      <c r="BS327" s="81"/>
      <c r="BT327" s="81"/>
      <c r="BU327" s="81"/>
      <c r="BV327" s="81"/>
      <c r="BW327" s="81"/>
      <c r="BX327" s="81"/>
    </row>
    <row r="328" spans="1:76" ht="11.45" customHeight="1">
      <c r="A328" s="655">
        <v>2016</v>
      </c>
      <c r="B328" s="359" t="s">
        <v>514</v>
      </c>
      <c r="C328" s="621" t="s">
        <v>639</v>
      </c>
      <c r="D328" s="116" t="s">
        <v>623</v>
      </c>
      <c r="E328" s="116" t="s">
        <v>624</v>
      </c>
      <c r="F328" s="505" t="s">
        <v>630</v>
      </c>
      <c r="G328" s="513">
        <v>33.928280000000001</v>
      </c>
      <c r="H328" s="514">
        <v>21.314350000000001</v>
      </c>
      <c r="I328" s="515">
        <v>24.276340000000001</v>
      </c>
      <c r="J328" s="513">
        <f t="shared" si="190"/>
        <v>9.6519399999999997</v>
      </c>
      <c r="K328" s="514">
        <f t="shared" si="206"/>
        <v>12.61393</v>
      </c>
      <c r="L328" s="515">
        <f t="shared" si="206"/>
        <v>-2.9619900000000001</v>
      </c>
      <c r="M328" s="517">
        <f t="shared" si="191"/>
        <v>0.28448067511821995</v>
      </c>
      <c r="N328" s="517">
        <f t="shared" si="192"/>
        <v>0.37178218288696036</v>
      </c>
      <c r="O328" s="517">
        <f t="shared" ref="O328:O339" si="213">(H328-I328)/G328</f>
        <v>-8.7301507768740419E-2</v>
      </c>
      <c r="P328" s="516">
        <f t="shared" si="193"/>
        <v>1.3068802748463004</v>
      </c>
      <c r="Q328" s="518">
        <f t="shared" ref="Q328:Q339" si="214">(H328-I328)/(G328-I328)</f>
        <v>-0.30688027484630037</v>
      </c>
      <c r="R328" s="621">
        <v>2016</v>
      </c>
      <c r="S328" s="621" t="s">
        <v>639</v>
      </c>
      <c r="T328" s="116" t="s">
        <v>623</v>
      </c>
      <c r="U328" s="116" t="s">
        <v>624</v>
      </c>
      <c r="V328" s="505" t="s">
        <v>630</v>
      </c>
      <c r="W328" s="513">
        <v>29.541139999999999</v>
      </c>
      <c r="X328" s="514">
        <v>15.21393</v>
      </c>
      <c r="Y328" s="515">
        <v>17.24343</v>
      </c>
      <c r="Z328" s="513">
        <f t="shared" si="194"/>
        <v>12.297709999999999</v>
      </c>
      <c r="AA328" s="514">
        <f t="shared" si="207"/>
        <v>14.327209999999999</v>
      </c>
      <c r="AB328" s="515">
        <f t="shared" si="207"/>
        <v>-2.0295000000000005</v>
      </c>
      <c r="AC328" s="517">
        <f t="shared" si="195"/>
        <v>0.41629097590682007</v>
      </c>
      <c r="AD328" s="517">
        <f t="shared" si="196"/>
        <v>0.48499177756850276</v>
      </c>
      <c r="AE328" s="517">
        <f t="shared" ref="AE328:AE339" si="215">(X328-Y328)/W328</f>
        <v>-6.8700801661682673E-2</v>
      </c>
      <c r="AF328" s="516">
        <f t="shared" si="197"/>
        <v>1.165030725232584</v>
      </c>
      <c r="AG328" s="518">
        <f t="shared" ref="AG328:AG339" si="216">(X328-Y328)/(W328-Y328)</f>
        <v>-0.16503072523258402</v>
      </c>
      <c r="AH328" s="621">
        <v>2016</v>
      </c>
      <c r="AI328" s="359" t="s">
        <v>514</v>
      </c>
      <c r="AJ328" s="1128" t="s">
        <v>639</v>
      </c>
      <c r="AK328" s="1106" t="s">
        <v>623</v>
      </c>
      <c r="AL328" s="1106" t="s">
        <v>624</v>
      </c>
      <c r="AM328" s="1133" t="s">
        <v>630</v>
      </c>
      <c r="AN328" s="545">
        <v>24.83868</v>
      </c>
      <c r="AO328" s="546">
        <v>9.9957940000000001</v>
      </c>
      <c r="AP328" s="547">
        <v>10.84117</v>
      </c>
      <c r="AQ328" s="513">
        <f t="shared" si="198"/>
        <v>13.99751</v>
      </c>
      <c r="AR328" s="514">
        <f t="shared" si="201"/>
        <v>14.842886</v>
      </c>
      <c r="AS328" s="515">
        <f t="shared" si="201"/>
        <v>-0.84537599999999991</v>
      </c>
      <c r="AT328" s="517">
        <f t="shared" si="199"/>
        <v>0.5635367901998013</v>
      </c>
      <c r="AU328" s="517">
        <f t="shared" si="202"/>
        <v>0.59757144904640669</v>
      </c>
      <c r="AV328" s="517">
        <f t="shared" si="203"/>
        <v>-3.4034658846605371E-2</v>
      </c>
      <c r="AW328" s="516">
        <f t="shared" si="204"/>
        <v>1.060394741636191</v>
      </c>
      <c r="AX328" s="518">
        <f t="shared" si="205"/>
        <v>-6.0394741636191004E-2</v>
      </c>
      <c r="AY328" s="116">
        <v>2016</v>
      </c>
      <c r="AZ328" s="359" t="s">
        <v>514</v>
      </c>
      <c r="BA328" s="116" t="s">
        <v>639</v>
      </c>
      <c r="BB328" s="116" t="s">
        <v>623</v>
      </c>
      <c r="BC328" s="116" t="s">
        <v>624</v>
      </c>
      <c r="BD328" s="700" t="s">
        <v>630</v>
      </c>
      <c r="BE328" s="513">
        <v>20.862549999999999</v>
      </c>
      <c r="BF328" s="514">
        <v>7.62934</v>
      </c>
      <c r="BG328" s="515">
        <v>8.4110010000000006</v>
      </c>
      <c r="BH328" s="513">
        <f t="shared" si="208"/>
        <v>12.451548999999998</v>
      </c>
      <c r="BI328" s="514">
        <f t="shared" si="182"/>
        <v>13.23321</v>
      </c>
      <c r="BJ328" s="515">
        <f t="shared" si="182"/>
        <v>-0.78166100000000061</v>
      </c>
      <c r="BK328" s="517">
        <f t="shared" si="209"/>
        <v>0.59683734730414062</v>
      </c>
      <c r="BL328" s="517">
        <f t="shared" si="210"/>
        <v>0.63430453132526943</v>
      </c>
      <c r="BM328" s="517">
        <f t="shared" si="212"/>
        <v>-3.7467184021128801E-2</v>
      </c>
      <c r="BN328" s="516">
        <f t="shared" si="211"/>
        <v>1.0627762055949828</v>
      </c>
      <c r="BO328" s="518">
        <f t="shared" si="189"/>
        <v>-6.2776205594982662E-2</v>
      </c>
      <c r="BP328" s="81"/>
      <c r="BQ328" s="81"/>
      <c r="BR328" s="81"/>
      <c r="BS328" s="81"/>
      <c r="BT328" s="81"/>
      <c r="BU328" s="81"/>
      <c r="BV328" s="81"/>
      <c r="BW328" s="81"/>
      <c r="BX328" s="81"/>
    </row>
    <row r="329" spans="1:76" ht="11.45" customHeight="1">
      <c r="A329" s="663">
        <v>2013</v>
      </c>
      <c r="B329" s="87" t="s">
        <v>514</v>
      </c>
      <c r="C329" s="82" t="s">
        <v>480</v>
      </c>
      <c r="D329" s="82" t="s">
        <v>20</v>
      </c>
      <c r="E329" s="82" t="s">
        <v>298</v>
      </c>
      <c r="F329" s="506" t="s">
        <v>313</v>
      </c>
      <c r="G329" s="124">
        <v>34.933140000000002</v>
      </c>
      <c r="H329" s="125">
        <v>21.51754</v>
      </c>
      <c r="I329" s="126">
        <v>24.133389999999999</v>
      </c>
      <c r="J329" s="124">
        <f t="shared" si="190"/>
        <v>10.799750000000003</v>
      </c>
      <c r="K329" s="125">
        <f t="shared" si="206"/>
        <v>13.415600000000001</v>
      </c>
      <c r="L329" s="126">
        <f t="shared" si="206"/>
        <v>-2.6158499999999982</v>
      </c>
      <c r="M329" s="314">
        <f t="shared" si="191"/>
        <v>0.30915485982651436</v>
      </c>
      <c r="N329" s="314">
        <f t="shared" si="192"/>
        <v>0.38403647653775186</v>
      </c>
      <c r="O329" s="314">
        <f t="shared" si="213"/>
        <v>-7.488161671123747E-2</v>
      </c>
      <c r="P329" s="128">
        <f t="shared" si="193"/>
        <v>1.242213940137503</v>
      </c>
      <c r="Q329" s="129">
        <f t="shared" si="214"/>
        <v>-0.24221394013750294</v>
      </c>
      <c r="R329" s="82">
        <v>2013</v>
      </c>
      <c r="S329" s="82" t="s">
        <v>480</v>
      </c>
      <c r="T329" s="82" t="s">
        <v>20</v>
      </c>
      <c r="U329" s="82" t="s">
        <v>298</v>
      </c>
      <c r="V329" s="506" t="s">
        <v>313</v>
      </c>
      <c r="W329" s="124">
        <v>30.532979999999998</v>
      </c>
      <c r="X329" s="125">
        <v>15.190849999999999</v>
      </c>
      <c r="Y329" s="126">
        <v>17.049140000000001</v>
      </c>
      <c r="Z329" s="124">
        <f t="shared" si="194"/>
        <v>13.483839999999997</v>
      </c>
      <c r="AA329" s="125">
        <f t="shared" si="207"/>
        <v>15.342129999999999</v>
      </c>
      <c r="AB329" s="126">
        <f t="shared" si="207"/>
        <v>-1.858290000000002</v>
      </c>
      <c r="AC329" s="314">
        <f t="shared" si="195"/>
        <v>0.44161559074810247</v>
      </c>
      <c r="AD329" s="314">
        <f t="shared" si="196"/>
        <v>0.50247732124411049</v>
      </c>
      <c r="AE329" s="314">
        <f t="shared" si="215"/>
        <v>-6.0861730496007994E-2</v>
      </c>
      <c r="AF329" s="128">
        <f t="shared" si="197"/>
        <v>1.1378160820656431</v>
      </c>
      <c r="AG329" s="129">
        <f t="shared" si="216"/>
        <v>-0.13781608206564319</v>
      </c>
      <c r="AH329" s="82">
        <v>2013</v>
      </c>
      <c r="AI329" s="87" t="s">
        <v>514</v>
      </c>
      <c r="AJ329" s="1084" t="s">
        <v>480</v>
      </c>
      <c r="AK329" s="1084" t="s">
        <v>20</v>
      </c>
      <c r="AL329" s="1084" t="s">
        <v>298</v>
      </c>
      <c r="AM329" s="1131" t="s">
        <v>313</v>
      </c>
      <c r="AN329" s="548">
        <v>26.23216</v>
      </c>
      <c r="AO329" s="549">
        <v>9.9398389999999992</v>
      </c>
      <c r="AP329" s="550">
        <v>10.65837</v>
      </c>
      <c r="AQ329" s="124">
        <f t="shared" si="198"/>
        <v>15.573790000000001</v>
      </c>
      <c r="AR329" s="125">
        <f t="shared" si="201"/>
        <v>16.292321000000001</v>
      </c>
      <c r="AS329" s="126">
        <f t="shared" si="201"/>
        <v>-0.71853100000000047</v>
      </c>
      <c r="AT329" s="314">
        <f t="shared" si="199"/>
        <v>0.59369072161804448</v>
      </c>
      <c r="AU329" s="314">
        <f t="shared" si="202"/>
        <v>0.62108194674018458</v>
      </c>
      <c r="AV329" s="314">
        <f t="shared" si="203"/>
        <v>-2.7391225122140168E-2</v>
      </c>
      <c r="AW329" s="128">
        <f t="shared" si="204"/>
        <v>1.0461371958913019</v>
      </c>
      <c r="AX329" s="129">
        <f t="shared" si="205"/>
        <v>-4.6137195891302017E-2</v>
      </c>
      <c r="AY329" s="82">
        <v>2013</v>
      </c>
      <c r="AZ329" s="87" t="s">
        <v>514</v>
      </c>
      <c r="BA329" s="82" t="s">
        <v>480</v>
      </c>
      <c r="BB329" s="82" t="s">
        <v>20</v>
      </c>
      <c r="BC329" s="82" t="s">
        <v>298</v>
      </c>
      <c r="BD329" s="1132" t="s">
        <v>313</v>
      </c>
      <c r="BE329" s="124">
        <v>21.94098</v>
      </c>
      <c r="BF329" s="125">
        <v>7.535101</v>
      </c>
      <c r="BG329" s="126">
        <v>8.2197300000000002</v>
      </c>
      <c r="BH329" s="124">
        <f t="shared" si="208"/>
        <v>13.72125</v>
      </c>
      <c r="BI329" s="125">
        <f t="shared" si="182"/>
        <v>14.405878999999999</v>
      </c>
      <c r="BJ329" s="126">
        <f t="shared" si="182"/>
        <v>-0.68462900000000015</v>
      </c>
      <c r="BK329" s="314">
        <f t="shared" si="209"/>
        <v>0.62537088133711438</v>
      </c>
      <c r="BL329" s="314">
        <f t="shared" si="210"/>
        <v>0.65657409103877762</v>
      </c>
      <c r="BM329" s="314">
        <f t="shared" si="212"/>
        <v>-3.1203209701663289E-2</v>
      </c>
      <c r="BN329" s="128">
        <f t="shared" si="211"/>
        <v>1.0498955270110231</v>
      </c>
      <c r="BO329" s="129">
        <f t="shared" si="189"/>
        <v>-4.9895527011023059E-2</v>
      </c>
      <c r="BP329" s="81"/>
      <c r="BQ329" s="81"/>
      <c r="BR329" s="81"/>
      <c r="BS329" s="81"/>
      <c r="BT329" s="81"/>
      <c r="BU329" s="81"/>
      <c r="BV329" s="81"/>
      <c r="BW329" s="81"/>
      <c r="BX329" s="81"/>
    </row>
    <row r="330" spans="1:76" ht="11.45" customHeight="1">
      <c r="A330" s="663">
        <v>2010</v>
      </c>
      <c r="B330" s="87" t="s">
        <v>514</v>
      </c>
      <c r="C330" s="82" t="s">
        <v>480</v>
      </c>
      <c r="D330" s="82" t="s">
        <v>4</v>
      </c>
      <c r="E330" s="82" t="s">
        <v>299</v>
      </c>
      <c r="F330" s="506" t="s">
        <v>313</v>
      </c>
      <c r="G330" s="124">
        <v>35.743279999999999</v>
      </c>
      <c r="H330" s="125">
        <v>21.26192</v>
      </c>
      <c r="I330" s="126">
        <v>23.948799999999999</v>
      </c>
      <c r="J330" s="124">
        <f t="shared" si="190"/>
        <v>11.79448</v>
      </c>
      <c r="K330" s="125">
        <f t="shared" si="206"/>
        <v>14.481359999999999</v>
      </c>
      <c r="L330" s="126">
        <f t="shared" si="206"/>
        <v>-2.6868799999999986</v>
      </c>
      <c r="M330" s="314">
        <f t="shared" si="191"/>
        <v>0.32997755102497589</v>
      </c>
      <c r="N330" s="314">
        <f t="shared" si="192"/>
        <v>0.40514916370293941</v>
      </c>
      <c r="O330" s="314">
        <f t="shared" si="213"/>
        <v>-7.517161267796349E-2</v>
      </c>
      <c r="P330" s="128">
        <f t="shared" si="193"/>
        <v>1.2278082628483833</v>
      </c>
      <c r="Q330" s="129">
        <f t="shared" si="214"/>
        <v>-0.22780826284838318</v>
      </c>
      <c r="R330" s="82">
        <v>2010</v>
      </c>
      <c r="S330" s="82" t="s">
        <v>480</v>
      </c>
      <c r="T330" s="82" t="s">
        <v>4</v>
      </c>
      <c r="U330" s="82" t="s">
        <v>299</v>
      </c>
      <c r="V330" s="506" t="s">
        <v>313</v>
      </c>
      <c r="W330" s="124">
        <v>31.459330000000001</v>
      </c>
      <c r="X330" s="125">
        <v>15.419750000000001</v>
      </c>
      <c r="Y330" s="126">
        <v>16.937760000000001</v>
      </c>
      <c r="Z330" s="124">
        <f t="shared" si="194"/>
        <v>14.521570000000001</v>
      </c>
      <c r="AA330" s="125">
        <f t="shared" si="207"/>
        <v>16.039580000000001</v>
      </c>
      <c r="AB330" s="126">
        <f t="shared" si="207"/>
        <v>-1.5180100000000003</v>
      </c>
      <c r="AC330" s="314">
        <f t="shared" si="195"/>
        <v>0.46159819678295755</v>
      </c>
      <c r="AD330" s="314">
        <f t="shared" si="196"/>
        <v>0.50985129053924538</v>
      </c>
      <c r="AE330" s="314">
        <f t="shared" si="215"/>
        <v>-4.825309375628789E-2</v>
      </c>
      <c r="AF330" s="128">
        <f t="shared" si="197"/>
        <v>1.1045348402411035</v>
      </c>
      <c r="AG330" s="129">
        <f t="shared" si="216"/>
        <v>-0.10453484024110342</v>
      </c>
      <c r="AH330" s="82">
        <v>2010</v>
      </c>
      <c r="AI330" s="87" t="s">
        <v>514</v>
      </c>
      <c r="AJ330" s="1084" t="s">
        <v>480</v>
      </c>
      <c r="AK330" s="1084" t="s">
        <v>4</v>
      </c>
      <c r="AL330" s="1084" t="s">
        <v>299</v>
      </c>
      <c r="AM330" s="1131" t="s">
        <v>313</v>
      </c>
      <c r="AN330" s="548">
        <v>26.901789999999998</v>
      </c>
      <c r="AO330" s="549">
        <v>10.223879999999999</v>
      </c>
      <c r="AP330" s="550">
        <v>10.91934</v>
      </c>
      <c r="AQ330" s="124">
        <f t="shared" si="198"/>
        <v>15.982449999999998</v>
      </c>
      <c r="AR330" s="125">
        <f t="shared" si="201"/>
        <v>16.677909999999997</v>
      </c>
      <c r="AS330" s="126">
        <f t="shared" si="201"/>
        <v>-0.69546000000000063</v>
      </c>
      <c r="AT330" s="314">
        <f t="shared" si="199"/>
        <v>0.59410358938940488</v>
      </c>
      <c r="AU330" s="314">
        <f t="shared" si="202"/>
        <v>0.61995540073727429</v>
      </c>
      <c r="AV330" s="314">
        <f t="shared" si="203"/>
        <v>-2.585181134786944E-2</v>
      </c>
      <c r="AW330" s="128">
        <f t="shared" si="204"/>
        <v>1.0435139793961501</v>
      </c>
      <c r="AX330" s="129">
        <f t="shared" si="205"/>
        <v>-4.3513979396150197E-2</v>
      </c>
      <c r="AY330" s="82">
        <v>2010</v>
      </c>
      <c r="AZ330" s="87" t="s">
        <v>514</v>
      </c>
      <c r="BA330" s="82" t="s">
        <v>480</v>
      </c>
      <c r="BB330" s="82" t="s">
        <v>4</v>
      </c>
      <c r="BC330" s="82" t="s">
        <v>299</v>
      </c>
      <c r="BD330" s="1132" t="s">
        <v>313</v>
      </c>
      <c r="BE330" s="124">
        <v>22.396930000000001</v>
      </c>
      <c r="BF330" s="125">
        <v>7.6349799999999997</v>
      </c>
      <c r="BG330" s="126">
        <v>8.2626010000000001</v>
      </c>
      <c r="BH330" s="124">
        <f t="shared" si="208"/>
        <v>14.134329000000001</v>
      </c>
      <c r="BI330" s="125">
        <f t="shared" si="182"/>
        <v>14.761950000000002</v>
      </c>
      <c r="BJ330" s="126">
        <f t="shared" si="182"/>
        <v>-0.62762100000000043</v>
      </c>
      <c r="BK330" s="314">
        <f t="shared" si="209"/>
        <v>0.63108332258037148</v>
      </c>
      <c r="BL330" s="314">
        <f t="shared" si="210"/>
        <v>0.65910595782546988</v>
      </c>
      <c r="BM330" s="314">
        <f t="shared" si="212"/>
        <v>-2.8022635245098342E-2</v>
      </c>
      <c r="BN330" s="128">
        <f t="shared" si="211"/>
        <v>1.044404018047125</v>
      </c>
      <c r="BO330" s="129">
        <f t="shared" si="189"/>
        <v>-4.440401804712487E-2</v>
      </c>
      <c r="BP330" s="81"/>
      <c r="BQ330" s="81"/>
      <c r="BR330" s="81"/>
      <c r="BS330" s="81"/>
      <c r="BT330" s="81"/>
      <c r="BU330" s="81"/>
      <c r="BV330" s="81"/>
      <c r="BW330" s="81"/>
      <c r="BX330" s="81"/>
    </row>
    <row r="331" spans="1:76" ht="11.45" customHeight="1">
      <c r="A331" s="663">
        <v>2007</v>
      </c>
      <c r="B331" s="87" t="s">
        <v>514</v>
      </c>
      <c r="C331" s="82" t="s">
        <v>480</v>
      </c>
      <c r="D331" s="82" t="s">
        <v>6</v>
      </c>
      <c r="E331" s="82" t="s">
        <v>300</v>
      </c>
      <c r="F331" s="506" t="s">
        <v>313</v>
      </c>
      <c r="G331" s="124">
        <v>31.602650000000001</v>
      </c>
      <c r="H331" s="125">
        <v>21.019770000000001</v>
      </c>
      <c r="I331" s="126">
        <v>24.336590000000001</v>
      </c>
      <c r="J331" s="124">
        <f t="shared" si="190"/>
        <v>7.2660599999999995</v>
      </c>
      <c r="K331" s="125">
        <f t="shared" si="206"/>
        <v>10.582879999999999</v>
      </c>
      <c r="L331" s="126">
        <f t="shared" si="206"/>
        <v>-3.3168199999999999</v>
      </c>
      <c r="M331" s="314">
        <f t="shared" si="191"/>
        <v>0.22991932638560372</v>
      </c>
      <c r="N331" s="314">
        <f t="shared" si="192"/>
        <v>0.33487318310331565</v>
      </c>
      <c r="O331" s="314">
        <f t="shared" si="213"/>
        <v>-0.10495385671771196</v>
      </c>
      <c r="P331" s="128">
        <f t="shared" si="193"/>
        <v>1.4564812291668388</v>
      </c>
      <c r="Q331" s="129">
        <f t="shared" si="214"/>
        <v>-0.4564812291668387</v>
      </c>
      <c r="R331" s="82">
        <v>2007</v>
      </c>
      <c r="S331" s="82" t="s">
        <v>480</v>
      </c>
      <c r="T331" s="82" t="s">
        <v>6</v>
      </c>
      <c r="U331" s="82" t="s">
        <v>300</v>
      </c>
      <c r="V331" s="506" t="s">
        <v>313</v>
      </c>
      <c r="W331" s="124">
        <v>27.239599999999999</v>
      </c>
      <c r="X331" s="125">
        <v>15.335839999999999</v>
      </c>
      <c r="Y331" s="126">
        <v>17.638639999999999</v>
      </c>
      <c r="Z331" s="124">
        <f t="shared" si="194"/>
        <v>9.6009600000000006</v>
      </c>
      <c r="AA331" s="125">
        <f t="shared" si="207"/>
        <v>11.90376</v>
      </c>
      <c r="AB331" s="126">
        <f t="shared" si="207"/>
        <v>-2.3027999999999995</v>
      </c>
      <c r="AC331" s="314">
        <f t="shared" si="195"/>
        <v>0.35246332545264986</v>
      </c>
      <c r="AD331" s="314">
        <f t="shared" si="196"/>
        <v>0.43700201177697179</v>
      </c>
      <c r="AE331" s="314">
        <f t="shared" si="215"/>
        <v>-8.4538686324321932E-2</v>
      </c>
      <c r="AF331" s="128">
        <f t="shared" si="197"/>
        <v>1.23985101489851</v>
      </c>
      <c r="AG331" s="129">
        <f t="shared" si="216"/>
        <v>-0.23985101489851007</v>
      </c>
      <c r="AH331" s="82">
        <v>2007</v>
      </c>
      <c r="AI331" s="87" t="s">
        <v>514</v>
      </c>
      <c r="AJ331" s="1084" t="s">
        <v>480</v>
      </c>
      <c r="AK331" s="1084" t="s">
        <v>6</v>
      </c>
      <c r="AL331" s="1084" t="s">
        <v>300</v>
      </c>
      <c r="AM331" s="1131" t="s">
        <v>313</v>
      </c>
      <c r="AN331" s="548">
        <v>22.90842</v>
      </c>
      <c r="AO331" s="549">
        <v>9.8343389999999999</v>
      </c>
      <c r="AP331" s="550">
        <v>11.307370000000001</v>
      </c>
      <c r="AQ331" s="124">
        <f t="shared" si="198"/>
        <v>11.601049999999999</v>
      </c>
      <c r="AR331" s="125">
        <f t="shared" si="201"/>
        <v>13.074081</v>
      </c>
      <c r="AS331" s="126">
        <f t="shared" si="201"/>
        <v>-1.4730310000000006</v>
      </c>
      <c r="AT331" s="314">
        <f t="shared" si="199"/>
        <v>0.50640987025731143</v>
      </c>
      <c r="AU331" s="314">
        <f t="shared" si="202"/>
        <v>0.57071072557601088</v>
      </c>
      <c r="AV331" s="314">
        <f t="shared" si="203"/>
        <v>-6.4300855318699446E-2</v>
      </c>
      <c r="AW331" s="128">
        <f t="shared" si="204"/>
        <v>1.1269739377039147</v>
      </c>
      <c r="AX331" s="129">
        <f t="shared" si="205"/>
        <v>-0.1269739377039148</v>
      </c>
      <c r="AY331" s="82">
        <v>2007</v>
      </c>
      <c r="AZ331" s="87" t="s">
        <v>514</v>
      </c>
      <c r="BA331" s="82" t="s">
        <v>480</v>
      </c>
      <c r="BB331" s="82" t="s">
        <v>6</v>
      </c>
      <c r="BC331" s="82" t="s">
        <v>300</v>
      </c>
      <c r="BD331" s="1132" t="s">
        <v>313</v>
      </c>
      <c r="BE331" s="124">
        <v>19.102599999999999</v>
      </c>
      <c r="BF331" s="125">
        <v>7.4371280000000004</v>
      </c>
      <c r="BG331" s="126">
        <v>8.6347909999999999</v>
      </c>
      <c r="BH331" s="124">
        <f t="shared" si="208"/>
        <v>10.467808999999999</v>
      </c>
      <c r="BI331" s="125">
        <f t="shared" si="182"/>
        <v>11.665471999999998</v>
      </c>
      <c r="BJ331" s="126">
        <f t="shared" si="182"/>
        <v>-1.1976629999999995</v>
      </c>
      <c r="BK331" s="314">
        <f t="shared" si="209"/>
        <v>0.54797823332949436</v>
      </c>
      <c r="BL331" s="314">
        <f t="shared" si="210"/>
        <v>0.6106745678598724</v>
      </c>
      <c r="BM331" s="314">
        <f t="shared" si="212"/>
        <v>-6.2696334530378039E-2</v>
      </c>
      <c r="BN331" s="128">
        <f t="shared" si="211"/>
        <v>1.1144139141247227</v>
      </c>
      <c r="BO331" s="129">
        <f t="shared" si="189"/>
        <v>-0.11441391412472272</v>
      </c>
      <c r="BP331" s="81"/>
      <c r="BQ331" s="81"/>
      <c r="BR331" s="81"/>
      <c r="BS331" s="81"/>
      <c r="BT331" s="81"/>
      <c r="BU331" s="81"/>
      <c r="BV331" s="81"/>
      <c r="BW331" s="81"/>
      <c r="BX331" s="81"/>
    </row>
    <row r="332" spans="1:76" ht="11.45" customHeight="1">
      <c r="A332" s="663">
        <v>2004</v>
      </c>
      <c r="B332" s="87" t="s">
        <v>514</v>
      </c>
      <c r="C332" s="82" t="s">
        <v>480</v>
      </c>
      <c r="D332" s="82" t="s">
        <v>8</v>
      </c>
      <c r="E332" s="82" t="s">
        <v>301</v>
      </c>
      <c r="F332" s="506" t="s">
        <v>313</v>
      </c>
      <c r="G332" s="124">
        <v>32.30545</v>
      </c>
      <c r="H332" s="125">
        <v>21.112259999999999</v>
      </c>
      <c r="I332" s="126">
        <v>23.93731</v>
      </c>
      <c r="J332" s="124">
        <f t="shared" si="190"/>
        <v>8.3681400000000004</v>
      </c>
      <c r="K332" s="125">
        <f t="shared" si="206"/>
        <v>11.193190000000001</v>
      </c>
      <c r="L332" s="126">
        <f t="shared" si="206"/>
        <v>-2.8250500000000009</v>
      </c>
      <c r="M332" s="314">
        <f t="shared" si="191"/>
        <v>0.25903183518570394</v>
      </c>
      <c r="N332" s="314">
        <f t="shared" si="192"/>
        <v>0.34647992830931007</v>
      </c>
      <c r="O332" s="314">
        <f t="shared" si="213"/>
        <v>-8.7448093123606102E-2</v>
      </c>
      <c r="P332" s="128">
        <f t="shared" si="193"/>
        <v>1.3375959293224062</v>
      </c>
      <c r="Q332" s="129">
        <f t="shared" si="214"/>
        <v>-0.33759592932240629</v>
      </c>
      <c r="R332" s="82">
        <v>2004</v>
      </c>
      <c r="S332" s="82" t="s">
        <v>480</v>
      </c>
      <c r="T332" s="82" t="s">
        <v>8</v>
      </c>
      <c r="U332" s="82" t="s">
        <v>301</v>
      </c>
      <c r="V332" s="506" t="s">
        <v>313</v>
      </c>
      <c r="W332" s="124">
        <v>27.76371</v>
      </c>
      <c r="X332" s="125">
        <v>15.3909</v>
      </c>
      <c r="Y332" s="126">
        <v>17.090589999999999</v>
      </c>
      <c r="Z332" s="124">
        <f t="shared" si="194"/>
        <v>10.673120000000001</v>
      </c>
      <c r="AA332" s="125">
        <f t="shared" si="207"/>
        <v>12.372809999999999</v>
      </c>
      <c r="AB332" s="126">
        <f t="shared" si="207"/>
        <v>-1.6996899999999986</v>
      </c>
      <c r="AC332" s="314">
        <f t="shared" si="195"/>
        <v>0.38442700921454664</v>
      </c>
      <c r="AD332" s="314">
        <f t="shared" si="196"/>
        <v>0.44564685339243204</v>
      </c>
      <c r="AE332" s="314">
        <f t="shared" si="215"/>
        <v>-6.1219844177885396E-2</v>
      </c>
      <c r="AF332" s="128">
        <f t="shared" si="197"/>
        <v>1.1592495914971441</v>
      </c>
      <c r="AG332" s="129">
        <f t="shared" si="216"/>
        <v>-0.15924959149714407</v>
      </c>
      <c r="AH332" s="82">
        <v>2004</v>
      </c>
      <c r="AI332" s="87" t="s">
        <v>514</v>
      </c>
      <c r="AJ332" s="1084" t="s">
        <v>480</v>
      </c>
      <c r="AK332" s="1084" t="s">
        <v>8</v>
      </c>
      <c r="AL332" s="1084" t="s">
        <v>301</v>
      </c>
      <c r="AM332" s="1131" t="s">
        <v>313</v>
      </c>
      <c r="AN332" s="548">
        <v>23.742059999999999</v>
      </c>
      <c r="AO332" s="549">
        <v>10.23854</v>
      </c>
      <c r="AP332" s="550">
        <v>11.100820000000001</v>
      </c>
      <c r="AQ332" s="124">
        <f t="shared" si="198"/>
        <v>12.641239999999998</v>
      </c>
      <c r="AR332" s="125">
        <f t="shared" si="201"/>
        <v>13.503519999999998</v>
      </c>
      <c r="AS332" s="126">
        <f t="shared" si="201"/>
        <v>-0.86228000000000016</v>
      </c>
      <c r="AT332" s="314">
        <f t="shared" si="199"/>
        <v>0.53244074018850929</v>
      </c>
      <c r="AU332" s="314">
        <f t="shared" si="202"/>
        <v>0.56875940840853734</v>
      </c>
      <c r="AV332" s="314">
        <f t="shared" si="203"/>
        <v>-3.6318668220028091E-2</v>
      </c>
      <c r="AW332" s="128">
        <f t="shared" si="204"/>
        <v>1.0682116627799172</v>
      </c>
      <c r="AX332" s="129">
        <f t="shared" si="205"/>
        <v>-6.8211662779917179E-2</v>
      </c>
      <c r="AY332" s="82">
        <v>2004</v>
      </c>
      <c r="AZ332" s="87" t="s">
        <v>514</v>
      </c>
      <c r="BA332" s="82" t="s">
        <v>480</v>
      </c>
      <c r="BB332" s="82" t="s">
        <v>8</v>
      </c>
      <c r="BC332" s="82" t="s">
        <v>301</v>
      </c>
      <c r="BD332" s="1132" t="s">
        <v>313</v>
      </c>
      <c r="BE332" s="124">
        <v>19.781330000000001</v>
      </c>
      <c r="BF332" s="125">
        <v>7.6608869999999998</v>
      </c>
      <c r="BG332" s="126">
        <v>8.3688889999999994</v>
      </c>
      <c r="BH332" s="124">
        <f t="shared" si="208"/>
        <v>11.412441000000001</v>
      </c>
      <c r="BI332" s="125">
        <f t="shared" ref="BI332:BJ344" si="217">BE332-BF332</f>
        <v>12.120443000000002</v>
      </c>
      <c r="BJ332" s="126">
        <f t="shared" si="217"/>
        <v>-0.70800199999999958</v>
      </c>
      <c r="BK332" s="314">
        <f t="shared" si="209"/>
        <v>0.57692991320603826</v>
      </c>
      <c r="BL332" s="314">
        <f t="shared" si="210"/>
        <v>0.61272133875730306</v>
      </c>
      <c r="BM332" s="314">
        <f t="shared" si="212"/>
        <v>-3.579142555126473E-2</v>
      </c>
      <c r="BN332" s="128">
        <f t="shared" si="211"/>
        <v>1.0620377358358304</v>
      </c>
      <c r="BO332" s="129">
        <f t="shared" si="189"/>
        <v>-6.2037735835830346E-2</v>
      </c>
      <c r="BP332" s="81"/>
      <c r="BQ332" s="81"/>
      <c r="BR332" s="81"/>
      <c r="BS332" s="81"/>
      <c r="BT332" s="81"/>
      <c r="BU332" s="81"/>
      <c r="BV332" s="81"/>
      <c r="BW332" s="81"/>
      <c r="BX332" s="81"/>
    </row>
    <row r="333" spans="1:76" ht="11.45" customHeight="1">
      <c r="A333" s="663">
        <v>2000</v>
      </c>
      <c r="B333" s="87" t="s">
        <v>514</v>
      </c>
      <c r="C333" s="82" t="s">
        <v>480</v>
      </c>
      <c r="D333" s="82" t="s">
        <v>10</v>
      </c>
      <c r="E333" s="82" t="s">
        <v>302</v>
      </c>
      <c r="F333" s="506" t="s">
        <v>313</v>
      </c>
      <c r="G333" s="124">
        <v>29.890049999999999</v>
      </c>
      <c r="H333" s="125">
        <v>20.262820000000001</v>
      </c>
      <c r="I333" s="126">
        <v>23.473379999999999</v>
      </c>
      <c r="J333" s="124">
        <f t="shared" si="190"/>
        <v>6.4166699999999999</v>
      </c>
      <c r="K333" s="125">
        <f t="shared" si="206"/>
        <v>9.6272299999999973</v>
      </c>
      <c r="L333" s="126">
        <f t="shared" si="206"/>
        <v>-3.2105599999999974</v>
      </c>
      <c r="M333" s="314">
        <f t="shared" si="191"/>
        <v>0.21467578675846979</v>
      </c>
      <c r="N333" s="314">
        <f t="shared" si="192"/>
        <v>0.32208811962509254</v>
      </c>
      <c r="O333" s="314">
        <f t="shared" si="213"/>
        <v>-0.10741233286662276</v>
      </c>
      <c r="P333" s="128">
        <f t="shared" si="193"/>
        <v>1.5003467530666215</v>
      </c>
      <c r="Q333" s="129">
        <f t="shared" si="214"/>
        <v>-0.50034675306662135</v>
      </c>
      <c r="R333" s="82">
        <v>2000</v>
      </c>
      <c r="S333" s="82" t="s">
        <v>480</v>
      </c>
      <c r="T333" s="82" t="s">
        <v>10</v>
      </c>
      <c r="U333" s="82" t="s">
        <v>302</v>
      </c>
      <c r="V333" s="506" t="s">
        <v>313</v>
      </c>
      <c r="W333" s="124">
        <v>25.596340000000001</v>
      </c>
      <c r="X333" s="125">
        <v>14.751340000000001</v>
      </c>
      <c r="Y333" s="126">
        <v>16.574200000000001</v>
      </c>
      <c r="Z333" s="124">
        <f t="shared" si="194"/>
        <v>9.0221400000000003</v>
      </c>
      <c r="AA333" s="125">
        <f t="shared" si="207"/>
        <v>10.845000000000001</v>
      </c>
      <c r="AB333" s="126">
        <f t="shared" si="207"/>
        <v>-1.8228600000000004</v>
      </c>
      <c r="AC333" s="314">
        <f t="shared" si="195"/>
        <v>0.35247773705146906</v>
      </c>
      <c r="AD333" s="314">
        <f t="shared" si="196"/>
        <v>0.42369338741398183</v>
      </c>
      <c r="AE333" s="314">
        <f t="shared" si="215"/>
        <v>-7.1215650362512775E-2</v>
      </c>
      <c r="AF333" s="128">
        <f t="shared" si="197"/>
        <v>1.2020429742832632</v>
      </c>
      <c r="AG333" s="129">
        <f t="shared" si="216"/>
        <v>-0.2020429742832632</v>
      </c>
      <c r="AH333" s="82">
        <v>2000</v>
      </c>
      <c r="AI333" s="87" t="s">
        <v>514</v>
      </c>
      <c r="AJ333" s="1084" t="s">
        <v>480</v>
      </c>
      <c r="AK333" s="1084" t="s">
        <v>10</v>
      </c>
      <c r="AL333" s="1084" t="s">
        <v>302</v>
      </c>
      <c r="AM333" s="1131" t="s">
        <v>313</v>
      </c>
      <c r="AN333" s="548">
        <v>21.46123</v>
      </c>
      <c r="AO333" s="549">
        <v>9.4030100000000001</v>
      </c>
      <c r="AP333" s="550">
        <v>10.39823</v>
      </c>
      <c r="AQ333" s="124">
        <f t="shared" si="198"/>
        <v>11.063000000000001</v>
      </c>
      <c r="AR333" s="125">
        <f t="shared" si="201"/>
        <v>12.05822</v>
      </c>
      <c r="AS333" s="126">
        <f t="shared" si="201"/>
        <v>-0.99521999999999977</v>
      </c>
      <c r="AT333" s="314">
        <f t="shared" si="199"/>
        <v>0.51548769571921094</v>
      </c>
      <c r="AU333" s="314">
        <f t="shared" si="202"/>
        <v>0.56186062029063577</v>
      </c>
      <c r="AV333" s="314">
        <f t="shared" si="203"/>
        <v>-4.6372924571424834E-2</v>
      </c>
      <c r="AW333" s="128">
        <f t="shared" si="204"/>
        <v>1.0899593238723673</v>
      </c>
      <c r="AX333" s="129">
        <f t="shared" si="205"/>
        <v>-8.9959323872367325E-2</v>
      </c>
      <c r="AY333" s="82">
        <v>2000</v>
      </c>
      <c r="AZ333" s="87" t="s">
        <v>514</v>
      </c>
      <c r="BA333" s="82" t="s">
        <v>480</v>
      </c>
      <c r="BB333" s="82" t="s">
        <v>10</v>
      </c>
      <c r="BC333" s="82" t="s">
        <v>302</v>
      </c>
      <c r="BD333" s="1132" t="s">
        <v>313</v>
      </c>
      <c r="BE333" s="124">
        <v>17.835930000000001</v>
      </c>
      <c r="BF333" s="125">
        <v>7.0615319999999997</v>
      </c>
      <c r="BG333" s="126">
        <v>7.8678569999999999</v>
      </c>
      <c r="BH333" s="124">
        <f t="shared" si="208"/>
        <v>9.9680730000000004</v>
      </c>
      <c r="BI333" s="125">
        <f t="shared" si="217"/>
        <v>10.774398000000001</v>
      </c>
      <c r="BJ333" s="126">
        <f t="shared" si="217"/>
        <v>-0.80632500000000018</v>
      </c>
      <c r="BK333" s="314">
        <f t="shared" si="209"/>
        <v>0.5588759879636217</v>
      </c>
      <c r="BL333" s="314">
        <f t="shared" si="210"/>
        <v>0.60408389133619611</v>
      </c>
      <c r="BM333" s="314">
        <f t="shared" si="212"/>
        <v>-4.5207903372574354E-2</v>
      </c>
      <c r="BN333" s="128">
        <f t="shared" si="211"/>
        <v>1.0808907599292261</v>
      </c>
      <c r="BO333" s="129">
        <f t="shared" si="189"/>
        <v>-8.089075992922605E-2</v>
      </c>
      <c r="BP333" s="81"/>
      <c r="BQ333" s="81"/>
      <c r="BR333" s="81"/>
      <c r="BS333" s="81"/>
      <c r="BT333" s="81"/>
      <c r="BU333" s="81"/>
      <c r="BV333" s="81"/>
      <c r="BW333" s="81"/>
      <c r="BX333" s="81"/>
    </row>
    <row r="334" spans="1:76" ht="11.45" customHeight="1">
      <c r="A334" s="663">
        <v>1997</v>
      </c>
      <c r="B334" s="87" t="s">
        <v>514</v>
      </c>
      <c r="C334" s="82" t="s">
        <v>480</v>
      </c>
      <c r="D334" s="82" t="s">
        <v>12</v>
      </c>
      <c r="E334" s="82" t="s">
        <v>303</v>
      </c>
      <c r="F334" s="506" t="s">
        <v>313</v>
      </c>
      <c r="G334" s="124">
        <v>31.016089999999998</v>
      </c>
      <c r="H334" s="125">
        <v>20.338429999999999</v>
      </c>
      <c r="I334" s="126">
        <v>23.733170000000001</v>
      </c>
      <c r="J334" s="124">
        <f t="shared" si="190"/>
        <v>7.2829199999999972</v>
      </c>
      <c r="K334" s="125">
        <f t="shared" si="206"/>
        <v>10.677659999999999</v>
      </c>
      <c r="L334" s="126">
        <f t="shared" si="206"/>
        <v>-3.3947400000000023</v>
      </c>
      <c r="M334" s="314">
        <f t="shared" si="191"/>
        <v>0.23481102872734758</v>
      </c>
      <c r="N334" s="314">
        <f t="shared" si="192"/>
        <v>0.34426196209773702</v>
      </c>
      <c r="O334" s="314">
        <f t="shared" si="213"/>
        <v>-0.10945093337038946</v>
      </c>
      <c r="P334" s="128">
        <f t="shared" si="193"/>
        <v>1.4661234779456596</v>
      </c>
      <c r="Q334" s="129">
        <f t="shared" si="214"/>
        <v>-0.46612347794565967</v>
      </c>
      <c r="R334" s="82">
        <v>1997</v>
      </c>
      <c r="S334" s="82" t="s">
        <v>480</v>
      </c>
      <c r="T334" s="82" t="s">
        <v>12</v>
      </c>
      <c r="U334" s="82" t="s">
        <v>303</v>
      </c>
      <c r="V334" s="506" t="s">
        <v>313</v>
      </c>
      <c r="W334" s="124">
        <v>26.84665</v>
      </c>
      <c r="X334" s="125">
        <v>14.778320000000001</v>
      </c>
      <c r="Y334" s="126">
        <v>16.638570000000001</v>
      </c>
      <c r="Z334" s="124">
        <f t="shared" si="194"/>
        <v>10.208079999999999</v>
      </c>
      <c r="AA334" s="125">
        <f t="shared" si="207"/>
        <v>12.06833</v>
      </c>
      <c r="AB334" s="126">
        <f t="shared" si="207"/>
        <v>-1.8602500000000006</v>
      </c>
      <c r="AC334" s="314">
        <f t="shared" si="195"/>
        <v>0.38023664032570165</v>
      </c>
      <c r="AD334" s="314">
        <f t="shared" si="196"/>
        <v>0.44952833966249045</v>
      </c>
      <c r="AE334" s="314">
        <f t="shared" si="215"/>
        <v>-6.929169933678879E-2</v>
      </c>
      <c r="AF334" s="128">
        <f t="shared" si="197"/>
        <v>1.1822330937845316</v>
      </c>
      <c r="AG334" s="129">
        <f t="shared" si="216"/>
        <v>-0.18223309378453154</v>
      </c>
      <c r="AH334" s="82">
        <v>1997</v>
      </c>
      <c r="AI334" s="87" t="s">
        <v>514</v>
      </c>
      <c r="AJ334" s="1084" t="s">
        <v>480</v>
      </c>
      <c r="AK334" s="1084" t="s">
        <v>12</v>
      </c>
      <c r="AL334" s="1084" t="s">
        <v>303</v>
      </c>
      <c r="AM334" s="1131" t="s">
        <v>313</v>
      </c>
      <c r="AN334" s="548">
        <v>22.82367</v>
      </c>
      <c r="AO334" s="549">
        <v>9.5849919999999997</v>
      </c>
      <c r="AP334" s="550">
        <v>10.39894</v>
      </c>
      <c r="AQ334" s="124">
        <f t="shared" si="198"/>
        <v>12.42473</v>
      </c>
      <c r="AR334" s="125">
        <f t="shared" si="201"/>
        <v>13.238678</v>
      </c>
      <c r="AS334" s="126">
        <f t="shared" si="201"/>
        <v>-0.81394799999999989</v>
      </c>
      <c r="AT334" s="314">
        <f t="shared" si="199"/>
        <v>0.54437914673669929</v>
      </c>
      <c r="AU334" s="314">
        <f t="shared" si="202"/>
        <v>0.58004159716645043</v>
      </c>
      <c r="AV334" s="314">
        <f t="shared" si="203"/>
        <v>-3.5662450429751212E-2</v>
      </c>
      <c r="AW334" s="128">
        <f t="shared" si="204"/>
        <v>1.0655103169243918</v>
      </c>
      <c r="AX334" s="129">
        <f t="shared" si="205"/>
        <v>-6.5510316924391909E-2</v>
      </c>
      <c r="AY334" s="82">
        <v>1997</v>
      </c>
      <c r="AZ334" s="87" t="s">
        <v>514</v>
      </c>
      <c r="BA334" s="82" t="s">
        <v>480</v>
      </c>
      <c r="BB334" s="82" t="s">
        <v>12</v>
      </c>
      <c r="BC334" s="82" t="s">
        <v>303</v>
      </c>
      <c r="BD334" s="1132" t="s">
        <v>313</v>
      </c>
      <c r="BE334" s="124">
        <v>19.210540000000002</v>
      </c>
      <c r="BF334" s="125">
        <v>7.1379919999999997</v>
      </c>
      <c r="BG334" s="126">
        <v>7.9096120000000001</v>
      </c>
      <c r="BH334" s="124">
        <f t="shared" si="208"/>
        <v>11.300928000000003</v>
      </c>
      <c r="BI334" s="125">
        <f t="shared" si="217"/>
        <v>12.072548000000001</v>
      </c>
      <c r="BJ334" s="126">
        <f t="shared" si="217"/>
        <v>-0.77162000000000042</v>
      </c>
      <c r="BK334" s="314">
        <f t="shared" si="209"/>
        <v>0.5882670658919531</v>
      </c>
      <c r="BL334" s="314">
        <f t="shared" si="210"/>
        <v>0.62843355782815058</v>
      </c>
      <c r="BM334" s="314">
        <f t="shared" si="212"/>
        <v>-4.0166491936197542E-2</v>
      </c>
      <c r="BN334" s="128">
        <f t="shared" si="211"/>
        <v>1.0682793483862563</v>
      </c>
      <c r="BO334" s="129">
        <f t="shared" si="189"/>
        <v>-6.8279348386256447E-2</v>
      </c>
      <c r="BP334" s="81"/>
      <c r="BQ334" s="81"/>
      <c r="BR334" s="81"/>
      <c r="BS334" s="81"/>
      <c r="BT334" s="81"/>
      <c r="BU334" s="81"/>
      <c r="BV334" s="81"/>
      <c r="BW334" s="81"/>
      <c r="BX334" s="81"/>
    </row>
    <row r="335" spans="1:76" ht="11.45" customHeight="1">
      <c r="A335" s="663">
        <v>1994</v>
      </c>
      <c r="B335" s="87" t="s">
        <v>514</v>
      </c>
      <c r="C335" s="82" t="s">
        <v>480</v>
      </c>
      <c r="D335" s="82" t="s">
        <v>12</v>
      </c>
      <c r="E335" s="82" t="s">
        <v>304</v>
      </c>
      <c r="F335" s="506" t="s">
        <v>313</v>
      </c>
      <c r="G335" s="124">
        <v>32.057189999999999</v>
      </c>
      <c r="H335" s="125">
        <v>20.803930000000001</v>
      </c>
      <c r="I335" s="126">
        <v>23.875050000000002</v>
      </c>
      <c r="J335" s="124">
        <f t="shared" si="190"/>
        <v>8.1821399999999969</v>
      </c>
      <c r="K335" s="125">
        <f t="shared" si="206"/>
        <v>11.253259999999997</v>
      </c>
      <c r="L335" s="126">
        <f t="shared" si="206"/>
        <v>-3.0711200000000005</v>
      </c>
      <c r="M335" s="314">
        <f t="shared" si="191"/>
        <v>0.25523572091003599</v>
      </c>
      <c r="N335" s="314">
        <f t="shared" si="192"/>
        <v>0.35103700605074861</v>
      </c>
      <c r="O335" s="314">
        <f t="shared" si="213"/>
        <v>-9.5801285140712608E-2</v>
      </c>
      <c r="P335" s="128">
        <f t="shared" si="193"/>
        <v>1.3753443475667737</v>
      </c>
      <c r="Q335" s="129">
        <f t="shared" si="214"/>
        <v>-0.37534434756677371</v>
      </c>
      <c r="R335" s="82">
        <v>1994</v>
      </c>
      <c r="S335" s="82" t="s">
        <v>480</v>
      </c>
      <c r="T335" s="82" t="s">
        <v>12</v>
      </c>
      <c r="U335" s="82" t="s">
        <v>304</v>
      </c>
      <c r="V335" s="506" t="s">
        <v>313</v>
      </c>
      <c r="W335" s="124">
        <v>28.237110000000001</v>
      </c>
      <c r="X335" s="125">
        <v>15.356999999999999</v>
      </c>
      <c r="Y335" s="126">
        <v>16.946439999999999</v>
      </c>
      <c r="Z335" s="124">
        <f t="shared" si="194"/>
        <v>11.290670000000002</v>
      </c>
      <c r="AA335" s="125">
        <f t="shared" si="207"/>
        <v>12.880110000000002</v>
      </c>
      <c r="AB335" s="126">
        <f t="shared" si="207"/>
        <v>-1.5894399999999997</v>
      </c>
      <c r="AC335" s="314">
        <f t="shared" si="195"/>
        <v>0.39985218033998526</v>
      </c>
      <c r="AD335" s="314">
        <f t="shared" si="196"/>
        <v>0.45614122691734393</v>
      </c>
      <c r="AE335" s="314">
        <f t="shared" si="215"/>
        <v>-5.6289046577358649E-2</v>
      </c>
      <c r="AF335" s="128">
        <f t="shared" si="197"/>
        <v>1.1407746395918046</v>
      </c>
      <c r="AG335" s="129">
        <f t="shared" si="216"/>
        <v>-0.1407746395918045</v>
      </c>
      <c r="AH335" s="82">
        <v>1994</v>
      </c>
      <c r="AI335" s="87" t="s">
        <v>514</v>
      </c>
      <c r="AJ335" s="1084" t="s">
        <v>480</v>
      </c>
      <c r="AK335" s="1084" t="s">
        <v>12</v>
      </c>
      <c r="AL335" s="1084" t="s">
        <v>304</v>
      </c>
      <c r="AM335" s="1131" t="s">
        <v>313</v>
      </c>
      <c r="AN335" s="548">
        <v>24.370480000000001</v>
      </c>
      <c r="AO335" s="549">
        <v>10.07962</v>
      </c>
      <c r="AP335" s="550">
        <v>10.83061</v>
      </c>
      <c r="AQ335" s="124">
        <f t="shared" si="198"/>
        <v>13.539870000000001</v>
      </c>
      <c r="AR335" s="125">
        <f t="shared" si="201"/>
        <v>14.29086</v>
      </c>
      <c r="AS335" s="126">
        <f t="shared" si="201"/>
        <v>-0.75098999999999982</v>
      </c>
      <c r="AT335" s="314">
        <f t="shared" si="199"/>
        <v>0.55558487153310065</v>
      </c>
      <c r="AU335" s="314">
        <f t="shared" si="202"/>
        <v>0.58640043199805669</v>
      </c>
      <c r="AV335" s="314">
        <f t="shared" si="203"/>
        <v>-3.0815560464955954E-2</v>
      </c>
      <c r="AW335" s="128">
        <f t="shared" si="204"/>
        <v>1.0554650820133429</v>
      </c>
      <c r="AX335" s="129">
        <f t="shared" si="205"/>
        <v>-5.5465082013342798E-2</v>
      </c>
      <c r="AY335" s="82">
        <v>1994</v>
      </c>
      <c r="AZ335" s="87" t="s">
        <v>514</v>
      </c>
      <c r="BA335" s="82" t="s">
        <v>480</v>
      </c>
      <c r="BB335" s="82" t="s">
        <v>12</v>
      </c>
      <c r="BC335" s="82" t="s">
        <v>304</v>
      </c>
      <c r="BD335" s="1132" t="s">
        <v>313</v>
      </c>
      <c r="BE335" s="124">
        <v>20.463840000000001</v>
      </c>
      <c r="BF335" s="125">
        <v>7.4076500000000003</v>
      </c>
      <c r="BG335" s="126">
        <v>8.0763370000000005</v>
      </c>
      <c r="BH335" s="124">
        <f t="shared" si="208"/>
        <v>12.387503000000001</v>
      </c>
      <c r="BI335" s="125">
        <f t="shared" si="217"/>
        <v>13.056190000000001</v>
      </c>
      <c r="BJ335" s="126">
        <f t="shared" si="217"/>
        <v>-0.66868700000000025</v>
      </c>
      <c r="BK335" s="314">
        <f t="shared" si="209"/>
        <v>0.6053361930116733</v>
      </c>
      <c r="BL335" s="314">
        <f t="shared" si="210"/>
        <v>0.63801270924714037</v>
      </c>
      <c r="BM335" s="314">
        <f t="shared" si="212"/>
        <v>-3.2676516235467058E-2</v>
      </c>
      <c r="BN335" s="128">
        <f t="shared" si="211"/>
        <v>1.0539807740107106</v>
      </c>
      <c r="BO335" s="129">
        <f t="shared" si="189"/>
        <v>-5.398077401071065E-2</v>
      </c>
      <c r="BP335" s="81"/>
      <c r="BQ335" s="81"/>
      <c r="BR335" s="81"/>
      <c r="BS335" s="81"/>
      <c r="BT335" s="81"/>
      <c r="BU335" s="81"/>
      <c r="BV335" s="81"/>
      <c r="BW335" s="81"/>
      <c r="BX335" s="81"/>
    </row>
    <row r="336" spans="1:76" ht="11.45" customHeight="1">
      <c r="A336" s="663">
        <v>1991</v>
      </c>
      <c r="B336" s="87" t="s">
        <v>514</v>
      </c>
      <c r="C336" s="82" t="s">
        <v>480</v>
      </c>
      <c r="D336" s="82" t="s">
        <v>14</v>
      </c>
      <c r="E336" s="82" t="s">
        <v>305</v>
      </c>
      <c r="F336" s="506" t="s">
        <v>313</v>
      </c>
      <c r="G336" s="124">
        <v>31.49372</v>
      </c>
      <c r="H336" s="125">
        <v>20.95607</v>
      </c>
      <c r="I336" s="126">
        <v>23.916319999999999</v>
      </c>
      <c r="J336" s="124">
        <f t="shared" si="190"/>
        <v>7.5774000000000008</v>
      </c>
      <c r="K336" s="125">
        <f t="shared" si="206"/>
        <v>10.537649999999999</v>
      </c>
      <c r="L336" s="126">
        <f t="shared" si="206"/>
        <v>-2.9602499999999985</v>
      </c>
      <c r="M336" s="314">
        <f t="shared" si="191"/>
        <v>0.24060034825990709</v>
      </c>
      <c r="N336" s="314">
        <f t="shared" si="192"/>
        <v>0.33459527804273359</v>
      </c>
      <c r="O336" s="314">
        <f t="shared" si="213"/>
        <v>-9.3994929782826503E-2</v>
      </c>
      <c r="P336" s="128">
        <f t="shared" si="193"/>
        <v>1.3906683031118852</v>
      </c>
      <c r="Q336" s="129">
        <f t="shared" si="214"/>
        <v>-0.39066830311188511</v>
      </c>
      <c r="R336" s="82">
        <v>1991</v>
      </c>
      <c r="S336" s="82" t="s">
        <v>480</v>
      </c>
      <c r="T336" s="82" t="s">
        <v>14</v>
      </c>
      <c r="U336" s="82" t="s">
        <v>305</v>
      </c>
      <c r="V336" s="506" t="s">
        <v>313</v>
      </c>
      <c r="W336" s="124">
        <v>27.28912</v>
      </c>
      <c r="X336" s="125">
        <v>15.71673</v>
      </c>
      <c r="Y336" s="126">
        <v>17.54495</v>
      </c>
      <c r="Z336" s="124">
        <f t="shared" si="194"/>
        <v>9.7441700000000004</v>
      </c>
      <c r="AA336" s="125">
        <f t="shared" si="207"/>
        <v>11.57239</v>
      </c>
      <c r="AB336" s="126">
        <f t="shared" si="207"/>
        <v>-1.82822</v>
      </c>
      <c r="AC336" s="314">
        <f t="shared" si="195"/>
        <v>0.35707160949125516</v>
      </c>
      <c r="AD336" s="314">
        <f t="shared" si="196"/>
        <v>0.42406607468470953</v>
      </c>
      <c r="AE336" s="314">
        <f t="shared" si="215"/>
        <v>-6.6994465193454381E-2</v>
      </c>
      <c r="AF336" s="128">
        <f t="shared" si="197"/>
        <v>1.1876219318833723</v>
      </c>
      <c r="AG336" s="129">
        <f t="shared" si="216"/>
        <v>-0.18762193188337231</v>
      </c>
      <c r="AH336" s="82">
        <v>1991</v>
      </c>
      <c r="AI336" s="87" t="s">
        <v>514</v>
      </c>
      <c r="AJ336" s="1084" t="s">
        <v>480</v>
      </c>
      <c r="AK336" s="1084" t="s">
        <v>14</v>
      </c>
      <c r="AL336" s="1084" t="s">
        <v>305</v>
      </c>
      <c r="AM336" s="1131" t="s">
        <v>313</v>
      </c>
      <c r="AN336" s="548">
        <v>23.381039999999999</v>
      </c>
      <c r="AO336" s="549">
        <v>10.380750000000001</v>
      </c>
      <c r="AP336" s="550">
        <v>11.17266</v>
      </c>
      <c r="AQ336" s="124">
        <f t="shared" si="198"/>
        <v>12.208379999999998</v>
      </c>
      <c r="AR336" s="125">
        <f t="shared" si="201"/>
        <v>13.000289999999998</v>
      </c>
      <c r="AS336" s="126">
        <f t="shared" si="201"/>
        <v>-0.79190999999999967</v>
      </c>
      <c r="AT336" s="314">
        <f t="shared" si="199"/>
        <v>0.52214871536937613</v>
      </c>
      <c r="AU336" s="314">
        <f t="shared" si="202"/>
        <v>0.55601846624444418</v>
      </c>
      <c r="AV336" s="314">
        <f t="shared" si="203"/>
        <v>-3.3869750875067994E-2</v>
      </c>
      <c r="AW336" s="128">
        <f t="shared" si="204"/>
        <v>1.0648661001705386</v>
      </c>
      <c r="AX336" s="129">
        <f t="shared" si="205"/>
        <v>-6.4866100170538579E-2</v>
      </c>
      <c r="AY336" s="82">
        <v>1991</v>
      </c>
      <c r="AZ336" s="87" t="s">
        <v>514</v>
      </c>
      <c r="BA336" s="82" t="s">
        <v>480</v>
      </c>
      <c r="BB336" s="82" t="s">
        <v>14</v>
      </c>
      <c r="BC336" s="82" t="s">
        <v>305</v>
      </c>
      <c r="BD336" s="1132" t="s">
        <v>313</v>
      </c>
      <c r="BE336" s="124">
        <v>19.61543</v>
      </c>
      <c r="BF336" s="125">
        <v>7.522831</v>
      </c>
      <c r="BG336" s="126">
        <v>8.2529190000000003</v>
      </c>
      <c r="BH336" s="124">
        <f t="shared" si="208"/>
        <v>11.362511</v>
      </c>
      <c r="BI336" s="125">
        <f t="shared" si="217"/>
        <v>12.092599</v>
      </c>
      <c r="BJ336" s="126">
        <f t="shared" si="217"/>
        <v>-0.73008800000000029</v>
      </c>
      <c r="BK336" s="314">
        <f t="shared" si="209"/>
        <v>0.57926392640895452</v>
      </c>
      <c r="BL336" s="314">
        <f t="shared" si="210"/>
        <v>0.61648401284091148</v>
      </c>
      <c r="BM336" s="314">
        <f t="shared" si="212"/>
        <v>-3.72200864319569E-2</v>
      </c>
      <c r="BN336" s="128">
        <f t="shared" si="211"/>
        <v>1.0642541072127456</v>
      </c>
      <c r="BO336" s="129">
        <f t="shared" si="189"/>
        <v>-6.425410721274552E-2</v>
      </c>
      <c r="BP336" s="81"/>
      <c r="BQ336" s="81"/>
      <c r="BR336" s="81"/>
      <c r="BS336" s="81"/>
      <c r="BT336" s="81"/>
      <c r="BU336" s="81"/>
      <c r="BV336" s="81"/>
      <c r="BW336" s="81"/>
      <c r="BX336" s="81"/>
    </row>
    <row r="337" spans="1:76" ht="11.45" customHeight="1">
      <c r="A337" s="663">
        <v>1986</v>
      </c>
      <c r="B337" s="87" t="s">
        <v>514</v>
      </c>
      <c r="C337" s="82" t="s">
        <v>480</v>
      </c>
      <c r="D337" s="82" t="s">
        <v>16</v>
      </c>
      <c r="E337" s="82" t="s">
        <v>306</v>
      </c>
      <c r="F337" s="506" t="s">
        <v>313</v>
      </c>
      <c r="G337" s="124">
        <v>30.121410000000001</v>
      </c>
      <c r="H337" s="125">
        <v>21.11449</v>
      </c>
      <c r="I337" s="126">
        <v>23.904150000000001</v>
      </c>
      <c r="J337" s="124">
        <f t="shared" si="190"/>
        <v>6.2172599999999996</v>
      </c>
      <c r="K337" s="125">
        <f t="shared" si="206"/>
        <v>9.0069200000000009</v>
      </c>
      <c r="L337" s="126">
        <f t="shared" si="206"/>
        <v>-2.7896600000000014</v>
      </c>
      <c r="M337" s="314">
        <f t="shared" si="191"/>
        <v>0.20640667219761621</v>
      </c>
      <c r="N337" s="314">
        <f t="shared" si="192"/>
        <v>0.2990205305794118</v>
      </c>
      <c r="O337" s="314">
        <f t="shared" si="213"/>
        <v>-9.2613858381795588E-2</v>
      </c>
      <c r="P337" s="128">
        <f t="shared" si="193"/>
        <v>1.4486960493850991</v>
      </c>
      <c r="Q337" s="129">
        <f t="shared" si="214"/>
        <v>-0.44869604938509916</v>
      </c>
      <c r="R337" s="82">
        <v>1986</v>
      </c>
      <c r="S337" s="82" t="s">
        <v>480</v>
      </c>
      <c r="T337" s="82" t="s">
        <v>16</v>
      </c>
      <c r="U337" s="82" t="s">
        <v>306</v>
      </c>
      <c r="V337" s="506" t="s">
        <v>313</v>
      </c>
      <c r="W337" s="124">
        <v>26.204139999999999</v>
      </c>
      <c r="X337" s="125">
        <v>16.243680000000001</v>
      </c>
      <c r="Y337" s="126">
        <v>17.777519999999999</v>
      </c>
      <c r="Z337" s="124">
        <f t="shared" si="194"/>
        <v>8.4266199999999998</v>
      </c>
      <c r="AA337" s="125">
        <f t="shared" si="207"/>
        <v>9.9604599999999976</v>
      </c>
      <c r="AB337" s="126">
        <f t="shared" si="207"/>
        <v>-1.5338399999999979</v>
      </c>
      <c r="AC337" s="314">
        <f t="shared" si="195"/>
        <v>0.32157590365491867</v>
      </c>
      <c r="AD337" s="314">
        <f t="shared" si="196"/>
        <v>0.38011016579822876</v>
      </c>
      <c r="AE337" s="314">
        <f t="shared" si="215"/>
        <v>-5.8534262143310103E-2</v>
      </c>
      <c r="AF337" s="128">
        <f t="shared" si="197"/>
        <v>1.1820231599383855</v>
      </c>
      <c r="AG337" s="129">
        <f t="shared" si="216"/>
        <v>-0.1820231599383855</v>
      </c>
      <c r="AH337" s="82">
        <v>1986</v>
      </c>
      <c r="AI337" s="87" t="s">
        <v>514</v>
      </c>
      <c r="AJ337" s="1084" t="s">
        <v>480</v>
      </c>
      <c r="AK337" s="1084" t="s">
        <v>16</v>
      </c>
      <c r="AL337" s="1084" t="s">
        <v>306</v>
      </c>
      <c r="AM337" s="1131" t="s">
        <v>313</v>
      </c>
      <c r="AN337" s="548">
        <v>22.418569999999999</v>
      </c>
      <c r="AO337" s="549">
        <v>11.1928</v>
      </c>
      <c r="AP337" s="550">
        <v>11.88632</v>
      </c>
      <c r="AQ337" s="124">
        <f t="shared" si="198"/>
        <v>10.532249999999999</v>
      </c>
      <c r="AR337" s="125">
        <f t="shared" si="201"/>
        <v>11.225769999999999</v>
      </c>
      <c r="AS337" s="126">
        <f t="shared" si="201"/>
        <v>-0.69351999999999947</v>
      </c>
      <c r="AT337" s="314">
        <f t="shared" si="199"/>
        <v>0.46980025933857511</v>
      </c>
      <c r="AU337" s="314">
        <f t="shared" si="202"/>
        <v>0.50073532790003994</v>
      </c>
      <c r="AV337" s="314">
        <f t="shared" si="203"/>
        <v>-3.0935068561464871E-2</v>
      </c>
      <c r="AW337" s="128">
        <f t="shared" si="204"/>
        <v>1.065847278596691</v>
      </c>
      <c r="AX337" s="129">
        <f t="shared" si="205"/>
        <v>-6.5847278596691067E-2</v>
      </c>
      <c r="AY337" s="82">
        <v>1986</v>
      </c>
      <c r="AZ337" s="87" t="s">
        <v>514</v>
      </c>
      <c r="BA337" s="82" t="s">
        <v>480</v>
      </c>
      <c r="BB337" s="82" t="s">
        <v>16</v>
      </c>
      <c r="BC337" s="82" t="s">
        <v>306</v>
      </c>
      <c r="BD337" s="1132" t="s">
        <v>313</v>
      </c>
      <c r="BE337" s="124">
        <v>18.899660000000001</v>
      </c>
      <c r="BF337" s="125">
        <v>7.9055679999999997</v>
      </c>
      <c r="BG337" s="126">
        <v>8.4973080000000003</v>
      </c>
      <c r="BH337" s="124">
        <f t="shared" si="208"/>
        <v>10.402352</v>
      </c>
      <c r="BI337" s="125">
        <f t="shared" si="217"/>
        <v>10.994092000000002</v>
      </c>
      <c r="BJ337" s="126">
        <f t="shared" si="217"/>
        <v>-0.5917400000000006</v>
      </c>
      <c r="BK337" s="314">
        <f t="shared" si="209"/>
        <v>0.55039889606479697</v>
      </c>
      <c r="BL337" s="314">
        <f t="shared" si="210"/>
        <v>0.58170845401451676</v>
      </c>
      <c r="BM337" s="314">
        <f t="shared" si="212"/>
        <v>-3.1309557949719763E-2</v>
      </c>
      <c r="BN337" s="128">
        <f t="shared" si="211"/>
        <v>1.0568852121135683</v>
      </c>
      <c r="BO337" s="129">
        <f t="shared" si="189"/>
        <v>-5.6885212113568215E-2</v>
      </c>
      <c r="BP337" s="81"/>
      <c r="BQ337" s="81"/>
      <c r="BR337" s="81"/>
      <c r="BS337" s="81"/>
      <c r="BT337" s="81"/>
      <c r="BU337" s="81"/>
      <c r="BV337" s="81"/>
      <c r="BW337" s="81"/>
      <c r="BX337" s="81"/>
    </row>
    <row r="338" spans="1:76" ht="11.45" customHeight="1">
      <c r="A338" s="663">
        <v>1979</v>
      </c>
      <c r="B338" s="87" t="s">
        <v>514</v>
      </c>
      <c r="C338" s="82" t="s">
        <v>480</v>
      </c>
      <c r="D338" s="82" t="s">
        <v>18</v>
      </c>
      <c r="E338" s="82" t="s">
        <v>307</v>
      </c>
      <c r="F338" s="506" t="s">
        <v>313</v>
      </c>
      <c r="G338" s="124">
        <v>27.804259999999999</v>
      </c>
      <c r="H338" s="125">
        <v>18.975930000000002</v>
      </c>
      <c r="I338" s="126">
        <v>21.25581</v>
      </c>
      <c r="J338" s="124">
        <f t="shared" si="190"/>
        <v>6.548449999999999</v>
      </c>
      <c r="K338" s="125">
        <f t="shared" si="206"/>
        <v>8.8283299999999976</v>
      </c>
      <c r="L338" s="126">
        <f t="shared" si="206"/>
        <v>-2.2798799999999986</v>
      </c>
      <c r="M338" s="314">
        <f t="shared" si="191"/>
        <v>0.23551966497220206</v>
      </c>
      <c r="N338" s="314">
        <f t="shared" si="192"/>
        <v>0.31751717182906497</v>
      </c>
      <c r="O338" s="314">
        <f t="shared" si="213"/>
        <v>-8.1997506856862898E-2</v>
      </c>
      <c r="P338" s="128">
        <f t="shared" si="193"/>
        <v>1.3481556704258257</v>
      </c>
      <c r="Q338" s="129">
        <f t="shared" si="214"/>
        <v>-0.34815567042582579</v>
      </c>
      <c r="R338" s="82">
        <v>1979</v>
      </c>
      <c r="S338" s="82" t="s">
        <v>480</v>
      </c>
      <c r="T338" s="82" t="s">
        <v>18</v>
      </c>
      <c r="U338" s="82" t="s">
        <v>307</v>
      </c>
      <c r="V338" s="506" t="s">
        <v>313</v>
      </c>
      <c r="W338" s="124">
        <v>24.033550000000002</v>
      </c>
      <c r="X338" s="125">
        <v>13.85787</v>
      </c>
      <c r="Y338" s="126">
        <v>14.978120000000001</v>
      </c>
      <c r="Z338" s="124">
        <f t="shared" si="194"/>
        <v>9.0554300000000012</v>
      </c>
      <c r="AA338" s="125">
        <f t="shared" si="207"/>
        <v>10.175680000000002</v>
      </c>
      <c r="AB338" s="126">
        <f t="shared" si="207"/>
        <v>-1.1202500000000004</v>
      </c>
      <c r="AC338" s="314">
        <f t="shared" si="195"/>
        <v>0.37678287227646357</v>
      </c>
      <c r="AD338" s="314">
        <f t="shared" si="196"/>
        <v>0.4233947960247238</v>
      </c>
      <c r="AE338" s="314">
        <f t="shared" si="215"/>
        <v>-4.6611923748260259E-2</v>
      </c>
      <c r="AF338" s="128">
        <f t="shared" si="197"/>
        <v>1.1237103042042178</v>
      </c>
      <c r="AG338" s="129">
        <f t="shared" si="216"/>
        <v>-0.12371030420421783</v>
      </c>
      <c r="AH338" s="82">
        <v>1979</v>
      </c>
      <c r="AI338" s="87" t="s">
        <v>514</v>
      </c>
      <c r="AJ338" s="1084" t="s">
        <v>480</v>
      </c>
      <c r="AK338" s="1084" t="s">
        <v>18</v>
      </c>
      <c r="AL338" s="1084" t="s">
        <v>307</v>
      </c>
      <c r="AM338" s="1131" t="s">
        <v>313</v>
      </c>
      <c r="AN338" s="548">
        <v>20.659210000000002</v>
      </c>
      <c r="AO338" s="549">
        <v>8.9153739999999999</v>
      </c>
      <c r="AP338" s="550">
        <v>9.0966889999999996</v>
      </c>
      <c r="AQ338" s="124">
        <f t="shared" si="198"/>
        <v>11.562521000000002</v>
      </c>
      <c r="AR338" s="125">
        <f t="shared" si="201"/>
        <v>11.743836000000002</v>
      </c>
      <c r="AS338" s="126">
        <f t="shared" si="201"/>
        <v>-0.18131499999999967</v>
      </c>
      <c r="AT338" s="314">
        <f t="shared" si="199"/>
        <v>0.55967875828746605</v>
      </c>
      <c r="AU338" s="314">
        <f t="shared" si="202"/>
        <v>0.56845523134718123</v>
      </c>
      <c r="AV338" s="314">
        <f t="shared" si="203"/>
        <v>-8.7764730597152379E-3</v>
      </c>
      <c r="AW338" s="128">
        <f t="shared" si="204"/>
        <v>1.0156812688167225</v>
      </c>
      <c r="AX338" s="129">
        <f t="shared" si="205"/>
        <v>-1.5681268816722549E-2</v>
      </c>
      <c r="AY338" s="82">
        <v>1979</v>
      </c>
      <c r="AZ338" s="87" t="s">
        <v>514</v>
      </c>
      <c r="BA338" s="82" t="s">
        <v>480</v>
      </c>
      <c r="BB338" s="82" t="s">
        <v>18</v>
      </c>
      <c r="BC338" s="82" t="s">
        <v>307</v>
      </c>
      <c r="BD338" s="1132" t="s">
        <v>313</v>
      </c>
      <c r="BE338" s="124">
        <v>17.347899999999999</v>
      </c>
      <c r="BF338" s="125">
        <v>6.6177669999999997</v>
      </c>
      <c r="BG338" s="126">
        <v>6.9788800000000002</v>
      </c>
      <c r="BH338" s="124">
        <f t="shared" si="208"/>
        <v>10.369019999999999</v>
      </c>
      <c r="BI338" s="125">
        <f t="shared" si="217"/>
        <v>10.730132999999999</v>
      </c>
      <c r="BJ338" s="126">
        <f t="shared" si="217"/>
        <v>-0.36111300000000046</v>
      </c>
      <c r="BK338" s="314">
        <f t="shared" si="209"/>
        <v>0.59771038569509849</v>
      </c>
      <c r="BL338" s="314">
        <f t="shared" si="210"/>
        <v>0.61852633459957684</v>
      </c>
      <c r="BM338" s="314">
        <f t="shared" si="212"/>
        <v>-2.0815948904478378E-2</v>
      </c>
      <c r="BN338" s="128">
        <f t="shared" si="211"/>
        <v>1.034826145575956</v>
      </c>
      <c r="BO338" s="129">
        <f t="shared" si="189"/>
        <v>-3.4826145575956119E-2</v>
      </c>
      <c r="BP338" s="81"/>
      <c r="BQ338" s="81"/>
      <c r="BR338" s="81"/>
      <c r="BS338" s="81"/>
      <c r="BT338" s="81"/>
      <c r="BU338" s="81"/>
      <c r="BV338" s="81"/>
      <c r="BW338" s="81"/>
      <c r="BX338" s="81"/>
    </row>
    <row r="339" spans="1:76" ht="11.45" customHeight="1">
      <c r="A339" s="662">
        <v>1974</v>
      </c>
      <c r="B339" s="91" t="s">
        <v>514</v>
      </c>
      <c r="C339" s="121" t="s">
        <v>480</v>
      </c>
      <c r="D339" s="121" t="s">
        <v>50</v>
      </c>
      <c r="E339" s="121" t="s">
        <v>308</v>
      </c>
      <c r="F339" s="507" t="s">
        <v>313</v>
      </c>
      <c r="G339" s="337">
        <v>25.57856</v>
      </c>
      <c r="H339" s="338">
        <v>18.64695</v>
      </c>
      <c r="I339" s="525">
        <v>20.757190000000001</v>
      </c>
      <c r="J339" s="337">
        <f t="shared" si="190"/>
        <v>4.8213699999999982</v>
      </c>
      <c r="K339" s="338">
        <f t="shared" si="206"/>
        <v>6.9316099999999992</v>
      </c>
      <c r="L339" s="525">
        <f t="shared" si="206"/>
        <v>-2.110240000000001</v>
      </c>
      <c r="M339" s="341">
        <f t="shared" si="191"/>
        <v>0.18849262820111837</v>
      </c>
      <c r="N339" s="341">
        <f t="shared" si="192"/>
        <v>0.27099297223925034</v>
      </c>
      <c r="O339" s="341">
        <f t="shared" si="213"/>
        <v>-8.2500344038131973E-2</v>
      </c>
      <c r="P339" s="526">
        <f t="shared" si="193"/>
        <v>1.4376847244662827</v>
      </c>
      <c r="Q339" s="527">
        <f t="shared" si="214"/>
        <v>-0.43768472446628276</v>
      </c>
      <c r="R339" s="121">
        <v>1974</v>
      </c>
      <c r="S339" s="121" t="s">
        <v>480</v>
      </c>
      <c r="T339" s="121" t="s">
        <v>50</v>
      </c>
      <c r="U339" s="121" t="s">
        <v>308</v>
      </c>
      <c r="V339" s="507" t="s">
        <v>313</v>
      </c>
      <c r="W339" s="337">
        <v>22.28905</v>
      </c>
      <c r="X339" s="338">
        <v>14.289529999999999</v>
      </c>
      <c r="Y339" s="525">
        <v>15.49094</v>
      </c>
      <c r="Z339" s="337">
        <f t="shared" si="194"/>
        <v>6.7981099999999994</v>
      </c>
      <c r="AA339" s="338">
        <f t="shared" si="207"/>
        <v>7.9995200000000004</v>
      </c>
      <c r="AB339" s="525">
        <f t="shared" si="207"/>
        <v>-1.201410000000001</v>
      </c>
      <c r="AC339" s="341">
        <f t="shared" si="195"/>
        <v>0.30499774552975562</v>
      </c>
      <c r="AD339" s="341">
        <f t="shared" si="196"/>
        <v>0.35889910067948166</v>
      </c>
      <c r="AE339" s="341">
        <f t="shared" si="215"/>
        <v>-5.3901355149726028E-2</v>
      </c>
      <c r="AF339" s="526">
        <f t="shared" si="197"/>
        <v>1.1767270609036926</v>
      </c>
      <c r="AG339" s="527">
        <f t="shared" si="216"/>
        <v>-0.1767270609036925</v>
      </c>
      <c r="AH339" s="121">
        <v>1974</v>
      </c>
      <c r="AI339" s="91" t="s">
        <v>514</v>
      </c>
      <c r="AJ339" s="1113" t="s">
        <v>480</v>
      </c>
      <c r="AK339" s="1113" t="s">
        <v>50</v>
      </c>
      <c r="AL339" s="1113" t="s">
        <v>308</v>
      </c>
      <c r="AM339" s="1134" t="s">
        <v>313</v>
      </c>
      <c r="AN339" s="551">
        <v>19.14433</v>
      </c>
      <c r="AO339" s="552">
        <v>9.9595040000000008</v>
      </c>
      <c r="AP339" s="553">
        <v>10.317349999999999</v>
      </c>
      <c r="AQ339" s="337">
        <f t="shared" si="198"/>
        <v>8.8269800000000007</v>
      </c>
      <c r="AR339" s="338">
        <f t="shared" si="201"/>
        <v>9.1848259999999993</v>
      </c>
      <c r="AS339" s="525">
        <f t="shared" si="201"/>
        <v>-0.35784599999999855</v>
      </c>
      <c r="AT339" s="341">
        <f t="shared" si="199"/>
        <v>0.46107542024192022</v>
      </c>
      <c r="AU339" s="341">
        <f t="shared" si="202"/>
        <v>0.47976742983431642</v>
      </c>
      <c r="AV339" s="341">
        <f t="shared" si="203"/>
        <v>-1.8692009592396211E-2</v>
      </c>
      <c r="AW339" s="526">
        <f t="shared" si="204"/>
        <v>1.0405400261471078</v>
      </c>
      <c r="AX339" s="527">
        <f t="shared" si="205"/>
        <v>-4.0540026147107902E-2</v>
      </c>
      <c r="AY339" s="121">
        <v>1974</v>
      </c>
      <c r="AZ339" s="91" t="s">
        <v>514</v>
      </c>
      <c r="BA339" s="121" t="s">
        <v>480</v>
      </c>
      <c r="BB339" s="121" t="s">
        <v>50</v>
      </c>
      <c r="BC339" s="121" t="s">
        <v>308</v>
      </c>
      <c r="BD339" s="1135" t="s">
        <v>313</v>
      </c>
      <c r="BE339" s="337">
        <v>16.227070000000001</v>
      </c>
      <c r="BF339" s="338">
        <v>7.2366770000000002</v>
      </c>
      <c r="BG339" s="525">
        <v>7.6914749999999996</v>
      </c>
      <c r="BH339" s="337">
        <f t="shared" si="208"/>
        <v>8.5355950000000007</v>
      </c>
      <c r="BI339" s="338">
        <f t="shared" si="217"/>
        <v>8.990393000000001</v>
      </c>
      <c r="BJ339" s="525">
        <f t="shared" si="217"/>
        <v>-0.45479799999999937</v>
      </c>
      <c r="BK339" s="341">
        <f t="shared" si="209"/>
        <v>0.52600962465805601</v>
      </c>
      <c r="BL339" s="341">
        <f t="shared" si="210"/>
        <v>0.55403674230776101</v>
      </c>
      <c r="BM339" s="341">
        <f t="shared" si="212"/>
        <v>-2.8027117649705051E-2</v>
      </c>
      <c r="BN339" s="526">
        <f t="shared" si="211"/>
        <v>1.0532825186762025</v>
      </c>
      <c r="BO339" s="527">
        <f t="shared" si="189"/>
        <v>-5.3282518676202345E-2</v>
      </c>
      <c r="BP339" s="81"/>
      <c r="BQ339" s="81"/>
      <c r="BR339" s="81"/>
      <c r="BS339" s="81"/>
      <c r="BT339" s="81"/>
      <c r="BU339" s="81"/>
      <c r="BV339" s="81"/>
      <c r="BW339" s="81"/>
      <c r="BX339" s="81"/>
    </row>
    <row r="340" spans="1:76" ht="11.45" customHeight="1">
      <c r="A340" s="501">
        <v>2016</v>
      </c>
      <c r="B340" s="383" t="s">
        <v>517</v>
      </c>
      <c r="C340" s="502" t="s">
        <v>481</v>
      </c>
      <c r="D340" s="502" t="s">
        <v>623</v>
      </c>
      <c r="E340" s="502" t="s">
        <v>715</v>
      </c>
      <c r="F340" s="495" t="s">
        <v>401</v>
      </c>
      <c r="G340" s="564">
        <v>39.288080000000001</v>
      </c>
      <c r="H340" s="565">
        <v>20.738720000000001</v>
      </c>
      <c r="I340" s="566">
        <v>20.738720000000001</v>
      </c>
      <c r="J340" s="564">
        <f t="shared" si="190"/>
        <v>18.54936</v>
      </c>
      <c r="K340" s="565">
        <f t="shared" si="206"/>
        <v>18.54936</v>
      </c>
      <c r="L340" s="566"/>
      <c r="M340" s="622">
        <f t="shared" si="191"/>
        <v>0.47213709603523513</v>
      </c>
      <c r="N340" s="623">
        <f t="shared" si="192"/>
        <v>0.47213709603523513</v>
      </c>
      <c r="O340" s="624"/>
      <c r="P340" s="623">
        <f t="shared" si="193"/>
        <v>1</v>
      </c>
      <c r="Q340" s="624"/>
      <c r="R340" s="502">
        <v>2016</v>
      </c>
      <c r="S340" s="502" t="s">
        <v>481</v>
      </c>
      <c r="T340" s="502" t="s">
        <v>623</v>
      </c>
      <c r="U340" s="502" t="s">
        <v>715</v>
      </c>
      <c r="V340" s="495" t="s">
        <v>401</v>
      </c>
      <c r="W340" s="564">
        <v>32.688090000000003</v>
      </c>
      <c r="X340" s="565">
        <v>13.00849</v>
      </c>
      <c r="Y340" s="566">
        <v>13.00849</v>
      </c>
      <c r="Z340" s="564">
        <f t="shared" si="194"/>
        <v>19.679600000000001</v>
      </c>
      <c r="AA340" s="565">
        <f t="shared" si="207"/>
        <v>19.679600000000001</v>
      </c>
      <c r="AB340" s="566"/>
      <c r="AC340" s="622">
        <f t="shared" si="195"/>
        <v>0.60204190578280958</v>
      </c>
      <c r="AD340" s="623">
        <f t="shared" si="196"/>
        <v>0.60204190578280958</v>
      </c>
      <c r="AE340" s="624"/>
      <c r="AF340" s="623">
        <f t="shared" si="197"/>
        <v>1</v>
      </c>
      <c r="AG340" s="624"/>
      <c r="AH340" s="502">
        <v>2016</v>
      </c>
      <c r="AI340" s="383" t="s">
        <v>517</v>
      </c>
      <c r="AJ340" s="1153" t="s">
        <v>481</v>
      </c>
      <c r="AK340" s="1153" t="s">
        <v>623</v>
      </c>
      <c r="AL340" s="1153" t="s">
        <v>715</v>
      </c>
      <c r="AM340" s="1121" t="s">
        <v>401</v>
      </c>
      <c r="AN340" s="567">
        <v>26.181539999999998</v>
      </c>
      <c r="AO340" s="568">
        <v>6.7389520000000003</v>
      </c>
      <c r="AP340" s="569">
        <v>6.7389520000000003</v>
      </c>
      <c r="AQ340" s="564">
        <f t="shared" si="198"/>
        <v>19.442587999999997</v>
      </c>
      <c r="AR340" s="565">
        <f t="shared" si="201"/>
        <v>19.442587999999997</v>
      </c>
      <c r="AS340" s="566"/>
      <c r="AT340" s="622">
        <f t="shared" si="199"/>
        <v>0.74260673741880723</v>
      </c>
      <c r="AU340" s="623">
        <f t="shared" si="202"/>
        <v>0.74260673741880723</v>
      </c>
      <c r="AV340" s="624"/>
      <c r="AW340" s="623">
        <f t="shared" si="204"/>
        <v>1</v>
      </c>
      <c r="AX340" s="624"/>
      <c r="AY340" s="501">
        <v>2016</v>
      </c>
      <c r="AZ340" s="383" t="s">
        <v>517</v>
      </c>
      <c r="BA340" s="502" t="s">
        <v>481</v>
      </c>
      <c r="BB340" s="502" t="s">
        <v>623</v>
      </c>
      <c r="BC340" s="502" t="s">
        <v>715</v>
      </c>
      <c r="BD340" s="1122" t="s">
        <v>401</v>
      </c>
      <c r="BE340" s="564">
        <v>20.997250000000001</v>
      </c>
      <c r="BF340" s="565">
        <v>5.4190240000000003</v>
      </c>
      <c r="BG340" s="566">
        <v>5.4190240000000003</v>
      </c>
      <c r="BH340" s="565">
        <f t="shared" si="208"/>
        <v>15.578226000000001</v>
      </c>
      <c r="BI340" s="565">
        <f t="shared" si="217"/>
        <v>15.578226000000001</v>
      </c>
      <c r="BJ340" s="565"/>
      <c r="BK340" s="622">
        <f t="shared" si="209"/>
        <v>0.74191744156972939</v>
      </c>
      <c r="BL340" s="623">
        <f t="shared" si="210"/>
        <v>0.74191744156972939</v>
      </c>
      <c r="BM340" s="624"/>
      <c r="BN340" s="623">
        <f t="shared" si="211"/>
        <v>1</v>
      </c>
      <c r="BO340" s="624"/>
      <c r="BP340" s="81"/>
      <c r="BQ340" s="81"/>
      <c r="BR340" s="81"/>
      <c r="BS340" s="81"/>
      <c r="BT340" s="81"/>
      <c r="BU340" s="81"/>
      <c r="BV340" s="81"/>
      <c r="BW340" s="81"/>
      <c r="BX340" s="81"/>
    </row>
    <row r="341" spans="1:76" ht="11.45" customHeight="1">
      <c r="A341" s="503">
        <v>2013</v>
      </c>
      <c r="B341" s="384" t="s">
        <v>517</v>
      </c>
      <c r="C341" s="214" t="s">
        <v>481</v>
      </c>
      <c r="D341" s="214" t="s">
        <v>20</v>
      </c>
      <c r="E341" s="214" t="s">
        <v>309</v>
      </c>
      <c r="F341" s="496" t="s">
        <v>401</v>
      </c>
      <c r="G341" s="152">
        <v>39.178260000000002</v>
      </c>
      <c r="H341" s="153">
        <v>21.538250000000001</v>
      </c>
      <c r="I341" s="154">
        <v>21.538250000000001</v>
      </c>
      <c r="J341" s="152">
        <f t="shared" si="190"/>
        <v>17.64001</v>
      </c>
      <c r="K341" s="153">
        <f t="shared" si="206"/>
        <v>17.64001</v>
      </c>
      <c r="L341" s="154"/>
      <c r="M341" s="156">
        <f t="shared" si="191"/>
        <v>0.45024996005437706</v>
      </c>
      <c r="N341" s="155">
        <f t="shared" si="192"/>
        <v>0.45024996005437706</v>
      </c>
      <c r="O341" s="157"/>
      <c r="P341" s="155">
        <f t="shared" si="193"/>
        <v>1</v>
      </c>
      <c r="Q341" s="157"/>
      <c r="R341" s="214">
        <v>2013</v>
      </c>
      <c r="S341" s="214" t="s">
        <v>481</v>
      </c>
      <c r="T341" s="214" t="s">
        <v>20</v>
      </c>
      <c r="U341" s="214" t="s">
        <v>309</v>
      </c>
      <c r="V341" s="496" t="s">
        <v>401</v>
      </c>
      <c r="W341" s="152">
        <v>32.551110000000001</v>
      </c>
      <c r="X341" s="153">
        <v>13.87332</v>
      </c>
      <c r="Y341" s="154">
        <v>13.87332</v>
      </c>
      <c r="Z341" s="152">
        <f t="shared" si="194"/>
        <v>18.677790000000002</v>
      </c>
      <c r="AA341" s="153">
        <f t="shared" si="207"/>
        <v>18.677790000000002</v>
      </c>
      <c r="AB341" s="154"/>
      <c r="AC341" s="156">
        <f t="shared" si="195"/>
        <v>0.57379886584512785</v>
      </c>
      <c r="AD341" s="155">
        <f t="shared" si="196"/>
        <v>0.57379886584512785</v>
      </c>
      <c r="AE341" s="157"/>
      <c r="AF341" s="155">
        <f t="shared" si="197"/>
        <v>1</v>
      </c>
      <c r="AG341" s="157"/>
      <c r="AH341" s="214">
        <v>2013</v>
      </c>
      <c r="AI341" s="384" t="s">
        <v>517</v>
      </c>
      <c r="AJ341" s="308" t="s">
        <v>481</v>
      </c>
      <c r="AK341" s="308" t="s">
        <v>20</v>
      </c>
      <c r="AL341" s="308" t="s">
        <v>309</v>
      </c>
      <c r="AM341" s="1123" t="s">
        <v>401</v>
      </c>
      <c r="AN341" s="561">
        <v>25.757850000000001</v>
      </c>
      <c r="AO341" s="562">
        <v>7.2547040000000003</v>
      </c>
      <c r="AP341" s="563">
        <v>7.2547040000000003</v>
      </c>
      <c r="AQ341" s="152">
        <f t="shared" si="198"/>
        <v>18.503146000000001</v>
      </c>
      <c r="AR341" s="153">
        <f t="shared" si="201"/>
        <v>18.503146000000001</v>
      </c>
      <c r="AS341" s="154"/>
      <c r="AT341" s="156">
        <f t="shared" si="199"/>
        <v>0.71834978462876364</v>
      </c>
      <c r="AU341" s="155">
        <f t="shared" si="202"/>
        <v>0.71834978462876364</v>
      </c>
      <c r="AV341" s="157"/>
      <c r="AW341" s="155">
        <f t="shared" si="204"/>
        <v>1</v>
      </c>
      <c r="AX341" s="157"/>
      <c r="AY341" s="503">
        <v>2013</v>
      </c>
      <c r="AZ341" s="384" t="s">
        <v>517</v>
      </c>
      <c r="BA341" s="214" t="s">
        <v>481</v>
      </c>
      <c r="BB341" s="214" t="s">
        <v>20</v>
      </c>
      <c r="BC341" s="214" t="s">
        <v>309</v>
      </c>
      <c r="BD341" s="1124" t="s">
        <v>401</v>
      </c>
      <c r="BE341" s="152">
        <v>20.840420000000002</v>
      </c>
      <c r="BF341" s="153">
        <v>5.820983</v>
      </c>
      <c r="BG341" s="154">
        <v>5.820983</v>
      </c>
      <c r="BH341" s="153">
        <f t="shared" si="208"/>
        <v>15.019437000000002</v>
      </c>
      <c r="BI341" s="153">
        <f t="shared" si="217"/>
        <v>15.019437000000002</v>
      </c>
      <c r="BJ341" s="153"/>
      <c r="BK341" s="156">
        <f t="shared" si="209"/>
        <v>0.72068782682882593</v>
      </c>
      <c r="BL341" s="155">
        <f t="shared" si="210"/>
        <v>0.72068782682882593</v>
      </c>
      <c r="BM341" s="157"/>
      <c r="BN341" s="155">
        <f t="shared" si="211"/>
        <v>1</v>
      </c>
      <c r="BO341" s="157"/>
      <c r="BP341" s="81"/>
      <c r="BQ341" s="81"/>
      <c r="BR341" s="81"/>
      <c r="BS341" s="81"/>
      <c r="BT341" s="81"/>
      <c r="BU341" s="81"/>
      <c r="BV341" s="81"/>
      <c r="BW341" s="81"/>
      <c r="BX341" s="81"/>
    </row>
    <row r="342" spans="1:76" ht="11.45" customHeight="1">
      <c r="A342" s="503">
        <v>2010</v>
      </c>
      <c r="B342" s="384" t="s">
        <v>517</v>
      </c>
      <c r="C342" s="214" t="s">
        <v>481</v>
      </c>
      <c r="D342" s="214" t="s">
        <v>4</v>
      </c>
      <c r="E342" s="214" t="s">
        <v>310</v>
      </c>
      <c r="F342" s="496" t="s">
        <v>401</v>
      </c>
      <c r="G342" s="152">
        <v>41.544989999999999</v>
      </c>
      <c r="H342" s="153">
        <v>21.056570000000001</v>
      </c>
      <c r="I342" s="154">
        <v>21.056570000000001</v>
      </c>
      <c r="J342" s="152">
        <f t="shared" si="190"/>
        <v>20.488419999999998</v>
      </c>
      <c r="K342" s="153">
        <f t="shared" si="206"/>
        <v>20.488419999999998</v>
      </c>
      <c r="L342" s="154"/>
      <c r="M342" s="156">
        <f t="shared" si="191"/>
        <v>0.49316223207659932</v>
      </c>
      <c r="N342" s="155">
        <f t="shared" si="192"/>
        <v>0.49316223207659932</v>
      </c>
      <c r="O342" s="157"/>
      <c r="P342" s="155">
        <f t="shared" si="193"/>
        <v>1</v>
      </c>
      <c r="Q342" s="157"/>
      <c r="R342" s="214">
        <v>2010</v>
      </c>
      <c r="S342" s="214" t="s">
        <v>481</v>
      </c>
      <c r="T342" s="214" t="s">
        <v>4</v>
      </c>
      <c r="U342" s="214" t="s">
        <v>310</v>
      </c>
      <c r="V342" s="496" t="s">
        <v>401</v>
      </c>
      <c r="W342" s="152">
        <v>34.816600000000001</v>
      </c>
      <c r="X342" s="153">
        <v>13.471170000000001</v>
      </c>
      <c r="Y342" s="154">
        <v>13.471170000000001</v>
      </c>
      <c r="Z342" s="152">
        <f t="shared" si="194"/>
        <v>21.34543</v>
      </c>
      <c r="AA342" s="153">
        <f t="shared" si="207"/>
        <v>21.34543</v>
      </c>
      <c r="AB342" s="154"/>
      <c r="AC342" s="156">
        <f t="shared" si="195"/>
        <v>0.61308197813686571</v>
      </c>
      <c r="AD342" s="155">
        <f t="shared" si="196"/>
        <v>0.61308197813686571</v>
      </c>
      <c r="AE342" s="157"/>
      <c r="AF342" s="155">
        <f t="shared" si="197"/>
        <v>1</v>
      </c>
      <c r="AG342" s="157"/>
      <c r="AH342" s="214">
        <v>2010</v>
      </c>
      <c r="AI342" s="384" t="s">
        <v>517</v>
      </c>
      <c r="AJ342" s="308" t="s">
        <v>481</v>
      </c>
      <c r="AK342" s="308" t="s">
        <v>4</v>
      </c>
      <c r="AL342" s="308" t="s">
        <v>310</v>
      </c>
      <c r="AM342" s="1123" t="s">
        <v>401</v>
      </c>
      <c r="AN342" s="561">
        <v>27.726310000000002</v>
      </c>
      <c r="AO342" s="562">
        <v>6.6070320000000002</v>
      </c>
      <c r="AP342" s="563">
        <v>6.6070320000000002</v>
      </c>
      <c r="AQ342" s="152">
        <f t="shared" si="198"/>
        <v>21.119278000000001</v>
      </c>
      <c r="AR342" s="153">
        <f t="shared" si="201"/>
        <v>21.119278000000001</v>
      </c>
      <c r="AS342" s="154"/>
      <c r="AT342" s="156">
        <f t="shared" si="199"/>
        <v>0.76170532609640451</v>
      </c>
      <c r="AU342" s="155">
        <f t="shared" si="202"/>
        <v>0.76170532609640451</v>
      </c>
      <c r="AV342" s="157"/>
      <c r="AW342" s="155">
        <f t="shared" si="204"/>
        <v>1</v>
      </c>
      <c r="AX342" s="157"/>
      <c r="AY342" s="503">
        <v>2010</v>
      </c>
      <c r="AZ342" s="384" t="s">
        <v>517</v>
      </c>
      <c r="BA342" s="214" t="s">
        <v>481</v>
      </c>
      <c r="BB342" s="214" t="s">
        <v>4</v>
      </c>
      <c r="BC342" s="214" t="s">
        <v>310</v>
      </c>
      <c r="BD342" s="1124" t="s">
        <v>401</v>
      </c>
      <c r="BE342" s="152">
        <v>21.96144</v>
      </c>
      <c r="BF342" s="153">
        <v>5.4103440000000003</v>
      </c>
      <c r="BG342" s="154">
        <v>5.4103440000000003</v>
      </c>
      <c r="BH342" s="153">
        <f t="shared" si="208"/>
        <v>16.551096000000001</v>
      </c>
      <c r="BI342" s="153">
        <f t="shared" si="217"/>
        <v>16.551096000000001</v>
      </c>
      <c r="BJ342" s="153"/>
      <c r="BK342" s="156">
        <f t="shared" si="209"/>
        <v>0.75364347693047462</v>
      </c>
      <c r="BL342" s="155">
        <f t="shared" si="210"/>
        <v>0.75364347693047462</v>
      </c>
      <c r="BM342" s="157"/>
      <c r="BN342" s="155">
        <f t="shared" si="211"/>
        <v>1</v>
      </c>
      <c r="BO342" s="157"/>
      <c r="BP342" s="81"/>
      <c r="BQ342" s="81"/>
      <c r="BR342" s="81"/>
      <c r="BS342" s="81"/>
      <c r="BT342" s="81"/>
      <c r="BU342" s="81"/>
      <c r="BV342" s="81"/>
      <c r="BW342" s="81"/>
      <c r="BX342" s="81"/>
    </row>
    <row r="343" spans="1:76" ht="11.45" customHeight="1">
      <c r="A343" s="503">
        <v>2007</v>
      </c>
      <c r="B343" s="384" t="s">
        <v>517</v>
      </c>
      <c r="C343" s="214" t="s">
        <v>481</v>
      </c>
      <c r="D343" s="214" t="s">
        <v>6</v>
      </c>
      <c r="E343" s="214" t="s">
        <v>311</v>
      </c>
      <c r="F343" s="496" t="s">
        <v>401</v>
      </c>
      <c r="G343" s="152">
        <v>42.275199999999998</v>
      </c>
      <c r="H343" s="153">
        <v>22.14349</v>
      </c>
      <c r="I343" s="154">
        <v>22.14349</v>
      </c>
      <c r="J343" s="152">
        <f t="shared" si="190"/>
        <v>20.131709999999998</v>
      </c>
      <c r="K343" s="153">
        <f t="shared" si="206"/>
        <v>20.131709999999998</v>
      </c>
      <c r="L343" s="154"/>
      <c r="M343" s="156">
        <f t="shared" si="191"/>
        <v>0.47620614450079479</v>
      </c>
      <c r="N343" s="155">
        <f t="shared" si="192"/>
        <v>0.47620614450079479</v>
      </c>
      <c r="O343" s="157"/>
      <c r="P343" s="155">
        <f t="shared" si="193"/>
        <v>1</v>
      </c>
      <c r="Q343" s="157"/>
      <c r="R343" s="214">
        <v>2007</v>
      </c>
      <c r="S343" s="214" t="s">
        <v>481</v>
      </c>
      <c r="T343" s="214" t="s">
        <v>6</v>
      </c>
      <c r="U343" s="214" t="s">
        <v>311</v>
      </c>
      <c r="V343" s="496" t="s">
        <v>401</v>
      </c>
      <c r="W343" s="152">
        <v>35.776510000000002</v>
      </c>
      <c r="X343" s="153">
        <v>14.176970000000001</v>
      </c>
      <c r="Y343" s="154">
        <v>14.176970000000001</v>
      </c>
      <c r="Z343" s="152">
        <f t="shared" si="194"/>
        <v>21.599540000000001</v>
      </c>
      <c r="AA343" s="153">
        <f t="shared" si="207"/>
        <v>21.599540000000001</v>
      </c>
      <c r="AB343" s="154"/>
      <c r="AC343" s="156">
        <f t="shared" si="195"/>
        <v>0.60373524415880697</v>
      </c>
      <c r="AD343" s="155">
        <f t="shared" si="196"/>
        <v>0.60373524415880697</v>
      </c>
      <c r="AE343" s="157"/>
      <c r="AF343" s="155">
        <f t="shared" si="197"/>
        <v>1</v>
      </c>
      <c r="AG343" s="157"/>
      <c r="AH343" s="214">
        <v>2007</v>
      </c>
      <c r="AI343" s="384" t="s">
        <v>517</v>
      </c>
      <c r="AJ343" s="308" t="s">
        <v>481</v>
      </c>
      <c r="AK343" s="308" t="s">
        <v>6</v>
      </c>
      <c r="AL343" s="308" t="s">
        <v>311</v>
      </c>
      <c r="AM343" s="1123" t="s">
        <v>401</v>
      </c>
      <c r="AN343" s="561">
        <v>29.334219999999998</v>
      </c>
      <c r="AO343" s="562">
        <v>7.1543049999999999</v>
      </c>
      <c r="AP343" s="563">
        <v>7.1543049999999999</v>
      </c>
      <c r="AQ343" s="152">
        <f t="shared" si="198"/>
        <v>22.179914999999998</v>
      </c>
      <c r="AR343" s="153">
        <f t="shared" si="201"/>
        <v>22.179914999999998</v>
      </c>
      <c r="AS343" s="154"/>
      <c r="AT343" s="156">
        <f t="shared" si="199"/>
        <v>0.75611061074744779</v>
      </c>
      <c r="AU343" s="155">
        <f t="shared" si="202"/>
        <v>0.75611061074744779</v>
      </c>
      <c r="AV343" s="157"/>
      <c r="AW343" s="155">
        <f t="shared" si="204"/>
        <v>1</v>
      </c>
      <c r="AX343" s="157"/>
      <c r="AY343" s="503">
        <v>2007</v>
      </c>
      <c r="AZ343" s="384" t="s">
        <v>517</v>
      </c>
      <c r="BA343" s="214" t="s">
        <v>481</v>
      </c>
      <c r="BB343" s="214" t="s">
        <v>6</v>
      </c>
      <c r="BC343" s="214" t="s">
        <v>311</v>
      </c>
      <c r="BD343" s="1124" t="s">
        <v>401</v>
      </c>
      <c r="BE343" s="152">
        <v>23.241520000000001</v>
      </c>
      <c r="BF343" s="153">
        <v>5.8049470000000003</v>
      </c>
      <c r="BG343" s="154">
        <v>5.8049470000000003</v>
      </c>
      <c r="BH343" s="153">
        <f t="shared" si="208"/>
        <v>17.436573000000003</v>
      </c>
      <c r="BI343" s="153">
        <f t="shared" si="217"/>
        <v>17.436573000000003</v>
      </c>
      <c r="BJ343" s="153"/>
      <c r="BK343" s="156">
        <f t="shared" si="209"/>
        <v>0.75023376267989361</v>
      </c>
      <c r="BL343" s="155">
        <f t="shared" si="210"/>
        <v>0.75023376267989361</v>
      </c>
      <c r="BM343" s="157"/>
      <c r="BN343" s="155">
        <f t="shared" si="211"/>
        <v>1</v>
      </c>
      <c r="BO343" s="157"/>
      <c r="BP343" s="81"/>
      <c r="BQ343" s="81"/>
      <c r="BR343" s="81"/>
      <c r="BS343" s="81"/>
      <c r="BT343" s="81"/>
      <c r="BU343" s="81"/>
      <c r="BV343" s="81"/>
      <c r="BW343" s="81"/>
      <c r="BX343" s="81"/>
    </row>
    <row r="344" spans="1:76" ht="11.45" customHeight="1">
      <c r="A344" s="504">
        <v>2004</v>
      </c>
      <c r="B344" s="385" t="s">
        <v>517</v>
      </c>
      <c r="C344" s="226" t="s">
        <v>481</v>
      </c>
      <c r="D344" s="226" t="s">
        <v>8</v>
      </c>
      <c r="E344" s="226" t="s">
        <v>312</v>
      </c>
      <c r="F344" s="497" t="s">
        <v>401</v>
      </c>
      <c r="G344" s="159">
        <v>45.456159999999997</v>
      </c>
      <c r="H344" s="160">
        <v>23.76023</v>
      </c>
      <c r="I344" s="161">
        <v>23.76023</v>
      </c>
      <c r="J344" s="159">
        <f t="shared" si="190"/>
        <v>21.695929999999997</v>
      </c>
      <c r="K344" s="160">
        <f t="shared" si="206"/>
        <v>21.695929999999997</v>
      </c>
      <c r="L344" s="161"/>
      <c r="M344" s="163">
        <f t="shared" si="191"/>
        <v>0.47729350653464786</v>
      </c>
      <c r="N344" s="162">
        <f t="shared" si="192"/>
        <v>0.47729350653464786</v>
      </c>
      <c r="O344" s="164"/>
      <c r="P344" s="162">
        <f t="shared" si="193"/>
        <v>1</v>
      </c>
      <c r="Q344" s="164"/>
      <c r="R344" s="226">
        <v>2004</v>
      </c>
      <c r="S344" s="226" t="s">
        <v>481</v>
      </c>
      <c r="T344" s="226" t="s">
        <v>8</v>
      </c>
      <c r="U344" s="226" t="s">
        <v>312</v>
      </c>
      <c r="V344" s="497" t="s">
        <v>401</v>
      </c>
      <c r="W344" s="159">
        <v>38.710410000000003</v>
      </c>
      <c r="X344" s="160">
        <v>16.31062</v>
      </c>
      <c r="Y344" s="161">
        <v>16.31062</v>
      </c>
      <c r="Z344" s="159">
        <f t="shared" si="194"/>
        <v>22.399790000000003</v>
      </c>
      <c r="AA344" s="160">
        <f t="shared" si="207"/>
        <v>22.399790000000003</v>
      </c>
      <c r="AB344" s="161"/>
      <c r="AC344" s="163">
        <f t="shared" si="195"/>
        <v>0.57865029070991503</v>
      </c>
      <c r="AD344" s="162">
        <f t="shared" si="196"/>
        <v>0.57865029070991503</v>
      </c>
      <c r="AE344" s="164"/>
      <c r="AF344" s="162">
        <f t="shared" si="197"/>
        <v>1</v>
      </c>
      <c r="AG344" s="164"/>
      <c r="AH344" s="226">
        <v>2004</v>
      </c>
      <c r="AI344" s="385" t="s">
        <v>517</v>
      </c>
      <c r="AJ344" s="1156" t="s">
        <v>481</v>
      </c>
      <c r="AK344" s="1156" t="s">
        <v>8</v>
      </c>
      <c r="AL344" s="1156" t="s">
        <v>312</v>
      </c>
      <c r="AM344" s="1126" t="s">
        <v>401</v>
      </c>
      <c r="AN344" s="570">
        <v>31.624839999999999</v>
      </c>
      <c r="AO344" s="571">
        <v>9.5977720000000009</v>
      </c>
      <c r="AP344" s="572">
        <v>9.5977720000000009</v>
      </c>
      <c r="AQ344" s="159">
        <f t="shared" si="198"/>
        <v>22.027068</v>
      </c>
      <c r="AR344" s="160">
        <f t="shared" si="201"/>
        <v>22.027068</v>
      </c>
      <c r="AS344" s="161"/>
      <c r="AT344" s="163">
        <f t="shared" si="199"/>
        <v>0.69651160290455227</v>
      </c>
      <c r="AU344" s="162">
        <f t="shared" si="202"/>
        <v>0.69651160290455227</v>
      </c>
      <c r="AV344" s="164"/>
      <c r="AW344" s="162">
        <f t="shared" si="204"/>
        <v>1</v>
      </c>
      <c r="AX344" s="164"/>
      <c r="AY344" s="504">
        <v>2004</v>
      </c>
      <c r="AZ344" s="385" t="s">
        <v>517</v>
      </c>
      <c r="BA344" s="226" t="s">
        <v>481</v>
      </c>
      <c r="BB344" s="226" t="s">
        <v>8</v>
      </c>
      <c r="BC344" s="226" t="s">
        <v>312</v>
      </c>
      <c r="BD344" s="1127" t="s">
        <v>401</v>
      </c>
      <c r="BE344" s="159">
        <v>24.904309999999999</v>
      </c>
      <c r="BF344" s="160">
        <v>7.0671929999999996</v>
      </c>
      <c r="BG344" s="161">
        <v>7.0671929999999996</v>
      </c>
      <c r="BH344" s="160">
        <f t="shared" si="208"/>
        <v>17.837116999999999</v>
      </c>
      <c r="BI344" s="160">
        <f t="shared" si="217"/>
        <v>17.837116999999999</v>
      </c>
      <c r="BJ344" s="160"/>
      <c r="BK344" s="163">
        <f t="shared" si="209"/>
        <v>0.71622610704733436</v>
      </c>
      <c r="BL344" s="162">
        <f t="shared" si="210"/>
        <v>0.71622610704733436</v>
      </c>
      <c r="BM344" s="164"/>
      <c r="BN344" s="162">
        <f t="shared" si="211"/>
        <v>1</v>
      </c>
      <c r="BO344" s="164"/>
      <c r="BP344" s="81"/>
      <c r="BQ344" s="81"/>
      <c r="BR344" s="81"/>
      <c r="BS344" s="81"/>
      <c r="BT344" s="81"/>
      <c r="BU344" s="81"/>
      <c r="BV344" s="81"/>
      <c r="BW344" s="81"/>
      <c r="BX344" s="81"/>
    </row>
    <row r="345" spans="1:76" ht="7.35" customHeight="1">
      <c r="A345" s="1079"/>
      <c r="B345" s="1087"/>
      <c r="C345" s="1079"/>
      <c r="D345" s="82"/>
      <c r="E345" s="82"/>
      <c r="F345" s="122"/>
      <c r="G345" s="109"/>
      <c r="H345" s="109"/>
      <c r="I345" s="109"/>
      <c r="J345" s="166"/>
      <c r="K345" s="166"/>
      <c r="L345" s="166"/>
      <c r="M345" s="105"/>
      <c r="N345" s="105"/>
      <c r="O345" s="105"/>
      <c r="P345" s="105"/>
      <c r="Q345" s="105"/>
      <c r="R345" s="1081"/>
      <c r="S345" s="1081"/>
      <c r="T345" s="1081"/>
      <c r="U345" s="1081"/>
      <c r="V345" s="1081"/>
      <c r="W345" s="110"/>
      <c r="X345" s="110"/>
      <c r="Y345" s="110"/>
      <c r="Z345" s="81"/>
      <c r="AA345" s="81"/>
      <c r="AB345" s="81"/>
      <c r="AC345" s="81"/>
      <c r="AD345" s="81"/>
      <c r="AE345" s="81"/>
      <c r="AF345" s="81"/>
      <c r="AG345" s="81"/>
      <c r="AH345" s="168"/>
      <c r="AI345" s="97"/>
      <c r="AJ345" s="1083"/>
      <c r="AK345" s="1084"/>
      <c r="AL345" s="1084"/>
      <c r="AM345" s="1085"/>
      <c r="AN345" s="109"/>
      <c r="AO345" s="109"/>
      <c r="AP345" s="109"/>
      <c r="AQ345" s="166"/>
      <c r="AR345" s="166"/>
      <c r="AS345" s="166"/>
      <c r="AT345" s="105"/>
      <c r="AU345" s="105"/>
      <c r="AV345" s="105"/>
      <c r="AW345" s="105"/>
      <c r="AX345" s="105"/>
      <c r="AY345" s="1081"/>
      <c r="AZ345" s="1088"/>
      <c r="BA345" s="1081"/>
      <c r="BB345" s="82"/>
      <c r="BC345" s="82"/>
      <c r="BD345" s="122"/>
      <c r="BE345" s="109"/>
      <c r="BF345" s="109"/>
      <c r="BG345" s="109"/>
      <c r="BH345" s="166"/>
      <c r="BI345" s="166"/>
      <c r="BJ345" s="166"/>
      <c r="BK345" s="105"/>
      <c r="BL345" s="105"/>
      <c r="BM345" s="105"/>
      <c r="BN345" s="105"/>
      <c r="BO345" s="105"/>
      <c r="BP345" s="81"/>
      <c r="BQ345" s="81"/>
      <c r="BR345" s="81"/>
      <c r="BS345" s="81"/>
      <c r="BT345" s="81"/>
      <c r="BU345" s="81"/>
      <c r="BV345" s="81"/>
      <c r="BW345" s="81"/>
      <c r="BX345" s="81"/>
    </row>
    <row r="346" spans="1:76" ht="11.45" customHeight="1">
      <c r="A346" s="82" t="s">
        <v>405</v>
      </c>
      <c r="B346" s="87"/>
      <c r="C346" s="1079"/>
      <c r="D346" s="82"/>
      <c r="E346" s="82"/>
      <c r="F346" s="122"/>
      <c r="G346" s="109">
        <f>AVERAGE(G6:G344)</f>
        <v>33.603002581602368</v>
      </c>
      <c r="H346" s="109">
        <f>AVERAGE(H6:H344)</f>
        <v>16.296305641791029</v>
      </c>
      <c r="I346" s="109">
        <f>AVERAGE(I6:I344)</f>
        <v>18.403898622418875</v>
      </c>
      <c r="J346" s="109">
        <f>G346-I346</f>
        <v>15.199103959183493</v>
      </c>
      <c r="K346" s="109">
        <f>G346-H346</f>
        <v>17.306696939811339</v>
      </c>
      <c r="L346" s="109">
        <f>H346-I346</f>
        <v>-2.1075929806278459</v>
      </c>
      <c r="M346" s="118">
        <f>(G346-I346)/G346</f>
        <v>0.45231386458021455</v>
      </c>
      <c r="N346" s="118">
        <f>(G346-H346)/G346</f>
        <v>0.51503424129386433</v>
      </c>
      <c r="O346" s="118">
        <f>(H346-I346)/G346</f>
        <v>-6.2720376713649759E-2</v>
      </c>
      <c r="P346" s="118">
        <f>(G346-H346)/(G346-I346)</f>
        <v>1.1386656072810406</v>
      </c>
      <c r="Q346" s="118">
        <f>(H346-I346)/(G346-I346)</f>
        <v>-0.13866560728104049</v>
      </c>
      <c r="R346" s="82" t="s">
        <v>405</v>
      </c>
      <c r="S346" s="1081"/>
      <c r="T346" s="82"/>
      <c r="U346" s="82"/>
      <c r="V346" s="122"/>
      <c r="W346" s="109">
        <f>AVERAGE(W6:W344)</f>
        <v>28.92699408605338</v>
      </c>
      <c r="X346" s="109">
        <f>AVERAGE(X6:X344)</f>
        <v>10.814334683582084</v>
      </c>
      <c r="Y346" s="109">
        <f>AVERAGE(Y6:Y344)</f>
        <v>11.875548787610619</v>
      </c>
      <c r="Z346" s="109">
        <f>W346-Y346</f>
        <v>17.051445298442761</v>
      </c>
      <c r="AA346" s="109">
        <f>W346-X346</f>
        <v>18.112659402471294</v>
      </c>
      <c r="AB346" s="109">
        <f>X346-Y346</f>
        <v>-1.0612141040285348</v>
      </c>
      <c r="AC346" s="118">
        <f>(W346-Y346)/W346</f>
        <v>0.58946481780019455</v>
      </c>
      <c r="AD346" s="118">
        <f>(W346-X346)/W346</f>
        <v>0.62615076245353751</v>
      </c>
      <c r="AE346" s="118">
        <f>(X346-Y346)/W346</f>
        <v>-3.668594465334301E-2</v>
      </c>
      <c r="AF346" s="118">
        <f>(W346-X346)/(W346-Y346)</f>
        <v>1.0622360207861941</v>
      </c>
      <c r="AG346" s="118">
        <f>(X346-Y346)/(W346-Y346)</f>
        <v>-6.2236020786194064E-2</v>
      </c>
      <c r="AH346" s="82" t="s">
        <v>405</v>
      </c>
      <c r="AI346" s="87"/>
      <c r="AJ346" s="1083"/>
      <c r="AK346" s="1084"/>
      <c r="AL346" s="1084"/>
      <c r="AM346" s="1085"/>
      <c r="AN346" s="109">
        <f>AVERAGE(AN6:AN344)</f>
        <v>24.67678831750742</v>
      </c>
      <c r="AO346" s="109">
        <f>AVERAGE(AO6:AO344)</f>
        <v>6.4219140501492502</v>
      </c>
      <c r="AP346" s="109">
        <f>AVERAGE(AP6:AP344)</f>
        <v>6.9018119536873135</v>
      </c>
      <c r="AQ346" s="109">
        <f>AN346-AP346</f>
        <v>17.774976363820105</v>
      </c>
      <c r="AR346" s="109">
        <f>AN346-AO346</f>
        <v>18.254874267358169</v>
      </c>
      <c r="AS346" s="109">
        <f>AO346-AP346</f>
        <v>-0.47989790353806328</v>
      </c>
      <c r="AT346" s="118">
        <f>(AN346-AP346)/AN346</f>
        <v>0.72031157925074507</v>
      </c>
      <c r="AU346" s="118">
        <f>(AN346-AO346)/AN346</f>
        <v>0.73975891969729701</v>
      </c>
      <c r="AV346" s="118">
        <f>(AO346-AP346)/AN346</f>
        <v>-1.9447340446551973E-2</v>
      </c>
      <c r="AW346" s="118">
        <f>(AN346-AO346)/(AN346-AP346)</f>
        <v>1.0269985114869051</v>
      </c>
      <c r="AX346" s="118">
        <f>(AO346-AP346)/(AN346-AP346)</f>
        <v>-2.6998511486905071E-2</v>
      </c>
      <c r="AY346" s="82" t="s">
        <v>405</v>
      </c>
      <c r="AZ346" s="87"/>
      <c r="BA346" s="1081"/>
      <c r="BB346" s="82"/>
      <c r="BC346" s="82"/>
      <c r="BD346" s="122"/>
      <c r="BE346" s="109">
        <f>AVERAGE(BE6:BE344)</f>
        <v>21.205621284866471</v>
      </c>
      <c r="BF346" s="109">
        <f>AVERAGE(BF6:BF344)</f>
        <v>5.1718611582089578</v>
      </c>
      <c r="BG346" s="109">
        <f>AVERAGE(BG6:BG344)</f>
        <v>5.6435752760355022</v>
      </c>
      <c r="BH346" s="109">
        <f>BE346-BG346</f>
        <v>15.562046008830968</v>
      </c>
      <c r="BI346" s="109">
        <f>BE346-BF346</f>
        <v>16.033760126657512</v>
      </c>
      <c r="BJ346" s="109">
        <f>BF346-BG346</f>
        <v>-0.47171411782654449</v>
      </c>
      <c r="BK346" s="118">
        <f>(BE346-BG346)/BE346</f>
        <v>0.73386418628238559</v>
      </c>
      <c r="BL346" s="118">
        <f>(BE346-BF346)/BE346</f>
        <v>0.75610895390742972</v>
      </c>
      <c r="BM346" s="118">
        <f>(BF346-BG346)/BE346</f>
        <v>-2.2244767625044137E-2</v>
      </c>
      <c r="BN346" s="118">
        <f>(BE346-BF346)/(BE346-BG346)</f>
        <v>1.0303118315907087</v>
      </c>
      <c r="BO346" s="118">
        <f>(BF346-BG346)/(BE346-BG346)</f>
        <v>-3.0311831590708681E-2</v>
      </c>
      <c r="BP346" s="81"/>
      <c r="BQ346" s="81"/>
      <c r="BR346" s="81"/>
      <c r="BS346" s="81"/>
      <c r="BT346" s="81"/>
      <c r="BU346" s="81"/>
      <c r="BV346" s="81"/>
      <c r="BW346" s="81"/>
      <c r="BX346" s="81"/>
    </row>
    <row r="347" spans="1:76" ht="11.45" customHeight="1">
      <c r="A347" s="82" t="s">
        <v>432</v>
      </c>
      <c r="B347" s="87"/>
      <c r="C347" s="1079"/>
      <c r="D347" s="82"/>
      <c r="E347" s="82"/>
      <c r="F347" s="122"/>
      <c r="G347" s="109">
        <f t="shared" ref="G347:L347" si="218">MIN(G6:G344)</f>
        <v>11.86337</v>
      </c>
      <c r="H347" s="109">
        <f t="shared" si="218"/>
        <v>2.7925520000000001</v>
      </c>
      <c r="I347" s="109">
        <f t="shared" si="218"/>
        <v>6.25</v>
      </c>
      <c r="J347" s="109">
        <f t="shared" si="218"/>
        <v>-0.99377000000000137</v>
      </c>
      <c r="K347" s="109">
        <f t="shared" si="218"/>
        <v>0.21428000000000047</v>
      </c>
      <c r="L347" s="109">
        <f t="shared" si="218"/>
        <v>-10.533795000000001</v>
      </c>
      <c r="M347" s="118"/>
      <c r="N347" s="118"/>
      <c r="O347" s="118"/>
      <c r="P347" s="118"/>
      <c r="Q347" s="118"/>
      <c r="R347" s="82" t="s">
        <v>432</v>
      </c>
      <c r="S347" s="1081"/>
      <c r="T347" s="82"/>
      <c r="U347" s="82"/>
      <c r="V347" s="122"/>
      <c r="W347" s="109">
        <f t="shared" ref="W347:AB347" si="219">MIN(W6:W344)</f>
        <v>5.7231569999999996</v>
      </c>
      <c r="X347" s="109">
        <f t="shared" si="219"/>
        <v>1.597612</v>
      </c>
      <c r="Y347" s="109">
        <f t="shared" si="219"/>
        <v>2.045607</v>
      </c>
      <c r="Z347" s="109">
        <f t="shared" si="219"/>
        <v>0.17277999999999949</v>
      </c>
      <c r="AA347" s="109">
        <f t="shared" si="219"/>
        <v>0.16427499999999995</v>
      </c>
      <c r="AB347" s="109">
        <f t="shared" si="219"/>
        <v>-7.1470090000000006</v>
      </c>
      <c r="AC347" s="118"/>
      <c r="AD347" s="118"/>
      <c r="AE347" s="118"/>
      <c r="AF347" s="118"/>
      <c r="AG347" s="118"/>
      <c r="AH347" s="82" t="s">
        <v>432</v>
      </c>
      <c r="AI347" s="87"/>
      <c r="AJ347" s="1083"/>
      <c r="AK347" s="1084"/>
      <c r="AL347" s="1084"/>
      <c r="AM347" s="1085"/>
      <c r="AN347" s="109">
        <f t="shared" ref="AN347:AS347" si="220">MIN(AN6:AN344)</f>
        <v>1.961163</v>
      </c>
      <c r="AO347" s="109">
        <f t="shared" si="220"/>
        <v>0.66859489999999999</v>
      </c>
      <c r="AP347" s="109">
        <f t="shared" si="220"/>
        <v>0.65182759999999995</v>
      </c>
      <c r="AQ347" s="109">
        <f t="shared" si="220"/>
        <v>0.14990600000000009</v>
      </c>
      <c r="AR347" s="109">
        <f t="shared" si="220"/>
        <v>0.11354799999999998</v>
      </c>
      <c r="AS347" s="109">
        <f t="shared" si="220"/>
        <v>-4.2967940000000002</v>
      </c>
      <c r="AT347" s="118"/>
      <c r="AU347" s="118"/>
      <c r="AV347" s="118"/>
      <c r="AW347" s="118"/>
      <c r="AX347" s="118"/>
      <c r="AY347" s="82" t="s">
        <v>432</v>
      </c>
      <c r="AZ347" s="87"/>
      <c r="BA347" s="1081"/>
      <c r="BB347" s="82"/>
      <c r="BC347" s="82"/>
      <c r="BD347" s="122"/>
      <c r="BE347" s="109">
        <f t="shared" ref="BE347:BJ347" si="221">MIN(BE6:BE344)</f>
        <v>2.2975159999999999</v>
      </c>
      <c r="BF347" s="109">
        <f t="shared" si="221"/>
        <v>0.84757800000000005</v>
      </c>
      <c r="BG347" s="109">
        <f t="shared" si="221"/>
        <v>0.94825530000000002</v>
      </c>
      <c r="BH347" s="109">
        <f t="shared" si="221"/>
        <v>0.13789899999999999</v>
      </c>
      <c r="BI347" s="109">
        <f t="shared" si="221"/>
        <v>9.8158999999999885E-2</v>
      </c>
      <c r="BJ347" s="109">
        <f t="shared" si="221"/>
        <v>-3.4324589999999997</v>
      </c>
      <c r="BK347" s="118"/>
      <c r="BL347" s="118"/>
      <c r="BM347" s="118"/>
      <c r="BN347" s="118"/>
      <c r="BO347" s="118"/>
      <c r="BP347" s="81"/>
      <c r="BQ347" s="81"/>
      <c r="BR347" s="81"/>
      <c r="BS347" s="81"/>
      <c r="BT347" s="81"/>
      <c r="BU347" s="81"/>
      <c r="BV347" s="81"/>
      <c r="BW347" s="81"/>
      <c r="BX347" s="81"/>
    </row>
    <row r="348" spans="1:76" ht="11.45" customHeight="1">
      <c r="A348" s="82" t="s">
        <v>433</v>
      </c>
      <c r="B348" s="87"/>
      <c r="C348" s="1079"/>
      <c r="D348" s="82"/>
      <c r="E348" s="82"/>
      <c r="F348" s="122"/>
      <c r="G348" s="109">
        <f t="shared" ref="G348:L348" si="222">MAX(G6:G344)</f>
        <v>52.247909999999997</v>
      </c>
      <c r="H348" s="109">
        <f t="shared" si="222"/>
        <v>33.248959999999997</v>
      </c>
      <c r="I348" s="109">
        <f t="shared" si="222"/>
        <v>33.33437</v>
      </c>
      <c r="J348" s="109">
        <f t="shared" si="222"/>
        <v>34.619239999999998</v>
      </c>
      <c r="K348" s="109">
        <f t="shared" si="222"/>
        <v>33.588369999999998</v>
      </c>
      <c r="L348" s="109">
        <f t="shared" si="222"/>
        <v>1.6168699999999987</v>
      </c>
      <c r="M348" s="118"/>
      <c r="N348" s="118"/>
      <c r="O348" s="118"/>
      <c r="P348" s="118"/>
      <c r="Q348" s="118"/>
      <c r="R348" s="82" t="s">
        <v>433</v>
      </c>
      <c r="S348" s="1081"/>
      <c r="T348" s="82"/>
      <c r="U348" s="82"/>
      <c r="V348" s="122"/>
      <c r="W348" s="109">
        <f t="shared" ref="W348:AB348" si="223">MAX(W6:W344)</f>
        <v>46.318689999999997</v>
      </c>
      <c r="X348" s="109">
        <f t="shared" si="223"/>
        <v>29.354479999999999</v>
      </c>
      <c r="Y348" s="109">
        <f t="shared" si="223"/>
        <v>29.392299999999999</v>
      </c>
      <c r="Z348" s="109">
        <f t="shared" si="223"/>
        <v>35.623646000000001</v>
      </c>
      <c r="AA348" s="109">
        <f t="shared" si="223"/>
        <v>35.623646000000001</v>
      </c>
      <c r="AB348" s="109">
        <f t="shared" si="223"/>
        <v>1.6128140000000002</v>
      </c>
      <c r="AC348" s="118"/>
      <c r="AD348" s="118"/>
      <c r="AE348" s="118"/>
      <c r="AF348" s="118"/>
      <c r="AG348" s="118"/>
      <c r="AH348" s="82" t="s">
        <v>433</v>
      </c>
      <c r="AI348" s="87"/>
      <c r="AJ348" s="1083"/>
      <c r="AK348" s="1084"/>
      <c r="AL348" s="1084"/>
      <c r="AM348" s="1085"/>
      <c r="AN348" s="109">
        <f t="shared" ref="AN348:AS348" si="224">MAX(AN6:AN344)</f>
        <v>39.864359999999998</v>
      </c>
      <c r="AO348" s="109">
        <f t="shared" si="224"/>
        <v>24.56373</v>
      </c>
      <c r="AP348" s="109">
        <f t="shared" si="224"/>
        <v>24.59863</v>
      </c>
      <c r="AQ348" s="109">
        <f t="shared" si="224"/>
        <v>33.699772000000003</v>
      </c>
      <c r="AR348" s="109">
        <f t="shared" si="224"/>
        <v>33.733356999999998</v>
      </c>
      <c r="AS348" s="109">
        <f t="shared" si="224"/>
        <v>3.2256369999999999</v>
      </c>
      <c r="AT348" s="118"/>
      <c r="AU348" s="118"/>
      <c r="AV348" s="118"/>
      <c r="AW348" s="118"/>
      <c r="AX348" s="118"/>
      <c r="AY348" s="82" t="s">
        <v>433</v>
      </c>
      <c r="AZ348" s="87"/>
      <c r="BA348" s="1081"/>
      <c r="BB348" s="82"/>
      <c r="BC348" s="82"/>
      <c r="BD348" s="122"/>
      <c r="BE348" s="109">
        <f t="shared" ref="BE348:BJ348" si="225">MAX(BE6:BE344)</f>
        <v>34.948230000000002</v>
      </c>
      <c r="BF348" s="109">
        <f t="shared" si="225"/>
        <v>18.614930000000001</v>
      </c>
      <c r="BG348" s="109">
        <f t="shared" si="225"/>
        <v>18.63457</v>
      </c>
      <c r="BH348" s="109">
        <f t="shared" si="225"/>
        <v>30.589398999999997</v>
      </c>
      <c r="BI348" s="109">
        <f t="shared" si="225"/>
        <v>30.589398999999997</v>
      </c>
      <c r="BJ348" s="109">
        <f t="shared" si="225"/>
        <v>5.186985</v>
      </c>
      <c r="BK348" s="118"/>
      <c r="BL348" s="118"/>
      <c r="BM348" s="118"/>
      <c r="BN348" s="118"/>
      <c r="BO348" s="118"/>
      <c r="BP348" s="81"/>
      <c r="BQ348" s="81"/>
      <c r="BR348" s="81"/>
      <c r="BS348" s="81"/>
      <c r="BT348" s="81"/>
      <c r="BU348" s="81"/>
      <c r="BV348" s="81"/>
      <c r="BW348" s="81"/>
      <c r="BX348" s="81"/>
    </row>
    <row r="349" spans="1:76" ht="11.45" customHeight="1">
      <c r="A349" s="82" t="s">
        <v>412</v>
      </c>
      <c r="B349" s="87"/>
      <c r="C349" s="1079"/>
      <c r="D349" s="82"/>
      <c r="E349" s="82"/>
      <c r="F349" s="122"/>
      <c r="G349" s="83">
        <f t="shared" ref="G349:Q349" si="226">COUNT(G6:G344)</f>
        <v>337</v>
      </c>
      <c r="H349" s="83">
        <f t="shared" si="226"/>
        <v>335</v>
      </c>
      <c r="I349" s="83">
        <f t="shared" si="226"/>
        <v>339</v>
      </c>
      <c r="J349" s="83">
        <f t="shared" si="226"/>
        <v>337</v>
      </c>
      <c r="K349" s="83">
        <f t="shared" si="226"/>
        <v>335</v>
      </c>
      <c r="L349" s="83">
        <f t="shared" si="226"/>
        <v>232</v>
      </c>
      <c r="M349" s="83">
        <f t="shared" si="226"/>
        <v>337</v>
      </c>
      <c r="N349" s="83">
        <f t="shared" si="226"/>
        <v>335</v>
      </c>
      <c r="O349" s="83">
        <f t="shared" si="226"/>
        <v>232</v>
      </c>
      <c r="P349" s="83">
        <f t="shared" si="226"/>
        <v>335</v>
      </c>
      <c r="Q349" s="83">
        <f t="shared" si="226"/>
        <v>232</v>
      </c>
      <c r="R349" s="82" t="s">
        <v>412</v>
      </c>
      <c r="S349" s="1081"/>
      <c r="T349" s="82"/>
      <c r="U349" s="82"/>
      <c r="V349" s="122"/>
      <c r="W349" s="83">
        <f t="shared" ref="W349:AG349" si="227">COUNT(W6:W344)</f>
        <v>337</v>
      </c>
      <c r="X349" s="83">
        <f t="shared" si="227"/>
        <v>335</v>
      </c>
      <c r="Y349" s="83">
        <f t="shared" si="227"/>
        <v>339</v>
      </c>
      <c r="Z349" s="83">
        <f t="shared" si="227"/>
        <v>337</v>
      </c>
      <c r="AA349" s="83">
        <f t="shared" si="227"/>
        <v>334</v>
      </c>
      <c r="AB349" s="83">
        <f t="shared" si="227"/>
        <v>232</v>
      </c>
      <c r="AC349" s="83">
        <f t="shared" si="227"/>
        <v>337</v>
      </c>
      <c r="AD349" s="83">
        <f t="shared" si="227"/>
        <v>334</v>
      </c>
      <c r="AE349" s="83">
        <f t="shared" si="227"/>
        <v>232</v>
      </c>
      <c r="AF349" s="83">
        <f t="shared" si="227"/>
        <v>334</v>
      </c>
      <c r="AG349" s="83">
        <f t="shared" si="227"/>
        <v>232</v>
      </c>
      <c r="AH349" s="82" t="s">
        <v>412</v>
      </c>
      <c r="AI349" s="87"/>
      <c r="AJ349" s="1083"/>
      <c r="AK349" s="1084"/>
      <c r="AL349" s="1084"/>
      <c r="AM349" s="1085"/>
      <c r="AN349" s="83">
        <f t="shared" ref="AN349:AX349" si="228">COUNT(AN6:AN344)</f>
        <v>337</v>
      </c>
      <c r="AO349" s="83">
        <f t="shared" si="228"/>
        <v>335</v>
      </c>
      <c r="AP349" s="83">
        <f t="shared" si="228"/>
        <v>339</v>
      </c>
      <c r="AQ349" s="83">
        <f t="shared" si="228"/>
        <v>337</v>
      </c>
      <c r="AR349" s="83">
        <f t="shared" si="228"/>
        <v>335</v>
      </c>
      <c r="AS349" s="83">
        <f t="shared" si="228"/>
        <v>232</v>
      </c>
      <c r="AT349" s="83">
        <f t="shared" si="228"/>
        <v>337</v>
      </c>
      <c r="AU349" s="83">
        <f t="shared" si="228"/>
        <v>335</v>
      </c>
      <c r="AV349" s="83">
        <f t="shared" si="228"/>
        <v>232</v>
      </c>
      <c r="AW349" s="83">
        <f t="shared" si="228"/>
        <v>335</v>
      </c>
      <c r="AX349" s="83">
        <f t="shared" si="228"/>
        <v>232</v>
      </c>
      <c r="AY349" s="82" t="s">
        <v>412</v>
      </c>
      <c r="AZ349" s="87"/>
      <c r="BA349" s="1081"/>
      <c r="BB349" s="82"/>
      <c r="BC349" s="82"/>
      <c r="BD349" s="122"/>
      <c r="BE349" s="83">
        <f t="shared" ref="BE349:BO349" si="229">COUNT(BE6:BE344)</f>
        <v>337</v>
      </c>
      <c r="BF349" s="83">
        <f t="shared" si="229"/>
        <v>335</v>
      </c>
      <c r="BG349" s="83">
        <f t="shared" si="229"/>
        <v>338</v>
      </c>
      <c r="BH349" s="83">
        <f t="shared" si="229"/>
        <v>337</v>
      </c>
      <c r="BI349" s="83">
        <f t="shared" si="229"/>
        <v>335</v>
      </c>
      <c r="BJ349" s="83">
        <f t="shared" si="229"/>
        <v>232</v>
      </c>
      <c r="BK349" s="83">
        <f t="shared" si="229"/>
        <v>337</v>
      </c>
      <c r="BL349" s="83">
        <f t="shared" si="229"/>
        <v>335</v>
      </c>
      <c r="BM349" s="83">
        <f t="shared" si="229"/>
        <v>232</v>
      </c>
      <c r="BN349" s="83">
        <f t="shared" si="229"/>
        <v>335</v>
      </c>
      <c r="BO349" s="83">
        <f t="shared" si="229"/>
        <v>232</v>
      </c>
      <c r="BP349" s="81"/>
      <c r="BQ349" s="81"/>
      <c r="BR349" s="81"/>
      <c r="BS349" s="81"/>
      <c r="BT349" s="81"/>
      <c r="BU349" s="81"/>
      <c r="BV349" s="81"/>
      <c r="BW349" s="81"/>
      <c r="BX349" s="81"/>
    </row>
    <row r="350" spans="1:76" ht="7.35" customHeight="1">
      <c r="A350" s="82"/>
      <c r="B350" s="87"/>
      <c r="C350" s="1079"/>
      <c r="D350" s="82"/>
      <c r="E350" s="82"/>
      <c r="F350" s="122"/>
      <c r="G350" s="109"/>
      <c r="H350" s="109"/>
      <c r="I350" s="109"/>
      <c r="J350" s="167"/>
      <c r="K350" s="167"/>
      <c r="L350" s="167"/>
      <c r="M350" s="167"/>
      <c r="N350" s="167"/>
      <c r="O350" s="167"/>
      <c r="P350" s="167"/>
      <c r="Q350" s="167"/>
      <c r="R350" s="1081"/>
      <c r="S350" s="1081"/>
      <c r="T350" s="1081"/>
      <c r="U350" s="1081"/>
      <c r="V350" s="1081"/>
      <c r="W350" s="1171"/>
      <c r="X350" s="1171"/>
      <c r="Y350" s="1171"/>
      <c r="Z350" s="168"/>
      <c r="AA350" s="168"/>
      <c r="AB350" s="168"/>
      <c r="AC350" s="168"/>
      <c r="AD350" s="168"/>
      <c r="AE350" s="168"/>
      <c r="AF350" s="168"/>
      <c r="AG350" s="168"/>
      <c r="AH350" s="82"/>
      <c r="AI350" s="87"/>
      <c r="AJ350" s="1083"/>
      <c r="AK350" s="1084"/>
      <c r="AL350" s="1084"/>
      <c r="AM350" s="1085"/>
      <c r="AN350" s="109"/>
      <c r="AO350" s="109"/>
      <c r="AP350" s="109"/>
      <c r="AQ350" s="167"/>
      <c r="AR350" s="167"/>
      <c r="AS350" s="167"/>
      <c r="AT350" s="167"/>
      <c r="AU350" s="167"/>
      <c r="AV350" s="167"/>
      <c r="AW350" s="167"/>
      <c r="AX350" s="167"/>
      <c r="AY350" s="82"/>
      <c r="AZ350" s="87"/>
      <c r="BA350" s="1081"/>
      <c r="BB350" s="82"/>
      <c r="BC350" s="82"/>
      <c r="BD350" s="122"/>
      <c r="BE350" s="109"/>
      <c r="BF350" s="109"/>
      <c r="BG350" s="109"/>
      <c r="BH350" s="167"/>
      <c r="BI350" s="167"/>
      <c r="BJ350" s="167"/>
      <c r="BK350" s="167"/>
      <c r="BL350" s="167"/>
      <c r="BM350" s="167"/>
      <c r="BN350" s="167"/>
      <c r="BO350" s="167"/>
      <c r="BP350" s="81"/>
      <c r="BQ350" s="81"/>
      <c r="BR350" s="81"/>
      <c r="BS350" s="81"/>
      <c r="BT350" s="81"/>
      <c r="BU350" s="81"/>
      <c r="BV350" s="81"/>
      <c r="BW350" s="81"/>
      <c r="BX350" s="81"/>
    </row>
    <row r="351" spans="1:76" ht="11.45" customHeight="1">
      <c r="A351" s="119" t="s">
        <v>424</v>
      </c>
      <c r="B351" s="90"/>
      <c r="C351" s="1079"/>
      <c r="D351" s="82"/>
      <c r="E351" s="82"/>
      <c r="F351" s="122"/>
      <c r="G351" s="109"/>
      <c r="H351" s="109"/>
      <c r="I351" s="109"/>
      <c r="J351" s="167"/>
      <c r="K351" s="167"/>
      <c r="L351" s="167"/>
      <c r="M351" s="167"/>
      <c r="N351" s="167"/>
      <c r="O351" s="167"/>
      <c r="P351" s="167"/>
      <c r="Q351" s="167"/>
      <c r="R351" s="119" t="s">
        <v>424</v>
      </c>
      <c r="S351" s="1081"/>
      <c r="T351" s="1081"/>
      <c r="U351" s="1081"/>
      <c r="V351" s="1081"/>
      <c r="W351" s="1171"/>
      <c r="X351" s="1171"/>
      <c r="Y351" s="1171"/>
      <c r="Z351" s="168"/>
      <c r="AA351" s="168"/>
      <c r="AB351" s="168"/>
      <c r="AC351" s="168"/>
      <c r="AD351" s="168"/>
      <c r="AE351" s="168"/>
      <c r="AF351" s="168"/>
      <c r="AG351" s="168"/>
      <c r="AH351" s="119" t="s">
        <v>424</v>
      </c>
      <c r="AI351" s="90"/>
      <c r="AJ351" s="1083"/>
      <c r="AK351" s="1084"/>
      <c r="AL351" s="1084"/>
      <c r="AM351" s="1085"/>
      <c r="AN351" s="109"/>
      <c r="AO351" s="109"/>
      <c r="AP351" s="109"/>
      <c r="AQ351" s="167"/>
      <c r="AR351" s="167"/>
      <c r="AS351" s="167"/>
      <c r="AT351" s="167"/>
      <c r="AU351" s="167"/>
      <c r="AV351" s="167"/>
      <c r="AW351" s="167"/>
      <c r="AX351" s="167"/>
      <c r="AY351" s="119" t="s">
        <v>424</v>
      </c>
      <c r="AZ351" s="90"/>
      <c r="BA351" s="1081"/>
      <c r="BB351" s="82"/>
      <c r="BC351" s="82"/>
      <c r="BD351" s="122"/>
      <c r="BE351" s="109"/>
      <c r="BF351" s="109"/>
      <c r="BG351" s="109"/>
      <c r="BH351" s="167"/>
      <c r="BI351" s="167"/>
      <c r="BJ351" s="167"/>
      <c r="BK351" s="167"/>
      <c r="BL351" s="167"/>
      <c r="BM351" s="167"/>
      <c r="BN351" s="167"/>
      <c r="BO351" s="167"/>
      <c r="BP351" s="81"/>
      <c r="BQ351" s="81"/>
      <c r="BR351" s="81"/>
      <c r="BS351" s="81"/>
      <c r="BT351" s="81"/>
      <c r="BU351" s="81"/>
      <c r="BV351" s="81"/>
      <c r="BW351" s="81"/>
      <c r="BX351" s="81"/>
    </row>
    <row r="352" spans="1:76" ht="33.75" customHeight="1">
      <c r="A352" s="1273" t="s">
        <v>789</v>
      </c>
      <c r="B352" s="1273"/>
      <c r="C352" s="1273"/>
      <c r="D352" s="1273"/>
      <c r="E352" s="1273"/>
      <c r="F352" s="1273"/>
      <c r="G352" s="1274"/>
      <c r="H352" s="1274"/>
      <c r="I352" s="1274"/>
      <c r="J352" s="1274"/>
      <c r="K352" s="1274"/>
      <c r="L352" s="1274"/>
      <c r="M352" s="1274"/>
      <c r="N352" s="1274"/>
      <c r="O352" s="1274"/>
      <c r="P352" s="1274"/>
      <c r="Q352" s="1274"/>
      <c r="R352" s="1274" t="s">
        <v>789</v>
      </c>
      <c r="S352" s="1274"/>
      <c r="T352" s="1274"/>
      <c r="U352" s="1274"/>
      <c r="V352" s="1274"/>
      <c r="W352" s="1274"/>
      <c r="X352" s="1274"/>
      <c r="Y352" s="1274"/>
      <c r="Z352" s="1274"/>
      <c r="AA352" s="1274"/>
      <c r="AB352" s="1274"/>
      <c r="AC352" s="1274"/>
      <c r="AD352" s="1274"/>
      <c r="AE352" s="1274"/>
      <c r="AF352" s="1274"/>
      <c r="AG352" s="1274"/>
      <c r="AH352" s="1274" t="s">
        <v>789</v>
      </c>
      <c r="AI352" s="1274"/>
      <c r="AJ352" s="1274"/>
      <c r="AK352" s="1274"/>
      <c r="AL352" s="1274"/>
      <c r="AM352" s="1274"/>
      <c r="AN352" s="1274"/>
      <c r="AO352" s="1274"/>
      <c r="AP352" s="1274"/>
      <c r="AQ352" s="1274"/>
      <c r="AR352" s="1274"/>
      <c r="AS352" s="1274"/>
      <c r="AT352" s="1274"/>
      <c r="AU352" s="1274"/>
      <c r="AV352" s="1274"/>
      <c r="AW352" s="1274"/>
      <c r="AX352" s="1274"/>
      <c r="AY352" s="1274" t="s">
        <v>789</v>
      </c>
      <c r="AZ352" s="1274"/>
      <c r="BA352" s="1274"/>
      <c r="BB352" s="1274"/>
      <c r="BC352" s="1274"/>
      <c r="BD352" s="1274"/>
      <c r="BE352" s="1274"/>
      <c r="BF352" s="1274"/>
      <c r="BG352" s="1274"/>
      <c r="BH352" s="1274"/>
      <c r="BI352" s="1274"/>
      <c r="BJ352" s="1274"/>
      <c r="BK352" s="1274"/>
      <c r="BL352" s="1274"/>
      <c r="BM352" s="1274"/>
      <c r="BN352" s="1274"/>
      <c r="BO352" s="1274"/>
      <c r="BP352" s="628"/>
      <c r="BQ352" s="628"/>
      <c r="BR352" s="81"/>
      <c r="BS352" s="81"/>
      <c r="BT352" s="81"/>
      <c r="BU352" s="81"/>
      <c r="BV352" s="81"/>
      <c r="BW352" s="81"/>
      <c r="BX352" s="81"/>
    </row>
    <row r="353" spans="1:76" ht="11.45" customHeight="1">
      <c r="A353" s="1205" t="s">
        <v>788</v>
      </c>
      <c r="B353" s="1206"/>
      <c r="C353" s="651"/>
      <c r="D353" s="82"/>
      <c r="E353" s="82"/>
      <c r="F353" s="506"/>
      <c r="G353" s="125"/>
      <c r="H353" s="125"/>
      <c r="I353" s="125"/>
      <c r="J353" s="1207"/>
      <c r="K353" s="1207"/>
      <c r="L353" s="1207"/>
      <c r="M353" s="1207"/>
      <c r="N353" s="1207"/>
      <c r="O353" s="1207"/>
      <c r="P353" s="1207"/>
      <c r="Q353" s="1207"/>
      <c r="R353" s="1208" t="s">
        <v>788</v>
      </c>
      <c r="S353" s="82"/>
      <c r="T353" s="82"/>
      <c r="U353" s="82"/>
      <c r="V353" s="82"/>
      <c r="W353" s="1209"/>
      <c r="X353" s="1209"/>
      <c r="Y353" s="1209"/>
      <c r="Z353" s="628"/>
      <c r="AA353" s="628"/>
      <c r="AB353" s="628"/>
      <c r="AC353" s="628"/>
      <c r="AD353" s="628"/>
      <c r="AE353" s="628"/>
      <c r="AF353" s="628"/>
      <c r="AG353" s="628"/>
      <c r="AH353" s="1205" t="s">
        <v>788</v>
      </c>
      <c r="AI353" s="1206"/>
      <c r="AJ353" s="1168"/>
      <c r="AK353" s="1084"/>
      <c r="AL353" s="1084"/>
      <c r="AM353" s="1131"/>
      <c r="AN353" s="125"/>
      <c r="AO353" s="125"/>
      <c r="AP353" s="125"/>
      <c r="AQ353" s="1207"/>
      <c r="AR353" s="1207"/>
      <c r="AS353" s="1207"/>
      <c r="AT353" s="1207"/>
      <c r="AU353" s="1207"/>
      <c r="AV353" s="1207"/>
      <c r="AW353" s="1207"/>
      <c r="AX353" s="1207"/>
      <c r="AY353" s="1208" t="s">
        <v>788</v>
      </c>
      <c r="AZ353" s="1210"/>
      <c r="BA353" s="82"/>
      <c r="BB353" s="82"/>
      <c r="BC353" s="82"/>
      <c r="BD353" s="506"/>
      <c r="BE353" s="125"/>
      <c r="BF353" s="125"/>
      <c r="BG353" s="125"/>
      <c r="BH353" s="1207"/>
      <c r="BI353" s="1207"/>
      <c r="BJ353" s="1207"/>
      <c r="BK353" s="1207"/>
      <c r="BL353" s="1207"/>
      <c r="BM353" s="1207"/>
      <c r="BN353" s="1207"/>
      <c r="BO353" s="1207"/>
      <c r="BP353" s="628"/>
      <c r="BQ353" s="628"/>
      <c r="BR353" s="81"/>
      <c r="BS353" s="81"/>
      <c r="BT353" s="81"/>
      <c r="BU353" s="81"/>
      <c r="BV353" s="81"/>
      <c r="BW353" s="81"/>
      <c r="BX353" s="81"/>
    </row>
    <row r="354" spans="1:76" ht="11.45" customHeight="1">
      <c r="A354" s="1079"/>
      <c r="B354" s="1087"/>
      <c r="C354" s="1079"/>
      <c r="D354" s="82"/>
      <c r="E354" s="82"/>
      <c r="F354" s="122"/>
      <c r="G354" s="109"/>
      <c r="H354" s="109"/>
      <c r="I354" s="109"/>
      <c r="J354" s="105"/>
      <c r="K354" s="105"/>
      <c r="L354" s="105"/>
      <c r="M354" s="105"/>
      <c r="N354" s="105"/>
      <c r="O354" s="105"/>
      <c r="P354" s="105"/>
      <c r="Q354" s="105"/>
      <c r="R354" s="1081"/>
      <c r="S354" s="1081"/>
      <c r="T354" s="1081"/>
      <c r="U354" s="1081"/>
      <c r="V354" s="1081"/>
      <c r="W354" s="110"/>
      <c r="X354" s="110"/>
      <c r="Y354" s="110"/>
      <c r="Z354" s="81"/>
      <c r="AA354" s="81"/>
      <c r="AB354" s="81"/>
      <c r="AC354" s="81"/>
      <c r="AD354" s="81"/>
      <c r="AE354" s="81"/>
      <c r="AF354" s="81"/>
      <c r="AG354" s="81"/>
      <c r="AH354" s="168"/>
      <c r="AI354" s="97"/>
      <c r="AJ354" s="1083"/>
      <c r="AK354" s="1084"/>
      <c r="AL354" s="1084"/>
      <c r="AM354" s="1085"/>
      <c r="AN354" s="109"/>
      <c r="AO354" s="109"/>
      <c r="AP354" s="109"/>
      <c r="AQ354" s="105"/>
      <c r="AR354" s="105"/>
      <c r="AS354" s="105"/>
      <c r="AT354" s="105"/>
      <c r="AU354" s="105"/>
      <c r="AV354" s="105"/>
      <c r="AW354" s="105"/>
      <c r="AX354" s="105"/>
      <c r="AY354" s="1081"/>
      <c r="AZ354" s="1088"/>
      <c r="BA354" s="1081"/>
      <c r="BB354" s="82"/>
      <c r="BC354" s="82"/>
      <c r="BD354" s="122"/>
      <c r="BE354" s="109"/>
      <c r="BF354" s="109"/>
      <c r="BG354" s="109"/>
      <c r="BH354" s="105"/>
      <c r="BI354" s="105"/>
      <c r="BJ354" s="105"/>
      <c r="BK354" s="105"/>
      <c r="BL354" s="105"/>
      <c r="BM354" s="105"/>
      <c r="BN354" s="105"/>
      <c r="BO354" s="105"/>
      <c r="BP354" s="81"/>
      <c r="BQ354" s="81"/>
      <c r="BR354" s="81"/>
      <c r="BS354" s="81"/>
      <c r="BT354" s="81"/>
      <c r="BU354" s="81"/>
      <c r="BV354" s="81"/>
      <c r="BW354" s="81"/>
      <c r="BX354" s="81"/>
    </row>
    <row r="355" spans="1:76" ht="11.45" customHeight="1">
      <c r="A355" s="1079"/>
      <c r="B355" s="1087"/>
      <c r="C355" s="1079"/>
      <c r="D355" s="82"/>
      <c r="E355" s="82"/>
      <c r="F355" s="122"/>
      <c r="G355" s="109"/>
      <c r="H355" s="109"/>
      <c r="I355" s="109"/>
      <c r="J355" s="105"/>
      <c r="K355" s="105"/>
      <c r="L355" s="105"/>
      <c r="M355" s="105"/>
      <c r="N355" s="105"/>
      <c r="O355" s="105"/>
      <c r="P355" s="105"/>
      <c r="Q355" s="105"/>
      <c r="R355" s="1081"/>
      <c r="S355" s="1081"/>
      <c r="T355" s="1081"/>
      <c r="U355" s="1081"/>
      <c r="V355" s="1081"/>
      <c r="W355" s="110"/>
      <c r="X355" s="110"/>
      <c r="Y355" s="110"/>
      <c r="Z355" s="81"/>
      <c r="AA355" s="81"/>
      <c r="AB355" s="81"/>
      <c r="AC355" s="81"/>
      <c r="AD355" s="81"/>
      <c r="AE355" s="81"/>
      <c r="AF355" s="81"/>
      <c r="AG355" s="81"/>
      <c r="AH355" s="168"/>
      <c r="AI355" s="97"/>
      <c r="AJ355" s="1083"/>
      <c r="AK355" s="1084"/>
      <c r="AL355" s="1084"/>
      <c r="AM355" s="1085"/>
      <c r="AN355" s="109"/>
      <c r="AO355" s="109"/>
      <c r="AP355" s="109"/>
      <c r="AQ355" s="105"/>
      <c r="AR355" s="105"/>
      <c r="AS355" s="105"/>
      <c r="AT355" s="105"/>
      <c r="AU355" s="105"/>
      <c r="AV355" s="105"/>
      <c r="AW355" s="105"/>
      <c r="AX355" s="105"/>
      <c r="AY355" s="1081"/>
      <c r="AZ355" s="1088"/>
      <c r="BA355" s="1081"/>
      <c r="BB355" s="82"/>
      <c r="BC355" s="82"/>
      <c r="BD355" s="122"/>
      <c r="BE355" s="109"/>
      <c r="BF355" s="109"/>
      <c r="BG355" s="109"/>
      <c r="BH355" s="105"/>
      <c r="BI355" s="105"/>
      <c r="BJ355" s="105"/>
      <c r="BK355" s="105"/>
      <c r="BL355" s="105"/>
      <c r="BM355" s="105"/>
      <c r="BN355" s="105"/>
      <c r="BO355" s="105"/>
      <c r="BP355" s="81"/>
      <c r="BQ355" s="81"/>
      <c r="BR355" s="81"/>
      <c r="BS355" s="81"/>
      <c r="BT355" s="81"/>
      <c r="BU355" s="81"/>
      <c r="BV355" s="81"/>
      <c r="BW355" s="81"/>
      <c r="BX355" s="81"/>
    </row>
    <row r="356" spans="1:76" ht="11.45" customHeight="1">
      <c r="A356" s="1079"/>
      <c r="B356" s="1087"/>
      <c r="C356" s="1079"/>
      <c r="D356" s="82"/>
      <c r="E356" s="82"/>
      <c r="F356" s="122"/>
      <c r="G356" s="109"/>
      <c r="H356" s="109"/>
      <c r="I356" s="109"/>
      <c r="J356" s="105"/>
      <c r="K356" s="105"/>
      <c r="L356" s="105"/>
      <c r="M356" s="105"/>
      <c r="N356" s="105"/>
      <c r="O356" s="105"/>
      <c r="P356" s="105"/>
      <c r="Q356" s="105"/>
      <c r="R356" s="1081"/>
      <c r="S356" s="1081"/>
      <c r="T356" s="1081"/>
      <c r="U356" s="1081"/>
      <c r="V356" s="1081"/>
      <c r="W356" s="110"/>
      <c r="X356" s="110"/>
      <c r="Y356" s="110"/>
      <c r="Z356" s="81"/>
      <c r="AA356" s="81"/>
      <c r="AB356" s="81"/>
      <c r="AC356" s="81"/>
      <c r="AD356" s="81"/>
      <c r="AE356" s="81"/>
      <c r="AF356" s="81"/>
      <c r="AG356" s="81"/>
      <c r="AH356" s="168"/>
      <c r="AI356" s="97"/>
      <c r="AJ356" s="1083"/>
      <c r="AK356" s="1084"/>
      <c r="AL356" s="1084"/>
      <c r="AM356" s="1085"/>
      <c r="AN356" s="109"/>
      <c r="AO356" s="109"/>
      <c r="AP356" s="109"/>
      <c r="AQ356" s="105"/>
      <c r="AR356" s="105"/>
      <c r="AS356" s="105"/>
      <c r="AT356" s="105"/>
      <c r="AU356" s="105"/>
      <c r="AV356" s="105"/>
      <c r="AW356" s="105"/>
      <c r="AX356" s="105"/>
      <c r="AY356" s="1081"/>
      <c r="AZ356" s="1088"/>
      <c r="BA356" s="1081"/>
      <c r="BB356" s="82"/>
      <c r="BC356" s="82"/>
      <c r="BD356" s="122"/>
      <c r="BE356" s="109"/>
      <c r="BF356" s="109"/>
      <c r="BG356" s="109"/>
      <c r="BH356" s="105"/>
      <c r="BI356" s="105"/>
      <c r="BJ356" s="105"/>
      <c r="BK356" s="105"/>
      <c r="BL356" s="105"/>
      <c r="BM356" s="105"/>
      <c r="BN356" s="105"/>
      <c r="BO356" s="105"/>
      <c r="BP356" s="81"/>
      <c r="BQ356" s="81"/>
      <c r="BR356" s="81"/>
      <c r="BS356" s="81"/>
      <c r="BT356" s="81"/>
      <c r="BU356" s="81"/>
      <c r="BV356" s="81"/>
      <c r="BW356" s="81"/>
      <c r="BX356" s="81"/>
    </row>
    <row r="357" spans="1:76" ht="11.45" customHeight="1">
      <c r="A357" s="1079"/>
      <c r="B357" s="1087"/>
      <c r="C357" s="1079"/>
      <c r="D357" s="82"/>
      <c r="E357" s="82"/>
      <c r="F357" s="122"/>
      <c r="G357" s="109"/>
      <c r="H357" s="109"/>
      <c r="I357" s="109"/>
      <c r="J357" s="105"/>
      <c r="K357" s="105"/>
      <c r="L357" s="105"/>
      <c r="M357" s="105"/>
      <c r="N357" s="105"/>
      <c r="O357" s="105"/>
      <c r="P357" s="105"/>
      <c r="Q357" s="105"/>
      <c r="R357" s="1081"/>
      <c r="S357" s="1081"/>
      <c r="T357" s="1081"/>
      <c r="U357" s="1081"/>
      <c r="V357" s="1081"/>
      <c r="W357" s="110"/>
      <c r="X357" s="110"/>
      <c r="Y357" s="110"/>
      <c r="Z357" s="81"/>
      <c r="AA357" s="81"/>
      <c r="AB357" s="81"/>
      <c r="AC357" s="81"/>
      <c r="AD357" s="81"/>
      <c r="AE357" s="81"/>
      <c r="AF357" s="81"/>
      <c r="AG357" s="81"/>
      <c r="AH357" s="168"/>
      <c r="AI357" s="97"/>
      <c r="AJ357" s="1083"/>
      <c r="AK357" s="1084"/>
      <c r="AL357" s="1084"/>
      <c r="AM357" s="1085"/>
      <c r="AN357" s="109"/>
      <c r="AO357" s="109"/>
      <c r="AP357" s="109"/>
      <c r="AQ357" s="105"/>
      <c r="AR357" s="105"/>
      <c r="AS357" s="105"/>
      <c r="AT357" s="105"/>
      <c r="AU357" s="105"/>
      <c r="AV357" s="105"/>
      <c r="AW357" s="105"/>
      <c r="AX357" s="105"/>
      <c r="AY357" s="1081"/>
      <c r="AZ357" s="1088"/>
      <c r="BA357" s="1081"/>
      <c r="BB357" s="82"/>
      <c r="BC357" s="82"/>
      <c r="BD357" s="122"/>
      <c r="BE357" s="109"/>
      <c r="BF357" s="109"/>
      <c r="BG357" s="109"/>
      <c r="BH357" s="105"/>
      <c r="BI357" s="105"/>
      <c r="BJ357" s="105"/>
      <c r="BK357" s="105"/>
      <c r="BL357" s="105"/>
      <c r="BM357" s="105"/>
      <c r="BN357" s="105"/>
      <c r="BO357" s="105"/>
      <c r="BP357" s="81"/>
      <c r="BQ357" s="81"/>
      <c r="BR357" s="81"/>
      <c r="BS357" s="81"/>
      <c r="BT357" s="81"/>
      <c r="BU357" s="81"/>
      <c r="BV357" s="81"/>
      <c r="BW357" s="81"/>
      <c r="BX357" s="81"/>
    </row>
    <row r="358" spans="1:76" ht="11.45" customHeight="1">
      <c r="A358" s="1079"/>
      <c r="B358" s="1087"/>
      <c r="C358" s="1079"/>
      <c r="D358" s="82"/>
      <c r="E358" s="82"/>
      <c r="F358" s="122"/>
      <c r="G358" s="109"/>
      <c r="H358" s="109"/>
      <c r="I358" s="109"/>
      <c r="J358" s="105"/>
      <c r="K358" s="105"/>
      <c r="L358" s="105"/>
      <c r="M358" s="105"/>
      <c r="N358" s="105"/>
      <c r="O358" s="105"/>
      <c r="P358" s="105"/>
      <c r="Q358" s="105"/>
      <c r="R358" s="1081"/>
      <c r="S358" s="1081"/>
      <c r="T358" s="1081"/>
      <c r="U358" s="1081"/>
      <c r="V358" s="1081"/>
      <c r="W358" s="110"/>
      <c r="X358" s="110"/>
      <c r="Y358" s="110"/>
      <c r="Z358" s="81"/>
      <c r="AA358" s="81"/>
      <c r="AB358" s="81"/>
      <c r="AC358" s="81"/>
      <c r="AD358" s="81"/>
      <c r="AE358" s="81"/>
      <c r="AF358" s="81"/>
      <c r="AG358" s="81"/>
      <c r="AH358" s="168"/>
      <c r="AI358" s="97"/>
      <c r="AJ358" s="1083"/>
      <c r="AK358" s="1084"/>
      <c r="AL358" s="1084"/>
      <c r="AM358" s="1085"/>
      <c r="AN358" s="109"/>
      <c r="AO358" s="109"/>
      <c r="AP358" s="109"/>
      <c r="AQ358" s="105"/>
      <c r="AR358" s="105"/>
      <c r="AS358" s="105"/>
      <c r="AT358" s="105"/>
      <c r="AU358" s="105"/>
      <c r="AV358" s="105"/>
      <c r="AW358" s="105"/>
      <c r="AX358" s="105"/>
      <c r="AY358" s="1081"/>
      <c r="AZ358" s="1088"/>
      <c r="BA358" s="1081"/>
      <c r="BB358" s="82"/>
      <c r="BC358" s="82"/>
      <c r="BD358" s="122"/>
      <c r="BE358" s="109"/>
      <c r="BF358" s="109"/>
      <c r="BG358" s="109"/>
      <c r="BH358" s="105"/>
      <c r="BI358" s="105"/>
      <c r="BJ358" s="105"/>
      <c r="BK358" s="105"/>
      <c r="BL358" s="105"/>
      <c r="BM358" s="105"/>
      <c r="BN358" s="105"/>
      <c r="BO358" s="105"/>
      <c r="BP358" s="81"/>
      <c r="BQ358" s="81"/>
      <c r="BR358" s="81"/>
      <c r="BS358" s="81"/>
      <c r="BT358" s="81"/>
      <c r="BU358" s="81"/>
      <c r="BV358" s="81"/>
      <c r="BW358" s="81"/>
      <c r="BX358" s="81"/>
    </row>
    <row r="359" spans="1:76" ht="11.45" customHeight="1">
      <c r="A359" s="1079"/>
      <c r="B359" s="1087"/>
      <c r="C359" s="1079"/>
      <c r="D359" s="82"/>
      <c r="E359" s="82"/>
      <c r="F359" s="122"/>
      <c r="G359" s="109"/>
      <c r="H359" s="109"/>
      <c r="I359" s="109"/>
      <c r="J359" s="105"/>
      <c r="K359" s="105"/>
      <c r="L359" s="105"/>
      <c r="M359" s="105"/>
      <c r="N359" s="105"/>
      <c r="O359" s="105"/>
      <c r="P359" s="105"/>
      <c r="Q359" s="105"/>
      <c r="R359" s="1081"/>
      <c r="S359" s="1081"/>
      <c r="T359" s="1081"/>
      <c r="U359" s="1081"/>
      <c r="V359" s="1081"/>
      <c r="W359" s="110"/>
      <c r="X359" s="110"/>
      <c r="Y359" s="110"/>
      <c r="Z359" s="81"/>
      <c r="AA359" s="81"/>
      <c r="AB359" s="81"/>
      <c r="AC359" s="81"/>
      <c r="AD359" s="81"/>
      <c r="AE359" s="81"/>
      <c r="AF359" s="81"/>
      <c r="AG359" s="81"/>
      <c r="AH359" s="168"/>
      <c r="AI359" s="97"/>
      <c r="AJ359" s="1083"/>
      <c r="AK359" s="1084"/>
      <c r="AL359" s="1084"/>
      <c r="AM359" s="1085"/>
      <c r="AN359" s="109"/>
      <c r="AO359" s="109"/>
      <c r="AP359" s="109"/>
      <c r="AQ359" s="105"/>
      <c r="AR359" s="105"/>
      <c r="AS359" s="105"/>
      <c r="AT359" s="105"/>
      <c r="AU359" s="105"/>
      <c r="AV359" s="105"/>
      <c r="AW359" s="105"/>
      <c r="AX359" s="105"/>
      <c r="AY359" s="1081"/>
      <c r="AZ359" s="1088"/>
      <c r="BA359" s="1081"/>
      <c r="BB359" s="82"/>
      <c r="BC359" s="82"/>
      <c r="BD359" s="122"/>
      <c r="BE359" s="109"/>
      <c r="BF359" s="109"/>
      <c r="BG359" s="109"/>
      <c r="BH359" s="105"/>
      <c r="BI359" s="105"/>
      <c r="BJ359" s="105"/>
      <c r="BK359" s="105"/>
      <c r="BL359" s="105"/>
      <c r="BM359" s="105"/>
      <c r="BN359" s="105"/>
      <c r="BO359" s="105"/>
      <c r="BP359" s="81"/>
      <c r="BQ359" s="81"/>
      <c r="BR359" s="81"/>
      <c r="BS359" s="81"/>
      <c r="BT359" s="81"/>
      <c r="BU359" s="81"/>
      <c r="BV359" s="81"/>
      <c r="BW359" s="81"/>
      <c r="BX359" s="81"/>
    </row>
    <row r="360" spans="1:76" ht="11.45" customHeight="1">
      <c r="A360" s="1079"/>
      <c r="B360" s="1087"/>
      <c r="C360" s="1079"/>
      <c r="D360" s="82"/>
      <c r="E360" s="82"/>
      <c r="F360" s="122"/>
      <c r="G360" s="109"/>
      <c r="H360" s="109"/>
      <c r="I360" s="109"/>
      <c r="J360" s="105"/>
      <c r="K360" s="105"/>
      <c r="L360" s="105"/>
      <c r="M360" s="105"/>
      <c r="N360" s="105"/>
      <c r="O360" s="105"/>
      <c r="P360" s="105"/>
      <c r="Q360" s="105"/>
      <c r="R360" s="1081"/>
      <c r="S360" s="1081"/>
      <c r="T360" s="1081"/>
      <c r="U360" s="1081"/>
      <c r="V360" s="1081"/>
      <c r="W360" s="110"/>
      <c r="X360" s="110"/>
      <c r="Y360" s="110"/>
      <c r="Z360" s="81"/>
      <c r="AA360" s="81"/>
      <c r="AB360" s="81"/>
      <c r="AC360" s="81"/>
      <c r="AD360" s="81"/>
      <c r="AE360" s="81"/>
      <c r="AF360" s="81"/>
      <c r="AG360" s="81"/>
      <c r="AH360" s="168"/>
      <c r="AI360" s="97"/>
      <c r="AJ360" s="1083"/>
      <c r="AK360" s="1084"/>
      <c r="AL360" s="1084"/>
      <c r="AM360" s="1085"/>
      <c r="AN360" s="109"/>
      <c r="AO360" s="109"/>
      <c r="AP360" s="109"/>
      <c r="AQ360" s="105"/>
      <c r="AR360" s="105"/>
      <c r="AS360" s="105"/>
      <c r="AT360" s="105"/>
      <c r="AU360" s="105"/>
      <c r="AV360" s="105"/>
      <c r="AW360" s="105"/>
      <c r="AX360" s="105"/>
      <c r="AY360" s="1081"/>
      <c r="AZ360" s="1088"/>
      <c r="BA360" s="1081"/>
      <c r="BB360" s="82"/>
      <c r="BC360" s="82"/>
      <c r="BD360" s="122"/>
      <c r="BE360" s="109"/>
      <c r="BF360" s="109"/>
      <c r="BG360" s="109"/>
      <c r="BH360" s="105"/>
      <c r="BI360" s="105"/>
      <c r="BJ360" s="105"/>
      <c r="BK360" s="105"/>
      <c r="BL360" s="105"/>
      <c r="BM360" s="105"/>
      <c r="BN360" s="105"/>
      <c r="BO360" s="105"/>
      <c r="BP360" s="81"/>
      <c r="BQ360" s="81"/>
      <c r="BR360" s="81"/>
      <c r="BS360" s="81"/>
      <c r="BT360" s="81"/>
      <c r="BU360" s="81"/>
      <c r="BV360" s="81"/>
      <c r="BW360" s="81"/>
      <c r="BX360" s="81"/>
    </row>
    <row r="361" spans="1:76" ht="11.45" customHeight="1">
      <c r="A361" s="1079"/>
      <c r="B361" s="1087"/>
      <c r="C361" s="1079"/>
      <c r="D361" s="82"/>
      <c r="E361" s="82"/>
      <c r="F361" s="122"/>
      <c r="G361" s="109"/>
      <c r="H361" s="109"/>
      <c r="I361" s="109"/>
      <c r="J361" s="105"/>
      <c r="K361" s="105"/>
      <c r="L361" s="105"/>
      <c r="M361" s="105"/>
      <c r="N361" s="105"/>
      <c r="O361" s="105"/>
      <c r="P361" s="105"/>
      <c r="Q361" s="105"/>
      <c r="R361" s="1081"/>
      <c r="S361" s="1081"/>
      <c r="T361" s="1081"/>
      <c r="U361" s="1081"/>
      <c r="V361" s="1081"/>
      <c r="W361" s="110"/>
      <c r="X361" s="110"/>
      <c r="Y361" s="110"/>
      <c r="Z361" s="81"/>
      <c r="AA361" s="81"/>
      <c r="AB361" s="81"/>
      <c r="AC361" s="81"/>
      <c r="AD361" s="81"/>
      <c r="AE361" s="81"/>
      <c r="AF361" s="81"/>
      <c r="AG361" s="81"/>
      <c r="AH361" s="168"/>
      <c r="AI361" s="97"/>
      <c r="AJ361" s="1083"/>
      <c r="AK361" s="1084"/>
      <c r="AL361" s="1084"/>
      <c r="AM361" s="1085"/>
      <c r="AN361" s="109"/>
      <c r="AO361" s="109"/>
      <c r="AP361" s="109"/>
      <c r="AQ361" s="105"/>
      <c r="AR361" s="105"/>
      <c r="AS361" s="105"/>
      <c r="AT361" s="105"/>
      <c r="AU361" s="105"/>
      <c r="AV361" s="105"/>
      <c r="AW361" s="105"/>
      <c r="AX361" s="105"/>
      <c r="AY361" s="1081"/>
      <c r="AZ361" s="1088"/>
      <c r="BA361" s="1081"/>
      <c r="BB361" s="82"/>
      <c r="BC361" s="82"/>
      <c r="BD361" s="122"/>
      <c r="BE361" s="109"/>
      <c r="BF361" s="109"/>
      <c r="BG361" s="109"/>
      <c r="BH361" s="105"/>
      <c r="BI361" s="105"/>
      <c r="BJ361" s="105"/>
      <c r="BK361" s="105"/>
      <c r="BL361" s="105"/>
      <c r="BM361" s="105"/>
      <c r="BN361" s="105"/>
      <c r="BO361" s="105"/>
      <c r="BP361" s="81"/>
      <c r="BQ361" s="81"/>
      <c r="BR361" s="81"/>
      <c r="BS361" s="81"/>
      <c r="BT361" s="81"/>
      <c r="BU361" s="81"/>
      <c r="BV361" s="81"/>
      <c r="BW361" s="81"/>
      <c r="BX361" s="81"/>
    </row>
    <row r="362" spans="1:76" ht="11.45" customHeight="1">
      <c r="A362" s="1079"/>
      <c r="B362" s="1087"/>
      <c r="C362" s="1079"/>
      <c r="D362" s="82"/>
      <c r="E362" s="82"/>
      <c r="F362" s="122"/>
      <c r="G362" s="109"/>
      <c r="H362" s="109"/>
      <c r="I362" s="109"/>
      <c r="J362" s="105"/>
      <c r="K362" s="105"/>
      <c r="L362" s="105"/>
      <c r="M362" s="105"/>
      <c r="N362" s="105"/>
      <c r="O362" s="105"/>
      <c r="P362" s="105"/>
      <c r="Q362" s="105"/>
      <c r="R362" s="1081"/>
      <c r="S362" s="1081"/>
      <c r="T362" s="1081"/>
      <c r="U362" s="1081"/>
      <c r="V362" s="1081"/>
      <c r="W362" s="110"/>
      <c r="X362" s="110"/>
      <c r="Y362" s="110"/>
      <c r="Z362" s="81"/>
      <c r="AA362" s="81"/>
      <c r="AB362" s="81"/>
      <c r="AC362" s="81"/>
      <c r="AD362" s="81"/>
      <c r="AE362" s="81"/>
      <c r="AF362" s="81"/>
      <c r="AG362" s="81"/>
      <c r="AH362" s="168"/>
      <c r="AI362" s="97"/>
      <c r="AJ362" s="1083"/>
      <c r="AK362" s="1084"/>
      <c r="AL362" s="1084"/>
      <c r="AM362" s="1085"/>
      <c r="AN362" s="109"/>
      <c r="AO362" s="109"/>
      <c r="AP362" s="109"/>
      <c r="AQ362" s="105"/>
      <c r="AR362" s="105"/>
      <c r="AS362" s="105"/>
      <c r="AT362" s="105"/>
      <c r="AU362" s="105"/>
      <c r="AV362" s="105"/>
      <c r="AW362" s="105"/>
      <c r="AX362" s="105"/>
      <c r="AY362" s="1081"/>
      <c r="AZ362" s="1088"/>
      <c r="BA362" s="1081"/>
      <c r="BB362" s="82"/>
      <c r="BC362" s="82"/>
      <c r="BD362" s="122"/>
      <c r="BE362" s="109"/>
      <c r="BF362" s="109"/>
      <c r="BG362" s="109"/>
      <c r="BH362" s="105"/>
      <c r="BI362" s="105"/>
      <c r="BJ362" s="105"/>
      <c r="BK362" s="105"/>
      <c r="BL362" s="105"/>
      <c r="BM362" s="105"/>
      <c r="BN362" s="105"/>
      <c r="BO362" s="105"/>
      <c r="BP362" s="81"/>
      <c r="BQ362" s="81"/>
      <c r="BR362" s="81"/>
      <c r="BS362" s="81"/>
      <c r="BT362" s="81"/>
      <c r="BU362" s="81"/>
      <c r="BV362" s="81"/>
      <c r="BW362" s="81"/>
      <c r="BX362" s="81"/>
    </row>
    <row r="363" spans="1:76" ht="11.45" customHeight="1">
      <c r="A363" s="1079"/>
      <c r="B363" s="1087"/>
      <c r="C363" s="1079"/>
      <c r="D363" s="82"/>
      <c r="E363" s="82"/>
      <c r="F363" s="122"/>
      <c r="G363" s="109"/>
      <c r="H363" s="109"/>
      <c r="I363" s="109"/>
      <c r="J363" s="105"/>
      <c r="K363" s="105"/>
      <c r="L363" s="105"/>
      <c r="M363" s="105"/>
      <c r="N363" s="105"/>
      <c r="O363" s="105"/>
      <c r="P363" s="105"/>
      <c r="Q363" s="105"/>
      <c r="R363" s="1081"/>
      <c r="S363" s="1081"/>
      <c r="T363" s="1081"/>
      <c r="U363" s="1081"/>
      <c r="V363" s="1081"/>
      <c r="W363" s="110"/>
      <c r="X363" s="110"/>
      <c r="Y363" s="110"/>
      <c r="Z363" s="81"/>
      <c r="AA363" s="81"/>
      <c r="AB363" s="81"/>
      <c r="AC363" s="81"/>
      <c r="AD363" s="81"/>
      <c r="AE363" s="81"/>
      <c r="AF363" s="81"/>
      <c r="AG363" s="81"/>
      <c r="AH363" s="168"/>
      <c r="AI363" s="97"/>
      <c r="AJ363" s="1083"/>
      <c r="AK363" s="1084"/>
      <c r="AL363" s="1084"/>
      <c r="AM363" s="1085"/>
      <c r="AN363" s="109"/>
      <c r="AO363" s="109"/>
      <c r="AP363" s="109"/>
      <c r="AQ363" s="105"/>
      <c r="AR363" s="105"/>
      <c r="AS363" s="105"/>
      <c r="AT363" s="105"/>
      <c r="AU363" s="105"/>
      <c r="AV363" s="105"/>
      <c r="AW363" s="105"/>
      <c r="AX363" s="105"/>
      <c r="AY363" s="1081"/>
      <c r="AZ363" s="1088"/>
      <c r="BA363" s="1081"/>
      <c r="BB363" s="82"/>
      <c r="BC363" s="82"/>
      <c r="BD363" s="122"/>
      <c r="BE363" s="109"/>
      <c r="BF363" s="109"/>
      <c r="BG363" s="109"/>
      <c r="BH363" s="105"/>
      <c r="BI363" s="105"/>
      <c r="BJ363" s="105"/>
      <c r="BK363" s="105"/>
      <c r="BL363" s="105"/>
      <c r="BM363" s="105"/>
      <c r="BN363" s="105"/>
      <c r="BO363" s="105"/>
      <c r="BP363" s="81"/>
      <c r="BQ363" s="81"/>
      <c r="BR363" s="81"/>
      <c r="BS363" s="81"/>
      <c r="BT363" s="81"/>
      <c r="BU363" s="81"/>
      <c r="BV363" s="81"/>
      <c r="BW363" s="81"/>
      <c r="BX363" s="81"/>
    </row>
    <row r="364" spans="1:76" ht="11.45" customHeight="1">
      <c r="A364" s="1079"/>
      <c r="B364" s="1087"/>
      <c r="C364" s="1079"/>
      <c r="D364" s="82"/>
      <c r="E364" s="82"/>
      <c r="F364" s="122"/>
      <c r="G364" s="109"/>
      <c r="H364" s="109"/>
      <c r="I364" s="109"/>
      <c r="J364" s="105"/>
      <c r="K364" s="105"/>
      <c r="L364" s="105"/>
      <c r="M364" s="105"/>
      <c r="N364" s="105"/>
      <c r="O364" s="105"/>
      <c r="P364" s="105"/>
      <c r="Q364" s="105"/>
      <c r="R364" s="1081"/>
      <c r="S364" s="1081"/>
      <c r="T364" s="1081"/>
      <c r="U364" s="1081"/>
      <c r="V364" s="1081"/>
      <c r="W364" s="110"/>
      <c r="X364" s="110"/>
      <c r="Y364" s="110"/>
      <c r="Z364" s="81"/>
      <c r="AA364" s="81"/>
      <c r="AB364" s="81"/>
      <c r="AC364" s="81"/>
      <c r="AD364" s="81"/>
      <c r="AE364" s="81"/>
      <c r="AF364" s="81"/>
      <c r="AG364" s="81"/>
      <c r="AH364" s="168"/>
      <c r="AI364" s="97"/>
      <c r="AJ364" s="1083"/>
      <c r="AK364" s="1084"/>
      <c r="AL364" s="1084"/>
      <c r="AM364" s="1085"/>
      <c r="AN364" s="109"/>
      <c r="AO364" s="109"/>
      <c r="AP364" s="109"/>
      <c r="AQ364" s="105"/>
      <c r="AR364" s="105"/>
      <c r="AS364" s="105"/>
      <c r="AT364" s="105"/>
      <c r="AU364" s="105"/>
      <c r="AV364" s="105"/>
      <c r="AW364" s="105"/>
      <c r="AX364" s="105"/>
      <c r="AY364" s="1081"/>
      <c r="AZ364" s="1088"/>
      <c r="BA364" s="1081"/>
      <c r="BB364" s="82"/>
      <c r="BC364" s="82"/>
      <c r="BD364" s="122"/>
      <c r="BE364" s="109"/>
      <c r="BF364" s="109"/>
      <c r="BG364" s="109"/>
      <c r="BH364" s="105"/>
      <c r="BI364" s="105"/>
      <c r="BJ364" s="105"/>
      <c r="BK364" s="105"/>
      <c r="BL364" s="105"/>
      <c r="BM364" s="105"/>
      <c r="BN364" s="105"/>
      <c r="BO364" s="105"/>
      <c r="BP364" s="81"/>
      <c r="BQ364" s="81"/>
      <c r="BR364" s="81"/>
      <c r="BS364" s="81"/>
      <c r="BT364" s="81"/>
      <c r="BU364" s="81"/>
      <c r="BV364" s="81"/>
      <c r="BW364" s="81"/>
      <c r="BX364" s="81"/>
    </row>
    <row r="365" spans="1:76" ht="11.45" customHeight="1">
      <c r="A365" s="1079"/>
      <c r="B365" s="1087"/>
      <c r="C365" s="1079"/>
      <c r="D365" s="82"/>
      <c r="E365" s="82"/>
      <c r="F365" s="122"/>
      <c r="G365" s="109"/>
      <c r="H365" s="109"/>
      <c r="I365" s="109"/>
      <c r="J365" s="105"/>
      <c r="K365" s="105"/>
      <c r="L365" s="105"/>
      <c r="M365" s="105"/>
      <c r="N365" s="105"/>
      <c r="O365" s="105"/>
      <c r="P365" s="105"/>
      <c r="Q365" s="105"/>
      <c r="R365" s="1081"/>
      <c r="S365" s="1081"/>
      <c r="T365" s="1081"/>
      <c r="U365" s="1081"/>
      <c r="V365" s="1081"/>
      <c r="W365" s="110"/>
      <c r="X365" s="110"/>
      <c r="Y365" s="110"/>
      <c r="Z365" s="81"/>
      <c r="AA365" s="81"/>
      <c r="AB365" s="81"/>
      <c r="AC365" s="81"/>
      <c r="AD365" s="81"/>
      <c r="AE365" s="81"/>
      <c r="AF365" s="81"/>
      <c r="AG365" s="81"/>
      <c r="AH365" s="168"/>
      <c r="AI365" s="97"/>
      <c r="AJ365" s="1083"/>
      <c r="AK365" s="1084"/>
      <c r="AL365" s="1084"/>
      <c r="AM365" s="1085"/>
      <c r="AN365" s="109"/>
      <c r="AO365" s="109"/>
      <c r="AP365" s="109"/>
      <c r="AQ365" s="105"/>
      <c r="AR365" s="105"/>
      <c r="AS365" s="105"/>
      <c r="AT365" s="105"/>
      <c r="AU365" s="105"/>
      <c r="AV365" s="105"/>
      <c r="AW365" s="105"/>
      <c r="AX365" s="105"/>
      <c r="AY365" s="1081"/>
      <c r="AZ365" s="1088"/>
      <c r="BA365" s="1081"/>
      <c r="BB365" s="82"/>
      <c r="BC365" s="82"/>
      <c r="BD365" s="122"/>
      <c r="BE365" s="109"/>
      <c r="BF365" s="109"/>
      <c r="BG365" s="109"/>
      <c r="BH365" s="105"/>
      <c r="BI365" s="105"/>
      <c r="BJ365" s="105"/>
      <c r="BK365" s="105"/>
      <c r="BL365" s="105"/>
      <c r="BM365" s="105"/>
      <c r="BN365" s="105"/>
      <c r="BO365" s="105"/>
      <c r="BP365" s="81"/>
      <c r="BQ365" s="81"/>
      <c r="BR365" s="81"/>
      <c r="BS365" s="81"/>
      <c r="BT365" s="81"/>
      <c r="BU365" s="81"/>
      <c r="BV365" s="81"/>
      <c r="BW365" s="81"/>
      <c r="BX365" s="81"/>
    </row>
    <row r="366" spans="1:76" ht="11.45" customHeight="1">
      <c r="A366" s="1079"/>
      <c r="B366" s="1087"/>
      <c r="C366" s="1079"/>
      <c r="D366" s="82"/>
      <c r="E366" s="82"/>
      <c r="F366" s="122"/>
      <c r="G366" s="109"/>
      <c r="H366" s="109"/>
      <c r="I366" s="109"/>
      <c r="J366" s="105"/>
      <c r="K366" s="105"/>
      <c r="L366" s="105"/>
      <c r="M366" s="105"/>
      <c r="N366" s="105"/>
      <c r="O366" s="105"/>
      <c r="P366" s="105"/>
      <c r="Q366" s="105"/>
      <c r="R366" s="1081"/>
      <c r="S366" s="1081"/>
      <c r="T366" s="1081"/>
      <c r="U366" s="1081"/>
      <c r="V366" s="1081"/>
      <c r="W366" s="110"/>
      <c r="X366" s="110"/>
      <c r="Y366" s="110"/>
      <c r="Z366" s="81"/>
      <c r="AA366" s="81"/>
      <c r="AB366" s="81"/>
      <c r="AC366" s="81"/>
      <c r="AD366" s="81"/>
      <c r="AE366" s="81"/>
      <c r="AF366" s="81"/>
      <c r="AG366" s="81"/>
      <c r="AH366" s="168"/>
      <c r="AI366" s="97"/>
      <c r="AJ366" s="1083"/>
      <c r="AK366" s="1084"/>
      <c r="AL366" s="1084"/>
      <c r="AM366" s="1085"/>
      <c r="AN366" s="109"/>
      <c r="AO366" s="109"/>
      <c r="AP366" s="109"/>
      <c r="AQ366" s="105"/>
      <c r="AR366" s="105"/>
      <c r="AS366" s="105"/>
      <c r="AT366" s="105"/>
      <c r="AU366" s="105"/>
      <c r="AV366" s="105"/>
      <c r="AW366" s="105"/>
      <c r="AX366" s="105"/>
      <c r="AY366" s="1081"/>
      <c r="AZ366" s="1088"/>
      <c r="BA366" s="1081"/>
      <c r="BB366" s="82"/>
      <c r="BC366" s="82"/>
      <c r="BD366" s="122"/>
      <c r="BE366" s="109"/>
      <c r="BF366" s="109"/>
      <c r="BG366" s="109"/>
      <c r="BH366" s="105"/>
      <c r="BI366" s="105"/>
      <c r="BJ366" s="105"/>
      <c r="BK366" s="105"/>
      <c r="BL366" s="105"/>
      <c r="BM366" s="105"/>
      <c r="BN366" s="105"/>
      <c r="BO366" s="105"/>
      <c r="BP366" s="81"/>
      <c r="BQ366" s="81"/>
      <c r="BR366" s="81"/>
      <c r="BS366" s="81"/>
      <c r="BT366" s="81"/>
      <c r="BU366" s="81"/>
      <c r="BV366" s="81"/>
      <c r="BW366" s="81"/>
      <c r="BX366" s="81"/>
    </row>
    <row r="367" spans="1:76" ht="11.45" customHeight="1">
      <c r="A367" s="1079"/>
      <c r="B367" s="1087"/>
      <c r="C367" s="1079"/>
      <c r="D367" s="82"/>
      <c r="E367" s="82"/>
      <c r="F367" s="122"/>
      <c r="G367" s="109"/>
      <c r="H367" s="109"/>
      <c r="I367" s="109"/>
      <c r="J367" s="105"/>
      <c r="K367" s="105"/>
      <c r="L367" s="105"/>
      <c r="M367" s="105"/>
      <c r="N367" s="105"/>
      <c r="O367" s="105"/>
      <c r="P367" s="105"/>
      <c r="Q367" s="105"/>
      <c r="R367" s="1081"/>
      <c r="S367" s="1081"/>
      <c r="T367" s="1081"/>
      <c r="U367" s="1081"/>
      <c r="V367" s="1081"/>
      <c r="W367" s="110"/>
      <c r="X367" s="110"/>
      <c r="Y367" s="110"/>
      <c r="Z367" s="81"/>
      <c r="AA367" s="81"/>
      <c r="AB367" s="81"/>
      <c r="AC367" s="81"/>
      <c r="AD367" s="81"/>
      <c r="AE367" s="81"/>
      <c r="AF367" s="81"/>
      <c r="AG367" s="81"/>
      <c r="AH367" s="168"/>
      <c r="AI367" s="97"/>
      <c r="AJ367" s="1083"/>
      <c r="AK367" s="1084"/>
      <c r="AL367" s="1084"/>
      <c r="AM367" s="1085"/>
      <c r="AN367" s="109"/>
      <c r="AO367" s="109"/>
      <c r="AP367" s="109"/>
      <c r="AQ367" s="105"/>
      <c r="AR367" s="105"/>
      <c r="AS367" s="105"/>
      <c r="AT367" s="105"/>
      <c r="AU367" s="105"/>
      <c r="AV367" s="105"/>
      <c r="AW367" s="105"/>
      <c r="AX367" s="105"/>
      <c r="AY367" s="1081"/>
      <c r="AZ367" s="1088"/>
      <c r="BA367" s="1081"/>
      <c r="BB367" s="82"/>
      <c r="BC367" s="82"/>
      <c r="BD367" s="122"/>
      <c r="BE367" s="109"/>
      <c r="BF367" s="109"/>
      <c r="BG367" s="109"/>
      <c r="BH367" s="105"/>
      <c r="BI367" s="105"/>
      <c r="BJ367" s="105"/>
      <c r="BK367" s="105"/>
      <c r="BL367" s="105"/>
      <c r="BM367" s="105"/>
      <c r="BN367" s="105"/>
      <c r="BO367" s="105"/>
      <c r="BP367" s="81"/>
      <c r="BQ367" s="81"/>
      <c r="BR367" s="81"/>
      <c r="BS367" s="81"/>
      <c r="BT367" s="81"/>
      <c r="BU367" s="81"/>
      <c r="BV367" s="81"/>
      <c r="BW367" s="81"/>
      <c r="BX367" s="81"/>
    </row>
    <row r="368" spans="1:76" ht="11.45" customHeight="1">
      <c r="A368" s="1079"/>
      <c r="B368" s="1087"/>
      <c r="C368" s="1079"/>
      <c r="D368" s="82"/>
      <c r="E368" s="82"/>
      <c r="F368" s="122"/>
      <c r="G368" s="109"/>
      <c r="H368" s="109"/>
      <c r="I368" s="109"/>
      <c r="J368" s="105"/>
      <c r="K368" s="105"/>
      <c r="L368" s="105"/>
      <c r="M368" s="105"/>
      <c r="N368" s="105"/>
      <c r="O368" s="105"/>
      <c r="P368" s="105"/>
      <c r="Q368" s="105"/>
      <c r="R368" s="1081"/>
      <c r="S368" s="1081"/>
      <c r="T368" s="1081"/>
      <c r="U368" s="1081"/>
      <c r="V368" s="1081"/>
      <c r="W368" s="110"/>
      <c r="X368" s="110"/>
      <c r="Y368" s="110"/>
      <c r="Z368" s="81"/>
      <c r="AA368" s="81"/>
      <c r="AB368" s="81"/>
      <c r="AC368" s="81"/>
      <c r="AD368" s="81"/>
      <c r="AE368" s="81"/>
      <c r="AF368" s="81"/>
      <c r="AG368" s="81"/>
      <c r="AH368" s="168"/>
      <c r="AI368" s="97"/>
      <c r="AJ368" s="1083"/>
      <c r="AK368" s="1084"/>
      <c r="AL368" s="1084"/>
      <c r="AM368" s="1085"/>
      <c r="AN368" s="109"/>
      <c r="AO368" s="109"/>
      <c r="AP368" s="109"/>
      <c r="AQ368" s="105"/>
      <c r="AR368" s="105"/>
      <c r="AS368" s="105"/>
      <c r="AT368" s="105"/>
      <c r="AU368" s="105"/>
      <c r="AV368" s="105"/>
      <c r="AW368" s="105"/>
      <c r="AX368" s="105"/>
      <c r="AY368" s="1081"/>
      <c r="AZ368" s="1088"/>
      <c r="BA368" s="1081"/>
      <c r="BB368" s="82"/>
      <c r="BC368" s="82"/>
      <c r="BD368" s="122"/>
      <c r="BE368" s="109"/>
      <c r="BF368" s="109"/>
      <c r="BG368" s="109"/>
      <c r="BH368" s="105"/>
      <c r="BI368" s="105"/>
      <c r="BJ368" s="105"/>
      <c r="BK368" s="105"/>
      <c r="BL368" s="105"/>
      <c r="BM368" s="105"/>
      <c r="BN368" s="105"/>
      <c r="BO368" s="105"/>
      <c r="BP368" s="81"/>
      <c r="BQ368" s="81"/>
      <c r="BR368" s="81"/>
      <c r="BS368" s="81"/>
      <c r="BT368" s="81"/>
      <c r="BU368" s="81"/>
      <c r="BV368" s="81"/>
      <c r="BW368" s="81"/>
      <c r="BX368" s="81"/>
    </row>
    <row r="369" spans="1:76" ht="11.45" customHeight="1">
      <c r="A369" s="1079"/>
      <c r="B369" s="1087"/>
      <c r="C369" s="1079"/>
      <c r="D369" s="82"/>
      <c r="E369" s="82"/>
      <c r="F369" s="122"/>
      <c r="G369" s="109"/>
      <c r="H369" s="109"/>
      <c r="I369" s="109"/>
      <c r="J369" s="105"/>
      <c r="K369" s="105"/>
      <c r="L369" s="105"/>
      <c r="M369" s="105"/>
      <c r="N369" s="105"/>
      <c r="O369" s="105"/>
      <c r="P369" s="105"/>
      <c r="Q369" s="105"/>
      <c r="R369" s="1081"/>
      <c r="S369" s="1081"/>
      <c r="T369" s="1081"/>
      <c r="U369" s="1081"/>
      <c r="V369" s="1081"/>
      <c r="W369" s="110"/>
      <c r="X369" s="110"/>
      <c r="Y369" s="110"/>
      <c r="Z369" s="81"/>
      <c r="AA369" s="81"/>
      <c r="AB369" s="81"/>
      <c r="AC369" s="81"/>
      <c r="AD369" s="81"/>
      <c r="AE369" s="81"/>
      <c r="AF369" s="81"/>
      <c r="AG369" s="81"/>
      <c r="AH369" s="168"/>
      <c r="AI369" s="97"/>
      <c r="AJ369" s="1083"/>
      <c r="AK369" s="1084"/>
      <c r="AL369" s="1084"/>
      <c r="AM369" s="1085"/>
      <c r="AN369" s="109"/>
      <c r="AO369" s="109"/>
      <c r="AP369" s="109"/>
      <c r="AQ369" s="105"/>
      <c r="AR369" s="105"/>
      <c r="AS369" s="105"/>
      <c r="AT369" s="105"/>
      <c r="AU369" s="105"/>
      <c r="AV369" s="105"/>
      <c r="AW369" s="105"/>
      <c r="AX369" s="105"/>
      <c r="AY369" s="1081"/>
      <c r="AZ369" s="1088"/>
      <c r="BA369" s="1081"/>
      <c r="BB369" s="82"/>
      <c r="BC369" s="82"/>
      <c r="BD369" s="122"/>
      <c r="BE369" s="109"/>
      <c r="BF369" s="109"/>
      <c r="BG369" s="109"/>
      <c r="BH369" s="105"/>
      <c r="BI369" s="105"/>
      <c r="BJ369" s="105"/>
      <c r="BK369" s="105"/>
      <c r="BL369" s="105"/>
      <c r="BM369" s="105"/>
      <c r="BN369" s="105"/>
      <c r="BO369" s="105"/>
      <c r="BP369" s="81"/>
      <c r="BQ369" s="81"/>
      <c r="BR369" s="81"/>
      <c r="BS369" s="81"/>
      <c r="BT369" s="81"/>
      <c r="BU369" s="81"/>
      <c r="BV369" s="81"/>
      <c r="BW369" s="81"/>
      <c r="BX369" s="81"/>
    </row>
    <row r="370" spans="1:76" ht="11.45" customHeight="1">
      <c r="A370" s="1079"/>
      <c r="B370" s="1087"/>
      <c r="C370" s="1079"/>
      <c r="D370" s="82"/>
      <c r="E370" s="82"/>
      <c r="F370" s="122"/>
      <c r="G370" s="109"/>
      <c r="H370" s="109"/>
      <c r="I370" s="109"/>
      <c r="J370" s="105"/>
      <c r="K370" s="105"/>
      <c r="L370" s="105"/>
      <c r="M370" s="105"/>
      <c r="N370" s="105"/>
      <c r="O370" s="105"/>
      <c r="P370" s="105"/>
      <c r="Q370" s="105"/>
      <c r="R370" s="1081"/>
      <c r="S370" s="1081"/>
      <c r="T370" s="1081"/>
      <c r="U370" s="1081"/>
      <c r="V370" s="1081"/>
      <c r="W370" s="110"/>
      <c r="X370" s="110"/>
      <c r="Y370" s="110"/>
      <c r="Z370" s="81"/>
      <c r="AA370" s="81"/>
      <c r="AB370" s="81"/>
      <c r="AC370" s="81"/>
      <c r="AD370" s="81"/>
      <c r="AE370" s="81"/>
      <c r="AF370" s="81"/>
      <c r="AG370" s="81"/>
      <c r="AH370" s="168"/>
      <c r="AI370" s="97"/>
      <c r="AJ370" s="1083"/>
      <c r="AK370" s="1084"/>
      <c r="AL370" s="1084"/>
      <c r="AM370" s="1085"/>
      <c r="AN370" s="109"/>
      <c r="AO370" s="109"/>
      <c r="AP370" s="109"/>
      <c r="AQ370" s="105"/>
      <c r="AR370" s="105"/>
      <c r="AS370" s="105"/>
      <c r="AT370" s="105"/>
      <c r="AU370" s="105"/>
      <c r="AV370" s="105"/>
      <c r="AW370" s="105"/>
      <c r="AX370" s="105"/>
      <c r="AY370" s="1081"/>
      <c r="AZ370" s="1088"/>
      <c r="BA370" s="1081"/>
      <c r="BB370" s="82"/>
      <c r="BC370" s="82"/>
      <c r="BD370" s="122"/>
      <c r="BE370" s="109"/>
      <c r="BF370" s="109"/>
      <c r="BG370" s="109"/>
      <c r="BH370" s="105"/>
      <c r="BI370" s="105"/>
      <c r="BJ370" s="105"/>
      <c r="BK370" s="105"/>
      <c r="BL370" s="105"/>
      <c r="BM370" s="105"/>
      <c r="BN370" s="105"/>
      <c r="BO370" s="105"/>
      <c r="BP370" s="81"/>
      <c r="BQ370" s="81"/>
      <c r="BR370" s="81"/>
      <c r="BS370" s="81"/>
      <c r="BT370" s="81"/>
      <c r="BU370" s="81"/>
      <c r="BV370" s="81"/>
      <c r="BW370" s="81"/>
      <c r="BX370" s="81"/>
    </row>
    <row r="371" spans="1:76" ht="11.45" customHeight="1">
      <c r="A371" s="1079"/>
      <c r="B371" s="1087"/>
      <c r="C371" s="1079"/>
      <c r="D371" s="82"/>
      <c r="E371" s="82"/>
      <c r="F371" s="122"/>
      <c r="G371" s="109"/>
      <c r="H371" s="109"/>
      <c r="I371" s="109"/>
      <c r="J371" s="105"/>
      <c r="K371" s="105"/>
      <c r="L371" s="105"/>
      <c r="M371" s="105"/>
      <c r="N371" s="105"/>
      <c r="O371" s="105"/>
      <c r="P371" s="105"/>
      <c r="Q371" s="105"/>
      <c r="R371" s="1081"/>
      <c r="S371" s="1081"/>
      <c r="T371" s="1081"/>
      <c r="U371" s="1081"/>
      <c r="V371" s="1081"/>
      <c r="W371" s="110"/>
      <c r="X371" s="110"/>
      <c r="Y371" s="110"/>
      <c r="Z371" s="81"/>
      <c r="AA371" s="81"/>
      <c r="AB371" s="81"/>
      <c r="AC371" s="81"/>
      <c r="AD371" s="81"/>
      <c r="AE371" s="81"/>
      <c r="AF371" s="81"/>
      <c r="AG371" s="81"/>
      <c r="AH371" s="168"/>
      <c r="AI371" s="97"/>
      <c r="AJ371" s="1083"/>
      <c r="AK371" s="1084"/>
      <c r="AL371" s="1084"/>
      <c r="AM371" s="1085"/>
      <c r="AN371" s="109"/>
      <c r="AO371" s="109"/>
      <c r="AP371" s="109"/>
      <c r="AQ371" s="105"/>
      <c r="AR371" s="105"/>
      <c r="AS371" s="105"/>
      <c r="AT371" s="105"/>
      <c r="AU371" s="105"/>
      <c r="AV371" s="105"/>
      <c r="AW371" s="105"/>
      <c r="AX371" s="105"/>
      <c r="AY371" s="1081"/>
      <c r="AZ371" s="1088"/>
      <c r="BA371" s="1081"/>
      <c r="BB371" s="82"/>
      <c r="BC371" s="82"/>
      <c r="BD371" s="122"/>
      <c r="BE371" s="109"/>
      <c r="BF371" s="109"/>
      <c r="BG371" s="109"/>
      <c r="BH371" s="105"/>
      <c r="BI371" s="105"/>
      <c r="BJ371" s="105"/>
      <c r="BK371" s="105"/>
      <c r="BL371" s="105"/>
      <c r="BM371" s="105"/>
      <c r="BN371" s="105"/>
      <c r="BO371" s="105"/>
      <c r="BP371" s="81"/>
      <c r="BQ371" s="81"/>
      <c r="BR371" s="81"/>
      <c r="BS371" s="81"/>
      <c r="BT371" s="81"/>
      <c r="BU371" s="81"/>
      <c r="BV371" s="81"/>
      <c r="BW371" s="81"/>
      <c r="BX371" s="81"/>
    </row>
    <row r="372" spans="1:76" ht="11.45" customHeight="1">
      <c r="A372" s="1079"/>
      <c r="B372" s="1087"/>
      <c r="C372" s="1079"/>
      <c r="D372" s="82"/>
      <c r="E372" s="82"/>
      <c r="F372" s="122"/>
      <c r="G372" s="109"/>
      <c r="H372" s="109"/>
      <c r="I372" s="109"/>
      <c r="J372" s="105"/>
      <c r="K372" s="105"/>
      <c r="L372" s="105"/>
      <c r="M372" s="105"/>
      <c r="N372" s="105"/>
      <c r="O372" s="105"/>
      <c r="P372" s="105"/>
      <c r="Q372" s="105"/>
      <c r="R372" s="1081"/>
      <c r="S372" s="1081"/>
      <c r="T372" s="1081"/>
      <c r="U372" s="1081"/>
      <c r="V372" s="1081"/>
      <c r="W372" s="110"/>
      <c r="X372" s="110"/>
      <c r="Y372" s="110"/>
      <c r="Z372" s="81"/>
      <c r="AA372" s="81"/>
      <c r="AB372" s="81"/>
      <c r="AC372" s="81"/>
      <c r="AD372" s="81"/>
      <c r="AE372" s="81"/>
      <c r="AF372" s="81"/>
      <c r="AG372" s="81"/>
      <c r="AH372" s="168"/>
      <c r="AI372" s="97"/>
      <c r="AJ372" s="1083"/>
      <c r="AK372" s="1084"/>
      <c r="AL372" s="1084"/>
      <c r="AM372" s="1085"/>
      <c r="AN372" s="109"/>
      <c r="AO372" s="109"/>
      <c r="AP372" s="109"/>
      <c r="AQ372" s="105"/>
      <c r="AR372" s="105"/>
      <c r="AS372" s="105"/>
      <c r="AT372" s="105"/>
      <c r="AU372" s="105"/>
      <c r="AV372" s="105"/>
      <c r="AW372" s="105"/>
      <c r="AX372" s="105"/>
      <c r="AY372" s="1081"/>
      <c r="AZ372" s="1088"/>
      <c r="BA372" s="1081"/>
      <c r="BB372" s="82"/>
      <c r="BC372" s="82"/>
      <c r="BD372" s="122"/>
      <c r="BE372" s="109"/>
      <c r="BF372" s="109"/>
      <c r="BG372" s="109"/>
      <c r="BH372" s="105"/>
      <c r="BI372" s="105"/>
      <c r="BJ372" s="105"/>
      <c r="BK372" s="105"/>
      <c r="BL372" s="105"/>
      <c r="BM372" s="105"/>
      <c r="BN372" s="105"/>
      <c r="BO372" s="105"/>
      <c r="BP372" s="81"/>
      <c r="BQ372" s="81"/>
      <c r="BR372" s="81"/>
      <c r="BS372" s="81"/>
      <c r="BT372" s="81"/>
      <c r="BU372" s="81"/>
      <c r="BV372" s="81"/>
      <c r="BW372" s="81"/>
      <c r="BX372" s="81"/>
    </row>
    <row r="373" spans="1:76" ht="11.45" customHeight="1">
      <c r="A373" s="1079"/>
      <c r="B373" s="1087"/>
      <c r="C373" s="1079"/>
      <c r="D373" s="82"/>
      <c r="E373" s="82"/>
      <c r="F373" s="122"/>
      <c r="G373" s="109"/>
      <c r="H373" s="109"/>
      <c r="I373" s="109"/>
      <c r="J373" s="105"/>
      <c r="K373" s="105"/>
      <c r="L373" s="105"/>
      <c r="M373" s="105"/>
      <c r="N373" s="105"/>
      <c r="O373" s="105"/>
      <c r="P373" s="105"/>
      <c r="Q373" s="105"/>
      <c r="R373" s="1081"/>
      <c r="S373" s="1081"/>
      <c r="T373" s="1081"/>
      <c r="U373" s="1081"/>
      <c r="V373" s="1081"/>
      <c r="W373" s="110"/>
      <c r="X373" s="110"/>
      <c r="Y373" s="110"/>
      <c r="Z373" s="81"/>
      <c r="AA373" s="81"/>
      <c r="AB373" s="81"/>
      <c r="AC373" s="81"/>
      <c r="AD373" s="81"/>
      <c r="AE373" s="81"/>
      <c r="AF373" s="81"/>
      <c r="AG373" s="81"/>
      <c r="AH373" s="168"/>
      <c r="AI373" s="97"/>
      <c r="AJ373" s="1083"/>
      <c r="AK373" s="1084"/>
      <c r="AL373" s="1084"/>
      <c r="AM373" s="1085"/>
      <c r="AN373" s="109"/>
      <c r="AO373" s="109"/>
      <c r="AP373" s="109"/>
      <c r="AQ373" s="105"/>
      <c r="AR373" s="105"/>
      <c r="AS373" s="105"/>
      <c r="AT373" s="105"/>
      <c r="AU373" s="105"/>
      <c r="AV373" s="105"/>
      <c r="AW373" s="105"/>
      <c r="AX373" s="105"/>
      <c r="AY373" s="1081"/>
      <c r="AZ373" s="1088"/>
      <c r="BA373" s="1081"/>
      <c r="BB373" s="82"/>
      <c r="BC373" s="82"/>
      <c r="BD373" s="122"/>
      <c r="BE373" s="109"/>
      <c r="BF373" s="109"/>
      <c r="BG373" s="109"/>
      <c r="BH373" s="105"/>
      <c r="BI373" s="105"/>
      <c r="BJ373" s="105"/>
      <c r="BK373" s="105"/>
      <c r="BL373" s="105"/>
      <c r="BM373" s="105"/>
      <c r="BN373" s="105"/>
      <c r="BO373" s="105"/>
      <c r="BP373" s="81"/>
      <c r="BQ373" s="81"/>
      <c r="BR373" s="81"/>
      <c r="BS373" s="81"/>
      <c r="BT373" s="81"/>
      <c r="BU373" s="81"/>
      <c r="BV373" s="81"/>
      <c r="BW373" s="81"/>
      <c r="BX373" s="81"/>
    </row>
    <row r="374" spans="1:76" ht="11.45" customHeight="1">
      <c r="A374" s="1079"/>
      <c r="B374" s="1087"/>
      <c r="C374" s="1079"/>
      <c r="D374" s="82"/>
      <c r="E374" s="82"/>
      <c r="F374" s="122"/>
      <c r="G374" s="109"/>
      <c r="H374" s="109"/>
      <c r="I374" s="109"/>
      <c r="J374" s="105"/>
      <c r="K374" s="105"/>
      <c r="L374" s="105"/>
      <c r="M374" s="105"/>
      <c r="N374" s="105"/>
      <c r="O374" s="105"/>
      <c r="P374" s="105"/>
      <c r="Q374" s="105"/>
      <c r="R374" s="1081"/>
      <c r="S374" s="1081"/>
      <c r="T374" s="1081"/>
      <c r="U374" s="1081"/>
      <c r="V374" s="1081"/>
      <c r="W374" s="110"/>
      <c r="X374" s="110"/>
      <c r="Y374" s="110"/>
      <c r="Z374" s="81"/>
      <c r="AA374" s="81"/>
      <c r="AB374" s="81"/>
      <c r="AC374" s="81"/>
      <c r="AD374" s="81"/>
      <c r="AE374" s="81"/>
      <c r="AF374" s="81"/>
      <c r="AG374" s="81"/>
      <c r="AH374" s="168"/>
      <c r="AI374" s="97"/>
      <c r="AJ374" s="1083"/>
      <c r="AK374" s="1084"/>
      <c r="AL374" s="1084"/>
      <c r="AM374" s="1085"/>
      <c r="AN374" s="109"/>
      <c r="AO374" s="109"/>
      <c r="AP374" s="109"/>
      <c r="AQ374" s="105"/>
      <c r="AR374" s="105"/>
      <c r="AS374" s="105"/>
      <c r="AT374" s="105"/>
      <c r="AU374" s="105"/>
      <c r="AV374" s="105"/>
      <c r="AW374" s="105"/>
      <c r="AX374" s="105"/>
      <c r="AY374" s="1081"/>
      <c r="AZ374" s="1088"/>
      <c r="BA374" s="1081"/>
      <c r="BB374" s="82"/>
      <c r="BC374" s="82"/>
      <c r="BD374" s="122"/>
      <c r="BE374" s="109"/>
      <c r="BF374" s="109"/>
      <c r="BG374" s="109"/>
      <c r="BH374" s="105"/>
      <c r="BI374" s="105"/>
      <c r="BJ374" s="105"/>
      <c r="BK374" s="105"/>
      <c r="BL374" s="105"/>
      <c r="BM374" s="105"/>
      <c r="BN374" s="105"/>
      <c r="BO374" s="105"/>
      <c r="BP374" s="81"/>
      <c r="BQ374" s="81"/>
      <c r="BR374" s="81"/>
      <c r="BS374" s="81"/>
      <c r="BT374" s="81"/>
      <c r="BU374" s="81"/>
      <c r="BV374" s="81"/>
      <c r="BW374" s="81"/>
      <c r="BX374" s="81"/>
    </row>
    <row r="375" spans="1:76" ht="11.45" customHeight="1">
      <c r="A375" s="1079"/>
      <c r="B375" s="1087"/>
      <c r="C375" s="1079"/>
      <c r="D375" s="82"/>
      <c r="E375" s="82"/>
      <c r="F375" s="122"/>
      <c r="G375" s="109"/>
      <c r="H375" s="109"/>
      <c r="I375" s="109"/>
      <c r="J375" s="105"/>
      <c r="K375" s="105"/>
      <c r="L375" s="105"/>
      <c r="M375" s="105"/>
      <c r="N375" s="105"/>
      <c r="O375" s="105"/>
      <c r="P375" s="105"/>
      <c r="Q375" s="105"/>
      <c r="R375" s="1081"/>
      <c r="S375" s="1081"/>
      <c r="T375" s="1081"/>
      <c r="U375" s="1081"/>
      <c r="V375" s="1081"/>
      <c r="W375" s="110"/>
      <c r="X375" s="110"/>
      <c r="Y375" s="110"/>
      <c r="Z375" s="81"/>
      <c r="AA375" s="81"/>
      <c r="AB375" s="81"/>
      <c r="AC375" s="81"/>
      <c r="AD375" s="81"/>
      <c r="AE375" s="81"/>
      <c r="AF375" s="81"/>
      <c r="AG375" s="81"/>
      <c r="AH375" s="168"/>
      <c r="AI375" s="97"/>
      <c r="AJ375" s="1083"/>
      <c r="AK375" s="1084"/>
      <c r="AL375" s="1084"/>
      <c r="AM375" s="1085"/>
      <c r="AN375" s="109"/>
      <c r="AO375" s="109"/>
      <c r="AP375" s="109"/>
      <c r="AQ375" s="105"/>
      <c r="AR375" s="105"/>
      <c r="AS375" s="105"/>
      <c r="AT375" s="105"/>
      <c r="AU375" s="105"/>
      <c r="AV375" s="105"/>
      <c r="AW375" s="105"/>
      <c r="AX375" s="105"/>
      <c r="AY375" s="1081"/>
      <c r="AZ375" s="1088"/>
      <c r="BA375" s="1081"/>
      <c r="BB375" s="82"/>
      <c r="BC375" s="82"/>
      <c r="BD375" s="122"/>
      <c r="BE375" s="109"/>
      <c r="BF375" s="109"/>
      <c r="BG375" s="109"/>
      <c r="BH375" s="105"/>
      <c r="BI375" s="105"/>
      <c r="BJ375" s="105"/>
      <c r="BK375" s="105"/>
      <c r="BL375" s="105"/>
      <c r="BM375" s="105"/>
      <c r="BN375" s="105"/>
      <c r="BO375" s="105"/>
      <c r="BP375" s="81"/>
      <c r="BQ375" s="81"/>
      <c r="BR375" s="81"/>
      <c r="BS375" s="81"/>
      <c r="BT375" s="81"/>
      <c r="BU375" s="81"/>
      <c r="BV375" s="81"/>
      <c r="BW375" s="81"/>
      <c r="BX375" s="81"/>
    </row>
    <row r="376" spans="1:76" ht="11.45" customHeight="1">
      <c r="A376" s="1079"/>
      <c r="B376" s="1087"/>
      <c r="C376" s="1079"/>
      <c r="D376" s="82"/>
      <c r="E376" s="82"/>
      <c r="F376" s="122"/>
      <c r="G376" s="109"/>
      <c r="H376" s="109"/>
      <c r="I376" s="109"/>
      <c r="J376" s="105"/>
      <c r="K376" s="105"/>
      <c r="L376" s="105"/>
      <c r="M376" s="105"/>
      <c r="N376" s="105"/>
      <c r="O376" s="105"/>
      <c r="P376" s="105"/>
      <c r="Q376" s="105"/>
      <c r="R376" s="1081"/>
      <c r="S376" s="1081"/>
      <c r="T376" s="1081"/>
      <c r="U376" s="1081"/>
      <c r="V376" s="1081"/>
      <c r="W376" s="110"/>
      <c r="X376" s="110"/>
      <c r="Y376" s="110"/>
      <c r="Z376" s="81"/>
      <c r="AA376" s="81"/>
      <c r="AB376" s="81"/>
      <c r="AC376" s="81"/>
      <c r="AD376" s="81"/>
      <c r="AE376" s="81"/>
      <c r="AF376" s="81"/>
      <c r="AG376" s="81"/>
      <c r="AH376" s="168"/>
      <c r="AI376" s="97"/>
      <c r="AJ376" s="1083"/>
      <c r="AK376" s="1084"/>
      <c r="AL376" s="1084"/>
      <c r="AM376" s="1085"/>
      <c r="AN376" s="109"/>
      <c r="AO376" s="109"/>
      <c r="AP376" s="109"/>
      <c r="AQ376" s="105"/>
      <c r="AR376" s="105"/>
      <c r="AS376" s="105"/>
      <c r="AT376" s="105"/>
      <c r="AU376" s="105"/>
      <c r="AV376" s="105"/>
      <c r="AW376" s="105"/>
      <c r="AX376" s="105"/>
      <c r="AY376" s="1081"/>
      <c r="AZ376" s="1088"/>
      <c r="BA376" s="1081"/>
      <c r="BB376" s="82"/>
      <c r="BC376" s="82"/>
      <c r="BD376" s="122"/>
      <c r="BE376" s="109"/>
      <c r="BF376" s="109"/>
      <c r="BG376" s="109"/>
      <c r="BH376" s="105"/>
      <c r="BI376" s="105"/>
      <c r="BJ376" s="105"/>
      <c r="BK376" s="105"/>
      <c r="BL376" s="105"/>
      <c r="BM376" s="105"/>
      <c r="BN376" s="105"/>
      <c r="BO376" s="105"/>
      <c r="BP376" s="81"/>
      <c r="BQ376" s="81"/>
      <c r="BR376" s="81"/>
      <c r="BS376" s="81"/>
      <c r="BT376" s="81"/>
      <c r="BU376" s="81"/>
      <c r="BV376" s="81"/>
      <c r="BW376" s="81"/>
      <c r="BX376" s="81"/>
    </row>
    <row r="377" spans="1:76" ht="11.45" customHeight="1">
      <c r="A377" s="1079"/>
      <c r="B377" s="1087"/>
      <c r="C377" s="1079"/>
      <c r="D377" s="82"/>
      <c r="E377" s="82"/>
      <c r="F377" s="122"/>
      <c r="G377" s="109"/>
      <c r="H377" s="109"/>
      <c r="I377" s="109"/>
      <c r="J377" s="105"/>
      <c r="K377" s="105"/>
      <c r="L377" s="105"/>
      <c r="M377" s="105"/>
      <c r="N377" s="105"/>
      <c r="O377" s="105"/>
      <c r="P377" s="105"/>
      <c r="Q377" s="105"/>
      <c r="R377" s="1081"/>
      <c r="S377" s="1081"/>
      <c r="T377" s="1081"/>
      <c r="U377" s="1081"/>
      <c r="V377" s="1081"/>
      <c r="W377" s="110"/>
      <c r="X377" s="110"/>
      <c r="Y377" s="110"/>
      <c r="Z377" s="81"/>
      <c r="AA377" s="81"/>
      <c r="AB377" s="81"/>
      <c r="AC377" s="81"/>
      <c r="AD377" s="81"/>
      <c r="AE377" s="81"/>
      <c r="AF377" s="81"/>
      <c r="AG377" s="81"/>
      <c r="AH377" s="168"/>
      <c r="AI377" s="97"/>
      <c r="AJ377" s="1083"/>
      <c r="AK377" s="1084"/>
      <c r="AL377" s="1084"/>
      <c r="AM377" s="1085"/>
      <c r="AN377" s="109"/>
      <c r="AO377" s="109"/>
      <c r="AP377" s="109"/>
      <c r="AQ377" s="105"/>
      <c r="AR377" s="105"/>
      <c r="AS377" s="105"/>
      <c r="AT377" s="105"/>
      <c r="AU377" s="105"/>
      <c r="AV377" s="105"/>
      <c r="AW377" s="105"/>
      <c r="AX377" s="105"/>
      <c r="AY377" s="1081"/>
      <c r="AZ377" s="1088"/>
      <c r="BA377" s="1081"/>
      <c r="BB377" s="82"/>
      <c r="BC377" s="82"/>
      <c r="BD377" s="122"/>
      <c r="BE377" s="109"/>
      <c r="BF377" s="109"/>
      <c r="BG377" s="109"/>
      <c r="BH377" s="105"/>
      <c r="BI377" s="105"/>
      <c r="BJ377" s="105"/>
      <c r="BK377" s="105"/>
      <c r="BL377" s="105"/>
      <c r="BM377" s="105"/>
      <c r="BN377" s="105"/>
      <c r="BO377" s="105"/>
      <c r="BP377" s="81"/>
      <c r="BQ377" s="81"/>
      <c r="BR377" s="81"/>
      <c r="BS377" s="81"/>
      <c r="BT377" s="81"/>
      <c r="BU377" s="81"/>
      <c r="BV377" s="81"/>
      <c r="BW377" s="81"/>
      <c r="BX377" s="81"/>
    </row>
    <row r="378" spans="1:76" ht="11.45" customHeight="1">
      <c r="A378" s="1079"/>
      <c r="B378" s="1087"/>
      <c r="C378" s="1079"/>
      <c r="D378" s="82"/>
      <c r="E378" s="82"/>
      <c r="F378" s="122"/>
      <c r="G378" s="109"/>
      <c r="H378" s="109"/>
      <c r="I378" s="109"/>
      <c r="J378" s="105"/>
      <c r="K378" s="105"/>
      <c r="L378" s="105"/>
      <c r="M378" s="105"/>
      <c r="N378" s="105"/>
      <c r="O378" s="105"/>
      <c r="P378" s="105"/>
      <c r="Q378" s="105"/>
      <c r="R378" s="1081"/>
      <c r="S378" s="1081"/>
      <c r="T378" s="1081"/>
      <c r="U378" s="1081"/>
      <c r="V378" s="1081"/>
      <c r="W378" s="110"/>
      <c r="X378" s="110"/>
      <c r="Y378" s="110"/>
      <c r="Z378" s="81"/>
      <c r="AA378" s="81"/>
      <c r="AB378" s="81"/>
      <c r="AC378" s="81"/>
      <c r="AD378" s="81"/>
      <c r="AE378" s="81"/>
      <c r="AF378" s="81"/>
      <c r="AG378" s="81"/>
      <c r="AH378" s="168"/>
      <c r="AI378" s="97"/>
      <c r="AJ378" s="1083"/>
      <c r="AK378" s="1084"/>
      <c r="AL378" s="1084"/>
      <c r="AM378" s="1085"/>
      <c r="AN378" s="109"/>
      <c r="AO378" s="109"/>
      <c r="AP378" s="109"/>
      <c r="AQ378" s="105"/>
      <c r="AR378" s="105"/>
      <c r="AS378" s="105"/>
      <c r="AT378" s="105"/>
      <c r="AU378" s="105"/>
      <c r="AV378" s="105"/>
      <c r="AW378" s="105"/>
      <c r="AX378" s="105"/>
      <c r="AY378" s="1081"/>
      <c r="AZ378" s="1088"/>
      <c r="BA378" s="1081"/>
      <c r="BB378" s="82"/>
      <c r="BC378" s="82"/>
      <c r="BD378" s="122"/>
      <c r="BE378" s="109"/>
      <c r="BF378" s="109"/>
      <c r="BG378" s="109"/>
      <c r="BH378" s="105"/>
      <c r="BI378" s="105"/>
      <c r="BJ378" s="105"/>
      <c r="BK378" s="105"/>
      <c r="BL378" s="105"/>
      <c r="BM378" s="105"/>
      <c r="BN378" s="105"/>
      <c r="BO378" s="105"/>
      <c r="BP378" s="81"/>
      <c r="BQ378" s="81"/>
      <c r="BR378" s="81"/>
      <c r="BS378" s="81"/>
      <c r="BT378" s="81"/>
      <c r="BU378" s="81"/>
      <c r="BV378" s="81"/>
      <c r="BW378" s="81"/>
      <c r="BX378" s="81"/>
    </row>
    <row r="379" spans="1:76" ht="11.45" customHeight="1">
      <c r="A379" s="1079"/>
      <c r="B379" s="1087"/>
      <c r="C379" s="1079"/>
      <c r="D379" s="82"/>
      <c r="E379" s="82"/>
      <c r="F379" s="122"/>
      <c r="G379" s="109"/>
      <c r="H379" s="109"/>
      <c r="I379" s="109"/>
      <c r="J379" s="105"/>
      <c r="K379" s="105"/>
      <c r="L379" s="105"/>
      <c r="M379" s="105"/>
      <c r="N379" s="105"/>
      <c r="O379" s="105"/>
      <c r="P379" s="105"/>
      <c r="Q379" s="105"/>
      <c r="R379" s="1081"/>
      <c r="S379" s="1081"/>
      <c r="T379" s="1081"/>
      <c r="U379" s="1081"/>
      <c r="V379" s="1081"/>
      <c r="W379" s="110"/>
      <c r="X379" s="110"/>
      <c r="Y379" s="110"/>
      <c r="Z379" s="81"/>
      <c r="AA379" s="81"/>
      <c r="AB379" s="81"/>
      <c r="AC379" s="81"/>
      <c r="AD379" s="81"/>
      <c r="AE379" s="81"/>
      <c r="AF379" s="81"/>
      <c r="AG379" s="81"/>
      <c r="AH379" s="168"/>
      <c r="AI379" s="97"/>
      <c r="AJ379" s="1083"/>
      <c r="AK379" s="1084"/>
      <c r="AL379" s="1084"/>
      <c r="AM379" s="1085"/>
      <c r="AN379" s="109"/>
      <c r="AO379" s="109"/>
      <c r="AP379" s="109"/>
      <c r="AQ379" s="105"/>
      <c r="AR379" s="105"/>
      <c r="AS379" s="105"/>
      <c r="AT379" s="105"/>
      <c r="AU379" s="105"/>
      <c r="AV379" s="105"/>
      <c r="AW379" s="105"/>
      <c r="AX379" s="105"/>
      <c r="AY379" s="1081"/>
      <c r="AZ379" s="1088"/>
      <c r="BA379" s="1081"/>
      <c r="BB379" s="82"/>
      <c r="BC379" s="82"/>
      <c r="BD379" s="122"/>
      <c r="BE379" s="109"/>
      <c r="BF379" s="109"/>
      <c r="BG379" s="109"/>
      <c r="BH379" s="105"/>
      <c r="BI379" s="105"/>
      <c r="BJ379" s="105"/>
      <c r="BK379" s="105"/>
      <c r="BL379" s="105"/>
      <c r="BM379" s="105"/>
      <c r="BN379" s="105"/>
      <c r="BO379" s="105"/>
      <c r="BP379" s="81"/>
      <c r="BQ379" s="81"/>
      <c r="BR379" s="81"/>
      <c r="BS379" s="81"/>
      <c r="BT379" s="81"/>
      <c r="BU379" s="81"/>
      <c r="BV379" s="81"/>
      <c r="BW379" s="81"/>
      <c r="BX379" s="81"/>
    </row>
    <row r="380" spans="1:76" ht="11.45" customHeight="1">
      <c r="A380" s="1079"/>
      <c r="B380" s="1087"/>
      <c r="C380" s="1079"/>
      <c r="D380" s="82"/>
      <c r="E380" s="82"/>
      <c r="F380" s="122"/>
      <c r="G380" s="109"/>
      <c r="H380" s="109"/>
      <c r="I380" s="109"/>
      <c r="J380" s="105"/>
      <c r="K380" s="105"/>
      <c r="L380" s="105"/>
      <c r="M380" s="105"/>
      <c r="N380" s="105"/>
      <c r="O380" s="105"/>
      <c r="P380" s="105"/>
      <c r="Q380" s="105"/>
      <c r="R380" s="1081"/>
      <c r="S380" s="1081"/>
      <c r="T380" s="1081"/>
      <c r="U380" s="1081"/>
      <c r="V380" s="1081"/>
      <c r="W380" s="110"/>
      <c r="X380" s="110"/>
      <c r="Y380" s="110"/>
      <c r="Z380" s="81"/>
      <c r="AA380" s="81"/>
      <c r="AB380" s="81"/>
      <c r="AC380" s="81"/>
      <c r="AD380" s="81"/>
      <c r="AE380" s="81"/>
      <c r="AF380" s="81"/>
      <c r="AG380" s="81"/>
      <c r="AH380" s="168"/>
      <c r="AI380" s="97"/>
      <c r="AJ380" s="1083"/>
      <c r="AK380" s="1084"/>
      <c r="AL380" s="1084"/>
      <c r="AM380" s="1085"/>
      <c r="AN380" s="109"/>
      <c r="AO380" s="109"/>
      <c r="AP380" s="109"/>
      <c r="AQ380" s="105"/>
      <c r="AR380" s="105"/>
      <c r="AS380" s="105"/>
      <c r="AT380" s="105"/>
      <c r="AU380" s="105"/>
      <c r="AV380" s="105"/>
      <c r="AW380" s="105"/>
      <c r="AX380" s="105"/>
      <c r="AY380" s="1081"/>
      <c r="AZ380" s="1088"/>
      <c r="BA380" s="1081"/>
      <c r="BB380" s="82"/>
      <c r="BC380" s="82"/>
      <c r="BD380" s="122"/>
      <c r="BE380" s="109"/>
      <c r="BF380" s="109"/>
      <c r="BG380" s="109"/>
      <c r="BH380" s="105"/>
      <c r="BI380" s="105"/>
      <c r="BJ380" s="105"/>
      <c r="BK380" s="105"/>
      <c r="BL380" s="105"/>
      <c r="BM380" s="105"/>
      <c r="BN380" s="105"/>
      <c r="BO380" s="105"/>
      <c r="BP380" s="81"/>
      <c r="BQ380" s="81"/>
      <c r="BR380" s="81"/>
      <c r="BS380" s="81"/>
      <c r="BT380" s="81"/>
      <c r="BU380" s="81"/>
      <c r="BV380" s="81"/>
      <c r="BW380" s="81"/>
      <c r="BX380" s="81"/>
    </row>
    <row r="381" spans="1:76" ht="11.45" customHeight="1">
      <c r="A381" s="1079"/>
      <c r="B381" s="1087"/>
      <c r="C381" s="1079"/>
      <c r="D381" s="82"/>
      <c r="E381" s="82"/>
      <c r="F381" s="122"/>
      <c r="G381" s="109"/>
      <c r="H381" s="109"/>
      <c r="I381" s="109"/>
      <c r="J381" s="105"/>
      <c r="K381" s="105"/>
      <c r="L381" s="105"/>
      <c r="M381" s="105"/>
      <c r="N381" s="105"/>
      <c r="O381" s="105"/>
      <c r="P381" s="105"/>
      <c r="Q381" s="105"/>
      <c r="R381" s="1081"/>
      <c r="S381" s="1081"/>
      <c r="T381" s="1081"/>
      <c r="U381" s="1081"/>
      <c r="V381" s="1081"/>
      <c r="W381" s="110"/>
      <c r="X381" s="110"/>
      <c r="Y381" s="110"/>
      <c r="Z381" s="81"/>
      <c r="AA381" s="81"/>
      <c r="AB381" s="81"/>
      <c r="AC381" s="81"/>
      <c r="AD381" s="81"/>
      <c r="AE381" s="81"/>
      <c r="AF381" s="81"/>
      <c r="AG381" s="81"/>
      <c r="AH381" s="168"/>
      <c r="AI381" s="97"/>
      <c r="AJ381" s="1083"/>
      <c r="AK381" s="1084"/>
      <c r="AL381" s="1084"/>
      <c r="AM381" s="1085"/>
      <c r="AN381" s="109"/>
      <c r="AO381" s="109"/>
      <c r="AP381" s="109"/>
      <c r="AQ381" s="105"/>
      <c r="AR381" s="105"/>
      <c r="AS381" s="105"/>
      <c r="AT381" s="105"/>
      <c r="AU381" s="105"/>
      <c r="AV381" s="105"/>
      <c r="AW381" s="105"/>
      <c r="AX381" s="105"/>
      <c r="AY381" s="1081"/>
      <c r="AZ381" s="1088"/>
      <c r="BA381" s="1081"/>
      <c r="BB381" s="82"/>
      <c r="BC381" s="82"/>
      <c r="BD381" s="122"/>
      <c r="BE381" s="109"/>
      <c r="BF381" s="109"/>
      <c r="BG381" s="109"/>
      <c r="BH381" s="105"/>
      <c r="BI381" s="105"/>
      <c r="BJ381" s="105"/>
      <c r="BK381" s="105"/>
      <c r="BL381" s="105"/>
      <c r="BM381" s="105"/>
      <c r="BN381" s="105"/>
      <c r="BO381" s="105"/>
      <c r="BP381" s="81"/>
      <c r="BQ381" s="81"/>
      <c r="BR381" s="81"/>
      <c r="BS381" s="81"/>
      <c r="BT381" s="81"/>
      <c r="BU381" s="81"/>
      <c r="BV381" s="81"/>
      <c r="BW381" s="81"/>
      <c r="BX381" s="81"/>
    </row>
    <row r="382" spans="1:76" ht="11.45" customHeight="1">
      <c r="A382" s="1079"/>
      <c r="B382" s="1087"/>
      <c r="C382" s="1079"/>
      <c r="D382" s="82"/>
      <c r="E382" s="82"/>
      <c r="F382" s="122"/>
      <c r="G382" s="109"/>
      <c r="H382" s="109"/>
      <c r="I382" s="109"/>
      <c r="J382" s="105"/>
      <c r="K382" s="105"/>
      <c r="L382" s="105"/>
      <c r="M382" s="105"/>
      <c r="N382" s="105"/>
      <c r="O382" s="105"/>
      <c r="P382" s="105"/>
      <c r="Q382" s="105"/>
      <c r="R382" s="1081"/>
      <c r="S382" s="1081"/>
      <c r="T382" s="1081"/>
      <c r="U382" s="1081"/>
      <c r="V382" s="1081"/>
      <c r="W382" s="110"/>
      <c r="X382" s="110"/>
      <c r="Y382" s="110"/>
      <c r="Z382" s="81"/>
      <c r="AA382" s="81"/>
      <c r="AB382" s="81"/>
      <c r="AC382" s="81"/>
      <c r="AD382" s="81"/>
      <c r="AE382" s="81"/>
      <c r="AF382" s="81"/>
      <c r="AG382" s="81"/>
      <c r="AH382" s="168"/>
      <c r="AI382" s="97"/>
      <c r="AJ382" s="1083"/>
      <c r="AK382" s="1084"/>
      <c r="AL382" s="1084"/>
      <c r="AM382" s="1085"/>
      <c r="AN382" s="109"/>
      <c r="AO382" s="109"/>
      <c r="AP382" s="109"/>
      <c r="AQ382" s="105"/>
      <c r="AR382" s="105"/>
      <c r="AS382" s="105"/>
      <c r="AT382" s="105"/>
      <c r="AU382" s="105"/>
      <c r="AV382" s="105"/>
      <c r="AW382" s="105"/>
      <c r="AX382" s="105"/>
      <c r="AY382" s="1081"/>
      <c r="AZ382" s="1088"/>
      <c r="BA382" s="1081"/>
      <c r="BB382" s="82"/>
      <c r="BC382" s="82"/>
      <c r="BD382" s="122"/>
      <c r="BE382" s="109"/>
      <c r="BF382" s="109"/>
      <c r="BG382" s="109"/>
      <c r="BH382" s="105"/>
      <c r="BI382" s="105"/>
      <c r="BJ382" s="105"/>
      <c r="BK382" s="105"/>
      <c r="BL382" s="105"/>
      <c r="BM382" s="105"/>
      <c r="BN382" s="105"/>
      <c r="BO382" s="105"/>
      <c r="BP382" s="81"/>
      <c r="BQ382" s="81"/>
      <c r="BR382" s="81"/>
      <c r="BS382" s="81"/>
      <c r="BT382" s="81"/>
      <c r="BU382" s="81"/>
      <c r="BV382" s="81"/>
      <c r="BW382" s="81"/>
      <c r="BX382" s="81"/>
    </row>
    <row r="383" spans="1:76" ht="11.45" customHeight="1">
      <c r="A383" s="1079"/>
      <c r="B383" s="1087"/>
      <c r="C383" s="1079"/>
      <c r="D383" s="82"/>
      <c r="E383" s="82"/>
      <c r="F383" s="122"/>
      <c r="G383" s="109"/>
      <c r="H383" s="109"/>
      <c r="I383" s="109"/>
      <c r="J383" s="105"/>
      <c r="K383" s="105"/>
      <c r="L383" s="105"/>
      <c r="M383" s="105"/>
      <c r="N383" s="105"/>
      <c r="O383" s="105"/>
      <c r="P383" s="105"/>
      <c r="Q383" s="105"/>
      <c r="R383" s="1081"/>
      <c r="S383" s="1081"/>
      <c r="T383" s="1081"/>
      <c r="U383" s="1081"/>
      <c r="V383" s="1081"/>
      <c r="W383" s="110"/>
      <c r="X383" s="110"/>
      <c r="Y383" s="110"/>
      <c r="Z383" s="81"/>
      <c r="AA383" s="81"/>
      <c r="AB383" s="81"/>
      <c r="AC383" s="81"/>
      <c r="AD383" s="81"/>
      <c r="AE383" s="81"/>
      <c r="AF383" s="81"/>
      <c r="AG383" s="81"/>
      <c r="AH383" s="168"/>
      <c r="AI383" s="97"/>
      <c r="AJ383" s="1083"/>
      <c r="AK383" s="1084"/>
      <c r="AL383" s="1084"/>
      <c r="AM383" s="1085"/>
      <c r="AN383" s="109"/>
      <c r="AO383" s="109"/>
      <c r="AP383" s="109"/>
      <c r="AQ383" s="105"/>
      <c r="AR383" s="105"/>
      <c r="AS383" s="105"/>
      <c r="AT383" s="105"/>
      <c r="AU383" s="105"/>
      <c r="AV383" s="105"/>
      <c r="AW383" s="105"/>
      <c r="AX383" s="105"/>
      <c r="AY383" s="1081"/>
      <c r="AZ383" s="1088"/>
      <c r="BA383" s="1081"/>
      <c r="BB383" s="82"/>
      <c r="BC383" s="82"/>
      <c r="BD383" s="122"/>
      <c r="BE383" s="109"/>
      <c r="BF383" s="109"/>
      <c r="BG383" s="109"/>
      <c r="BH383" s="105"/>
      <c r="BI383" s="105"/>
      <c r="BJ383" s="105"/>
      <c r="BK383" s="105"/>
      <c r="BL383" s="105"/>
      <c r="BM383" s="105"/>
      <c r="BN383" s="105"/>
      <c r="BO383" s="105"/>
      <c r="BP383" s="81"/>
      <c r="BQ383" s="81"/>
      <c r="BR383" s="81"/>
      <c r="BS383" s="81"/>
      <c r="BT383" s="81"/>
      <c r="BU383" s="81"/>
      <c r="BV383" s="81"/>
      <c r="BW383" s="81"/>
      <c r="BX383" s="81"/>
    </row>
    <row r="384" spans="1:76" ht="11.45" customHeight="1">
      <c r="A384" s="1079"/>
      <c r="B384" s="1087"/>
      <c r="C384" s="1079"/>
      <c r="D384" s="82"/>
      <c r="E384" s="82"/>
      <c r="F384" s="122"/>
      <c r="G384" s="109"/>
      <c r="H384" s="109"/>
      <c r="I384" s="109"/>
      <c r="J384" s="105"/>
      <c r="K384" s="105"/>
      <c r="L384" s="105"/>
      <c r="M384" s="105"/>
      <c r="N384" s="105"/>
      <c r="O384" s="105"/>
      <c r="P384" s="105"/>
      <c r="Q384" s="105"/>
      <c r="R384" s="1081"/>
      <c r="S384" s="1081"/>
      <c r="T384" s="1081"/>
      <c r="U384" s="1081"/>
      <c r="V384" s="1081"/>
      <c r="W384" s="110"/>
      <c r="X384" s="110"/>
      <c r="Y384" s="110"/>
      <c r="Z384" s="81"/>
      <c r="AA384" s="81"/>
      <c r="AB384" s="81"/>
      <c r="AC384" s="81"/>
      <c r="AD384" s="81"/>
      <c r="AE384" s="81"/>
      <c r="AF384" s="81"/>
      <c r="AG384" s="81"/>
      <c r="AH384" s="168"/>
      <c r="AI384" s="97"/>
      <c r="AJ384" s="1083"/>
      <c r="AK384" s="1084"/>
      <c r="AL384" s="1084"/>
      <c r="AM384" s="1085"/>
      <c r="AN384" s="109"/>
      <c r="AO384" s="109"/>
      <c r="AP384" s="109"/>
      <c r="AQ384" s="105"/>
      <c r="AR384" s="105"/>
      <c r="AS384" s="105"/>
      <c r="AT384" s="105"/>
      <c r="AU384" s="105"/>
      <c r="AV384" s="105"/>
      <c r="AW384" s="105"/>
      <c r="AX384" s="105"/>
      <c r="AY384" s="1081"/>
      <c r="AZ384" s="1088"/>
      <c r="BA384" s="1081"/>
      <c r="BB384" s="82"/>
      <c r="BC384" s="82"/>
      <c r="BD384" s="122"/>
      <c r="BE384" s="109"/>
      <c r="BF384" s="109"/>
      <c r="BG384" s="109"/>
      <c r="BH384" s="105"/>
      <c r="BI384" s="105"/>
      <c r="BJ384" s="105"/>
      <c r="BK384" s="105"/>
      <c r="BL384" s="105"/>
      <c r="BM384" s="105"/>
      <c r="BN384" s="105"/>
      <c r="BO384" s="105"/>
      <c r="BP384" s="81"/>
      <c r="BQ384" s="81"/>
      <c r="BR384" s="81"/>
      <c r="BS384" s="81"/>
      <c r="BT384" s="81"/>
      <c r="BU384" s="81"/>
      <c r="BV384" s="81"/>
      <c r="BW384" s="81"/>
      <c r="BX384" s="81"/>
    </row>
    <row r="385" spans="1:76" ht="11.45" customHeight="1">
      <c r="A385" s="1079"/>
      <c r="B385" s="1087"/>
      <c r="C385" s="1079"/>
      <c r="D385" s="82"/>
      <c r="E385" s="82"/>
      <c r="F385" s="122"/>
      <c r="G385" s="109"/>
      <c r="H385" s="109"/>
      <c r="I385" s="109"/>
      <c r="J385" s="105"/>
      <c r="K385" s="105"/>
      <c r="L385" s="105"/>
      <c r="M385" s="105"/>
      <c r="N385" s="105"/>
      <c r="O385" s="105"/>
      <c r="P385" s="105"/>
      <c r="Q385" s="105"/>
      <c r="R385" s="1081"/>
      <c r="S385" s="1081"/>
      <c r="T385" s="1081"/>
      <c r="U385" s="1081"/>
      <c r="V385" s="1081"/>
      <c r="W385" s="110"/>
      <c r="X385" s="110"/>
      <c r="Y385" s="110"/>
      <c r="Z385" s="81"/>
      <c r="AA385" s="81"/>
      <c r="AB385" s="81"/>
      <c r="AC385" s="81"/>
      <c r="AD385" s="81"/>
      <c r="AE385" s="81"/>
      <c r="AF385" s="81"/>
      <c r="AG385" s="81"/>
      <c r="AH385" s="168"/>
      <c r="AI385" s="97"/>
      <c r="AJ385" s="1083"/>
      <c r="AK385" s="1084"/>
      <c r="AL385" s="1084"/>
      <c r="AM385" s="1085"/>
      <c r="AN385" s="109"/>
      <c r="AO385" s="109"/>
      <c r="AP385" s="109"/>
      <c r="AQ385" s="105"/>
      <c r="AR385" s="105"/>
      <c r="AS385" s="105"/>
      <c r="AT385" s="105"/>
      <c r="AU385" s="105"/>
      <c r="AV385" s="105"/>
      <c r="AW385" s="105"/>
      <c r="AX385" s="105"/>
      <c r="AY385" s="1081"/>
      <c r="AZ385" s="1088"/>
      <c r="BA385" s="1081"/>
      <c r="BB385" s="1081"/>
      <c r="BC385" s="1081"/>
      <c r="BD385" s="1081"/>
      <c r="BE385" s="170"/>
      <c r="BF385" s="170"/>
      <c r="BG385" s="170"/>
      <c r="BH385" s="81"/>
      <c r="BI385" s="81"/>
      <c r="BJ385" s="81"/>
      <c r="BK385" s="81"/>
      <c r="BL385" s="81"/>
      <c r="BM385" s="81"/>
      <c r="BN385" s="81"/>
      <c r="BO385" s="81"/>
      <c r="BP385" s="81"/>
      <c r="BQ385" s="81"/>
      <c r="BR385" s="81"/>
      <c r="BS385" s="81"/>
      <c r="BT385" s="81"/>
      <c r="BU385" s="81"/>
      <c r="BV385" s="81"/>
      <c r="BW385" s="81"/>
      <c r="BX385" s="81"/>
    </row>
    <row r="386" spans="1:76" ht="11.45" customHeight="1">
      <c r="A386" s="1079"/>
      <c r="B386" s="1087"/>
      <c r="C386" s="1079"/>
      <c r="D386" s="82"/>
      <c r="E386" s="82"/>
      <c r="F386" s="122"/>
      <c r="G386" s="109"/>
      <c r="H386" s="109"/>
      <c r="I386" s="109"/>
      <c r="J386" s="105"/>
      <c r="K386" s="105"/>
      <c r="L386" s="105"/>
      <c r="M386" s="105"/>
      <c r="N386" s="105"/>
      <c r="O386" s="105"/>
      <c r="P386" s="105"/>
      <c r="Q386" s="105"/>
      <c r="R386" s="1081"/>
      <c r="S386" s="1081"/>
      <c r="T386" s="1081"/>
      <c r="U386" s="1081"/>
      <c r="V386" s="1081"/>
      <c r="W386" s="110"/>
      <c r="X386" s="110"/>
      <c r="Y386" s="110"/>
      <c r="Z386" s="81"/>
      <c r="AA386" s="81"/>
      <c r="AB386" s="81"/>
      <c r="AC386" s="81"/>
      <c r="AD386" s="81"/>
      <c r="AE386" s="81"/>
      <c r="AF386" s="81"/>
      <c r="AG386" s="81"/>
      <c r="AH386" s="168"/>
      <c r="AI386" s="97"/>
      <c r="AJ386" s="1083"/>
      <c r="AK386" s="1084"/>
      <c r="AL386" s="1084"/>
      <c r="AM386" s="1085"/>
      <c r="AN386" s="109"/>
      <c r="AO386" s="109"/>
      <c r="AP386" s="109"/>
      <c r="AQ386" s="105"/>
      <c r="AR386" s="105"/>
      <c r="AS386" s="105"/>
      <c r="AT386" s="105"/>
      <c r="AU386" s="105"/>
      <c r="AV386" s="105"/>
      <c r="AW386" s="105"/>
      <c r="AX386" s="105"/>
      <c r="AY386" s="1081"/>
      <c r="AZ386" s="1088"/>
      <c r="BA386" s="1081"/>
      <c r="BB386" s="1081"/>
      <c r="BC386" s="1081"/>
      <c r="BD386" s="1081"/>
      <c r="BE386" s="170"/>
      <c r="BF386" s="170"/>
      <c r="BG386" s="170"/>
      <c r="BH386" s="81"/>
      <c r="BI386" s="81"/>
      <c r="BJ386" s="81"/>
      <c r="BK386" s="81"/>
      <c r="BL386" s="81"/>
      <c r="BM386" s="81"/>
      <c r="BN386" s="81"/>
      <c r="BO386" s="81"/>
      <c r="BP386" s="81"/>
      <c r="BQ386" s="81"/>
      <c r="BR386" s="81"/>
      <c r="BS386" s="81"/>
      <c r="BT386" s="81"/>
      <c r="BU386" s="81"/>
      <c r="BV386" s="81"/>
      <c r="BW386" s="81"/>
      <c r="BX386" s="81"/>
    </row>
    <row r="387" spans="1:76" ht="11.45" customHeight="1">
      <c r="A387" s="1079"/>
      <c r="B387" s="1087"/>
      <c r="C387" s="1079"/>
      <c r="D387" s="82"/>
      <c r="E387" s="82"/>
      <c r="F387" s="122"/>
      <c r="G387" s="109"/>
      <c r="H387" s="109"/>
      <c r="I387" s="109"/>
      <c r="J387" s="105"/>
      <c r="K387" s="105"/>
      <c r="L387" s="105"/>
      <c r="M387" s="105"/>
      <c r="N387" s="105"/>
      <c r="O387" s="105"/>
      <c r="P387" s="105"/>
      <c r="Q387" s="105"/>
      <c r="R387" s="1081"/>
      <c r="S387" s="1081"/>
      <c r="T387" s="1081"/>
      <c r="U387" s="1081"/>
      <c r="V387" s="1081"/>
      <c r="W387" s="110"/>
      <c r="X387" s="110"/>
      <c r="Y387" s="110"/>
      <c r="Z387" s="81"/>
      <c r="AA387" s="81"/>
      <c r="AB387" s="81"/>
      <c r="AC387" s="81"/>
      <c r="AD387" s="81"/>
      <c r="AE387" s="81"/>
      <c r="AF387" s="81"/>
      <c r="AG387" s="81"/>
      <c r="AH387" s="168"/>
      <c r="AI387" s="97"/>
      <c r="AJ387" s="1083"/>
      <c r="AK387" s="1083"/>
      <c r="AL387" s="1083"/>
      <c r="AM387" s="1083"/>
      <c r="AN387" s="110"/>
      <c r="AO387" s="110"/>
      <c r="AP387" s="110"/>
      <c r="AQ387" s="81"/>
      <c r="AR387" s="81"/>
      <c r="AS387" s="81"/>
      <c r="AT387" s="81"/>
      <c r="AU387" s="81"/>
      <c r="AV387" s="81"/>
      <c r="AW387" s="81"/>
      <c r="AX387" s="81"/>
      <c r="AY387" s="1081"/>
      <c r="AZ387" s="1088"/>
      <c r="BA387" s="1081"/>
      <c r="BB387" s="1081"/>
      <c r="BC387" s="1081"/>
      <c r="BD387" s="1081"/>
      <c r="BE387" s="170"/>
      <c r="BF387" s="170"/>
      <c r="BG387" s="170"/>
      <c r="BH387" s="81"/>
      <c r="BI387" s="81"/>
      <c r="BJ387" s="81"/>
      <c r="BK387" s="81"/>
      <c r="BL387" s="81"/>
      <c r="BM387" s="81"/>
      <c r="BN387" s="81"/>
      <c r="BO387" s="81"/>
      <c r="BP387" s="81"/>
      <c r="BQ387" s="81"/>
      <c r="BR387" s="81"/>
      <c r="BS387" s="81"/>
      <c r="BT387" s="81"/>
      <c r="BU387" s="81"/>
      <c r="BV387" s="81"/>
      <c r="BW387" s="81"/>
      <c r="BX387" s="81"/>
    </row>
    <row r="388" spans="1:76" ht="11.45" customHeight="1">
      <c r="A388" s="1079"/>
      <c r="B388" s="1087"/>
      <c r="C388" s="1079"/>
      <c r="D388" s="82"/>
      <c r="E388" s="82"/>
      <c r="F388" s="122"/>
      <c r="G388" s="109"/>
      <c r="H388" s="109"/>
      <c r="I388" s="109"/>
      <c r="J388" s="105"/>
      <c r="K388" s="105"/>
      <c r="L388" s="105"/>
      <c r="M388" s="105"/>
      <c r="N388" s="105"/>
      <c r="O388" s="105"/>
      <c r="P388" s="105"/>
      <c r="Q388" s="105"/>
      <c r="R388" s="1081"/>
      <c r="S388" s="1081"/>
      <c r="T388" s="1081"/>
      <c r="U388" s="1081"/>
      <c r="V388" s="1081"/>
      <c r="W388" s="110"/>
      <c r="X388" s="110"/>
      <c r="Y388" s="110"/>
      <c r="Z388" s="81"/>
      <c r="AA388" s="81"/>
      <c r="AB388" s="81"/>
      <c r="AC388" s="81"/>
      <c r="AD388" s="81"/>
      <c r="AE388" s="81"/>
      <c r="AF388" s="81"/>
      <c r="AG388" s="81"/>
      <c r="AH388" s="168"/>
      <c r="AI388" s="97"/>
      <c r="AJ388" s="1083"/>
      <c r="AK388" s="1083"/>
      <c r="AL388" s="1083"/>
      <c r="AM388" s="1083"/>
      <c r="AN388" s="110"/>
      <c r="AO388" s="110"/>
      <c r="AP388" s="110"/>
      <c r="AQ388" s="81"/>
      <c r="AR388" s="81"/>
      <c r="AS388" s="81"/>
      <c r="AT388" s="81"/>
      <c r="AU388" s="81"/>
      <c r="AV388" s="81"/>
      <c r="AW388" s="81"/>
      <c r="AX388" s="81"/>
      <c r="AY388" s="1081"/>
      <c r="AZ388" s="1088"/>
      <c r="BA388" s="1081"/>
      <c r="BB388" s="1081"/>
      <c r="BC388" s="1081"/>
      <c r="BD388" s="1081"/>
      <c r="BE388" s="170"/>
      <c r="BF388" s="170"/>
      <c r="BG388" s="170"/>
      <c r="BH388" s="81"/>
      <c r="BI388" s="81"/>
      <c r="BJ388" s="81"/>
      <c r="BK388" s="81"/>
      <c r="BL388" s="81"/>
      <c r="BM388" s="81"/>
      <c r="BN388" s="81"/>
      <c r="BO388" s="81"/>
      <c r="BP388" s="81"/>
      <c r="BQ388" s="81"/>
      <c r="BR388" s="81"/>
      <c r="BS388" s="81"/>
      <c r="BT388" s="81"/>
      <c r="BU388" s="81"/>
      <c r="BV388" s="81"/>
      <c r="BW388" s="81"/>
      <c r="BX388" s="81"/>
    </row>
    <row r="389" spans="1:76" ht="11.45" customHeight="1">
      <c r="A389" s="1079"/>
      <c r="B389" s="1087"/>
      <c r="C389" s="1079"/>
      <c r="D389" s="82"/>
      <c r="E389" s="82"/>
      <c r="F389" s="122"/>
      <c r="G389" s="109"/>
      <c r="H389" s="109"/>
      <c r="I389" s="109"/>
      <c r="J389" s="105"/>
      <c r="K389" s="105"/>
      <c r="L389" s="105"/>
      <c r="M389" s="105"/>
      <c r="N389" s="105"/>
      <c r="O389" s="105"/>
      <c r="P389" s="105"/>
      <c r="Q389" s="105"/>
      <c r="R389" s="1081"/>
      <c r="S389" s="1081"/>
      <c r="T389" s="1081"/>
      <c r="U389" s="1081"/>
      <c r="V389" s="1081"/>
      <c r="W389" s="110"/>
      <c r="X389" s="110"/>
      <c r="Y389" s="110"/>
      <c r="Z389" s="81"/>
      <c r="AA389" s="81"/>
      <c r="AB389" s="81"/>
      <c r="AC389" s="81"/>
      <c r="AD389" s="81"/>
      <c r="AE389" s="81"/>
      <c r="AF389" s="81"/>
      <c r="AG389" s="81"/>
      <c r="AH389" s="168"/>
      <c r="AI389" s="97"/>
      <c r="AJ389" s="1083"/>
      <c r="AK389" s="1083"/>
      <c r="AL389" s="1083"/>
      <c r="AM389" s="1083"/>
      <c r="AN389" s="110"/>
      <c r="AO389" s="110"/>
      <c r="AP389" s="110"/>
      <c r="AQ389" s="81"/>
      <c r="AR389" s="81"/>
      <c r="AS389" s="81"/>
      <c r="AT389" s="81"/>
      <c r="AU389" s="81"/>
      <c r="AV389" s="81"/>
      <c r="AW389" s="81"/>
      <c r="AX389" s="81"/>
      <c r="AY389" s="1081"/>
      <c r="AZ389" s="1088"/>
      <c r="BA389" s="1081"/>
      <c r="BB389" s="1081"/>
      <c r="BC389" s="1081"/>
      <c r="BD389" s="1081"/>
      <c r="BE389" s="170"/>
      <c r="BF389" s="170"/>
      <c r="BG389" s="170"/>
      <c r="BH389" s="81"/>
      <c r="BI389" s="81"/>
      <c r="BJ389" s="81"/>
      <c r="BK389" s="81"/>
      <c r="BL389" s="81"/>
      <c r="BM389" s="81"/>
      <c r="BN389" s="81"/>
      <c r="BO389" s="81"/>
      <c r="BP389" s="81"/>
      <c r="BQ389" s="81"/>
      <c r="BR389" s="81"/>
      <c r="BS389" s="81"/>
      <c r="BT389" s="81"/>
      <c r="BU389" s="81"/>
      <c r="BV389" s="81"/>
      <c r="BW389" s="81"/>
      <c r="BX389" s="81"/>
    </row>
    <row r="390" spans="1:76" ht="11.45" customHeight="1">
      <c r="A390" s="1079"/>
      <c r="B390" s="1087"/>
      <c r="C390" s="1079"/>
      <c r="D390" s="82"/>
      <c r="E390" s="82"/>
      <c r="F390" s="122"/>
      <c r="G390" s="109"/>
      <c r="H390" s="109"/>
      <c r="I390" s="109"/>
      <c r="J390" s="105"/>
      <c r="K390" s="105"/>
      <c r="L390" s="105"/>
      <c r="M390" s="105"/>
      <c r="N390" s="105"/>
      <c r="O390" s="105"/>
      <c r="P390" s="105"/>
      <c r="Q390" s="105"/>
      <c r="R390" s="1081"/>
      <c r="S390" s="1081"/>
      <c r="T390" s="1081"/>
      <c r="U390" s="1081"/>
      <c r="V390" s="1081"/>
      <c r="W390" s="110"/>
      <c r="X390" s="110"/>
      <c r="Y390" s="110"/>
      <c r="Z390" s="81"/>
      <c r="AA390" s="81"/>
      <c r="AB390" s="81"/>
      <c r="AC390" s="81"/>
      <c r="AD390" s="81"/>
      <c r="AE390" s="81"/>
      <c r="AF390" s="81"/>
      <c r="AG390" s="81"/>
      <c r="AH390" s="168"/>
      <c r="AI390" s="97"/>
      <c r="AJ390" s="1083"/>
      <c r="AK390" s="1083"/>
      <c r="AL390" s="1083"/>
      <c r="AM390" s="1083"/>
      <c r="AN390" s="110"/>
      <c r="AO390" s="110"/>
      <c r="AP390" s="110"/>
      <c r="AQ390" s="81"/>
      <c r="AR390" s="81"/>
      <c r="AS390" s="81"/>
      <c r="AT390" s="81"/>
      <c r="AU390" s="81"/>
      <c r="AV390" s="81"/>
      <c r="AW390" s="81"/>
      <c r="AX390" s="81"/>
      <c r="AY390" s="1081"/>
      <c r="AZ390" s="1088"/>
      <c r="BA390" s="1081"/>
      <c r="BB390" s="1081"/>
      <c r="BC390" s="1081"/>
      <c r="BD390" s="1081"/>
      <c r="BE390" s="170"/>
      <c r="BF390" s="170"/>
      <c r="BG390" s="170"/>
      <c r="BH390" s="81"/>
      <c r="BI390" s="81"/>
      <c r="BJ390" s="81"/>
      <c r="BK390" s="81"/>
      <c r="BL390" s="81"/>
      <c r="BM390" s="81"/>
      <c r="BN390" s="81"/>
      <c r="BO390" s="81"/>
      <c r="BP390" s="81"/>
      <c r="BQ390" s="81"/>
      <c r="BR390" s="81"/>
      <c r="BS390" s="81"/>
      <c r="BT390" s="81"/>
      <c r="BU390" s="81"/>
      <c r="BV390" s="81"/>
      <c r="BW390" s="81"/>
      <c r="BX390" s="81"/>
    </row>
    <row r="391" spans="1:76" ht="12.75" customHeight="1">
      <c r="A391" s="1079"/>
      <c r="B391" s="1087"/>
      <c r="C391" s="1079"/>
      <c r="D391" s="82"/>
      <c r="E391" s="82"/>
      <c r="F391" s="122"/>
      <c r="G391" s="109"/>
      <c r="H391" s="109"/>
      <c r="I391" s="109"/>
      <c r="J391" s="105"/>
      <c r="K391" s="105"/>
      <c r="L391" s="105"/>
      <c r="M391" s="105"/>
      <c r="N391" s="105"/>
      <c r="O391" s="105"/>
      <c r="P391" s="105"/>
      <c r="Q391" s="105"/>
      <c r="R391" s="1081"/>
      <c r="S391" s="1081"/>
      <c r="T391" s="1081"/>
      <c r="U391" s="1081"/>
      <c r="V391" s="1081"/>
      <c r="W391" s="110"/>
      <c r="X391" s="110"/>
      <c r="Y391" s="110"/>
      <c r="Z391" s="81"/>
      <c r="AA391" s="81"/>
      <c r="AB391" s="81"/>
      <c r="AC391" s="81"/>
      <c r="AD391" s="81"/>
      <c r="AE391" s="81"/>
      <c r="AF391" s="81"/>
      <c r="AG391" s="81"/>
      <c r="AH391" s="168"/>
      <c r="AI391" s="97"/>
      <c r="AJ391" s="1083"/>
      <c r="AK391" s="1083"/>
      <c r="AL391" s="1083"/>
      <c r="AM391" s="1083"/>
      <c r="AN391" s="110"/>
      <c r="AO391" s="110"/>
      <c r="AP391" s="110"/>
      <c r="AQ391" s="81"/>
      <c r="AR391" s="81"/>
      <c r="AS391" s="81"/>
      <c r="AT391" s="81"/>
      <c r="AU391" s="81"/>
      <c r="AV391" s="81"/>
      <c r="AW391" s="81"/>
      <c r="AX391" s="81"/>
      <c r="AY391" s="1081"/>
      <c r="AZ391" s="1088"/>
      <c r="BA391" s="1081"/>
      <c r="BB391" s="1081"/>
      <c r="BC391" s="1081"/>
      <c r="BD391" s="1081"/>
      <c r="BE391" s="170"/>
      <c r="BF391" s="170"/>
      <c r="BG391" s="170"/>
      <c r="BH391" s="81"/>
      <c r="BI391" s="81"/>
      <c r="BJ391" s="81"/>
      <c r="BK391" s="81"/>
      <c r="BL391" s="81"/>
      <c r="BM391" s="81"/>
      <c r="BN391" s="81"/>
      <c r="BO391" s="81"/>
      <c r="BP391" s="81"/>
      <c r="BQ391" s="81"/>
      <c r="BR391" s="81"/>
      <c r="BS391" s="81"/>
      <c r="BT391" s="81"/>
      <c r="BU391" s="81"/>
      <c r="BV391" s="81"/>
      <c r="BW391" s="81"/>
      <c r="BX391" s="81"/>
    </row>
    <row r="392" spans="1:76" ht="12.75" customHeight="1">
      <c r="A392" s="1079"/>
      <c r="B392" s="1087"/>
      <c r="C392" s="1079"/>
      <c r="D392" s="82"/>
      <c r="E392" s="82"/>
      <c r="F392" s="122"/>
      <c r="G392" s="109"/>
      <c r="H392" s="109"/>
      <c r="I392" s="109"/>
      <c r="J392" s="105"/>
      <c r="K392" s="105"/>
      <c r="L392" s="105"/>
      <c r="M392" s="105"/>
      <c r="N392" s="105"/>
      <c r="O392" s="105"/>
      <c r="P392" s="105"/>
      <c r="Q392" s="105"/>
      <c r="R392" s="1081"/>
      <c r="S392" s="1081"/>
      <c r="T392" s="1081"/>
      <c r="U392" s="1081"/>
      <c r="V392" s="1081"/>
      <c r="W392" s="110"/>
      <c r="X392" s="110"/>
      <c r="Y392" s="110"/>
      <c r="Z392" s="81"/>
      <c r="AA392" s="81"/>
      <c r="AB392" s="81"/>
      <c r="AC392" s="81"/>
      <c r="AD392" s="81"/>
      <c r="AE392" s="81"/>
      <c r="AF392" s="81"/>
      <c r="AG392" s="81"/>
      <c r="AH392" s="168"/>
      <c r="AI392" s="97"/>
      <c r="AJ392" s="1083"/>
      <c r="AK392" s="1083"/>
      <c r="AL392" s="1083"/>
      <c r="AM392" s="1083"/>
      <c r="AN392" s="110"/>
      <c r="AO392" s="110"/>
      <c r="AP392" s="110"/>
      <c r="AQ392" s="81"/>
      <c r="AR392" s="81"/>
      <c r="AS392" s="81"/>
      <c r="AT392" s="81"/>
      <c r="AU392" s="81"/>
      <c r="AV392" s="81"/>
      <c r="AW392" s="81"/>
      <c r="AX392" s="81"/>
      <c r="AY392" s="1081"/>
      <c r="AZ392" s="1088"/>
      <c r="BA392" s="1081"/>
      <c r="BB392" s="1081"/>
      <c r="BC392" s="1081"/>
      <c r="BD392" s="1081"/>
      <c r="BE392" s="170"/>
      <c r="BF392" s="170"/>
      <c r="BG392" s="170"/>
      <c r="BH392" s="81"/>
      <c r="BI392" s="81"/>
      <c r="BJ392" s="81"/>
      <c r="BK392" s="81"/>
      <c r="BL392" s="81"/>
      <c r="BM392" s="81"/>
      <c r="BN392" s="81"/>
      <c r="BO392" s="81"/>
      <c r="BP392" s="81"/>
      <c r="BQ392" s="81"/>
      <c r="BR392" s="81"/>
      <c r="BS392" s="81"/>
      <c r="BT392" s="81"/>
      <c r="BU392" s="81"/>
      <c r="BV392" s="81"/>
      <c r="BW392" s="81"/>
      <c r="BX392" s="81"/>
    </row>
    <row r="393" spans="1:76" ht="12.75" customHeight="1">
      <c r="A393" s="1079"/>
      <c r="B393" s="1087"/>
      <c r="C393" s="1079"/>
      <c r="D393" s="82"/>
      <c r="E393" s="82"/>
      <c r="F393" s="122"/>
      <c r="G393" s="109"/>
      <c r="H393" s="109"/>
      <c r="I393" s="109"/>
      <c r="J393" s="105"/>
      <c r="K393" s="105"/>
      <c r="L393" s="105"/>
      <c r="M393" s="105"/>
      <c r="N393" s="105"/>
      <c r="O393" s="105"/>
      <c r="P393" s="105"/>
      <c r="Q393" s="105"/>
      <c r="R393" s="1081"/>
      <c r="S393" s="1081"/>
      <c r="T393" s="1081"/>
      <c r="U393" s="1081"/>
      <c r="V393" s="1081"/>
      <c r="W393" s="110"/>
      <c r="X393" s="110"/>
      <c r="Y393" s="110"/>
      <c r="Z393" s="81"/>
      <c r="AA393" s="81"/>
      <c r="AB393" s="81"/>
      <c r="AC393" s="81"/>
      <c r="AD393" s="81"/>
      <c r="AE393" s="81"/>
      <c r="AF393" s="81"/>
      <c r="AG393" s="81"/>
      <c r="AH393" s="168"/>
      <c r="AI393" s="97"/>
      <c r="AJ393" s="1083"/>
      <c r="AK393" s="1083"/>
      <c r="AL393" s="1083"/>
      <c r="AM393" s="1083"/>
      <c r="AN393" s="110"/>
      <c r="AO393" s="110"/>
      <c r="AP393" s="110"/>
      <c r="AQ393" s="81"/>
      <c r="AR393" s="81"/>
      <c r="AS393" s="81"/>
      <c r="AT393" s="81"/>
      <c r="AU393" s="81"/>
      <c r="AV393" s="81"/>
      <c r="AW393" s="81"/>
      <c r="AX393" s="81"/>
      <c r="AY393" s="1081"/>
      <c r="AZ393" s="1088"/>
      <c r="BA393" s="1081"/>
      <c r="BB393" s="1081"/>
      <c r="BC393" s="1081"/>
      <c r="BD393" s="1081"/>
      <c r="BE393" s="170"/>
      <c r="BF393" s="170"/>
      <c r="BG393" s="170"/>
      <c r="BH393" s="81"/>
      <c r="BI393" s="81"/>
      <c r="BJ393" s="81"/>
      <c r="BK393" s="81"/>
      <c r="BL393" s="81"/>
      <c r="BM393" s="81"/>
      <c r="BN393" s="81"/>
      <c r="BO393" s="81"/>
      <c r="BP393" s="81"/>
      <c r="BQ393" s="81"/>
      <c r="BR393" s="81"/>
      <c r="BS393" s="81"/>
      <c r="BT393" s="81"/>
      <c r="BU393" s="81"/>
      <c r="BV393" s="81"/>
      <c r="BW393" s="81"/>
      <c r="BX393" s="81"/>
    </row>
    <row r="394" spans="1:76" ht="12.75" customHeight="1">
      <c r="A394" s="1079"/>
      <c r="B394" s="1087"/>
      <c r="C394" s="1079"/>
      <c r="D394" s="82"/>
      <c r="E394" s="82"/>
      <c r="F394" s="122"/>
      <c r="G394" s="109"/>
      <c r="H394" s="109"/>
      <c r="I394" s="109"/>
      <c r="J394" s="105"/>
      <c r="K394" s="105"/>
      <c r="L394" s="105"/>
      <c r="M394" s="105"/>
      <c r="N394" s="105"/>
      <c r="O394" s="105"/>
      <c r="P394" s="105"/>
      <c r="Q394" s="105"/>
      <c r="R394" s="1081"/>
      <c r="S394" s="1081"/>
      <c r="T394" s="1081"/>
      <c r="U394" s="1081"/>
      <c r="V394" s="1081"/>
      <c r="W394" s="110"/>
      <c r="X394" s="110"/>
      <c r="Y394" s="110"/>
      <c r="Z394" s="81"/>
      <c r="AA394" s="81"/>
      <c r="AB394" s="81"/>
      <c r="AC394" s="81"/>
      <c r="AD394" s="81"/>
      <c r="AE394" s="81"/>
      <c r="AF394" s="81"/>
      <c r="AG394" s="81"/>
      <c r="AH394" s="168"/>
      <c r="AI394" s="97"/>
      <c r="AJ394" s="1083"/>
      <c r="AK394" s="1083"/>
      <c r="AL394" s="1083"/>
      <c r="AM394" s="1083"/>
      <c r="AN394" s="110"/>
      <c r="AO394" s="110"/>
      <c r="AP394" s="110"/>
      <c r="AQ394" s="81"/>
      <c r="AR394" s="81"/>
      <c r="AS394" s="81"/>
      <c r="AT394" s="81"/>
      <c r="AU394" s="81"/>
      <c r="AV394" s="81"/>
      <c r="AW394" s="81"/>
      <c r="AX394" s="81"/>
      <c r="AY394" s="1081"/>
      <c r="AZ394" s="1088"/>
      <c r="BA394" s="1081"/>
      <c r="BB394" s="1081"/>
      <c r="BC394" s="1081"/>
      <c r="BD394" s="1081"/>
      <c r="BE394" s="170"/>
      <c r="BF394" s="170"/>
      <c r="BG394" s="170"/>
      <c r="BH394" s="81"/>
      <c r="BI394" s="81"/>
      <c r="BJ394" s="81"/>
      <c r="BK394" s="81"/>
      <c r="BL394" s="81"/>
      <c r="BM394" s="81"/>
      <c r="BN394" s="81"/>
      <c r="BO394" s="81"/>
      <c r="BP394" s="81"/>
      <c r="BQ394" s="81"/>
      <c r="BR394" s="81"/>
      <c r="BS394" s="81"/>
      <c r="BT394" s="81"/>
      <c r="BU394" s="81"/>
      <c r="BV394" s="81"/>
      <c r="BW394" s="81"/>
      <c r="BX394" s="81"/>
    </row>
    <row r="395" spans="1:76" ht="12.75" customHeight="1">
      <c r="A395" s="1079"/>
      <c r="B395" s="1087"/>
      <c r="C395" s="1079"/>
      <c r="D395" s="82"/>
      <c r="E395" s="82"/>
      <c r="F395" s="122"/>
      <c r="G395" s="109"/>
      <c r="H395" s="109"/>
      <c r="I395" s="109"/>
      <c r="J395" s="105"/>
      <c r="K395" s="105"/>
      <c r="L395" s="105"/>
      <c r="M395" s="105"/>
      <c r="N395" s="105"/>
      <c r="O395" s="105"/>
      <c r="P395" s="105"/>
      <c r="Q395" s="105"/>
      <c r="R395" s="1081"/>
      <c r="S395" s="1081"/>
      <c r="T395" s="1081"/>
      <c r="U395" s="1081"/>
      <c r="V395" s="1081"/>
      <c r="W395" s="110"/>
      <c r="X395" s="110"/>
      <c r="Y395" s="110"/>
      <c r="Z395" s="81"/>
      <c r="AA395" s="81"/>
      <c r="AB395" s="81"/>
      <c r="AC395" s="81"/>
      <c r="AD395" s="81"/>
      <c r="AE395" s="81"/>
      <c r="AF395" s="81"/>
      <c r="AG395" s="81"/>
      <c r="AH395" s="168"/>
      <c r="AI395" s="97"/>
      <c r="AJ395" s="1083"/>
      <c r="AK395" s="1083"/>
      <c r="AL395" s="1083"/>
      <c r="AM395" s="1083"/>
      <c r="AN395" s="110"/>
      <c r="AO395" s="110"/>
      <c r="AP395" s="110"/>
      <c r="AQ395" s="81"/>
      <c r="AR395" s="81"/>
      <c r="AS395" s="81"/>
      <c r="AT395" s="81"/>
      <c r="AU395" s="81"/>
      <c r="AV395" s="81"/>
      <c r="AW395" s="81"/>
      <c r="AX395" s="81"/>
      <c r="AY395" s="1081"/>
      <c r="AZ395" s="1088"/>
      <c r="BA395" s="1081"/>
      <c r="BB395" s="1081"/>
      <c r="BC395" s="1081"/>
      <c r="BD395" s="1081"/>
      <c r="BE395" s="170"/>
      <c r="BF395" s="170"/>
      <c r="BG395" s="170"/>
      <c r="BH395" s="81"/>
      <c r="BI395" s="81"/>
      <c r="BJ395" s="81"/>
      <c r="BK395" s="81"/>
      <c r="BL395" s="81"/>
      <c r="BM395" s="81"/>
      <c r="BN395" s="81"/>
      <c r="BO395" s="81"/>
      <c r="BP395" s="81"/>
      <c r="BQ395" s="81"/>
      <c r="BR395" s="81"/>
      <c r="BS395" s="81"/>
      <c r="BT395" s="81"/>
      <c r="BU395" s="81"/>
      <c r="BV395" s="81"/>
      <c r="BW395" s="81"/>
      <c r="BX395" s="81"/>
    </row>
    <row r="396" spans="1:76" ht="12.75" customHeight="1">
      <c r="A396" s="1079"/>
      <c r="B396" s="1087"/>
      <c r="C396" s="1079"/>
      <c r="D396" s="82"/>
      <c r="E396" s="82"/>
      <c r="F396" s="122"/>
      <c r="G396" s="109"/>
      <c r="H396" s="109"/>
      <c r="I396" s="109"/>
      <c r="J396" s="105"/>
      <c r="K396" s="105"/>
      <c r="L396" s="105"/>
      <c r="M396" s="105"/>
      <c r="N396" s="105"/>
      <c r="O396" s="105"/>
      <c r="P396" s="105"/>
      <c r="Q396" s="105"/>
      <c r="R396" s="1081"/>
      <c r="S396" s="1081"/>
      <c r="T396" s="1081"/>
      <c r="U396" s="1081"/>
      <c r="V396" s="1081"/>
      <c r="W396" s="110"/>
      <c r="X396" s="110"/>
      <c r="Y396" s="110"/>
      <c r="Z396" s="81"/>
      <c r="AA396" s="81"/>
      <c r="AB396" s="81"/>
      <c r="AC396" s="81"/>
      <c r="AD396" s="81"/>
      <c r="AE396" s="81"/>
      <c r="AF396" s="81"/>
      <c r="AG396" s="81"/>
      <c r="AH396" s="168"/>
      <c r="AI396" s="97"/>
      <c r="AJ396" s="1083"/>
      <c r="AK396" s="1083"/>
      <c r="AL396" s="1083"/>
      <c r="AM396" s="1083"/>
      <c r="AN396" s="110"/>
      <c r="AO396" s="110"/>
      <c r="AP396" s="110"/>
      <c r="AQ396" s="81"/>
      <c r="AR396" s="81"/>
      <c r="AS396" s="81"/>
      <c r="AT396" s="81"/>
      <c r="AU396" s="81"/>
      <c r="AV396" s="81"/>
      <c r="AW396" s="81"/>
      <c r="AX396" s="81"/>
      <c r="AY396" s="1081"/>
      <c r="AZ396" s="1088"/>
      <c r="BA396" s="1081"/>
      <c r="BB396" s="1081"/>
      <c r="BC396" s="1081"/>
      <c r="BD396" s="1081"/>
      <c r="BE396" s="170"/>
      <c r="BF396" s="170"/>
      <c r="BG396" s="170"/>
      <c r="BH396" s="81"/>
      <c r="BI396" s="81"/>
      <c r="BJ396" s="81"/>
      <c r="BK396" s="81"/>
      <c r="BL396" s="81"/>
      <c r="BM396" s="81"/>
      <c r="BN396" s="81"/>
      <c r="BO396" s="81"/>
      <c r="BP396" s="81"/>
      <c r="BQ396" s="81"/>
      <c r="BR396" s="81"/>
      <c r="BS396" s="81"/>
      <c r="BT396" s="81"/>
      <c r="BU396" s="81"/>
      <c r="BV396" s="81"/>
      <c r="BW396" s="81"/>
      <c r="BX396" s="81"/>
    </row>
  </sheetData>
  <mergeCells count="24">
    <mergeCell ref="A352:Q352"/>
    <mergeCell ref="R352:AG352"/>
    <mergeCell ref="AH352:AX352"/>
    <mergeCell ref="AY352:BO352"/>
    <mergeCell ref="AC4:AE4"/>
    <mergeCell ref="AF4:AG4"/>
    <mergeCell ref="AN4:AP4"/>
    <mergeCell ref="AQ4:AS4"/>
    <mergeCell ref="AT4:AV4"/>
    <mergeCell ref="AW4:AX4"/>
    <mergeCell ref="G3:Q3"/>
    <mergeCell ref="W3:AG3"/>
    <mergeCell ref="AN3:AX3"/>
    <mergeCell ref="BE3:BO3"/>
    <mergeCell ref="G4:I4"/>
    <mergeCell ref="J4:L4"/>
    <mergeCell ref="M4:O4"/>
    <mergeCell ref="P4:Q4"/>
    <mergeCell ref="W4:Y4"/>
    <mergeCell ref="Z4:AB4"/>
    <mergeCell ref="BE4:BG4"/>
    <mergeCell ref="BH4:BJ4"/>
    <mergeCell ref="BK4:BM4"/>
    <mergeCell ref="BN4:BO4"/>
  </mergeCells>
  <pageMargins left="0.70866141732283472" right="0.70866141732283472" top="0.43307086614173229" bottom="0.35433070866141736" header="0.27559055118110237" footer="0.15748031496062992"/>
  <pageSetup paperSize="9" scale="90" orientation="landscape" r:id="rId1"/>
  <headerFooter>
    <oddFooter>&amp;L&amp;8&amp;F&amp;C&amp;8&amp; &amp;"-,Bold"  &amp;"-,Regular" Page &amp;P / &amp;N&amp;R&amp;8&amp;A</oddFooter>
  </headerFooter>
  <rowBreaks count="2" manualBreakCount="2">
    <brk id="333" max="66" man="1"/>
    <brk id="373" max="16383" man="1"/>
  </rowBreaks>
  <colBreaks count="3" manualBreakCount="3">
    <brk id="17" max="1048575" man="1"/>
    <brk id="33" max="1048575" man="1"/>
    <brk id="50" max="1048575" man="1"/>
  </colBreaks>
  <ignoredErrors>
    <ignoredError sqref="J6:BO344 G346:Q349 W346:AG349 AN346:AX349 BE346:BO349"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4"/>
  <sheetViews>
    <sheetView workbookViewId="0">
      <selection activeCell="M7" sqref="M7"/>
    </sheetView>
  </sheetViews>
  <sheetFormatPr defaultColWidth="8.875" defaultRowHeight="14.25"/>
  <cols>
    <col min="1" max="1" width="16" customWidth="1"/>
    <col min="2" max="2" width="13" customWidth="1"/>
    <col min="3" max="3" width="7.875" customWidth="1"/>
    <col min="4" max="4" width="9.875" customWidth="1"/>
    <col min="5" max="5" width="6.5" customWidth="1"/>
    <col min="6" max="6" width="7.875" customWidth="1"/>
    <col min="7" max="7" width="9.875" customWidth="1"/>
    <col min="8" max="8" width="6.5" customWidth="1"/>
    <col min="9" max="9" width="7.875" customWidth="1"/>
    <col min="10" max="10" width="9.875" customWidth="1"/>
    <col min="11" max="12" width="9.375" customWidth="1"/>
    <col min="13" max="13" width="9.875" customWidth="1"/>
  </cols>
  <sheetData>
    <row r="1" spans="1:13">
      <c r="A1" s="23" t="s">
        <v>425</v>
      </c>
      <c r="B1" s="21" t="s">
        <v>489</v>
      </c>
      <c r="C1" s="21"/>
      <c r="D1" s="21"/>
      <c r="E1" s="21"/>
      <c r="F1" s="21"/>
      <c r="G1" s="21"/>
      <c r="H1" s="21"/>
      <c r="I1" s="21"/>
      <c r="J1" s="21"/>
    </row>
    <row r="2" spans="1:13">
      <c r="A2" s="23" t="s">
        <v>400</v>
      </c>
      <c r="B2" s="21" t="s">
        <v>487</v>
      </c>
      <c r="C2" s="21"/>
      <c r="D2" s="21"/>
      <c r="E2" s="21"/>
      <c r="F2" s="21"/>
      <c r="G2" s="21"/>
      <c r="H2" s="21"/>
      <c r="I2" s="21"/>
      <c r="J2" s="21"/>
    </row>
    <row r="3" spans="1:13">
      <c r="A3" s="23" t="s">
        <v>1</v>
      </c>
      <c r="B3" s="21" t="s">
        <v>487</v>
      </c>
      <c r="C3" s="21"/>
      <c r="D3" s="21"/>
      <c r="E3" s="21"/>
      <c r="F3" s="21"/>
      <c r="G3" s="21"/>
      <c r="H3" s="21"/>
      <c r="I3" s="21"/>
      <c r="J3" s="21"/>
    </row>
    <row r="4" spans="1:13">
      <c r="A4" s="23" t="s">
        <v>486</v>
      </c>
      <c r="B4" s="21" t="s">
        <v>313</v>
      </c>
      <c r="C4" s="21"/>
      <c r="D4" s="21"/>
      <c r="E4" s="21"/>
      <c r="F4" s="21"/>
      <c r="G4" s="21"/>
      <c r="H4" s="21"/>
      <c r="I4" s="21"/>
      <c r="J4" s="21"/>
    </row>
    <row r="5" spans="1:13" ht="15" thickBot="1">
      <c r="A5" s="23" t="s">
        <v>511</v>
      </c>
      <c r="B5" s="21" t="s">
        <v>487</v>
      </c>
      <c r="C5" s="21"/>
      <c r="D5" s="21"/>
      <c r="E5" s="21"/>
      <c r="F5" s="21"/>
      <c r="G5" s="21"/>
      <c r="H5" s="21"/>
      <c r="I5" s="21"/>
      <c r="J5" s="21"/>
    </row>
    <row r="6" spans="1:13" ht="15" thickBot="1">
      <c r="A6" s="21"/>
      <c r="B6" s="1279" t="s">
        <v>580</v>
      </c>
      <c r="C6" s="1280"/>
      <c r="D6" s="1281"/>
      <c r="E6" s="1282" t="s">
        <v>581</v>
      </c>
      <c r="F6" s="1283"/>
      <c r="G6" s="1284"/>
      <c r="H6" s="1285" t="s">
        <v>582</v>
      </c>
      <c r="I6" s="1286"/>
      <c r="J6" s="1287"/>
      <c r="K6" s="1288" t="s">
        <v>588</v>
      </c>
      <c r="L6" s="1289"/>
      <c r="M6" s="1290"/>
    </row>
    <row r="7" spans="1:13" ht="50.25" customHeight="1" thickBot="1">
      <c r="A7" s="23" t="s">
        <v>488</v>
      </c>
      <c r="B7" s="31" t="s">
        <v>566</v>
      </c>
      <c r="C7" s="32" t="s">
        <v>567</v>
      </c>
      <c r="D7" s="33" t="s">
        <v>568</v>
      </c>
      <c r="E7" s="32" t="s">
        <v>569</v>
      </c>
      <c r="F7" s="32" t="s">
        <v>570</v>
      </c>
      <c r="G7" s="33" t="s">
        <v>571</v>
      </c>
      <c r="H7" s="32" t="s">
        <v>572</v>
      </c>
      <c r="I7" s="32" t="s">
        <v>573</v>
      </c>
      <c r="J7" s="33" t="s">
        <v>574</v>
      </c>
      <c r="K7" s="32" t="s">
        <v>585</v>
      </c>
      <c r="L7" s="32" t="s">
        <v>586</v>
      </c>
      <c r="M7" s="33" t="s">
        <v>587</v>
      </c>
    </row>
    <row r="8" spans="1:13" ht="12.95" customHeight="1">
      <c r="A8" s="20" t="s">
        <v>734</v>
      </c>
      <c r="B8" s="34">
        <v>32.518689999999999</v>
      </c>
      <c r="C8" s="35">
        <v>21.312899999999999</v>
      </c>
      <c r="D8" s="36">
        <v>11.20579</v>
      </c>
      <c r="E8" s="35">
        <v>28.779810000000001</v>
      </c>
      <c r="F8" s="35">
        <v>13.907819999999999</v>
      </c>
      <c r="G8" s="36">
        <v>14.871990000000002</v>
      </c>
      <c r="H8" s="35">
        <v>25.284849999999999</v>
      </c>
      <c r="I8" s="35">
        <v>7.0398990000000001</v>
      </c>
      <c r="J8" s="36">
        <v>18.244951</v>
      </c>
      <c r="K8" s="35">
        <v>22.208929999999999</v>
      </c>
      <c r="L8" s="35">
        <v>6.4854770000000004</v>
      </c>
      <c r="M8" s="36">
        <v>15.723452999999999</v>
      </c>
    </row>
    <row r="9" spans="1:13" ht="12.95" customHeight="1">
      <c r="A9" s="20" t="s">
        <v>21</v>
      </c>
      <c r="B9" s="26">
        <v>35.41995</v>
      </c>
      <c r="C9" s="1076">
        <v>14.176629999999999</v>
      </c>
      <c r="D9" s="29">
        <v>21.243320000000001</v>
      </c>
      <c r="E9" s="1076">
        <v>31.779</v>
      </c>
      <c r="F9" s="1076">
        <v>8.7775990000000004</v>
      </c>
      <c r="G9" s="29">
        <v>23.001401000000001</v>
      </c>
      <c r="H9" s="1076">
        <v>29.318449999999999</v>
      </c>
      <c r="I9" s="1076">
        <v>4.4751200000000004</v>
      </c>
      <c r="J9" s="29">
        <v>24.843329999999998</v>
      </c>
      <c r="K9" s="1076">
        <v>25.88625</v>
      </c>
      <c r="L9" s="1076">
        <v>3.9468510000000001</v>
      </c>
      <c r="M9" s="29">
        <v>21.939399000000002</v>
      </c>
    </row>
    <row r="10" spans="1:13" ht="12.95" customHeight="1">
      <c r="A10" s="20" t="s">
        <v>36</v>
      </c>
      <c r="B10" s="26">
        <v>40.472929999999998</v>
      </c>
      <c r="C10" s="1076">
        <v>24.884060000000002</v>
      </c>
      <c r="D10" s="29">
        <v>15.588869999999996</v>
      </c>
      <c r="E10" s="1076">
        <v>34.560200000000002</v>
      </c>
      <c r="F10" s="1076">
        <v>19.038080000000001</v>
      </c>
      <c r="G10" s="29">
        <v>15.522120000000001</v>
      </c>
      <c r="H10" s="1076">
        <v>28.034050000000001</v>
      </c>
      <c r="I10" s="1076">
        <v>12.399979999999999</v>
      </c>
      <c r="J10" s="29">
        <v>15.634070000000001</v>
      </c>
      <c r="K10" s="1076">
        <v>22.913959999999999</v>
      </c>
      <c r="L10" s="1076">
        <v>9.3146540000000009</v>
      </c>
      <c r="M10" s="29">
        <v>13.599305999999999</v>
      </c>
    </row>
    <row r="11" spans="1:13" ht="12.95" customHeight="1">
      <c r="A11" s="20" t="s">
        <v>741</v>
      </c>
      <c r="B11" s="26">
        <v>35.14255</v>
      </c>
      <c r="C11" s="1076">
        <v>20.973960000000002</v>
      </c>
      <c r="D11" s="29">
        <v>14.168589999999998</v>
      </c>
      <c r="E11" s="1076">
        <v>31.461169999999999</v>
      </c>
      <c r="F11" s="1076">
        <v>13.687670000000001</v>
      </c>
      <c r="G11" s="29">
        <v>17.773499999999999</v>
      </c>
      <c r="H11" s="1076">
        <v>27.458069999999999</v>
      </c>
      <c r="I11" s="1076">
        <v>8.0817440000000005</v>
      </c>
      <c r="J11" s="29">
        <v>19.376325999999999</v>
      </c>
      <c r="K11" s="1076">
        <v>23.31091</v>
      </c>
      <c r="L11" s="1076">
        <v>6.4393529999999997</v>
      </c>
      <c r="M11" s="29">
        <v>16.871556999999999</v>
      </c>
    </row>
    <row r="12" spans="1:13" ht="12.95" customHeight="1">
      <c r="A12" s="20" t="s">
        <v>642</v>
      </c>
      <c r="B12" s="26">
        <v>35.46566</v>
      </c>
      <c r="C12" s="1076">
        <v>26.886189999999999</v>
      </c>
      <c r="D12" s="29">
        <v>8.5794700000000006</v>
      </c>
      <c r="E12" s="1076">
        <v>30.48189</v>
      </c>
      <c r="F12" s="1076">
        <v>19.908069999999999</v>
      </c>
      <c r="G12" s="29">
        <v>10.573820000000001</v>
      </c>
      <c r="H12" s="1076">
        <v>25.04965</v>
      </c>
      <c r="I12" s="1076">
        <v>13.68543</v>
      </c>
      <c r="J12" s="29">
        <v>11.36422</v>
      </c>
      <c r="K12" s="1076">
        <v>18.83653</v>
      </c>
      <c r="L12" s="1076">
        <v>9.7539479999999994</v>
      </c>
      <c r="M12" s="29">
        <v>9.0825820000000004</v>
      </c>
    </row>
    <row r="13" spans="1:13" ht="12.95" customHeight="1">
      <c r="A13" s="20" t="s">
        <v>60</v>
      </c>
      <c r="B13" s="26">
        <v>32.855379999999997</v>
      </c>
      <c r="C13" s="1076">
        <v>11.348470000000001</v>
      </c>
      <c r="D13" s="29">
        <v>21.506909999999998</v>
      </c>
      <c r="E13" s="1076">
        <v>28.80151</v>
      </c>
      <c r="F13" s="1076">
        <v>5.9717070000000003</v>
      </c>
      <c r="G13" s="29">
        <v>22.829802999999998</v>
      </c>
      <c r="H13" s="1076">
        <v>25.788640000000001</v>
      </c>
      <c r="I13" s="1076">
        <v>2.776446</v>
      </c>
      <c r="J13" s="29">
        <v>23.012194000000001</v>
      </c>
      <c r="K13" s="1076">
        <v>23.49381</v>
      </c>
      <c r="L13" s="1076">
        <v>2.451368</v>
      </c>
      <c r="M13" s="29">
        <v>21.042442000000001</v>
      </c>
    </row>
    <row r="14" spans="1:13" ht="12.95" customHeight="1">
      <c r="A14" s="20" t="s">
        <v>67</v>
      </c>
      <c r="B14" s="26">
        <v>33.380809999999997</v>
      </c>
      <c r="C14" s="1076">
        <v>12.400930000000001</v>
      </c>
      <c r="D14" s="29">
        <v>20.979879999999994</v>
      </c>
      <c r="E14" s="1076">
        <v>31.312989999999999</v>
      </c>
      <c r="F14" s="1076">
        <v>5.671824</v>
      </c>
      <c r="G14" s="29">
        <v>25.641165999999998</v>
      </c>
      <c r="H14" s="1076">
        <v>29.47946</v>
      </c>
      <c r="I14" s="1076">
        <v>2.943543</v>
      </c>
      <c r="J14" s="29">
        <v>26.535916999999998</v>
      </c>
      <c r="K14" s="1076">
        <v>26.416440000000001</v>
      </c>
      <c r="L14" s="1076">
        <v>2.8831570000000002</v>
      </c>
      <c r="M14" s="29">
        <v>23.533283000000001</v>
      </c>
    </row>
    <row r="15" spans="1:13" ht="12.95" customHeight="1">
      <c r="A15" s="20" t="s">
        <v>78</v>
      </c>
      <c r="B15" s="26">
        <v>36.257510000000003</v>
      </c>
      <c r="C15" s="1076">
        <v>22.958639999999999</v>
      </c>
      <c r="D15" s="29">
        <v>13.298870000000004</v>
      </c>
      <c r="E15" s="1076">
        <v>32.753749999999997</v>
      </c>
      <c r="F15" s="1076">
        <v>14.865819999999999</v>
      </c>
      <c r="G15" s="29">
        <v>17.887929999999997</v>
      </c>
      <c r="H15" s="1076">
        <v>29.04814</v>
      </c>
      <c r="I15" s="1076">
        <v>8.3203949999999995</v>
      </c>
      <c r="J15" s="29">
        <v>20.727744999999999</v>
      </c>
      <c r="K15" s="1076">
        <v>25.761900000000001</v>
      </c>
      <c r="L15" s="1076">
        <v>6.983968</v>
      </c>
      <c r="M15" s="29">
        <v>18.777932</v>
      </c>
    </row>
    <row r="16" spans="1:13" ht="12.95" customHeight="1">
      <c r="A16" s="20" t="s">
        <v>84</v>
      </c>
      <c r="B16" s="26">
        <v>35.984000000000002</v>
      </c>
      <c r="C16" s="1076">
        <v>13.992889999999999</v>
      </c>
      <c r="D16" s="29">
        <v>21.991110000000003</v>
      </c>
      <c r="E16" s="1076">
        <v>32.661320000000003</v>
      </c>
      <c r="F16" s="1076">
        <v>6.8019379999999998</v>
      </c>
      <c r="G16" s="29">
        <v>25.859382000000004</v>
      </c>
      <c r="H16" s="1076">
        <v>29.71255</v>
      </c>
      <c r="I16" s="1076">
        <v>2.5799910000000001</v>
      </c>
      <c r="J16" s="29">
        <v>27.132559000000001</v>
      </c>
      <c r="K16" s="1076">
        <v>26.509370000000001</v>
      </c>
      <c r="L16" s="1076">
        <v>2.8931450000000001</v>
      </c>
      <c r="M16" s="29">
        <v>23.616225</v>
      </c>
    </row>
    <row r="17" spans="1:13" ht="12.95" customHeight="1">
      <c r="A17" s="20" t="s">
        <v>757</v>
      </c>
      <c r="B17" s="26">
        <v>37.160080000000001</v>
      </c>
      <c r="C17" s="1076">
        <v>15.422840000000001</v>
      </c>
      <c r="D17" s="29">
        <v>21.73724</v>
      </c>
      <c r="E17" s="1076">
        <v>34.410119999999999</v>
      </c>
      <c r="F17" s="1076">
        <v>9.4434149999999999</v>
      </c>
      <c r="G17" s="29">
        <v>24.966704999999997</v>
      </c>
      <c r="H17" s="1076">
        <v>31.711919999999999</v>
      </c>
      <c r="I17" s="1076">
        <v>4.4050289999999999</v>
      </c>
      <c r="J17" s="29">
        <v>27.306891</v>
      </c>
      <c r="K17" s="1076">
        <v>28.093229999999998</v>
      </c>
      <c r="L17" s="1076">
        <v>3.9633829999999999</v>
      </c>
      <c r="M17" s="29">
        <v>24.129846999999998</v>
      </c>
    </row>
    <row r="18" spans="1:13" ht="12.95" customHeight="1">
      <c r="A18" s="20" t="s">
        <v>101</v>
      </c>
      <c r="B18" s="26">
        <v>37.671939999999999</v>
      </c>
      <c r="C18" s="1076">
        <v>15.71077</v>
      </c>
      <c r="D18" s="29">
        <v>21.961169999999999</v>
      </c>
      <c r="E18" s="1076">
        <v>34.831719999999997</v>
      </c>
      <c r="F18" s="1076">
        <v>9.3202730000000003</v>
      </c>
      <c r="G18" s="29">
        <v>25.511446999999997</v>
      </c>
      <c r="H18" s="1076">
        <v>32.337290000000003</v>
      </c>
      <c r="I18" s="1076">
        <v>4.2100160000000004</v>
      </c>
      <c r="J18" s="29">
        <v>28.127274000000003</v>
      </c>
      <c r="K18" s="1076">
        <v>28.4435</v>
      </c>
      <c r="L18" s="1076">
        <v>3.857615</v>
      </c>
      <c r="M18" s="29">
        <v>24.585885000000001</v>
      </c>
    </row>
    <row r="19" spans="1:13" ht="12.95" customHeight="1">
      <c r="A19" s="20" t="s">
        <v>756</v>
      </c>
      <c r="B19" s="26">
        <v>37.921880000000002</v>
      </c>
      <c r="C19" s="1076">
        <v>15.761939999999999</v>
      </c>
      <c r="D19" s="29">
        <v>22.159940000000002</v>
      </c>
      <c r="E19" s="1076">
        <v>34.979959999999998</v>
      </c>
      <c r="F19" s="1076">
        <v>9.5061660000000003</v>
      </c>
      <c r="G19" s="29">
        <v>25.473793999999998</v>
      </c>
      <c r="H19" s="1076">
        <v>32.304659999999998</v>
      </c>
      <c r="I19" s="1076">
        <v>4.8412920000000002</v>
      </c>
      <c r="J19" s="29">
        <v>27.463367999999999</v>
      </c>
      <c r="K19" s="1076">
        <v>28.57835</v>
      </c>
      <c r="L19" s="1076">
        <v>4.2776829999999997</v>
      </c>
      <c r="M19" s="29">
        <v>24.300667000000001</v>
      </c>
    </row>
    <row r="20" spans="1:13" ht="12.95" customHeight="1">
      <c r="A20" s="20" t="s">
        <v>614</v>
      </c>
      <c r="B20" s="26">
        <v>38.389980000000001</v>
      </c>
      <c r="C20" s="1076">
        <v>16.695180000000001</v>
      </c>
      <c r="D20" s="29">
        <v>21.694800000000001</v>
      </c>
      <c r="E20" s="1076">
        <v>35.589860000000002</v>
      </c>
      <c r="F20" s="1076">
        <v>10.043480000000001</v>
      </c>
      <c r="G20" s="29">
        <v>25.546379999999999</v>
      </c>
      <c r="H20" s="1076">
        <v>32.801479999999998</v>
      </c>
      <c r="I20" s="1076">
        <v>5.0330810000000001</v>
      </c>
      <c r="J20" s="29">
        <v>27.768398999999999</v>
      </c>
      <c r="K20" s="1076">
        <v>28.951519999999999</v>
      </c>
      <c r="L20" s="1076">
        <v>4.3834910000000002</v>
      </c>
      <c r="M20" s="29">
        <v>24.568028999999999</v>
      </c>
    </row>
    <row r="21" spans="1:13" ht="12.95" customHeight="1">
      <c r="A21" s="20" t="s">
        <v>113</v>
      </c>
      <c r="B21" s="26">
        <v>42.671199999999999</v>
      </c>
      <c r="C21" s="1076">
        <v>20.125109999999999</v>
      </c>
      <c r="D21" s="29">
        <v>22.54609</v>
      </c>
      <c r="E21" s="1076">
        <v>38.253860000000003</v>
      </c>
      <c r="F21" s="1076">
        <v>14.16784</v>
      </c>
      <c r="G21" s="29">
        <v>24.086020000000005</v>
      </c>
      <c r="H21" s="1076">
        <v>33.944870000000002</v>
      </c>
      <c r="I21" s="1076">
        <v>8.8473059999999997</v>
      </c>
      <c r="J21" s="29">
        <v>25.097564000000002</v>
      </c>
      <c r="K21" s="1076">
        <v>29.872350000000001</v>
      </c>
      <c r="L21" s="1076">
        <v>6.6695450000000003</v>
      </c>
      <c r="M21" s="29">
        <v>23.202805000000001</v>
      </c>
    </row>
    <row r="22" spans="1:13" ht="12.95" customHeight="1">
      <c r="A22" s="20" t="s">
        <v>119</v>
      </c>
      <c r="B22" s="26">
        <v>21.507300000000001</v>
      </c>
      <c r="C22" s="1076">
        <v>22.346240000000002</v>
      </c>
      <c r="D22" s="29">
        <v>-0.83894000000000091</v>
      </c>
      <c r="E22" s="1076">
        <v>14.778359999999999</v>
      </c>
      <c r="F22" s="1076">
        <v>14.60558</v>
      </c>
      <c r="G22" s="29">
        <v>0.17277999999999949</v>
      </c>
      <c r="H22" s="1076">
        <v>8.8329240000000002</v>
      </c>
      <c r="I22" s="1076">
        <v>7.4658389999999999</v>
      </c>
      <c r="J22" s="29">
        <v>1.3670850000000003</v>
      </c>
      <c r="K22" s="1076">
        <v>6.722003</v>
      </c>
      <c r="L22" s="1076">
        <v>6.2339419999999999</v>
      </c>
      <c r="M22" s="29">
        <v>0.48806100000000008</v>
      </c>
    </row>
    <row r="23" spans="1:13" ht="12.95" customHeight="1">
      <c r="A23" s="20" t="s">
        <v>142</v>
      </c>
      <c r="B23" s="26">
        <v>36.03687</v>
      </c>
      <c r="C23" s="1076">
        <v>26.231079999999999</v>
      </c>
      <c r="D23" s="29">
        <v>9.8057900000000018</v>
      </c>
      <c r="E23" s="1076">
        <v>30.80472</v>
      </c>
      <c r="F23" s="1076">
        <v>19.181940000000001</v>
      </c>
      <c r="G23" s="29">
        <v>11.622779999999999</v>
      </c>
      <c r="H23" s="1076">
        <v>25.06184</v>
      </c>
      <c r="I23" s="1076">
        <v>12.527839999999999</v>
      </c>
      <c r="J23" s="29">
        <v>12.534000000000001</v>
      </c>
      <c r="K23" s="1076">
        <v>20.452999999999999</v>
      </c>
      <c r="L23" s="1076">
        <v>9.002872</v>
      </c>
      <c r="M23" s="29">
        <v>11.450127999999999</v>
      </c>
    </row>
    <row r="24" spans="1:13" ht="12.95" customHeight="1">
      <c r="A24" s="20" t="s">
        <v>765</v>
      </c>
      <c r="B24" s="26">
        <v>33.749809999999997</v>
      </c>
      <c r="C24" s="1076">
        <v>25.313639999999999</v>
      </c>
      <c r="D24" s="29">
        <v>8.4361699999999971</v>
      </c>
      <c r="E24" s="1076">
        <v>28.80996</v>
      </c>
      <c r="F24" s="1076">
        <v>19.282119999999999</v>
      </c>
      <c r="G24" s="29">
        <v>9.5278400000000012</v>
      </c>
      <c r="H24" s="1076">
        <v>23.387370000000001</v>
      </c>
      <c r="I24" s="1076">
        <v>13.13829</v>
      </c>
      <c r="J24" s="29">
        <v>10.249080000000001</v>
      </c>
      <c r="K24" s="1076">
        <v>19.079129999999999</v>
      </c>
      <c r="L24" s="1076">
        <v>9.0558420000000002</v>
      </c>
      <c r="M24" s="29">
        <v>10.023287999999999</v>
      </c>
    </row>
    <row r="25" spans="1:13" ht="12.95" customHeight="1">
      <c r="A25" s="20" t="s">
        <v>764</v>
      </c>
      <c r="B25" s="26">
        <v>33.367789999999999</v>
      </c>
      <c r="C25" s="1076">
        <v>24.9864</v>
      </c>
      <c r="D25" s="29">
        <v>8.3813899999999997</v>
      </c>
      <c r="E25" s="1076">
        <v>28.13025</v>
      </c>
      <c r="F25" s="1076">
        <v>18.669840000000001</v>
      </c>
      <c r="G25" s="29">
        <v>9.4604099999999995</v>
      </c>
      <c r="H25" s="1076">
        <v>22.76342</v>
      </c>
      <c r="I25" s="1076">
        <v>11.959210000000001</v>
      </c>
      <c r="J25" s="29">
        <v>10.804209999999999</v>
      </c>
      <c r="K25" s="1076">
        <v>18.389620000000001</v>
      </c>
      <c r="L25" s="1076">
        <v>8.5028220000000001</v>
      </c>
      <c r="M25" s="29">
        <v>9.8867980000000006</v>
      </c>
    </row>
    <row r="26" spans="1:13" ht="12.95" customHeight="1">
      <c r="A26" s="20" t="s">
        <v>767</v>
      </c>
      <c r="B26" s="26">
        <v>37.261290000000002</v>
      </c>
      <c r="C26" s="1076">
        <v>20.095050000000001</v>
      </c>
      <c r="D26" s="29">
        <v>17.166240000000002</v>
      </c>
      <c r="E26" s="1076">
        <v>32.615090000000002</v>
      </c>
      <c r="F26" s="1076">
        <v>12.38973</v>
      </c>
      <c r="G26" s="29">
        <v>20.225360000000002</v>
      </c>
      <c r="H26" s="1076">
        <v>28.37565</v>
      </c>
      <c r="I26" s="1076">
        <v>6.8329959999999996</v>
      </c>
      <c r="J26" s="29">
        <v>21.542653999999999</v>
      </c>
      <c r="K26" s="1076">
        <v>25.03125</v>
      </c>
      <c r="L26" s="1076">
        <v>5.4480389999999996</v>
      </c>
      <c r="M26" s="29">
        <v>19.583210999999999</v>
      </c>
    </row>
    <row r="27" spans="1:13" ht="12.95" customHeight="1">
      <c r="A27" s="20" t="s">
        <v>165</v>
      </c>
      <c r="B27" s="26">
        <v>37.559379999999997</v>
      </c>
      <c r="C27" s="1076">
        <v>16.438590000000001</v>
      </c>
      <c r="D27" s="29">
        <v>21.120789999999996</v>
      </c>
      <c r="E27" s="1076">
        <v>31.278169999999999</v>
      </c>
      <c r="F27" s="1076">
        <v>8.7363590000000002</v>
      </c>
      <c r="G27" s="29">
        <v>22.541810999999999</v>
      </c>
      <c r="H27" s="1076">
        <v>26.24765</v>
      </c>
      <c r="I27" s="1076">
        <v>4.4176989999999998</v>
      </c>
      <c r="J27" s="29">
        <v>21.829951000000001</v>
      </c>
      <c r="K27" s="1076">
        <v>22.872630000000001</v>
      </c>
      <c r="L27" s="1076">
        <v>4.181826</v>
      </c>
      <c r="M27" s="29">
        <v>18.690804</v>
      </c>
    </row>
    <row r="28" spans="1:13" ht="12.95" customHeight="1">
      <c r="A28" s="20" t="s">
        <v>186</v>
      </c>
      <c r="B28" s="26">
        <v>31.8108</v>
      </c>
      <c r="C28" s="1076">
        <v>12.355270000000001</v>
      </c>
      <c r="D28" s="29">
        <v>19.45553</v>
      </c>
      <c r="E28" s="1076">
        <v>29.547350000000002</v>
      </c>
      <c r="F28" s="1076">
        <v>6.1838059999999997</v>
      </c>
      <c r="G28" s="29">
        <v>23.363544000000001</v>
      </c>
      <c r="H28" s="1076">
        <v>27.315529999999999</v>
      </c>
      <c r="I28" s="1076">
        <v>2.9246949999999998</v>
      </c>
      <c r="J28" s="29">
        <v>24.390834999999999</v>
      </c>
      <c r="K28" s="1076">
        <v>23.950150000000001</v>
      </c>
      <c r="L28" s="1076">
        <v>3.1377100000000002</v>
      </c>
      <c r="M28" s="29">
        <v>20.812440000000002</v>
      </c>
    </row>
    <row r="29" spans="1:13" ht="12.95" customHeight="1">
      <c r="A29" s="20" t="s">
        <v>195</v>
      </c>
      <c r="B29" s="26">
        <v>31.680810000000001</v>
      </c>
      <c r="C29" s="1076">
        <v>13.590400000000001</v>
      </c>
      <c r="D29" s="29">
        <v>18.090409999999999</v>
      </c>
      <c r="E29" s="1076">
        <v>28.348970000000001</v>
      </c>
      <c r="F29" s="1076">
        <v>7.6622659999999998</v>
      </c>
      <c r="G29" s="29">
        <v>20.686704000000002</v>
      </c>
      <c r="H29" s="1076">
        <v>25.56466</v>
      </c>
      <c r="I29" s="1076">
        <v>4.2232859999999999</v>
      </c>
      <c r="J29" s="29">
        <v>21.341374000000002</v>
      </c>
      <c r="K29" s="1076">
        <v>22.249590000000001</v>
      </c>
      <c r="L29" s="1076">
        <v>3.8663959999999999</v>
      </c>
      <c r="M29" s="29">
        <v>18.383194000000003</v>
      </c>
    </row>
    <row r="30" spans="1:13" ht="12.95" customHeight="1">
      <c r="A30" s="20" t="s">
        <v>204</v>
      </c>
      <c r="B30" s="26">
        <v>34.631869999999999</v>
      </c>
      <c r="C30" s="1076">
        <v>29.22672</v>
      </c>
      <c r="D30" s="29">
        <v>5.405149999999999</v>
      </c>
      <c r="E30" s="1076">
        <v>29.075140000000001</v>
      </c>
      <c r="F30" s="1076">
        <v>22.666039999999999</v>
      </c>
      <c r="G30" s="29">
        <v>6.4091000000000022</v>
      </c>
      <c r="H30" s="1076">
        <v>24.10726</v>
      </c>
      <c r="I30" s="1076">
        <v>16.8629</v>
      </c>
      <c r="J30" s="29">
        <v>7.2443600000000004</v>
      </c>
      <c r="K30" s="1076">
        <v>18.414339999999999</v>
      </c>
      <c r="L30" s="1076">
        <v>11.834680000000001</v>
      </c>
      <c r="M30" s="29">
        <v>6.5796599999999987</v>
      </c>
    </row>
    <row r="31" spans="1:13" ht="12.95" customHeight="1">
      <c r="A31" s="20" t="s">
        <v>209</v>
      </c>
      <c r="B31" s="26">
        <v>33.151310000000002</v>
      </c>
      <c r="C31" s="1076">
        <v>29.864940000000001</v>
      </c>
      <c r="D31" s="29">
        <v>3.2863700000000016</v>
      </c>
      <c r="E31" s="1076">
        <v>27.942779999999999</v>
      </c>
      <c r="F31" s="1076">
        <v>24.442350000000001</v>
      </c>
      <c r="G31" s="29">
        <v>3.5004299999999979</v>
      </c>
      <c r="H31" s="1076">
        <v>22.94848</v>
      </c>
      <c r="I31" s="1076">
        <v>19.45044</v>
      </c>
      <c r="J31" s="29">
        <v>3.4980399999999996</v>
      </c>
      <c r="K31" s="1076">
        <v>17.942450000000001</v>
      </c>
      <c r="L31" s="1076">
        <v>14.500640000000001</v>
      </c>
      <c r="M31" s="29">
        <v>3.4418100000000003</v>
      </c>
    </row>
    <row r="32" spans="1:13" ht="12.95" customHeight="1">
      <c r="A32" s="20" t="s">
        <v>231</v>
      </c>
      <c r="B32" s="26">
        <v>30.716560000000001</v>
      </c>
      <c r="C32" s="1076">
        <v>13.83778</v>
      </c>
      <c r="D32" s="29">
        <v>16.878779999999999</v>
      </c>
      <c r="E32" s="1076">
        <v>26.133649999999999</v>
      </c>
      <c r="F32" s="1076">
        <v>8.4206629999999993</v>
      </c>
      <c r="G32" s="29">
        <v>17.712986999999998</v>
      </c>
      <c r="H32" s="1076">
        <v>22.55443</v>
      </c>
      <c r="I32" s="1076">
        <v>5.1320499999999996</v>
      </c>
      <c r="J32" s="29">
        <v>17.42238</v>
      </c>
      <c r="K32" s="1076">
        <v>20.83522</v>
      </c>
      <c r="L32" s="1076">
        <v>4.083348</v>
      </c>
      <c r="M32" s="29">
        <v>16.751871999999999</v>
      </c>
    </row>
    <row r="33" spans="1:13" ht="12.95" customHeight="1">
      <c r="A33" s="20" t="s">
        <v>244</v>
      </c>
      <c r="B33" s="26">
        <v>42.107619999999997</v>
      </c>
      <c r="C33" s="1076">
        <v>29.815059999999999</v>
      </c>
      <c r="D33" s="29">
        <v>12.292559999999998</v>
      </c>
      <c r="E33" s="1076">
        <v>38.323999999999998</v>
      </c>
      <c r="F33" s="1076">
        <v>23.745740000000001</v>
      </c>
      <c r="G33" s="29">
        <v>14.578259999999997</v>
      </c>
      <c r="H33" s="1076">
        <v>35.529359999999997</v>
      </c>
      <c r="I33" s="1076">
        <v>17.51728</v>
      </c>
      <c r="J33" s="29">
        <v>18.012079999999997</v>
      </c>
      <c r="K33" s="1076">
        <v>30.518419999999999</v>
      </c>
      <c r="L33" s="1076">
        <v>12.610340000000001</v>
      </c>
      <c r="M33" s="29">
        <v>17.908079999999998</v>
      </c>
    </row>
    <row r="34" spans="1:13" ht="12.95" customHeight="1">
      <c r="A34" s="20" t="s">
        <v>247</v>
      </c>
      <c r="B34" s="26">
        <v>21.347539999999999</v>
      </c>
      <c r="C34" s="1076">
        <v>20.09451</v>
      </c>
      <c r="D34" s="29">
        <v>1.253029999999999</v>
      </c>
      <c r="E34" s="1076">
        <v>16.52055</v>
      </c>
      <c r="F34" s="1076">
        <v>14.6198</v>
      </c>
      <c r="G34" s="29">
        <v>1.9007500000000004</v>
      </c>
      <c r="H34" s="1076">
        <v>12.597630000000001</v>
      </c>
      <c r="I34" s="1076">
        <v>10.26925</v>
      </c>
      <c r="J34" s="29">
        <v>2.328380000000001</v>
      </c>
      <c r="K34" s="1076">
        <v>10.050520000000001</v>
      </c>
      <c r="L34" s="1076">
        <v>7.645035</v>
      </c>
      <c r="M34" s="29">
        <v>2.4054850000000005</v>
      </c>
    </row>
    <row r="35" spans="1:13" ht="12.95" customHeight="1">
      <c r="A35" s="20" t="s">
        <v>251</v>
      </c>
      <c r="B35" s="26">
        <v>43.252319999999997</v>
      </c>
      <c r="C35" s="1076">
        <v>22.693000000000001</v>
      </c>
      <c r="D35" s="29">
        <v>20.559319999999996</v>
      </c>
      <c r="E35" s="1076">
        <v>38.100099999999998</v>
      </c>
      <c r="F35" s="1076">
        <v>15.56199</v>
      </c>
      <c r="G35" s="29">
        <v>22.538109999999996</v>
      </c>
      <c r="H35" s="1076">
        <v>33.44294</v>
      </c>
      <c r="I35" s="1076">
        <v>10.21237</v>
      </c>
      <c r="J35" s="29">
        <v>23.23057</v>
      </c>
      <c r="K35" s="1076">
        <v>28.03079</v>
      </c>
      <c r="L35" s="1076">
        <v>7.9533659999999999</v>
      </c>
      <c r="M35" s="29">
        <v>20.077424000000001</v>
      </c>
    </row>
    <row r="36" spans="1:13" ht="12.95" customHeight="1">
      <c r="A36" s="20" t="s">
        <v>268</v>
      </c>
      <c r="B36" s="26">
        <v>23.906189999999999</v>
      </c>
      <c r="C36" s="1076">
        <v>14.775980000000001</v>
      </c>
      <c r="D36" s="29">
        <v>9.1302099999999982</v>
      </c>
      <c r="E36" s="1076">
        <v>21.361419999999999</v>
      </c>
      <c r="F36" s="1076">
        <v>8.7446210000000004</v>
      </c>
      <c r="G36" s="29">
        <v>12.616798999999999</v>
      </c>
      <c r="H36" s="1076">
        <v>18.484470000000002</v>
      </c>
      <c r="I36" s="1076">
        <v>3.810257</v>
      </c>
      <c r="J36" s="29">
        <v>14.674213000000002</v>
      </c>
      <c r="K36" s="1076">
        <v>16.312919999999998</v>
      </c>
      <c r="L36" s="1076">
        <v>3.5392250000000001</v>
      </c>
      <c r="M36" s="29">
        <v>12.773694999999998</v>
      </c>
    </row>
    <row r="37" spans="1:13" ht="12.95" customHeight="1">
      <c r="A37" s="20" t="s">
        <v>276</v>
      </c>
      <c r="B37" s="26">
        <v>17.769110000000001</v>
      </c>
      <c r="C37" s="1076">
        <v>16.82281</v>
      </c>
      <c r="D37" s="29">
        <v>0.94630000000000081</v>
      </c>
      <c r="E37" s="1076">
        <v>13.37379</v>
      </c>
      <c r="F37" s="1076">
        <v>10.72292</v>
      </c>
      <c r="G37" s="29">
        <v>2.6508699999999994</v>
      </c>
      <c r="H37" s="1076">
        <v>9.5136230000000008</v>
      </c>
      <c r="I37" s="1076">
        <v>6.0767280000000001</v>
      </c>
      <c r="J37" s="29">
        <v>3.4368950000000007</v>
      </c>
      <c r="K37" s="1076">
        <v>7.1545209999999999</v>
      </c>
      <c r="L37" s="1076">
        <v>4.8462589999999999</v>
      </c>
      <c r="M37" s="29">
        <v>2.308262</v>
      </c>
    </row>
    <row r="38" spans="1:13" ht="12.95" customHeight="1">
      <c r="A38" s="20" t="s">
        <v>647</v>
      </c>
      <c r="B38" s="26">
        <v>18.605650000000001</v>
      </c>
      <c r="C38" s="1076">
        <v>15.954319999999999</v>
      </c>
      <c r="D38" s="29">
        <v>2.6513300000000015</v>
      </c>
      <c r="E38" s="1076">
        <v>13.64518</v>
      </c>
      <c r="F38" s="1076">
        <v>9.9575999999999993</v>
      </c>
      <c r="G38" s="29">
        <v>3.6875800000000005</v>
      </c>
      <c r="H38" s="1076">
        <v>9.7648209999999995</v>
      </c>
      <c r="I38" s="1076">
        <v>5.2864709999999997</v>
      </c>
      <c r="J38" s="29">
        <v>4.4783499999999998</v>
      </c>
      <c r="K38" s="1076">
        <v>7.3491330000000001</v>
      </c>
      <c r="L38" s="1076">
        <v>4.2877809999999998</v>
      </c>
      <c r="M38" s="29">
        <v>3.0613520000000003</v>
      </c>
    </row>
    <row r="39" spans="1:13" ht="12.95" customHeight="1">
      <c r="A39" s="20" t="s">
        <v>286</v>
      </c>
      <c r="B39" s="26">
        <v>40.465560000000004</v>
      </c>
      <c r="C39" s="1076">
        <v>16.255510000000001</v>
      </c>
      <c r="D39" s="29">
        <v>24.210050000000003</v>
      </c>
      <c r="E39" s="1076">
        <v>37.091880000000003</v>
      </c>
      <c r="F39" s="1076">
        <v>9.1382370000000002</v>
      </c>
      <c r="G39" s="29">
        <v>27.953643000000003</v>
      </c>
      <c r="H39" s="1076">
        <v>33.250410000000002</v>
      </c>
      <c r="I39" s="1076">
        <v>4.3776330000000003</v>
      </c>
      <c r="J39" s="29">
        <v>28.872777000000003</v>
      </c>
      <c r="K39" s="1076">
        <v>29.14049</v>
      </c>
      <c r="L39" s="1076">
        <v>4.1999269999999997</v>
      </c>
      <c r="M39" s="29">
        <v>24.940563000000001</v>
      </c>
    </row>
    <row r="40" spans="1:13" ht="12.95" customHeight="1">
      <c r="A40" s="20" t="s">
        <v>298</v>
      </c>
      <c r="B40" s="26">
        <v>34.933140000000002</v>
      </c>
      <c r="C40" s="1076">
        <v>24.133389999999999</v>
      </c>
      <c r="D40" s="29">
        <v>10.799750000000003</v>
      </c>
      <c r="E40" s="1076">
        <v>30.532979999999998</v>
      </c>
      <c r="F40" s="1076">
        <v>17.049140000000001</v>
      </c>
      <c r="G40" s="29">
        <v>13.483839999999997</v>
      </c>
      <c r="H40" s="1076">
        <v>26.23216</v>
      </c>
      <c r="I40" s="1076">
        <v>10.65837</v>
      </c>
      <c r="J40" s="29">
        <v>15.573790000000001</v>
      </c>
      <c r="K40" s="1076">
        <v>21.94098</v>
      </c>
      <c r="L40" s="1076">
        <v>8.2197300000000002</v>
      </c>
      <c r="M40" s="29">
        <v>13.72125</v>
      </c>
    </row>
    <row r="41" spans="1:13" ht="12.95" customHeight="1">
      <c r="A41" s="20" t="s">
        <v>648</v>
      </c>
      <c r="B41" s="26">
        <v>33.928280000000001</v>
      </c>
      <c r="C41" s="1076">
        <v>24.276340000000001</v>
      </c>
      <c r="D41" s="29">
        <v>9.6519399999999997</v>
      </c>
      <c r="E41" s="1076">
        <v>29.541139999999999</v>
      </c>
      <c r="F41" s="1076">
        <v>17.24343</v>
      </c>
      <c r="G41" s="29">
        <v>12.297709999999999</v>
      </c>
      <c r="H41" s="1076">
        <v>24.83868</v>
      </c>
      <c r="I41" s="1076">
        <v>10.84117</v>
      </c>
      <c r="J41" s="29">
        <v>13.99751</v>
      </c>
      <c r="K41" s="1076">
        <v>20.862549999999999</v>
      </c>
      <c r="L41" s="1076">
        <v>8.4110010000000006</v>
      </c>
      <c r="M41" s="29">
        <v>12.451548999999998</v>
      </c>
    </row>
    <row r="42" spans="1:13" ht="12.95" customHeight="1" thickBot="1">
      <c r="A42" s="20" t="s">
        <v>534</v>
      </c>
      <c r="B42" s="27">
        <v>33.797110588235299</v>
      </c>
      <c r="C42" s="28">
        <v>19.757574705882355</v>
      </c>
      <c r="D42" s="30">
        <v>14.039535882352945</v>
      </c>
      <c r="E42" s="28">
        <v>29.606254117647062</v>
      </c>
      <c r="F42" s="28">
        <v>13.239290411764705</v>
      </c>
      <c r="G42" s="30">
        <v>16.366963705882359</v>
      </c>
      <c r="H42" s="28">
        <v>25.679040823529409</v>
      </c>
      <c r="I42" s="28">
        <v>8.0477660588235302</v>
      </c>
      <c r="J42" s="30">
        <v>17.631274764705882</v>
      </c>
      <c r="K42" s="28">
        <v>21.958139911764707</v>
      </c>
      <c r="L42" s="28">
        <v>6.3489534999999995</v>
      </c>
      <c r="M42" s="30">
        <v>15.609186411764703</v>
      </c>
    </row>
    <row r="43" spans="1:13" ht="12.95" customHeight="1"/>
    <row r="44" spans="1:13" ht="12.95" customHeight="1"/>
    <row r="45" spans="1:13" ht="12.95" customHeight="1" thickBot="1"/>
    <row r="46" spans="1:13" ht="12.95" customHeight="1"/>
    <row r="47" spans="1:13" ht="12.95" customHeight="1"/>
    <row r="48" spans="1:13" ht="12.95" customHeight="1"/>
    <row r="49" ht="12.95" customHeight="1"/>
    <row r="50" ht="12.95" customHeight="1"/>
    <row r="51" ht="12.95" customHeight="1"/>
    <row r="52" ht="12.95" customHeight="1"/>
    <row r="53" ht="12.95" customHeight="1"/>
    <row r="54" ht="12.95" customHeight="1"/>
    <row r="55" ht="12.95" customHeight="1"/>
    <row r="56" ht="12.95" customHeight="1"/>
    <row r="57" ht="12.95" customHeight="1"/>
    <row r="58" ht="12.95" customHeight="1"/>
    <row r="59" ht="12.95" customHeight="1"/>
    <row r="60" ht="12.95" customHeight="1"/>
    <row r="61" ht="12.95" customHeight="1"/>
    <row r="62" ht="12.95" customHeight="1"/>
    <row r="63" ht="12.95" customHeight="1"/>
    <row r="64" ht="12.95" customHeight="1"/>
    <row r="65" ht="12.95" customHeight="1" thickBot="1"/>
    <row r="66" ht="12.95" customHeight="1"/>
    <row r="67" ht="12.95" customHeight="1"/>
    <row r="68" ht="12.95" customHeight="1"/>
    <row r="69" ht="12.95" customHeight="1"/>
    <row r="70" ht="12.95" customHeight="1"/>
    <row r="71" ht="12.95" customHeight="1"/>
    <row r="72" ht="12.95" customHeight="1"/>
    <row r="73" ht="12.95" customHeight="1"/>
    <row r="74" ht="12.95" customHeight="1"/>
    <row r="75" ht="12.95" customHeight="1"/>
    <row r="76" ht="12.95" customHeight="1"/>
    <row r="77" ht="12.95" customHeight="1"/>
    <row r="78" ht="12.95" customHeight="1"/>
    <row r="79" ht="12.95" customHeight="1"/>
    <row r="80" ht="12.95" customHeight="1"/>
    <row r="81" ht="12.95" customHeight="1"/>
    <row r="82" ht="12.95" customHeight="1"/>
    <row r="83" ht="12.95" customHeight="1"/>
    <row r="84" ht="12.95" customHeight="1"/>
    <row r="85" ht="12.95" customHeight="1"/>
    <row r="86" ht="12.95" customHeight="1"/>
    <row r="87" ht="12.95" customHeight="1"/>
    <row r="88" ht="12.95" customHeight="1"/>
    <row r="89" ht="12.95" customHeight="1"/>
    <row r="90" ht="12.95" customHeight="1"/>
    <row r="91" ht="12.95" customHeight="1"/>
    <row r="92" ht="12.95" customHeight="1"/>
    <row r="93" ht="12.95" customHeight="1"/>
    <row r="94" ht="12.95" customHeight="1"/>
    <row r="95" ht="12.95" customHeight="1"/>
    <row r="96" ht="12.95" customHeight="1"/>
    <row r="97" ht="12.95" customHeight="1"/>
    <row r="98" ht="12.95" customHeight="1"/>
    <row r="99" ht="12.95" customHeight="1"/>
    <row r="100" ht="12.95" customHeight="1"/>
    <row r="101" ht="12.95" customHeight="1"/>
    <row r="102" ht="12.95" customHeight="1"/>
    <row r="103" ht="12.95" customHeight="1"/>
    <row r="104" ht="12.95" customHeight="1"/>
    <row r="105" ht="12.95" customHeight="1"/>
    <row r="106" ht="12.95" customHeight="1"/>
    <row r="107" ht="12.95" customHeight="1"/>
    <row r="108" ht="12.95" customHeight="1"/>
    <row r="109" ht="12.95" customHeight="1"/>
    <row r="110" ht="12.95" customHeight="1"/>
    <row r="111" ht="12.95" customHeight="1"/>
    <row r="112" ht="12.95" customHeight="1"/>
    <row r="113" ht="12.95" customHeight="1"/>
    <row r="114" ht="12.95" customHeight="1"/>
    <row r="115" ht="12.95" customHeight="1"/>
    <row r="116" ht="12.95" customHeight="1"/>
    <row r="117" ht="12.95" customHeight="1"/>
    <row r="118" ht="12.95" customHeight="1"/>
    <row r="119" ht="12.95" customHeight="1"/>
    <row r="120" ht="12.95" customHeight="1"/>
    <row r="121" ht="12.95" customHeight="1"/>
    <row r="122" ht="12.95" customHeight="1"/>
    <row r="123" ht="12.95" customHeight="1"/>
    <row r="124" ht="12.95" customHeight="1"/>
    <row r="125" ht="12.95" customHeight="1"/>
    <row r="126" ht="12.95" customHeight="1"/>
    <row r="127" ht="12.95" customHeight="1"/>
    <row r="128" ht="12.95" customHeight="1"/>
    <row r="129" ht="12.95" customHeight="1"/>
    <row r="130" ht="12.95" customHeight="1"/>
    <row r="131" ht="12.95" customHeight="1"/>
    <row r="132" ht="12.95" customHeight="1"/>
    <row r="133" ht="12.95" customHeight="1"/>
    <row r="134" ht="12.95" customHeight="1"/>
    <row r="135" ht="12.95" customHeight="1"/>
    <row r="136" ht="12.95" customHeight="1"/>
    <row r="137" ht="12.95" customHeight="1"/>
    <row r="138" ht="12.95" customHeight="1"/>
    <row r="139" ht="12.95" customHeight="1"/>
    <row r="140" ht="12.95" customHeight="1"/>
    <row r="141" ht="12.95" customHeight="1"/>
    <row r="142" ht="12.95" customHeight="1"/>
    <row r="143" ht="12.95" customHeight="1"/>
    <row r="144" ht="12.95" customHeight="1"/>
    <row r="145" ht="12.95" customHeight="1"/>
    <row r="146" ht="12.95" customHeight="1"/>
    <row r="147" ht="12.95" customHeight="1"/>
    <row r="148" ht="12.95" customHeight="1"/>
    <row r="149" ht="12.95" customHeight="1"/>
    <row r="150" ht="12.95" customHeight="1"/>
    <row r="151" ht="12.95" customHeight="1"/>
    <row r="152" ht="12.95" customHeight="1"/>
    <row r="153" ht="12.95" customHeight="1"/>
    <row r="154" ht="12.95" customHeight="1"/>
    <row r="155" ht="12.95" customHeight="1"/>
    <row r="156" ht="12.95" customHeight="1"/>
    <row r="157" ht="12.95" customHeight="1"/>
    <row r="158" ht="12.95" customHeight="1"/>
    <row r="159" ht="12.95" customHeight="1"/>
    <row r="160" ht="12.95" customHeight="1"/>
    <row r="161" ht="12.95" customHeight="1"/>
    <row r="162" ht="12.95" customHeight="1"/>
    <row r="163" ht="12.95" customHeight="1"/>
    <row r="164" ht="12.95" customHeight="1"/>
    <row r="165" ht="12.95" customHeight="1"/>
    <row r="166" ht="12.95" customHeight="1"/>
    <row r="167" ht="12.95" customHeight="1"/>
    <row r="168" ht="12.95" customHeight="1"/>
    <row r="169" ht="12.95" customHeight="1"/>
    <row r="170" ht="12.95" customHeight="1"/>
    <row r="171" ht="12.95" customHeight="1"/>
    <row r="172" ht="12.95" customHeight="1"/>
    <row r="173" ht="12.95" customHeight="1"/>
    <row r="174" ht="12.95" customHeight="1"/>
    <row r="175" ht="12.95" customHeight="1"/>
    <row r="176" ht="12.95" customHeight="1"/>
    <row r="177" ht="12.95" customHeight="1"/>
    <row r="178" ht="12.95" customHeight="1"/>
    <row r="179" ht="12.95" customHeight="1"/>
    <row r="180" ht="12.95" customHeight="1"/>
    <row r="181" ht="12.95" customHeight="1"/>
    <row r="182" ht="12.95" customHeight="1"/>
    <row r="183" ht="12.95" customHeight="1"/>
    <row r="184" ht="12.95" customHeight="1"/>
    <row r="185" ht="12.95" customHeight="1"/>
    <row r="186" ht="12.95" customHeight="1"/>
    <row r="187" ht="12.95" customHeight="1"/>
    <row r="188" ht="12.95" customHeight="1"/>
    <row r="189" ht="12.95" customHeight="1"/>
    <row r="190" ht="12.95" customHeight="1"/>
    <row r="191" ht="12.95" customHeight="1"/>
    <row r="192" ht="12.95" customHeight="1"/>
    <row r="193" ht="12.95" customHeight="1"/>
    <row r="194" ht="12.95" customHeight="1"/>
    <row r="195" ht="12.95" customHeight="1"/>
    <row r="196" ht="12.95" customHeight="1"/>
    <row r="197" ht="12.95" customHeight="1"/>
    <row r="198" ht="12.95" customHeight="1"/>
    <row r="199" ht="12.95" customHeight="1"/>
    <row r="200" ht="12.95" customHeight="1"/>
    <row r="201" ht="12.95" customHeight="1"/>
    <row r="202" ht="12.95" customHeight="1"/>
    <row r="203" ht="12.95" customHeight="1"/>
    <row r="204" ht="12.95"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thickBo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row r="253" ht="12.95" customHeight="1"/>
    <row r="254" ht="12.95" customHeight="1"/>
    <row r="255" ht="12.95" customHeight="1"/>
    <row r="256" ht="12.95" customHeight="1"/>
    <row r="257" ht="12.95" customHeight="1"/>
    <row r="258" ht="12.95" customHeight="1"/>
    <row r="259" ht="12.95" customHeight="1"/>
    <row r="260" ht="12.95" customHeight="1"/>
    <row r="261" ht="12.95" customHeight="1"/>
    <row r="262" ht="12.95" customHeight="1"/>
    <row r="263" ht="12.95" customHeight="1"/>
    <row r="264" ht="12.95" customHeight="1"/>
    <row r="265" ht="12.95" customHeight="1"/>
    <row r="266" ht="12.95" customHeight="1"/>
    <row r="267" ht="12.95" customHeight="1"/>
    <row r="268" ht="12.95" customHeight="1"/>
    <row r="269" ht="12.95" customHeight="1"/>
    <row r="270" ht="12.95" customHeight="1"/>
    <row r="271" ht="12.95" customHeight="1"/>
    <row r="272" ht="12.95" customHeight="1"/>
    <row r="273" ht="12.95" customHeight="1"/>
    <row r="274" ht="12.95" customHeight="1"/>
    <row r="275" ht="12.95" customHeight="1"/>
    <row r="276" ht="12.95" customHeight="1"/>
    <row r="277" ht="12.95" customHeight="1"/>
    <row r="278" ht="12.95" customHeight="1"/>
    <row r="279" ht="12.95" customHeight="1"/>
    <row r="280" ht="12.95" customHeight="1"/>
    <row r="281" ht="12.95" customHeight="1"/>
    <row r="282" ht="12.95" customHeight="1"/>
    <row r="283" ht="12.95" customHeight="1"/>
    <row r="284" ht="12.95" customHeight="1"/>
    <row r="285" ht="12.95" customHeight="1"/>
    <row r="286" ht="12.95" customHeight="1"/>
    <row r="287" ht="12.95" customHeight="1"/>
    <row r="288" ht="12.95" customHeight="1"/>
    <row r="289" spans="1:10" ht="12.95" customHeight="1"/>
    <row r="290" spans="1:10" ht="12.95" customHeight="1"/>
    <row r="291" spans="1:10" ht="12.95" customHeight="1"/>
    <row r="292" spans="1:10" ht="12.95" customHeight="1"/>
    <row r="293" spans="1:10" ht="12.95" customHeight="1"/>
    <row r="294" spans="1:10" ht="12.95" customHeight="1"/>
    <row r="295" spans="1:10" ht="12.95" customHeight="1"/>
    <row r="296" spans="1:10" ht="12.95" customHeight="1"/>
    <row r="297" spans="1:10" ht="12.95" customHeight="1"/>
    <row r="298" spans="1:10" ht="12.95" customHeight="1"/>
    <row r="299" spans="1:10" ht="12.95" customHeight="1"/>
    <row r="300" spans="1:10" ht="12.95" customHeight="1"/>
    <row r="301" spans="1:10" ht="12.95" customHeight="1"/>
    <row r="302" spans="1:10" ht="12.95" customHeight="1">
      <c r="A302" s="21"/>
      <c r="B302" s="21"/>
      <c r="C302" s="21"/>
      <c r="D302" s="21"/>
      <c r="E302" s="21"/>
      <c r="F302" s="21"/>
      <c r="G302" s="21"/>
      <c r="H302" s="21"/>
      <c r="I302" s="21"/>
      <c r="J302" s="21"/>
    </row>
    <row r="303" spans="1:10" ht="12.95" customHeight="1">
      <c r="A303" s="21"/>
      <c r="B303" s="21"/>
      <c r="C303" s="21"/>
      <c r="D303" s="21"/>
      <c r="E303" s="21"/>
      <c r="F303" s="21"/>
      <c r="G303" s="21"/>
      <c r="H303" s="21"/>
      <c r="I303" s="21"/>
      <c r="J303" s="21"/>
    </row>
    <row r="304" spans="1:10" ht="12.95" customHeight="1">
      <c r="A304" s="21"/>
      <c r="B304" s="21"/>
      <c r="C304" s="21"/>
      <c r="D304" s="21"/>
      <c r="E304" s="21"/>
      <c r="F304" s="21"/>
      <c r="G304" s="21"/>
      <c r="H304" s="21"/>
      <c r="I304" s="21"/>
      <c r="J304" s="21"/>
    </row>
    <row r="305" spans="1:10" ht="12.95" customHeight="1">
      <c r="A305" s="21"/>
      <c r="B305" s="21"/>
      <c r="C305" s="21"/>
      <c r="D305" s="21"/>
      <c r="E305" s="21"/>
      <c r="F305" s="21"/>
      <c r="G305" s="21"/>
      <c r="H305" s="21"/>
      <c r="I305" s="21"/>
      <c r="J305" s="21"/>
    </row>
    <row r="306" spans="1:10" ht="12.95" customHeight="1">
      <c r="A306" s="21"/>
      <c r="B306" s="21"/>
      <c r="C306" s="21"/>
      <c r="D306" s="21"/>
      <c r="E306" s="21"/>
      <c r="F306" s="21"/>
      <c r="G306" s="21"/>
      <c r="H306" s="21"/>
      <c r="I306" s="21"/>
      <c r="J306" s="21"/>
    </row>
    <row r="307" spans="1:10" ht="12.95" customHeight="1">
      <c r="A307" s="21"/>
      <c r="B307" s="21"/>
      <c r="C307" s="21"/>
      <c r="D307" s="21"/>
      <c r="E307" s="21"/>
      <c r="F307" s="21"/>
      <c r="G307" s="21"/>
      <c r="H307" s="21"/>
      <c r="I307" s="21"/>
      <c r="J307" s="21"/>
    </row>
    <row r="308" spans="1:10" ht="12.95" customHeight="1">
      <c r="A308" s="21"/>
      <c r="B308" s="21"/>
      <c r="C308" s="21"/>
      <c r="D308" s="21"/>
      <c r="E308" s="21"/>
      <c r="F308" s="21"/>
      <c r="G308" s="21"/>
      <c r="H308" s="21"/>
      <c r="I308" s="21"/>
      <c r="J308" s="21"/>
    </row>
    <row r="309" spans="1:10" ht="12.95" customHeight="1">
      <c r="A309" s="21"/>
      <c r="B309" s="21"/>
      <c r="C309" s="21"/>
      <c r="D309" s="21"/>
      <c r="E309" s="21"/>
      <c r="F309" s="21"/>
      <c r="G309" s="21"/>
      <c r="H309" s="21"/>
      <c r="I309" s="21"/>
      <c r="J309" s="21"/>
    </row>
    <row r="310" spans="1:10" ht="12.95" customHeight="1">
      <c r="A310" s="21"/>
      <c r="B310" s="21"/>
      <c r="C310" s="21"/>
      <c r="D310" s="21"/>
      <c r="E310" s="21"/>
      <c r="F310" s="21"/>
      <c r="G310" s="21"/>
      <c r="H310" s="21"/>
      <c r="I310" s="21"/>
      <c r="J310" s="21"/>
    </row>
    <row r="311" spans="1:10" ht="12.95" customHeight="1">
      <c r="A311" s="21"/>
      <c r="B311" s="21"/>
      <c r="C311" s="21"/>
      <c r="D311" s="21"/>
      <c r="E311" s="21"/>
      <c r="F311" s="21"/>
      <c r="G311" s="21"/>
      <c r="H311" s="21"/>
      <c r="I311" s="21"/>
      <c r="J311" s="21"/>
    </row>
    <row r="312" spans="1:10" ht="12.95" customHeight="1">
      <c r="A312" s="21"/>
      <c r="B312" s="21"/>
      <c r="C312" s="21"/>
      <c r="D312" s="21"/>
      <c r="E312" s="21"/>
      <c r="F312" s="21"/>
      <c r="G312" s="21"/>
      <c r="H312" s="21"/>
      <c r="I312" s="21"/>
      <c r="J312" s="21"/>
    </row>
    <row r="313" spans="1:10" ht="12.95" customHeight="1">
      <c r="A313" s="21"/>
      <c r="B313" s="21"/>
      <c r="C313" s="21"/>
      <c r="D313" s="21"/>
      <c r="E313" s="21"/>
      <c r="F313" s="21"/>
      <c r="G313" s="21"/>
      <c r="H313" s="21"/>
      <c r="I313" s="21"/>
      <c r="J313" s="21"/>
    </row>
    <row r="314" spans="1:10" ht="12.95" customHeight="1">
      <c r="A314" s="21"/>
      <c r="B314" s="21"/>
      <c r="C314" s="21"/>
      <c r="D314" s="21"/>
      <c r="E314" s="21"/>
      <c r="F314" s="21"/>
      <c r="G314" s="21"/>
      <c r="H314" s="21"/>
      <c r="I314" s="21"/>
      <c r="J314" s="21"/>
    </row>
    <row r="315" spans="1:10" ht="12.95" customHeight="1">
      <c r="A315" s="21"/>
      <c r="B315" s="21"/>
      <c r="C315" s="21"/>
      <c r="D315" s="21"/>
      <c r="E315" s="21"/>
      <c r="F315" s="21"/>
      <c r="G315" s="21"/>
      <c r="H315" s="21"/>
      <c r="I315" s="21"/>
      <c r="J315" s="21"/>
    </row>
    <row r="316" spans="1:10" ht="12.95" customHeight="1">
      <c r="A316" s="21"/>
      <c r="B316" s="21"/>
      <c r="C316" s="21"/>
      <c r="D316" s="21"/>
      <c r="E316" s="21"/>
      <c r="F316" s="21"/>
      <c r="G316" s="21"/>
      <c r="H316" s="21"/>
      <c r="I316" s="21"/>
      <c r="J316" s="21"/>
    </row>
    <row r="317" spans="1:10" ht="12.95" customHeight="1">
      <c r="A317" s="21"/>
      <c r="B317" s="21"/>
      <c r="C317" s="21"/>
      <c r="D317" s="21"/>
      <c r="E317" s="21"/>
      <c r="F317" s="21"/>
      <c r="G317" s="21"/>
      <c r="H317" s="21"/>
      <c r="I317" s="21"/>
      <c r="J317" s="21"/>
    </row>
    <row r="318" spans="1:10" ht="12.95" customHeight="1">
      <c r="A318" s="21"/>
      <c r="B318" s="21"/>
      <c r="C318" s="21"/>
      <c r="D318" s="21"/>
      <c r="E318" s="21"/>
      <c r="F318" s="21"/>
      <c r="G318" s="21"/>
      <c r="H318" s="21"/>
      <c r="I318" s="21"/>
      <c r="J318" s="21"/>
    </row>
    <row r="319" spans="1:10" ht="12.95" customHeight="1">
      <c r="A319" s="21"/>
      <c r="B319" s="21"/>
      <c r="C319" s="21"/>
      <c r="D319" s="21"/>
      <c r="E319" s="21"/>
      <c r="F319" s="21"/>
      <c r="G319" s="21"/>
      <c r="H319" s="21"/>
      <c r="I319" s="21"/>
      <c r="J319" s="21"/>
    </row>
    <row r="320" spans="1:10" ht="12.95" customHeight="1">
      <c r="A320" s="21"/>
      <c r="B320" s="21"/>
      <c r="C320" s="21"/>
      <c r="D320" s="21"/>
      <c r="E320" s="21"/>
      <c r="F320" s="21"/>
      <c r="G320" s="21"/>
      <c r="H320" s="21"/>
      <c r="I320" s="21"/>
      <c r="J320" s="21"/>
    </row>
    <row r="321" spans="1:10" ht="12.95" customHeight="1">
      <c r="A321" s="21"/>
      <c r="B321" s="21"/>
      <c r="C321" s="21"/>
      <c r="D321" s="21"/>
      <c r="E321" s="21"/>
      <c r="F321" s="21"/>
      <c r="G321" s="21"/>
      <c r="H321" s="21"/>
      <c r="I321" s="21"/>
      <c r="J321" s="21"/>
    </row>
    <row r="322" spans="1:10" ht="12.95" customHeight="1">
      <c r="A322" s="21"/>
      <c r="B322" s="21"/>
      <c r="C322" s="21"/>
      <c r="D322" s="21"/>
      <c r="E322" s="21"/>
      <c r="F322" s="21"/>
      <c r="G322" s="21"/>
      <c r="H322" s="21"/>
      <c r="I322" s="21"/>
      <c r="J322" s="21"/>
    </row>
    <row r="323" spans="1:10" ht="12.95" customHeight="1">
      <c r="A323" s="21"/>
      <c r="B323" s="21"/>
      <c r="C323" s="21"/>
      <c r="D323" s="21"/>
      <c r="E323" s="21"/>
      <c r="F323" s="21"/>
      <c r="G323" s="21"/>
      <c r="H323" s="21"/>
      <c r="I323" s="21"/>
      <c r="J323" s="21"/>
    </row>
    <row r="324" spans="1:10" ht="12.95" customHeight="1">
      <c r="A324" s="21"/>
      <c r="B324" s="21"/>
      <c r="C324" s="21"/>
      <c r="D324" s="21"/>
      <c r="E324" s="21"/>
      <c r="F324" s="21"/>
      <c r="G324" s="21"/>
      <c r="H324" s="21"/>
      <c r="I324" s="21"/>
      <c r="J324" s="21"/>
    </row>
    <row r="325" spans="1:10" ht="12.95" customHeight="1">
      <c r="A325" s="21"/>
      <c r="B325" s="21"/>
      <c r="C325" s="21"/>
      <c r="D325" s="21"/>
      <c r="E325" s="21"/>
      <c r="F325" s="21"/>
      <c r="G325" s="21"/>
      <c r="H325" s="21"/>
      <c r="I325" s="21"/>
      <c r="J325" s="21"/>
    </row>
    <row r="326" spans="1:10" ht="12.95" customHeight="1">
      <c r="A326" s="21"/>
      <c r="B326" s="21"/>
      <c r="C326" s="21"/>
      <c r="D326" s="21"/>
      <c r="E326" s="21"/>
      <c r="F326" s="21"/>
      <c r="G326" s="21"/>
      <c r="H326" s="21"/>
      <c r="I326" s="21"/>
      <c r="J326" s="21"/>
    </row>
    <row r="327" spans="1:10" ht="12.95" customHeight="1">
      <c r="A327" s="21"/>
      <c r="B327" s="21"/>
      <c r="C327" s="21"/>
      <c r="D327" s="21"/>
      <c r="E327" s="21"/>
      <c r="F327" s="21"/>
      <c r="G327" s="21"/>
      <c r="H327" s="21"/>
      <c r="I327" s="21"/>
      <c r="J327" s="21"/>
    </row>
    <row r="328" spans="1:10" ht="12.95" customHeight="1">
      <c r="A328" s="21"/>
      <c r="B328" s="21"/>
      <c r="C328" s="21"/>
      <c r="D328" s="21"/>
      <c r="E328" s="21"/>
      <c r="F328" s="21"/>
      <c r="G328" s="21"/>
      <c r="H328" s="21"/>
      <c r="I328" s="21"/>
      <c r="J328" s="21"/>
    </row>
    <row r="329" spans="1:10" ht="12.95" customHeight="1">
      <c r="A329" s="21"/>
      <c r="B329" s="21"/>
      <c r="C329" s="21"/>
      <c r="D329" s="21"/>
      <c r="E329" s="21"/>
      <c r="F329" s="21"/>
      <c r="G329" s="21"/>
      <c r="H329" s="21"/>
      <c r="I329" s="21"/>
      <c r="J329" s="21"/>
    </row>
    <row r="330" spans="1:10" ht="12.95" customHeight="1">
      <c r="A330" s="21"/>
      <c r="B330" s="21"/>
      <c r="C330" s="21"/>
      <c r="D330" s="21"/>
      <c r="E330" s="21"/>
      <c r="F330" s="21"/>
      <c r="G330" s="21"/>
      <c r="H330" s="21"/>
      <c r="I330" s="21"/>
      <c r="J330" s="21"/>
    </row>
    <row r="331" spans="1:10" ht="12.95" customHeight="1">
      <c r="A331" s="21"/>
      <c r="B331" s="21"/>
      <c r="C331" s="21"/>
      <c r="D331" s="21"/>
      <c r="E331" s="21"/>
      <c r="F331" s="21"/>
      <c r="G331" s="21"/>
      <c r="H331" s="21"/>
      <c r="I331" s="21"/>
      <c r="J331" s="21"/>
    </row>
    <row r="332" spans="1:10" ht="12.95" customHeight="1">
      <c r="A332" s="21"/>
      <c r="B332" s="21"/>
      <c r="C332" s="21"/>
      <c r="D332" s="21"/>
      <c r="E332" s="21"/>
      <c r="F332" s="21"/>
      <c r="G332" s="21"/>
      <c r="H332" s="21"/>
      <c r="I332" s="21"/>
      <c r="J332" s="21"/>
    </row>
    <row r="333" spans="1:10" ht="12.95" customHeight="1">
      <c r="A333" s="21"/>
      <c r="B333" s="21"/>
      <c r="C333" s="21"/>
      <c r="D333" s="21"/>
      <c r="E333" s="21"/>
      <c r="F333" s="21"/>
      <c r="G333" s="21"/>
      <c r="H333" s="21"/>
      <c r="I333" s="21"/>
      <c r="J333" s="21"/>
    </row>
    <row r="334" spans="1:10" ht="12.95" customHeight="1">
      <c r="A334" s="21"/>
      <c r="B334" s="21"/>
      <c r="C334" s="21"/>
      <c r="D334" s="21"/>
      <c r="E334" s="21"/>
      <c r="F334" s="21"/>
      <c r="G334" s="21"/>
      <c r="H334" s="21"/>
      <c r="I334" s="21"/>
      <c r="J334" s="21"/>
    </row>
    <row r="335" spans="1:10" ht="12.95" customHeight="1">
      <c r="A335" s="21"/>
      <c r="B335" s="21"/>
      <c r="C335" s="21"/>
      <c r="D335" s="21"/>
      <c r="E335" s="21"/>
      <c r="F335" s="21"/>
      <c r="G335" s="21"/>
      <c r="H335" s="21"/>
      <c r="I335" s="21"/>
      <c r="J335" s="21"/>
    </row>
    <row r="336" spans="1:10" ht="12.95" customHeight="1">
      <c r="A336" s="21"/>
      <c r="B336" s="21"/>
      <c r="C336" s="21"/>
      <c r="D336" s="21"/>
      <c r="E336" s="21"/>
      <c r="F336" s="21"/>
      <c r="G336" s="21"/>
      <c r="H336" s="21"/>
      <c r="I336" s="21"/>
      <c r="J336" s="21"/>
    </row>
    <row r="337" spans="1:10" ht="12.95" customHeight="1">
      <c r="A337" s="21"/>
      <c r="B337" s="21"/>
      <c r="C337" s="21"/>
      <c r="D337" s="21"/>
      <c r="E337" s="21"/>
      <c r="F337" s="21"/>
      <c r="G337" s="21"/>
      <c r="H337" s="21"/>
      <c r="I337" s="21"/>
      <c r="J337" s="21"/>
    </row>
    <row r="338" spans="1:10" ht="12.95" customHeight="1">
      <c r="A338" s="21"/>
      <c r="B338" s="21"/>
      <c r="C338" s="21"/>
      <c r="D338" s="21"/>
      <c r="E338" s="21"/>
      <c r="F338" s="21"/>
      <c r="G338" s="21"/>
      <c r="H338" s="21"/>
      <c r="I338" s="21"/>
      <c r="J338" s="21"/>
    </row>
    <row r="339" spans="1:10" ht="12.95" customHeight="1">
      <c r="A339" s="21"/>
      <c r="B339" s="21"/>
      <c r="C339" s="21"/>
      <c r="D339" s="21"/>
      <c r="E339" s="21"/>
      <c r="F339" s="21"/>
      <c r="G339" s="21"/>
      <c r="H339" s="21"/>
      <c r="I339" s="21"/>
      <c r="J339" s="21"/>
    </row>
    <row r="340" spans="1:10" ht="12.95" customHeight="1">
      <c r="A340" s="21"/>
      <c r="B340" s="21"/>
      <c r="C340" s="21"/>
      <c r="D340" s="21"/>
      <c r="E340" s="21"/>
      <c r="F340" s="21"/>
      <c r="G340" s="21"/>
      <c r="H340" s="21"/>
      <c r="I340" s="21"/>
      <c r="J340" s="21"/>
    </row>
    <row r="341" spans="1:10" ht="12.95" customHeight="1">
      <c r="A341" s="21"/>
      <c r="B341" s="21"/>
      <c r="C341" s="21"/>
      <c r="D341" s="21"/>
      <c r="E341" s="21"/>
      <c r="F341" s="21"/>
      <c r="G341" s="21"/>
      <c r="H341" s="21"/>
      <c r="I341" s="21"/>
      <c r="J341" s="21"/>
    </row>
    <row r="342" spans="1:10" ht="12.95" customHeight="1">
      <c r="A342" s="21"/>
      <c r="B342" s="21"/>
      <c r="C342" s="21"/>
      <c r="D342" s="21"/>
      <c r="E342" s="21"/>
      <c r="F342" s="21"/>
      <c r="G342" s="21"/>
      <c r="H342" s="21"/>
      <c r="I342" s="21"/>
      <c r="J342" s="21"/>
    </row>
    <row r="343" spans="1:10" ht="12.95" customHeight="1">
      <c r="A343" s="21"/>
      <c r="B343" s="21"/>
      <c r="C343" s="21"/>
      <c r="D343" s="21"/>
      <c r="E343" s="21"/>
      <c r="F343" s="21"/>
      <c r="G343" s="21"/>
      <c r="H343" s="21"/>
      <c r="I343" s="21"/>
      <c r="J343" s="21"/>
    </row>
    <row r="344" spans="1:10" ht="12.95" customHeight="1">
      <c r="A344" s="21"/>
      <c r="B344" s="21"/>
      <c r="C344" s="21"/>
      <c r="D344" s="21"/>
      <c r="E344" s="21"/>
      <c r="F344" s="21"/>
      <c r="G344" s="21"/>
      <c r="H344" s="21"/>
      <c r="I344" s="21"/>
      <c r="J344" s="21"/>
    </row>
    <row r="345" spans="1:10" ht="12.95" customHeight="1">
      <c r="A345" s="21"/>
      <c r="B345" s="21"/>
      <c r="C345" s="21"/>
      <c r="D345" s="21"/>
      <c r="E345" s="21"/>
      <c r="F345" s="21"/>
      <c r="G345" s="21"/>
      <c r="H345" s="21"/>
      <c r="I345" s="21"/>
      <c r="J345" s="21"/>
    </row>
    <row r="346" spans="1:10" ht="12.95" customHeight="1">
      <c r="A346" s="21"/>
      <c r="B346" s="21"/>
      <c r="C346" s="21"/>
      <c r="D346" s="21"/>
      <c r="E346" s="21"/>
      <c r="F346" s="21"/>
      <c r="G346" s="21"/>
      <c r="H346" s="21"/>
      <c r="I346" s="21"/>
      <c r="J346" s="21"/>
    </row>
    <row r="347" spans="1:10" ht="12.95" customHeight="1">
      <c r="A347" s="21"/>
      <c r="B347" s="21"/>
      <c r="C347" s="21"/>
      <c r="D347" s="21"/>
      <c r="E347" s="21"/>
      <c r="F347" s="21"/>
      <c r="G347" s="21"/>
      <c r="H347" s="21"/>
      <c r="I347" s="21"/>
      <c r="J347" s="21"/>
    </row>
    <row r="348" spans="1:10" ht="12.95" customHeight="1">
      <c r="A348" s="21"/>
      <c r="B348" s="21"/>
      <c r="C348" s="21"/>
      <c r="D348" s="21"/>
      <c r="E348" s="21"/>
      <c r="F348" s="21"/>
      <c r="G348" s="21"/>
      <c r="H348" s="21"/>
      <c r="I348" s="21"/>
      <c r="J348" s="21"/>
    </row>
    <row r="349" spans="1:10" ht="12.95" customHeight="1">
      <c r="A349" s="21"/>
      <c r="B349" s="21"/>
      <c r="C349" s="21"/>
      <c r="D349" s="21"/>
      <c r="E349" s="21"/>
      <c r="F349" s="21"/>
      <c r="G349" s="21"/>
      <c r="H349" s="21"/>
      <c r="I349" s="21"/>
      <c r="J349" s="21"/>
    </row>
    <row r="350" spans="1:10" ht="12.95" customHeight="1">
      <c r="A350" s="21"/>
      <c r="B350" s="21"/>
      <c r="C350" s="21"/>
      <c r="D350" s="21"/>
      <c r="E350" s="21"/>
      <c r="F350" s="21"/>
      <c r="G350" s="21"/>
      <c r="H350" s="21"/>
      <c r="I350" s="21"/>
      <c r="J350" s="21"/>
    </row>
    <row r="351" spans="1:10" ht="12.95" customHeight="1">
      <c r="A351" s="21"/>
      <c r="B351" s="21"/>
      <c r="C351" s="21"/>
      <c r="D351" s="21"/>
      <c r="E351" s="21"/>
      <c r="F351" s="21"/>
      <c r="G351" s="21"/>
      <c r="H351" s="21"/>
      <c r="I351" s="21"/>
      <c r="J351" s="21"/>
    </row>
    <row r="352" spans="1:10" ht="12.95" customHeight="1">
      <c r="A352" s="21"/>
      <c r="B352" s="21"/>
      <c r="C352" s="21"/>
      <c r="D352" s="21"/>
      <c r="E352" s="21"/>
      <c r="F352" s="21"/>
      <c r="G352" s="21"/>
      <c r="H352" s="21"/>
      <c r="I352" s="21"/>
      <c r="J352" s="21"/>
    </row>
    <row r="353" spans="1:10" ht="12.95" customHeight="1">
      <c r="A353" s="21"/>
      <c r="B353" s="21"/>
      <c r="C353" s="21"/>
      <c r="D353" s="21"/>
      <c r="E353" s="21"/>
      <c r="F353" s="21"/>
      <c r="G353" s="21"/>
      <c r="H353" s="21"/>
      <c r="I353" s="21"/>
      <c r="J353" s="21"/>
    </row>
    <row r="354" spans="1:10" ht="12.95" customHeight="1">
      <c r="A354" s="21"/>
      <c r="B354" s="21"/>
      <c r="C354" s="21"/>
      <c r="D354" s="21"/>
      <c r="E354" s="21"/>
      <c r="F354" s="21"/>
      <c r="G354" s="21"/>
      <c r="H354" s="21"/>
      <c r="I354" s="21"/>
      <c r="J354" s="21"/>
    </row>
    <row r="355" spans="1:10" ht="12.95" customHeight="1">
      <c r="A355" s="21"/>
      <c r="B355" s="21"/>
      <c r="C355" s="21"/>
      <c r="D355" s="21"/>
      <c r="E355" s="21"/>
      <c r="F355" s="21"/>
      <c r="G355" s="21"/>
      <c r="H355" s="21"/>
      <c r="I355" s="21"/>
      <c r="J355" s="21"/>
    </row>
    <row r="356" spans="1:10" ht="12.95" customHeight="1">
      <c r="A356" s="21"/>
      <c r="B356" s="21"/>
      <c r="C356" s="21"/>
      <c r="D356" s="21"/>
      <c r="E356" s="21"/>
      <c r="F356" s="21"/>
      <c r="G356" s="21"/>
      <c r="H356" s="21"/>
      <c r="I356" s="21"/>
      <c r="J356" s="21"/>
    </row>
    <row r="357" spans="1:10" ht="12.95" customHeight="1">
      <c r="A357" s="21"/>
      <c r="B357" s="21"/>
      <c r="C357" s="21"/>
      <c r="D357" s="21"/>
      <c r="E357" s="21"/>
      <c r="F357" s="21"/>
      <c r="G357" s="21"/>
      <c r="H357" s="21"/>
      <c r="I357" s="21"/>
      <c r="J357" s="21"/>
    </row>
    <row r="358" spans="1:10" ht="12.95" customHeight="1">
      <c r="A358" s="21"/>
      <c r="B358" s="21"/>
      <c r="C358" s="21"/>
      <c r="D358" s="21"/>
      <c r="E358" s="21"/>
      <c r="F358" s="21"/>
      <c r="G358" s="21"/>
      <c r="H358" s="21"/>
      <c r="I358" s="21"/>
      <c r="J358" s="21"/>
    </row>
    <row r="359" spans="1:10" ht="12.95" customHeight="1">
      <c r="A359" s="21"/>
      <c r="B359" s="21"/>
      <c r="C359" s="21"/>
      <c r="D359" s="21"/>
      <c r="E359" s="21"/>
      <c r="F359" s="21"/>
      <c r="G359" s="21"/>
      <c r="H359" s="21"/>
      <c r="I359" s="21"/>
      <c r="J359" s="21"/>
    </row>
    <row r="360" spans="1:10" ht="12.95" customHeight="1">
      <c r="A360" s="21"/>
      <c r="B360" s="21"/>
      <c r="C360" s="21"/>
      <c r="D360" s="21"/>
      <c r="E360" s="21"/>
      <c r="F360" s="21"/>
      <c r="G360" s="21"/>
      <c r="H360" s="21"/>
      <c r="I360" s="21"/>
      <c r="J360" s="21"/>
    </row>
    <row r="361" spans="1:10" ht="12.95" customHeight="1">
      <c r="A361" s="21"/>
      <c r="B361" s="21"/>
      <c r="C361" s="21"/>
      <c r="D361" s="21"/>
      <c r="E361" s="21"/>
      <c r="F361" s="21"/>
      <c r="G361" s="21"/>
      <c r="H361" s="21"/>
      <c r="I361" s="21"/>
      <c r="J361" s="21"/>
    </row>
    <row r="362" spans="1:10" ht="12.95" customHeight="1">
      <c r="A362" s="21"/>
      <c r="B362" s="21"/>
      <c r="C362" s="21"/>
      <c r="D362" s="21"/>
      <c r="E362" s="21"/>
      <c r="F362" s="21"/>
      <c r="G362" s="21"/>
      <c r="H362" s="21"/>
      <c r="I362" s="21"/>
      <c r="J362" s="21"/>
    </row>
    <row r="363" spans="1:10" ht="12.95" customHeight="1">
      <c r="A363" s="21"/>
      <c r="B363" s="21"/>
      <c r="C363" s="21"/>
      <c r="D363" s="21"/>
      <c r="E363" s="21"/>
      <c r="F363" s="21"/>
      <c r="G363" s="21"/>
      <c r="H363" s="21"/>
      <c r="I363" s="21"/>
      <c r="J363" s="21"/>
    </row>
    <row r="364" spans="1:10" ht="12.95" customHeight="1">
      <c r="A364" s="21"/>
      <c r="B364" s="21"/>
      <c r="C364" s="21"/>
      <c r="D364" s="21"/>
      <c r="E364" s="21"/>
      <c r="F364" s="21"/>
      <c r="G364" s="21"/>
      <c r="H364" s="21"/>
      <c r="I364" s="21"/>
      <c r="J364" s="21"/>
    </row>
    <row r="365" spans="1:10" ht="12.95" customHeight="1">
      <c r="A365" s="21"/>
      <c r="B365" s="21"/>
      <c r="C365" s="21"/>
      <c r="D365" s="21"/>
      <c r="E365" s="21"/>
      <c r="F365" s="21"/>
      <c r="G365" s="21"/>
      <c r="H365" s="21"/>
      <c r="I365" s="21"/>
      <c r="J365" s="21"/>
    </row>
    <row r="366" spans="1:10" ht="12.95" customHeight="1">
      <c r="A366" s="21"/>
      <c r="B366" s="21"/>
      <c r="C366" s="21"/>
      <c r="D366" s="21"/>
      <c r="E366" s="21"/>
      <c r="F366" s="21"/>
      <c r="G366" s="21"/>
      <c r="H366" s="21"/>
      <c r="I366" s="21"/>
      <c r="J366" s="21"/>
    </row>
    <row r="367" spans="1:10" ht="12.95" customHeight="1">
      <c r="A367" s="21"/>
      <c r="B367" s="21"/>
      <c r="C367" s="21"/>
      <c r="D367" s="21"/>
      <c r="E367" s="21"/>
      <c r="F367" s="21"/>
      <c r="G367" s="21"/>
      <c r="H367" s="21"/>
      <c r="I367" s="21"/>
      <c r="J367" s="21"/>
    </row>
    <row r="368" spans="1:10" ht="12.95" customHeight="1">
      <c r="A368" s="21"/>
      <c r="B368" s="21"/>
      <c r="C368" s="21"/>
      <c r="D368" s="21"/>
      <c r="E368" s="21"/>
      <c r="F368" s="21"/>
      <c r="G368" s="21"/>
      <c r="H368" s="21"/>
      <c r="I368" s="21"/>
      <c r="J368" s="21"/>
    </row>
    <row r="369" spans="1:10" ht="12.95" customHeight="1">
      <c r="A369" s="21"/>
      <c r="B369" s="21"/>
      <c r="C369" s="21"/>
      <c r="D369" s="21"/>
      <c r="E369" s="21"/>
      <c r="F369" s="21"/>
      <c r="G369" s="21"/>
      <c r="H369" s="21"/>
      <c r="I369" s="21"/>
      <c r="J369" s="21"/>
    </row>
    <row r="370" spans="1:10" ht="12.95" customHeight="1">
      <c r="A370" s="21"/>
      <c r="B370" s="21"/>
      <c r="C370" s="21"/>
      <c r="D370" s="21"/>
      <c r="E370" s="21"/>
      <c r="F370" s="21"/>
      <c r="G370" s="21"/>
      <c r="H370" s="21"/>
      <c r="I370" s="21"/>
      <c r="J370" s="21"/>
    </row>
    <row r="371" spans="1:10" ht="12.95" customHeight="1">
      <c r="A371" s="21"/>
      <c r="B371" s="21"/>
      <c r="C371" s="21"/>
      <c r="D371" s="21"/>
      <c r="E371" s="21"/>
      <c r="F371" s="21"/>
      <c r="G371" s="21"/>
      <c r="H371" s="21"/>
      <c r="I371" s="21"/>
      <c r="J371" s="21"/>
    </row>
    <row r="372" spans="1:10" ht="12.95" customHeight="1">
      <c r="A372" s="21"/>
      <c r="B372" s="21"/>
      <c r="C372" s="21"/>
      <c r="D372" s="21"/>
      <c r="E372" s="21"/>
      <c r="F372" s="21"/>
      <c r="G372" s="21"/>
      <c r="H372" s="21"/>
      <c r="I372" s="21"/>
      <c r="J372" s="21"/>
    </row>
    <row r="373" spans="1:10" ht="12.95" customHeight="1">
      <c r="A373" s="21"/>
      <c r="B373" s="21"/>
      <c r="C373" s="21"/>
      <c r="D373" s="21"/>
      <c r="E373" s="21"/>
      <c r="F373" s="21"/>
      <c r="G373" s="21"/>
      <c r="H373" s="21"/>
      <c r="I373" s="21"/>
      <c r="J373" s="21"/>
    </row>
    <row r="374" spans="1:10" ht="12.95" customHeight="1">
      <c r="A374" s="21"/>
      <c r="B374" s="21"/>
      <c r="C374" s="21"/>
      <c r="D374" s="21"/>
      <c r="E374" s="21"/>
      <c r="F374" s="21"/>
      <c r="G374" s="21"/>
      <c r="H374" s="21"/>
      <c r="I374" s="21"/>
      <c r="J374" s="21"/>
    </row>
    <row r="375" spans="1:10" ht="12.95" customHeight="1">
      <c r="A375" s="21"/>
      <c r="B375" s="21"/>
      <c r="C375" s="21"/>
      <c r="D375" s="21"/>
      <c r="E375" s="21"/>
      <c r="F375" s="21"/>
      <c r="G375" s="21"/>
      <c r="H375" s="21"/>
      <c r="I375" s="21"/>
      <c r="J375" s="21"/>
    </row>
    <row r="376" spans="1:10" ht="12.95" customHeight="1">
      <c r="A376" s="21"/>
      <c r="B376" s="21"/>
      <c r="C376" s="21"/>
      <c r="D376" s="21"/>
      <c r="E376" s="21"/>
      <c r="F376" s="21"/>
      <c r="G376" s="21"/>
      <c r="H376" s="21"/>
      <c r="I376" s="21"/>
      <c r="J376" s="21"/>
    </row>
    <row r="377" spans="1:10" ht="12.95" customHeight="1">
      <c r="A377" s="21"/>
      <c r="B377" s="21"/>
      <c r="C377" s="21"/>
      <c r="D377" s="21"/>
      <c r="E377" s="21"/>
      <c r="F377" s="21"/>
      <c r="G377" s="21"/>
      <c r="H377" s="21"/>
      <c r="I377" s="21"/>
      <c r="J377" s="21"/>
    </row>
    <row r="378" spans="1:10" ht="12.95" customHeight="1">
      <c r="A378" s="21"/>
      <c r="B378" s="21"/>
      <c r="C378" s="21"/>
      <c r="D378" s="21"/>
      <c r="E378" s="21"/>
      <c r="F378" s="21"/>
      <c r="G378" s="21"/>
      <c r="H378" s="21"/>
      <c r="I378" s="21"/>
      <c r="J378" s="21"/>
    </row>
    <row r="379" spans="1:10" ht="12.95" customHeight="1">
      <c r="A379" s="21"/>
      <c r="B379" s="21"/>
      <c r="C379" s="21"/>
      <c r="D379" s="21"/>
      <c r="E379" s="21"/>
      <c r="F379" s="21"/>
      <c r="G379" s="21"/>
      <c r="H379" s="21"/>
      <c r="I379" s="21"/>
      <c r="J379" s="21"/>
    </row>
    <row r="380" spans="1:10" ht="12.95" customHeight="1">
      <c r="A380" s="21"/>
      <c r="B380" s="21"/>
      <c r="C380" s="21"/>
      <c r="D380" s="21"/>
      <c r="E380" s="21"/>
      <c r="F380" s="21"/>
      <c r="G380" s="21"/>
      <c r="H380" s="21"/>
      <c r="I380" s="21"/>
      <c r="J380" s="21"/>
    </row>
    <row r="381" spans="1:10" ht="12.95" customHeight="1">
      <c r="A381" s="21"/>
      <c r="B381" s="21"/>
      <c r="C381" s="21"/>
      <c r="D381" s="21"/>
      <c r="E381" s="21"/>
      <c r="F381" s="21"/>
      <c r="G381" s="21"/>
      <c r="H381" s="21"/>
      <c r="I381" s="21"/>
      <c r="J381" s="21"/>
    </row>
    <row r="382" spans="1:10" ht="12.95" customHeight="1">
      <c r="A382" s="21"/>
      <c r="B382" s="21"/>
      <c r="C382" s="21"/>
      <c r="D382" s="21"/>
      <c r="E382" s="21"/>
      <c r="F382" s="21"/>
      <c r="G382" s="21"/>
      <c r="H382" s="21"/>
      <c r="I382" s="21"/>
      <c r="J382" s="21"/>
    </row>
    <row r="383" spans="1:10" ht="12.95" customHeight="1">
      <c r="A383" s="21"/>
      <c r="B383" s="21"/>
      <c r="C383" s="21"/>
      <c r="D383" s="21"/>
      <c r="E383" s="21"/>
      <c r="F383" s="21"/>
      <c r="G383" s="21"/>
      <c r="H383" s="21"/>
      <c r="I383" s="21"/>
      <c r="J383" s="21"/>
    </row>
    <row r="384" spans="1:10" ht="12.95" customHeight="1">
      <c r="A384" s="21"/>
      <c r="B384" s="21"/>
      <c r="C384" s="21"/>
      <c r="D384" s="21"/>
      <c r="E384" s="21"/>
      <c r="F384" s="21"/>
      <c r="G384" s="21"/>
      <c r="H384" s="21"/>
      <c r="I384" s="21"/>
      <c r="J384" s="21"/>
    </row>
    <row r="385" spans="1:10" ht="12.95" customHeight="1">
      <c r="A385" s="21"/>
      <c r="B385" s="21"/>
      <c r="C385" s="21"/>
      <c r="D385" s="21"/>
      <c r="E385" s="21"/>
      <c r="F385" s="21"/>
      <c r="G385" s="21"/>
      <c r="H385" s="21"/>
      <c r="I385" s="21"/>
      <c r="J385" s="21"/>
    </row>
    <row r="386" spans="1:10" ht="12.95" customHeight="1">
      <c r="A386" s="21"/>
      <c r="B386" s="21"/>
      <c r="C386" s="21"/>
      <c r="D386" s="21"/>
      <c r="E386" s="21"/>
      <c r="F386" s="21"/>
      <c r="G386" s="21"/>
      <c r="H386" s="21"/>
      <c r="I386" s="21"/>
      <c r="J386" s="21"/>
    </row>
    <row r="387" spans="1:10" ht="12.95" customHeight="1">
      <c r="A387" s="21"/>
      <c r="B387" s="21"/>
      <c r="C387" s="21"/>
      <c r="D387" s="21"/>
      <c r="E387" s="21"/>
      <c r="F387" s="21"/>
      <c r="G387" s="21"/>
      <c r="H387" s="21"/>
      <c r="I387" s="21"/>
      <c r="J387" s="21"/>
    </row>
    <row r="388" spans="1:10" ht="12.95" customHeight="1">
      <c r="A388" s="21"/>
      <c r="B388" s="21"/>
      <c r="C388" s="21"/>
      <c r="D388" s="21"/>
      <c r="E388" s="21"/>
      <c r="F388" s="21"/>
      <c r="G388" s="21"/>
      <c r="H388" s="21"/>
      <c r="I388" s="21"/>
      <c r="J388" s="21"/>
    </row>
    <row r="389" spans="1:10" ht="12.95" customHeight="1">
      <c r="A389" s="21"/>
      <c r="B389" s="21"/>
      <c r="C389" s="21"/>
      <c r="D389" s="21"/>
      <c r="E389" s="21"/>
      <c r="F389" s="21"/>
      <c r="G389" s="21"/>
      <c r="H389" s="21"/>
      <c r="I389" s="21"/>
      <c r="J389" s="21"/>
    </row>
    <row r="390" spans="1:10" ht="12.95" customHeight="1">
      <c r="A390" s="21"/>
      <c r="B390" s="21"/>
      <c r="C390" s="21"/>
      <c r="D390" s="21"/>
      <c r="E390" s="21"/>
      <c r="F390" s="21"/>
      <c r="G390" s="21"/>
      <c r="H390" s="21"/>
      <c r="I390" s="21"/>
      <c r="J390" s="21"/>
    </row>
    <row r="391" spans="1:10" ht="12.95" customHeight="1">
      <c r="A391" s="21"/>
      <c r="B391" s="21"/>
      <c r="C391" s="21"/>
      <c r="D391" s="21"/>
      <c r="E391" s="21"/>
      <c r="F391" s="21"/>
      <c r="G391" s="21"/>
      <c r="H391" s="21"/>
      <c r="I391" s="21"/>
      <c r="J391" s="21"/>
    </row>
    <row r="392" spans="1:10" ht="12.95" customHeight="1">
      <c r="A392" s="21"/>
      <c r="B392" s="21"/>
      <c r="C392" s="21"/>
      <c r="D392" s="21"/>
      <c r="E392" s="21"/>
      <c r="F392" s="21"/>
      <c r="G392" s="21"/>
      <c r="H392" s="21"/>
      <c r="I392" s="21"/>
      <c r="J392" s="21"/>
    </row>
    <row r="393" spans="1:10" ht="12.95" customHeight="1">
      <c r="A393" s="21"/>
      <c r="B393" s="21"/>
      <c r="C393" s="21"/>
      <c r="D393" s="21"/>
      <c r="E393" s="21"/>
      <c r="F393" s="21"/>
      <c r="G393" s="21"/>
      <c r="H393" s="21"/>
      <c r="I393" s="21"/>
      <c r="J393" s="21"/>
    </row>
    <row r="394" spans="1:10" ht="12.95" customHeight="1">
      <c r="A394" s="21"/>
      <c r="B394" s="21"/>
      <c r="C394" s="21"/>
      <c r="D394" s="21"/>
      <c r="E394" s="21"/>
      <c r="F394" s="21"/>
      <c r="G394" s="21"/>
      <c r="H394" s="21"/>
      <c r="I394" s="21"/>
      <c r="J394" s="21"/>
    </row>
    <row r="395" spans="1:10" ht="12.95" customHeight="1">
      <c r="A395" s="21"/>
      <c r="B395" s="21"/>
      <c r="C395" s="21"/>
      <c r="D395" s="21"/>
      <c r="E395" s="21"/>
      <c r="F395" s="21"/>
      <c r="G395" s="21"/>
      <c r="H395" s="21"/>
      <c r="I395" s="21"/>
      <c r="J395" s="21"/>
    </row>
    <row r="396" spans="1:10" ht="12.95" customHeight="1">
      <c r="A396" s="21"/>
      <c r="B396" s="21"/>
      <c r="C396" s="21"/>
      <c r="D396" s="21"/>
      <c r="E396" s="21"/>
      <c r="F396" s="21"/>
      <c r="G396" s="21"/>
      <c r="H396" s="21"/>
      <c r="I396" s="21"/>
      <c r="J396" s="21"/>
    </row>
    <row r="397" spans="1:10" ht="12.95" customHeight="1">
      <c r="A397" s="21"/>
      <c r="B397" s="21"/>
      <c r="C397" s="21"/>
      <c r="D397" s="21"/>
      <c r="E397" s="21"/>
      <c r="F397" s="21"/>
      <c r="G397" s="21"/>
      <c r="H397" s="21"/>
      <c r="I397" s="21"/>
      <c r="J397" s="21"/>
    </row>
    <row r="398" spans="1:10" ht="12.95" customHeight="1">
      <c r="A398" s="21"/>
      <c r="B398" s="21"/>
      <c r="C398" s="21"/>
      <c r="D398" s="21"/>
      <c r="E398" s="21"/>
      <c r="F398" s="21"/>
      <c r="G398" s="21"/>
      <c r="H398" s="21"/>
      <c r="I398" s="21"/>
      <c r="J398" s="21"/>
    </row>
    <row r="399" spans="1:10" ht="12.95" customHeight="1">
      <c r="A399" s="21"/>
      <c r="B399" s="21"/>
      <c r="C399" s="21"/>
      <c r="D399" s="21"/>
      <c r="E399" s="21"/>
      <c r="F399" s="21"/>
      <c r="G399" s="21"/>
      <c r="H399" s="21"/>
      <c r="I399" s="21"/>
      <c r="J399" s="21"/>
    </row>
    <row r="400" spans="1:10" ht="12.95" customHeight="1">
      <c r="A400" s="21"/>
      <c r="B400" s="21"/>
      <c r="C400" s="21"/>
      <c r="D400" s="21"/>
      <c r="E400" s="21"/>
      <c r="F400" s="21"/>
      <c r="G400" s="21"/>
      <c r="H400" s="21"/>
      <c r="I400" s="21"/>
      <c r="J400" s="21"/>
    </row>
    <row r="401" spans="1:10" ht="12.95" customHeight="1">
      <c r="A401" s="21"/>
      <c r="B401" s="21"/>
      <c r="C401" s="21"/>
      <c r="D401" s="21"/>
      <c r="E401" s="21"/>
      <c r="F401" s="21"/>
      <c r="G401" s="21"/>
      <c r="H401" s="21"/>
      <c r="I401" s="21"/>
      <c r="J401" s="21"/>
    </row>
    <row r="402" spans="1:10" ht="12.95" customHeight="1">
      <c r="A402" s="21"/>
      <c r="B402" s="21"/>
      <c r="C402" s="21"/>
      <c r="D402" s="21"/>
      <c r="E402" s="21"/>
      <c r="F402" s="21"/>
      <c r="G402" s="21"/>
      <c r="H402" s="21"/>
      <c r="I402" s="21"/>
      <c r="J402" s="21"/>
    </row>
    <row r="403" spans="1:10" ht="12.95" customHeight="1">
      <c r="A403" s="21"/>
      <c r="B403" s="21"/>
      <c r="C403" s="21"/>
      <c r="D403" s="21"/>
      <c r="E403" s="21"/>
      <c r="F403" s="21"/>
      <c r="G403" s="21"/>
      <c r="H403" s="21"/>
      <c r="I403" s="21"/>
      <c r="J403" s="21"/>
    </row>
    <row r="404" spans="1:10" ht="12.95" customHeight="1">
      <c r="A404" s="21"/>
      <c r="B404" s="21"/>
      <c r="C404" s="21"/>
      <c r="D404" s="21"/>
      <c r="E404" s="21"/>
      <c r="F404" s="21"/>
      <c r="G404" s="21"/>
      <c r="H404" s="21"/>
      <c r="I404" s="21"/>
      <c r="J404" s="21"/>
    </row>
    <row r="405" spans="1:10" ht="12.95" customHeight="1">
      <c r="A405" s="21"/>
      <c r="B405" s="21"/>
      <c r="C405" s="21"/>
      <c r="D405" s="21"/>
      <c r="E405" s="21"/>
      <c r="F405" s="21"/>
      <c r="G405" s="21"/>
      <c r="H405" s="21"/>
      <c r="I405" s="21"/>
      <c r="J405" s="21"/>
    </row>
    <row r="406" spans="1:10" ht="12.95" customHeight="1">
      <c r="A406" s="21"/>
      <c r="B406" s="21"/>
      <c r="C406" s="21"/>
      <c r="D406" s="21"/>
      <c r="E406" s="21"/>
      <c r="F406" s="21"/>
      <c r="G406" s="21"/>
      <c r="H406" s="21"/>
      <c r="I406" s="21"/>
      <c r="J406" s="21"/>
    </row>
    <row r="407" spans="1:10" ht="12.95" customHeight="1">
      <c r="A407" s="21"/>
      <c r="B407" s="21"/>
      <c r="C407" s="21"/>
      <c r="D407" s="21"/>
      <c r="E407" s="21"/>
      <c r="F407" s="21"/>
      <c r="G407" s="21"/>
      <c r="H407" s="21"/>
      <c r="I407" s="21"/>
      <c r="J407" s="21"/>
    </row>
    <row r="408" spans="1:10" ht="12.95" customHeight="1">
      <c r="A408" s="21"/>
      <c r="B408" s="21"/>
      <c r="C408" s="21"/>
      <c r="D408" s="21"/>
      <c r="E408" s="21"/>
      <c r="F408" s="21"/>
      <c r="G408" s="21"/>
      <c r="H408" s="21"/>
      <c r="I408" s="21"/>
      <c r="J408" s="21"/>
    </row>
    <row r="409" spans="1:10" ht="12.95" customHeight="1">
      <c r="A409" s="21"/>
      <c r="B409" s="21"/>
      <c r="C409" s="21"/>
      <c r="D409" s="21"/>
      <c r="E409" s="21"/>
      <c r="F409" s="21"/>
      <c r="G409" s="21"/>
      <c r="H409" s="21"/>
      <c r="I409" s="21"/>
      <c r="J409" s="21"/>
    </row>
    <row r="410" spans="1:10" ht="12.95" customHeight="1">
      <c r="A410" s="21"/>
      <c r="B410" s="21"/>
      <c r="C410" s="21"/>
      <c r="D410" s="21"/>
      <c r="E410" s="21"/>
      <c r="F410" s="21"/>
      <c r="G410" s="21"/>
      <c r="H410" s="21"/>
      <c r="I410" s="21"/>
      <c r="J410" s="21"/>
    </row>
    <row r="411" spans="1:10" ht="12.95" customHeight="1">
      <c r="A411" s="21"/>
      <c r="B411" s="21"/>
      <c r="C411" s="21"/>
      <c r="D411" s="21"/>
      <c r="E411" s="21"/>
      <c r="F411" s="21"/>
      <c r="G411" s="21"/>
      <c r="H411" s="21"/>
      <c r="I411" s="21"/>
      <c r="J411" s="21"/>
    </row>
    <row r="412" spans="1:10" ht="12.95" customHeight="1"/>
    <row r="413" spans="1:10" ht="12.95" customHeight="1"/>
    <row r="414" spans="1:10" ht="12.95" customHeight="1"/>
    <row r="415" spans="1:10" ht="12.95" customHeight="1"/>
    <row r="416" spans="1:10" ht="12.95" customHeight="1"/>
    <row r="417" ht="12.95" customHeight="1"/>
    <row r="418" ht="12.95" customHeight="1"/>
    <row r="419" ht="12.95" customHeight="1"/>
    <row r="420" ht="12.95" customHeight="1"/>
    <row r="421" ht="12.95" customHeight="1"/>
    <row r="422" ht="12.95" customHeight="1"/>
    <row r="423" ht="12.95" customHeight="1"/>
    <row r="424" ht="12.95" customHeight="1"/>
    <row r="425" ht="12.95" customHeight="1"/>
    <row r="426" ht="12.95" customHeight="1"/>
    <row r="427" ht="12.95" customHeight="1"/>
    <row r="428" ht="12.95" customHeight="1"/>
    <row r="429" ht="12.95" customHeight="1"/>
    <row r="430" ht="12.95" customHeight="1"/>
    <row r="431" ht="12.95" customHeight="1"/>
    <row r="432" ht="12.95" customHeight="1"/>
    <row r="433" ht="12.95" customHeight="1"/>
    <row r="434" ht="12.95" customHeight="1"/>
    <row r="435" ht="12.95" customHeight="1"/>
    <row r="436" ht="12.95" customHeight="1"/>
    <row r="437" ht="12.95" customHeight="1"/>
    <row r="438" ht="12.95" customHeight="1"/>
    <row r="439" ht="12.95" customHeight="1"/>
    <row r="440" ht="12.95" customHeight="1"/>
    <row r="441" ht="12.95" customHeight="1"/>
    <row r="442" ht="12.95" customHeight="1"/>
    <row r="443" ht="12.95" customHeight="1"/>
    <row r="444" ht="12.95" customHeight="1"/>
  </sheetData>
  <mergeCells count="4">
    <mergeCell ref="B6:D6"/>
    <mergeCell ref="E6:G6"/>
    <mergeCell ref="H6:J6"/>
    <mergeCell ref="K6:M6"/>
  </mergeCells>
  <phoneticPr fontId="3" type="noConversion"/>
  <pageMargins left="0.70866141732283472" right="0.70866141732283472" top="0.55118110236220474" bottom="0.35433070866141736" header="0.31496062992125984" footer="0.11811023622047245"/>
  <pageSetup paperSize="9" scale="94" orientation="landscape" r:id="rId2"/>
  <headerFooter>
    <oddFooter>&amp;L&amp;8&amp;F&amp;C&amp;8&amp;P / &amp;N&amp;R&amp;8&amp;A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365"/>
  <sheetViews>
    <sheetView showGridLines="0" workbookViewId="0"/>
  </sheetViews>
  <sheetFormatPr defaultColWidth="8.625" defaultRowHeight="12.75" customHeight="1"/>
  <cols>
    <col min="1" max="1" width="4.375" style="169" customWidth="1"/>
    <col min="2" max="2" width="4.125" style="81" customWidth="1"/>
    <col min="3" max="3" width="4.625" style="169" customWidth="1"/>
    <col min="4" max="4" width="11.125" style="82" customWidth="1"/>
    <col min="5" max="5" width="15.5" style="82" customWidth="1"/>
    <col min="6" max="6" width="6.625" style="83" customWidth="1"/>
    <col min="7" max="8" width="7.625" style="120" customWidth="1"/>
    <col min="9" max="9" width="9.625" style="120" customWidth="1"/>
    <col min="10" max="17" width="7.625" style="105" customWidth="1"/>
    <col min="18" max="18" width="4.375" style="105" customWidth="1"/>
    <col min="19" max="19" width="4.625" style="105" customWidth="1"/>
    <col min="20" max="20" width="11.375" style="105" customWidth="1"/>
    <col min="21" max="21" width="15.5" style="105" customWidth="1"/>
    <col min="22" max="22" width="6.625" style="105" customWidth="1"/>
    <col min="23" max="24" width="7.625" style="81" customWidth="1"/>
    <col min="25" max="25" width="9.625" style="81" customWidth="1"/>
    <col min="26" max="33" width="7.625" style="81" customWidth="1"/>
    <col min="34" max="34" width="4.375" style="169" customWidth="1"/>
    <col min="35" max="35" width="4.625" style="169" customWidth="1"/>
    <col min="36" max="36" width="11.375" style="169" customWidth="1"/>
    <col min="37" max="37" width="15.5" style="169" customWidth="1"/>
    <col min="38" max="38" width="6.625" style="169" customWidth="1"/>
    <col min="39" max="40" width="7.625" style="81" customWidth="1"/>
    <col min="41" max="41" width="9.625" style="81" customWidth="1"/>
    <col min="42" max="49" width="7.625" style="81" customWidth="1"/>
    <col min="50" max="50" width="4.375" style="169" customWidth="1"/>
    <col min="51" max="51" width="4.625" style="169" customWidth="1"/>
    <col min="52" max="52" width="11.375" style="169" customWidth="1"/>
    <col min="53" max="53" width="15.5" style="169" customWidth="1"/>
    <col min="54" max="54" width="6.625" style="169" customWidth="1"/>
    <col min="55" max="56" width="7.625" style="81" customWidth="1"/>
    <col min="57" max="57" width="9.625" style="81" customWidth="1"/>
    <col min="58" max="65" width="7.625" style="81" customWidth="1"/>
    <col min="66" max="16384" width="8.625" style="81"/>
  </cols>
  <sheetData>
    <row r="1" spans="1:65" ht="12.75" customHeight="1">
      <c r="A1" s="108" t="s">
        <v>544</v>
      </c>
      <c r="B1" s="108"/>
      <c r="R1" s="108" t="s">
        <v>545</v>
      </c>
      <c r="AH1" s="108" t="s">
        <v>562</v>
      </c>
      <c r="AJ1" s="82"/>
      <c r="AK1" s="82"/>
      <c r="AL1" s="83"/>
      <c r="AM1" s="120"/>
      <c r="AN1" s="120"/>
      <c r="AO1" s="120"/>
      <c r="AP1" s="105"/>
      <c r="AQ1" s="105"/>
      <c r="AR1" s="105"/>
      <c r="AS1" s="105"/>
      <c r="AT1" s="105"/>
      <c r="AU1" s="105"/>
      <c r="AV1" s="105"/>
      <c r="AW1" s="105"/>
      <c r="AX1" s="108" t="s">
        <v>563</v>
      </c>
      <c r="AY1" s="105"/>
      <c r="AZ1" s="105"/>
      <c r="BA1" s="105"/>
      <c r="BB1" s="105"/>
    </row>
    <row r="2" spans="1:65" ht="7.35" customHeight="1">
      <c r="AJ2" s="82"/>
      <c r="AK2" s="82"/>
      <c r="AL2" s="83"/>
      <c r="AM2" s="120"/>
      <c r="AN2" s="120"/>
      <c r="AO2" s="120"/>
      <c r="AP2" s="105"/>
      <c r="AQ2" s="105"/>
      <c r="AR2" s="105"/>
      <c r="AS2" s="105"/>
      <c r="AT2" s="105"/>
      <c r="AU2" s="105"/>
      <c r="AV2" s="105"/>
      <c r="AW2" s="105"/>
      <c r="AX2" s="105"/>
      <c r="AY2" s="105"/>
      <c r="AZ2" s="105"/>
      <c r="BA2" s="105"/>
      <c r="BB2" s="105"/>
    </row>
    <row r="3" spans="1:65" ht="11.1" customHeight="1">
      <c r="A3" s="629"/>
      <c r="B3" s="628"/>
      <c r="C3" s="629"/>
      <c r="F3" s="630"/>
      <c r="G3" s="1313" t="s">
        <v>419</v>
      </c>
      <c r="H3" s="1314"/>
      <c r="I3" s="1314"/>
      <c r="J3" s="1314"/>
      <c r="K3" s="1314"/>
      <c r="L3" s="1314"/>
      <c r="M3" s="1315"/>
      <c r="N3" s="1315"/>
      <c r="O3" s="1315"/>
      <c r="P3" s="1314"/>
      <c r="Q3" s="1316"/>
      <c r="R3" s="631"/>
      <c r="S3" s="631"/>
      <c r="T3" s="82"/>
      <c r="U3" s="82"/>
      <c r="V3" s="630"/>
      <c r="W3" s="1317" t="s">
        <v>548</v>
      </c>
      <c r="X3" s="1318"/>
      <c r="Y3" s="1318"/>
      <c r="Z3" s="1318"/>
      <c r="AA3" s="1318"/>
      <c r="AB3" s="1318"/>
      <c r="AC3" s="1318"/>
      <c r="AD3" s="1318"/>
      <c r="AE3" s="1318"/>
      <c r="AF3" s="1318"/>
      <c r="AG3" s="1319"/>
      <c r="AH3" s="629"/>
      <c r="AI3" s="629"/>
      <c r="AJ3" s="82"/>
      <c r="AK3" s="82"/>
      <c r="AL3" s="630"/>
      <c r="AM3" s="1291" t="s">
        <v>549</v>
      </c>
      <c r="AN3" s="1292"/>
      <c r="AO3" s="1292"/>
      <c r="AP3" s="1292"/>
      <c r="AQ3" s="1292"/>
      <c r="AR3" s="1292"/>
      <c r="AS3" s="1292"/>
      <c r="AT3" s="1292"/>
      <c r="AU3" s="1292"/>
      <c r="AV3" s="1292"/>
      <c r="AW3" s="1293"/>
      <c r="AX3" s="631"/>
      <c r="AY3" s="631"/>
      <c r="AZ3" s="82"/>
      <c r="BA3" s="82"/>
      <c r="BB3" s="630"/>
      <c r="BC3" s="1294" t="s">
        <v>550</v>
      </c>
      <c r="BD3" s="1295"/>
      <c r="BE3" s="1295"/>
      <c r="BF3" s="1295"/>
      <c r="BG3" s="1295"/>
      <c r="BH3" s="1295"/>
      <c r="BI3" s="1295"/>
      <c r="BJ3" s="1295"/>
      <c r="BK3" s="1295"/>
      <c r="BL3" s="1295"/>
      <c r="BM3" s="1296"/>
    </row>
    <row r="4" spans="1:65" ht="11.1" customHeight="1">
      <c r="A4" s="112"/>
      <c r="B4" s="112"/>
      <c r="C4" s="112"/>
      <c r="D4" s="112"/>
      <c r="E4" s="112"/>
      <c r="F4" s="632"/>
      <c r="G4" s="1325" t="s">
        <v>543</v>
      </c>
      <c r="H4" s="1326"/>
      <c r="I4" s="1327"/>
      <c r="J4" s="1257" t="s">
        <v>783</v>
      </c>
      <c r="K4" s="1258"/>
      <c r="L4" s="1259"/>
      <c r="M4" s="1328" t="s">
        <v>403</v>
      </c>
      <c r="N4" s="1329"/>
      <c r="O4" s="1330"/>
      <c r="P4" s="1320" t="s">
        <v>774</v>
      </c>
      <c r="Q4" s="1321"/>
      <c r="R4" s="112"/>
      <c r="S4" s="112"/>
      <c r="T4" s="112"/>
      <c r="U4" s="112"/>
      <c r="V4" s="632"/>
      <c r="W4" s="1322" t="s">
        <v>543</v>
      </c>
      <c r="X4" s="1323"/>
      <c r="Y4" s="1324"/>
      <c r="Z4" s="1257" t="s">
        <v>783</v>
      </c>
      <c r="AA4" s="1258"/>
      <c r="AB4" s="1259"/>
      <c r="AC4" s="1308" t="s">
        <v>403</v>
      </c>
      <c r="AD4" s="1309"/>
      <c r="AE4" s="1310"/>
      <c r="AF4" s="1311" t="s">
        <v>774</v>
      </c>
      <c r="AG4" s="1312"/>
      <c r="AH4" s="112"/>
      <c r="AI4" s="112"/>
      <c r="AJ4" s="112"/>
      <c r="AK4" s="112"/>
      <c r="AL4" s="632"/>
      <c r="AM4" s="1297" t="s">
        <v>543</v>
      </c>
      <c r="AN4" s="1298"/>
      <c r="AO4" s="1299"/>
      <c r="AP4" s="1257" t="s">
        <v>783</v>
      </c>
      <c r="AQ4" s="1258"/>
      <c r="AR4" s="1259"/>
      <c r="AS4" s="1300" t="s">
        <v>403</v>
      </c>
      <c r="AT4" s="1301"/>
      <c r="AU4" s="1302"/>
      <c r="AV4" s="1303" t="s">
        <v>774</v>
      </c>
      <c r="AW4" s="1304"/>
      <c r="AX4" s="171"/>
      <c r="AY4" s="171"/>
      <c r="AZ4" s="171"/>
      <c r="BA4" s="171"/>
      <c r="BB4" s="633"/>
      <c r="BC4" s="1305" t="s">
        <v>543</v>
      </c>
      <c r="BD4" s="1306"/>
      <c r="BE4" s="1307"/>
      <c r="BF4" s="1257" t="s">
        <v>783</v>
      </c>
      <c r="BG4" s="1258"/>
      <c r="BH4" s="1259"/>
      <c r="BI4" s="1308" t="s">
        <v>403</v>
      </c>
      <c r="BJ4" s="1309"/>
      <c r="BK4" s="1310"/>
      <c r="BL4" s="1311" t="s">
        <v>774</v>
      </c>
      <c r="BM4" s="1312"/>
    </row>
    <row r="5" spans="1:65" ht="21.95" customHeight="1">
      <c r="A5" s="864" t="s">
        <v>425</v>
      </c>
      <c r="B5" s="114" t="s">
        <v>511</v>
      </c>
      <c r="C5" s="115" t="s">
        <v>485</v>
      </c>
      <c r="D5" s="115" t="s">
        <v>1</v>
      </c>
      <c r="E5" s="115" t="s">
        <v>0</v>
      </c>
      <c r="F5" s="634" t="s">
        <v>486</v>
      </c>
      <c r="G5" s="635" t="s">
        <v>428</v>
      </c>
      <c r="H5" s="636" t="s">
        <v>429</v>
      </c>
      <c r="I5" s="637" t="s">
        <v>430</v>
      </c>
      <c r="J5" s="638" t="s">
        <v>404</v>
      </c>
      <c r="K5" s="639" t="s">
        <v>413</v>
      </c>
      <c r="L5" s="640" t="s">
        <v>414</v>
      </c>
      <c r="M5" s="641" t="s">
        <v>404</v>
      </c>
      <c r="N5" s="642" t="s">
        <v>413</v>
      </c>
      <c r="O5" s="643" t="s">
        <v>414</v>
      </c>
      <c r="P5" s="644" t="s">
        <v>413</v>
      </c>
      <c r="Q5" s="640" t="s">
        <v>414</v>
      </c>
      <c r="R5" s="115" t="s">
        <v>425</v>
      </c>
      <c r="S5" s="115" t="s">
        <v>485</v>
      </c>
      <c r="T5" s="115" t="s">
        <v>1</v>
      </c>
      <c r="U5" s="115" t="s">
        <v>0</v>
      </c>
      <c r="V5" s="645" t="s">
        <v>486</v>
      </c>
      <c r="W5" s="635" t="s">
        <v>428</v>
      </c>
      <c r="X5" s="636" t="s">
        <v>429</v>
      </c>
      <c r="Y5" s="637" t="s">
        <v>430</v>
      </c>
      <c r="Z5" s="638" t="s">
        <v>404</v>
      </c>
      <c r="AA5" s="639" t="s">
        <v>413</v>
      </c>
      <c r="AB5" s="640" t="s">
        <v>414</v>
      </c>
      <c r="AC5" s="638" t="s">
        <v>404</v>
      </c>
      <c r="AD5" s="639" t="s">
        <v>413</v>
      </c>
      <c r="AE5" s="640" t="s">
        <v>414</v>
      </c>
      <c r="AF5" s="644" t="s">
        <v>413</v>
      </c>
      <c r="AG5" s="640" t="s">
        <v>414</v>
      </c>
      <c r="AH5" s="115" t="s">
        <v>425</v>
      </c>
      <c r="AI5" s="115" t="s">
        <v>485</v>
      </c>
      <c r="AJ5" s="115" t="s">
        <v>1</v>
      </c>
      <c r="AK5" s="115" t="s">
        <v>0</v>
      </c>
      <c r="AL5" s="634" t="s">
        <v>486</v>
      </c>
      <c r="AM5" s="635" t="s">
        <v>428</v>
      </c>
      <c r="AN5" s="636" t="s">
        <v>429</v>
      </c>
      <c r="AO5" s="637" t="s">
        <v>430</v>
      </c>
      <c r="AP5" s="646" t="s">
        <v>404</v>
      </c>
      <c r="AQ5" s="647" t="s">
        <v>413</v>
      </c>
      <c r="AR5" s="648" t="s">
        <v>414</v>
      </c>
      <c r="AS5" s="646" t="s">
        <v>404</v>
      </c>
      <c r="AT5" s="647" t="s">
        <v>413</v>
      </c>
      <c r="AU5" s="648" t="s">
        <v>414</v>
      </c>
      <c r="AV5" s="649" t="s">
        <v>413</v>
      </c>
      <c r="AW5" s="648" t="s">
        <v>414</v>
      </c>
      <c r="AX5" s="172" t="s">
        <v>425</v>
      </c>
      <c r="AY5" s="172" t="s">
        <v>485</v>
      </c>
      <c r="AZ5" s="172" t="s">
        <v>1</v>
      </c>
      <c r="BA5" s="172" t="s">
        <v>0</v>
      </c>
      <c r="BB5" s="650" t="s">
        <v>486</v>
      </c>
      <c r="BC5" s="635" t="s">
        <v>428</v>
      </c>
      <c r="BD5" s="636" t="s">
        <v>429</v>
      </c>
      <c r="BE5" s="637" t="s">
        <v>430</v>
      </c>
      <c r="BF5" s="638" t="s">
        <v>404</v>
      </c>
      <c r="BG5" s="639" t="s">
        <v>413</v>
      </c>
      <c r="BH5" s="640" t="s">
        <v>414</v>
      </c>
      <c r="BI5" s="638" t="s">
        <v>404</v>
      </c>
      <c r="BJ5" s="639" t="s">
        <v>413</v>
      </c>
      <c r="BK5" s="640" t="s">
        <v>414</v>
      </c>
      <c r="BL5" s="644" t="s">
        <v>413</v>
      </c>
      <c r="BM5" s="640" t="s">
        <v>414</v>
      </c>
    </row>
    <row r="6" spans="1:65" ht="11.45" customHeight="1">
      <c r="A6" s="655">
        <v>2013</v>
      </c>
      <c r="B6" s="359" t="s">
        <v>514</v>
      </c>
      <c r="C6" s="116" t="s">
        <v>435</v>
      </c>
      <c r="D6" s="491" t="s">
        <v>680</v>
      </c>
      <c r="E6" s="491" t="s">
        <v>681</v>
      </c>
      <c r="F6" s="492" t="s">
        <v>313</v>
      </c>
      <c r="G6" s="510">
        <v>32.518689999999999</v>
      </c>
      <c r="H6" s="511">
        <v>19.80124</v>
      </c>
      <c r="I6" s="512">
        <v>21.312899999999999</v>
      </c>
      <c r="J6" s="514">
        <f t="shared" ref="J6:J15" si="0">G6-I6</f>
        <v>11.20579</v>
      </c>
      <c r="K6" s="514">
        <f t="shared" ref="K6:K15" si="1">G6-H6</f>
        <v>12.717449999999999</v>
      </c>
      <c r="L6" s="514">
        <f t="shared" ref="L6:L15" si="2">H6-I6</f>
        <v>-1.5116599999999991</v>
      </c>
      <c r="M6" s="516">
        <f t="shared" ref="M6:M15" si="3">(G6-I6)/G6</f>
        <v>0.34459536961667275</v>
      </c>
      <c r="N6" s="517">
        <f t="shared" ref="N6:N15" si="4">(G6-H6)/G6</f>
        <v>0.39108125204305583</v>
      </c>
      <c r="O6" s="518">
        <f t="shared" ref="O6:O15" si="5">(H6-I6)/G6</f>
        <v>-4.6485882426383081E-2</v>
      </c>
      <c r="P6" s="516">
        <f t="shared" ref="P6:P15" si="6">(G6-H6)/(G6-I6)</f>
        <v>1.134899904424409</v>
      </c>
      <c r="Q6" s="518">
        <f t="shared" ref="Q6:Q15" si="7">(H6-I6)/(G6-I6)</f>
        <v>-0.13489990442440908</v>
      </c>
      <c r="R6" s="655">
        <v>2013</v>
      </c>
      <c r="S6" s="116" t="s">
        <v>435</v>
      </c>
      <c r="T6" s="491" t="s">
        <v>680</v>
      </c>
      <c r="U6" s="491" t="s">
        <v>681</v>
      </c>
      <c r="V6" s="492" t="s">
        <v>313</v>
      </c>
      <c r="W6" s="510">
        <v>23.09965</v>
      </c>
      <c r="X6" s="511">
        <v>14.91498</v>
      </c>
      <c r="Y6" s="512">
        <v>16.387799999999999</v>
      </c>
      <c r="Z6" s="514">
        <f t="shared" ref="Z6:Z15" si="8">W6-Y6</f>
        <v>6.7118500000000019</v>
      </c>
      <c r="AA6" s="514">
        <f t="shared" ref="AA6:AA15" si="9">W6-X6</f>
        <v>8.1846700000000006</v>
      </c>
      <c r="AB6" s="514">
        <f t="shared" ref="AB6:AB15" si="10">X6-Y6</f>
        <v>-1.4728199999999987</v>
      </c>
      <c r="AC6" s="516">
        <f t="shared" ref="AC6:AC15" si="11">(W6-Y6)/W6</f>
        <v>0.29056067949081488</v>
      </c>
      <c r="AD6" s="517">
        <f t="shared" ref="AD6:AD15" si="12">(W6-X6)/W6</f>
        <v>0.3543200871008868</v>
      </c>
      <c r="AE6" s="518">
        <f t="shared" ref="AE6:AE15" si="13">(X6-Y6)/W6</f>
        <v>-6.3759407610071955E-2</v>
      </c>
      <c r="AF6" s="516">
        <f t="shared" ref="AF6:AF15" si="14">(W6-X6)/(W6-Y6)</f>
        <v>1.2194357740414339</v>
      </c>
      <c r="AG6" s="518">
        <f t="shared" ref="AG6:AG15" si="15">(X6-Y6)/(W6-Y6)</f>
        <v>-0.21943577404143391</v>
      </c>
      <c r="AH6" s="655">
        <v>2013</v>
      </c>
      <c r="AI6" s="116" t="s">
        <v>435</v>
      </c>
      <c r="AJ6" s="491" t="s">
        <v>680</v>
      </c>
      <c r="AK6" s="491" t="s">
        <v>681</v>
      </c>
      <c r="AL6" s="492" t="s">
        <v>313</v>
      </c>
      <c r="AM6" s="510">
        <v>30.372640000000001</v>
      </c>
      <c r="AN6" s="511">
        <v>18.06793</v>
      </c>
      <c r="AO6" s="512">
        <v>20.59995</v>
      </c>
      <c r="AP6" s="513">
        <f t="shared" ref="AP6:AP49" si="16">AM6-AO6</f>
        <v>9.7726900000000008</v>
      </c>
      <c r="AQ6" s="514">
        <f t="shared" ref="AQ6:AQ49" si="17">AM6-AN6</f>
        <v>12.30471</v>
      </c>
      <c r="AR6" s="515">
        <f t="shared" ref="AR6:AR47" si="18">AN6-AO6</f>
        <v>-2.5320199999999993</v>
      </c>
      <c r="AS6" s="517">
        <f t="shared" ref="AS6:AS49" si="19">(AM6-AO6)/AM6</f>
        <v>0.32175964947400032</v>
      </c>
      <c r="AT6" s="517">
        <f t="shared" ref="AT6:AT49" si="20">(AM6-AN6)/AM6</f>
        <v>0.40512480969714848</v>
      </c>
      <c r="AU6" s="517">
        <f t="shared" ref="AU6:AU47" si="21">(AN6-AO6)/AM6</f>
        <v>-8.3365160223148174E-2</v>
      </c>
      <c r="AV6" s="516">
        <f t="shared" ref="AV6:AV49" si="22">(AM6-AN6)/(AM6-AO6)</f>
        <v>1.2590914067672256</v>
      </c>
      <c r="AW6" s="518">
        <f t="shared" ref="AW6:AW47" si="23">(AN6-AO6)/(AM6-AO6)</f>
        <v>-0.2590914067672257</v>
      </c>
      <c r="AX6" s="655">
        <v>2013</v>
      </c>
      <c r="AY6" s="116" t="s">
        <v>435</v>
      </c>
      <c r="AZ6" s="491" t="s">
        <v>680</v>
      </c>
      <c r="BA6" s="491" t="s">
        <v>681</v>
      </c>
      <c r="BB6" s="492" t="s">
        <v>313</v>
      </c>
      <c r="BC6" s="510">
        <v>78.046229999999994</v>
      </c>
      <c r="BD6" s="511">
        <v>44.40305</v>
      </c>
      <c r="BE6" s="512">
        <v>44.469450000000002</v>
      </c>
      <c r="BF6" s="513">
        <f t="shared" ref="BF6:BF15" si="24">BC6-BE6</f>
        <v>33.576779999999992</v>
      </c>
      <c r="BG6" s="514">
        <f t="shared" ref="BG6:BG15" si="25">BC6-BD6</f>
        <v>33.643179999999994</v>
      </c>
      <c r="BH6" s="515">
        <f t="shared" ref="BH6:BH15" si="26">BD6-BE6</f>
        <v>-6.6400000000001569E-2</v>
      </c>
      <c r="BI6" s="517">
        <f t="shared" ref="BI6:BI15" si="27">(BC6-BE6)/BC6</f>
        <v>0.43021655242027701</v>
      </c>
      <c r="BJ6" s="517">
        <f t="shared" ref="BJ6:BJ15" si="28">(BC6-BD6)/BC6</f>
        <v>0.43106733022210036</v>
      </c>
      <c r="BK6" s="517">
        <f t="shared" ref="BK6:BK15" si="29">(BD6-BE6)/BC6</f>
        <v>-8.5077780182337543E-4</v>
      </c>
      <c r="BL6" s="516">
        <f t="shared" ref="BL6:BL15" si="30">(BC6-BD6)/(BC6-BE6)</f>
        <v>1.0019775571094072</v>
      </c>
      <c r="BM6" s="518">
        <f t="shared" ref="BM6:BM15" si="31">(BD6-BE6)/(BC6-BE6)</f>
        <v>-1.9775571094072029E-3</v>
      </c>
    </row>
    <row r="7" spans="1:65" ht="11.45" customHeight="1">
      <c r="A7" s="656">
        <v>2010</v>
      </c>
      <c r="B7" s="87" t="s">
        <v>514</v>
      </c>
      <c r="C7" s="82" t="s">
        <v>435</v>
      </c>
      <c r="D7" s="205" t="s">
        <v>4</v>
      </c>
      <c r="E7" s="205" t="s">
        <v>5</v>
      </c>
      <c r="F7" s="493" t="s">
        <v>313</v>
      </c>
      <c r="G7" s="519">
        <v>32.759529999999998</v>
      </c>
      <c r="H7" s="520">
        <v>20.348009999999999</v>
      </c>
      <c r="I7" s="521">
        <v>21.174289999999999</v>
      </c>
      <c r="J7" s="125">
        <f t="shared" si="0"/>
        <v>11.585239999999999</v>
      </c>
      <c r="K7" s="125">
        <f t="shared" si="1"/>
        <v>12.411519999999999</v>
      </c>
      <c r="L7" s="125">
        <f t="shared" si="2"/>
        <v>-0.82628000000000057</v>
      </c>
      <c r="M7" s="128">
        <f t="shared" si="3"/>
        <v>0.353644878299536</v>
      </c>
      <c r="N7" s="314">
        <f t="shared" si="4"/>
        <v>0.37886746238422836</v>
      </c>
      <c r="O7" s="129">
        <f t="shared" si="5"/>
        <v>-2.5222584084692322E-2</v>
      </c>
      <c r="P7" s="128">
        <f t="shared" si="6"/>
        <v>1.071321785306131</v>
      </c>
      <c r="Q7" s="129">
        <f t="shared" si="7"/>
        <v>-7.1321785306130966E-2</v>
      </c>
      <c r="R7" s="656">
        <v>2010</v>
      </c>
      <c r="S7" s="82" t="s">
        <v>435</v>
      </c>
      <c r="T7" s="205" t="s">
        <v>4</v>
      </c>
      <c r="U7" s="205" t="s">
        <v>5</v>
      </c>
      <c r="V7" s="493" t="s">
        <v>313</v>
      </c>
      <c r="W7" s="519">
        <v>22.867819999999998</v>
      </c>
      <c r="X7" s="520">
        <v>14.076510000000001</v>
      </c>
      <c r="Y7" s="521">
        <v>14.88988</v>
      </c>
      <c r="Z7" s="125">
        <f t="shared" si="8"/>
        <v>7.9779399999999985</v>
      </c>
      <c r="AA7" s="125">
        <f t="shared" si="9"/>
        <v>8.7913099999999975</v>
      </c>
      <c r="AB7" s="125">
        <f t="shared" si="10"/>
        <v>-0.81336999999999904</v>
      </c>
      <c r="AC7" s="128">
        <f t="shared" si="11"/>
        <v>0.3488719082098774</v>
      </c>
      <c r="AD7" s="314">
        <f t="shared" si="12"/>
        <v>0.38444023085716078</v>
      </c>
      <c r="AE7" s="129">
        <f t="shared" si="13"/>
        <v>-3.5568322647283351E-2</v>
      </c>
      <c r="AF7" s="128">
        <f t="shared" si="14"/>
        <v>1.1019523836980472</v>
      </c>
      <c r="AG7" s="129">
        <f t="shared" si="15"/>
        <v>-0.10195238369804727</v>
      </c>
      <c r="AH7" s="656">
        <v>2010</v>
      </c>
      <c r="AI7" s="82" t="s">
        <v>435</v>
      </c>
      <c r="AJ7" s="205" t="s">
        <v>4</v>
      </c>
      <c r="AK7" s="205" t="s">
        <v>5</v>
      </c>
      <c r="AL7" s="493" t="s">
        <v>313</v>
      </c>
      <c r="AM7" s="519">
        <v>33.289070000000002</v>
      </c>
      <c r="AN7" s="520">
        <v>20.701409999999999</v>
      </c>
      <c r="AO7" s="521">
        <v>22.371490000000001</v>
      </c>
      <c r="AP7" s="124">
        <f t="shared" si="16"/>
        <v>10.917580000000001</v>
      </c>
      <c r="AQ7" s="125">
        <f t="shared" si="17"/>
        <v>12.587660000000003</v>
      </c>
      <c r="AR7" s="126">
        <f t="shared" si="18"/>
        <v>-1.6700800000000022</v>
      </c>
      <c r="AS7" s="314">
        <f t="shared" si="19"/>
        <v>0.32796290193748279</v>
      </c>
      <c r="AT7" s="314">
        <f t="shared" si="20"/>
        <v>0.37813192137839846</v>
      </c>
      <c r="AU7" s="314">
        <f t="shared" si="21"/>
        <v>-5.0169019440915653E-2</v>
      </c>
      <c r="AV7" s="128">
        <f t="shared" si="22"/>
        <v>1.1529716292438437</v>
      </c>
      <c r="AW7" s="129">
        <f t="shared" si="23"/>
        <v>-0.15297162924384361</v>
      </c>
      <c r="AX7" s="656">
        <v>2010</v>
      </c>
      <c r="AY7" s="82" t="s">
        <v>435</v>
      </c>
      <c r="AZ7" s="205" t="s">
        <v>4</v>
      </c>
      <c r="BA7" s="205" t="s">
        <v>5</v>
      </c>
      <c r="BB7" s="493" t="s">
        <v>313</v>
      </c>
      <c r="BC7" s="519">
        <v>81.015420000000006</v>
      </c>
      <c r="BD7" s="520">
        <v>50.911499999999997</v>
      </c>
      <c r="BE7" s="521">
        <v>50.297580000000004</v>
      </c>
      <c r="BF7" s="124">
        <f t="shared" si="24"/>
        <v>30.717840000000002</v>
      </c>
      <c r="BG7" s="125">
        <f t="shared" si="25"/>
        <v>30.103920000000009</v>
      </c>
      <c r="BH7" s="126">
        <f t="shared" si="26"/>
        <v>0.61391999999999314</v>
      </c>
      <c r="BI7" s="314">
        <f t="shared" si="27"/>
        <v>0.37916041168459041</v>
      </c>
      <c r="BJ7" s="314">
        <f t="shared" si="28"/>
        <v>0.37158259501709684</v>
      </c>
      <c r="BK7" s="314">
        <f t="shared" si="29"/>
        <v>7.5778166674935841E-3</v>
      </c>
      <c r="BL7" s="128">
        <f t="shared" si="30"/>
        <v>0.98001421974982639</v>
      </c>
      <c r="BM7" s="129">
        <f t="shared" si="31"/>
        <v>1.9985780250173616E-2</v>
      </c>
    </row>
    <row r="8" spans="1:65" ht="11.45" customHeight="1">
      <c r="A8" s="656">
        <v>2008</v>
      </c>
      <c r="B8" s="87" t="s">
        <v>514</v>
      </c>
      <c r="C8" s="82" t="s">
        <v>435</v>
      </c>
      <c r="D8" s="205" t="s">
        <v>6</v>
      </c>
      <c r="E8" s="205" t="s">
        <v>7</v>
      </c>
      <c r="F8" s="493" t="s">
        <v>313</v>
      </c>
      <c r="G8" s="519">
        <v>31.474499999999999</v>
      </c>
      <c r="H8" s="520">
        <v>19.788630000000001</v>
      </c>
      <c r="I8" s="521">
        <v>21.079249999999998</v>
      </c>
      <c r="J8" s="125">
        <f t="shared" si="0"/>
        <v>10.395250000000001</v>
      </c>
      <c r="K8" s="125">
        <f t="shared" si="1"/>
        <v>11.685869999999998</v>
      </c>
      <c r="L8" s="125">
        <f t="shared" si="2"/>
        <v>-1.290619999999997</v>
      </c>
      <c r="M8" s="128">
        <f t="shared" si="3"/>
        <v>0.33027530222878843</v>
      </c>
      <c r="N8" s="314">
        <f t="shared" si="4"/>
        <v>0.37128056045370056</v>
      </c>
      <c r="O8" s="129">
        <f t="shared" si="5"/>
        <v>-4.1005258224912133E-2</v>
      </c>
      <c r="P8" s="128">
        <f t="shared" si="6"/>
        <v>1.1241547822322693</v>
      </c>
      <c r="Q8" s="129">
        <f t="shared" si="7"/>
        <v>-0.12415478223226925</v>
      </c>
      <c r="R8" s="656">
        <v>2008</v>
      </c>
      <c r="S8" s="82" t="s">
        <v>435</v>
      </c>
      <c r="T8" s="205" t="s">
        <v>6</v>
      </c>
      <c r="U8" s="205" t="s">
        <v>7</v>
      </c>
      <c r="V8" s="493" t="s">
        <v>313</v>
      </c>
      <c r="W8" s="519">
        <v>21.512329999999999</v>
      </c>
      <c r="X8" s="520">
        <v>13.614890000000001</v>
      </c>
      <c r="Y8" s="521">
        <v>14.70614</v>
      </c>
      <c r="Z8" s="125">
        <f t="shared" si="8"/>
        <v>6.8061899999999991</v>
      </c>
      <c r="AA8" s="125">
        <f t="shared" si="9"/>
        <v>7.8974399999999978</v>
      </c>
      <c r="AB8" s="125">
        <f t="shared" si="10"/>
        <v>-1.0912499999999987</v>
      </c>
      <c r="AC8" s="128">
        <f t="shared" si="11"/>
        <v>0.31638553331972868</v>
      </c>
      <c r="AD8" s="314">
        <f t="shared" si="12"/>
        <v>0.36711225608755527</v>
      </c>
      <c r="AE8" s="129">
        <f t="shared" si="13"/>
        <v>-5.0726722767826582E-2</v>
      </c>
      <c r="AF8" s="128">
        <f t="shared" si="14"/>
        <v>1.1603319919073665</v>
      </c>
      <c r="AG8" s="129">
        <f t="shared" si="15"/>
        <v>-0.16033199190736652</v>
      </c>
      <c r="AH8" s="656">
        <v>2008</v>
      </c>
      <c r="AI8" s="82" t="s">
        <v>435</v>
      </c>
      <c r="AJ8" s="205" t="s">
        <v>6</v>
      </c>
      <c r="AK8" s="205" t="s">
        <v>7</v>
      </c>
      <c r="AL8" s="493" t="s">
        <v>313</v>
      </c>
      <c r="AM8" s="519">
        <v>31.490680000000001</v>
      </c>
      <c r="AN8" s="520">
        <v>18.834630000000001</v>
      </c>
      <c r="AO8" s="521">
        <v>21.547830000000001</v>
      </c>
      <c r="AP8" s="124">
        <f t="shared" si="16"/>
        <v>9.94285</v>
      </c>
      <c r="AQ8" s="125">
        <f t="shared" si="17"/>
        <v>12.65605</v>
      </c>
      <c r="AR8" s="126">
        <f t="shared" si="18"/>
        <v>-2.7132000000000005</v>
      </c>
      <c r="AS8" s="314">
        <f t="shared" si="19"/>
        <v>0.31573945052948998</v>
      </c>
      <c r="AT8" s="314">
        <f t="shared" si="20"/>
        <v>0.40189827593433997</v>
      </c>
      <c r="AU8" s="314">
        <f t="shared" si="21"/>
        <v>-8.6158825404849954E-2</v>
      </c>
      <c r="AV8" s="128">
        <f t="shared" si="22"/>
        <v>1.2728795063789557</v>
      </c>
      <c r="AW8" s="129">
        <f t="shared" si="23"/>
        <v>-0.27287950637895581</v>
      </c>
      <c r="AX8" s="656">
        <v>2008</v>
      </c>
      <c r="AY8" s="82" t="s">
        <v>435</v>
      </c>
      <c r="AZ8" s="205" t="s">
        <v>6</v>
      </c>
      <c r="BA8" s="205" t="s">
        <v>7</v>
      </c>
      <c r="BB8" s="493" t="s">
        <v>313</v>
      </c>
      <c r="BC8" s="519">
        <v>80.31062</v>
      </c>
      <c r="BD8" s="520">
        <v>52.089359999999999</v>
      </c>
      <c r="BE8" s="521">
        <v>51.586410000000001</v>
      </c>
      <c r="BF8" s="124">
        <f t="shared" si="24"/>
        <v>28.724209999999999</v>
      </c>
      <c r="BG8" s="125">
        <f t="shared" si="25"/>
        <v>28.221260000000001</v>
      </c>
      <c r="BH8" s="126">
        <f t="shared" si="26"/>
        <v>0.50294999999999845</v>
      </c>
      <c r="BI8" s="314">
        <f t="shared" si="27"/>
        <v>0.35766390547103233</v>
      </c>
      <c r="BJ8" s="314">
        <f t="shared" si="28"/>
        <v>0.35140134642217929</v>
      </c>
      <c r="BK8" s="314">
        <f t="shared" si="29"/>
        <v>6.2625590488530466E-3</v>
      </c>
      <c r="BL8" s="128">
        <f t="shared" si="30"/>
        <v>0.9824903800661533</v>
      </c>
      <c r="BM8" s="129">
        <f t="shared" si="31"/>
        <v>1.7509619933846692E-2</v>
      </c>
    </row>
    <row r="9" spans="1:65" ht="11.45" customHeight="1">
      <c r="A9" s="656">
        <v>2004</v>
      </c>
      <c r="B9" s="87" t="s">
        <v>514</v>
      </c>
      <c r="C9" s="82" t="s">
        <v>435</v>
      </c>
      <c r="D9" s="205" t="s">
        <v>8</v>
      </c>
      <c r="E9" s="205" t="s">
        <v>682</v>
      </c>
      <c r="F9" s="493" t="s">
        <v>313</v>
      </c>
      <c r="G9" s="519">
        <v>32.51867</v>
      </c>
      <c r="H9" s="520">
        <v>19.42822</v>
      </c>
      <c r="I9" s="521">
        <v>20.954360000000001</v>
      </c>
      <c r="J9" s="125">
        <f t="shared" si="0"/>
        <v>11.564309999999999</v>
      </c>
      <c r="K9" s="125">
        <f t="shared" si="1"/>
        <v>13.090450000000001</v>
      </c>
      <c r="L9" s="125">
        <f t="shared" si="2"/>
        <v>-1.5261400000000016</v>
      </c>
      <c r="M9" s="128">
        <f t="shared" si="3"/>
        <v>0.35562063270115285</v>
      </c>
      <c r="N9" s="314">
        <f t="shared" si="4"/>
        <v>0.40255182638158327</v>
      </c>
      <c r="O9" s="129">
        <f t="shared" si="5"/>
        <v>-4.6931193680430396E-2</v>
      </c>
      <c r="P9" s="128">
        <f t="shared" si="6"/>
        <v>1.1319698278582986</v>
      </c>
      <c r="Q9" s="129">
        <f t="shared" si="7"/>
        <v>-0.13196982785829867</v>
      </c>
      <c r="R9" s="656">
        <v>2004</v>
      </c>
      <c r="S9" s="82" t="s">
        <v>435</v>
      </c>
      <c r="T9" s="205" t="s">
        <v>8</v>
      </c>
      <c r="U9" s="205" t="s">
        <v>682</v>
      </c>
      <c r="V9" s="493" t="s">
        <v>313</v>
      </c>
      <c r="W9" s="519">
        <v>23.887139999999999</v>
      </c>
      <c r="X9" s="520">
        <v>14.53565</v>
      </c>
      <c r="Y9" s="521">
        <v>15.9315</v>
      </c>
      <c r="Z9" s="125">
        <f t="shared" si="8"/>
        <v>7.9556399999999989</v>
      </c>
      <c r="AA9" s="125">
        <f t="shared" si="9"/>
        <v>9.3514899999999983</v>
      </c>
      <c r="AB9" s="125">
        <f t="shared" si="10"/>
        <v>-1.3958499999999994</v>
      </c>
      <c r="AC9" s="128">
        <f t="shared" si="11"/>
        <v>0.3330511731416988</v>
      </c>
      <c r="AD9" s="314">
        <f t="shared" si="12"/>
        <v>0.39148638137508296</v>
      </c>
      <c r="AE9" s="129">
        <f t="shared" si="13"/>
        <v>-5.8435208233384134E-2</v>
      </c>
      <c r="AF9" s="128">
        <f t="shared" si="14"/>
        <v>1.1754541432241781</v>
      </c>
      <c r="AG9" s="129">
        <f t="shared" si="15"/>
        <v>-0.17545414322417802</v>
      </c>
      <c r="AH9" s="656">
        <v>2004</v>
      </c>
      <c r="AI9" s="82" t="s">
        <v>435</v>
      </c>
      <c r="AJ9" s="205" t="s">
        <v>8</v>
      </c>
      <c r="AK9" s="205" t="s">
        <v>682</v>
      </c>
      <c r="AL9" s="493" t="s">
        <v>313</v>
      </c>
      <c r="AM9" s="519">
        <v>29.462399999999999</v>
      </c>
      <c r="AN9" s="520">
        <v>17.08972</v>
      </c>
      <c r="AO9" s="521">
        <v>19.830660000000002</v>
      </c>
      <c r="AP9" s="124">
        <f t="shared" si="16"/>
        <v>9.6317399999999971</v>
      </c>
      <c r="AQ9" s="125">
        <f t="shared" si="17"/>
        <v>12.372679999999999</v>
      </c>
      <c r="AR9" s="126">
        <f t="shared" si="18"/>
        <v>-2.7409400000000019</v>
      </c>
      <c r="AS9" s="314">
        <f t="shared" si="19"/>
        <v>0.32691634082763105</v>
      </c>
      <c r="AT9" s="314">
        <f t="shared" si="20"/>
        <v>0.41994813728684693</v>
      </c>
      <c r="AU9" s="314">
        <f t="shared" si="21"/>
        <v>-9.3031796459215887E-2</v>
      </c>
      <c r="AV9" s="128">
        <f t="shared" si="22"/>
        <v>1.2845737114996878</v>
      </c>
      <c r="AW9" s="129">
        <f t="shared" si="23"/>
        <v>-0.2845737114996878</v>
      </c>
      <c r="AX9" s="656">
        <v>2004</v>
      </c>
      <c r="AY9" s="82" t="s">
        <v>435</v>
      </c>
      <c r="AZ9" s="205" t="s">
        <v>8</v>
      </c>
      <c r="BA9" s="205" t="s">
        <v>682</v>
      </c>
      <c r="BB9" s="493" t="s">
        <v>313</v>
      </c>
      <c r="BC9" s="519">
        <v>81.885570000000001</v>
      </c>
      <c r="BD9" s="520">
        <v>48.684170000000002</v>
      </c>
      <c r="BE9" s="521">
        <v>48.303730000000002</v>
      </c>
      <c r="BF9" s="124">
        <f t="shared" si="24"/>
        <v>33.58184</v>
      </c>
      <c r="BG9" s="125">
        <f t="shared" si="25"/>
        <v>33.2014</v>
      </c>
      <c r="BH9" s="126">
        <f t="shared" si="26"/>
        <v>0.38044000000000011</v>
      </c>
      <c r="BI9" s="314">
        <f t="shared" si="27"/>
        <v>0.41010693337055598</v>
      </c>
      <c r="BJ9" s="314">
        <f t="shared" si="28"/>
        <v>0.40546093774519731</v>
      </c>
      <c r="BK9" s="314">
        <f t="shared" si="29"/>
        <v>4.6459956253586572E-3</v>
      </c>
      <c r="BL9" s="128">
        <f t="shared" si="30"/>
        <v>0.98867125803708189</v>
      </c>
      <c r="BM9" s="129">
        <f t="shared" si="31"/>
        <v>1.1328741962918058E-2</v>
      </c>
    </row>
    <row r="10" spans="1:65" ht="11.45" customHeight="1">
      <c r="A10" s="656">
        <v>2003</v>
      </c>
      <c r="B10" s="87" t="s">
        <v>514</v>
      </c>
      <c r="C10" s="82" t="s">
        <v>435</v>
      </c>
      <c r="D10" s="205" t="s">
        <v>8</v>
      </c>
      <c r="E10" s="205" t="s">
        <v>9</v>
      </c>
      <c r="F10" s="493" t="s">
        <v>313</v>
      </c>
      <c r="G10" s="519">
        <v>32.655500000000004</v>
      </c>
      <c r="H10" s="520">
        <v>19.039300000000001</v>
      </c>
      <c r="I10" s="521">
        <v>20.370480000000001</v>
      </c>
      <c r="J10" s="125">
        <f t="shared" si="0"/>
        <v>12.285020000000003</v>
      </c>
      <c r="K10" s="125">
        <f t="shared" si="1"/>
        <v>13.616200000000003</v>
      </c>
      <c r="L10" s="125">
        <f t="shared" si="2"/>
        <v>-1.3311799999999998</v>
      </c>
      <c r="M10" s="128">
        <f t="shared" si="3"/>
        <v>0.37620064001469894</v>
      </c>
      <c r="N10" s="314">
        <f t="shared" si="4"/>
        <v>0.41696498292783762</v>
      </c>
      <c r="O10" s="129">
        <f t="shared" si="5"/>
        <v>-4.0764342913138664E-2</v>
      </c>
      <c r="P10" s="128">
        <f t="shared" si="6"/>
        <v>1.1083579839511861</v>
      </c>
      <c r="Q10" s="129">
        <f t="shared" si="7"/>
        <v>-0.10835798395118604</v>
      </c>
      <c r="R10" s="656">
        <v>2003</v>
      </c>
      <c r="S10" s="82" t="s">
        <v>435</v>
      </c>
      <c r="T10" s="205" t="s">
        <v>8</v>
      </c>
      <c r="U10" s="205" t="s">
        <v>9</v>
      </c>
      <c r="V10" s="493" t="s">
        <v>313</v>
      </c>
      <c r="W10" s="519">
        <v>23.97729</v>
      </c>
      <c r="X10" s="520">
        <v>14.150539999999999</v>
      </c>
      <c r="Y10" s="521">
        <v>15.2323</v>
      </c>
      <c r="Z10" s="125">
        <f t="shared" si="8"/>
        <v>8.7449899999999996</v>
      </c>
      <c r="AA10" s="125">
        <f t="shared" si="9"/>
        <v>9.8267500000000005</v>
      </c>
      <c r="AB10" s="125">
        <f t="shared" si="10"/>
        <v>-1.0817600000000009</v>
      </c>
      <c r="AC10" s="128">
        <f t="shared" si="11"/>
        <v>0.36471969934884219</v>
      </c>
      <c r="AD10" s="314">
        <f t="shared" si="12"/>
        <v>0.40983572372023697</v>
      </c>
      <c r="AE10" s="129">
        <f t="shared" si="13"/>
        <v>-4.5116024371394808E-2</v>
      </c>
      <c r="AF10" s="128">
        <f t="shared" si="14"/>
        <v>1.1237005416815802</v>
      </c>
      <c r="AG10" s="129">
        <f t="shared" si="15"/>
        <v>-0.12370054168158008</v>
      </c>
      <c r="AH10" s="656">
        <v>2003</v>
      </c>
      <c r="AI10" s="82" t="s">
        <v>435</v>
      </c>
      <c r="AJ10" s="205" t="s">
        <v>8</v>
      </c>
      <c r="AK10" s="205" t="s">
        <v>9</v>
      </c>
      <c r="AL10" s="493" t="s">
        <v>313</v>
      </c>
      <c r="AM10" s="519">
        <v>32.267710000000001</v>
      </c>
      <c r="AN10" s="520">
        <v>19.482189999999999</v>
      </c>
      <c r="AO10" s="521">
        <v>22.05866</v>
      </c>
      <c r="AP10" s="124">
        <f t="shared" si="16"/>
        <v>10.209050000000001</v>
      </c>
      <c r="AQ10" s="125">
        <f t="shared" si="17"/>
        <v>12.785520000000002</v>
      </c>
      <c r="AR10" s="126">
        <f t="shared" si="18"/>
        <v>-2.5764700000000005</v>
      </c>
      <c r="AS10" s="314">
        <f t="shared" si="19"/>
        <v>0.31638594743785664</v>
      </c>
      <c r="AT10" s="314">
        <f t="shared" si="20"/>
        <v>0.39623264247757284</v>
      </c>
      <c r="AU10" s="314">
        <f t="shared" si="21"/>
        <v>-7.9846695039716184E-2</v>
      </c>
      <c r="AV10" s="128">
        <f t="shared" si="22"/>
        <v>1.2523711804722282</v>
      </c>
      <c r="AW10" s="129">
        <f t="shared" si="23"/>
        <v>-0.25237118047222806</v>
      </c>
      <c r="AX10" s="656">
        <v>2003</v>
      </c>
      <c r="AY10" s="82" t="s">
        <v>435</v>
      </c>
      <c r="AZ10" s="205" t="s">
        <v>8</v>
      </c>
      <c r="BA10" s="205" t="s">
        <v>9</v>
      </c>
      <c r="BB10" s="493" t="s">
        <v>313</v>
      </c>
      <c r="BC10" s="519">
        <v>80.940619999999996</v>
      </c>
      <c r="BD10" s="520">
        <v>44.837859999999999</v>
      </c>
      <c r="BE10" s="521">
        <v>44.906390000000002</v>
      </c>
      <c r="BF10" s="124">
        <f t="shared" si="24"/>
        <v>36.034229999999994</v>
      </c>
      <c r="BG10" s="125">
        <f t="shared" si="25"/>
        <v>36.102759999999996</v>
      </c>
      <c r="BH10" s="126">
        <f t="shared" si="26"/>
        <v>-6.8530000000002644E-2</v>
      </c>
      <c r="BI10" s="314">
        <f t="shared" si="27"/>
        <v>0.44519340227440801</v>
      </c>
      <c r="BJ10" s="314">
        <f t="shared" si="28"/>
        <v>0.44604007233945081</v>
      </c>
      <c r="BK10" s="314">
        <f t="shared" si="29"/>
        <v>-8.4667006504277639E-4</v>
      </c>
      <c r="BL10" s="128">
        <f t="shared" si="30"/>
        <v>1.0019018028136026</v>
      </c>
      <c r="BM10" s="129">
        <f t="shared" si="31"/>
        <v>-1.9018028136025844E-3</v>
      </c>
    </row>
    <row r="11" spans="1:65" ht="11.45" customHeight="1">
      <c r="A11" s="656">
        <v>2001</v>
      </c>
      <c r="B11" s="87" t="s">
        <v>514</v>
      </c>
      <c r="C11" s="82" t="s">
        <v>435</v>
      </c>
      <c r="D11" s="205" t="s">
        <v>10</v>
      </c>
      <c r="E11" s="205" t="s">
        <v>11</v>
      </c>
      <c r="F11" s="493" t="s">
        <v>313</v>
      </c>
      <c r="G11" s="519">
        <v>32.952730000000003</v>
      </c>
      <c r="H11" s="520">
        <v>20.393339999999998</v>
      </c>
      <c r="I11" s="521">
        <v>21.575939999999999</v>
      </c>
      <c r="J11" s="125">
        <f t="shared" si="0"/>
        <v>11.376790000000003</v>
      </c>
      <c r="K11" s="125">
        <f t="shared" si="1"/>
        <v>12.559390000000004</v>
      </c>
      <c r="L11" s="125">
        <f t="shared" si="2"/>
        <v>-1.1826000000000008</v>
      </c>
      <c r="M11" s="128">
        <f t="shared" si="3"/>
        <v>0.34524575050382783</v>
      </c>
      <c r="N11" s="314">
        <f t="shared" si="4"/>
        <v>0.3811335206521585</v>
      </c>
      <c r="O11" s="129">
        <f t="shared" si="5"/>
        <v>-3.5887770148330674E-2</v>
      </c>
      <c r="P11" s="128">
        <f t="shared" si="6"/>
        <v>1.1039484775582569</v>
      </c>
      <c r="Q11" s="129">
        <f t="shared" si="7"/>
        <v>-0.1039484775582568</v>
      </c>
      <c r="R11" s="656">
        <v>2001</v>
      </c>
      <c r="S11" s="82" t="s">
        <v>435</v>
      </c>
      <c r="T11" s="205" t="s">
        <v>10</v>
      </c>
      <c r="U11" s="205" t="s">
        <v>11</v>
      </c>
      <c r="V11" s="493" t="s">
        <v>313</v>
      </c>
      <c r="W11" s="519">
        <v>24.237670000000001</v>
      </c>
      <c r="X11" s="520">
        <v>15.32264</v>
      </c>
      <c r="Y11" s="521">
        <v>16.39894</v>
      </c>
      <c r="Z11" s="125">
        <f t="shared" si="8"/>
        <v>7.8387300000000018</v>
      </c>
      <c r="AA11" s="125">
        <f t="shared" si="9"/>
        <v>8.9150300000000016</v>
      </c>
      <c r="AB11" s="125">
        <f t="shared" si="10"/>
        <v>-1.0762999999999998</v>
      </c>
      <c r="AC11" s="128">
        <f t="shared" si="11"/>
        <v>0.32341103744708138</v>
      </c>
      <c r="AD11" s="314">
        <f t="shared" si="12"/>
        <v>0.36781712103514907</v>
      </c>
      <c r="AE11" s="129">
        <f t="shared" si="13"/>
        <v>-4.4406083588067656E-2</v>
      </c>
      <c r="AF11" s="128">
        <f t="shared" si="14"/>
        <v>1.1373054053398957</v>
      </c>
      <c r="AG11" s="129">
        <f t="shared" si="15"/>
        <v>-0.13730540533989558</v>
      </c>
      <c r="AH11" s="656">
        <v>2001</v>
      </c>
      <c r="AI11" s="82" t="s">
        <v>435</v>
      </c>
      <c r="AJ11" s="205" t="s">
        <v>10</v>
      </c>
      <c r="AK11" s="205" t="s">
        <v>11</v>
      </c>
      <c r="AL11" s="493" t="s">
        <v>313</v>
      </c>
      <c r="AM11" s="519">
        <v>31.8963</v>
      </c>
      <c r="AN11" s="520">
        <v>20.830269999999999</v>
      </c>
      <c r="AO11" s="521">
        <v>22.982710000000001</v>
      </c>
      <c r="AP11" s="124">
        <f t="shared" si="16"/>
        <v>8.9135899999999992</v>
      </c>
      <c r="AQ11" s="125">
        <f t="shared" si="17"/>
        <v>11.066030000000001</v>
      </c>
      <c r="AR11" s="126">
        <f t="shared" si="18"/>
        <v>-2.1524400000000021</v>
      </c>
      <c r="AS11" s="314">
        <f t="shared" si="19"/>
        <v>0.27945529732288693</v>
      </c>
      <c r="AT11" s="314">
        <f t="shared" si="20"/>
        <v>0.34693773258967348</v>
      </c>
      <c r="AU11" s="314">
        <f t="shared" si="21"/>
        <v>-6.7482435266786503E-2</v>
      </c>
      <c r="AV11" s="128">
        <f t="shared" si="22"/>
        <v>1.2414784615401877</v>
      </c>
      <c r="AW11" s="129">
        <f t="shared" si="23"/>
        <v>-0.24147846154018776</v>
      </c>
      <c r="AX11" s="656">
        <v>2001</v>
      </c>
      <c r="AY11" s="82" t="s">
        <v>435</v>
      </c>
      <c r="AZ11" s="205" t="s">
        <v>10</v>
      </c>
      <c r="BA11" s="205" t="s">
        <v>11</v>
      </c>
      <c r="BB11" s="493" t="s">
        <v>313</v>
      </c>
      <c r="BC11" s="519">
        <v>82.721029999999999</v>
      </c>
      <c r="BD11" s="520">
        <v>47.000059999999998</v>
      </c>
      <c r="BE11" s="521">
        <v>46.68929</v>
      </c>
      <c r="BF11" s="124">
        <f t="shared" si="24"/>
        <v>36.031739999999999</v>
      </c>
      <c r="BG11" s="125">
        <f t="shared" si="25"/>
        <v>35.720970000000001</v>
      </c>
      <c r="BH11" s="126">
        <f t="shared" si="26"/>
        <v>0.31076999999999799</v>
      </c>
      <c r="BI11" s="314">
        <f t="shared" si="27"/>
        <v>0.4355813751351984</v>
      </c>
      <c r="BJ11" s="314">
        <f t="shared" si="28"/>
        <v>0.43182453119841474</v>
      </c>
      <c r="BK11" s="314">
        <f t="shared" si="29"/>
        <v>3.7568439367836447E-3</v>
      </c>
      <c r="BL11" s="128">
        <f t="shared" si="30"/>
        <v>0.9913751042830572</v>
      </c>
      <c r="BM11" s="129">
        <f t="shared" si="31"/>
        <v>8.6248957169428406E-3</v>
      </c>
    </row>
    <row r="12" spans="1:65" ht="11.45" customHeight="1">
      <c r="A12" s="656">
        <v>1995</v>
      </c>
      <c r="B12" s="87" t="s">
        <v>514</v>
      </c>
      <c r="C12" s="82" t="s">
        <v>435</v>
      </c>
      <c r="D12" s="205" t="s">
        <v>12</v>
      </c>
      <c r="E12" s="205" t="s">
        <v>13</v>
      </c>
      <c r="F12" s="493" t="s">
        <v>313</v>
      </c>
      <c r="G12" s="519">
        <v>31.288789999999999</v>
      </c>
      <c r="H12" s="520">
        <v>19.229030000000002</v>
      </c>
      <c r="I12" s="521">
        <v>20.636050000000001</v>
      </c>
      <c r="J12" s="125">
        <f t="shared" si="0"/>
        <v>10.652739999999998</v>
      </c>
      <c r="K12" s="125">
        <f t="shared" si="1"/>
        <v>12.059759999999997</v>
      </c>
      <c r="L12" s="125">
        <f t="shared" si="2"/>
        <v>-1.4070199999999993</v>
      </c>
      <c r="M12" s="128">
        <f t="shared" si="3"/>
        <v>0.34046506752098749</v>
      </c>
      <c r="N12" s="314">
        <f t="shared" si="4"/>
        <v>0.38543388862273031</v>
      </c>
      <c r="O12" s="129">
        <f t="shared" si="5"/>
        <v>-4.4968821101742808E-2</v>
      </c>
      <c r="P12" s="128">
        <f t="shared" si="6"/>
        <v>1.1320805726977283</v>
      </c>
      <c r="Q12" s="129">
        <f t="shared" si="7"/>
        <v>-0.13208057269772844</v>
      </c>
      <c r="R12" s="656">
        <v>1995</v>
      </c>
      <c r="S12" s="82" t="s">
        <v>435</v>
      </c>
      <c r="T12" s="205" t="s">
        <v>12</v>
      </c>
      <c r="U12" s="205" t="s">
        <v>13</v>
      </c>
      <c r="V12" s="493" t="s">
        <v>313</v>
      </c>
      <c r="W12" s="519">
        <v>23.092449999999999</v>
      </c>
      <c r="X12" s="520">
        <v>14.41911</v>
      </c>
      <c r="Y12" s="521">
        <v>15.695309999999999</v>
      </c>
      <c r="Z12" s="125">
        <f t="shared" si="8"/>
        <v>7.3971400000000003</v>
      </c>
      <c r="AA12" s="125">
        <f t="shared" si="9"/>
        <v>8.6733399999999996</v>
      </c>
      <c r="AB12" s="125">
        <f t="shared" si="10"/>
        <v>-1.2761999999999993</v>
      </c>
      <c r="AC12" s="128">
        <f t="shared" si="11"/>
        <v>0.32032720651121904</v>
      </c>
      <c r="AD12" s="314">
        <f t="shared" si="12"/>
        <v>0.37559202250086066</v>
      </c>
      <c r="AE12" s="129">
        <f t="shared" si="13"/>
        <v>-5.5264815989641607E-2</v>
      </c>
      <c r="AF12" s="128">
        <f t="shared" si="14"/>
        <v>1.1725261384805479</v>
      </c>
      <c r="AG12" s="129">
        <f t="shared" si="15"/>
        <v>-0.17252613848054779</v>
      </c>
      <c r="AH12" s="656">
        <v>1995</v>
      </c>
      <c r="AI12" s="82" t="s">
        <v>435</v>
      </c>
      <c r="AJ12" s="205" t="s">
        <v>12</v>
      </c>
      <c r="AK12" s="205" t="s">
        <v>13</v>
      </c>
      <c r="AL12" s="493" t="s">
        <v>313</v>
      </c>
      <c r="AM12" s="519">
        <v>30.462230000000002</v>
      </c>
      <c r="AN12" s="520">
        <v>20.134219999999999</v>
      </c>
      <c r="AO12" s="521">
        <v>22.30011</v>
      </c>
      <c r="AP12" s="124">
        <f t="shared" si="16"/>
        <v>8.1621200000000016</v>
      </c>
      <c r="AQ12" s="125">
        <f t="shared" si="17"/>
        <v>10.328010000000003</v>
      </c>
      <c r="AR12" s="126">
        <f t="shared" si="18"/>
        <v>-2.165890000000001</v>
      </c>
      <c r="AS12" s="314">
        <f t="shared" si="19"/>
        <v>0.26794230100685346</v>
      </c>
      <c r="AT12" s="314">
        <f t="shared" si="20"/>
        <v>0.33904313636920219</v>
      </c>
      <c r="AU12" s="314">
        <f t="shared" si="21"/>
        <v>-7.1100835362348749E-2</v>
      </c>
      <c r="AV12" s="128">
        <f t="shared" si="22"/>
        <v>1.2653587548333032</v>
      </c>
      <c r="AW12" s="129">
        <f t="shared" si="23"/>
        <v>-0.26535875483330318</v>
      </c>
      <c r="AX12" s="656">
        <v>1995</v>
      </c>
      <c r="AY12" s="82" t="s">
        <v>435</v>
      </c>
      <c r="AZ12" s="205" t="s">
        <v>12</v>
      </c>
      <c r="BA12" s="205" t="s">
        <v>13</v>
      </c>
      <c r="BB12" s="493" t="s">
        <v>313</v>
      </c>
      <c r="BC12" s="519">
        <v>78.860590000000002</v>
      </c>
      <c r="BD12" s="520">
        <v>43.774180000000001</v>
      </c>
      <c r="BE12" s="521">
        <v>44.154649999999997</v>
      </c>
      <c r="BF12" s="124">
        <f t="shared" si="24"/>
        <v>34.705940000000005</v>
      </c>
      <c r="BG12" s="125">
        <f t="shared" si="25"/>
        <v>35.086410000000001</v>
      </c>
      <c r="BH12" s="126">
        <f t="shared" si="26"/>
        <v>-0.38046999999999542</v>
      </c>
      <c r="BI12" s="314">
        <f t="shared" si="27"/>
        <v>0.44009231987739383</v>
      </c>
      <c r="BJ12" s="314">
        <f t="shared" si="28"/>
        <v>0.44491690970103065</v>
      </c>
      <c r="BK12" s="314">
        <f t="shared" si="29"/>
        <v>-4.8245898236368183E-3</v>
      </c>
      <c r="BL12" s="128">
        <f t="shared" si="30"/>
        <v>1.0109626767060622</v>
      </c>
      <c r="BM12" s="129">
        <f t="shared" si="31"/>
        <v>-1.0962676706062286E-2</v>
      </c>
    </row>
    <row r="13" spans="1:65" ht="11.45" customHeight="1">
      <c r="A13" s="656">
        <v>1989</v>
      </c>
      <c r="B13" s="87" t="s">
        <v>514</v>
      </c>
      <c r="C13" s="82" t="s">
        <v>435</v>
      </c>
      <c r="D13" s="205" t="s">
        <v>14</v>
      </c>
      <c r="E13" s="205" t="s">
        <v>15</v>
      </c>
      <c r="F13" s="493" t="s">
        <v>313</v>
      </c>
      <c r="G13" s="519">
        <v>26.496079999999999</v>
      </c>
      <c r="H13" s="520">
        <v>17.466090000000001</v>
      </c>
      <c r="I13" s="521">
        <v>18.992989999999999</v>
      </c>
      <c r="J13" s="125">
        <f t="shared" si="0"/>
        <v>7.5030900000000003</v>
      </c>
      <c r="K13" s="125">
        <f t="shared" si="1"/>
        <v>9.029989999999998</v>
      </c>
      <c r="L13" s="125">
        <f t="shared" si="2"/>
        <v>-1.5268999999999977</v>
      </c>
      <c r="M13" s="128">
        <f t="shared" si="3"/>
        <v>0.28317736057560217</v>
      </c>
      <c r="N13" s="314">
        <f t="shared" si="4"/>
        <v>0.34080475300497276</v>
      </c>
      <c r="O13" s="129">
        <f t="shared" si="5"/>
        <v>-5.7627392429370601E-2</v>
      </c>
      <c r="P13" s="128">
        <f t="shared" si="6"/>
        <v>1.2035028235033829</v>
      </c>
      <c r="Q13" s="129">
        <f t="shared" si="7"/>
        <v>-0.20350282350338295</v>
      </c>
      <c r="R13" s="656">
        <v>1989</v>
      </c>
      <c r="S13" s="82" t="s">
        <v>435</v>
      </c>
      <c r="T13" s="205" t="s">
        <v>14</v>
      </c>
      <c r="U13" s="205" t="s">
        <v>15</v>
      </c>
      <c r="V13" s="493" t="s">
        <v>313</v>
      </c>
      <c r="W13" s="519">
        <v>18.68684</v>
      </c>
      <c r="X13" s="520">
        <v>12.15827</v>
      </c>
      <c r="Y13" s="521">
        <v>13.425509999999999</v>
      </c>
      <c r="Z13" s="125">
        <f t="shared" si="8"/>
        <v>5.261330000000001</v>
      </c>
      <c r="AA13" s="125">
        <f t="shared" si="9"/>
        <v>6.5285700000000002</v>
      </c>
      <c r="AB13" s="125">
        <f t="shared" si="10"/>
        <v>-1.2672399999999993</v>
      </c>
      <c r="AC13" s="128">
        <f t="shared" si="11"/>
        <v>0.28155268627547519</v>
      </c>
      <c r="AD13" s="314">
        <f t="shared" si="12"/>
        <v>0.3493672552448675</v>
      </c>
      <c r="AE13" s="129">
        <f t="shared" si="13"/>
        <v>-6.7814568969392322E-2</v>
      </c>
      <c r="AF13" s="128">
        <f t="shared" si="14"/>
        <v>1.2408592504176699</v>
      </c>
      <c r="AG13" s="129">
        <f t="shared" si="15"/>
        <v>-0.24085925041766987</v>
      </c>
      <c r="AH13" s="656">
        <v>1989</v>
      </c>
      <c r="AI13" s="82" t="s">
        <v>435</v>
      </c>
      <c r="AJ13" s="205" t="s">
        <v>14</v>
      </c>
      <c r="AK13" s="205" t="s">
        <v>15</v>
      </c>
      <c r="AL13" s="493" t="s">
        <v>313</v>
      </c>
      <c r="AM13" s="519">
        <v>24.806850000000001</v>
      </c>
      <c r="AN13" s="520">
        <v>18.76745</v>
      </c>
      <c r="AO13" s="521">
        <v>21.04486</v>
      </c>
      <c r="AP13" s="124">
        <f t="shared" si="16"/>
        <v>3.7619900000000008</v>
      </c>
      <c r="AQ13" s="125">
        <f t="shared" si="17"/>
        <v>6.0394000000000005</v>
      </c>
      <c r="AR13" s="126">
        <f t="shared" si="18"/>
        <v>-2.2774099999999997</v>
      </c>
      <c r="AS13" s="314">
        <f t="shared" si="19"/>
        <v>0.1516512576163439</v>
      </c>
      <c r="AT13" s="314">
        <f t="shared" si="20"/>
        <v>0.24345694838320869</v>
      </c>
      <c r="AU13" s="314">
        <f t="shared" si="21"/>
        <v>-9.1805690766864789E-2</v>
      </c>
      <c r="AV13" s="128">
        <f t="shared" si="22"/>
        <v>1.6053737516580318</v>
      </c>
      <c r="AW13" s="129">
        <f t="shared" si="23"/>
        <v>-0.60537375165803187</v>
      </c>
      <c r="AX13" s="656">
        <v>1989</v>
      </c>
      <c r="AY13" s="82" t="s">
        <v>435</v>
      </c>
      <c r="AZ13" s="205" t="s">
        <v>14</v>
      </c>
      <c r="BA13" s="205" t="s">
        <v>15</v>
      </c>
      <c r="BB13" s="493" t="s">
        <v>313</v>
      </c>
      <c r="BC13" s="519">
        <v>76.548850000000002</v>
      </c>
      <c r="BD13" s="520">
        <v>45.054259999999999</v>
      </c>
      <c r="BE13" s="521">
        <v>46.148670000000003</v>
      </c>
      <c r="BF13" s="124">
        <f t="shared" si="24"/>
        <v>30.400179999999999</v>
      </c>
      <c r="BG13" s="125">
        <f t="shared" si="25"/>
        <v>31.494590000000002</v>
      </c>
      <c r="BH13" s="126">
        <f t="shared" si="26"/>
        <v>-1.0944100000000034</v>
      </c>
      <c r="BI13" s="314">
        <f t="shared" si="27"/>
        <v>0.39713437889661307</v>
      </c>
      <c r="BJ13" s="314">
        <f t="shared" si="28"/>
        <v>0.41143126252059964</v>
      </c>
      <c r="BK13" s="314">
        <f t="shared" si="29"/>
        <v>-1.4296883623986558E-2</v>
      </c>
      <c r="BL13" s="128">
        <f t="shared" si="30"/>
        <v>1.0360001157887881</v>
      </c>
      <c r="BM13" s="129">
        <f t="shared" si="31"/>
        <v>-3.6000115788788208E-2</v>
      </c>
    </row>
    <row r="14" spans="1:65" ht="11.45" customHeight="1">
      <c r="A14" s="656">
        <v>1985</v>
      </c>
      <c r="B14" s="87" t="s">
        <v>514</v>
      </c>
      <c r="C14" s="82" t="s">
        <v>435</v>
      </c>
      <c r="D14" s="205" t="s">
        <v>16</v>
      </c>
      <c r="E14" s="205" t="s">
        <v>17</v>
      </c>
      <c r="F14" s="493" t="s">
        <v>313</v>
      </c>
      <c r="G14" s="519">
        <v>26.725549999999998</v>
      </c>
      <c r="H14" s="520">
        <v>18.096640000000001</v>
      </c>
      <c r="I14" s="521">
        <v>19.635359999999999</v>
      </c>
      <c r="J14" s="125">
        <f t="shared" si="0"/>
        <v>7.0901899999999998</v>
      </c>
      <c r="K14" s="125">
        <f t="shared" si="1"/>
        <v>8.6289099999999976</v>
      </c>
      <c r="L14" s="125">
        <f t="shared" si="2"/>
        <v>-1.5387199999999979</v>
      </c>
      <c r="M14" s="128">
        <f t="shared" si="3"/>
        <v>0.26529631756876848</v>
      </c>
      <c r="N14" s="314">
        <f t="shared" si="4"/>
        <v>0.32287118506447943</v>
      </c>
      <c r="O14" s="129">
        <f t="shared" si="5"/>
        <v>-5.757486749571096E-2</v>
      </c>
      <c r="P14" s="128">
        <f t="shared" si="6"/>
        <v>1.2170209825124572</v>
      </c>
      <c r="Q14" s="129">
        <f t="shared" si="7"/>
        <v>-0.21702098251245705</v>
      </c>
      <c r="R14" s="656">
        <v>1985</v>
      </c>
      <c r="S14" s="82" t="s">
        <v>435</v>
      </c>
      <c r="T14" s="205" t="s">
        <v>16</v>
      </c>
      <c r="U14" s="205" t="s">
        <v>17</v>
      </c>
      <c r="V14" s="493" t="s">
        <v>313</v>
      </c>
      <c r="W14" s="519">
        <v>19.607030000000002</v>
      </c>
      <c r="X14" s="520">
        <v>12.683070000000001</v>
      </c>
      <c r="Y14" s="521">
        <v>13.92862</v>
      </c>
      <c r="Z14" s="125">
        <f t="shared" si="8"/>
        <v>5.6784100000000013</v>
      </c>
      <c r="AA14" s="125">
        <f t="shared" si="9"/>
        <v>6.923960000000001</v>
      </c>
      <c r="AB14" s="125">
        <f t="shared" si="10"/>
        <v>-1.2455499999999997</v>
      </c>
      <c r="AC14" s="128">
        <f t="shared" si="11"/>
        <v>0.28961092016485929</v>
      </c>
      <c r="AD14" s="314">
        <f t="shared" si="12"/>
        <v>0.35313660457499174</v>
      </c>
      <c r="AE14" s="129">
        <f t="shared" si="13"/>
        <v>-6.3525684410132469E-2</v>
      </c>
      <c r="AF14" s="128">
        <f t="shared" si="14"/>
        <v>1.2193483739286173</v>
      </c>
      <c r="AG14" s="129">
        <f t="shared" si="15"/>
        <v>-0.21934837392861725</v>
      </c>
      <c r="AH14" s="656">
        <v>1985</v>
      </c>
      <c r="AI14" s="82" t="s">
        <v>435</v>
      </c>
      <c r="AJ14" s="205" t="s">
        <v>16</v>
      </c>
      <c r="AK14" s="205" t="s">
        <v>17</v>
      </c>
      <c r="AL14" s="493" t="s">
        <v>313</v>
      </c>
      <c r="AM14" s="519">
        <v>22.310210000000001</v>
      </c>
      <c r="AN14" s="520">
        <v>17.29833</v>
      </c>
      <c r="AO14" s="521">
        <v>20.6127</v>
      </c>
      <c r="AP14" s="124">
        <f t="shared" si="16"/>
        <v>1.6975100000000012</v>
      </c>
      <c r="AQ14" s="125">
        <f t="shared" si="17"/>
        <v>5.0118800000000014</v>
      </c>
      <c r="AR14" s="126">
        <f t="shared" si="18"/>
        <v>-3.3143700000000003</v>
      </c>
      <c r="AS14" s="314">
        <f t="shared" si="19"/>
        <v>7.6086688560977292E-2</v>
      </c>
      <c r="AT14" s="314">
        <f t="shared" si="20"/>
        <v>0.22464512884459631</v>
      </c>
      <c r="AU14" s="314">
        <f t="shared" si="21"/>
        <v>-0.14855844028361903</v>
      </c>
      <c r="AV14" s="128">
        <f t="shared" si="22"/>
        <v>2.9524892342313143</v>
      </c>
      <c r="AW14" s="129">
        <f t="shared" si="23"/>
        <v>-1.952489234231314</v>
      </c>
      <c r="AX14" s="656">
        <v>1985</v>
      </c>
      <c r="AY14" s="82" t="s">
        <v>435</v>
      </c>
      <c r="AZ14" s="205" t="s">
        <v>16</v>
      </c>
      <c r="BA14" s="205" t="s">
        <v>17</v>
      </c>
      <c r="BB14" s="493" t="s">
        <v>313</v>
      </c>
      <c r="BC14" s="519">
        <v>78.450950000000006</v>
      </c>
      <c r="BD14" s="520">
        <v>50.562989999999999</v>
      </c>
      <c r="BE14" s="521">
        <v>48.94332</v>
      </c>
      <c r="BF14" s="124">
        <f t="shared" si="24"/>
        <v>29.507630000000006</v>
      </c>
      <c r="BG14" s="125">
        <f t="shared" si="25"/>
        <v>27.887960000000007</v>
      </c>
      <c r="BH14" s="126">
        <f t="shared" si="26"/>
        <v>1.6196699999999993</v>
      </c>
      <c r="BI14" s="314">
        <f t="shared" si="27"/>
        <v>0.37612839615071586</v>
      </c>
      <c r="BJ14" s="314">
        <f t="shared" si="28"/>
        <v>0.35548275706030336</v>
      </c>
      <c r="BK14" s="314">
        <f t="shared" si="29"/>
        <v>2.0645639090412532E-2</v>
      </c>
      <c r="BL14" s="128">
        <f t="shared" si="30"/>
        <v>0.94511012914286918</v>
      </c>
      <c r="BM14" s="129">
        <f t="shared" si="31"/>
        <v>5.4889870857130818E-2</v>
      </c>
    </row>
    <row r="15" spans="1:65" ht="11.45" customHeight="1">
      <c r="A15" s="657">
        <v>1981</v>
      </c>
      <c r="B15" s="91" t="s">
        <v>514</v>
      </c>
      <c r="C15" s="121" t="s">
        <v>435</v>
      </c>
      <c r="D15" s="216" t="s">
        <v>18</v>
      </c>
      <c r="E15" s="216" t="s">
        <v>19</v>
      </c>
      <c r="F15" s="494" t="s">
        <v>313</v>
      </c>
      <c r="G15" s="522">
        <v>23.8309</v>
      </c>
      <c r="H15" s="523">
        <v>16.58868</v>
      </c>
      <c r="I15" s="524">
        <v>18.27065</v>
      </c>
      <c r="J15" s="338">
        <f t="shared" si="0"/>
        <v>5.5602499999999999</v>
      </c>
      <c r="K15" s="338">
        <f t="shared" si="1"/>
        <v>7.2422199999999997</v>
      </c>
      <c r="L15" s="338">
        <f t="shared" si="2"/>
        <v>-1.6819699999999997</v>
      </c>
      <c r="M15" s="526">
        <f t="shared" si="3"/>
        <v>0.23332102438430777</v>
      </c>
      <c r="N15" s="341">
        <f t="shared" si="4"/>
        <v>0.30390039822247583</v>
      </c>
      <c r="O15" s="527">
        <f t="shared" si="5"/>
        <v>-7.0579373838168077E-2</v>
      </c>
      <c r="P15" s="526">
        <f t="shared" si="6"/>
        <v>1.3024989883548401</v>
      </c>
      <c r="Q15" s="527">
        <f t="shared" si="7"/>
        <v>-0.30249898835484013</v>
      </c>
      <c r="R15" s="657">
        <v>1981</v>
      </c>
      <c r="S15" s="121" t="s">
        <v>435</v>
      </c>
      <c r="T15" s="216" t="s">
        <v>18</v>
      </c>
      <c r="U15" s="216" t="s">
        <v>19</v>
      </c>
      <c r="V15" s="494" t="s">
        <v>313</v>
      </c>
      <c r="W15" s="522">
        <v>18.06636</v>
      </c>
      <c r="X15" s="523">
        <v>13.18764</v>
      </c>
      <c r="Y15" s="524">
        <v>14.73512</v>
      </c>
      <c r="Z15" s="338">
        <f t="shared" si="8"/>
        <v>3.3312399999999993</v>
      </c>
      <c r="AA15" s="338">
        <f t="shared" si="9"/>
        <v>4.8787199999999995</v>
      </c>
      <c r="AB15" s="338">
        <f t="shared" si="10"/>
        <v>-1.5474800000000002</v>
      </c>
      <c r="AC15" s="526">
        <f t="shared" si="11"/>
        <v>0.18438910771179137</v>
      </c>
      <c r="AD15" s="341">
        <f t="shared" si="12"/>
        <v>0.27004443617862145</v>
      </c>
      <c r="AE15" s="527">
        <f t="shared" si="13"/>
        <v>-8.5655328466830077E-2</v>
      </c>
      <c r="AF15" s="526">
        <f t="shared" si="14"/>
        <v>1.4645357284374589</v>
      </c>
      <c r="AG15" s="527">
        <f t="shared" si="15"/>
        <v>-0.46453572843745888</v>
      </c>
      <c r="AH15" s="657">
        <v>1981</v>
      </c>
      <c r="AI15" s="121" t="s">
        <v>435</v>
      </c>
      <c r="AJ15" s="216" t="s">
        <v>18</v>
      </c>
      <c r="AK15" s="216" t="s">
        <v>19</v>
      </c>
      <c r="AL15" s="494" t="s">
        <v>313</v>
      </c>
      <c r="AM15" s="522">
        <v>21.220759999999999</v>
      </c>
      <c r="AN15" s="523">
        <v>16.979099999999999</v>
      </c>
      <c r="AO15" s="524">
        <v>19.983509999999999</v>
      </c>
      <c r="AP15" s="337">
        <f t="shared" si="16"/>
        <v>1.2372499999999995</v>
      </c>
      <c r="AQ15" s="338">
        <f t="shared" si="17"/>
        <v>4.2416599999999995</v>
      </c>
      <c r="AR15" s="525">
        <f t="shared" si="18"/>
        <v>-3.00441</v>
      </c>
      <c r="AS15" s="341">
        <f t="shared" si="19"/>
        <v>5.8303755379166419E-2</v>
      </c>
      <c r="AT15" s="341">
        <f t="shared" si="20"/>
        <v>0.19988256782509203</v>
      </c>
      <c r="AU15" s="341">
        <f t="shared" si="21"/>
        <v>-0.1415788124459256</v>
      </c>
      <c r="AV15" s="526">
        <f t="shared" si="22"/>
        <v>3.4282966255809266</v>
      </c>
      <c r="AW15" s="527">
        <f t="shared" si="23"/>
        <v>-2.4282966255809266</v>
      </c>
      <c r="AX15" s="657">
        <v>1981</v>
      </c>
      <c r="AY15" s="121" t="s">
        <v>435</v>
      </c>
      <c r="AZ15" s="216" t="s">
        <v>18</v>
      </c>
      <c r="BA15" s="216" t="s">
        <v>19</v>
      </c>
      <c r="BB15" s="494" t="s">
        <v>313</v>
      </c>
      <c r="BC15" s="522">
        <v>78.828450000000004</v>
      </c>
      <c r="BD15" s="523">
        <v>50.166930000000001</v>
      </c>
      <c r="BE15" s="524">
        <v>50.168410000000002</v>
      </c>
      <c r="BF15" s="337">
        <f t="shared" si="24"/>
        <v>28.660040000000002</v>
      </c>
      <c r="BG15" s="338">
        <f t="shared" si="25"/>
        <v>28.661520000000003</v>
      </c>
      <c r="BH15" s="525">
        <f t="shared" si="26"/>
        <v>-1.480000000000814E-3</v>
      </c>
      <c r="BI15" s="341">
        <f t="shared" si="27"/>
        <v>0.36357482609387853</v>
      </c>
      <c r="BJ15" s="341">
        <f t="shared" si="28"/>
        <v>0.36359360104124844</v>
      </c>
      <c r="BK15" s="341">
        <f t="shared" si="29"/>
        <v>-1.8774947369900258E-5</v>
      </c>
      <c r="BL15" s="526">
        <f t="shared" si="30"/>
        <v>1.0000516398441872</v>
      </c>
      <c r="BM15" s="527">
        <f t="shared" si="31"/>
        <v>-5.1639844187266096E-5</v>
      </c>
    </row>
    <row r="16" spans="1:65" ht="11.45" customHeight="1">
      <c r="A16" s="661">
        <v>2013</v>
      </c>
      <c r="B16" s="88" t="s">
        <v>512</v>
      </c>
      <c r="C16" s="117" t="s">
        <v>436</v>
      </c>
      <c r="D16" s="117" t="s">
        <v>20</v>
      </c>
      <c r="E16" s="117" t="s">
        <v>21</v>
      </c>
      <c r="F16" s="492" t="s">
        <v>313</v>
      </c>
      <c r="G16" s="510">
        <v>35.41995</v>
      </c>
      <c r="H16" s="511">
        <v>11.36487</v>
      </c>
      <c r="I16" s="512">
        <v>14.176629999999999</v>
      </c>
      <c r="J16" s="528">
        <f t="shared" ref="J16:J86" si="32">G16-I16</f>
        <v>21.243320000000001</v>
      </c>
      <c r="K16" s="529">
        <f t="shared" ref="K16:L86" si="33">G16-H16</f>
        <v>24.05508</v>
      </c>
      <c r="L16" s="530">
        <f t="shared" si="33"/>
        <v>-2.8117599999999996</v>
      </c>
      <c r="M16" s="531">
        <f t="shared" ref="M16:M86" si="34">(G16-I16)/G16</f>
        <v>0.5997557873458319</v>
      </c>
      <c r="N16" s="531">
        <f t="shared" ref="N16:N86" si="35">(G16-H16)/G16</f>
        <v>0.67913929861561073</v>
      </c>
      <c r="O16" s="531">
        <f t="shared" ref="O16:O86" si="36">(H16-I16)/G16</f>
        <v>-7.9383511269778745E-2</v>
      </c>
      <c r="P16" s="532">
        <f t="shared" ref="P16:P86" si="37">(G16-H16)/(G16-I16)</f>
        <v>1.1323597253160052</v>
      </c>
      <c r="Q16" s="533">
        <f t="shared" ref="Q16:Q86" si="38">(H16-I16)/(G16-I16)</f>
        <v>-0.13235972531600521</v>
      </c>
      <c r="R16" s="117">
        <v>2013</v>
      </c>
      <c r="S16" s="117" t="s">
        <v>436</v>
      </c>
      <c r="T16" s="117" t="s">
        <v>20</v>
      </c>
      <c r="U16" s="117" t="s">
        <v>21</v>
      </c>
      <c r="V16" s="492" t="s">
        <v>313</v>
      </c>
      <c r="W16" s="510">
        <v>23.769590000000001</v>
      </c>
      <c r="X16" s="511">
        <v>9.8625500000000006</v>
      </c>
      <c r="Y16" s="512">
        <v>12.68356</v>
      </c>
      <c r="Z16" s="528">
        <f t="shared" ref="Z16:Z86" si="39">W16-Y16</f>
        <v>11.086030000000001</v>
      </c>
      <c r="AA16" s="529">
        <f t="shared" ref="AA16:AB86" si="40">W16-X16</f>
        <v>13.90704</v>
      </c>
      <c r="AB16" s="530">
        <f t="shared" si="40"/>
        <v>-2.8210099999999994</v>
      </c>
      <c r="AC16" s="531">
        <f t="shared" ref="AC16:AC86" si="41">(W16-Y16)/W16</f>
        <v>0.46639550787371598</v>
      </c>
      <c r="AD16" s="531">
        <f t="shared" ref="AD16:AD86" si="42">(W16-X16)/W16</f>
        <v>0.58507698281712051</v>
      </c>
      <c r="AE16" s="531">
        <f t="shared" ref="AE16:AE86" si="43">(X16-Y16)/W16</f>
        <v>-0.11868147494340454</v>
      </c>
      <c r="AF16" s="532">
        <f t="shared" ref="AF16:AF86" si="44">(W16-X16)/(W16-Y16)</f>
        <v>1.2544653045319198</v>
      </c>
      <c r="AG16" s="533">
        <f t="shared" ref="AG16:AG86" si="45">(X16-Y16)/(W16-Y16)</f>
        <v>-0.25446530453191984</v>
      </c>
      <c r="AH16" s="117">
        <v>2013</v>
      </c>
      <c r="AI16" s="117" t="s">
        <v>436</v>
      </c>
      <c r="AJ16" s="117" t="s">
        <v>20</v>
      </c>
      <c r="AK16" s="117" t="s">
        <v>21</v>
      </c>
      <c r="AL16" s="492" t="s">
        <v>313</v>
      </c>
      <c r="AM16" s="510">
        <v>27.56335</v>
      </c>
      <c r="AN16" s="511">
        <v>13.584519999999999</v>
      </c>
      <c r="AO16" s="512">
        <v>16.709669999999999</v>
      </c>
      <c r="AP16" s="528">
        <f t="shared" si="16"/>
        <v>10.853680000000001</v>
      </c>
      <c r="AQ16" s="529">
        <f t="shared" si="17"/>
        <v>13.97883</v>
      </c>
      <c r="AR16" s="530">
        <f t="shared" si="18"/>
        <v>-3.1251499999999997</v>
      </c>
      <c r="AS16" s="531">
        <f t="shared" si="19"/>
        <v>0.39377216484933802</v>
      </c>
      <c r="AT16" s="531">
        <f t="shared" si="20"/>
        <v>0.50715279528794577</v>
      </c>
      <c r="AU16" s="531">
        <f t="shared" si="21"/>
        <v>-0.11338063043860777</v>
      </c>
      <c r="AV16" s="532">
        <f t="shared" si="22"/>
        <v>1.287934599140568</v>
      </c>
      <c r="AW16" s="533">
        <f t="shared" si="23"/>
        <v>-0.28793459914056796</v>
      </c>
      <c r="AX16" s="117">
        <v>2013</v>
      </c>
      <c r="AY16" s="117" t="s">
        <v>436</v>
      </c>
      <c r="AZ16" s="117" t="s">
        <v>20</v>
      </c>
      <c r="BA16" s="117" t="s">
        <v>21</v>
      </c>
      <c r="BB16" s="492" t="s">
        <v>313</v>
      </c>
      <c r="BC16" s="510">
        <v>85.185850000000002</v>
      </c>
      <c r="BD16" s="511">
        <v>14.52017</v>
      </c>
      <c r="BE16" s="512">
        <v>16.98246</v>
      </c>
      <c r="BF16" s="528">
        <f t="shared" ref="BF16:BF86" si="46">BC16-BE16</f>
        <v>68.203389999999999</v>
      </c>
      <c r="BG16" s="529">
        <f t="shared" ref="BG16:BH86" si="47">BC16-BD16</f>
        <v>70.665680000000009</v>
      </c>
      <c r="BH16" s="530">
        <f t="shared" si="47"/>
        <v>-2.4622899999999994</v>
      </c>
      <c r="BI16" s="531">
        <f t="shared" ref="BI16:BI86" si="48">(BC16-BE16)/BC16</f>
        <v>0.80064224281380059</v>
      </c>
      <c r="BJ16" s="531">
        <f t="shared" ref="BJ16:BJ86" si="49">(BC16-BD16)/BC16</f>
        <v>0.82954716070802847</v>
      </c>
      <c r="BK16" s="531">
        <f t="shared" ref="BK16:BK86" si="50">(BD16-BE16)/BC16</f>
        <v>-2.8904917894227732E-2</v>
      </c>
      <c r="BL16" s="532">
        <f t="shared" ref="BL16:BL86" si="51">(BC16-BD16)/(BC16-BE16)</f>
        <v>1.0361021644232056</v>
      </c>
      <c r="BM16" s="533">
        <f t="shared" ref="BM16:BM86" si="52">(BD16-BE16)/(BC16-BE16)</f>
        <v>-3.6102164423205352E-2</v>
      </c>
    </row>
    <row r="17" spans="1:65" ht="11.45" customHeight="1">
      <c r="A17" s="663">
        <v>2010</v>
      </c>
      <c r="B17" s="87" t="s">
        <v>512</v>
      </c>
      <c r="C17" s="82" t="s">
        <v>436</v>
      </c>
      <c r="D17" s="82" t="s">
        <v>4</v>
      </c>
      <c r="E17" s="82" t="s">
        <v>22</v>
      </c>
      <c r="F17" s="493" t="s">
        <v>313</v>
      </c>
      <c r="G17" s="519">
        <v>35.829250000000002</v>
      </c>
      <c r="H17" s="520">
        <v>11.360189999999999</v>
      </c>
      <c r="I17" s="521">
        <v>15.14603</v>
      </c>
      <c r="J17" s="124">
        <f t="shared" si="32"/>
        <v>20.683220000000002</v>
      </c>
      <c r="K17" s="125">
        <f t="shared" si="33"/>
        <v>24.469060000000002</v>
      </c>
      <c r="L17" s="126">
        <f t="shared" si="33"/>
        <v>-3.7858400000000003</v>
      </c>
      <c r="M17" s="314">
        <f t="shared" si="34"/>
        <v>0.57727192168409891</v>
      </c>
      <c r="N17" s="314">
        <f t="shared" si="35"/>
        <v>0.68293531123314055</v>
      </c>
      <c r="O17" s="314">
        <f t="shared" si="36"/>
        <v>-0.10566338954904164</v>
      </c>
      <c r="P17" s="128">
        <f t="shared" si="37"/>
        <v>1.1830391979585384</v>
      </c>
      <c r="Q17" s="129">
        <f t="shared" si="38"/>
        <v>-0.18303919795853837</v>
      </c>
      <c r="R17" s="82">
        <v>2010</v>
      </c>
      <c r="S17" s="82" t="s">
        <v>436</v>
      </c>
      <c r="T17" s="82" t="s">
        <v>4</v>
      </c>
      <c r="U17" s="82" t="s">
        <v>22</v>
      </c>
      <c r="V17" s="493" t="s">
        <v>313</v>
      </c>
      <c r="W17" s="519">
        <v>24.942309999999999</v>
      </c>
      <c r="X17" s="520">
        <v>9.7371280000000002</v>
      </c>
      <c r="Y17" s="521">
        <v>13.001390000000001</v>
      </c>
      <c r="Z17" s="124">
        <f t="shared" si="39"/>
        <v>11.940919999999998</v>
      </c>
      <c r="AA17" s="125">
        <f t="shared" si="40"/>
        <v>15.205181999999999</v>
      </c>
      <c r="AB17" s="126">
        <f t="shared" si="40"/>
        <v>-3.2642620000000004</v>
      </c>
      <c r="AC17" s="314">
        <f t="shared" si="41"/>
        <v>0.47874154398690416</v>
      </c>
      <c r="AD17" s="314">
        <f t="shared" si="42"/>
        <v>0.60961402532483955</v>
      </c>
      <c r="AE17" s="314">
        <f t="shared" si="43"/>
        <v>-0.13087248133793544</v>
      </c>
      <c r="AF17" s="128">
        <f t="shared" si="44"/>
        <v>1.2733677137105015</v>
      </c>
      <c r="AG17" s="129">
        <f t="shared" si="45"/>
        <v>-0.27336771371050145</v>
      </c>
      <c r="AH17" s="82">
        <v>2010</v>
      </c>
      <c r="AI17" s="82" t="s">
        <v>436</v>
      </c>
      <c r="AJ17" s="82" t="s">
        <v>4</v>
      </c>
      <c r="AK17" s="82" t="s">
        <v>22</v>
      </c>
      <c r="AL17" s="493" t="s">
        <v>313</v>
      </c>
      <c r="AM17" s="519">
        <v>29.333130000000001</v>
      </c>
      <c r="AN17" s="520">
        <v>12.38997</v>
      </c>
      <c r="AO17" s="521">
        <v>18.204709999999999</v>
      </c>
      <c r="AP17" s="124">
        <f t="shared" si="16"/>
        <v>11.128420000000002</v>
      </c>
      <c r="AQ17" s="125">
        <f t="shared" si="17"/>
        <v>16.943159999999999</v>
      </c>
      <c r="AR17" s="126">
        <f t="shared" si="18"/>
        <v>-5.8147399999999987</v>
      </c>
      <c r="AS17" s="314">
        <f t="shared" si="19"/>
        <v>0.37938058434268696</v>
      </c>
      <c r="AT17" s="314">
        <f t="shared" si="20"/>
        <v>0.57761173117222742</v>
      </c>
      <c r="AU17" s="314">
        <f t="shared" si="21"/>
        <v>-0.19823114682954046</v>
      </c>
      <c r="AV17" s="128">
        <f t="shared" si="22"/>
        <v>1.5225126298252578</v>
      </c>
      <c r="AW17" s="129">
        <f t="shared" si="23"/>
        <v>-0.52251262982525803</v>
      </c>
      <c r="AX17" s="82">
        <v>2010</v>
      </c>
      <c r="AY17" s="82" t="s">
        <v>436</v>
      </c>
      <c r="AZ17" s="82" t="s">
        <v>4</v>
      </c>
      <c r="BA17" s="82" t="s">
        <v>22</v>
      </c>
      <c r="BB17" s="493" t="s">
        <v>313</v>
      </c>
      <c r="BC17" s="519">
        <v>83.995769999999993</v>
      </c>
      <c r="BD17" s="520">
        <v>16.394670000000001</v>
      </c>
      <c r="BE17" s="521">
        <v>19.974589999999999</v>
      </c>
      <c r="BF17" s="124">
        <f t="shared" si="46"/>
        <v>64.021179999999987</v>
      </c>
      <c r="BG17" s="125">
        <f t="shared" si="47"/>
        <v>67.601099999999988</v>
      </c>
      <c r="BH17" s="126">
        <f t="shared" si="47"/>
        <v>-3.5799199999999978</v>
      </c>
      <c r="BI17" s="314">
        <f t="shared" si="48"/>
        <v>0.76219528673884407</v>
      </c>
      <c r="BJ17" s="314">
        <f t="shared" si="49"/>
        <v>0.80481552821052771</v>
      </c>
      <c r="BK17" s="314">
        <f t="shared" si="50"/>
        <v>-4.2620241471683612E-2</v>
      </c>
      <c r="BL17" s="128">
        <f t="shared" si="51"/>
        <v>1.0559177447213564</v>
      </c>
      <c r="BM17" s="129">
        <f t="shared" si="52"/>
        <v>-5.5917744721356251E-2</v>
      </c>
    </row>
    <row r="18" spans="1:65" ht="11.45" customHeight="1">
      <c r="A18" s="663">
        <v>2007</v>
      </c>
      <c r="B18" s="87" t="s">
        <v>512</v>
      </c>
      <c r="C18" s="82" t="s">
        <v>436</v>
      </c>
      <c r="D18" s="82" t="s">
        <v>6</v>
      </c>
      <c r="E18" s="82" t="s">
        <v>23</v>
      </c>
      <c r="F18" s="493" t="s">
        <v>313</v>
      </c>
      <c r="G18" s="519">
        <v>34.009189999999997</v>
      </c>
      <c r="H18" s="520">
        <v>11.45093</v>
      </c>
      <c r="I18" s="521">
        <v>15.87782</v>
      </c>
      <c r="J18" s="124">
        <f t="shared" si="32"/>
        <v>18.131369999999997</v>
      </c>
      <c r="K18" s="125">
        <f t="shared" si="33"/>
        <v>22.558259999999997</v>
      </c>
      <c r="L18" s="126">
        <f t="shared" si="33"/>
        <v>-4.4268900000000002</v>
      </c>
      <c r="M18" s="314">
        <f t="shared" si="34"/>
        <v>0.53313148593071458</v>
      </c>
      <c r="N18" s="314">
        <f t="shared" si="35"/>
        <v>0.66329894948982904</v>
      </c>
      <c r="O18" s="314">
        <f t="shared" si="36"/>
        <v>-0.13016746355911449</v>
      </c>
      <c r="P18" s="128">
        <f t="shared" si="37"/>
        <v>1.2441563985512403</v>
      </c>
      <c r="Q18" s="129">
        <f t="shared" si="38"/>
        <v>-0.24415639855124024</v>
      </c>
      <c r="R18" s="82">
        <v>2007</v>
      </c>
      <c r="S18" s="82" t="s">
        <v>436</v>
      </c>
      <c r="T18" s="82" t="s">
        <v>6</v>
      </c>
      <c r="U18" s="82" t="s">
        <v>23</v>
      </c>
      <c r="V18" s="493" t="s">
        <v>313</v>
      </c>
      <c r="W18" s="519">
        <v>23.501110000000001</v>
      </c>
      <c r="X18" s="520">
        <v>9.533334</v>
      </c>
      <c r="Y18" s="521">
        <v>13.46022</v>
      </c>
      <c r="Z18" s="124">
        <f t="shared" si="39"/>
        <v>10.040890000000001</v>
      </c>
      <c r="AA18" s="125">
        <f t="shared" si="40"/>
        <v>13.967776000000001</v>
      </c>
      <c r="AB18" s="126">
        <f t="shared" si="40"/>
        <v>-3.9268859999999997</v>
      </c>
      <c r="AC18" s="314">
        <f t="shared" si="41"/>
        <v>0.42725173406702921</v>
      </c>
      <c r="AD18" s="314">
        <f t="shared" si="42"/>
        <v>0.59434537347384875</v>
      </c>
      <c r="AE18" s="314">
        <f t="shared" si="43"/>
        <v>-0.16709363940681948</v>
      </c>
      <c r="AF18" s="128">
        <f t="shared" si="44"/>
        <v>1.3910894352990621</v>
      </c>
      <c r="AG18" s="129">
        <f t="shared" si="45"/>
        <v>-0.39108943529906204</v>
      </c>
      <c r="AH18" s="82">
        <v>2007</v>
      </c>
      <c r="AI18" s="82" t="s">
        <v>436</v>
      </c>
      <c r="AJ18" s="82" t="s">
        <v>6</v>
      </c>
      <c r="AK18" s="82" t="s">
        <v>23</v>
      </c>
      <c r="AL18" s="493" t="s">
        <v>313</v>
      </c>
      <c r="AM18" s="519">
        <v>25.725259999999999</v>
      </c>
      <c r="AN18" s="520">
        <v>11.879580000000001</v>
      </c>
      <c r="AO18" s="521">
        <v>17.6752</v>
      </c>
      <c r="AP18" s="124">
        <f t="shared" si="16"/>
        <v>8.0500599999999984</v>
      </c>
      <c r="AQ18" s="125">
        <f t="shared" si="17"/>
        <v>13.845679999999998</v>
      </c>
      <c r="AR18" s="126">
        <f t="shared" si="18"/>
        <v>-5.7956199999999995</v>
      </c>
      <c r="AS18" s="314">
        <f t="shared" si="19"/>
        <v>0.31292433973456435</v>
      </c>
      <c r="AT18" s="314">
        <f t="shared" si="20"/>
        <v>0.53821341358649044</v>
      </c>
      <c r="AU18" s="314">
        <f t="shared" si="21"/>
        <v>-0.22528907385192606</v>
      </c>
      <c r="AV18" s="128">
        <f t="shared" si="22"/>
        <v>1.7199474289632624</v>
      </c>
      <c r="AW18" s="129">
        <f t="shared" si="23"/>
        <v>-0.71994742896326247</v>
      </c>
      <c r="AX18" s="82">
        <v>2007</v>
      </c>
      <c r="AY18" s="82" t="s">
        <v>436</v>
      </c>
      <c r="AZ18" s="82" t="s">
        <v>6</v>
      </c>
      <c r="BA18" s="82" t="s">
        <v>23</v>
      </c>
      <c r="BB18" s="493" t="s">
        <v>313</v>
      </c>
      <c r="BC18" s="519">
        <v>83.840100000000007</v>
      </c>
      <c r="BD18" s="520">
        <v>18.284960000000002</v>
      </c>
      <c r="BE18" s="521">
        <v>23.030149999999999</v>
      </c>
      <c r="BF18" s="124">
        <f t="shared" si="46"/>
        <v>60.809950000000008</v>
      </c>
      <c r="BG18" s="125">
        <f t="shared" si="47"/>
        <v>65.555140000000009</v>
      </c>
      <c r="BH18" s="126">
        <f t="shared" si="47"/>
        <v>-4.7451899999999974</v>
      </c>
      <c r="BI18" s="314">
        <f t="shared" si="48"/>
        <v>0.72530865301925929</v>
      </c>
      <c r="BJ18" s="314">
        <f t="shared" si="49"/>
        <v>0.78190674867992771</v>
      </c>
      <c r="BK18" s="314">
        <f t="shared" si="50"/>
        <v>-5.6598095660668306E-2</v>
      </c>
      <c r="BL18" s="128">
        <f t="shared" si="51"/>
        <v>1.0780331179354694</v>
      </c>
      <c r="BM18" s="129">
        <f t="shared" si="52"/>
        <v>-7.8033117935469395E-2</v>
      </c>
    </row>
    <row r="19" spans="1:65" ht="11.45" customHeight="1">
      <c r="A19" s="663">
        <v>2004</v>
      </c>
      <c r="B19" s="87" t="s">
        <v>512</v>
      </c>
      <c r="C19" s="82" t="s">
        <v>436</v>
      </c>
      <c r="D19" s="82" t="s">
        <v>8</v>
      </c>
      <c r="E19" s="82" t="s">
        <v>24</v>
      </c>
      <c r="F19" s="493" t="s">
        <v>313</v>
      </c>
      <c r="G19" s="519">
        <v>31.790469999999999</v>
      </c>
      <c r="H19" s="520">
        <v>8.3456689999999991</v>
      </c>
      <c r="I19" s="521">
        <v>13.39723</v>
      </c>
      <c r="J19" s="124">
        <f t="shared" si="32"/>
        <v>18.393239999999999</v>
      </c>
      <c r="K19" s="125">
        <f t="shared" si="33"/>
        <v>23.444800999999998</v>
      </c>
      <c r="L19" s="126">
        <f t="shared" si="33"/>
        <v>-5.0515610000000013</v>
      </c>
      <c r="M19" s="314">
        <f t="shared" si="34"/>
        <v>0.57857716479183852</v>
      </c>
      <c r="N19" s="314">
        <f t="shared" si="35"/>
        <v>0.73747890484160816</v>
      </c>
      <c r="O19" s="314">
        <f t="shared" si="36"/>
        <v>-0.15890174004976967</v>
      </c>
      <c r="P19" s="128">
        <f t="shared" si="37"/>
        <v>1.2746422598737361</v>
      </c>
      <c r="Q19" s="129">
        <f t="shared" si="38"/>
        <v>-0.27464225987373631</v>
      </c>
      <c r="R19" s="82">
        <v>2004</v>
      </c>
      <c r="S19" s="82" t="s">
        <v>436</v>
      </c>
      <c r="T19" s="82" t="s">
        <v>8</v>
      </c>
      <c r="U19" s="82" t="s">
        <v>24</v>
      </c>
      <c r="V19" s="493" t="s">
        <v>313</v>
      </c>
      <c r="W19" s="519">
        <v>22.711980000000001</v>
      </c>
      <c r="X19" s="520">
        <v>7.2236989999999999</v>
      </c>
      <c r="Y19" s="521">
        <v>11.71654</v>
      </c>
      <c r="Z19" s="124">
        <f t="shared" si="39"/>
        <v>10.99544</v>
      </c>
      <c r="AA19" s="125">
        <f t="shared" si="40"/>
        <v>15.488281000000001</v>
      </c>
      <c r="AB19" s="126">
        <f t="shared" si="40"/>
        <v>-4.4928410000000003</v>
      </c>
      <c r="AC19" s="314">
        <f t="shared" si="41"/>
        <v>0.48412511810947351</v>
      </c>
      <c r="AD19" s="314">
        <f t="shared" si="42"/>
        <v>0.68194322996057588</v>
      </c>
      <c r="AE19" s="314">
        <f t="shared" si="43"/>
        <v>-0.19781811185110237</v>
      </c>
      <c r="AF19" s="128">
        <f t="shared" si="44"/>
        <v>1.408609478110926</v>
      </c>
      <c r="AG19" s="129">
        <f t="shared" si="45"/>
        <v>-0.40860947811092602</v>
      </c>
      <c r="AH19" s="82">
        <v>2004</v>
      </c>
      <c r="AI19" s="82" t="s">
        <v>436</v>
      </c>
      <c r="AJ19" s="82" t="s">
        <v>8</v>
      </c>
      <c r="AK19" s="82" t="s">
        <v>24</v>
      </c>
      <c r="AL19" s="493" t="s">
        <v>313</v>
      </c>
      <c r="AM19" s="519">
        <v>22.23753</v>
      </c>
      <c r="AN19" s="520">
        <v>8.0696820000000002</v>
      </c>
      <c r="AO19" s="521">
        <v>15.357620000000001</v>
      </c>
      <c r="AP19" s="124">
        <f t="shared" si="16"/>
        <v>6.8799099999999989</v>
      </c>
      <c r="AQ19" s="125">
        <f t="shared" si="17"/>
        <v>14.167847999999999</v>
      </c>
      <c r="AR19" s="126">
        <f t="shared" si="18"/>
        <v>-7.2879380000000005</v>
      </c>
      <c r="AS19" s="314">
        <f t="shared" si="19"/>
        <v>0.30938283163642721</v>
      </c>
      <c r="AT19" s="314">
        <f t="shared" si="20"/>
        <v>0.63711428382558677</v>
      </c>
      <c r="AU19" s="314">
        <f t="shared" si="21"/>
        <v>-0.3277314521891595</v>
      </c>
      <c r="AV19" s="128">
        <f t="shared" si="22"/>
        <v>2.0593071711693907</v>
      </c>
      <c r="AW19" s="129">
        <f t="shared" si="23"/>
        <v>-1.0593071711693904</v>
      </c>
      <c r="AX19" s="82">
        <v>2004</v>
      </c>
      <c r="AY19" s="82" t="s">
        <v>436</v>
      </c>
      <c r="AZ19" s="82" t="s">
        <v>8</v>
      </c>
      <c r="BA19" s="82" t="s">
        <v>24</v>
      </c>
      <c r="BB19" s="493" t="s">
        <v>313</v>
      </c>
      <c r="BC19" s="519">
        <v>81.156570000000002</v>
      </c>
      <c r="BD19" s="520">
        <v>13.303369999999999</v>
      </c>
      <c r="BE19" s="521">
        <v>17.823810000000002</v>
      </c>
      <c r="BF19" s="124">
        <f t="shared" si="46"/>
        <v>63.33276</v>
      </c>
      <c r="BG19" s="125">
        <f t="shared" si="47"/>
        <v>67.853200000000001</v>
      </c>
      <c r="BH19" s="126">
        <f t="shared" si="47"/>
        <v>-4.5204400000000025</v>
      </c>
      <c r="BI19" s="314">
        <f t="shared" si="48"/>
        <v>0.78037748515000083</v>
      </c>
      <c r="BJ19" s="314">
        <f t="shared" si="49"/>
        <v>0.83607771989378066</v>
      </c>
      <c r="BK19" s="314">
        <f t="shared" si="50"/>
        <v>-5.5700234743779858E-2</v>
      </c>
      <c r="BL19" s="128">
        <f t="shared" si="51"/>
        <v>1.0713760145618161</v>
      </c>
      <c r="BM19" s="129">
        <f t="shared" si="52"/>
        <v>-7.1376014561816067E-2</v>
      </c>
    </row>
    <row r="20" spans="1:65" ht="11.45" customHeight="1">
      <c r="A20" s="664">
        <v>2000</v>
      </c>
      <c r="B20" s="90" t="s">
        <v>512</v>
      </c>
      <c r="C20" s="119" t="s">
        <v>436</v>
      </c>
      <c r="D20" s="119" t="s">
        <v>10</v>
      </c>
      <c r="E20" s="119" t="s">
        <v>25</v>
      </c>
      <c r="F20" s="534" t="s">
        <v>401</v>
      </c>
      <c r="G20" s="535">
        <v>38.690840000000001</v>
      </c>
      <c r="H20" s="536">
        <v>13.43144</v>
      </c>
      <c r="I20" s="537">
        <v>13.43144</v>
      </c>
      <c r="J20" s="152">
        <f t="shared" si="32"/>
        <v>25.259399999999999</v>
      </c>
      <c r="K20" s="153">
        <f t="shared" si="33"/>
        <v>25.259399999999999</v>
      </c>
      <c r="L20" s="154"/>
      <c r="M20" s="155">
        <f t="shared" si="34"/>
        <v>0.65285219964208574</v>
      </c>
      <c r="N20" s="155">
        <f t="shared" si="35"/>
        <v>0.65285219964208574</v>
      </c>
      <c r="O20" s="155"/>
      <c r="P20" s="156">
        <f t="shared" si="37"/>
        <v>1</v>
      </c>
      <c r="Q20" s="157"/>
      <c r="R20" s="119">
        <v>2000</v>
      </c>
      <c r="S20" s="119" t="s">
        <v>436</v>
      </c>
      <c r="T20" s="119" t="s">
        <v>10</v>
      </c>
      <c r="U20" s="119" t="s">
        <v>25</v>
      </c>
      <c r="V20" s="534" t="s">
        <v>401</v>
      </c>
      <c r="W20" s="535">
        <v>28.363099999999999</v>
      </c>
      <c r="X20" s="536">
        <v>10.61073</v>
      </c>
      <c r="Y20" s="537">
        <v>10.61073</v>
      </c>
      <c r="Z20" s="152">
        <f t="shared" si="39"/>
        <v>17.752369999999999</v>
      </c>
      <c r="AA20" s="153">
        <f t="shared" si="40"/>
        <v>17.752369999999999</v>
      </c>
      <c r="AB20" s="154"/>
      <c r="AC20" s="155">
        <f t="shared" si="41"/>
        <v>0.62589667561021189</v>
      </c>
      <c r="AD20" s="155">
        <f t="shared" si="42"/>
        <v>0.62589667561021189</v>
      </c>
      <c r="AE20" s="155"/>
      <c r="AF20" s="156">
        <f t="shared" si="44"/>
        <v>1</v>
      </c>
      <c r="AG20" s="157"/>
      <c r="AH20" s="119">
        <v>2000</v>
      </c>
      <c r="AI20" s="119" t="s">
        <v>436</v>
      </c>
      <c r="AJ20" s="119" t="s">
        <v>10</v>
      </c>
      <c r="AK20" s="119" t="s">
        <v>25</v>
      </c>
      <c r="AL20" s="534" t="s">
        <v>401</v>
      </c>
      <c r="AM20" s="535">
        <v>34.952649999999998</v>
      </c>
      <c r="AN20" s="536">
        <v>15.881880000000001</v>
      </c>
      <c r="AO20" s="537">
        <v>15.881880000000001</v>
      </c>
      <c r="AP20" s="152">
        <f t="shared" si="16"/>
        <v>19.070769999999996</v>
      </c>
      <c r="AQ20" s="153">
        <f t="shared" si="17"/>
        <v>19.070769999999996</v>
      </c>
      <c r="AR20" s="154"/>
      <c r="AS20" s="155">
        <f t="shared" si="19"/>
        <v>0.54561728509855467</v>
      </c>
      <c r="AT20" s="155">
        <f t="shared" si="20"/>
        <v>0.54561728509855467</v>
      </c>
      <c r="AU20" s="155"/>
      <c r="AV20" s="156">
        <f t="shared" si="22"/>
        <v>1</v>
      </c>
      <c r="AW20" s="157"/>
      <c r="AX20" s="119">
        <v>2000</v>
      </c>
      <c r="AY20" s="119" t="s">
        <v>436</v>
      </c>
      <c r="AZ20" s="119" t="s">
        <v>10</v>
      </c>
      <c r="BA20" s="119" t="s">
        <v>25</v>
      </c>
      <c r="BB20" s="534" t="s">
        <v>401</v>
      </c>
      <c r="BC20" s="535">
        <v>84.422719999999998</v>
      </c>
      <c r="BD20" s="536">
        <v>21.441099999999999</v>
      </c>
      <c r="BE20" s="537">
        <v>21.441099999999999</v>
      </c>
      <c r="BF20" s="152">
        <f t="shared" si="46"/>
        <v>62.981619999999999</v>
      </c>
      <c r="BG20" s="153">
        <f t="shared" si="47"/>
        <v>62.981619999999999</v>
      </c>
      <c r="BH20" s="154"/>
      <c r="BI20" s="155">
        <f t="shared" si="48"/>
        <v>0.7460268989201011</v>
      </c>
      <c r="BJ20" s="155">
        <f t="shared" si="49"/>
        <v>0.7460268989201011</v>
      </c>
      <c r="BK20" s="155"/>
      <c r="BL20" s="156">
        <f t="shared" si="51"/>
        <v>1</v>
      </c>
      <c r="BM20" s="157"/>
    </row>
    <row r="21" spans="1:65" ht="11.45" customHeight="1">
      <c r="A21" s="664">
        <v>1997</v>
      </c>
      <c r="B21" s="90" t="s">
        <v>512</v>
      </c>
      <c r="C21" s="119" t="s">
        <v>436</v>
      </c>
      <c r="D21" s="119" t="s">
        <v>12</v>
      </c>
      <c r="E21" s="119" t="s">
        <v>26</v>
      </c>
      <c r="F21" s="534" t="s">
        <v>401</v>
      </c>
      <c r="G21" s="535">
        <v>39.784469999999999</v>
      </c>
      <c r="H21" s="536">
        <v>14.232390000000001</v>
      </c>
      <c r="I21" s="537">
        <v>14.232390000000001</v>
      </c>
      <c r="J21" s="152">
        <f t="shared" si="32"/>
        <v>25.552079999999997</v>
      </c>
      <c r="K21" s="153">
        <f t="shared" si="33"/>
        <v>25.552079999999997</v>
      </c>
      <c r="L21" s="154"/>
      <c r="M21" s="155">
        <f t="shared" si="34"/>
        <v>0.64226267184155017</v>
      </c>
      <c r="N21" s="155">
        <f t="shared" si="35"/>
        <v>0.64226267184155017</v>
      </c>
      <c r="O21" s="155"/>
      <c r="P21" s="156">
        <f t="shared" si="37"/>
        <v>1</v>
      </c>
      <c r="Q21" s="157"/>
      <c r="R21" s="119">
        <v>1997</v>
      </c>
      <c r="S21" s="119" t="s">
        <v>436</v>
      </c>
      <c r="T21" s="119" t="s">
        <v>12</v>
      </c>
      <c r="U21" s="119" t="s">
        <v>26</v>
      </c>
      <c r="V21" s="534" t="s">
        <v>401</v>
      </c>
      <c r="W21" s="535">
        <v>29.333870000000001</v>
      </c>
      <c r="X21" s="536">
        <v>11.079179999999999</v>
      </c>
      <c r="Y21" s="537">
        <v>11.079179999999999</v>
      </c>
      <c r="Z21" s="152">
        <f t="shared" si="39"/>
        <v>18.254690000000004</v>
      </c>
      <c r="AA21" s="153">
        <f t="shared" si="40"/>
        <v>18.254690000000004</v>
      </c>
      <c r="AB21" s="154"/>
      <c r="AC21" s="155">
        <f t="shared" si="41"/>
        <v>0.62230759187246698</v>
      </c>
      <c r="AD21" s="155">
        <f t="shared" si="42"/>
        <v>0.62230759187246698</v>
      </c>
      <c r="AE21" s="155"/>
      <c r="AF21" s="156">
        <f t="shared" si="44"/>
        <v>1</v>
      </c>
      <c r="AG21" s="157"/>
      <c r="AH21" s="119">
        <v>1997</v>
      </c>
      <c r="AI21" s="119" t="s">
        <v>436</v>
      </c>
      <c r="AJ21" s="119" t="s">
        <v>12</v>
      </c>
      <c r="AK21" s="119" t="s">
        <v>26</v>
      </c>
      <c r="AL21" s="534" t="s">
        <v>401</v>
      </c>
      <c r="AM21" s="535">
        <v>38.057299999999998</v>
      </c>
      <c r="AN21" s="536">
        <v>17.280239999999999</v>
      </c>
      <c r="AO21" s="537">
        <v>17.280239999999999</v>
      </c>
      <c r="AP21" s="152">
        <f t="shared" si="16"/>
        <v>20.777059999999999</v>
      </c>
      <c r="AQ21" s="153">
        <f t="shared" si="17"/>
        <v>20.777059999999999</v>
      </c>
      <c r="AR21" s="154"/>
      <c r="AS21" s="155">
        <f t="shared" si="19"/>
        <v>0.54594151450575845</v>
      </c>
      <c r="AT21" s="155">
        <f t="shared" si="20"/>
        <v>0.54594151450575845</v>
      </c>
      <c r="AU21" s="155"/>
      <c r="AV21" s="156">
        <f t="shared" si="22"/>
        <v>1</v>
      </c>
      <c r="AW21" s="157"/>
      <c r="AX21" s="119">
        <v>1997</v>
      </c>
      <c r="AY21" s="119" t="s">
        <v>436</v>
      </c>
      <c r="AZ21" s="119" t="s">
        <v>12</v>
      </c>
      <c r="BA21" s="119" t="s">
        <v>26</v>
      </c>
      <c r="BB21" s="534" t="s">
        <v>401</v>
      </c>
      <c r="BC21" s="535">
        <v>83.730959999999996</v>
      </c>
      <c r="BD21" s="536">
        <v>22.65578</v>
      </c>
      <c r="BE21" s="537">
        <v>22.65578</v>
      </c>
      <c r="BF21" s="152">
        <f t="shared" si="46"/>
        <v>61.075179999999996</v>
      </c>
      <c r="BG21" s="153">
        <f t="shared" si="47"/>
        <v>61.075179999999996</v>
      </c>
      <c r="BH21" s="154"/>
      <c r="BI21" s="155">
        <f t="shared" si="48"/>
        <v>0.72942170972361953</v>
      </c>
      <c r="BJ21" s="155">
        <f t="shared" si="49"/>
        <v>0.72942170972361953</v>
      </c>
      <c r="BK21" s="155"/>
      <c r="BL21" s="156">
        <f t="shared" si="51"/>
        <v>1</v>
      </c>
      <c r="BM21" s="157"/>
    </row>
    <row r="22" spans="1:65" ht="11.45" customHeight="1">
      <c r="A22" s="663">
        <v>1995</v>
      </c>
      <c r="B22" s="87" t="s">
        <v>512</v>
      </c>
      <c r="C22" s="82" t="s">
        <v>436</v>
      </c>
      <c r="D22" s="82" t="s">
        <v>12</v>
      </c>
      <c r="E22" s="82" t="s">
        <v>27</v>
      </c>
      <c r="F22" s="493" t="s">
        <v>402</v>
      </c>
      <c r="G22" s="519"/>
      <c r="H22" s="520"/>
      <c r="I22" s="521">
        <v>17.046800000000001</v>
      </c>
      <c r="J22" s="124"/>
      <c r="K22" s="125"/>
      <c r="L22" s="126"/>
      <c r="M22" s="538"/>
      <c r="N22" s="538"/>
      <c r="O22" s="538"/>
      <c r="P22" s="539"/>
      <c r="Q22" s="540"/>
      <c r="R22" s="82">
        <v>1995</v>
      </c>
      <c r="S22" s="82" t="s">
        <v>436</v>
      </c>
      <c r="T22" s="82" t="s">
        <v>12</v>
      </c>
      <c r="U22" s="82" t="s">
        <v>27</v>
      </c>
      <c r="V22" s="493" t="s">
        <v>402</v>
      </c>
      <c r="W22" s="519"/>
      <c r="X22" s="520"/>
      <c r="Y22" s="521">
        <v>13.849930000000001</v>
      </c>
      <c r="Z22" s="124"/>
      <c r="AA22" s="125"/>
      <c r="AB22" s="126"/>
      <c r="AC22" s="538"/>
      <c r="AD22" s="538"/>
      <c r="AE22" s="538"/>
      <c r="AF22" s="539"/>
      <c r="AG22" s="540"/>
      <c r="AH22" s="82">
        <v>1995</v>
      </c>
      <c r="AI22" s="82" t="s">
        <v>436</v>
      </c>
      <c r="AJ22" s="82" t="s">
        <v>12</v>
      </c>
      <c r="AK22" s="82" t="s">
        <v>27</v>
      </c>
      <c r="AL22" s="493" t="s">
        <v>402</v>
      </c>
      <c r="AM22" s="519"/>
      <c r="AN22" s="520"/>
      <c r="AO22" s="521">
        <v>22.307980000000001</v>
      </c>
      <c r="AP22" s="124">
        <f t="shared" si="16"/>
        <v>-22.307980000000001</v>
      </c>
      <c r="AQ22" s="125">
        <f t="shared" si="17"/>
        <v>0</v>
      </c>
      <c r="AR22" s="126">
        <f t="shared" si="18"/>
        <v>-22.307980000000001</v>
      </c>
      <c r="AS22" s="538"/>
      <c r="AT22" s="538"/>
      <c r="AU22" s="538"/>
      <c r="AV22" s="539"/>
      <c r="AW22" s="540"/>
      <c r="AX22" s="82">
        <v>1995</v>
      </c>
      <c r="AY22" s="82" t="s">
        <v>436</v>
      </c>
      <c r="AZ22" s="82" t="s">
        <v>12</v>
      </c>
      <c r="BA22" s="82" t="s">
        <v>27</v>
      </c>
      <c r="BB22" s="493" t="s">
        <v>402</v>
      </c>
      <c r="BC22" s="519"/>
      <c r="BD22" s="520"/>
      <c r="BE22" s="521">
        <v>22.641069999999999</v>
      </c>
      <c r="BF22" s="124"/>
      <c r="BG22" s="125"/>
      <c r="BH22" s="126"/>
      <c r="BI22" s="538"/>
      <c r="BJ22" s="538"/>
      <c r="BK22" s="538"/>
      <c r="BL22" s="539"/>
      <c r="BM22" s="540"/>
    </row>
    <row r="23" spans="1:65" ht="11.45" customHeight="1">
      <c r="A23" s="664">
        <v>1994</v>
      </c>
      <c r="B23" s="90" t="s">
        <v>512</v>
      </c>
      <c r="C23" s="119" t="s">
        <v>436</v>
      </c>
      <c r="D23" s="119" t="s">
        <v>12</v>
      </c>
      <c r="E23" s="119" t="s">
        <v>28</v>
      </c>
      <c r="F23" s="534" t="s">
        <v>401</v>
      </c>
      <c r="G23" s="535">
        <v>39.6723</v>
      </c>
      <c r="H23" s="536">
        <v>14.735390000000001</v>
      </c>
      <c r="I23" s="537">
        <v>14.735390000000001</v>
      </c>
      <c r="J23" s="152">
        <f t="shared" si="32"/>
        <v>24.936909999999997</v>
      </c>
      <c r="K23" s="153">
        <f t="shared" si="33"/>
        <v>24.936909999999997</v>
      </c>
      <c r="L23" s="154"/>
      <c r="M23" s="155">
        <f t="shared" si="34"/>
        <v>0.62857232880372449</v>
      </c>
      <c r="N23" s="155">
        <f t="shared" si="35"/>
        <v>0.62857232880372449</v>
      </c>
      <c r="O23" s="155"/>
      <c r="P23" s="156">
        <f t="shared" si="37"/>
        <v>1</v>
      </c>
      <c r="Q23" s="157"/>
      <c r="R23" s="119">
        <v>1994</v>
      </c>
      <c r="S23" s="119" t="s">
        <v>436</v>
      </c>
      <c r="T23" s="119" t="s">
        <v>12</v>
      </c>
      <c r="U23" s="119" t="s">
        <v>28</v>
      </c>
      <c r="V23" s="534" t="s">
        <v>401</v>
      </c>
      <c r="W23" s="535">
        <v>29.7119</v>
      </c>
      <c r="X23" s="536">
        <v>12.321730000000001</v>
      </c>
      <c r="Y23" s="537">
        <v>12.321730000000001</v>
      </c>
      <c r="Z23" s="152">
        <f t="shared" si="39"/>
        <v>17.390169999999998</v>
      </c>
      <c r="AA23" s="153">
        <f t="shared" si="40"/>
        <v>17.390169999999998</v>
      </c>
      <c r="AB23" s="154"/>
      <c r="AC23" s="155">
        <f t="shared" si="41"/>
        <v>0.58529309805162233</v>
      </c>
      <c r="AD23" s="155">
        <f t="shared" si="42"/>
        <v>0.58529309805162233</v>
      </c>
      <c r="AE23" s="155"/>
      <c r="AF23" s="156">
        <f t="shared" si="44"/>
        <v>1</v>
      </c>
      <c r="AG23" s="157"/>
      <c r="AH23" s="119">
        <v>1994</v>
      </c>
      <c r="AI23" s="119" t="s">
        <v>436</v>
      </c>
      <c r="AJ23" s="119" t="s">
        <v>12</v>
      </c>
      <c r="AK23" s="119" t="s">
        <v>28</v>
      </c>
      <c r="AL23" s="534" t="s">
        <v>401</v>
      </c>
      <c r="AM23" s="535">
        <v>37.90728</v>
      </c>
      <c r="AN23" s="536">
        <v>16.707689999999999</v>
      </c>
      <c r="AO23" s="537">
        <v>16.707689999999999</v>
      </c>
      <c r="AP23" s="152">
        <f t="shared" si="16"/>
        <v>21.199590000000001</v>
      </c>
      <c r="AQ23" s="153">
        <f t="shared" si="17"/>
        <v>21.199590000000001</v>
      </c>
      <c r="AR23" s="154"/>
      <c r="AS23" s="155">
        <f t="shared" si="19"/>
        <v>0.55924851374195139</v>
      </c>
      <c r="AT23" s="155">
        <f t="shared" si="20"/>
        <v>0.55924851374195139</v>
      </c>
      <c r="AU23" s="155"/>
      <c r="AV23" s="156">
        <f t="shared" si="22"/>
        <v>1</v>
      </c>
      <c r="AW23" s="157"/>
      <c r="AX23" s="119">
        <v>1994</v>
      </c>
      <c r="AY23" s="119" t="s">
        <v>436</v>
      </c>
      <c r="AZ23" s="119" t="s">
        <v>12</v>
      </c>
      <c r="BA23" s="119" t="s">
        <v>28</v>
      </c>
      <c r="BB23" s="534" t="s">
        <v>401</v>
      </c>
      <c r="BC23" s="535">
        <v>84.951740000000001</v>
      </c>
      <c r="BD23" s="536">
        <v>22.321190000000001</v>
      </c>
      <c r="BE23" s="537">
        <v>22.321190000000001</v>
      </c>
      <c r="BF23" s="152">
        <f t="shared" si="46"/>
        <v>62.630549999999999</v>
      </c>
      <c r="BG23" s="153">
        <f t="shared" si="47"/>
        <v>62.630549999999999</v>
      </c>
      <c r="BH23" s="154"/>
      <c r="BI23" s="155">
        <f t="shared" si="48"/>
        <v>0.737248583725301</v>
      </c>
      <c r="BJ23" s="155">
        <f t="shared" si="49"/>
        <v>0.737248583725301</v>
      </c>
      <c r="BK23" s="155"/>
      <c r="BL23" s="156">
        <f t="shared" si="51"/>
        <v>1</v>
      </c>
      <c r="BM23" s="157"/>
    </row>
    <row r="24" spans="1:65" ht="11.45" customHeight="1">
      <c r="A24" s="662">
        <v>1987</v>
      </c>
      <c r="B24" s="91" t="s">
        <v>512</v>
      </c>
      <c r="C24" s="121" t="s">
        <v>436</v>
      </c>
      <c r="D24" s="121" t="s">
        <v>16</v>
      </c>
      <c r="E24" s="121" t="s">
        <v>29</v>
      </c>
      <c r="F24" s="494" t="s">
        <v>402</v>
      </c>
      <c r="G24" s="522"/>
      <c r="H24" s="523"/>
      <c r="I24" s="524">
        <v>11.737730000000001</v>
      </c>
      <c r="J24" s="337"/>
      <c r="K24" s="338"/>
      <c r="L24" s="525"/>
      <c r="M24" s="541"/>
      <c r="N24" s="541"/>
      <c r="O24" s="541"/>
      <c r="P24" s="542"/>
      <c r="Q24" s="543"/>
      <c r="R24" s="121">
        <v>1987</v>
      </c>
      <c r="S24" s="121" t="s">
        <v>436</v>
      </c>
      <c r="T24" s="121" t="s">
        <v>16</v>
      </c>
      <c r="U24" s="121" t="s">
        <v>29</v>
      </c>
      <c r="V24" s="494" t="s">
        <v>402</v>
      </c>
      <c r="W24" s="522"/>
      <c r="X24" s="523"/>
      <c r="Y24" s="524">
        <v>6.860036</v>
      </c>
      <c r="Z24" s="337"/>
      <c r="AA24" s="338"/>
      <c r="AB24" s="525"/>
      <c r="AC24" s="541"/>
      <c r="AD24" s="541"/>
      <c r="AE24" s="541"/>
      <c r="AF24" s="542"/>
      <c r="AG24" s="543"/>
      <c r="AH24" s="121">
        <v>1987</v>
      </c>
      <c r="AI24" s="121" t="s">
        <v>436</v>
      </c>
      <c r="AJ24" s="121" t="s">
        <v>16</v>
      </c>
      <c r="AK24" s="121" t="s">
        <v>29</v>
      </c>
      <c r="AL24" s="494" t="s">
        <v>402</v>
      </c>
      <c r="AM24" s="522"/>
      <c r="AN24" s="523"/>
      <c r="AO24" s="524">
        <v>9.7678410000000007</v>
      </c>
      <c r="AP24" s="337">
        <f t="shared" si="16"/>
        <v>-9.7678410000000007</v>
      </c>
      <c r="AQ24" s="338">
        <f t="shared" si="17"/>
        <v>0</v>
      </c>
      <c r="AR24" s="525">
        <f t="shared" si="18"/>
        <v>-9.7678410000000007</v>
      </c>
      <c r="AS24" s="541"/>
      <c r="AT24" s="541"/>
      <c r="AU24" s="541"/>
      <c r="AV24" s="542"/>
      <c r="AW24" s="543"/>
      <c r="AX24" s="121">
        <v>1987</v>
      </c>
      <c r="AY24" s="121" t="s">
        <v>436</v>
      </c>
      <c r="AZ24" s="121" t="s">
        <v>16</v>
      </c>
      <c r="BA24" s="121" t="s">
        <v>29</v>
      </c>
      <c r="BB24" s="494" t="s">
        <v>402</v>
      </c>
      <c r="BC24" s="522"/>
      <c r="BD24" s="523"/>
      <c r="BE24" s="524">
        <v>30.139140000000001</v>
      </c>
      <c r="BF24" s="337"/>
      <c r="BG24" s="338"/>
      <c r="BH24" s="525"/>
      <c r="BI24" s="541"/>
      <c r="BJ24" s="541"/>
      <c r="BK24" s="541"/>
      <c r="BL24" s="542"/>
      <c r="BM24" s="543"/>
    </row>
    <row r="25" spans="1:65" ht="11.45" customHeight="1">
      <c r="A25" s="664">
        <v>2000</v>
      </c>
      <c r="B25" s="90" t="s">
        <v>512</v>
      </c>
      <c r="C25" s="119" t="s">
        <v>437</v>
      </c>
      <c r="D25" s="119" t="s">
        <v>10</v>
      </c>
      <c r="E25" s="119" t="s">
        <v>30</v>
      </c>
      <c r="F25" s="534" t="s">
        <v>401</v>
      </c>
      <c r="G25" s="535">
        <v>39.586060000000003</v>
      </c>
      <c r="H25" s="536">
        <v>16.116610000000001</v>
      </c>
      <c r="I25" s="537">
        <v>16.116610000000001</v>
      </c>
      <c r="J25" s="152">
        <f t="shared" si="32"/>
        <v>23.469450000000002</v>
      </c>
      <c r="K25" s="153">
        <f t="shared" si="33"/>
        <v>23.469450000000002</v>
      </c>
      <c r="L25" s="154"/>
      <c r="M25" s="544">
        <f t="shared" si="34"/>
        <v>0.5928715815617922</v>
      </c>
      <c r="N25" s="544">
        <f t="shared" si="35"/>
        <v>0.5928715815617922</v>
      </c>
      <c r="O25" s="544"/>
      <c r="P25" s="156">
        <f t="shared" si="37"/>
        <v>1</v>
      </c>
      <c r="Q25" s="157"/>
      <c r="R25" s="119">
        <v>2000</v>
      </c>
      <c r="S25" s="119" t="s">
        <v>437</v>
      </c>
      <c r="T25" s="119" t="s">
        <v>10</v>
      </c>
      <c r="U25" s="119" t="s">
        <v>30</v>
      </c>
      <c r="V25" s="534" t="s">
        <v>401</v>
      </c>
      <c r="W25" s="535">
        <v>26.978860000000001</v>
      </c>
      <c r="X25" s="536">
        <v>11.16999</v>
      </c>
      <c r="Y25" s="537">
        <v>11.16999</v>
      </c>
      <c r="Z25" s="152">
        <f t="shared" si="39"/>
        <v>15.808870000000001</v>
      </c>
      <c r="AA25" s="153">
        <f t="shared" si="40"/>
        <v>15.808870000000001</v>
      </c>
      <c r="AB25" s="154"/>
      <c r="AC25" s="544">
        <f t="shared" si="41"/>
        <v>0.58597249846731847</v>
      </c>
      <c r="AD25" s="544">
        <f t="shared" si="42"/>
        <v>0.58597249846731847</v>
      </c>
      <c r="AE25" s="544"/>
      <c r="AF25" s="156">
        <f t="shared" si="44"/>
        <v>1</v>
      </c>
      <c r="AG25" s="157"/>
      <c r="AH25" s="119">
        <v>2000</v>
      </c>
      <c r="AI25" s="119" t="s">
        <v>437</v>
      </c>
      <c r="AJ25" s="119" t="s">
        <v>10</v>
      </c>
      <c r="AK25" s="119" t="s">
        <v>30</v>
      </c>
      <c r="AL25" s="534" t="s">
        <v>401</v>
      </c>
      <c r="AM25" s="535">
        <v>26.086069999999999</v>
      </c>
      <c r="AN25" s="536">
        <v>12.66184</v>
      </c>
      <c r="AO25" s="537">
        <v>12.66184</v>
      </c>
      <c r="AP25" s="152">
        <f t="shared" si="16"/>
        <v>13.42423</v>
      </c>
      <c r="AQ25" s="153">
        <f t="shared" si="17"/>
        <v>13.42423</v>
      </c>
      <c r="AR25" s="154"/>
      <c r="AS25" s="544">
        <f t="shared" si="19"/>
        <v>0.51461297159748476</v>
      </c>
      <c r="AT25" s="544">
        <f t="shared" si="20"/>
        <v>0.51461297159748476</v>
      </c>
      <c r="AU25" s="544"/>
      <c r="AV25" s="156">
        <f t="shared" si="22"/>
        <v>1</v>
      </c>
      <c r="AW25" s="157"/>
      <c r="AX25" s="119">
        <v>2000</v>
      </c>
      <c r="AY25" s="119" t="s">
        <v>437</v>
      </c>
      <c r="AZ25" s="119" t="s">
        <v>10</v>
      </c>
      <c r="BA25" s="119" t="s">
        <v>30</v>
      </c>
      <c r="BB25" s="534" t="s">
        <v>401</v>
      </c>
      <c r="BC25" s="535">
        <v>95.959190000000007</v>
      </c>
      <c r="BD25" s="536">
        <v>35.864100000000001</v>
      </c>
      <c r="BE25" s="537">
        <v>35.864100000000001</v>
      </c>
      <c r="BF25" s="152">
        <f t="shared" si="46"/>
        <v>60.095090000000006</v>
      </c>
      <c r="BG25" s="153">
        <f t="shared" si="47"/>
        <v>60.095090000000006</v>
      </c>
      <c r="BH25" s="154"/>
      <c r="BI25" s="544">
        <f t="shared" si="48"/>
        <v>0.62625674518511465</v>
      </c>
      <c r="BJ25" s="544">
        <f t="shared" si="49"/>
        <v>0.62625674518511465</v>
      </c>
      <c r="BK25" s="544"/>
      <c r="BL25" s="156">
        <f t="shared" si="51"/>
        <v>1</v>
      </c>
      <c r="BM25" s="157"/>
    </row>
    <row r="26" spans="1:65" ht="11.45" customHeight="1">
      <c r="A26" s="663">
        <v>1997</v>
      </c>
      <c r="B26" s="87" t="s">
        <v>512</v>
      </c>
      <c r="C26" s="82" t="s">
        <v>437</v>
      </c>
      <c r="D26" s="82" t="s">
        <v>12</v>
      </c>
      <c r="E26" s="82" t="s">
        <v>31</v>
      </c>
      <c r="F26" s="493" t="s">
        <v>313</v>
      </c>
      <c r="G26" s="519">
        <v>33.344009999999997</v>
      </c>
      <c r="H26" s="520">
        <v>12.05903</v>
      </c>
      <c r="I26" s="521">
        <v>14.412800000000001</v>
      </c>
      <c r="J26" s="124">
        <f t="shared" si="32"/>
        <v>18.931209999999997</v>
      </c>
      <c r="K26" s="125">
        <f t="shared" si="33"/>
        <v>21.284979999999997</v>
      </c>
      <c r="L26" s="126">
        <f t="shared" si="33"/>
        <v>-2.3537700000000008</v>
      </c>
      <c r="M26" s="127">
        <f t="shared" si="34"/>
        <v>0.56775444825022536</v>
      </c>
      <c r="N26" s="127">
        <f t="shared" si="35"/>
        <v>0.63834493811632131</v>
      </c>
      <c r="O26" s="127">
        <f t="shared" si="36"/>
        <v>-7.0590489866095923E-2</v>
      </c>
      <c r="P26" s="128">
        <f t="shared" si="37"/>
        <v>1.1243327816869604</v>
      </c>
      <c r="Q26" s="129">
        <f t="shared" si="38"/>
        <v>-0.12433278168696038</v>
      </c>
      <c r="R26" s="82">
        <v>1997</v>
      </c>
      <c r="S26" s="82" t="s">
        <v>437</v>
      </c>
      <c r="T26" s="82" t="s">
        <v>12</v>
      </c>
      <c r="U26" s="82" t="s">
        <v>31</v>
      </c>
      <c r="V26" s="493" t="s">
        <v>313</v>
      </c>
      <c r="W26" s="519">
        <v>23.636790000000001</v>
      </c>
      <c r="X26" s="520">
        <v>9.7966470000000001</v>
      </c>
      <c r="Y26" s="521">
        <v>12.48678</v>
      </c>
      <c r="Z26" s="124">
        <f t="shared" si="39"/>
        <v>11.150010000000002</v>
      </c>
      <c r="AA26" s="125">
        <f t="shared" si="40"/>
        <v>13.840143000000001</v>
      </c>
      <c r="AB26" s="126">
        <f t="shared" si="40"/>
        <v>-2.6901329999999994</v>
      </c>
      <c r="AC26" s="127">
        <f t="shared" si="41"/>
        <v>0.47172268315621541</v>
      </c>
      <c r="AD26" s="127">
        <f t="shared" si="42"/>
        <v>0.58553394940683567</v>
      </c>
      <c r="AE26" s="127">
        <f t="shared" si="43"/>
        <v>-0.1138112662506203</v>
      </c>
      <c r="AF26" s="128">
        <f t="shared" si="44"/>
        <v>1.2412673172490427</v>
      </c>
      <c r="AG26" s="129">
        <f t="shared" si="45"/>
        <v>-0.24126731724904274</v>
      </c>
      <c r="AH26" s="82">
        <v>1997</v>
      </c>
      <c r="AI26" s="82" t="s">
        <v>437</v>
      </c>
      <c r="AJ26" s="82" t="s">
        <v>12</v>
      </c>
      <c r="AK26" s="82" t="s">
        <v>31</v>
      </c>
      <c r="AL26" s="493" t="s">
        <v>313</v>
      </c>
      <c r="AM26" s="519">
        <v>20.787890000000001</v>
      </c>
      <c r="AN26" s="520">
        <v>10.90719</v>
      </c>
      <c r="AO26" s="521">
        <v>13.71716</v>
      </c>
      <c r="AP26" s="124">
        <f t="shared" si="16"/>
        <v>7.0707300000000011</v>
      </c>
      <c r="AQ26" s="125">
        <f t="shared" si="17"/>
        <v>9.8807000000000009</v>
      </c>
      <c r="AR26" s="126">
        <f t="shared" si="18"/>
        <v>-2.8099699999999999</v>
      </c>
      <c r="AS26" s="127">
        <f t="shared" si="19"/>
        <v>0.3401369739786001</v>
      </c>
      <c r="AT26" s="127">
        <f t="shared" si="20"/>
        <v>0.47531038503667283</v>
      </c>
      <c r="AU26" s="127">
        <f t="shared" si="21"/>
        <v>-0.13517341105807273</v>
      </c>
      <c r="AV26" s="128">
        <f t="shared" si="22"/>
        <v>1.3974087541173259</v>
      </c>
      <c r="AW26" s="129">
        <f t="shared" si="23"/>
        <v>-0.39740875411732585</v>
      </c>
      <c r="AX26" s="82">
        <v>1997</v>
      </c>
      <c r="AY26" s="82" t="s">
        <v>437</v>
      </c>
      <c r="AZ26" s="82" t="s">
        <v>12</v>
      </c>
      <c r="BA26" s="82" t="s">
        <v>31</v>
      </c>
      <c r="BB26" s="493" t="s">
        <v>313</v>
      </c>
      <c r="BC26" s="519">
        <v>86.069419999999994</v>
      </c>
      <c r="BD26" s="520">
        <v>22.17548</v>
      </c>
      <c r="BE26" s="521">
        <v>22.684170000000002</v>
      </c>
      <c r="BF26" s="124">
        <f t="shared" si="46"/>
        <v>63.385249999999992</v>
      </c>
      <c r="BG26" s="125">
        <f t="shared" si="47"/>
        <v>63.893939999999994</v>
      </c>
      <c r="BH26" s="126">
        <f t="shared" si="47"/>
        <v>-0.50869000000000142</v>
      </c>
      <c r="BI26" s="127">
        <f t="shared" si="48"/>
        <v>0.73644332679365099</v>
      </c>
      <c r="BJ26" s="127">
        <f t="shared" si="49"/>
        <v>0.74235355600165542</v>
      </c>
      <c r="BK26" s="127">
        <f t="shared" si="50"/>
        <v>-5.9102292080044395E-3</v>
      </c>
      <c r="BL26" s="128">
        <f t="shared" si="51"/>
        <v>1.0080253686780443</v>
      </c>
      <c r="BM26" s="129">
        <f t="shared" si="52"/>
        <v>-8.0253686780442056E-3</v>
      </c>
    </row>
    <row r="27" spans="1:65" ht="11.45" customHeight="1">
      <c r="A27" s="664">
        <v>1995</v>
      </c>
      <c r="B27" s="90" t="s">
        <v>512</v>
      </c>
      <c r="C27" s="119" t="s">
        <v>437</v>
      </c>
      <c r="D27" s="119" t="s">
        <v>12</v>
      </c>
      <c r="E27" s="119" t="s">
        <v>32</v>
      </c>
      <c r="F27" s="534" t="s">
        <v>401</v>
      </c>
      <c r="G27" s="535">
        <v>42.724930000000001</v>
      </c>
      <c r="H27" s="536">
        <v>16.180409999999998</v>
      </c>
      <c r="I27" s="537">
        <v>16.180409999999998</v>
      </c>
      <c r="J27" s="152">
        <f t="shared" si="32"/>
        <v>26.544520000000002</v>
      </c>
      <c r="K27" s="153">
        <f t="shared" si="33"/>
        <v>26.544520000000002</v>
      </c>
      <c r="L27" s="154"/>
      <c r="M27" s="544">
        <f t="shared" si="34"/>
        <v>0.62128878853634173</v>
      </c>
      <c r="N27" s="544">
        <f t="shared" si="35"/>
        <v>0.62128878853634173</v>
      </c>
      <c r="O27" s="544"/>
      <c r="P27" s="156">
        <f t="shared" si="37"/>
        <v>1</v>
      </c>
      <c r="Q27" s="157"/>
      <c r="R27" s="119">
        <v>1995</v>
      </c>
      <c r="S27" s="119" t="s">
        <v>437</v>
      </c>
      <c r="T27" s="119" t="s">
        <v>12</v>
      </c>
      <c r="U27" s="119" t="s">
        <v>32</v>
      </c>
      <c r="V27" s="534" t="s">
        <v>401</v>
      </c>
      <c r="W27" s="535">
        <v>31.830079999999999</v>
      </c>
      <c r="X27" s="536">
        <v>12.32264</v>
      </c>
      <c r="Y27" s="537">
        <v>12.32264</v>
      </c>
      <c r="Z27" s="152">
        <f t="shared" si="39"/>
        <v>19.507439999999999</v>
      </c>
      <c r="AA27" s="153">
        <f t="shared" si="40"/>
        <v>19.507439999999999</v>
      </c>
      <c r="AB27" s="154"/>
      <c r="AC27" s="544">
        <f t="shared" si="41"/>
        <v>0.61286179613749003</v>
      </c>
      <c r="AD27" s="544">
        <f t="shared" si="42"/>
        <v>0.61286179613749003</v>
      </c>
      <c r="AE27" s="544"/>
      <c r="AF27" s="156">
        <f t="shared" si="44"/>
        <v>1</v>
      </c>
      <c r="AG27" s="157"/>
      <c r="AH27" s="119">
        <v>1995</v>
      </c>
      <c r="AI27" s="119" t="s">
        <v>437</v>
      </c>
      <c r="AJ27" s="119" t="s">
        <v>12</v>
      </c>
      <c r="AK27" s="119" t="s">
        <v>32</v>
      </c>
      <c r="AL27" s="534" t="s">
        <v>401</v>
      </c>
      <c r="AM27" s="535">
        <v>33.969749999999998</v>
      </c>
      <c r="AN27" s="536">
        <v>15.03167</v>
      </c>
      <c r="AO27" s="537">
        <v>15.03167</v>
      </c>
      <c r="AP27" s="152">
        <f t="shared" si="16"/>
        <v>18.938079999999999</v>
      </c>
      <c r="AQ27" s="153">
        <f t="shared" si="17"/>
        <v>18.938079999999999</v>
      </c>
      <c r="AR27" s="154"/>
      <c r="AS27" s="544">
        <f t="shared" si="19"/>
        <v>0.5574983625137071</v>
      </c>
      <c r="AT27" s="544">
        <f t="shared" si="20"/>
        <v>0.5574983625137071</v>
      </c>
      <c r="AU27" s="544"/>
      <c r="AV27" s="156">
        <f t="shared" si="22"/>
        <v>1</v>
      </c>
      <c r="AW27" s="157"/>
      <c r="AX27" s="119">
        <v>1995</v>
      </c>
      <c r="AY27" s="119" t="s">
        <v>437</v>
      </c>
      <c r="AZ27" s="119" t="s">
        <v>12</v>
      </c>
      <c r="BA27" s="119" t="s">
        <v>32</v>
      </c>
      <c r="BB27" s="534" t="s">
        <v>401</v>
      </c>
      <c r="BC27" s="535">
        <v>93.593649999999997</v>
      </c>
      <c r="BD27" s="536">
        <v>31.296469999999999</v>
      </c>
      <c r="BE27" s="537">
        <v>31.296469999999999</v>
      </c>
      <c r="BF27" s="152">
        <f t="shared" si="46"/>
        <v>62.297179999999997</v>
      </c>
      <c r="BG27" s="153">
        <f t="shared" si="47"/>
        <v>62.297179999999997</v>
      </c>
      <c r="BH27" s="154"/>
      <c r="BI27" s="544">
        <f t="shared" si="48"/>
        <v>0.66561331885229391</v>
      </c>
      <c r="BJ27" s="544">
        <f t="shared" si="49"/>
        <v>0.66561331885229391</v>
      </c>
      <c r="BK27" s="544"/>
      <c r="BL27" s="156">
        <f t="shared" si="51"/>
        <v>1</v>
      </c>
      <c r="BM27" s="157"/>
    </row>
    <row r="28" spans="1:65" ht="11.45" customHeight="1">
      <c r="A28" s="663">
        <v>1992</v>
      </c>
      <c r="B28" s="87" t="s">
        <v>512</v>
      </c>
      <c r="C28" s="82" t="s">
        <v>437</v>
      </c>
      <c r="D28" s="82" t="s">
        <v>14</v>
      </c>
      <c r="E28" s="82" t="s">
        <v>33</v>
      </c>
      <c r="F28" s="493" t="s">
        <v>313</v>
      </c>
      <c r="G28" s="519">
        <v>30.851980000000001</v>
      </c>
      <c r="H28" s="520">
        <v>9.0090389999999996</v>
      </c>
      <c r="I28" s="521">
        <v>10.25952</v>
      </c>
      <c r="J28" s="124">
        <f t="shared" si="32"/>
        <v>20.592460000000003</v>
      </c>
      <c r="K28" s="125">
        <f t="shared" si="33"/>
        <v>21.842941000000003</v>
      </c>
      <c r="L28" s="126">
        <f t="shared" si="33"/>
        <v>-1.2504810000000006</v>
      </c>
      <c r="M28" s="127">
        <f t="shared" si="34"/>
        <v>0.66745991667309523</v>
      </c>
      <c r="N28" s="127">
        <f t="shared" si="35"/>
        <v>0.70799154543727838</v>
      </c>
      <c r="O28" s="127">
        <f t="shared" si="36"/>
        <v>-4.0531628764183064E-2</v>
      </c>
      <c r="P28" s="128">
        <f t="shared" si="37"/>
        <v>1.0607251877628996</v>
      </c>
      <c r="Q28" s="129">
        <f t="shared" si="38"/>
        <v>-6.0725187762899646E-2</v>
      </c>
      <c r="R28" s="82">
        <v>1992</v>
      </c>
      <c r="S28" s="82" t="s">
        <v>437</v>
      </c>
      <c r="T28" s="82" t="s">
        <v>14</v>
      </c>
      <c r="U28" s="82" t="s">
        <v>33</v>
      </c>
      <c r="V28" s="493" t="s">
        <v>313</v>
      </c>
      <c r="W28" s="519">
        <v>22.619610000000002</v>
      </c>
      <c r="X28" s="520">
        <v>6.4311920000000002</v>
      </c>
      <c r="Y28" s="521">
        <v>7.8042410000000002</v>
      </c>
      <c r="Z28" s="124">
        <f t="shared" si="39"/>
        <v>14.815369</v>
      </c>
      <c r="AA28" s="125">
        <f t="shared" si="40"/>
        <v>16.188418000000002</v>
      </c>
      <c r="AB28" s="126">
        <f t="shared" si="40"/>
        <v>-1.373049</v>
      </c>
      <c r="AC28" s="127">
        <f t="shared" si="41"/>
        <v>0.65497897620692835</v>
      </c>
      <c r="AD28" s="127">
        <f t="shared" si="42"/>
        <v>0.71568068591810385</v>
      </c>
      <c r="AE28" s="127">
        <f t="shared" si="43"/>
        <v>-6.0701709711175389E-2</v>
      </c>
      <c r="AF28" s="128">
        <f t="shared" si="44"/>
        <v>1.0926773406723789</v>
      </c>
      <c r="AG28" s="129">
        <f t="shared" si="45"/>
        <v>-9.2677340672378788E-2</v>
      </c>
      <c r="AH28" s="82">
        <v>1992</v>
      </c>
      <c r="AI28" s="82" t="s">
        <v>437</v>
      </c>
      <c r="AJ28" s="82" t="s">
        <v>14</v>
      </c>
      <c r="AK28" s="82" t="s">
        <v>33</v>
      </c>
      <c r="AL28" s="493" t="s">
        <v>313</v>
      </c>
      <c r="AM28" s="519">
        <v>21.591899999999999</v>
      </c>
      <c r="AN28" s="520">
        <v>7.8828990000000001</v>
      </c>
      <c r="AO28" s="521">
        <v>9.2117660000000008</v>
      </c>
      <c r="AP28" s="124">
        <f t="shared" si="16"/>
        <v>12.380133999999998</v>
      </c>
      <c r="AQ28" s="125">
        <f t="shared" si="17"/>
        <v>13.709000999999999</v>
      </c>
      <c r="AR28" s="126">
        <f t="shared" si="18"/>
        <v>-1.3288670000000007</v>
      </c>
      <c r="AS28" s="127">
        <f t="shared" si="19"/>
        <v>0.57336936536386329</v>
      </c>
      <c r="AT28" s="127">
        <f t="shared" si="20"/>
        <v>0.63491406499659597</v>
      </c>
      <c r="AU28" s="127">
        <f t="shared" si="21"/>
        <v>-6.154469963273268E-2</v>
      </c>
      <c r="AV28" s="128">
        <f t="shared" si="22"/>
        <v>1.1073386604700726</v>
      </c>
      <c r="AW28" s="129">
        <f t="shared" si="23"/>
        <v>-0.10733866047007252</v>
      </c>
      <c r="AX28" s="82">
        <v>1992</v>
      </c>
      <c r="AY28" s="82" t="s">
        <v>437</v>
      </c>
      <c r="AZ28" s="82" t="s">
        <v>14</v>
      </c>
      <c r="BA28" s="82" t="s">
        <v>33</v>
      </c>
      <c r="BB28" s="493" t="s">
        <v>313</v>
      </c>
      <c r="BC28" s="519">
        <v>89.404560000000004</v>
      </c>
      <c r="BD28" s="520">
        <v>24.048030000000001</v>
      </c>
      <c r="BE28" s="521">
        <v>24.573319999999999</v>
      </c>
      <c r="BF28" s="124">
        <f t="shared" si="46"/>
        <v>64.831240000000008</v>
      </c>
      <c r="BG28" s="125">
        <f t="shared" si="47"/>
        <v>65.356530000000006</v>
      </c>
      <c r="BH28" s="126">
        <f t="shared" si="47"/>
        <v>-0.52528999999999826</v>
      </c>
      <c r="BI28" s="127">
        <f t="shared" si="48"/>
        <v>0.72514466823616164</v>
      </c>
      <c r="BJ28" s="127">
        <f t="shared" si="49"/>
        <v>0.73102009561928394</v>
      </c>
      <c r="BK28" s="127">
        <f t="shared" si="50"/>
        <v>-5.8754273831222725E-3</v>
      </c>
      <c r="BL28" s="128">
        <f t="shared" si="51"/>
        <v>1.0081024209933358</v>
      </c>
      <c r="BM28" s="129">
        <f t="shared" si="52"/>
        <v>-8.1024209933359004E-3</v>
      </c>
    </row>
    <row r="29" spans="1:65" ht="11.45" customHeight="1">
      <c r="A29" s="664">
        <v>1988</v>
      </c>
      <c r="B29" s="90" t="s">
        <v>512</v>
      </c>
      <c r="C29" s="119" t="s">
        <v>437</v>
      </c>
      <c r="D29" s="119" t="s">
        <v>14</v>
      </c>
      <c r="E29" s="119" t="s">
        <v>34</v>
      </c>
      <c r="F29" s="534" t="s">
        <v>401</v>
      </c>
      <c r="G29" s="535">
        <v>39.565100000000001</v>
      </c>
      <c r="H29" s="536">
        <v>11.36974</v>
      </c>
      <c r="I29" s="537">
        <v>11.36974</v>
      </c>
      <c r="J29" s="152">
        <f t="shared" si="32"/>
        <v>28.195360000000001</v>
      </c>
      <c r="K29" s="153">
        <f t="shared" si="33"/>
        <v>28.195360000000001</v>
      </c>
      <c r="L29" s="154"/>
      <c r="M29" s="544">
        <f t="shared" si="34"/>
        <v>0.71263209242488956</v>
      </c>
      <c r="N29" s="544">
        <f t="shared" si="35"/>
        <v>0.71263209242488956</v>
      </c>
      <c r="O29" s="544"/>
      <c r="P29" s="156">
        <f t="shared" si="37"/>
        <v>1</v>
      </c>
      <c r="Q29" s="157"/>
      <c r="R29" s="119">
        <v>1988</v>
      </c>
      <c r="S29" s="119" t="s">
        <v>437</v>
      </c>
      <c r="T29" s="119" t="s">
        <v>14</v>
      </c>
      <c r="U29" s="119" t="s">
        <v>34</v>
      </c>
      <c r="V29" s="534" t="s">
        <v>401</v>
      </c>
      <c r="W29" s="535">
        <v>32.07141</v>
      </c>
      <c r="X29" s="536">
        <v>8.8516689999999993</v>
      </c>
      <c r="Y29" s="537">
        <v>8.8516689999999993</v>
      </c>
      <c r="Z29" s="152">
        <f t="shared" si="39"/>
        <v>23.219740999999999</v>
      </c>
      <c r="AA29" s="153">
        <f t="shared" si="40"/>
        <v>23.219740999999999</v>
      </c>
      <c r="AB29" s="154"/>
      <c r="AC29" s="544">
        <f t="shared" si="41"/>
        <v>0.72400125220562483</v>
      </c>
      <c r="AD29" s="544">
        <f t="shared" si="42"/>
        <v>0.72400125220562483</v>
      </c>
      <c r="AE29" s="544"/>
      <c r="AF29" s="156">
        <f t="shared" si="44"/>
        <v>1</v>
      </c>
      <c r="AG29" s="157"/>
      <c r="AH29" s="119">
        <v>1988</v>
      </c>
      <c r="AI29" s="119" t="s">
        <v>437</v>
      </c>
      <c r="AJ29" s="119" t="s">
        <v>14</v>
      </c>
      <c r="AK29" s="119" t="s">
        <v>34</v>
      </c>
      <c r="AL29" s="534" t="s">
        <v>401</v>
      </c>
      <c r="AM29" s="535">
        <v>30.599329999999998</v>
      </c>
      <c r="AN29" s="536">
        <v>10.55744</v>
      </c>
      <c r="AO29" s="537">
        <v>10.55744</v>
      </c>
      <c r="AP29" s="152">
        <f t="shared" si="16"/>
        <v>20.041889999999999</v>
      </c>
      <c r="AQ29" s="153">
        <f t="shared" si="17"/>
        <v>20.041889999999999</v>
      </c>
      <c r="AR29" s="154"/>
      <c r="AS29" s="544">
        <f t="shared" si="19"/>
        <v>0.65497806651322099</v>
      </c>
      <c r="AT29" s="544">
        <f t="shared" si="20"/>
        <v>0.65497806651322099</v>
      </c>
      <c r="AU29" s="544"/>
      <c r="AV29" s="156">
        <f t="shared" si="22"/>
        <v>1</v>
      </c>
      <c r="AW29" s="157"/>
      <c r="AX29" s="119">
        <v>1988</v>
      </c>
      <c r="AY29" s="119" t="s">
        <v>437</v>
      </c>
      <c r="AZ29" s="119" t="s">
        <v>14</v>
      </c>
      <c r="BA29" s="119" t="s">
        <v>34</v>
      </c>
      <c r="BB29" s="534" t="s">
        <v>401</v>
      </c>
      <c r="BC29" s="535">
        <v>88.530749999999998</v>
      </c>
      <c r="BD29" s="536">
        <v>24.50178</v>
      </c>
      <c r="BE29" s="537">
        <v>24.50178</v>
      </c>
      <c r="BF29" s="152">
        <f t="shared" si="46"/>
        <v>64.028970000000001</v>
      </c>
      <c r="BG29" s="153">
        <f t="shared" si="47"/>
        <v>64.028970000000001</v>
      </c>
      <c r="BH29" s="154"/>
      <c r="BI29" s="544">
        <f t="shared" si="48"/>
        <v>0.72323989122423571</v>
      </c>
      <c r="BJ29" s="544">
        <f t="shared" si="49"/>
        <v>0.72323989122423571</v>
      </c>
      <c r="BK29" s="544"/>
      <c r="BL29" s="156">
        <f t="shared" si="51"/>
        <v>1</v>
      </c>
      <c r="BM29" s="157"/>
    </row>
    <row r="30" spans="1:65" ht="11.45" customHeight="1">
      <c r="A30" s="664">
        <v>1985</v>
      </c>
      <c r="B30" s="90" t="s">
        <v>512</v>
      </c>
      <c r="C30" s="119" t="s">
        <v>437</v>
      </c>
      <c r="D30" s="119" t="s">
        <v>16</v>
      </c>
      <c r="E30" s="119" t="s">
        <v>35</v>
      </c>
      <c r="F30" s="534" t="s">
        <v>401</v>
      </c>
      <c r="G30" s="535">
        <v>38.326140000000002</v>
      </c>
      <c r="H30" s="536">
        <v>10.523149999999999</v>
      </c>
      <c r="I30" s="537">
        <v>10.523149999999999</v>
      </c>
      <c r="J30" s="152">
        <f t="shared" si="32"/>
        <v>27.802990000000001</v>
      </c>
      <c r="K30" s="153">
        <f t="shared" si="33"/>
        <v>27.802990000000001</v>
      </c>
      <c r="L30" s="154"/>
      <c r="M30" s="544">
        <f t="shared" si="34"/>
        <v>0.72543152010612078</v>
      </c>
      <c r="N30" s="544">
        <f t="shared" si="35"/>
        <v>0.72543152010612078</v>
      </c>
      <c r="O30" s="544"/>
      <c r="P30" s="156">
        <f t="shared" si="37"/>
        <v>1</v>
      </c>
      <c r="Q30" s="157"/>
      <c r="R30" s="119">
        <v>1985</v>
      </c>
      <c r="S30" s="119" t="s">
        <v>437</v>
      </c>
      <c r="T30" s="119" t="s">
        <v>16</v>
      </c>
      <c r="U30" s="119" t="s">
        <v>35</v>
      </c>
      <c r="V30" s="534" t="s">
        <v>401</v>
      </c>
      <c r="W30" s="535">
        <v>31.08398</v>
      </c>
      <c r="X30" s="536">
        <v>8.6650050000000007</v>
      </c>
      <c r="Y30" s="537">
        <v>8.6650050000000007</v>
      </c>
      <c r="Z30" s="152">
        <f t="shared" si="39"/>
        <v>22.418975</v>
      </c>
      <c r="AA30" s="153">
        <f t="shared" si="40"/>
        <v>22.418975</v>
      </c>
      <c r="AB30" s="154"/>
      <c r="AC30" s="544">
        <f t="shared" si="41"/>
        <v>0.72123888253692092</v>
      </c>
      <c r="AD30" s="544">
        <f t="shared" si="42"/>
        <v>0.72123888253692092</v>
      </c>
      <c r="AE30" s="544"/>
      <c r="AF30" s="156">
        <f t="shared" si="44"/>
        <v>1</v>
      </c>
      <c r="AG30" s="157"/>
      <c r="AH30" s="119">
        <v>1985</v>
      </c>
      <c r="AI30" s="119" t="s">
        <v>437</v>
      </c>
      <c r="AJ30" s="119" t="s">
        <v>16</v>
      </c>
      <c r="AK30" s="119" t="s">
        <v>35</v>
      </c>
      <c r="AL30" s="534" t="s">
        <v>401</v>
      </c>
      <c r="AM30" s="535">
        <v>32.005719999999997</v>
      </c>
      <c r="AN30" s="536">
        <v>10.04054</v>
      </c>
      <c r="AO30" s="537">
        <v>10.04054</v>
      </c>
      <c r="AP30" s="152">
        <f t="shared" si="16"/>
        <v>21.965179999999997</v>
      </c>
      <c r="AQ30" s="153">
        <f t="shared" si="17"/>
        <v>21.965179999999997</v>
      </c>
      <c r="AR30" s="154"/>
      <c r="AS30" s="544">
        <f t="shared" si="19"/>
        <v>0.68628920080535605</v>
      </c>
      <c r="AT30" s="544">
        <f t="shared" si="20"/>
        <v>0.68628920080535605</v>
      </c>
      <c r="AU30" s="544"/>
      <c r="AV30" s="156">
        <f t="shared" si="22"/>
        <v>1</v>
      </c>
      <c r="AW30" s="157"/>
      <c r="AX30" s="119">
        <v>1985</v>
      </c>
      <c r="AY30" s="119" t="s">
        <v>437</v>
      </c>
      <c r="AZ30" s="119" t="s">
        <v>16</v>
      </c>
      <c r="BA30" s="119" t="s">
        <v>35</v>
      </c>
      <c r="BB30" s="534" t="s">
        <v>401</v>
      </c>
      <c r="BC30" s="535">
        <v>90.511669999999995</v>
      </c>
      <c r="BD30" s="536">
        <v>21.261800000000001</v>
      </c>
      <c r="BE30" s="537">
        <v>21.261800000000001</v>
      </c>
      <c r="BF30" s="152">
        <f t="shared" si="46"/>
        <v>69.249869999999987</v>
      </c>
      <c r="BG30" s="153">
        <f t="shared" si="47"/>
        <v>69.249869999999987</v>
      </c>
      <c r="BH30" s="154"/>
      <c r="BI30" s="544">
        <f t="shared" si="48"/>
        <v>0.76509327471253141</v>
      </c>
      <c r="BJ30" s="544">
        <f t="shared" si="49"/>
        <v>0.76509327471253141</v>
      </c>
      <c r="BK30" s="544"/>
      <c r="BL30" s="156">
        <f t="shared" si="51"/>
        <v>1</v>
      </c>
      <c r="BM30" s="157"/>
    </row>
    <row r="31" spans="1:65" ht="11.45" customHeight="1">
      <c r="A31" s="661">
        <v>2013</v>
      </c>
      <c r="B31" s="88" t="s">
        <v>515</v>
      </c>
      <c r="C31" s="117" t="s">
        <v>438</v>
      </c>
      <c r="D31" s="117" t="s">
        <v>20</v>
      </c>
      <c r="E31" s="117" t="s">
        <v>36</v>
      </c>
      <c r="F31" s="492" t="s">
        <v>313</v>
      </c>
      <c r="G31" s="510">
        <v>40.472929999999998</v>
      </c>
      <c r="H31" s="511">
        <v>23.806750000000001</v>
      </c>
      <c r="I31" s="512">
        <v>24.884060000000002</v>
      </c>
      <c r="J31" s="528">
        <f t="shared" si="32"/>
        <v>15.588869999999996</v>
      </c>
      <c r="K31" s="529">
        <f t="shared" si="33"/>
        <v>16.666179999999997</v>
      </c>
      <c r="L31" s="530">
        <f t="shared" si="33"/>
        <v>-1.0773100000000007</v>
      </c>
      <c r="M31" s="531">
        <f t="shared" si="34"/>
        <v>0.38516781463560945</v>
      </c>
      <c r="N31" s="531">
        <f t="shared" si="35"/>
        <v>0.41178585291452824</v>
      </c>
      <c r="O31" s="531">
        <f t="shared" si="36"/>
        <v>-2.6618038278918791E-2</v>
      </c>
      <c r="P31" s="532">
        <f t="shared" si="37"/>
        <v>1.0691076389757566</v>
      </c>
      <c r="Q31" s="533">
        <f t="shared" si="38"/>
        <v>-6.9107638975756475E-2</v>
      </c>
      <c r="R31" s="117">
        <v>2013</v>
      </c>
      <c r="S31" s="117" t="s">
        <v>438</v>
      </c>
      <c r="T31" s="117" t="s">
        <v>20</v>
      </c>
      <c r="U31" s="117" t="s">
        <v>36</v>
      </c>
      <c r="V31" s="492" t="s">
        <v>313</v>
      </c>
      <c r="W31" s="510">
        <v>33.403039999999997</v>
      </c>
      <c r="X31" s="511">
        <v>20.518879999999999</v>
      </c>
      <c r="Y31" s="512">
        <v>21.531580000000002</v>
      </c>
      <c r="Z31" s="528">
        <f t="shared" si="39"/>
        <v>11.871459999999995</v>
      </c>
      <c r="AA31" s="529">
        <f t="shared" si="40"/>
        <v>12.884159999999998</v>
      </c>
      <c r="AB31" s="530">
        <f t="shared" si="40"/>
        <v>-1.0127000000000024</v>
      </c>
      <c r="AC31" s="531">
        <f t="shared" si="41"/>
        <v>0.355400586293942</v>
      </c>
      <c r="AD31" s="531">
        <f t="shared" si="42"/>
        <v>0.38571818612916664</v>
      </c>
      <c r="AE31" s="531">
        <f t="shared" si="43"/>
        <v>-3.031759983522465E-2</v>
      </c>
      <c r="AF31" s="532">
        <f t="shared" si="44"/>
        <v>1.0853054299976586</v>
      </c>
      <c r="AG31" s="533">
        <f t="shared" si="45"/>
        <v>-8.5305429997658486E-2</v>
      </c>
      <c r="AH31" s="117">
        <v>2013</v>
      </c>
      <c r="AI31" s="117" t="s">
        <v>438</v>
      </c>
      <c r="AJ31" s="117" t="s">
        <v>20</v>
      </c>
      <c r="AK31" s="117" t="s">
        <v>36</v>
      </c>
      <c r="AL31" s="492" t="s">
        <v>313</v>
      </c>
      <c r="AM31" s="510">
        <v>47.173459999999999</v>
      </c>
      <c r="AN31" s="511">
        <v>36.201180000000001</v>
      </c>
      <c r="AO31" s="512">
        <v>37.732900000000001</v>
      </c>
      <c r="AP31" s="528">
        <f t="shared" si="16"/>
        <v>9.4405599999999978</v>
      </c>
      <c r="AQ31" s="529">
        <f t="shared" si="17"/>
        <v>10.972279999999998</v>
      </c>
      <c r="AR31" s="530">
        <f t="shared" si="18"/>
        <v>-1.53172</v>
      </c>
      <c r="AS31" s="531">
        <f t="shared" si="19"/>
        <v>0.20012439197803167</v>
      </c>
      <c r="AT31" s="531">
        <f t="shared" si="20"/>
        <v>0.23259434436227486</v>
      </c>
      <c r="AU31" s="531">
        <f t="shared" si="21"/>
        <v>-3.2469952384243175E-2</v>
      </c>
      <c r="AV31" s="532">
        <f t="shared" si="22"/>
        <v>1.1622488496445127</v>
      </c>
      <c r="AW31" s="533">
        <f t="shared" si="23"/>
        <v>-0.16224884964451264</v>
      </c>
      <c r="AX31" s="117">
        <v>2013</v>
      </c>
      <c r="AY31" s="117" t="s">
        <v>438</v>
      </c>
      <c r="AZ31" s="117" t="s">
        <v>20</v>
      </c>
      <c r="BA31" s="117" t="s">
        <v>36</v>
      </c>
      <c r="BB31" s="492" t="s">
        <v>313</v>
      </c>
      <c r="BC31" s="510">
        <v>69.945790000000002</v>
      </c>
      <c r="BD31" s="511">
        <v>8.3017850000000006</v>
      </c>
      <c r="BE31" s="512">
        <v>8.3858490000000003</v>
      </c>
      <c r="BF31" s="528">
        <f t="shared" si="46"/>
        <v>61.559941000000002</v>
      </c>
      <c r="BG31" s="529">
        <f t="shared" si="47"/>
        <v>61.644005</v>
      </c>
      <c r="BH31" s="530">
        <f t="shared" si="47"/>
        <v>-8.4063999999999695E-2</v>
      </c>
      <c r="BI31" s="531">
        <f t="shared" si="48"/>
        <v>0.8801093103673574</v>
      </c>
      <c r="BJ31" s="531">
        <f t="shared" si="49"/>
        <v>0.88131115539620042</v>
      </c>
      <c r="BK31" s="531">
        <f t="shared" si="50"/>
        <v>-1.2018450288430467E-3</v>
      </c>
      <c r="BL31" s="532">
        <f t="shared" si="51"/>
        <v>1.0013655633620571</v>
      </c>
      <c r="BM31" s="533">
        <f t="shared" si="52"/>
        <v>-1.3655633620571483E-3</v>
      </c>
    </row>
    <row r="32" spans="1:65" ht="11.45" customHeight="1">
      <c r="A32" s="663">
        <v>2011</v>
      </c>
      <c r="B32" s="87" t="s">
        <v>515</v>
      </c>
      <c r="C32" s="82" t="s">
        <v>438</v>
      </c>
      <c r="D32" s="82" t="s">
        <v>4</v>
      </c>
      <c r="E32" s="82" t="s">
        <v>37</v>
      </c>
      <c r="F32" s="493" t="s">
        <v>313</v>
      </c>
      <c r="G32" s="519">
        <v>40.039589999999997</v>
      </c>
      <c r="H32" s="520">
        <v>24.378489999999999</v>
      </c>
      <c r="I32" s="521">
        <v>25.41506</v>
      </c>
      <c r="J32" s="124">
        <f t="shared" si="32"/>
        <v>14.624529999999996</v>
      </c>
      <c r="K32" s="125">
        <f t="shared" si="33"/>
        <v>15.661099999999998</v>
      </c>
      <c r="L32" s="126">
        <f t="shared" si="33"/>
        <v>-1.0365700000000011</v>
      </c>
      <c r="M32" s="314">
        <f t="shared" si="34"/>
        <v>0.36525174208826805</v>
      </c>
      <c r="N32" s="314">
        <f t="shared" si="35"/>
        <v>0.39114036881996039</v>
      </c>
      <c r="O32" s="314">
        <f t="shared" si="36"/>
        <v>-2.5888626731692337E-2</v>
      </c>
      <c r="P32" s="128">
        <f t="shared" si="37"/>
        <v>1.070878859012905</v>
      </c>
      <c r="Q32" s="129">
        <f t="shared" si="38"/>
        <v>-7.0878859012905124E-2</v>
      </c>
      <c r="R32" s="82">
        <v>2011</v>
      </c>
      <c r="S32" s="82" t="s">
        <v>438</v>
      </c>
      <c r="T32" s="82" t="s">
        <v>4</v>
      </c>
      <c r="U32" s="82" t="s">
        <v>37</v>
      </c>
      <c r="V32" s="493" t="s">
        <v>313</v>
      </c>
      <c r="W32" s="519">
        <v>32.936039999999998</v>
      </c>
      <c r="X32" s="520">
        <v>20.770959999999999</v>
      </c>
      <c r="Y32" s="521">
        <v>21.73732</v>
      </c>
      <c r="Z32" s="124">
        <f t="shared" si="39"/>
        <v>11.198719999999998</v>
      </c>
      <c r="AA32" s="125">
        <f t="shared" si="40"/>
        <v>12.16508</v>
      </c>
      <c r="AB32" s="126">
        <f t="shared" si="40"/>
        <v>-0.96636000000000166</v>
      </c>
      <c r="AC32" s="314">
        <f t="shared" si="41"/>
        <v>0.34001416077949864</v>
      </c>
      <c r="AD32" s="314">
        <f t="shared" si="42"/>
        <v>0.36935466437373771</v>
      </c>
      <c r="AE32" s="314">
        <f t="shared" si="43"/>
        <v>-2.9340503594239068E-2</v>
      </c>
      <c r="AF32" s="128">
        <f t="shared" si="44"/>
        <v>1.0862920048005489</v>
      </c>
      <c r="AG32" s="129">
        <f t="shared" si="45"/>
        <v>-8.6292004800548799E-2</v>
      </c>
      <c r="AH32" s="82">
        <v>2011</v>
      </c>
      <c r="AI32" s="82" t="s">
        <v>438</v>
      </c>
      <c r="AJ32" s="82" t="s">
        <v>4</v>
      </c>
      <c r="AK32" s="82" t="s">
        <v>37</v>
      </c>
      <c r="AL32" s="493" t="s">
        <v>313</v>
      </c>
      <c r="AM32" s="519">
        <v>47.205719999999999</v>
      </c>
      <c r="AN32" s="520">
        <v>36.701549999999997</v>
      </c>
      <c r="AO32" s="521">
        <v>38.16798</v>
      </c>
      <c r="AP32" s="124">
        <f t="shared" si="16"/>
        <v>9.0377399999999994</v>
      </c>
      <c r="AQ32" s="125">
        <f t="shared" si="17"/>
        <v>10.504170000000002</v>
      </c>
      <c r="AR32" s="126">
        <f t="shared" si="18"/>
        <v>-1.4664300000000026</v>
      </c>
      <c r="AS32" s="314">
        <f t="shared" si="19"/>
        <v>0.19145434070277922</v>
      </c>
      <c r="AT32" s="314">
        <f t="shared" si="20"/>
        <v>0.22251900828967341</v>
      </c>
      <c r="AU32" s="314">
        <f t="shared" si="21"/>
        <v>-3.1064667586894187E-2</v>
      </c>
      <c r="AV32" s="128">
        <f t="shared" si="22"/>
        <v>1.1622562720326102</v>
      </c>
      <c r="AW32" s="129">
        <f t="shared" si="23"/>
        <v>-0.16225627203261023</v>
      </c>
      <c r="AX32" s="82">
        <v>2011</v>
      </c>
      <c r="AY32" s="82" t="s">
        <v>438</v>
      </c>
      <c r="AZ32" s="82" t="s">
        <v>4</v>
      </c>
      <c r="BA32" s="82" t="s">
        <v>37</v>
      </c>
      <c r="BB32" s="493" t="s">
        <v>313</v>
      </c>
      <c r="BC32" s="519">
        <v>69.096339999999998</v>
      </c>
      <c r="BD32" s="520">
        <v>8.4847070000000002</v>
      </c>
      <c r="BE32" s="521">
        <v>8.579224</v>
      </c>
      <c r="BF32" s="124">
        <f t="shared" si="46"/>
        <v>60.517116000000001</v>
      </c>
      <c r="BG32" s="125">
        <f t="shared" si="47"/>
        <v>60.611632999999998</v>
      </c>
      <c r="BH32" s="126">
        <f t="shared" si="47"/>
        <v>-9.451699999999974E-2</v>
      </c>
      <c r="BI32" s="314">
        <f t="shared" si="48"/>
        <v>0.87583678093514072</v>
      </c>
      <c r="BJ32" s="314">
        <f t="shared" si="49"/>
        <v>0.87720468262139495</v>
      </c>
      <c r="BK32" s="314">
        <f t="shared" si="50"/>
        <v>-1.3679016862542899E-3</v>
      </c>
      <c r="BL32" s="128">
        <f t="shared" si="51"/>
        <v>1.0015618226089953</v>
      </c>
      <c r="BM32" s="129">
        <f t="shared" si="52"/>
        <v>-1.5618226089954409E-3</v>
      </c>
    </row>
    <row r="33" spans="1:65" ht="11.45" customHeight="1">
      <c r="A33" s="663">
        <v>2009</v>
      </c>
      <c r="B33" s="87" t="s">
        <v>515</v>
      </c>
      <c r="C33" s="82" t="s">
        <v>438</v>
      </c>
      <c r="D33" s="82" t="s">
        <v>6</v>
      </c>
      <c r="E33" s="82" t="s">
        <v>38</v>
      </c>
      <c r="F33" s="493" t="s">
        <v>313</v>
      </c>
      <c r="G33" s="519">
        <v>39.889679999999998</v>
      </c>
      <c r="H33" s="520">
        <v>24.970130000000001</v>
      </c>
      <c r="I33" s="521">
        <v>26.066669999999998</v>
      </c>
      <c r="J33" s="124">
        <f t="shared" si="32"/>
        <v>13.82301</v>
      </c>
      <c r="K33" s="125">
        <f t="shared" si="33"/>
        <v>14.919549999999997</v>
      </c>
      <c r="L33" s="126">
        <f t="shared" si="33"/>
        <v>-1.0965399999999974</v>
      </c>
      <c r="M33" s="314">
        <f t="shared" si="34"/>
        <v>0.34653098244959601</v>
      </c>
      <c r="N33" s="314">
        <f t="shared" si="35"/>
        <v>0.37402029798183384</v>
      </c>
      <c r="O33" s="314">
        <f t="shared" si="36"/>
        <v>-2.7489315532237848E-2</v>
      </c>
      <c r="P33" s="128">
        <f t="shared" si="37"/>
        <v>1.0793271508882651</v>
      </c>
      <c r="Q33" s="129">
        <f t="shared" si="38"/>
        <v>-7.9327150888265099E-2</v>
      </c>
      <c r="R33" s="82">
        <v>2009</v>
      </c>
      <c r="S33" s="82" t="s">
        <v>438</v>
      </c>
      <c r="T33" s="82" t="s">
        <v>6</v>
      </c>
      <c r="U33" s="82" t="s">
        <v>38</v>
      </c>
      <c r="V33" s="493" t="s">
        <v>313</v>
      </c>
      <c r="W33" s="519">
        <v>32.878619999999998</v>
      </c>
      <c r="X33" s="520">
        <v>21.091349999999998</v>
      </c>
      <c r="Y33" s="521">
        <v>22.09891</v>
      </c>
      <c r="Z33" s="124">
        <f t="shared" si="39"/>
        <v>10.779709999999998</v>
      </c>
      <c r="AA33" s="125">
        <f t="shared" si="40"/>
        <v>11.787269999999999</v>
      </c>
      <c r="AB33" s="126">
        <f t="shared" si="40"/>
        <v>-1.0075600000000016</v>
      </c>
      <c r="AC33" s="314">
        <f t="shared" si="41"/>
        <v>0.3278638215350887</v>
      </c>
      <c r="AD33" s="314">
        <f t="shared" si="42"/>
        <v>0.35850866003500148</v>
      </c>
      <c r="AE33" s="314">
        <f t="shared" si="43"/>
        <v>-3.0644838499912758E-2</v>
      </c>
      <c r="AF33" s="128">
        <f t="shared" si="44"/>
        <v>1.0934681916303872</v>
      </c>
      <c r="AG33" s="129">
        <f t="shared" si="45"/>
        <v>-9.3468191630387248E-2</v>
      </c>
      <c r="AH33" s="82">
        <v>2009</v>
      </c>
      <c r="AI33" s="82" t="s">
        <v>438</v>
      </c>
      <c r="AJ33" s="82" t="s">
        <v>6</v>
      </c>
      <c r="AK33" s="82" t="s">
        <v>38</v>
      </c>
      <c r="AL33" s="493" t="s">
        <v>313</v>
      </c>
      <c r="AM33" s="519">
        <v>47.245820000000002</v>
      </c>
      <c r="AN33" s="520">
        <v>37.320509999999999</v>
      </c>
      <c r="AO33" s="521">
        <v>38.897509999999997</v>
      </c>
      <c r="AP33" s="124">
        <f t="shared" si="16"/>
        <v>8.348310000000005</v>
      </c>
      <c r="AQ33" s="125">
        <f t="shared" si="17"/>
        <v>9.9253100000000032</v>
      </c>
      <c r="AR33" s="126">
        <f t="shared" si="18"/>
        <v>-1.5769999999999982</v>
      </c>
      <c r="AS33" s="314">
        <f t="shared" si="19"/>
        <v>0.17669944134740395</v>
      </c>
      <c r="AT33" s="314">
        <f t="shared" si="20"/>
        <v>0.21007805558248333</v>
      </c>
      <c r="AU33" s="314">
        <f t="shared" si="21"/>
        <v>-3.337861423507938E-2</v>
      </c>
      <c r="AV33" s="128">
        <f t="shared" si="22"/>
        <v>1.1889005080070094</v>
      </c>
      <c r="AW33" s="129">
        <f t="shared" si="23"/>
        <v>-0.18890050800700947</v>
      </c>
      <c r="AX33" s="82">
        <v>2009</v>
      </c>
      <c r="AY33" s="82" t="s">
        <v>438</v>
      </c>
      <c r="AZ33" s="82" t="s">
        <v>6</v>
      </c>
      <c r="BA33" s="82" t="s">
        <v>38</v>
      </c>
      <c r="BB33" s="493" t="s">
        <v>313</v>
      </c>
      <c r="BC33" s="519">
        <v>67.560760000000002</v>
      </c>
      <c r="BD33" s="520">
        <v>8.3285300000000007</v>
      </c>
      <c r="BE33" s="521">
        <v>8.4105570000000007</v>
      </c>
      <c r="BF33" s="124">
        <f t="shared" si="46"/>
        <v>59.150203000000005</v>
      </c>
      <c r="BG33" s="125">
        <f t="shared" si="47"/>
        <v>59.232230000000001</v>
      </c>
      <c r="BH33" s="126">
        <f t="shared" si="47"/>
        <v>-8.2027000000000072E-2</v>
      </c>
      <c r="BI33" s="314">
        <f t="shared" si="48"/>
        <v>0.87551121390582354</v>
      </c>
      <c r="BJ33" s="314">
        <f t="shared" si="49"/>
        <v>0.87672533583103562</v>
      </c>
      <c r="BK33" s="314">
        <f t="shared" si="50"/>
        <v>-1.2141219252122101E-3</v>
      </c>
      <c r="BL33" s="128">
        <f t="shared" si="51"/>
        <v>1.0013867577090141</v>
      </c>
      <c r="BM33" s="129">
        <f t="shared" si="52"/>
        <v>-1.3867577090141189E-3</v>
      </c>
    </row>
    <row r="34" spans="1:65" ht="11.45" customHeight="1">
      <c r="A34" s="662">
        <v>2006</v>
      </c>
      <c r="B34" s="91" t="s">
        <v>515</v>
      </c>
      <c r="C34" s="121" t="s">
        <v>438</v>
      </c>
      <c r="D34" s="121" t="s">
        <v>8</v>
      </c>
      <c r="E34" s="121" t="s">
        <v>39</v>
      </c>
      <c r="F34" s="494" t="s">
        <v>313</v>
      </c>
      <c r="G34" s="522">
        <v>41.316540000000003</v>
      </c>
      <c r="H34" s="523">
        <v>25.557729999999999</v>
      </c>
      <c r="I34" s="524">
        <v>26.521470000000001</v>
      </c>
      <c r="J34" s="337">
        <f t="shared" si="32"/>
        <v>14.795070000000003</v>
      </c>
      <c r="K34" s="338">
        <f t="shared" si="33"/>
        <v>15.758810000000004</v>
      </c>
      <c r="L34" s="525">
        <f t="shared" si="33"/>
        <v>-0.96374000000000137</v>
      </c>
      <c r="M34" s="314">
        <f t="shared" si="34"/>
        <v>0.35809073073398695</v>
      </c>
      <c r="N34" s="314">
        <f t="shared" si="35"/>
        <v>0.38141649809011119</v>
      </c>
      <c r="O34" s="314">
        <f t="shared" si="36"/>
        <v>-2.3325767356124238E-2</v>
      </c>
      <c r="P34" s="526">
        <f t="shared" si="37"/>
        <v>1.0651392659852235</v>
      </c>
      <c r="Q34" s="527">
        <f t="shared" si="38"/>
        <v>-6.5139265985223543E-2</v>
      </c>
      <c r="R34" s="121">
        <v>2006</v>
      </c>
      <c r="S34" s="121" t="s">
        <v>438</v>
      </c>
      <c r="T34" s="121" t="s">
        <v>8</v>
      </c>
      <c r="U34" s="121" t="s">
        <v>39</v>
      </c>
      <c r="V34" s="494" t="s">
        <v>313</v>
      </c>
      <c r="W34" s="522">
        <v>34.360619999999997</v>
      </c>
      <c r="X34" s="523">
        <v>21.309699999999999</v>
      </c>
      <c r="Y34" s="524">
        <v>22.194700000000001</v>
      </c>
      <c r="Z34" s="337">
        <f t="shared" si="39"/>
        <v>12.165919999999996</v>
      </c>
      <c r="AA34" s="338">
        <f t="shared" si="40"/>
        <v>13.050919999999998</v>
      </c>
      <c r="AB34" s="525">
        <f t="shared" si="40"/>
        <v>-0.88500000000000156</v>
      </c>
      <c r="AC34" s="341">
        <f t="shared" si="41"/>
        <v>0.35406578810277572</v>
      </c>
      <c r="AD34" s="341">
        <f t="shared" si="42"/>
        <v>0.37982201718129649</v>
      </c>
      <c r="AE34" s="341">
        <f t="shared" si="43"/>
        <v>-2.5756229078520751E-2</v>
      </c>
      <c r="AF34" s="526">
        <f t="shared" si="44"/>
        <v>1.072744190328393</v>
      </c>
      <c r="AG34" s="527">
        <f t="shared" si="45"/>
        <v>-7.274419032839291E-2</v>
      </c>
      <c r="AH34" s="121">
        <v>2006</v>
      </c>
      <c r="AI34" s="121" t="s">
        <v>438</v>
      </c>
      <c r="AJ34" s="121" t="s">
        <v>8</v>
      </c>
      <c r="AK34" s="121" t="s">
        <v>39</v>
      </c>
      <c r="AL34" s="494" t="s">
        <v>313</v>
      </c>
      <c r="AM34" s="522">
        <v>49.155209999999997</v>
      </c>
      <c r="AN34" s="523">
        <v>37.485590000000002</v>
      </c>
      <c r="AO34" s="524">
        <v>38.774279999999997</v>
      </c>
      <c r="AP34" s="337">
        <f t="shared" si="16"/>
        <v>10.380929999999999</v>
      </c>
      <c r="AQ34" s="338">
        <f t="shared" si="17"/>
        <v>11.669619999999995</v>
      </c>
      <c r="AR34" s="525">
        <f t="shared" si="18"/>
        <v>-1.2886899999999955</v>
      </c>
      <c r="AS34" s="341">
        <f t="shared" si="19"/>
        <v>0.21118676941874523</v>
      </c>
      <c r="AT34" s="341">
        <f t="shared" si="20"/>
        <v>0.23740352243434615</v>
      </c>
      <c r="AU34" s="341">
        <f t="shared" si="21"/>
        <v>-2.6216753015600901E-2</v>
      </c>
      <c r="AV34" s="526">
        <f t="shared" si="22"/>
        <v>1.1241401300268854</v>
      </c>
      <c r="AW34" s="527">
        <f t="shared" si="23"/>
        <v>-0.12414013002688541</v>
      </c>
      <c r="AX34" s="121">
        <v>2006</v>
      </c>
      <c r="AY34" s="121" t="s">
        <v>438</v>
      </c>
      <c r="AZ34" s="121" t="s">
        <v>8</v>
      </c>
      <c r="BA34" s="121" t="s">
        <v>39</v>
      </c>
      <c r="BB34" s="494" t="s">
        <v>313</v>
      </c>
      <c r="BC34" s="522">
        <v>66.192539999999994</v>
      </c>
      <c r="BD34" s="523">
        <v>8.3561490000000003</v>
      </c>
      <c r="BE34" s="524">
        <v>8.4062979999999996</v>
      </c>
      <c r="BF34" s="337">
        <f t="shared" si="46"/>
        <v>57.786241999999994</v>
      </c>
      <c r="BG34" s="338">
        <f t="shared" si="47"/>
        <v>57.836390999999992</v>
      </c>
      <c r="BH34" s="525">
        <f t="shared" si="47"/>
        <v>-5.0148999999999333E-2</v>
      </c>
      <c r="BI34" s="341">
        <f t="shared" si="48"/>
        <v>0.87300233530848037</v>
      </c>
      <c r="BJ34" s="341">
        <f t="shared" si="49"/>
        <v>0.87375995844848975</v>
      </c>
      <c r="BK34" s="341">
        <f t="shared" si="50"/>
        <v>-7.5762314000942313E-4</v>
      </c>
      <c r="BL34" s="526">
        <f t="shared" si="51"/>
        <v>1.0008678363268544</v>
      </c>
      <c r="BM34" s="527">
        <f t="shared" si="52"/>
        <v>-8.6783632685439791E-4</v>
      </c>
    </row>
    <row r="35" spans="1:65" ht="11.45" customHeight="1">
      <c r="A35" s="655">
        <v>2013</v>
      </c>
      <c r="B35" s="359" t="s">
        <v>514</v>
      </c>
      <c r="C35" s="116" t="s">
        <v>439</v>
      </c>
      <c r="D35" s="116" t="s">
        <v>680</v>
      </c>
      <c r="E35" s="116" t="s">
        <v>683</v>
      </c>
      <c r="F35" s="492" t="s">
        <v>313</v>
      </c>
      <c r="G35" s="510">
        <v>35.14255</v>
      </c>
      <c r="H35" s="511">
        <v>18.643820000000002</v>
      </c>
      <c r="I35" s="512">
        <v>20.973960000000002</v>
      </c>
      <c r="J35" s="514">
        <f t="shared" si="32"/>
        <v>14.168589999999998</v>
      </c>
      <c r="K35" s="514">
        <f t="shared" si="33"/>
        <v>16.498729999999998</v>
      </c>
      <c r="L35" s="514">
        <f t="shared" si="33"/>
        <v>-2.3301400000000001</v>
      </c>
      <c r="M35" s="516">
        <f t="shared" si="34"/>
        <v>0.40317478384465549</v>
      </c>
      <c r="N35" s="517">
        <f t="shared" si="35"/>
        <v>0.46948016009082999</v>
      </c>
      <c r="O35" s="518">
        <f t="shared" si="36"/>
        <v>-6.6305376246174511E-2</v>
      </c>
      <c r="P35" s="516">
        <f t="shared" si="37"/>
        <v>1.1644581429768242</v>
      </c>
      <c r="Q35" s="518">
        <f t="shared" si="38"/>
        <v>-0.16445814297682412</v>
      </c>
      <c r="R35" s="655">
        <v>2013</v>
      </c>
      <c r="S35" s="116" t="s">
        <v>439</v>
      </c>
      <c r="T35" s="116" t="s">
        <v>680</v>
      </c>
      <c r="U35" s="116" t="s">
        <v>683</v>
      </c>
      <c r="V35" s="492" t="s">
        <v>313</v>
      </c>
      <c r="W35" s="510">
        <v>26.48498</v>
      </c>
      <c r="X35" s="511">
        <v>16.858139999999999</v>
      </c>
      <c r="Y35" s="512">
        <v>19.157409999999999</v>
      </c>
      <c r="Z35" s="514">
        <f t="shared" si="39"/>
        <v>7.3275700000000015</v>
      </c>
      <c r="AA35" s="514">
        <f t="shared" si="40"/>
        <v>9.6268400000000014</v>
      </c>
      <c r="AB35" s="514">
        <f t="shared" si="40"/>
        <v>-2.2992699999999999</v>
      </c>
      <c r="AC35" s="516">
        <f t="shared" si="41"/>
        <v>0.27666888931009204</v>
      </c>
      <c r="AD35" s="517">
        <f t="shared" si="42"/>
        <v>0.36348300055352134</v>
      </c>
      <c r="AE35" s="518">
        <f t="shared" si="43"/>
        <v>-8.681411124342929E-2</v>
      </c>
      <c r="AF35" s="516">
        <f t="shared" si="44"/>
        <v>1.3137834234268659</v>
      </c>
      <c r="AG35" s="518">
        <f t="shared" si="45"/>
        <v>-0.31378342342686588</v>
      </c>
      <c r="AH35" s="655">
        <v>2013</v>
      </c>
      <c r="AI35" s="116" t="s">
        <v>439</v>
      </c>
      <c r="AJ35" s="116" t="s">
        <v>680</v>
      </c>
      <c r="AK35" s="116" t="s">
        <v>683</v>
      </c>
      <c r="AL35" s="492" t="s">
        <v>313</v>
      </c>
      <c r="AM35" s="510">
        <v>32.285400000000003</v>
      </c>
      <c r="AN35" s="511">
        <v>23.154060000000001</v>
      </c>
      <c r="AO35" s="512">
        <v>26.614879999999999</v>
      </c>
      <c r="AP35" s="513">
        <f t="shared" si="16"/>
        <v>5.6705200000000033</v>
      </c>
      <c r="AQ35" s="514">
        <f t="shared" si="17"/>
        <v>9.1313400000000016</v>
      </c>
      <c r="AR35" s="515">
        <f t="shared" si="18"/>
        <v>-3.4608199999999982</v>
      </c>
      <c r="AS35" s="517">
        <f t="shared" si="19"/>
        <v>0.17563728496472097</v>
      </c>
      <c r="AT35" s="517">
        <f t="shared" si="20"/>
        <v>0.28283186827482393</v>
      </c>
      <c r="AU35" s="517">
        <f t="shared" si="21"/>
        <v>-0.10719458331010295</v>
      </c>
      <c r="AV35" s="516">
        <f t="shared" si="22"/>
        <v>1.6103179249874784</v>
      </c>
      <c r="AW35" s="518">
        <f t="shared" si="23"/>
        <v>-0.61031792498747839</v>
      </c>
      <c r="AX35" s="655">
        <v>2013</v>
      </c>
      <c r="AY35" s="116" t="s">
        <v>439</v>
      </c>
      <c r="AZ35" s="116" t="s">
        <v>680</v>
      </c>
      <c r="BA35" s="116" t="s">
        <v>683</v>
      </c>
      <c r="BB35" s="492" t="s">
        <v>313</v>
      </c>
      <c r="BC35" s="510">
        <v>76.031170000000003</v>
      </c>
      <c r="BD35" s="511">
        <v>20.82714</v>
      </c>
      <c r="BE35" s="512">
        <v>21.615010000000002</v>
      </c>
      <c r="BF35" s="513">
        <f t="shared" si="46"/>
        <v>54.416160000000005</v>
      </c>
      <c r="BG35" s="514">
        <f t="shared" si="47"/>
        <v>55.204030000000003</v>
      </c>
      <c r="BH35" s="515">
        <f t="shared" si="47"/>
        <v>-0.78787000000000162</v>
      </c>
      <c r="BI35" s="517">
        <f t="shared" si="48"/>
        <v>0.71570857057704096</v>
      </c>
      <c r="BJ35" s="517">
        <f t="shared" si="49"/>
        <v>0.72607103113104798</v>
      </c>
      <c r="BK35" s="517">
        <f t="shared" si="50"/>
        <v>-1.0362460554007016E-2</v>
      </c>
      <c r="BL35" s="516">
        <f t="shared" si="51"/>
        <v>1.0144786034148678</v>
      </c>
      <c r="BM35" s="518">
        <f t="shared" si="52"/>
        <v>-1.4478603414867964E-2</v>
      </c>
    </row>
    <row r="36" spans="1:65" ht="11.45" customHeight="1">
      <c r="A36" s="656">
        <v>2010</v>
      </c>
      <c r="B36" s="87" t="s">
        <v>514</v>
      </c>
      <c r="C36" s="82" t="s">
        <v>439</v>
      </c>
      <c r="D36" s="82" t="s">
        <v>4</v>
      </c>
      <c r="E36" s="82" t="s">
        <v>40</v>
      </c>
      <c r="F36" s="493" t="s">
        <v>313</v>
      </c>
      <c r="G36" s="519">
        <v>36.14629</v>
      </c>
      <c r="H36" s="520">
        <v>18.053419999999999</v>
      </c>
      <c r="I36" s="521">
        <v>20.190380000000001</v>
      </c>
      <c r="J36" s="125">
        <f t="shared" si="32"/>
        <v>15.955909999999999</v>
      </c>
      <c r="K36" s="125">
        <f t="shared" si="33"/>
        <v>18.092870000000001</v>
      </c>
      <c r="L36" s="125">
        <f t="shared" si="33"/>
        <v>-2.136960000000002</v>
      </c>
      <c r="M36" s="128">
        <f t="shared" si="34"/>
        <v>0.44142593887228809</v>
      </c>
      <c r="N36" s="314">
        <f t="shared" si="35"/>
        <v>0.50054569915750691</v>
      </c>
      <c r="O36" s="129">
        <f t="shared" si="36"/>
        <v>-5.9119760285218814E-2</v>
      </c>
      <c r="P36" s="128">
        <f t="shared" si="37"/>
        <v>1.133929058261171</v>
      </c>
      <c r="Q36" s="129">
        <f t="shared" si="38"/>
        <v>-0.13392905826117107</v>
      </c>
      <c r="R36" s="656">
        <v>2010</v>
      </c>
      <c r="S36" s="82" t="s">
        <v>439</v>
      </c>
      <c r="T36" s="82" t="s">
        <v>4</v>
      </c>
      <c r="U36" s="82" t="s">
        <v>40</v>
      </c>
      <c r="V36" s="493" t="s">
        <v>313</v>
      </c>
      <c r="W36" s="519">
        <v>27.94941</v>
      </c>
      <c r="X36" s="520">
        <v>16.537410000000001</v>
      </c>
      <c r="Y36" s="521">
        <v>18.698060000000002</v>
      </c>
      <c r="Z36" s="125">
        <f t="shared" si="39"/>
        <v>9.2513499999999986</v>
      </c>
      <c r="AA36" s="125">
        <f t="shared" si="40"/>
        <v>11.411999999999999</v>
      </c>
      <c r="AB36" s="125">
        <f t="shared" si="40"/>
        <v>-2.1606500000000004</v>
      </c>
      <c r="AC36" s="128">
        <f t="shared" si="41"/>
        <v>0.33100340937429445</v>
      </c>
      <c r="AD36" s="314">
        <f t="shared" si="42"/>
        <v>0.4083091557209973</v>
      </c>
      <c r="AE36" s="129">
        <f t="shared" si="43"/>
        <v>-7.7305746346702855E-2</v>
      </c>
      <c r="AF36" s="128">
        <f t="shared" si="44"/>
        <v>1.2335496981521616</v>
      </c>
      <c r="AG36" s="129">
        <f t="shared" si="45"/>
        <v>-0.23354969815216164</v>
      </c>
      <c r="AH36" s="656">
        <v>2010</v>
      </c>
      <c r="AI36" s="82" t="s">
        <v>439</v>
      </c>
      <c r="AJ36" s="82" t="s">
        <v>4</v>
      </c>
      <c r="AK36" s="82" t="s">
        <v>40</v>
      </c>
      <c r="AL36" s="493" t="s">
        <v>313</v>
      </c>
      <c r="AM36" s="519">
        <v>31.52516</v>
      </c>
      <c r="AN36" s="520">
        <v>19.935009999999998</v>
      </c>
      <c r="AO36" s="521">
        <v>23.58484</v>
      </c>
      <c r="AP36" s="124">
        <f t="shared" si="16"/>
        <v>7.9403199999999998</v>
      </c>
      <c r="AQ36" s="125">
        <f t="shared" si="17"/>
        <v>11.590150000000001</v>
      </c>
      <c r="AR36" s="126">
        <f t="shared" si="18"/>
        <v>-3.6498300000000015</v>
      </c>
      <c r="AS36" s="314">
        <f t="shared" si="19"/>
        <v>0.25187247265358842</v>
      </c>
      <c r="AT36" s="314">
        <f t="shared" si="20"/>
        <v>0.36764761860050832</v>
      </c>
      <c r="AU36" s="314">
        <f t="shared" si="21"/>
        <v>-0.1157751459469199</v>
      </c>
      <c r="AV36" s="128">
        <f t="shared" si="22"/>
        <v>1.4596577971668649</v>
      </c>
      <c r="AW36" s="129">
        <f t="shared" si="23"/>
        <v>-0.459657797166865</v>
      </c>
      <c r="AX36" s="656">
        <v>2010</v>
      </c>
      <c r="AY36" s="82" t="s">
        <v>439</v>
      </c>
      <c r="AZ36" s="82" t="s">
        <v>4</v>
      </c>
      <c r="BA36" s="82" t="s">
        <v>40</v>
      </c>
      <c r="BB36" s="493" t="s">
        <v>313</v>
      </c>
      <c r="BC36" s="519">
        <v>82.06711</v>
      </c>
      <c r="BD36" s="520">
        <v>22.542169999999999</v>
      </c>
      <c r="BE36" s="521">
        <v>22.352029999999999</v>
      </c>
      <c r="BF36" s="124">
        <f t="shared" si="46"/>
        <v>59.71508</v>
      </c>
      <c r="BG36" s="125">
        <f t="shared" si="47"/>
        <v>59.524940000000001</v>
      </c>
      <c r="BH36" s="126">
        <f t="shared" si="47"/>
        <v>0.19013999999999953</v>
      </c>
      <c r="BI36" s="314">
        <f t="shared" si="48"/>
        <v>0.72763717401526629</v>
      </c>
      <c r="BJ36" s="314">
        <f t="shared" si="49"/>
        <v>0.72532028969949103</v>
      </c>
      <c r="BK36" s="314">
        <f t="shared" si="50"/>
        <v>2.3168843157752176E-3</v>
      </c>
      <c r="BL36" s="128">
        <f t="shared" si="51"/>
        <v>0.99681587967394503</v>
      </c>
      <c r="BM36" s="129">
        <f t="shared" si="52"/>
        <v>3.1841203260549854E-3</v>
      </c>
    </row>
    <row r="37" spans="1:65" ht="11.45" customHeight="1">
      <c r="A37" s="656">
        <v>2007</v>
      </c>
      <c r="B37" s="87" t="s">
        <v>514</v>
      </c>
      <c r="C37" s="82" t="s">
        <v>439</v>
      </c>
      <c r="D37" s="82" t="s">
        <v>6</v>
      </c>
      <c r="E37" s="82" t="s">
        <v>41</v>
      </c>
      <c r="F37" s="493" t="s">
        <v>313</v>
      </c>
      <c r="G37" s="519">
        <v>33.826309999999999</v>
      </c>
      <c r="H37" s="520">
        <v>17.165189999999999</v>
      </c>
      <c r="I37" s="521">
        <v>18.982289999999999</v>
      </c>
      <c r="J37" s="125">
        <f t="shared" si="32"/>
        <v>14.84402</v>
      </c>
      <c r="K37" s="125">
        <f t="shared" si="33"/>
        <v>16.66112</v>
      </c>
      <c r="L37" s="125">
        <f t="shared" si="33"/>
        <v>-1.8170999999999999</v>
      </c>
      <c r="M37" s="128">
        <f t="shared" si="34"/>
        <v>0.43883060256942008</v>
      </c>
      <c r="N37" s="314">
        <f t="shared" si="35"/>
        <v>0.49254914296002139</v>
      </c>
      <c r="O37" s="129">
        <f t="shared" si="36"/>
        <v>-5.3718540390601283E-2</v>
      </c>
      <c r="P37" s="128">
        <f t="shared" si="37"/>
        <v>1.1224129312679449</v>
      </c>
      <c r="Q37" s="129">
        <f t="shared" si="38"/>
        <v>-0.12241293126794493</v>
      </c>
      <c r="R37" s="656">
        <v>2007</v>
      </c>
      <c r="S37" s="82" t="s">
        <v>439</v>
      </c>
      <c r="T37" s="82" t="s">
        <v>6</v>
      </c>
      <c r="U37" s="82" t="s">
        <v>41</v>
      </c>
      <c r="V37" s="493" t="s">
        <v>313</v>
      </c>
      <c r="W37" s="519">
        <v>26.07816</v>
      </c>
      <c r="X37" s="520">
        <v>15.6751</v>
      </c>
      <c r="Y37" s="521">
        <v>17.44049</v>
      </c>
      <c r="Z37" s="125">
        <f t="shared" si="39"/>
        <v>8.63767</v>
      </c>
      <c r="AA37" s="125">
        <f t="shared" si="40"/>
        <v>10.40306</v>
      </c>
      <c r="AB37" s="125">
        <f t="shared" si="40"/>
        <v>-1.76539</v>
      </c>
      <c r="AC37" s="128">
        <f t="shared" si="41"/>
        <v>0.33122237151700884</v>
      </c>
      <c r="AD37" s="314">
        <f t="shared" si="42"/>
        <v>0.39891848197878993</v>
      </c>
      <c r="AE37" s="129">
        <f t="shared" si="43"/>
        <v>-6.7696110461781048E-2</v>
      </c>
      <c r="AF37" s="128">
        <f t="shared" si="44"/>
        <v>1.2043826633802865</v>
      </c>
      <c r="AG37" s="129">
        <f t="shared" si="45"/>
        <v>-0.20438266338028657</v>
      </c>
      <c r="AH37" s="656">
        <v>2007</v>
      </c>
      <c r="AI37" s="82" t="s">
        <v>439</v>
      </c>
      <c r="AJ37" s="82" t="s">
        <v>6</v>
      </c>
      <c r="AK37" s="82" t="s">
        <v>41</v>
      </c>
      <c r="AL37" s="493" t="s">
        <v>313</v>
      </c>
      <c r="AM37" s="519">
        <v>29.292899999999999</v>
      </c>
      <c r="AN37" s="520">
        <v>19.845790000000001</v>
      </c>
      <c r="AO37" s="521">
        <v>23.150680000000001</v>
      </c>
      <c r="AP37" s="124">
        <f t="shared" si="16"/>
        <v>6.1422199999999982</v>
      </c>
      <c r="AQ37" s="125">
        <f t="shared" si="17"/>
        <v>9.4471099999999986</v>
      </c>
      <c r="AR37" s="126">
        <f t="shared" si="18"/>
        <v>-3.3048900000000003</v>
      </c>
      <c r="AS37" s="314">
        <f t="shared" si="19"/>
        <v>0.20968289244151309</v>
      </c>
      <c r="AT37" s="314">
        <f t="shared" si="20"/>
        <v>0.32250511216028455</v>
      </c>
      <c r="AU37" s="314">
        <f t="shared" si="21"/>
        <v>-0.11282221971877146</v>
      </c>
      <c r="AV37" s="128">
        <f t="shared" si="22"/>
        <v>1.5380611570409397</v>
      </c>
      <c r="AW37" s="129">
        <f t="shared" si="23"/>
        <v>-0.53806115704093982</v>
      </c>
      <c r="AX37" s="656">
        <v>2007</v>
      </c>
      <c r="AY37" s="82" t="s">
        <v>439</v>
      </c>
      <c r="AZ37" s="82" t="s">
        <v>6</v>
      </c>
      <c r="BA37" s="82" t="s">
        <v>41</v>
      </c>
      <c r="BB37" s="493" t="s">
        <v>313</v>
      </c>
      <c r="BC37" s="519">
        <v>80.495339999999999</v>
      </c>
      <c r="BD37" s="520">
        <v>20.41949</v>
      </c>
      <c r="BE37" s="521">
        <v>20.103370000000002</v>
      </c>
      <c r="BF37" s="124">
        <f t="shared" si="46"/>
        <v>60.391970000000001</v>
      </c>
      <c r="BG37" s="125">
        <f t="shared" si="47"/>
        <v>60.075850000000003</v>
      </c>
      <c r="BH37" s="126">
        <f t="shared" si="47"/>
        <v>0.31611999999999796</v>
      </c>
      <c r="BI37" s="314">
        <f t="shared" si="48"/>
        <v>0.75025423831988292</v>
      </c>
      <c r="BJ37" s="314">
        <f t="shared" si="49"/>
        <v>0.74632705446054393</v>
      </c>
      <c r="BK37" s="314">
        <f t="shared" si="50"/>
        <v>3.9271838593389124E-3</v>
      </c>
      <c r="BL37" s="128">
        <f t="shared" si="51"/>
        <v>0.99476552925827721</v>
      </c>
      <c r="BM37" s="129">
        <f t="shared" si="52"/>
        <v>5.2344707417227481E-3</v>
      </c>
    </row>
    <row r="38" spans="1:65" ht="11.45" customHeight="1">
      <c r="A38" s="656">
        <v>2004</v>
      </c>
      <c r="B38" s="87" t="s">
        <v>514</v>
      </c>
      <c r="C38" s="82" t="s">
        <v>439</v>
      </c>
      <c r="D38" s="82" t="s">
        <v>8</v>
      </c>
      <c r="E38" s="82" t="s">
        <v>42</v>
      </c>
      <c r="F38" s="493" t="s">
        <v>313</v>
      </c>
      <c r="G38" s="519">
        <v>34.128320000000002</v>
      </c>
      <c r="H38" s="520">
        <v>17.347670000000001</v>
      </c>
      <c r="I38" s="521">
        <v>19.891110000000001</v>
      </c>
      <c r="J38" s="125">
        <f t="shared" si="32"/>
        <v>14.237210000000001</v>
      </c>
      <c r="K38" s="125">
        <f t="shared" si="33"/>
        <v>16.780650000000001</v>
      </c>
      <c r="L38" s="125">
        <f t="shared" si="33"/>
        <v>-2.5434400000000004</v>
      </c>
      <c r="M38" s="128">
        <f t="shared" si="34"/>
        <v>0.41716703312674047</v>
      </c>
      <c r="N38" s="314">
        <f t="shared" si="35"/>
        <v>0.49169282285210641</v>
      </c>
      <c r="O38" s="129">
        <f t="shared" si="36"/>
        <v>-7.4525789725365915E-2</v>
      </c>
      <c r="P38" s="128">
        <f t="shared" si="37"/>
        <v>1.1786473613861144</v>
      </c>
      <c r="Q38" s="129">
        <f t="shared" si="38"/>
        <v>-0.17864736138611428</v>
      </c>
      <c r="R38" s="656">
        <v>2004</v>
      </c>
      <c r="S38" s="82" t="s">
        <v>439</v>
      </c>
      <c r="T38" s="82" t="s">
        <v>8</v>
      </c>
      <c r="U38" s="82" t="s">
        <v>42</v>
      </c>
      <c r="V38" s="493" t="s">
        <v>313</v>
      </c>
      <c r="W38" s="519">
        <v>26.671779999999998</v>
      </c>
      <c r="X38" s="520">
        <v>16.137589999999999</v>
      </c>
      <c r="Y38" s="521">
        <v>18.49531</v>
      </c>
      <c r="Z38" s="125">
        <f t="shared" si="39"/>
        <v>8.1764699999999984</v>
      </c>
      <c r="AA38" s="125">
        <f t="shared" si="40"/>
        <v>10.534189999999999</v>
      </c>
      <c r="AB38" s="125">
        <f t="shared" si="40"/>
        <v>-2.3577200000000005</v>
      </c>
      <c r="AC38" s="128">
        <f t="shared" si="41"/>
        <v>0.30655884234198089</v>
      </c>
      <c r="AD38" s="314">
        <f t="shared" si="42"/>
        <v>0.39495639211181255</v>
      </c>
      <c r="AE38" s="129">
        <f t="shared" si="43"/>
        <v>-8.8397549769831663E-2</v>
      </c>
      <c r="AF38" s="128">
        <f t="shared" si="44"/>
        <v>1.2883542653492279</v>
      </c>
      <c r="AG38" s="129">
        <f t="shared" si="45"/>
        <v>-0.28835426534922787</v>
      </c>
      <c r="AH38" s="656">
        <v>2004</v>
      </c>
      <c r="AI38" s="82" t="s">
        <v>439</v>
      </c>
      <c r="AJ38" s="82" t="s">
        <v>8</v>
      </c>
      <c r="AK38" s="82" t="s">
        <v>42</v>
      </c>
      <c r="AL38" s="493" t="s">
        <v>313</v>
      </c>
      <c r="AM38" s="519">
        <v>29.63316</v>
      </c>
      <c r="AN38" s="520">
        <v>21.109850000000002</v>
      </c>
      <c r="AO38" s="521">
        <v>25.409590000000001</v>
      </c>
      <c r="AP38" s="124">
        <f t="shared" si="16"/>
        <v>4.2235699999999987</v>
      </c>
      <c r="AQ38" s="125">
        <f t="shared" si="17"/>
        <v>8.5233099999999986</v>
      </c>
      <c r="AR38" s="126">
        <f t="shared" si="18"/>
        <v>-4.2997399999999999</v>
      </c>
      <c r="AS38" s="314">
        <f t="shared" si="19"/>
        <v>0.14252850522860197</v>
      </c>
      <c r="AT38" s="314">
        <f t="shared" si="20"/>
        <v>0.28762744169032256</v>
      </c>
      <c r="AU38" s="314">
        <f t="shared" si="21"/>
        <v>-0.14509893646172059</v>
      </c>
      <c r="AV38" s="128">
        <f t="shared" si="22"/>
        <v>2.0180345063536302</v>
      </c>
      <c r="AW38" s="129">
        <f t="shared" si="23"/>
        <v>-1.01803450635363</v>
      </c>
      <c r="AX38" s="656">
        <v>2004</v>
      </c>
      <c r="AY38" s="82" t="s">
        <v>439</v>
      </c>
      <c r="AZ38" s="82" t="s">
        <v>8</v>
      </c>
      <c r="BA38" s="82" t="s">
        <v>42</v>
      </c>
      <c r="BB38" s="493" t="s">
        <v>313</v>
      </c>
      <c r="BC38" s="519">
        <v>81.29092</v>
      </c>
      <c r="BD38" s="520">
        <v>17.135010000000001</v>
      </c>
      <c r="BE38" s="521">
        <v>17.581230000000001</v>
      </c>
      <c r="BF38" s="124">
        <f t="shared" si="46"/>
        <v>63.709689999999995</v>
      </c>
      <c r="BG38" s="125">
        <f t="shared" si="47"/>
        <v>64.155910000000006</v>
      </c>
      <c r="BH38" s="126">
        <f t="shared" si="47"/>
        <v>-0.44622000000000028</v>
      </c>
      <c r="BI38" s="314">
        <f t="shared" si="48"/>
        <v>0.78372455373859706</v>
      </c>
      <c r="BJ38" s="314">
        <f t="shared" si="49"/>
        <v>0.7892137276832395</v>
      </c>
      <c r="BK38" s="314">
        <f t="shared" si="50"/>
        <v>-5.4891739446422836E-3</v>
      </c>
      <c r="BL38" s="128">
        <f t="shared" si="51"/>
        <v>1.0070039581106109</v>
      </c>
      <c r="BM38" s="129">
        <f t="shared" si="52"/>
        <v>-7.0039581106108081E-3</v>
      </c>
    </row>
    <row r="39" spans="1:65" ht="11.45" customHeight="1">
      <c r="A39" s="656">
        <v>2000</v>
      </c>
      <c r="B39" s="87" t="s">
        <v>514</v>
      </c>
      <c r="C39" s="82" t="s">
        <v>439</v>
      </c>
      <c r="D39" s="82" t="s">
        <v>10</v>
      </c>
      <c r="E39" s="82" t="s">
        <v>43</v>
      </c>
      <c r="F39" s="493" t="s">
        <v>313</v>
      </c>
      <c r="G39" s="519">
        <v>31.828240000000001</v>
      </c>
      <c r="H39" s="520">
        <v>15.86594</v>
      </c>
      <c r="I39" s="521">
        <v>18.89217</v>
      </c>
      <c r="J39" s="125">
        <f t="shared" si="32"/>
        <v>12.936070000000001</v>
      </c>
      <c r="K39" s="125">
        <f t="shared" si="33"/>
        <v>15.962300000000001</v>
      </c>
      <c r="L39" s="125">
        <f t="shared" si="33"/>
        <v>-3.02623</v>
      </c>
      <c r="M39" s="128">
        <f t="shared" si="34"/>
        <v>0.40643372049475562</v>
      </c>
      <c r="N39" s="314">
        <f t="shared" si="35"/>
        <v>0.5015137500534117</v>
      </c>
      <c r="O39" s="129">
        <f t="shared" si="36"/>
        <v>-9.5080029558656076E-2</v>
      </c>
      <c r="P39" s="128">
        <f t="shared" si="37"/>
        <v>1.2339373550081285</v>
      </c>
      <c r="Q39" s="129">
        <f t="shared" si="38"/>
        <v>-0.23393735500812843</v>
      </c>
      <c r="R39" s="656">
        <v>2000</v>
      </c>
      <c r="S39" s="82" t="s">
        <v>439</v>
      </c>
      <c r="T39" s="82" t="s">
        <v>10</v>
      </c>
      <c r="U39" s="82" t="s">
        <v>43</v>
      </c>
      <c r="V39" s="493" t="s">
        <v>313</v>
      </c>
      <c r="W39" s="519">
        <v>24.703389999999999</v>
      </c>
      <c r="X39" s="520">
        <v>14.89841</v>
      </c>
      <c r="Y39" s="521">
        <v>17.6021</v>
      </c>
      <c r="Z39" s="125">
        <f t="shared" si="39"/>
        <v>7.1012899999999988</v>
      </c>
      <c r="AA39" s="125">
        <f t="shared" si="40"/>
        <v>9.8049799999999987</v>
      </c>
      <c r="AB39" s="125">
        <f t="shared" si="40"/>
        <v>-2.7036899999999999</v>
      </c>
      <c r="AC39" s="128">
        <f t="shared" si="41"/>
        <v>0.28746216612375869</v>
      </c>
      <c r="AD39" s="314">
        <f t="shared" si="42"/>
        <v>0.39690827858038913</v>
      </c>
      <c r="AE39" s="129">
        <f t="shared" si="43"/>
        <v>-0.10944611245663045</v>
      </c>
      <c r="AF39" s="128">
        <f t="shared" si="44"/>
        <v>1.3807322331576377</v>
      </c>
      <c r="AG39" s="129">
        <f t="shared" si="45"/>
        <v>-0.3807322331576376</v>
      </c>
      <c r="AH39" s="656">
        <v>2000</v>
      </c>
      <c r="AI39" s="82" t="s">
        <v>439</v>
      </c>
      <c r="AJ39" s="82" t="s">
        <v>10</v>
      </c>
      <c r="AK39" s="82" t="s">
        <v>43</v>
      </c>
      <c r="AL39" s="493" t="s">
        <v>313</v>
      </c>
      <c r="AM39" s="519">
        <v>27.000699999999998</v>
      </c>
      <c r="AN39" s="520">
        <v>18.945730000000001</v>
      </c>
      <c r="AO39" s="521">
        <v>23.92304</v>
      </c>
      <c r="AP39" s="124">
        <f t="shared" si="16"/>
        <v>3.0776599999999981</v>
      </c>
      <c r="AQ39" s="125">
        <f t="shared" si="17"/>
        <v>8.0549699999999973</v>
      </c>
      <c r="AR39" s="126">
        <f t="shared" si="18"/>
        <v>-4.9773099999999992</v>
      </c>
      <c r="AS39" s="314">
        <f t="shared" si="19"/>
        <v>0.11398445225494147</v>
      </c>
      <c r="AT39" s="314">
        <f t="shared" si="20"/>
        <v>0.2983244878836474</v>
      </c>
      <c r="AU39" s="314">
        <f t="shared" si="21"/>
        <v>-0.18434003562870591</v>
      </c>
      <c r="AV39" s="128">
        <f t="shared" si="22"/>
        <v>2.6172384213980759</v>
      </c>
      <c r="AW39" s="129">
        <f t="shared" si="23"/>
        <v>-1.6172384213980759</v>
      </c>
      <c r="AX39" s="656">
        <v>2000</v>
      </c>
      <c r="AY39" s="82" t="s">
        <v>439</v>
      </c>
      <c r="AZ39" s="82" t="s">
        <v>10</v>
      </c>
      <c r="BA39" s="82" t="s">
        <v>43</v>
      </c>
      <c r="BB39" s="493" t="s">
        <v>313</v>
      </c>
      <c r="BC39" s="519">
        <v>79.530990000000003</v>
      </c>
      <c r="BD39" s="520">
        <v>15.155200000000001</v>
      </c>
      <c r="BE39" s="521">
        <v>16.165559999999999</v>
      </c>
      <c r="BF39" s="124">
        <f t="shared" si="46"/>
        <v>63.365430000000003</v>
      </c>
      <c r="BG39" s="125">
        <f t="shared" si="47"/>
        <v>64.375789999999995</v>
      </c>
      <c r="BH39" s="126">
        <f t="shared" si="47"/>
        <v>-1.0103599999999986</v>
      </c>
      <c r="BI39" s="314">
        <f t="shared" si="48"/>
        <v>0.79673885613645701</v>
      </c>
      <c r="BJ39" s="314">
        <f t="shared" si="49"/>
        <v>0.80944283479936552</v>
      </c>
      <c r="BK39" s="314">
        <f t="shared" si="50"/>
        <v>-1.2703978662908616E-2</v>
      </c>
      <c r="BL39" s="128">
        <f t="shared" si="51"/>
        <v>1.0159449718876679</v>
      </c>
      <c r="BM39" s="129">
        <f t="shared" si="52"/>
        <v>-1.5944971887668063E-2</v>
      </c>
    </row>
    <row r="40" spans="1:65" ht="11.45" customHeight="1">
      <c r="A40" s="656">
        <v>1998</v>
      </c>
      <c r="B40" s="87" t="s">
        <v>514</v>
      </c>
      <c r="C40" s="82" t="s">
        <v>439</v>
      </c>
      <c r="D40" s="82" t="s">
        <v>10</v>
      </c>
      <c r="E40" s="82" t="s">
        <v>44</v>
      </c>
      <c r="F40" s="493" t="s">
        <v>313</v>
      </c>
      <c r="G40" s="519">
        <v>34.984139999999996</v>
      </c>
      <c r="H40" s="520">
        <v>18.151530000000001</v>
      </c>
      <c r="I40" s="521">
        <v>19.756340000000002</v>
      </c>
      <c r="J40" s="125">
        <f t="shared" si="32"/>
        <v>15.227799999999995</v>
      </c>
      <c r="K40" s="125">
        <f t="shared" si="33"/>
        <v>16.832609999999995</v>
      </c>
      <c r="L40" s="125">
        <f t="shared" si="33"/>
        <v>-1.6048100000000005</v>
      </c>
      <c r="M40" s="128">
        <f t="shared" si="34"/>
        <v>0.43527724277343954</v>
      </c>
      <c r="N40" s="314">
        <f t="shared" si="35"/>
        <v>0.48114974385535836</v>
      </c>
      <c r="O40" s="129">
        <f t="shared" si="36"/>
        <v>-4.5872501081918857E-2</v>
      </c>
      <c r="P40" s="128">
        <f t="shared" si="37"/>
        <v>1.1053868582461026</v>
      </c>
      <c r="Q40" s="129">
        <f t="shared" si="38"/>
        <v>-0.1053868582461026</v>
      </c>
      <c r="R40" s="656">
        <v>1998</v>
      </c>
      <c r="S40" s="82" t="s">
        <v>439</v>
      </c>
      <c r="T40" s="82" t="s">
        <v>10</v>
      </c>
      <c r="U40" s="82" t="s">
        <v>44</v>
      </c>
      <c r="V40" s="493" t="s">
        <v>313</v>
      </c>
      <c r="W40" s="519">
        <v>28.053139999999999</v>
      </c>
      <c r="X40" s="520">
        <v>16.852139999999999</v>
      </c>
      <c r="Y40" s="521">
        <v>18.361889999999999</v>
      </c>
      <c r="Z40" s="125">
        <f t="shared" si="39"/>
        <v>9.6912500000000001</v>
      </c>
      <c r="AA40" s="125">
        <f t="shared" si="40"/>
        <v>11.201000000000001</v>
      </c>
      <c r="AB40" s="125">
        <f t="shared" si="40"/>
        <v>-1.5097500000000004</v>
      </c>
      <c r="AC40" s="128">
        <f t="shared" si="41"/>
        <v>0.34546043687088152</v>
      </c>
      <c r="AD40" s="314">
        <f t="shared" si="42"/>
        <v>0.39927794179189924</v>
      </c>
      <c r="AE40" s="129">
        <f t="shared" si="43"/>
        <v>-5.3817504921017771E-2</v>
      </c>
      <c r="AF40" s="128">
        <f t="shared" si="44"/>
        <v>1.155784857474526</v>
      </c>
      <c r="AG40" s="129">
        <f t="shared" si="45"/>
        <v>-0.15578485747452603</v>
      </c>
      <c r="AH40" s="656">
        <v>1998</v>
      </c>
      <c r="AI40" s="82" t="s">
        <v>439</v>
      </c>
      <c r="AJ40" s="82" t="s">
        <v>10</v>
      </c>
      <c r="AK40" s="82" t="s">
        <v>44</v>
      </c>
      <c r="AL40" s="493" t="s">
        <v>313</v>
      </c>
      <c r="AM40" s="519">
        <v>30.457329999999999</v>
      </c>
      <c r="AN40" s="520">
        <v>21.186039999999998</v>
      </c>
      <c r="AO40" s="521">
        <v>23.826270000000001</v>
      </c>
      <c r="AP40" s="124">
        <f t="shared" si="16"/>
        <v>6.631059999999998</v>
      </c>
      <c r="AQ40" s="125">
        <f t="shared" si="17"/>
        <v>9.2712900000000005</v>
      </c>
      <c r="AR40" s="126">
        <f t="shared" si="18"/>
        <v>-2.6402300000000025</v>
      </c>
      <c r="AS40" s="314">
        <f t="shared" si="19"/>
        <v>0.21771639208033003</v>
      </c>
      <c r="AT40" s="314">
        <f t="shared" si="20"/>
        <v>0.3044025855188226</v>
      </c>
      <c r="AU40" s="314">
        <f t="shared" si="21"/>
        <v>-8.6686193438492556E-2</v>
      </c>
      <c r="AV40" s="128">
        <f t="shared" si="22"/>
        <v>1.3981610783193039</v>
      </c>
      <c r="AW40" s="129">
        <f t="shared" si="23"/>
        <v>-0.39816107831930392</v>
      </c>
      <c r="AX40" s="656">
        <v>1998</v>
      </c>
      <c r="AY40" s="82" t="s">
        <v>439</v>
      </c>
      <c r="AZ40" s="82" t="s">
        <v>10</v>
      </c>
      <c r="BA40" s="82" t="s">
        <v>44</v>
      </c>
      <c r="BB40" s="493" t="s">
        <v>313</v>
      </c>
      <c r="BC40" s="519">
        <v>81.489099999999993</v>
      </c>
      <c r="BD40" s="520">
        <v>18.851050000000001</v>
      </c>
      <c r="BE40" s="521">
        <v>18.9009</v>
      </c>
      <c r="BF40" s="124">
        <f t="shared" si="46"/>
        <v>62.588199999999993</v>
      </c>
      <c r="BG40" s="125">
        <f t="shared" si="47"/>
        <v>62.638049999999993</v>
      </c>
      <c r="BH40" s="126">
        <f t="shared" si="47"/>
        <v>-4.9849999999999284E-2</v>
      </c>
      <c r="BI40" s="314">
        <f t="shared" si="48"/>
        <v>0.76805609584594747</v>
      </c>
      <c r="BJ40" s="314">
        <f t="shared" si="49"/>
        <v>0.76866783410296591</v>
      </c>
      <c r="BK40" s="314">
        <f t="shared" si="50"/>
        <v>-6.117382570184146E-4</v>
      </c>
      <c r="BL40" s="128">
        <f t="shared" si="51"/>
        <v>1.0007964760130503</v>
      </c>
      <c r="BM40" s="129">
        <f t="shared" si="52"/>
        <v>-7.9647601305037194E-4</v>
      </c>
    </row>
    <row r="41" spans="1:65" ht="11.45" customHeight="1">
      <c r="A41" s="656">
        <v>1997</v>
      </c>
      <c r="B41" s="87" t="s">
        <v>514</v>
      </c>
      <c r="C41" s="82" t="s">
        <v>439</v>
      </c>
      <c r="D41" s="82" t="s">
        <v>12</v>
      </c>
      <c r="E41" s="82" t="s">
        <v>45</v>
      </c>
      <c r="F41" s="493" t="s">
        <v>313</v>
      </c>
      <c r="G41" s="519">
        <v>32.111809999999998</v>
      </c>
      <c r="H41" s="520">
        <v>16.925789999999999</v>
      </c>
      <c r="I41" s="521">
        <v>18.387170000000001</v>
      </c>
      <c r="J41" s="125">
        <f t="shared" si="32"/>
        <v>13.724639999999997</v>
      </c>
      <c r="K41" s="125">
        <f t="shared" si="33"/>
        <v>15.186019999999999</v>
      </c>
      <c r="L41" s="125">
        <f t="shared" si="33"/>
        <v>-1.4613800000000019</v>
      </c>
      <c r="M41" s="128">
        <f t="shared" si="34"/>
        <v>0.4274016319852415</v>
      </c>
      <c r="N41" s="314">
        <f t="shared" si="35"/>
        <v>0.47291074529900368</v>
      </c>
      <c r="O41" s="129">
        <f t="shared" si="36"/>
        <v>-4.5509113313762194E-2</v>
      </c>
      <c r="P41" s="128">
        <f t="shared" si="37"/>
        <v>1.1064785670152371</v>
      </c>
      <c r="Q41" s="129">
        <f t="shared" si="38"/>
        <v>-0.10647856701523699</v>
      </c>
      <c r="R41" s="656">
        <v>1997</v>
      </c>
      <c r="S41" s="82" t="s">
        <v>439</v>
      </c>
      <c r="T41" s="82" t="s">
        <v>12</v>
      </c>
      <c r="U41" s="82" t="s">
        <v>45</v>
      </c>
      <c r="V41" s="493" t="s">
        <v>313</v>
      </c>
      <c r="W41" s="519">
        <v>24.38241</v>
      </c>
      <c r="X41" s="520">
        <v>15.527049999999999</v>
      </c>
      <c r="Y41" s="521">
        <v>16.84055</v>
      </c>
      <c r="Z41" s="125">
        <f t="shared" si="39"/>
        <v>7.5418599999999998</v>
      </c>
      <c r="AA41" s="125">
        <f t="shared" si="40"/>
        <v>8.855360000000001</v>
      </c>
      <c r="AB41" s="125">
        <f t="shared" si="40"/>
        <v>-1.3135000000000012</v>
      </c>
      <c r="AC41" s="128">
        <f t="shared" si="41"/>
        <v>0.30931560908048056</v>
      </c>
      <c r="AD41" s="314">
        <f t="shared" si="42"/>
        <v>0.3631864118436201</v>
      </c>
      <c r="AE41" s="129">
        <f t="shared" si="43"/>
        <v>-5.387080276313954E-2</v>
      </c>
      <c r="AF41" s="128">
        <f t="shared" si="44"/>
        <v>1.1741612811693669</v>
      </c>
      <c r="AG41" s="129">
        <f t="shared" si="45"/>
        <v>-0.17416128116936688</v>
      </c>
      <c r="AH41" s="656">
        <v>1997</v>
      </c>
      <c r="AI41" s="82" t="s">
        <v>439</v>
      </c>
      <c r="AJ41" s="82" t="s">
        <v>12</v>
      </c>
      <c r="AK41" s="82" t="s">
        <v>45</v>
      </c>
      <c r="AL41" s="493" t="s">
        <v>313</v>
      </c>
      <c r="AM41" s="519">
        <v>28.730429999999998</v>
      </c>
      <c r="AN41" s="520">
        <v>20.594830000000002</v>
      </c>
      <c r="AO41" s="521">
        <v>23.109970000000001</v>
      </c>
      <c r="AP41" s="124">
        <f t="shared" si="16"/>
        <v>5.6204599999999978</v>
      </c>
      <c r="AQ41" s="125">
        <f t="shared" si="17"/>
        <v>8.1355999999999966</v>
      </c>
      <c r="AR41" s="126">
        <f t="shared" si="18"/>
        <v>-2.5151399999999988</v>
      </c>
      <c r="AS41" s="314">
        <f t="shared" si="19"/>
        <v>0.19562742360625993</v>
      </c>
      <c r="AT41" s="314">
        <f t="shared" si="20"/>
        <v>0.28317014399018731</v>
      </c>
      <c r="AU41" s="314">
        <f t="shared" si="21"/>
        <v>-8.7542720383927394E-2</v>
      </c>
      <c r="AV41" s="128">
        <f t="shared" si="22"/>
        <v>1.4474971799461254</v>
      </c>
      <c r="AW41" s="129">
        <f t="shared" si="23"/>
        <v>-0.44749717994612537</v>
      </c>
      <c r="AX41" s="656">
        <v>1997</v>
      </c>
      <c r="AY41" s="82" t="s">
        <v>439</v>
      </c>
      <c r="AZ41" s="82" t="s">
        <v>12</v>
      </c>
      <c r="BA41" s="82" t="s">
        <v>45</v>
      </c>
      <c r="BB41" s="493" t="s">
        <v>313</v>
      </c>
      <c r="BC41" s="519">
        <v>80.839179999999999</v>
      </c>
      <c r="BD41" s="520">
        <v>17.18796</v>
      </c>
      <c r="BE41" s="521">
        <v>17.346309999999999</v>
      </c>
      <c r="BF41" s="124">
        <f t="shared" si="46"/>
        <v>63.492869999999996</v>
      </c>
      <c r="BG41" s="125">
        <f t="shared" si="47"/>
        <v>63.651219999999995</v>
      </c>
      <c r="BH41" s="126">
        <f t="shared" si="47"/>
        <v>-0.15834999999999866</v>
      </c>
      <c r="BI41" s="314">
        <f t="shared" si="48"/>
        <v>0.78542199463181095</v>
      </c>
      <c r="BJ41" s="314">
        <f t="shared" si="49"/>
        <v>0.78738082202219262</v>
      </c>
      <c r="BK41" s="314">
        <f t="shared" si="50"/>
        <v>-1.9588273903817267E-3</v>
      </c>
      <c r="BL41" s="128">
        <f t="shared" si="51"/>
        <v>1.0024939808202087</v>
      </c>
      <c r="BM41" s="129">
        <f t="shared" si="52"/>
        <v>-2.4939808202086105E-3</v>
      </c>
    </row>
    <row r="42" spans="1:65" ht="11.45" customHeight="1">
      <c r="A42" s="656">
        <v>1994</v>
      </c>
      <c r="B42" s="87" t="s">
        <v>514</v>
      </c>
      <c r="C42" s="82" t="s">
        <v>439</v>
      </c>
      <c r="D42" s="82" t="s">
        <v>12</v>
      </c>
      <c r="E42" s="82" t="s">
        <v>46</v>
      </c>
      <c r="F42" s="493" t="s">
        <v>313</v>
      </c>
      <c r="G42" s="519">
        <v>32.395560000000003</v>
      </c>
      <c r="H42" s="520">
        <v>16.338709999999999</v>
      </c>
      <c r="I42" s="521">
        <v>17.589849999999998</v>
      </c>
      <c r="J42" s="125">
        <f t="shared" si="32"/>
        <v>14.805710000000005</v>
      </c>
      <c r="K42" s="125">
        <f t="shared" si="33"/>
        <v>16.056850000000004</v>
      </c>
      <c r="L42" s="125">
        <f t="shared" si="33"/>
        <v>-1.2511399999999995</v>
      </c>
      <c r="M42" s="128">
        <f t="shared" si="34"/>
        <v>0.45702898792303648</v>
      </c>
      <c r="N42" s="314">
        <f t="shared" si="35"/>
        <v>0.49564971249146494</v>
      </c>
      <c r="O42" s="129">
        <f t="shared" si="36"/>
        <v>-3.8620724568428494E-2</v>
      </c>
      <c r="P42" s="128">
        <f t="shared" si="37"/>
        <v>1.0845038839744936</v>
      </c>
      <c r="Q42" s="129">
        <f t="shared" si="38"/>
        <v>-8.4503883974493557E-2</v>
      </c>
      <c r="R42" s="656">
        <v>1994</v>
      </c>
      <c r="S42" s="82" t="s">
        <v>439</v>
      </c>
      <c r="T42" s="82" t="s">
        <v>12</v>
      </c>
      <c r="U42" s="82" t="s">
        <v>46</v>
      </c>
      <c r="V42" s="493" t="s">
        <v>313</v>
      </c>
      <c r="W42" s="519">
        <v>24.95345</v>
      </c>
      <c r="X42" s="520">
        <v>14.576269999999999</v>
      </c>
      <c r="Y42" s="521">
        <v>15.84188</v>
      </c>
      <c r="Z42" s="125">
        <f t="shared" si="39"/>
        <v>9.1115700000000004</v>
      </c>
      <c r="AA42" s="125">
        <f t="shared" si="40"/>
        <v>10.377180000000001</v>
      </c>
      <c r="AB42" s="125">
        <f t="shared" si="40"/>
        <v>-1.2656100000000006</v>
      </c>
      <c r="AC42" s="128">
        <f t="shared" si="41"/>
        <v>0.36514269569939228</v>
      </c>
      <c r="AD42" s="314">
        <f t="shared" si="42"/>
        <v>0.41586153417663696</v>
      </c>
      <c r="AE42" s="129">
        <f t="shared" si="43"/>
        <v>-5.0718838477244649E-2</v>
      </c>
      <c r="AF42" s="128">
        <f t="shared" si="44"/>
        <v>1.1389014187456168</v>
      </c>
      <c r="AG42" s="129">
        <f t="shared" si="45"/>
        <v>-0.1389014187456169</v>
      </c>
      <c r="AH42" s="656">
        <v>1994</v>
      </c>
      <c r="AI42" s="82" t="s">
        <v>439</v>
      </c>
      <c r="AJ42" s="82" t="s">
        <v>12</v>
      </c>
      <c r="AK42" s="82" t="s">
        <v>46</v>
      </c>
      <c r="AL42" s="493" t="s">
        <v>313</v>
      </c>
      <c r="AM42" s="519">
        <v>29.309889999999999</v>
      </c>
      <c r="AN42" s="520">
        <v>20.44753</v>
      </c>
      <c r="AO42" s="521">
        <v>22.311409999999999</v>
      </c>
      <c r="AP42" s="124">
        <f t="shared" si="16"/>
        <v>6.9984800000000007</v>
      </c>
      <c r="AQ42" s="125">
        <f t="shared" si="17"/>
        <v>8.8623599999999989</v>
      </c>
      <c r="AR42" s="126">
        <f t="shared" si="18"/>
        <v>-1.8638799999999982</v>
      </c>
      <c r="AS42" s="314">
        <f t="shared" si="19"/>
        <v>0.23877537582024363</v>
      </c>
      <c r="AT42" s="314">
        <f t="shared" si="20"/>
        <v>0.30236756262135406</v>
      </c>
      <c r="AU42" s="314">
        <f t="shared" si="21"/>
        <v>-6.3592186801110423E-2</v>
      </c>
      <c r="AV42" s="128">
        <f t="shared" si="22"/>
        <v>1.2663264023045002</v>
      </c>
      <c r="AW42" s="129">
        <f t="shared" si="23"/>
        <v>-0.26632640230450011</v>
      </c>
      <c r="AX42" s="656">
        <v>1994</v>
      </c>
      <c r="AY42" s="82" t="s">
        <v>439</v>
      </c>
      <c r="AZ42" s="82" t="s">
        <v>12</v>
      </c>
      <c r="BA42" s="82" t="s">
        <v>46</v>
      </c>
      <c r="BB42" s="493" t="s">
        <v>313</v>
      </c>
      <c r="BC42" s="519">
        <v>80.936880000000002</v>
      </c>
      <c r="BD42" s="520">
        <v>17.51079</v>
      </c>
      <c r="BE42" s="521">
        <v>17.373339999999999</v>
      </c>
      <c r="BF42" s="124">
        <f t="shared" si="46"/>
        <v>63.563540000000003</v>
      </c>
      <c r="BG42" s="125">
        <f t="shared" si="47"/>
        <v>63.426090000000002</v>
      </c>
      <c r="BH42" s="126">
        <f t="shared" si="47"/>
        <v>0.13745000000000118</v>
      </c>
      <c r="BI42" s="314">
        <f t="shared" si="48"/>
        <v>0.78534705068937671</v>
      </c>
      <c r="BJ42" s="314">
        <f t="shared" si="49"/>
        <v>0.78364881374226436</v>
      </c>
      <c r="BK42" s="314">
        <f t="shared" si="50"/>
        <v>1.6982369471123817E-3</v>
      </c>
      <c r="BL42" s="128">
        <f t="shared" si="51"/>
        <v>0.99783759683617368</v>
      </c>
      <c r="BM42" s="129">
        <f t="shared" si="52"/>
        <v>2.1624031638263251E-3</v>
      </c>
    </row>
    <row r="43" spans="1:65" ht="11.45" customHeight="1">
      <c r="A43" s="656">
        <v>1991</v>
      </c>
      <c r="B43" s="87" t="s">
        <v>514</v>
      </c>
      <c r="C43" s="82" t="s">
        <v>439</v>
      </c>
      <c r="D43" s="82" t="s">
        <v>14</v>
      </c>
      <c r="E43" s="82" t="s">
        <v>47</v>
      </c>
      <c r="F43" s="493" t="s">
        <v>313</v>
      </c>
      <c r="G43" s="519">
        <v>29.66799</v>
      </c>
      <c r="H43" s="520">
        <v>15.396409999999999</v>
      </c>
      <c r="I43" s="521">
        <v>16.63006</v>
      </c>
      <c r="J43" s="125">
        <f t="shared" si="32"/>
        <v>13.037929999999999</v>
      </c>
      <c r="K43" s="125">
        <f t="shared" si="33"/>
        <v>14.27158</v>
      </c>
      <c r="L43" s="125">
        <f t="shared" si="33"/>
        <v>-1.2336500000000008</v>
      </c>
      <c r="M43" s="128">
        <f t="shared" si="34"/>
        <v>0.43946118358540637</v>
      </c>
      <c r="N43" s="314">
        <f t="shared" si="35"/>
        <v>0.48104303661960246</v>
      </c>
      <c r="O43" s="129">
        <f t="shared" si="36"/>
        <v>-4.1581853034196141E-2</v>
      </c>
      <c r="P43" s="128">
        <f t="shared" si="37"/>
        <v>1.0946200815620271</v>
      </c>
      <c r="Q43" s="129">
        <f t="shared" si="38"/>
        <v>-9.462008156202717E-2</v>
      </c>
      <c r="R43" s="656">
        <v>1991</v>
      </c>
      <c r="S43" s="82" t="s">
        <v>439</v>
      </c>
      <c r="T43" s="82" t="s">
        <v>14</v>
      </c>
      <c r="U43" s="82" t="s">
        <v>47</v>
      </c>
      <c r="V43" s="493" t="s">
        <v>313</v>
      </c>
      <c r="W43" s="519">
        <v>22.60868</v>
      </c>
      <c r="X43" s="520">
        <v>13.14551</v>
      </c>
      <c r="Y43" s="521">
        <v>14.40451</v>
      </c>
      <c r="Z43" s="125">
        <f t="shared" si="39"/>
        <v>8.2041699999999995</v>
      </c>
      <c r="AA43" s="125">
        <f t="shared" si="40"/>
        <v>9.4631699999999999</v>
      </c>
      <c r="AB43" s="125">
        <f t="shared" si="40"/>
        <v>-1.2590000000000003</v>
      </c>
      <c r="AC43" s="128">
        <f t="shared" si="41"/>
        <v>0.3628770012225393</v>
      </c>
      <c r="AD43" s="314">
        <f t="shared" si="42"/>
        <v>0.4185635782363234</v>
      </c>
      <c r="AE43" s="129">
        <f t="shared" si="43"/>
        <v>-5.56865770137841E-2</v>
      </c>
      <c r="AF43" s="128">
        <f t="shared" si="44"/>
        <v>1.1534585460808346</v>
      </c>
      <c r="AG43" s="129">
        <f t="shared" si="45"/>
        <v>-0.15345854608083456</v>
      </c>
      <c r="AH43" s="656">
        <v>1991</v>
      </c>
      <c r="AI43" s="82" t="s">
        <v>439</v>
      </c>
      <c r="AJ43" s="82" t="s">
        <v>14</v>
      </c>
      <c r="AK43" s="82" t="s">
        <v>47</v>
      </c>
      <c r="AL43" s="493" t="s">
        <v>313</v>
      </c>
      <c r="AM43" s="519">
        <v>26.51567</v>
      </c>
      <c r="AN43" s="520">
        <v>17.8428</v>
      </c>
      <c r="AO43" s="521">
        <v>19.43149</v>
      </c>
      <c r="AP43" s="124">
        <f t="shared" si="16"/>
        <v>7.0841799999999999</v>
      </c>
      <c r="AQ43" s="125">
        <f t="shared" si="17"/>
        <v>8.6728699999999996</v>
      </c>
      <c r="AR43" s="126">
        <f t="shared" si="18"/>
        <v>-1.5886899999999997</v>
      </c>
      <c r="AS43" s="314">
        <f t="shared" si="19"/>
        <v>0.26716956426143484</v>
      </c>
      <c r="AT43" s="314">
        <f t="shared" si="20"/>
        <v>0.32708470123515643</v>
      </c>
      <c r="AU43" s="314">
        <f t="shared" si="21"/>
        <v>-5.9915136973721562E-2</v>
      </c>
      <c r="AV43" s="128">
        <f t="shared" si="22"/>
        <v>1.2242588415314122</v>
      </c>
      <c r="AW43" s="129">
        <f t="shared" si="23"/>
        <v>-0.22425884153141221</v>
      </c>
      <c r="AX43" s="656">
        <v>1991</v>
      </c>
      <c r="AY43" s="82" t="s">
        <v>439</v>
      </c>
      <c r="AZ43" s="82" t="s">
        <v>14</v>
      </c>
      <c r="BA43" s="82" t="s">
        <v>47</v>
      </c>
      <c r="BB43" s="493" t="s">
        <v>313</v>
      </c>
      <c r="BC43" s="519">
        <v>76.191509999999994</v>
      </c>
      <c r="BD43" s="520">
        <v>19.74408</v>
      </c>
      <c r="BE43" s="521">
        <v>19.410920000000001</v>
      </c>
      <c r="BF43" s="124">
        <f t="shared" si="46"/>
        <v>56.780589999999989</v>
      </c>
      <c r="BG43" s="125">
        <f t="shared" si="47"/>
        <v>56.447429999999997</v>
      </c>
      <c r="BH43" s="126">
        <f t="shared" si="47"/>
        <v>0.33315999999999946</v>
      </c>
      <c r="BI43" s="314">
        <f t="shared" si="48"/>
        <v>0.74523513184080481</v>
      </c>
      <c r="BJ43" s="314">
        <f t="shared" si="49"/>
        <v>0.74086246617241214</v>
      </c>
      <c r="BK43" s="314">
        <f t="shared" si="50"/>
        <v>4.3726656683927053E-3</v>
      </c>
      <c r="BL43" s="128">
        <f t="shared" si="51"/>
        <v>0.99413250196942315</v>
      </c>
      <c r="BM43" s="129">
        <f t="shared" si="52"/>
        <v>5.8674980305769894E-3</v>
      </c>
    </row>
    <row r="44" spans="1:65" ht="11.45" customHeight="1">
      <c r="A44" s="656">
        <v>1987</v>
      </c>
      <c r="B44" s="87" t="s">
        <v>514</v>
      </c>
      <c r="C44" s="82" t="s">
        <v>439</v>
      </c>
      <c r="D44" s="82" t="s">
        <v>16</v>
      </c>
      <c r="E44" s="82" t="s">
        <v>48</v>
      </c>
      <c r="F44" s="493" t="s">
        <v>313</v>
      </c>
      <c r="G44" s="519">
        <v>27.017679999999999</v>
      </c>
      <c r="H44" s="520">
        <v>15.668950000000001</v>
      </c>
      <c r="I44" s="521">
        <v>17.467199999999998</v>
      </c>
      <c r="J44" s="125">
        <f t="shared" si="32"/>
        <v>9.5504800000000003</v>
      </c>
      <c r="K44" s="125">
        <f t="shared" si="33"/>
        <v>11.348729999999998</v>
      </c>
      <c r="L44" s="125">
        <f t="shared" si="33"/>
        <v>-1.7982499999999977</v>
      </c>
      <c r="M44" s="128">
        <f t="shared" si="34"/>
        <v>0.35349001098539923</v>
      </c>
      <c r="N44" s="314">
        <f t="shared" si="35"/>
        <v>0.4200482794969812</v>
      </c>
      <c r="O44" s="129">
        <f t="shared" si="36"/>
        <v>-6.6558268511581961E-2</v>
      </c>
      <c r="P44" s="128">
        <f t="shared" si="37"/>
        <v>1.1882889655807873</v>
      </c>
      <c r="Q44" s="129">
        <f t="shared" si="38"/>
        <v>-0.18828896558078731</v>
      </c>
      <c r="R44" s="656">
        <v>1987</v>
      </c>
      <c r="S44" s="82" t="s">
        <v>439</v>
      </c>
      <c r="T44" s="82" t="s">
        <v>16</v>
      </c>
      <c r="U44" s="82" t="s">
        <v>48</v>
      </c>
      <c r="V44" s="493" t="s">
        <v>313</v>
      </c>
      <c r="W44" s="519">
        <v>20.27703</v>
      </c>
      <c r="X44" s="520">
        <v>12.929449999999999</v>
      </c>
      <c r="Y44" s="521">
        <v>14.57399</v>
      </c>
      <c r="Z44" s="125">
        <f t="shared" si="39"/>
        <v>5.7030399999999997</v>
      </c>
      <c r="AA44" s="125">
        <f t="shared" si="40"/>
        <v>7.3475800000000007</v>
      </c>
      <c r="AB44" s="125">
        <f t="shared" si="40"/>
        <v>-1.644540000000001</v>
      </c>
      <c r="AC44" s="128">
        <f t="shared" si="41"/>
        <v>0.28125618002241942</v>
      </c>
      <c r="AD44" s="314">
        <f t="shared" si="42"/>
        <v>0.36235977359603455</v>
      </c>
      <c r="AE44" s="129">
        <f t="shared" si="43"/>
        <v>-8.1103593573615115E-2</v>
      </c>
      <c r="AF44" s="128">
        <f t="shared" si="44"/>
        <v>1.288361996408933</v>
      </c>
      <c r="AG44" s="129">
        <f t="shared" si="45"/>
        <v>-0.28836199640893295</v>
      </c>
      <c r="AH44" s="656">
        <v>1987</v>
      </c>
      <c r="AI44" s="82" t="s">
        <v>439</v>
      </c>
      <c r="AJ44" s="82" t="s">
        <v>16</v>
      </c>
      <c r="AK44" s="82" t="s">
        <v>48</v>
      </c>
      <c r="AL44" s="493" t="s">
        <v>313</v>
      </c>
      <c r="AM44" s="519">
        <v>22.762229999999999</v>
      </c>
      <c r="AN44" s="520">
        <v>17.24596</v>
      </c>
      <c r="AO44" s="521">
        <v>20.113510000000002</v>
      </c>
      <c r="AP44" s="124">
        <f t="shared" si="16"/>
        <v>2.6487199999999973</v>
      </c>
      <c r="AQ44" s="125">
        <f t="shared" si="17"/>
        <v>5.5162699999999987</v>
      </c>
      <c r="AR44" s="126">
        <f t="shared" si="18"/>
        <v>-2.8675500000000014</v>
      </c>
      <c r="AS44" s="314">
        <f t="shared" si="19"/>
        <v>0.11636469713204714</v>
      </c>
      <c r="AT44" s="314">
        <f t="shared" si="20"/>
        <v>0.2423431271892077</v>
      </c>
      <c r="AU44" s="314">
        <f t="shared" si="21"/>
        <v>-0.12597843005716056</v>
      </c>
      <c r="AV44" s="128">
        <f t="shared" si="22"/>
        <v>2.082617264187987</v>
      </c>
      <c r="AW44" s="129">
        <f t="shared" si="23"/>
        <v>-1.0826172641879868</v>
      </c>
      <c r="AX44" s="656">
        <v>1987</v>
      </c>
      <c r="AY44" s="82" t="s">
        <v>439</v>
      </c>
      <c r="AZ44" s="82" t="s">
        <v>16</v>
      </c>
      <c r="BA44" s="82" t="s">
        <v>48</v>
      </c>
      <c r="BB44" s="493" t="s">
        <v>313</v>
      </c>
      <c r="BC44" s="519">
        <v>76.705470000000005</v>
      </c>
      <c r="BD44" s="520">
        <v>25.173449999999999</v>
      </c>
      <c r="BE44" s="521">
        <v>24.809190000000001</v>
      </c>
      <c r="BF44" s="124">
        <f t="shared" si="46"/>
        <v>51.896280000000004</v>
      </c>
      <c r="BG44" s="125">
        <f t="shared" si="47"/>
        <v>51.532020000000003</v>
      </c>
      <c r="BH44" s="126">
        <f t="shared" si="47"/>
        <v>0.36425999999999803</v>
      </c>
      <c r="BI44" s="314">
        <f t="shared" si="48"/>
        <v>0.67656556957411251</v>
      </c>
      <c r="BJ44" s="314">
        <f t="shared" si="49"/>
        <v>0.67181675570203792</v>
      </c>
      <c r="BK44" s="314">
        <f t="shared" si="50"/>
        <v>4.7488138720745473E-3</v>
      </c>
      <c r="BL44" s="128">
        <f t="shared" si="51"/>
        <v>0.99298099979420484</v>
      </c>
      <c r="BM44" s="129">
        <f t="shared" si="52"/>
        <v>7.019000205795059E-3</v>
      </c>
    </row>
    <row r="45" spans="1:65" ht="11.45" customHeight="1">
      <c r="A45" s="656">
        <v>1981</v>
      </c>
      <c r="B45" s="87" t="s">
        <v>514</v>
      </c>
      <c r="C45" s="82" t="s">
        <v>439</v>
      </c>
      <c r="D45" s="82" t="s">
        <v>18</v>
      </c>
      <c r="E45" s="82" t="s">
        <v>49</v>
      </c>
      <c r="F45" s="493" t="s">
        <v>313</v>
      </c>
      <c r="G45" s="519">
        <v>25.44642</v>
      </c>
      <c r="H45" s="520">
        <v>17.493390000000002</v>
      </c>
      <c r="I45" s="521">
        <v>18.93112</v>
      </c>
      <c r="J45" s="125">
        <f t="shared" si="32"/>
        <v>6.5152999999999999</v>
      </c>
      <c r="K45" s="125">
        <f t="shared" si="33"/>
        <v>7.9530299999999983</v>
      </c>
      <c r="L45" s="125">
        <f t="shared" si="33"/>
        <v>-1.4377299999999984</v>
      </c>
      <c r="M45" s="128">
        <f t="shared" si="34"/>
        <v>0.25603994589415718</v>
      </c>
      <c r="N45" s="314">
        <f t="shared" si="35"/>
        <v>0.312540231592499</v>
      </c>
      <c r="O45" s="129">
        <f t="shared" si="36"/>
        <v>-5.6500285698341784E-2</v>
      </c>
      <c r="P45" s="128">
        <f t="shared" si="37"/>
        <v>1.2206698079904224</v>
      </c>
      <c r="Q45" s="129">
        <f t="shared" si="38"/>
        <v>-0.2206698079904223</v>
      </c>
      <c r="R45" s="656">
        <v>1981</v>
      </c>
      <c r="S45" s="82" t="s">
        <v>439</v>
      </c>
      <c r="T45" s="82" t="s">
        <v>18</v>
      </c>
      <c r="U45" s="82" t="s">
        <v>49</v>
      </c>
      <c r="V45" s="493" t="s">
        <v>313</v>
      </c>
      <c r="W45" s="519">
        <v>19.332799999999999</v>
      </c>
      <c r="X45" s="520">
        <v>14.397650000000001</v>
      </c>
      <c r="Y45" s="521">
        <v>15.94014</v>
      </c>
      <c r="Z45" s="125">
        <f t="shared" si="39"/>
        <v>3.3926599999999993</v>
      </c>
      <c r="AA45" s="125">
        <f t="shared" si="40"/>
        <v>4.9351499999999984</v>
      </c>
      <c r="AB45" s="125">
        <f t="shared" si="40"/>
        <v>-1.542489999999999</v>
      </c>
      <c r="AC45" s="128">
        <f t="shared" si="41"/>
        <v>0.17548725482082261</v>
      </c>
      <c r="AD45" s="314">
        <f t="shared" si="42"/>
        <v>0.25527342133576092</v>
      </c>
      <c r="AE45" s="129">
        <f t="shared" si="43"/>
        <v>-7.9786166514938292E-2</v>
      </c>
      <c r="AF45" s="128">
        <f t="shared" si="44"/>
        <v>1.4546550494302404</v>
      </c>
      <c r="AG45" s="129">
        <f t="shared" si="45"/>
        <v>-0.45465504943024038</v>
      </c>
      <c r="AH45" s="656">
        <v>1981</v>
      </c>
      <c r="AI45" s="82" t="s">
        <v>439</v>
      </c>
      <c r="AJ45" s="82" t="s">
        <v>18</v>
      </c>
      <c r="AK45" s="82" t="s">
        <v>49</v>
      </c>
      <c r="AL45" s="493" t="s">
        <v>313</v>
      </c>
      <c r="AM45" s="519">
        <v>24.53454</v>
      </c>
      <c r="AN45" s="520">
        <v>19.138549999999999</v>
      </c>
      <c r="AO45" s="521">
        <v>21.41245</v>
      </c>
      <c r="AP45" s="124">
        <f t="shared" si="16"/>
        <v>3.12209</v>
      </c>
      <c r="AQ45" s="125">
        <f t="shared" si="17"/>
        <v>5.3959900000000012</v>
      </c>
      <c r="AR45" s="126">
        <f t="shared" si="18"/>
        <v>-2.2739000000000011</v>
      </c>
      <c r="AS45" s="314">
        <f t="shared" si="19"/>
        <v>0.12725284435738352</v>
      </c>
      <c r="AT45" s="314">
        <f t="shared" si="20"/>
        <v>0.21993442713823047</v>
      </c>
      <c r="AU45" s="314">
        <f t="shared" si="21"/>
        <v>-9.2681582780846969E-2</v>
      </c>
      <c r="AV45" s="128">
        <f t="shared" si="22"/>
        <v>1.7283262173736187</v>
      </c>
      <c r="AW45" s="129">
        <f t="shared" si="23"/>
        <v>-0.72832621737361869</v>
      </c>
      <c r="AX45" s="656">
        <v>1981</v>
      </c>
      <c r="AY45" s="82" t="s">
        <v>439</v>
      </c>
      <c r="AZ45" s="82" t="s">
        <v>18</v>
      </c>
      <c r="BA45" s="82" t="s">
        <v>49</v>
      </c>
      <c r="BB45" s="493" t="s">
        <v>313</v>
      </c>
      <c r="BC45" s="519">
        <v>74.638109999999998</v>
      </c>
      <c r="BD45" s="520">
        <v>40.245289999999997</v>
      </c>
      <c r="BE45" s="521">
        <v>39.315980000000003</v>
      </c>
      <c r="BF45" s="124">
        <f t="shared" si="46"/>
        <v>35.322129999999994</v>
      </c>
      <c r="BG45" s="125">
        <f t="shared" si="47"/>
        <v>34.39282</v>
      </c>
      <c r="BH45" s="126">
        <f t="shared" si="47"/>
        <v>0.92930999999999386</v>
      </c>
      <c r="BI45" s="314">
        <f t="shared" si="48"/>
        <v>0.4732452362472736</v>
      </c>
      <c r="BJ45" s="314">
        <f t="shared" si="49"/>
        <v>0.4607943582708619</v>
      </c>
      <c r="BK45" s="314">
        <f t="shared" si="50"/>
        <v>1.2450877976411701E-2</v>
      </c>
      <c r="BL45" s="128">
        <f t="shared" si="51"/>
        <v>0.97369043146605272</v>
      </c>
      <c r="BM45" s="129">
        <f t="shared" si="52"/>
        <v>2.6309568533947246E-2</v>
      </c>
    </row>
    <row r="46" spans="1:65" ht="11.45" customHeight="1">
      <c r="A46" s="656">
        <v>1975</v>
      </c>
      <c r="B46" s="87" t="s">
        <v>514</v>
      </c>
      <c r="C46" s="82" t="s">
        <v>439</v>
      </c>
      <c r="D46" s="82" t="s">
        <v>50</v>
      </c>
      <c r="E46" s="82" t="s">
        <v>51</v>
      </c>
      <c r="F46" s="493" t="s">
        <v>313</v>
      </c>
      <c r="G46" s="519">
        <v>25.92653</v>
      </c>
      <c r="H46" s="520">
        <v>18.057449999999999</v>
      </c>
      <c r="I46" s="521">
        <v>19.631419999999999</v>
      </c>
      <c r="J46" s="125">
        <f t="shared" si="32"/>
        <v>6.2951100000000011</v>
      </c>
      <c r="K46" s="125">
        <f t="shared" si="33"/>
        <v>7.8690800000000003</v>
      </c>
      <c r="L46" s="125">
        <f t="shared" si="33"/>
        <v>-1.5739699999999992</v>
      </c>
      <c r="M46" s="128">
        <f t="shared" si="34"/>
        <v>0.24280572834081543</v>
      </c>
      <c r="N46" s="314">
        <f t="shared" si="35"/>
        <v>0.30351458525302077</v>
      </c>
      <c r="O46" s="129">
        <f t="shared" si="36"/>
        <v>-6.0708856912205345E-2</v>
      </c>
      <c r="P46" s="128">
        <f t="shared" si="37"/>
        <v>1.2500305792909097</v>
      </c>
      <c r="Q46" s="129">
        <f t="shared" si="38"/>
        <v>-0.25003057929090977</v>
      </c>
      <c r="R46" s="656">
        <v>1975</v>
      </c>
      <c r="S46" s="82" t="s">
        <v>439</v>
      </c>
      <c r="T46" s="82" t="s">
        <v>50</v>
      </c>
      <c r="U46" s="82" t="s">
        <v>51</v>
      </c>
      <c r="V46" s="493" t="s">
        <v>313</v>
      </c>
      <c r="W46" s="519">
        <v>20.011690000000002</v>
      </c>
      <c r="X46" s="520">
        <v>14.549569999999999</v>
      </c>
      <c r="Y46" s="521">
        <v>16.010829999999999</v>
      </c>
      <c r="Z46" s="125">
        <f t="shared" si="39"/>
        <v>4.000860000000003</v>
      </c>
      <c r="AA46" s="125">
        <f t="shared" si="40"/>
        <v>5.4621200000000023</v>
      </c>
      <c r="AB46" s="125">
        <f t="shared" si="40"/>
        <v>-1.4612599999999993</v>
      </c>
      <c r="AC46" s="128">
        <f t="shared" si="41"/>
        <v>0.19992614316931767</v>
      </c>
      <c r="AD46" s="314">
        <f t="shared" si="42"/>
        <v>0.2729464627924979</v>
      </c>
      <c r="AE46" s="129">
        <f t="shared" si="43"/>
        <v>-7.3020319623180216E-2</v>
      </c>
      <c r="AF46" s="128">
        <f t="shared" si="44"/>
        <v>1.3652364741580556</v>
      </c>
      <c r="AG46" s="129">
        <f t="shared" si="45"/>
        <v>-0.3652364741580556</v>
      </c>
      <c r="AH46" s="656">
        <v>1975</v>
      </c>
      <c r="AI46" s="82" t="s">
        <v>439</v>
      </c>
      <c r="AJ46" s="82" t="s">
        <v>50</v>
      </c>
      <c r="AK46" s="82" t="s">
        <v>51</v>
      </c>
      <c r="AL46" s="493" t="s">
        <v>313</v>
      </c>
      <c r="AM46" s="519">
        <v>24.517469999999999</v>
      </c>
      <c r="AN46" s="520">
        <v>18.056629999999998</v>
      </c>
      <c r="AO46" s="521">
        <v>20.450050000000001</v>
      </c>
      <c r="AP46" s="124">
        <f t="shared" si="16"/>
        <v>4.0674199999999985</v>
      </c>
      <c r="AQ46" s="125">
        <f t="shared" si="17"/>
        <v>6.460840000000001</v>
      </c>
      <c r="AR46" s="126">
        <f t="shared" si="18"/>
        <v>-2.3934200000000025</v>
      </c>
      <c r="AS46" s="314">
        <f t="shared" si="19"/>
        <v>0.16589884682228626</v>
      </c>
      <c r="AT46" s="314">
        <f t="shared" si="20"/>
        <v>0.26351984931561051</v>
      </c>
      <c r="AU46" s="314">
        <f t="shared" si="21"/>
        <v>-9.7621002493324255E-2</v>
      </c>
      <c r="AV46" s="128">
        <f t="shared" si="22"/>
        <v>1.5884368961159663</v>
      </c>
      <c r="AW46" s="129">
        <f t="shared" si="23"/>
        <v>-0.58843689611596628</v>
      </c>
      <c r="AX46" s="656">
        <v>1975</v>
      </c>
      <c r="AY46" s="82" t="s">
        <v>439</v>
      </c>
      <c r="AZ46" s="82" t="s">
        <v>50</v>
      </c>
      <c r="BA46" s="82" t="s">
        <v>51</v>
      </c>
      <c r="BB46" s="493" t="s">
        <v>313</v>
      </c>
      <c r="BC46" s="519">
        <v>77.460210000000004</v>
      </c>
      <c r="BD46" s="520">
        <v>48.708759999999998</v>
      </c>
      <c r="BE46" s="521">
        <v>48.486750000000001</v>
      </c>
      <c r="BF46" s="124">
        <f t="shared" si="46"/>
        <v>28.973460000000003</v>
      </c>
      <c r="BG46" s="125">
        <f t="shared" si="47"/>
        <v>28.751450000000006</v>
      </c>
      <c r="BH46" s="126">
        <f t="shared" si="47"/>
        <v>0.22200999999999738</v>
      </c>
      <c r="BI46" s="314">
        <f t="shared" si="48"/>
        <v>0.3740431377606645</v>
      </c>
      <c r="BJ46" s="314">
        <f t="shared" si="49"/>
        <v>0.37117702107959694</v>
      </c>
      <c r="BK46" s="314">
        <f t="shared" si="50"/>
        <v>2.8661166810675749E-3</v>
      </c>
      <c r="BL46" s="128">
        <f t="shared" si="51"/>
        <v>0.99233747022274876</v>
      </c>
      <c r="BM46" s="129">
        <f t="shared" si="52"/>
        <v>7.6625297772512273E-3</v>
      </c>
    </row>
    <row r="47" spans="1:65" ht="11.45" customHeight="1">
      <c r="A47" s="657">
        <v>1971</v>
      </c>
      <c r="B47" s="91" t="s">
        <v>514</v>
      </c>
      <c r="C47" s="121" t="s">
        <v>439</v>
      </c>
      <c r="D47" s="121" t="s">
        <v>50</v>
      </c>
      <c r="E47" s="121" t="s">
        <v>52</v>
      </c>
      <c r="F47" s="494" t="s">
        <v>313</v>
      </c>
      <c r="G47" s="522">
        <v>26.226559999999999</v>
      </c>
      <c r="H47" s="523">
        <v>21.024519999999999</v>
      </c>
      <c r="I47" s="524">
        <v>22.155200000000001</v>
      </c>
      <c r="J47" s="338">
        <f t="shared" si="32"/>
        <v>4.0713599999999985</v>
      </c>
      <c r="K47" s="338">
        <f t="shared" si="33"/>
        <v>5.2020400000000002</v>
      </c>
      <c r="L47" s="338">
        <f t="shared" si="33"/>
        <v>-1.1306800000000017</v>
      </c>
      <c r="M47" s="526">
        <f t="shared" si="34"/>
        <v>0.15523804875668021</v>
      </c>
      <c r="N47" s="341">
        <f t="shared" si="35"/>
        <v>0.1983500695478172</v>
      </c>
      <c r="O47" s="527">
        <f t="shared" si="36"/>
        <v>-4.311202079113699E-2</v>
      </c>
      <c r="P47" s="526">
        <f t="shared" si="37"/>
        <v>1.2777155545075851</v>
      </c>
      <c r="Q47" s="527">
        <f t="shared" si="38"/>
        <v>-0.27771555450758523</v>
      </c>
      <c r="R47" s="657">
        <v>1971</v>
      </c>
      <c r="S47" s="121" t="s">
        <v>439</v>
      </c>
      <c r="T47" s="121" t="s">
        <v>50</v>
      </c>
      <c r="U47" s="121" t="s">
        <v>52</v>
      </c>
      <c r="V47" s="494" t="s">
        <v>313</v>
      </c>
      <c r="W47" s="522">
        <v>19.485530000000001</v>
      </c>
      <c r="X47" s="523">
        <v>16.52618</v>
      </c>
      <c r="Y47" s="524">
        <v>17.650320000000001</v>
      </c>
      <c r="Z47" s="338">
        <f t="shared" si="39"/>
        <v>1.83521</v>
      </c>
      <c r="AA47" s="338">
        <f t="shared" si="40"/>
        <v>2.9593500000000006</v>
      </c>
      <c r="AB47" s="338">
        <f t="shared" si="40"/>
        <v>-1.1241400000000006</v>
      </c>
      <c r="AC47" s="526">
        <f t="shared" si="41"/>
        <v>9.418322211405078E-2</v>
      </c>
      <c r="AD47" s="341">
        <f t="shared" si="42"/>
        <v>0.15187423693376575</v>
      </c>
      <c r="AE47" s="527">
        <f t="shared" si="43"/>
        <v>-5.7691014819714968E-2</v>
      </c>
      <c r="AF47" s="526">
        <f t="shared" si="44"/>
        <v>1.612540254248833</v>
      </c>
      <c r="AG47" s="527">
        <f t="shared" si="45"/>
        <v>-0.61254025424883285</v>
      </c>
      <c r="AH47" s="657">
        <v>1971</v>
      </c>
      <c r="AI47" s="121" t="s">
        <v>439</v>
      </c>
      <c r="AJ47" s="121" t="s">
        <v>50</v>
      </c>
      <c r="AK47" s="121" t="s">
        <v>52</v>
      </c>
      <c r="AL47" s="494" t="s">
        <v>313</v>
      </c>
      <c r="AM47" s="522">
        <v>25.21161</v>
      </c>
      <c r="AN47" s="523">
        <v>21.460640000000001</v>
      </c>
      <c r="AO47" s="524">
        <v>22.984269999999999</v>
      </c>
      <c r="AP47" s="337">
        <f t="shared" si="16"/>
        <v>2.2273400000000017</v>
      </c>
      <c r="AQ47" s="338">
        <f t="shared" si="17"/>
        <v>3.7509699999999988</v>
      </c>
      <c r="AR47" s="525">
        <f t="shared" si="18"/>
        <v>-1.5236299999999972</v>
      </c>
      <c r="AS47" s="341">
        <f t="shared" si="19"/>
        <v>8.8345805761710638E-2</v>
      </c>
      <c r="AT47" s="341">
        <f t="shared" si="20"/>
        <v>0.14877947104528425</v>
      </c>
      <c r="AU47" s="341">
        <f t="shared" si="21"/>
        <v>-6.0433665283573607E-2</v>
      </c>
      <c r="AV47" s="526">
        <f t="shared" si="22"/>
        <v>1.6840581141630806</v>
      </c>
      <c r="AW47" s="527">
        <f t="shared" si="23"/>
        <v>-0.6840581141630806</v>
      </c>
      <c r="AX47" s="657">
        <v>1971</v>
      </c>
      <c r="AY47" s="121" t="s">
        <v>439</v>
      </c>
      <c r="AZ47" s="121" t="s">
        <v>50</v>
      </c>
      <c r="BA47" s="121" t="s">
        <v>52</v>
      </c>
      <c r="BB47" s="494" t="s">
        <v>313</v>
      </c>
      <c r="BC47" s="522">
        <v>76.370159999999998</v>
      </c>
      <c r="BD47" s="523">
        <v>52.11777</v>
      </c>
      <c r="BE47" s="524">
        <v>51.805019999999999</v>
      </c>
      <c r="BF47" s="337">
        <f t="shared" si="46"/>
        <v>24.56514</v>
      </c>
      <c r="BG47" s="338">
        <f t="shared" si="47"/>
        <v>24.252389999999998</v>
      </c>
      <c r="BH47" s="525">
        <f t="shared" si="47"/>
        <v>0.31275000000000119</v>
      </c>
      <c r="BI47" s="341">
        <f t="shared" si="48"/>
        <v>0.32165887828439799</v>
      </c>
      <c r="BJ47" s="341">
        <f t="shared" si="49"/>
        <v>0.31756369241599075</v>
      </c>
      <c r="BK47" s="341">
        <f t="shared" si="50"/>
        <v>4.0951858684072579E-3</v>
      </c>
      <c r="BL47" s="526">
        <f t="shared" si="51"/>
        <v>0.98726854396107655</v>
      </c>
      <c r="BM47" s="527">
        <f t="shared" si="52"/>
        <v>1.2731456038923498E-2</v>
      </c>
    </row>
    <row r="48" spans="1:65" ht="11.45" customHeight="1">
      <c r="A48" s="658">
        <v>2015</v>
      </c>
      <c r="B48" s="360" t="s">
        <v>517</v>
      </c>
      <c r="C48" s="136" t="s">
        <v>684</v>
      </c>
      <c r="D48" s="136" t="s">
        <v>623</v>
      </c>
      <c r="E48" s="136" t="s">
        <v>685</v>
      </c>
      <c r="F48" s="495" t="s">
        <v>401</v>
      </c>
      <c r="G48" s="567">
        <v>34.043489999999998</v>
      </c>
      <c r="H48" s="568">
        <v>23.244060000000001</v>
      </c>
      <c r="I48" s="569">
        <v>23.244060000000001</v>
      </c>
      <c r="J48" s="565">
        <f t="shared" si="32"/>
        <v>10.799429999999997</v>
      </c>
      <c r="K48" s="565">
        <f t="shared" si="33"/>
        <v>10.799429999999997</v>
      </c>
      <c r="L48" s="565"/>
      <c r="M48" s="622">
        <f t="shared" si="34"/>
        <v>0.31722452662755779</v>
      </c>
      <c r="N48" s="623">
        <f t="shared" si="35"/>
        <v>0.31722452662755779</v>
      </c>
      <c r="O48" s="624"/>
      <c r="P48" s="622">
        <f t="shared" si="37"/>
        <v>1</v>
      </c>
      <c r="Q48" s="624"/>
      <c r="R48" s="658">
        <v>2015</v>
      </c>
      <c r="S48" s="136" t="s">
        <v>684</v>
      </c>
      <c r="T48" s="136" t="s">
        <v>623</v>
      </c>
      <c r="U48" s="136" t="s">
        <v>685</v>
      </c>
      <c r="V48" s="495" t="s">
        <v>401</v>
      </c>
      <c r="W48" s="567">
        <v>27.85568</v>
      </c>
      <c r="X48" s="568">
        <v>20.45684</v>
      </c>
      <c r="Y48" s="569">
        <v>20.45684</v>
      </c>
      <c r="Z48" s="565">
        <f t="shared" si="39"/>
        <v>7.3988399999999999</v>
      </c>
      <c r="AA48" s="565">
        <f t="shared" si="40"/>
        <v>7.3988399999999999</v>
      </c>
      <c r="AB48" s="565"/>
      <c r="AC48" s="622">
        <f t="shared" si="41"/>
        <v>0.26561333272065157</v>
      </c>
      <c r="AD48" s="623">
        <f t="shared" si="42"/>
        <v>0.26561333272065157</v>
      </c>
      <c r="AE48" s="624"/>
      <c r="AF48" s="622">
        <f t="shared" si="44"/>
        <v>1</v>
      </c>
      <c r="AG48" s="624"/>
      <c r="AH48" s="658">
        <v>2015</v>
      </c>
      <c r="AI48" s="136" t="s">
        <v>684</v>
      </c>
      <c r="AJ48" s="136" t="s">
        <v>623</v>
      </c>
      <c r="AK48" s="136" t="s">
        <v>685</v>
      </c>
      <c r="AL48" s="495" t="s">
        <v>401</v>
      </c>
      <c r="AM48" s="567">
        <v>34.724930000000001</v>
      </c>
      <c r="AN48" s="568">
        <v>27.752749999999999</v>
      </c>
      <c r="AO48" s="569">
        <v>27.752749999999999</v>
      </c>
      <c r="AP48" s="564">
        <f t="shared" si="16"/>
        <v>6.9721800000000016</v>
      </c>
      <c r="AQ48" s="565">
        <f t="shared" si="17"/>
        <v>6.9721800000000016</v>
      </c>
      <c r="AR48" s="566"/>
      <c r="AS48" s="623">
        <f t="shared" si="19"/>
        <v>0.20078312612869204</v>
      </c>
      <c r="AT48" s="623">
        <f t="shared" si="20"/>
        <v>0.20078312612869204</v>
      </c>
      <c r="AU48" s="623"/>
      <c r="AV48" s="622">
        <f t="shared" si="22"/>
        <v>1</v>
      </c>
      <c r="AW48" s="624"/>
      <c r="AX48" s="658">
        <v>2015</v>
      </c>
      <c r="AY48" s="136" t="s">
        <v>684</v>
      </c>
      <c r="AZ48" s="136" t="s">
        <v>623</v>
      </c>
      <c r="BA48" s="136" t="s">
        <v>685</v>
      </c>
      <c r="BB48" s="495" t="s">
        <v>401</v>
      </c>
      <c r="BC48" s="567">
        <v>63.166969999999999</v>
      </c>
      <c r="BD48" s="568">
        <v>28.0791</v>
      </c>
      <c r="BE48" s="569">
        <v>28.0791</v>
      </c>
      <c r="BF48" s="564">
        <f t="shared" si="46"/>
        <v>35.087869999999995</v>
      </c>
      <c r="BG48" s="565">
        <f t="shared" si="47"/>
        <v>35.087869999999995</v>
      </c>
      <c r="BH48" s="566"/>
      <c r="BI48" s="623">
        <f t="shared" si="48"/>
        <v>0.55547812408921937</v>
      </c>
      <c r="BJ48" s="623">
        <f t="shared" si="49"/>
        <v>0.55547812408921937</v>
      </c>
      <c r="BK48" s="623"/>
      <c r="BL48" s="622">
        <f t="shared" si="51"/>
        <v>1</v>
      </c>
      <c r="BM48" s="624"/>
    </row>
    <row r="49" spans="1:65" ht="11.45" customHeight="1">
      <c r="A49" s="659">
        <v>2013</v>
      </c>
      <c r="B49" s="90" t="s">
        <v>517</v>
      </c>
      <c r="C49" s="119" t="s">
        <v>684</v>
      </c>
      <c r="D49" s="119" t="s">
        <v>680</v>
      </c>
      <c r="E49" s="119" t="s">
        <v>686</v>
      </c>
      <c r="F49" s="496" t="s">
        <v>401</v>
      </c>
      <c r="G49" s="561">
        <v>33.152819999999998</v>
      </c>
      <c r="H49" s="562">
        <v>22.860099999999999</v>
      </c>
      <c r="I49" s="563">
        <v>22.860099999999999</v>
      </c>
      <c r="J49" s="153">
        <f t="shared" si="32"/>
        <v>10.292719999999999</v>
      </c>
      <c r="K49" s="153">
        <f t="shared" si="33"/>
        <v>10.292719999999999</v>
      </c>
      <c r="L49" s="153"/>
      <c r="M49" s="156">
        <f t="shared" si="34"/>
        <v>0.31046288068405642</v>
      </c>
      <c r="N49" s="155">
        <f t="shared" si="35"/>
        <v>0.31046288068405642</v>
      </c>
      <c r="O49" s="157"/>
      <c r="P49" s="156">
        <f t="shared" si="37"/>
        <v>1</v>
      </c>
      <c r="Q49" s="157"/>
      <c r="R49" s="659">
        <v>2013</v>
      </c>
      <c r="S49" s="119" t="s">
        <v>684</v>
      </c>
      <c r="T49" s="119" t="s">
        <v>680</v>
      </c>
      <c r="U49" s="119" t="s">
        <v>686</v>
      </c>
      <c r="V49" s="496" t="s">
        <v>401</v>
      </c>
      <c r="W49" s="561">
        <v>26.78088</v>
      </c>
      <c r="X49" s="562">
        <v>19.731439999999999</v>
      </c>
      <c r="Y49" s="563">
        <v>19.731439999999999</v>
      </c>
      <c r="Z49" s="153">
        <f t="shared" si="39"/>
        <v>7.0494400000000006</v>
      </c>
      <c r="AA49" s="153">
        <f t="shared" si="40"/>
        <v>7.0494400000000006</v>
      </c>
      <c r="AB49" s="153"/>
      <c r="AC49" s="156">
        <f t="shared" si="41"/>
        <v>0.2632266004701862</v>
      </c>
      <c r="AD49" s="155">
        <f t="shared" si="42"/>
        <v>0.2632266004701862</v>
      </c>
      <c r="AE49" s="157"/>
      <c r="AF49" s="156">
        <f t="shared" si="44"/>
        <v>1</v>
      </c>
      <c r="AG49" s="157"/>
      <c r="AH49" s="659">
        <v>2013</v>
      </c>
      <c r="AI49" s="119" t="s">
        <v>684</v>
      </c>
      <c r="AJ49" s="119" t="s">
        <v>680</v>
      </c>
      <c r="AK49" s="119" t="s">
        <v>686</v>
      </c>
      <c r="AL49" s="496" t="s">
        <v>401</v>
      </c>
      <c r="AM49" s="561">
        <v>35.445929999999997</v>
      </c>
      <c r="AN49" s="562">
        <v>29.178899999999999</v>
      </c>
      <c r="AO49" s="563">
        <v>29.178899999999999</v>
      </c>
      <c r="AP49" s="152">
        <f t="shared" si="16"/>
        <v>6.2670299999999983</v>
      </c>
      <c r="AQ49" s="153">
        <f t="shared" si="17"/>
        <v>6.2670299999999983</v>
      </c>
      <c r="AR49" s="154"/>
      <c r="AS49" s="155">
        <f t="shared" si="19"/>
        <v>0.17680534831502515</v>
      </c>
      <c r="AT49" s="155">
        <f t="shared" si="20"/>
        <v>0.17680534831502515</v>
      </c>
      <c r="AU49" s="155"/>
      <c r="AV49" s="156">
        <f t="shared" si="22"/>
        <v>1</v>
      </c>
      <c r="AW49" s="157"/>
      <c r="AX49" s="659">
        <v>2013</v>
      </c>
      <c r="AY49" s="119" t="s">
        <v>684</v>
      </c>
      <c r="AZ49" s="119" t="s">
        <v>680</v>
      </c>
      <c r="BA49" s="119" t="s">
        <v>686</v>
      </c>
      <c r="BB49" s="496" t="s">
        <v>401</v>
      </c>
      <c r="BC49" s="561">
        <v>61.429229999999997</v>
      </c>
      <c r="BD49" s="562">
        <v>25.62227</v>
      </c>
      <c r="BE49" s="563">
        <v>25.62227</v>
      </c>
      <c r="BF49" s="152">
        <f t="shared" si="46"/>
        <v>35.806959999999997</v>
      </c>
      <c r="BG49" s="153">
        <f t="shared" si="47"/>
        <v>35.806959999999997</v>
      </c>
      <c r="BH49" s="154"/>
      <c r="BI49" s="155">
        <f t="shared" si="48"/>
        <v>0.58289775079388095</v>
      </c>
      <c r="BJ49" s="155">
        <f t="shared" si="49"/>
        <v>0.58289775079388095</v>
      </c>
      <c r="BK49" s="155"/>
      <c r="BL49" s="156">
        <f t="shared" si="51"/>
        <v>1</v>
      </c>
      <c r="BM49" s="157"/>
    </row>
    <row r="50" spans="1:65" ht="11.45" customHeight="1">
      <c r="A50" s="659">
        <v>2011</v>
      </c>
      <c r="B50" s="90" t="s">
        <v>517</v>
      </c>
      <c r="C50" s="119" t="s">
        <v>684</v>
      </c>
      <c r="D50" s="119" t="s">
        <v>4</v>
      </c>
      <c r="E50" s="119" t="s">
        <v>687</v>
      </c>
      <c r="F50" s="496" t="s">
        <v>401</v>
      </c>
      <c r="G50" s="561">
        <v>34.401949999999999</v>
      </c>
      <c r="H50" s="562">
        <v>23.823789999999999</v>
      </c>
      <c r="I50" s="563">
        <v>23.823789999999999</v>
      </c>
      <c r="J50" s="153">
        <f t="shared" si="32"/>
        <v>10.57816</v>
      </c>
      <c r="K50" s="153">
        <f t="shared" si="33"/>
        <v>10.57816</v>
      </c>
      <c r="L50" s="153"/>
      <c r="M50" s="156">
        <f t="shared" si="34"/>
        <v>0.30748722092788344</v>
      </c>
      <c r="N50" s="155">
        <f t="shared" si="35"/>
        <v>0.30748722092788344</v>
      </c>
      <c r="O50" s="157"/>
      <c r="P50" s="156">
        <f t="shared" si="37"/>
        <v>1</v>
      </c>
      <c r="Q50" s="157"/>
      <c r="R50" s="659">
        <v>2011</v>
      </c>
      <c r="S50" s="119" t="s">
        <v>684</v>
      </c>
      <c r="T50" s="119" t="s">
        <v>4</v>
      </c>
      <c r="U50" s="119" t="s">
        <v>687</v>
      </c>
      <c r="V50" s="496" t="s">
        <v>401</v>
      </c>
      <c r="W50" s="561">
        <v>28.082370000000001</v>
      </c>
      <c r="X50" s="562">
        <v>20.85369</v>
      </c>
      <c r="Y50" s="563">
        <v>20.85369</v>
      </c>
      <c r="Z50" s="153">
        <f t="shared" si="39"/>
        <v>7.2286800000000007</v>
      </c>
      <c r="AA50" s="153">
        <f t="shared" si="40"/>
        <v>7.2286800000000007</v>
      </c>
      <c r="AB50" s="153"/>
      <c r="AC50" s="156">
        <f t="shared" si="41"/>
        <v>0.25740989809620773</v>
      </c>
      <c r="AD50" s="155">
        <f t="shared" si="42"/>
        <v>0.25740989809620773</v>
      </c>
      <c r="AE50" s="157"/>
      <c r="AF50" s="156">
        <f t="shared" si="44"/>
        <v>1</v>
      </c>
      <c r="AG50" s="157"/>
      <c r="AH50" s="659">
        <v>2011</v>
      </c>
      <c r="AI50" s="119" t="s">
        <v>684</v>
      </c>
      <c r="AJ50" s="119" t="s">
        <v>4</v>
      </c>
      <c r="AK50" s="119" t="s">
        <v>687</v>
      </c>
      <c r="AL50" s="496" t="s">
        <v>401</v>
      </c>
      <c r="AM50" s="561">
        <v>38.292549999999999</v>
      </c>
      <c r="AN50" s="562">
        <v>31.496849999999998</v>
      </c>
      <c r="AO50" s="563">
        <v>31.496849999999998</v>
      </c>
      <c r="AP50" s="152">
        <f t="shared" ref="AP50:AP89" si="53">AM50-AO50</f>
        <v>6.7957000000000001</v>
      </c>
      <c r="AQ50" s="153">
        <f t="shared" ref="AQ50:AQ89" si="54">AM50-AN50</f>
        <v>6.7957000000000001</v>
      </c>
      <c r="AR50" s="154"/>
      <c r="AS50" s="155">
        <f t="shared" ref="AS50:AS89" si="55">(AM50-AO50)/AM50</f>
        <v>0.17746794089189674</v>
      </c>
      <c r="AT50" s="155">
        <f t="shared" ref="AT50:AT89" si="56">(AM50-AN50)/AM50</f>
        <v>0.17746794089189674</v>
      </c>
      <c r="AU50" s="155"/>
      <c r="AV50" s="156">
        <f t="shared" ref="AV50:AV89" si="57">(AM50-AN50)/(AM50-AO50)</f>
        <v>1</v>
      </c>
      <c r="AW50" s="157"/>
      <c r="AX50" s="659">
        <v>2011</v>
      </c>
      <c r="AY50" s="119" t="s">
        <v>684</v>
      </c>
      <c r="AZ50" s="119" t="s">
        <v>4</v>
      </c>
      <c r="BA50" s="119" t="s">
        <v>687</v>
      </c>
      <c r="BB50" s="496" t="s">
        <v>401</v>
      </c>
      <c r="BC50" s="561">
        <v>60.455190000000002</v>
      </c>
      <c r="BD50" s="562">
        <v>22.95318</v>
      </c>
      <c r="BE50" s="563">
        <v>22.95318</v>
      </c>
      <c r="BF50" s="152">
        <f t="shared" si="46"/>
        <v>37.502009999999999</v>
      </c>
      <c r="BG50" s="153">
        <f t="shared" si="47"/>
        <v>37.502009999999999</v>
      </c>
      <c r="BH50" s="154"/>
      <c r="BI50" s="155">
        <f t="shared" si="48"/>
        <v>0.62032738628395667</v>
      </c>
      <c r="BJ50" s="155">
        <f t="shared" si="49"/>
        <v>0.62032738628395667</v>
      </c>
      <c r="BK50" s="155"/>
      <c r="BL50" s="156">
        <f t="shared" si="51"/>
        <v>1</v>
      </c>
      <c r="BM50" s="157"/>
    </row>
    <row r="51" spans="1:65" ht="11.45" customHeight="1">
      <c r="A51" s="659">
        <v>2009</v>
      </c>
      <c r="B51" s="90" t="s">
        <v>517</v>
      </c>
      <c r="C51" s="119" t="s">
        <v>684</v>
      </c>
      <c r="D51" s="119" t="s">
        <v>4</v>
      </c>
      <c r="E51" s="119" t="s">
        <v>688</v>
      </c>
      <c r="F51" s="496" t="s">
        <v>401</v>
      </c>
      <c r="G51" s="561">
        <v>34.692480000000003</v>
      </c>
      <c r="H51" s="562">
        <v>23.695930000000001</v>
      </c>
      <c r="I51" s="563">
        <v>23.695930000000001</v>
      </c>
      <c r="J51" s="153">
        <f t="shared" si="32"/>
        <v>10.996550000000003</v>
      </c>
      <c r="K51" s="153">
        <f t="shared" si="33"/>
        <v>10.996550000000003</v>
      </c>
      <c r="L51" s="153"/>
      <c r="M51" s="156">
        <f t="shared" si="34"/>
        <v>0.31697215073698976</v>
      </c>
      <c r="N51" s="155">
        <f t="shared" si="35"/>
        <v>0.31697215073698976</v>
      </c>
      <c r="O51" s="157"/>
      <c r="P51" s="156">
        <f t="shared" si="37"/>
        <v>1</v>
      </c>
      <c r="Q51" s="157"/>
      <c r="R51" s="659">
        <v>2009</v>
      </c>
      <c r="S51" s="119" t="s">
        <v>684</v>
      </c>
      <c r="T51" s="119" t="s">
        <v>4</v>
      </c>
      <c r="U51" s="119" t="s">
        <v>688</v>
      </c>
      <c r="V51" s="496" t="s">
        <v>401</v>
      </c>
      <c r="W51" s="561">
        <v>29.108709999999999</v>
      </c>
      <c r="X51" s="562">
        <v>21.015799999999999</v>
      </c>
      <c r="Y51" s="563">
        <v>21.015799999999999</v>
      </c>
      <c r="Z51" s="153">
        <f t="shared" si="39"/>
        <v>8.0929099999999998</v>
      </c>
      <c r="AA51" s="153">
        <f t="shared" si="40"/>
        <v>8.0929099999999998</v>
      </c>
      <c r="AB51" s="153"/>
      <c r="AC51" s="156">
        <f t="shared" si="41"/>
        <v>0.27802365683673375</v>
      </c>
      <c r="AD51" s="155">
        <f t="shared" si="42"/>
        <v>0.27802365683673375</v>
      </c>
      <c r="AE51" s="157"/>
      <c r="AF51" s="156">
        <f t="shared" si="44"/>
        <v>1</v>
      </c>
      <c r="AG51" s="157"/>
      <c r="AH51" s="659">
        <v>2009</v>
      </c>
      <c r="AI51" s="119" t="s">
        <v>684</v>
      </c>
      <c r="AJ51" s="119" t="s">
        <v>4</v>
      </c>
      <c r="AK51" s="119" t="s">
        <v>688</v>
      </c>
      <c r="AL51" s="496" t="s">
        <v>401</v>
      </c>
      <c r="AM51" s="561">
        <v>37.265239999999999</v>
      </c>
      <c r="AN51" s="562">
        <v>29.572610000000001</v>
      </c>
      <c r="AO51" s="563">
        <v>29.572610000000001</v>
      </c>
      <c r="AP51" s="152">
        <f t="shared" si="53"/>
        <v>7.6926299999999976</v>
      </c>
      <c r="AQ51" s="153">
        <f t="shared" si="54"/>
        <v>7.6926299999999976</v>
      </c>
      <c r="AR51" s="154"/>
      <c r="AS51" s="155">
        <f t="shared" si="55"/>
        <v>0.20642910122140629</v>
      </c>
      <c r="AT51" s="155">
        <f t="shared" si="56"/>
        <v>0.20642910122140629</v>
      </c>
      <c r="AU51" s="155"/>
      <c r="AV51" s="156">
        <f t="shared" si="57"/>
        <v>1</v>
      </c>
      <c r="AW51" s="157"/>
      <c r="AX51" s="659">
        <v>2009</v>
      </c>
      <c r="AY51" s="119" t="s">
        <v>684</v>
      </c>
      <c r="AZ51" s="119" t="s">
        <v>4</v>
      </c>
      <c r="BA51" s="119" t="s">
        <v>688</v>
      </c>
      <c r="BB51" s="496" t="s">
        <v>401</v>
      </c>
      <c r="BC51" s="561">
        <v>60.267330000000001</v>
      </c>
      <c r="BD51" s="562">
        <v>24.396450000000002</v>
      </c>
      <c r="BE51" s="563">
        <v>24.396450000000002</v>
      </c>
      <c r="BF51" s="152">
        <f t="shared" si="46"/>
        <v>35.87088</v>
      </c>
      <c r="BG51" s="153">
        <f t="shared" si="47"/>
        <v>35.87088</v>
      </c>
      <c r="BH51" s="154"/>
      <c r="BI51" s="155">
        <f t="shared" si="48"/>
        <v>0.59519610375969867</v>
      </c>
      <c r="BJ51" s="155">
        <f t="shared" si="49"/>
        <v>0.59519610375969867</v>
      </c>
      <c r="BK51" s="155"/>
      <c r="BL51" s="156">
        <f t="shared" si="51"/>
        <v>1</v>
      </c>
      <c r="BM51" s="157"/>
    </row>
    <row r="52" spans="1:65" ht="11.45" customHeight="1">
      <c r="A52" s="659">
        <v>2006</v>
      </c>
      <c r="B52" s="90" t="s">
        <v>517</v>
      </c>
      <c r="C52" s="119" t="s">
        <v>684</v>
      </c>
      <c r="D52" s="119" t="s">
        <v>6</v>
      </c>
      <c r="E52" s="119" t="s">
        <v>689</v>
      </c>
      <c r="F52" s="496" t="s">
        <v>401</v>
      </c>
      <c r="G52" s="561">
        <v>33.39087</v>
      </c>
      <c r="H52" s="562">
        <v>25.27861</v>
      </c>
      <c r="I52" s="563">
        <v>25.27861</v>
      </c>
      <c r="J52" s="153">
        <f t="shared" si="32"/>
        <v>8.1122599999999991</v>
      </c>
      <c r="K52" s="153">
        <f t="shared" si="33"/>
        <v>8.1122599999999991</v>
      </c>
      <c r="L52" s="153"/>
      <c r="M52" s="156">
        <f t="shared" si="34"/>
        <v>0.24294844668617496</v>
      </c>
      <c r="N52" s="155">
        <f t="shared" si="35"/>
        <v>0.24294844668617496</v>
      </c>
      <c r="O52" s="157"/>
      <c r="P52" s="156">
        <f t="shared" si="37"/>
        <v>1</v>
      </c>
      <c r="Q52" s="157"/>
      <c r="R52" s="659">
        <v>2006</v>
      </c>
      <c r="S52" s="119" t="s">
        <v>684</v>
      </c>
      <c r="T52" s="119" t="s">
        <v>6</v>
      </c>
      <c r="U52" s="119" t="s">
        <v>689</v>
      </c>
      <c r="V52" s="496" t="s">
        <v>401</v>
      </c>
      <c r="W52" s="561">
        <v>27.94417</v>
      </c>
      <c r="X52" s="562">
        <v>21.53079</v>
      </c>
      <c r="Y52" s="563">
        <v>21.53079</v>
      </c>
      <c r="Z52" s="153">
        <f t="shared" si="39"/>
        <v>6.4133800000000001</v>
      </c>
      <c r="AA52" s="153">
        <f t="shared" si="40"/>
        <v>6.4133800000000001</v>
      </c>
      <c r="AB52" s="153"/>
      <c r="AC52" s="156">
        <f t="shared" si="41"/>
        <v>0.22950690609168209</v>
      </c>
      <c r="AD52" s="155">
        <f t="shared" si="42"/>
        <v>0.22950690609168209</v>
      </c>
      <c r="AE52" s="157"/>
      <c r="AF52" s="156">
        <f t="shared" si="44"/>
        <v>1</v>
      </c>
      <c r="AG52" s="157"/>
      <c r="AH52" s="659">
        <v>2006</v>
      </c>
      <c r="AI52" s="119" t="s">
        <v>684</v>
      </c>
      <c r="AJ52" s="119" t="s">
        <v>6</v>
      </c>
      <c r="AK52" s="119" t="s">
        <v>689</v>
      </c>
      <c r="AL52" s="496" t="s">
        <v>401</v>
      </c>
      <c r="AM52" s="561">
        <v>36.747839999999997</v>
      </c>
      <c r="AN52" s="562">
        <v>31.428540000000002</v>
      </c>
      <c r="AO52" s="563">
        <v>31.428540000000002</v>
      </c>
      <c r="AP52" s="152">
        <f t="shared" si="53"/>
        <v>5.3192999999999948</v>
      </c>
      <c r="AQ52" s="153">
        <f t="shared" si="54"/>
        <v>5.3192999999999948</v>
      </c>
      <c r="AR52" s="154"/>
      <c r="AS52" s="155">
        <f t="shared" si="55"/>
        <v>0.14475136497818636</v>
      </c>
      <c r="AT52" s="155">
        <f t="shared" si="56"/>
        <v>0.14475136497818636</v>
      </c>
      <c r="AU52" s="155"/>
      <c r="AV52" s="156">
        <f t="shared" si="57"/>
        <v>1</v>
      </c>
      <c r="AW52" s="157"/>
      <c r="AX52" s="659">
        <v>2006</v>
      </c>
      <c r="AY52" s="119" t="s">
        <v>684</v>
      </c>
      <c r="AZ52" s="119" t="s">
        <v>6</v>
      </c>
      <c r="BA52" s="119" t="s">
        <v>689</v>
      </c>
      <c r="BB52" s="496" t="s">
        <v>401</v>
      </c>
      <c r="BC52" s="561">
        <v>58.745959999999997</v>
      </c>
      <c r="BD52" s="562">
        <v>30.551310000000001</v>
      </c>
      <c r="BE52" s="563">
        <v>30.551310000000001</v>
      </c>
      <c r="BF52" s="152">
        <f t="shared" si="46"/>
        <v>28.194649999999996</v>
      </c>
      <c r="BG52" s="153">
        <f t="shared" si="47"/>
        <v>28.194649999999996</v>
      </c>
      <c r="BH52" s="154"/>
      <c r="BI52" s="155">
        <f t="shared" si="48"/>
        <v>0.4799419398372245</v>
      </c>
      <c r="BJ52" s="155">
        <f t="shared" si="49"/>
        <v>0.4799419398372245</v>
      </c>
      <c r="BK52" s="155"/>
      <c r="BL52" s="156">
        <f t="shared" si="51"/>
        <v>1</v>
      </c>
      <c r="BM52" s="157"/>
    </row>
    <row r="53" spans="1:65" ht="11.45" customHeight="1">
      <c r="A53" s="659">
        <v>2003</v>
      </c>
      <c r="B53" s="90" t="s">
        <v>517</v>
      </c>
      <c r="C53" s="119" t="s">
        <v>684</v>
      </c>
      <c r="D53" s="119" t="s">
        <v>8</v>
      </c>
      <c r="E53" s="119" t="s">
        <v>690</v>
      </c>
      <c r="F53" s="496" t="s">
        <v>401</v>
      </c>
      <c r="G53" s="561">
        <v>34.149050000000003</v>
      </c>
      <c r="H53" s="562">
        <v>26.118449999999999</v>
      </c>
      <c r="I53" s="563">
        <v>26.118449999999999</v>
      </c>
      <c r="J53" s="153">
        <f t="shared" si="32"/>
        <v>8.0306000000000033</v>
      </c>
      <c r="K53" s="153">
        <f t="shared" si="33"/>
        <v>8.0306000000000033</v>
      </c>
      <c r="L53" s="153"/>
      <c r="M53" s="156">
        <f t="shared" si="34"/>
        <v>0.23516320366159535</v>
      </c>
      <c r="N53" s="155">
        <f t="shared" si="35"/>
        <v>0.23516320366159535</v>
      </c>
      <c r="O53" s="157"/>
      <c r="P53" s="156">
        <f t="shared" si="37"/>
        <v>1</v>
      </c>
      <c r="Q53" s="157"/>
      <c r="R53" s="659">
        <v>2003</v>
      </c>
      <c r="S53" s="119" t="s">
        <v>684</v>
      </c>
      <c r="T53" s="119" t="s">
        <v>8</v>
      </c>
      <c r="U53" s="119" t="s">
        <v>690</v>
      </c>
      <c r="V53" s="496" t="s">
        <v>401</v>
      </c>
      <c r="W53" s="561">
        <v>29.219049999999999</v>
      </c>
      <c r="X53" s="562">
        <v>22.649789999999999</v>
      </c>
      <c r="Y53" s="563">
        <v>22.649789999999999</v>
      </c>
      <c r="Z53" s="153">
        <f t="shared" si="39"/>
        <v>6.5692599999999999</v>
      </c>
      <c r="AA53" s="153">
        <f t="shared" si="40"/>
        <v>6.5692599999999999</v>
      </c>
      <c r="AB53" s="153"/>
      <c r="AC53" s="156">
        <f t="shared" si="41"/>
        <v>0.22482798037581647</v>
      </c>
      <c r="AD53" s="155">
        <f t="shared" si="42"/>
        <v>0.22482798037581647</v>
      </c>
      <c r="AE53" s="157"/>
      <c r="AF53" s="156">
        <f t="shared" si="44"/>
        <v>1</v>
      </c>
      <c r="AG53" s="157"/>
      <c r="AH53" s="659">
        <v>2003</v>
      </c>
      <c r="AI53" s="119" t="s">
        <v>684</v>
      </c>
      <c r="AJ53" s="119" t="s">
        <v>8</v>
      </c>
      <c r="AK53" s="119" t="s">
        <v>690</v>
      </c>
      <c r="AL53" s="496" t="s">
        <v>401</v>
      </c>
      <c r="AM53" s="561">
        <v>38.01587</v>
      </c>
      <c r="AN53" s="562">
        <v>32.731850000000001</v>
      </c>
      <c r="AO53" s="563">
        <v>32.731850000000001</v>
      </c>
      <c r="AP53" s="152">
        <f t="shared" si="53"/>
        <v>5.2840199999999982</v>
      </c>
      <c r="AQ53" s="153">
        <f t="shared" si="54"/>
        <v>5.2840199999999982</v>
      </c>
      <c r="AR53" s="154"/>
      <c r="AS53" s="155">
        <f t="shared" si="55"/>
        <v>0.13899510914783741</v>
      </c>
      <c r="AT53" s="155">
        <f t="shared" si="56"/>
        <v>0.13899510914783741</v>
      </c>
      <c r="AU53" s="155"/>
      <c r="AV53" s="156">
        <f t="shared" si="57"/>
        <v>1</v>
      </c>
      <c r="AW53" s="157"/>
      <c r="AX53" s="659">
        <v>2003</v>
      </c>
      <c r="AY53" s="119" t="s">
        <v>684</v>
      </c>
      <c r="AZ53" s="119" t="s">
        <v>8</v>
      </c>
      <c r="BA53" s="119" t="s">
        <v>690</v>
      </c>
      <c r="BB53" s="496" t="s">
        <v>401</v>
      </c>
      <c r="BC53" s="561">
        <v>56.656350000000003</v>
      </c>
      <c r="BD53" s="562">
        <v>26.777539999999998</v>
      </c>
      <c r="BE53" s="563">
        <v>26.777539999999998</v>
      </c>
      <c r="BF53" s="152">
        <f t="shared" si="46"/>
        <v>29.878810000000005</v>
      </c>
      <c r="BG53" s="153">
        <f t="shared" si="47"/>
        <v>29.878810000000005</v>
      </c>
      <c r="BH53" s="154"/>
      <c r="BI53" s="155">
        <f t="shared" si="48"/>
        <v>0.52736912985040518</v>
      </c>
      <c r="BJ53" s="155">
        <f t="shared" si="49"/>
        <v>0.52736912985040518</v>
      </c>
      <c r="BK53" s="155"/>
      <c r="BL53" s="156">
        <f t="shared" si="51"/>
        <v>1</v>
      </c>
      <c r="BM53" s="157"/>
    </row>
    <row r="54" spans="1:65" ht="11.45" customHeight="1">
      <c r="A54" s="659">
        <v>2000</v>
      </c>
      <c r="B54" s="90" t="s">
        <v>517</v>
      </c>
      <c r="C54" s="119" t="s">
        <v>684</v>
      </c>
      <c r="D54" s="119" t="s">
        <v>10</v>
      </c>
      <c r="E54" s="119" t="s">
        <v>691</v>
      </c>
      <c r="F54" s="496" t="s">
        <v>401</v>
      </c>
      <c r="G54" s="561">
        <v>35.23077</v>
      </c>
      <c r="H54" s="562">
        <v>26.242789999999999</v>
      </c>
      <c r="I54" s="563">
        <v>26.242789999999999</v>
      </c>
      <c r="J54" s="153">
        <f t="shared" si="32"/>
        <v>8.9879800000000003</v>
      </c>
      <c r="K54" s="153">
        <f t="shared" si="33"/>
        <v>8.9879800000000003</v>
      </c>
      <c r="L54" s="153"/>
      <c r="M54" s="156">
        <f t="shared" si="34"/>
        <v>0.2551173306742941</v>
      </c>
      <c r="N54" s="155">
        <f t="shared" si="35"/>
        <v>0.2551173306742941</v>
      </c>
      <c r="O54" s="157"/>
      <c r="P54" s="156">
        <f t="shared" si="37"/>
        <v>1</v>
      </c>
      <c r="Q54" s="157"/>
      <c r="R54" s="659">
        <v>2000</v>
      </c>
      <c r="S54" s="119" t="s">
        <v>684</v>
      </c>
      <c r="T54" s="119" t="s">
        <v>10</v>
      </c>
      <c r="U54" s="119" t="s">
        <v>691</v>
      </c>
      <c r="V54" s="496" t="s">
        <v>401</v>
      </c>
      <c r="W54" s="561">
        <v>30.599460000000001</v>
      </c>
      <c r="X54" s="562">
        <v>23.259519999999998</v>
      </c>
      <c r="Y54" s="563">
        <v>23.259519999999998</v>
      </c>
      <c r="Z54" s="153">
        <f t="shared" si="39"/>
        <v>7.3399400000000021</v>
      </c>
      <c r="AA54" s="153">
        <f t="shared" si="40"/>
        <v>7.3399400000000021</v>
      </c>
      <c r="AB54" s="153"/>
      <c r="AC54" s="156">
        <f t="shared" si="41"/>
        <v>0.23987155328884896</v>
      </c>
      <c r="AD54" s="155">
        <f t="shared" si="42"/>
        <v>0.23987155328884896</v>
      </c>
      <c r="AE54" s="157"/>
      <c r="AF54" s="156">
        <f t="shared" si="44"/>
        <v>1</v>
      </c>
      <c r="AG54" s="157"/>
      <c r="AH54" s="659">
        <v>2000</v>
      </c>
      <c r="AI54" s="119" t="s">
        <v>684</v>
      </c>
      <c r="AJ54" s="119" t="s">
        <v>10</v>
      </c>
      <c r="AK54" s="119" t="s">
        <v>691</v>
      </c>
      <c r="AL54" s="496" t="s">
        <v>401</v>
      </c>
      <c r="AM54" s="561">
        <v>38.265090000000001</v>
      </c>
      <c r="AN54" s="562">
        <v>32.642380000000003</v>
      </c>
      <c r="AO54" s="563">
        <v>32.642380000000003</v>
      </c>
      <c r="AP54" s="152">
        <f t="shared" si="53"/>
        <v>5.6227099999999979</v>
      </c>
      <c r="AQ54" s="153">
        <f t="shared" si="54"/>
        <v>5.6227099999999979</v>
      </c>
      <c r="AR54" s="154"/>
      <c r="AS54" s="155">
        <f t="shared" si="55"/>
        <v>0.14694098458934757</v>
      </c>
      <c r="AT54" s="155">
        <f t="shared" si="56"/>
        <v>0.14694098458934757</v>
      </c>
      <c r="AU54" s="155"/>
      <c r="AV54" s="156">
        <f t="shared" si="57"/>
        <v>1</v>
      </c>
      <c r="AW54" s="157"/>
      <c r="AX54" s="659">
        <v>2000</v>
      </c>
      <c r="AY54" s="119" t="s">
        <v>684</v>
      </c>
      <c r="AZ54" s="119" t="s">
        <v>10</v>
      </c>
      <c r="BA54" s="119" t="s">
        <v>691</v>
      </c>
      <c r="BB54" s="496" t="s">
        <v>401</v>
      </c>
      <c r="BC54" s="561">
        <v>57.018619999999999</v>
      </c>
      <c r="BD54" s="562">
        <v>21.98301</v>
      </c>
      <c r="BE54" s="563">
        <v>21.98301</v>
      </c>
      <c r="BF54" s="152">
        <f t="shared" si="46"/>
        <v>35.035609999999998</v>
      </c>
      <c r="BG54" s="153">
        <f t="shared" si="47"/>
        <v>35.035609999999998</v>
      </c>
      <c r="BH54" s="154"/>
      <c r="BI54" s="155">
        <f t="shared" si="48"/>
        <v>0.61445910125499348</v>
      </c>
      <c r="BJ54" s="155">
        <f t="shared" si="49"/>
        <v>0.61445910125499348</v>
      </c>
      <c r="BK54" s="155"/>
      <c r="BL54" s="156">
        <f t="shared" si="51"/>
        <v>1</v>
      </c>
      <c r="BM54" s="157"/>
    </row>
    <row r="55" spans="1:65" ht="11.45" customHeight="1">
      <c r="A55" s="659">
        <v>1998</v>
      </c>
      <c r="B55" s="90" t="s">
        <v>517</v>
      </c>
      <c r="C55" s="119" t="s">
        <v>684</v>
      </c>
      <c r="D55" s="119" t="s">
        <v>10</v>
      </c>
      <c r="E55" s="119" t="s">
        <v>692</v>
      </c>
      <c r="F55" s="496" t="s">
        <v>401</v>
      </c>
      <c r="G55" s="561">
        <v>34.241520000000001</v>
      </c>
      <c r="H55" s="562">
        <v>26.88017</v>
      </c>
      <c r="I55" s="563">
        <v>26.88017</v>
      </c>
      <c r="J55" s="153">
        <f t="shared" si="32"/>
        <v>7.3613500000000016</v>
      </c>
      <c r="K55" s="153">
        <f t="shared" si="33"/>
        <v>7.3613500000000016</v>
      </c>
      <c r="L55" s="153"/>
      <c r="M55" s="156">
        <f t="shared" si="34"/>
        <v>0.21498315495340165</v>
      </c>
      <c r="N55" s="155">
        <f t="shared" si="35"/>
        <v>0.21498315495340165</v>
      </c>
      <c r="O55" s="157"/>
      <c r="P55" s="156">
        <f t="shared" si="37"/>
        <v>1</v>
      </c>
      <c r="Q55" s="157"/>
      <c r="R55" s="659">
        <v>1998</v>
      </c>
      <c r="S55" s="119" t="s">
        <v>684</v>
      </c>
      <c r="T55" s="119" t="s">
        <v>10</v>
      </c>
      <c r="U55" s="119" t="s">
        <v>692</v>
      </c>
      <c r="V55" s="496" t="s">
        <v>401</v>
      </c>
      <c r="W55" s="561">
        <v>29.287980000000001</v>
      </c>
      <c r="X55" s="562">
        <v>23.163150000000002</v>
      </c>
      <c r="Y55" s="563">
        <v>23.163150000000002</v>
      </c>
      <c r="Z55" s="153">
        <f t="shared" si="39"/>
        <v>6.1248299999999993</v>
      </c>
      <c r="AA55" s="153">
        <f t="shared" si="40"/>
        <v>6.1248299999999993</v>
      </c>
      <c r="AB55" s="153"/>
      <c r="AC55" s="156">
        <f t="shared" si="41"/>
        <v>0.20912435750092698</v>
      </c>
      <c r="AD55" s="155">
        <f t="shared" si="42"/>
        <v>0.20912435750092698</v>
      </c>
      <c r="AE55" s="157"/>
      <c r="AF55" s="156">
        <f t="shared" si="44"/>
        <v>1</v>
      </c>
      <c r="AG55" s="157"/>
      <c r="AH55" s="659">
        <v>1998</v>
      </c>
      <c r="AI55" s="119" t="s">
        <v>684</v>
      </c>
      <c r="AJ55" s="119" t="s">
        <v>10</v>
      </c>
      <c r="AK55" s="119" t="s">
        <v>692</v>
      </c>
      <c r="AL55" s="496" t="s">
        <v>401</v>
      </c>
      <c r="AM55" s="561">
        <v>38.087310000000002</v>
      </c>
      <c r="AN55" s="562">
        <v>33.12153</v>
      </c>
      <c r="AO55" s="563">
        <v>33.12153</v>
      </c>
      <c r="AP55" s="152">
        <f t="shared" si="53"/>
        <v>4.9657800000000023</v>
      </c>
      <c r="AQ55" s="153">
        <f t="shared" si="54"/>
        <v>4.9657800000000023</v>
      </c>
      <c r="AR55" s="154"/>
      <c r="AS55" s="155">
        <f t="shared" si="55"/>
        <v>0.13037885847018343</v>
      </c>
      <c r="AT55" s="155">
        <f t="shared" si="56"/>
        <v>0.13037885847018343</v>
      </c>
      <c r="AU55" s="155"/>
      <c r="AV55" s="156">
        <f t="shared" si="57"/>
        <v>1</v>
      </c>
      <c r="AW55" s="157"/>
      <c r="AX55" s="659">
        <v>1998</v>
      </c>
      <c r="AY55" s="119" t="s">
        <v>684</v>
      </c>
      <c r="AZ55" s="119" t="s">
        <v>10</v>
      </c>
      <c r="BA55" s="119" t="s">
        <v>692</v>
      </c>
      <c r="BB55" s="496" t="s">
        <v>401</v>
      </c>
      <c r="BC55" s="561">
        <v>56.243580000000001</v>
      </c>
      <c r="BD55" s="562">
        <v>28.404810000000001</v>
      </c>
      <c r="BE55" s="563">
        <v>28.404810000000001</v>
      </c>
      <c r="BF55" s="152">
        <f t="shared" si="46"/>
        <v>27.83877</v>
      </c>
      <c r="BG55" s="153">
        <f t="shared" si="47"/>
        <v>27.83877</v>
      </c>
      <c r="BH55" s="154"/>
      <c r="BI55" s="155">
        <f t="shared" si="48"/>
        <v>0.49496795900972163</v>
      </c>
      <c r="BJ55" s="155">
        <f t="shared" si="49"/>
        <v>0.49496795900972163</v>
      </c>
      <c r="BK55" s="155"/>
      <c r="BL55" s="156">
        <f t="shared" si="51"/>
        <v>1</v>
      </c>
      <c r="BM55" s="157"/>
    </row>
    <row r="56" spans="1:65" ht="11.45" customHeight="1">
      <c r="A56" s="659">
        <v>1996</v>
      </c>
      <c r="B56" s="90" t="s">
        <v>517</v>
      </c>
      <c r="C56" s="119" t="s">
        <v>684</v>
      </c>
      <c r="D56" s="119" t="s">
        <v>12</v>
      </c>
      <c r="E56" s="119" t="s">
        <v>693</v>
      </c>
      <c r="F56" s="496" t="s">
        <v>401</v>
      </c>
      <c r="G56" s="561">
        <v>34.297960000000003</v>
      </c>
      <c r="H56" s="562">
        <v>26.543220000000002</v>
      </c>
      <c r="I56" s="563">
        <v>26.543220000000002</v>
      </c>
      <c r="J56" s="153">
        <f t="shared" si="32"/>
        <v>7.7547400000000017</v>
      </c>
      <c r="K56" s="153">
        <f t="shared" si="33"/>
        <v>7.7547400000000017</v>
      </c>
      <c r="L56" s="153"/>
      <c r="M56" s="156">
        <f t="shared" si="34"/>
        <v>0.22609916158278803</v>
      </c>
      <c r="N56" s="155">
        <f t="shared" si="35"/>
        <v>0.22609916158278803</v>
      </c>
      <c r="O56" s="157"/>
      <c r="P56" s="156">
        <f t="shared" si="37"/>
        <v>1</v>
      </c>
      <c r="Q56" s="157"/>
      <c r="R56" s="659">
        <v>1996</v>
      </c>
      <c r="S56" s="119" t="s">
        <v>684</v>
      </c>
      <c r="T56" s="119" t="s">
        <v>12</v>
      </c>
      <c r="U56" s="119" t="s">
        <v>693</v>
      </c>
      <c r="V56" s="496" t="s">
        <v>401</v>
      </c>
      <c r="W56" s="561">
        <v>29.700199999999999</v>
      </c>
      <c r="X56" s="562">
        <v>22.951059999999998</v>
      </c>
      <c r="Y56" s="563">
        <v>22.951059999999998</v>
      </c>
      <c r="Z56" s="153">
        <f t="shared" si="39"/>
        <v>6.7491400000000006</v>
      </c>
      <c r="AA56" s="153">
        <f t="shared" si="40"/>
        <v>6.7491400000000006</v>
      </c>
      <c r="AB56" s="153"/>
      <c r="AC56" s="156">
        <f t="shared" si="41"/>
        <v>0.22724224079299132</v>
      </c>
      <c r="AD56" s="155">
        <f t="shared" si="42"/>
        <v>0.22724224079299132</v>
      </c>
      <c r="AE56" s="157"/>
      <c r="AF56" s="156">
        <f t="shared" si="44"/>
        <v>1</v>
      </c>
      <c r="AG56" s="157"/>
      <c r="AH56" s="659">
        <v>1996</v>
      </c>
      <c r="AI56" s="119" t="s">
        <v>684</v>
      </c>
      <c r="AJ56" s="119" t="s">
        <v>12</v>
      </c>
      <c r="AK56" s="119" t="s">
        <v>693</v>
      </c>
      <c r="AL56" s="496" t="s">
        <v>401</v>
      </c>
      <c r="AM56" s="561">
        <v>38.020029999999998</v>
      </c>
      <c r="AN56" s="562">
        <v>32.92286</v>
      </c>
      <c r="AO56" s="563">
        <v>32.92286</v>
      </c>
      <c r="AP56" s="152">
        <f t="shared" si="53"/>
        <v>5.0971699999999984</v>
      </c>
      <c r="AQ56" s="153">
        <f t="shared" si="54"/>
        <v>5.0971699999999984</v>
      </c>
      <c r="AR56" s="154"/>
      <c r="AS56" s="155">
        <f t="shared" si="55"/>
        <v>0.13406538606097887</v>
      </c>
      <c r="AT56" s="155">
        <f t="shared" si="56"/>
        <v>0.13406538606097887</v>
      </c>
      <c r="AU56" s="155"/>
      <c r="AV56" s="156">
        <f t="shared" si="57"/>
        <v>1</v>
      </c>
      <c r="AW56" s="157"/>
      <c r="AX56" s="659">
        <v>1996</v>
      </c>
      <c r="AY56" s="119" t="s">
        <v>684</v>
      </c>
      <c r="AZ56" s="119" t="s">
        <v>12</v>
      </c>
      <c r="BA56" s="119" t="s">
        <v>693</v>
      </c>
      <c r="BB56" s="496" t="s">
        <v>401</v>
      </c>
      <c r="BC56" s="561">
        <v>55.915950000000002</v>
      </c>
      <c r="BD56" s="562">
        <v>26.837820000000001</v>
      </c>
      <c r="BE56" s="563">
        <v>26.837820000000001</v>
      </c>
      <c r="BF56" s="152">
        <f t="shared" si="46"/>
        <v>29.078130000000002</v>
      </c>
      <c r="BG56" s="153">
        <f t="shared" si="47"/>
        <v>29.078130000000002</v>
      </c>
      <c r="BH56" s="154"/>
      <c r="BI56" s="155">
        <f t="shared" si="48"/>
        <v>0.52003283499609687</v>
      </c>
      <c r="BJ56" s="155">
        <f t="shared" si="49"/>
        <v>0.52003283499609687</v>
      </c>
      <c r="BK56" s="155"/>
      <c r="BL56" s="156">
        <f t="shared" si="51"/>
        <v>1</v>
      </c>
      <c r="BM56" s="157"/>
    </row>
    <row r="57" spans="1:65" ht="11.45" customHeight="1">
      <c r="A57" s="659">
        <v>1994</v>
      </c>
      <c r="B57" s="90" t="s">
        <v>517</v>
      </c>
      <c r="C57" s="119" t="s">
        <v>684</v>
      </c>
      <c r="D57" s="119" t="s">
        <v>12</v>
      </c>
      <c r="E57" s="119" t="s">
        <v>694</v>
      </c>
      <c r="F57" s="496" t="s">
        <v>401</v>
      </c>
      <c r="G57" s="561">
        <v>35.190989999999999</v>
      </c>
      <c r="H57" s="562">
        <v>27.023060000000001</v>
      </c>
      <c r="I57" s="563">
        <v>27.023060000000001</v>
      </c>
      <c r="J57" s="153">
        <f t="shared" si="32"/>
        <v>8.1679299999999984</v>
      </c>
      <c r="K57" s="153">
        <f t="shared" si="33"/>
        <v>8.1679299999999984</v>
      </c>
      <c r="L57" s="153"/>
      <c r="M57" s="156">
        <f t="shared" si="34"/>
        <v>0.23210287633283402</v>
      </c>
      <c r="N57" s="155">
        <f t="shared" si="35"/>
        <v>0.23210287633283402</v>
      </c>
      <c r="O57" s="157"/>
      <c r="P57" s="156">
        <f t="shared" si="37"/>
        <v>1</v>
      </c>
      <c r="Q57" s="157"/>
      <c r="R57" s="659">
        <v>1994</v>
      </c>
      <c r="S57" s="119" t="s">
        <v>684</v>
      </c>
      <c r="T57" s="119" t="s">
        <v>12</v>
      </c>
      <c r="U57" s="119" t="s">
        <v>694</v>
      </c>
      <c r="V57" s="496" t="s">
        <v>401</v>
      </c>
      <c r="W57" s="561">
        <v>29.915959999999998</v>
      </c>
      <c r="X57" s="562">
        <v>23.277450000000002</v>
      </c>
      <c r="Y57" s="563">
        <v>23.277450000000002</v>
      </c>
      <c r="Z57" s="153">
        <f t="shared" si="39"/>
        <v>6.6385099999999966</v>
      </c>
      <c r="AA57" s="153">
        <f t="shared" si="40"/>
        <v>6.6385099999999966</v>
      </c>
      <c r="AB57" s="153"/>
      <c r="AC57" s="156">
        <f t="shared" si="41"/>
        <v>0.22190529737304091</v>
      </c>
      <c r="AD57" s="155">
        <f t="shared" si="42"/>
        <v>0.22190529737304091</v>
      </c>
      <c r="AE57" s="157"/>
      <c r="AF57" s="156">
        <f t="shared" si="44"/>
        <v>1</v>
      </c>
      <c r="AG57" s="157"/>
      <c r="AH57" s="659">
        <v>1994</v>
      </c>
      <c r="AI57" s="119" t="s">
        <v>684</v>
      </c>
      <c r="AJ57" s="119" t="s">
        <v>12</v>
      </c>
      <c r="AK57" s="119" t="s">
        <v>694</v>
      </c>
      <c r="AL57" s="496" t="s">
        <v>401</v>
      </c>
      <c r="AM57" s="561">
        <v>39.182000000000002</v>
      </c>
      <c r="AN57" s="562">
        <v>33.351900000000001</v>
      </c>
      <c r="AO57" s="563">
        <v>33.351900000000001</v>
      </c>
      <c r="AP57" s="152">
        <f t="shared" si="53"/>
        <v>5.8301000000000016</v>
      </c>
      <c r="AQ57" s="153">
        <f t="shared" si="54"/>
        <v>5.8301000000000016</v>
      </c>
      <c r="AR57" s="154"/>
      <c r="AS57" s="155">
        <f t="shared" si="55"/>
        <v>0.14879536521872291</v>
      </c>
      <c r="AT57" s="155">
        <f t="shared" si="56"/>
        <v>0.14879536521872291</v>
      </c>
      <c r="AU57" s="155"/>
      <c r="AV57" s="156">
        <f t="shared" si="57"/>
        <v>1</v>
      </c>
      <c r="AW57" s="157"/>
      <c r="AX57" s="659">
        <v>1994</v>
      </c>
      <c r="AY57" s="119" t="s">
        <v>684</v>
      </c>
      <c r="AZ57" s="119" t="s">
        <v>12</v>
      </c>
      <c r="BA57" s="119" t="s">
        <v>694</v>
      </c>
      <c r="BB57" s="496" t="s">
        <v>401</v>
      </c>
      <c r="BC57" s="561">
        <v>59.96069</v>
      </c>
      <c r="BD57" s="562">
        <v>29.548310000000001</v>
      </c>
      <c r="BE57" s="563">
        <v>29.548310000000001</v>
      </c>
      <c r="BF57" s="152">
        <f t="shared" si="46"/>
        <v>30.412379999999999</v>
      </c>
      <c r="BG57" s="153">
        <f t="shared" si="47"/>
        <v>30.412379999999999</v>
      </c>
      <c r="BH57" s="154"/>
      <c r="BI57" s="155">
        <f t="shared" si="48"/>
        <v>0.50720530400834274</v>
      </c>
      <c r="BJ57" s="155">
        <f t="shared" si="49"/>
        <v>0.50720530400834274</v>
      </c>
      <c r="BK57" s="155"/>
      <c r="BL57" s="156">
        <f t="shared" si="51"/>
        <v>1</v>
      </c>
      <c r="BM57" s="157"/>
    </row>
    <row r="58" spans="1:65" ht="11.45" customHeight="1">
      <c r="A58" s="659">
        <v>1992</v>
      </c>
      <c r="B58" s="90" t="s">
        <v>517</v>
      </c>
      <c r="C58" s="119" t="s">
        <v>684</v>
      </c>
      <c r="D58" s="119" t="s">
        <v>14</v>
      </c>
      <c r="E58" s="119" t="s">
        <v>695</v>
      </c>
      <c r="F58" s="496" t="s">
        <v>401</v>
      </c>
      <c r="G58" s="561">
        <v>33.007860000000001</v>
      </c>
      <c r="H58" s="562">
        <v>25.457380000000001</v>
      </c>
      <c r="I58" s="563">
        <v>25.457380000000001</v>
      </c>
      <c r="J58" s="153">
        <f t="shared" si="32"/>
        <v>7.5504800000000003</v>
      </c>
      <c r="K58" s="153">
        <f t="shared" si="33"/>
        <v>7.5504800000000003</v>
      </c>
      <c r="L58" s="153"/>
      <c r="M58" s="156">
        <f t="shared" si="34"/>
        <v>0.22874794064201678</v>
      </c>
      <c r="N58" s="155">
        <f t="shared" si="35"/>
        <v>0.22874794064201678</v>
      </c>
      <c r="O58" s="157"/>
      <c r="P58" s="156">
        <f t="shared" si="37"/>
        <v>1</v>
      </c>
      <c r="Q58" s="157"/>
      <c r="R58" s="659">
        <v>1992</v>
      </c>
      <c r="S58" s="119" t="s">
        <v>684</v>
      </c>
      <c r="T58" s="119" t="s">
        <v>14</v>
      </c>
      <c r="U58" s="119" t="s">
        <v>695</v>
      </c>
      <c r="V58" s="496" t="s">
        <v>401</v>
      </c>
      <c r="W58" s="561">
        <v>28.163509999999999</v>
      </c>
      <c r="X58" s="562">
        <v>21.595459999999999</v>
      </c>
      <c r="Y58" s="563">
        <v>21.595459999999999</v>
      </c>
      <c r="Z58" s="153">
        <f t="shared" si="39"/>
        <v>6.5680499999999995</v>
      </c>
      <c r="AA58" s="153">
        <f t="shared" si="40"/>
        <v>6.5680499999999995</v>
      </c>
      <c r="AB58" s="153"/>
      <c r="AC58" s="156">
        <f t="shared" si="41"/>
        <v>0.23321134333043003</v>
      </c>
      <c r="AD58" s="155">
        <f t="shared" si="42"/>
        <v>0.23321134333043003</v>
      </c>
      <c r="AE58" s="157"/>
      <c r="AF58" s="156">
        <f t="shared" si="44"/>
        <v>1</v>
      </c>
      <c r="AG58" s="157"/>
      <c r="AH58" s="659">
        <v>1992</v>
      </c>
      <c r="AI58" s="119" t="s">
        <v>684</v>
      </c>
      <c r="AJ58" s="119" t="s">
        <v>14</v>
      </c>
      <c r="AK58" s="119" t="s">
        <v>695</v>
      </c>
      <c r="AL58" s="496" t="s">
        <v>401</v>
      </c>
      <c r="AM58" s="561">
        <v>37.004170000000002</v>
      </c>
      <c r="AN58" s="562">
        <v>31.760809999999999</v>
      </c>
      <c r="AO58" s="563">
        <v>31.760809999999999</v>
      </c>
      <c r="AP58" s="152">
        <f t="shared" si="53"/>
        <v>5.2433600000000027</v>
      </c>
      <c r="AQ58" s="153">
        <f t="shared" si="54"/>
        <v>5.2433600000000027</v>
      </c>
      <c r="AR58" s="154"/>
      <c r="AS58" s="155">
        <f t="shared" si="55"/>
        <v>0.14169646285810497</v>
      </c>
      <c r="AT58" s="155">
        <f t="shared" si="56"/>
        <v>0.14169646285810497</v>
      </c>
      <c r="AU58" s="155"/>
      <c r="AV58" s="156">
        <f t="shared" si="57"/>
        <v>1</v>
      </c>
      <c r="AW58" s="157"/>
      <c r="AX58" s="659">
        <v>1992</v>
      </c>
      <c r="AY58" s="119" t="s">
        <v>684</v>
      </c>
      <c r="AZ58" s="119" t="s">
        <v>14</v>
      </c>
      <c r="BA58" s="119" t="s">
        <v>695</v>
      </c>
      <c r="BB58" s="496" t="s">
        <v>401</v>
      </c>
      <c r="BC58" s="561">
        <v>54.042949999999998</v>
      </c>
      <c r="BD58" s="562">
        <v>26.78106</v>
      </c>
      <c r="BE58" s="563">
        <v>26.78106</v>
      </c>
      <c r="BF58" s="152">
        <f t="shared" si="46"/>
        <v>27.261889999999998</v>
      </c>
      <c r="BG58" s="153">
        <f t="shared" si="47"/>
        <v>27.261889999999998</v>
      </c>
      <c r="BH58" s="154"/>
      <c r="BI58" s="155">
        <f t="shared" si="48"/>
        <v>0.50444859135187847</v>
      </c>
      <c r="BJ58" s="155">
        <f t="shared" si="49"/>
        <v>0.50444859135187847</v>
      </c>
      <c r="BK58" s="155"/>
      <c r="BL58" s="156">
        <f t="shared" si="51"/>
        <v>1</v>
      </c>
      <c r="BM58" s="157"/>
    </row>
    <row r="59" spans="1:65" ht="11.45" customHeight="1">
      <c r="A59" s="660">
        <v>1990</v>
      </c>
      <c r="B59" s="101" t="s">
        <v>517</v>
      </c>
      <c r="C59" s="158" t="s">
        <v>684</v>
      </c>
      <c r="D59" s="158" t="s">
        <v>14</v>
      </c>
      <c r="E59" s="158" t="s">
        <v>696</v>
      </c>
      <c r="F59" s="497" t="s">
        <v>401</v>
      </c>
      <c r="G59" s="570">
        <v>35.285699999999999</v>
      </c>
      <c r="H59" s="571">
        <v>26.13766</v>
      </c>
      <c r="I59" s="572">
        <v>26.13766</v>
      </c>
      <c r="J59" s="160">
        <f t="shared" si="32"/>
        <v>9.1480399999999982</v>
      </c>
      <c r="K59" s="160">
        <f t="shared" si="33"/>
        <v>9.1480399999999982</v>
      </c>
      <c r="L59" s="160"/>
      <c r="M59" s="163">
        <f t="shared" si="34"/>
        <v>0.25925629929404825</v>
      </c>
      <c r="N59" s="162">
        <f t="shared" si="35"/>
        <v>0.25925629929404825</v>
      </c>
      <c r="O59" s="164"/>
      <c r="P59" s="163">
        <f t="shared" si="37"/>
        <v>1</v>
      </c>
      <c r="Q59" s="164"/>
      <c r="R59" s="660">
        <v>1990</v>
      </c>
      <c r="S59" s="158" t="s">
        <v>684</v>
      </c>
      <c r="T59" s="158" t="s">
        <v>14</v>
      </c>
      <c r="U59" s="158" t="s">
        <v>696</v>
      </c>
      <c r="V59" s="497" t="s">
        <v>401</v>
      </c>
      <c r="W59" s="570">
        <v>30.053709999999999</v>
      </c>
      <c r="X59" s="571">
        <v>22.467649999999999</v>
      </c>
      <c r="Y59" s="572">
        <v>22.467649999999999</v>
      </c>
      <c r="Z59" s="160">
        <f t="shared" si="39"/>
        <v>7.5860599999999998</v>
      </c>
      <c r="AA59" s="160">
        <f t="shared" si="40"/>
        <v>7.5860599999999998</v>
      </c>
      <c r="AB59" s="160"/>
      <c r="AC59" s="163">
        <f t="shared" si="41"/>
        <v>0.25241675653355278</v>
      </c>
      <c r="AD59" s="162">
        <f t="shared" si="42"/>
        <v>0.25241675653355278</v>
      </c>
      <c r="AE59" s="164"/>
      <c r="AF59" s="163">
        <f t="shared" si="44"/>
        <v>1</v>
      </c>
      <c r="AG59" s="164"/>
      <c r="AH59" s="660">
        <v>1990</v>
      </c>
      <c r="AI59" s="158" t="s">
        <v>684</v>
      </c>
      <c r="AJ59" s="158" t="s">
        <v>14</v>
      </c>
      <c r="AK59" s="158" t="s">
        <v>696</v>
      </c>
      <c r="AL59" s="497" t="s">
        <v>401</v>
      </c>
      <c r="AM59" s="570">
        <v>40.009419999999999</v>
      </c>
      <c r="AN59" s="571">
        <v>33.435589999999998</v>
      </c>
      <c r="AO59" s="572">
        <v>33.435589999999998</v>
      </c>
      <c r="AP59" s="159">
        <f t="shared" si="53"/>
        <v>6.573830000000001</v>
      </c>
      <c r="AQ59" s="160">
        <f t="shared" si="54"/>
        <v>6.573830000000001</v>
      </c>
      <c r="AR59" s="161"/>
      <c r="AS59" s="162">
        <f t="shared" si="55"/>
        <v>0.16430705568838541</v>
      </c>
      <c r="AT59" s="162">
        <f t="shared" si="56"/>
        <v>0.16430705568838541</v>
      </c>
      <c r="AU59" s="162"/>
      <c r="AV59" s="163">
        <f t="shared" si="57"/>
        <v>1</v>
      </c>
      <c r="AW59" s="164"/>
      <c r="AX59" s="660">
        <v>1990</v>
      </c>
      <c r="AY59" s="158" t="s">
        <v>684</v>
      </c>
      <c r="AZ59" s="158" t="s">
        <v>14</v>
      </c>
      <c r="BA59" s="158" t="s">
        <v>696</v>
      </c>
      <c r="BB59" s="497" t="s">
        <v>401</v>
      </c>
      <c r="BC59" s="570">
        <v>55.749630000000003</v>
      </c>
      <c r="BD59" s="571">
        <v>20.792310000000001</v>
      </c>
      <c r="BE59" s="572">
        <v>20.792310000000001</v>
      </c>
      <c r="BF59" s="159">
        <f t="shared" si="46"/>
        <v>34.957320000000003</v>
      </c>
      <c r="BG59" s="160">
        <f t="shared" si="47"/>
        <v>34.957320000000003</v>
      </c>
      <c r="BH59" s="161"/>
      <c r="BI59" s="162">
        <f t="shared" si="48"/>
        <v>0.62704129157449118</v>
      </c>
      <c r="BJ59" s="162">
        <f t="shared" si="49"/>
        <v>0.62704129157449118</v>
      </c>
      <c r="BK59" s="162"/>
      <c r="BL59" s="163">
        <f t="shared" si="51"/>
        <v>1</v>
      </c>
      <c r="BM59" s="164"/>
    </row>
    <row r="60" spans="1:65" ht="11.45" customHeight="1">
      <c r="A60" s="656">
        <v>2013</v>
      </c>
      <c r="B60" s="87" t="s">
        <v>515</v>
      </c>
      <c r="C60" s="82" t="s">
        <v>632</v>
      </c>
      <c r="D60" s="82" t="s">
        <v>20</v>
      </c>
      <c r="E60" s="82" t="s">
        <v>613</v>
      </c>
      <c r="F60" s="506" t="s">
        <v>630</v>
      </c>
      <c r="G60" s="124">
        <v>35.46566</v>
      </c>
      <c r="H60" s="125"/>
      <c r="I60" s="126">
        <v>26.886189999999999</v>
      </c>
      <c r="J60" s="124">
        <f t="shared" si="32"/>
        <v>8.5794700000000006</v>
      </c>
      <c r="K60" s="125"/>
      <c r="L60" s="126"/>
      <c r="M60" s="314">
        <f t="shared" si="34"/>
        <v>0.24190921584428432</v>
      </c>
      <c r="N60" s="314"/>
      <c r="O60" s="314"/>
      <c r="P60" s="128"/>
      <c r="Q60" s="129"/>
      <c r="R60" s="651">
        <v>2013</v>
      </c>
      <c r="S60" s="82" t="s">
        <v>632</v>
      </c>
      <c r="T60" s="82" t="s">
        <v>20</v>
      </c>
      <c r="U60" s="82" t="s">
        <v>613</v>
      </c>
      <c r="V60" s="82" t="s">
        <v>630</v>
      </c>
      <c r="W60" s="548">
        <v>32.104239999999997</v>
      </c>
      <c r="X60" s="549"/>
      <c r="Y60" s="550">
        <v>25.282869999999999</v>
      </c>
      <c r="Z60" s="124">
        <f t="shared" ref="Z60" si="58">W60-Y60</f>
        <v>6.8213699999999982</v>
      </c>
      <c r="AA60" s="125"/>
      <c r="AB60" s="126"/>
      <c r="AC60" s="314">
        <f t="shared" ref="AC60" si="59">(W60-Y60)/W60</f>
        <v>0.21247567299521805</v>
      </c>
      <c r="AD60" s="314"/>
      <c r="AE60" s="314"/>
      <c r="AF60" s="128"/>
      <c r="AG60" s="129"/>
      <c r="AH60" s="651">
        <v>2013</v>
      </c>
      <c r="AI60" s="82" t="s">
        <v>632</v>
      </c>
      <c r="AJ60" s="82" t="s">
        <v>20</v>
      </c>
      <c r="AK60" s="82" t="s">
        <v>613</v>
      </c>
      <c r="AL60" s="651" t="s">
        <v>630</v>
      </c>
      <c r="AM60" s="548">
        <v>33.516019999999997</v>
      </c>
      <c r="AN60" s="549"/>
      <c r="AO60" s="550">
        <v>28.916160000000001</v>
      </c>
      <c r="AP60" s="124">
        <f t="shared" si="53"/>
        <v>4.5998599999999961</v>
      </c>
      <c r="AQ60" s="125">
        <f t="shared" si="54"/>
        <v>33.516019999999997</v>
      </c>
      <c r="AR60" s="126">
        <f t="shared" ref="AR60:AR89" si="60">AN60-AO60</f>
        <v>-28.916160000000001</v>
      </c>
      <c r="AS60" s="314">
        <f t="shared" si="55"/>
        <v>0.13724362260196754</v>
      </c>
      <c r="AT60" s="314">
        <f t="shared" si="56"/>
        <v>1</v>
      </c>
      <c r="AU60" s="314">
        <f t="shared" ref="AU60:AU89" si="61">(AN60-AO60)/AM60</f>
        <v>-0.86275637739803246</v>
      </c>
      <c r="AV60" s="128">
        <f t="shared" si="57"/>
        <v>7.2863130617018834</v>
      </c>
      <c r="AW60" s="129">
        <f t="shared" ref="AW60:AW89" si="62">(AN60-AO60)/(AM60-AO60)</f>
        <v>-6.2863130617018834</v>
      </c>
      <c r="AX60" s="651">
        <v>2013</v>
      </c>
      <c r="AY60" s="82" t="s">
        <v>632</v>
      </c>
      <c r="AZ60" s="82" t="s">
        <v>20</v>
      </c>
      <c r="BA60" s="82" t="s">
        <v>613</v>
      </c>
      <c r="BB60" s="82" t="s">
        <v>630</v>
      </c>
      <c r="BC60" s="548">
        <v>66.994799999999998</v>
      </c>
      <c r="BD60" s="549"/>
      <c r="BE60" s="550">
        <v>35.583440000000003</v>
      </c>
      <c r="BF60" s="124">
        <f t="shared" ref="BF60" si="63">BC60-BE60</f>
        <v>31.411359999999995</v>
      </c>
      <c r="BG60" s="125"/>
      <c r="BH60" s="126"/>
      <c r="BI60" s="314">
        <f t="shared" ref="BI60" si="64">(BC60-BE60)/BC60</f>
        <v>0.46886265799733706</v>
      </c>
      <c r="BJ60" s="314"/>
      <c r="BK60" s="314"/>
      <c r="BL60" s="128"/>
      <c r="BM60" s="129"/>
    </row>
    <row r="61" spans="1:65" ht="11.45" customHeight="1">
      <c r="A61" s="662">
        <v>2002</v>
      </c>
      <c r="B61" s="91" t="s">
        <v>515</v>
      </c>
      <c r="C61" s="121" t="s">
        <v>440</v>
      </c>
      <c r="D61" s="121" t="s">
        <v>10</v>
      </c>
      <c r="E61" s="121" t="s">
        <v>54</v>
      </c>
      <c r="F61" s="507" t="s">
        <v>402</v>
      </c>
      <c r="G61" s="337">
        <v>29.514859999999999</v>
      </c>
      <c r="H61" s="338">
        <v>25.400569999999998</v>
      </c>
      <c r="I61" s="525">
        <v>25.403790000000001</v>
      </c>
      <c r="J61" s="337">
        <f t="shared" si="32"/>
        <v>4.111069999999998</v>
      </c>
      <c r="K61" s="338">
        <f t="shared" si="33"/>
        <v>4.1142900000000004</v>
      </c>
      <c r="L61" s="525">
        <f t="shared" si="33"/>
        <v>-3.2200000000024431E-3</v>
      </c>
      <c r="M61" s="341">
        <f t="shared" si="34"/>
        <v>0.1392881416344173</v>
      </c>
      <c r="N61" s="341">
        <f t="shared" si="35"/>
        <v>0.13939723922119232</v>
      </c>
      <c r="O61" s="341">
        <f t="shared" si="36"/>
        <v>-1.0909758677501581E-4</v>
      </c>
      <c r="P61" s="526">
        <f t="shared" si="37"/>
        <v>1.0007832510757546</v>
      </c>
      <c r="Q61" s="527">
        <f t="shared" si="38"/>
        <v>-7.8325107575459541E-4</v>
      </c>
      <c r="R61" s="121">
        <v>2002</v>
      </c>
      <c r="S61" s="121" t="s">
        <v>440</v>
      </c>
      <c r="T61" s="121" t="s">
        <v>10</v>
      </c>
      <c r="U61" s="121" t="s">
        <v>54</v>
      </c>
      <c r="V61" s="121" t="s">
        <v>402</v>
      </c>
      <c r="W61" s="337">
        <v>27.19885</v>
      </c>
      <c r="X61" s="338">
        <v>23.700340000000001</v>
      </c>
      <c r="Y61" s="525">
        <v>23.672149999999998</v>
      </c>
      <c r="Z61" s="337">
        <f t="shared" si="39"/>
        <v>3.5267000000000017</v>
      </c>
      <c r="AA61" s="338">
        <f t="shared" si="40"/>
        <v>3.4985099999999996</v>
      </c>
      <c r="AB61" s="525">
        <f t="shared" si="40"/>
        <v>2.8190000000002158E-2</v>
      </c>
      <c r="AC61" s="341">
        <f t="shared" si="41"/>
        <v>0.12966357033477524</v>
      </c>
      <c r="AD61" s="341">
        <f t="shared" si="42"/>
        <v>0.12862712945584096</v>
      </c>
      <c r="AE61" s="341">
        <f t="shared" si="43"/>
        <v>1.0364408789342991E-3</v>
      </c>
      <c r="AF61" s="526">
        <f t="shared" si="44"/>
        <v>0.99200669180820533</v>
      </c>
      <c r="AG61" s="527">
        <f t="shared" si="45"/>
        <v>7.9933081917946368E-3</v>
      </c>
      <c r="AH61" s="121">
        <v>2002</v>
      </c>
      <c r="AI61" s="121" t="s">
        <v>440</v>
      </c>
      <c r="AJ61" s="121" t="s">
        <v>10</v>
      </c>
      <c r="AK61" s="121" t="s">
        <v>54</v>
      </c>
      <c r="AL61" s="121" t="s">
        <v>402</v>
      </c>
      <c r="AM61" s="337">
        <v>32.276490000000003</v>
      </c>
      <c r="AN61" s="338">
        <v>30.271830000000001</v>
      </c>
      <c r="AO61" s="525">
        <v>30.5457</v>
      </c>
      <c r="AP61" s="337">
        <f t="shared" si="53"/>
        <v>1.7307900000000025</v>
      </c>
      <c r="AQ61" s="338">
        <f t="shared" si="54"/>
        <v>2.0046600000000012</v>
      </c>
      <c r="AR61" s="525">
        <f t="shared" si="60"/>
        <v>-0.27386999999999873</v>
      </c>
      <c r="AS61" s="341">
        <f t="shared" si="55"/>
        <v>5.3623860587071345E-2</v>
      </c>
      <c r="AT61" s="341">
        <f t="shared" si="56"/>
        <v>6.2108983969446523E-2</v>
      </c>
      <c r="AU61" s="341">
        <f t="shared" si="61"/>
        <v>-8.4851233823751808E-3</v>
      </c>
      <c r="AV61" s="526">
        <f t="shared" si="57"/>
        <v>1.1582341011907848</v>
      </c>
      <c r="AW61" s="527">
        <f t="shared" si="62"/>
        <v>-0.15823410119078474</v>
      </c>
      <c r="AX61" s="121">
        <v>2002</v>
      </c>
      <c r="AY61" s="121" t="s">
        <v>440</v>
      </c>
      <c r="AZ61" s="121" t="s">
        <v>10</v>
      </c>
      <c r="BA61" s="121" t="s">
        <v>54</v>
      </c>
      <c r="BB61" s="121" t="s">
        <v>402</v>
      </c>
      <c r="BC61" s="337">
        <v>48.198680000000003</v>
      </c>
      <c r="BD61" s="338">
        <v>27.275179999999999</v>
      </c>
      <c r="BE61" s="525">
        <v>26.560759999999998</v>
      </c>
      <c r="BF61" s="337">
        <f t="shared" si="46"/>
        <v>21.637920000000005</v>
      </c>
      <c r="BG61" s="338">
        <f t="shared" si="47"/>
        <v>20.923500000000004</v>
      </c>
      <c r="BH61" s="525">
        <f t="shared" si="47"/>
        <v>0.7144200000000005</v>
      </c>
      <c r="BI61" s="341">
        <f t="shared" si="48"/>
        <v>0.44893179647243459</v>
      </c>
      <c r="BJ61" s="341">
        <f t="shared" si="49"/>
        <v>0.43410939884660749</v>
      </c>
      <c r="BK61" s="341">
        <f t="shared" si="50"/>
        <v>1.4822397625827106E-2</v>
      </c>
      <c r="BL61" s="526">
        <f t="shared" si="51"/>
        <v>0.96698296324230792</v>
      </c>
      <c r="BM61" s="527">
        <f t="shared" si="52"/>
        <v>3.3017036757692068E-2</v>
      </c>
    </row>
    <row r="62" spans="1:65" ht="11.45" customHeight="1">
      <c r="A62" s="663">
        <v>2013</v>
      </c>
      <c r="B62" s="87" t="s">
        <v>517</v>
      </c>
      <c r="C62" s="82" t="s">
        <v>441</v>
      </c>
      <c r="D62" s="82" t="s">
        <v>20</v>
      </c>
      <c r="E62" s="82" t="s">
        <v>55</v>
      </c>
      <c r="F62" s="506" t="s">
        <v>402</v>
      </c>
      <c r="G62" s="124">
        <v>29.392579999999999</v>
      </c>
      <c r="H62" s="125">
        <v>24.63766</v>
      </c>
      <c r="I62" s="126">
        <v>26.34309</v>
      </c>
      <c r="J62" s="124">
        <f t="shared" si="32"/>
        <v>3.0494899999999987</v>
      </c>
      <c r="K62" s="125">
        <f t="shared" si="33"/>
        <v>4.7549199999999985</v>
      </c>
      <c r="L62" s="126">
        <f t="shared" si="33"/>
        <v>-1.7054299999999998</v>
      </c>
      <c r="M62" s="127">
        <f t="shared" si="34"/>
        <v>0.10375033426803631</v>
      </c>
      <c r="N62" s="127">
        <f t="shared" si="35"/>
        <v>0.1617728011627424</v>
      </c>
      <c r="O62" s="127">
        <f t="shared" si="36"/>
        <v>-5.8022466894706075E-2</v>
      </c>
      <c r="P62" s="128">
        <f t="shared" si="37"/>
        <v>1.5592508911326157</v>
      </c>
      <c r="Q62" s="129">
        <f t="shared" si="38"/>
        <v>-0.55925089113261583</v>
      </c>
      <c r="R62" s="82">
        <v>2013</v>
      </c>
      <c r="S62" s="82" t="s">
        <v>441</v>
      </c>
      <c r="T62" s="82" t="s">
        <v>20</v>
      </c>
      <c r="U62" s="82" t="s">
        <v>55</v>
      </c>
      <c r="V62" s="506" t="s">
        <v>402</v>
      </c>
      <c r="W62" s="124">
        <v>23.978169999999999</v>
      </c>
      <c r="X62" s="125">
        <v>20.081990000000001</v>
      </c>
      <c r="Y62" s="126">
        <v>21.585229999999999</v>
      </c>
      <c r="Z62" s="124">
        <f t="shared" si="39"/>
        <v>2.3929399999999994</v>
      </c>
      <c r="AA62" s="125">
        <f t="shared" si="40"/>
        <v>3.8961799999999975</v>
      </c>
      <c r="AB62" s="126">
        <f t="shared" si="40"/>
        <v>-1.5032399999999981</v>
      </c>
      <c r="AC62" s="127">
        <f t="shared" si="41"/>
        <v>9.979660666347763E-2</v>
      </c>
      <c r="AD62" s="127">
        <f t="shared" si="42"/>
        <v>0.16248863028329508</v>
      </c>
      <c r="AE62" s="127">
        <f t="shared" si="43"/>
        <v>-6.2692023619817447E-2</v>
      </c>
      <c r="AF62" s="128">
        <f t="shared" si="44"/>
        <v>1.6281979489665426</v>
      </c>
      <c r="AG62" s="129">
        <f t="shared" si="45"/>
        <v>-0.62819794896654257</v>
      </c>
      <c r="AH62" s="82">
        <v>2013</v>
      </c>
      <c r="AI62" s="82" t="s">
        <v>441</v>
      </c>
      <c r="AJ62" s="82" t="s">
        <v>20</v>
      </c>
      <c r="AK62" s="82" t="s">
        <v>55</v>
      </c>
      <c r="AL62" s="506" t="s">
        <v>402</v>
      </c>
      <c r="AM62" s="124">
        <v>35.394280000000002</v>
      </c>
      <c r="AN62" s="125">
        <v>31.558260000000001</v>
      </c>
      <c r="AO62" s="126">
        <v>33.775620000000004</v>
      </c>
      <c r="AP62" s="124">
        <f t="shared" si="53"/>
        <v>1.6186599999999984</v>
      </c>
      <c r="AQ62" s="125">
        <f t="shared" si="54"/>
        <v>3.8360200000000013</v>
      </c>
      <c r="AR62" s="126">
        <f t="shared" si="60"/>
        <v>-2.2173600000000029</v>
      </c>
      <c r="AS62" s="127">
        <f t="shared" si="55"/>
        <v>4.5732248261583466E-2</v>
      </c>
      <c r="AT62" s="127">
        <f t="shared" si="56"/>
        <v>0.10837965908615746</v>
      </c>
      <c r="AU62" s="127">
        <f t="shared" si="61"/>
        <v>-6.2647410824573993E-2</v>
      </c>
      <c r="AV62" s="128">
        <f t="shared" si="57"/>
        <v>2.3698738462679039</v>
      </c>
      <c r="AW62" s="129">
        <f t="shared" si="62"/>
        <v>-1.3698738462679036</v>
      </c>
      <c r="AX62" s="82">
        <v>2013</v>
      </c>
      <c r="AY62" s="82" t="s">
        <v>441</v>
      </c>
      <c r="AZ62" s="82" t="s">
        <v>20</v>
      </c>
      <c r="BA62" s="82" t="s">
        <v>55</v>
      </c>
      <c r="BB62" s="506" t="s">
        <v>402</v>
      </c>
      <c r="BC62" s="124">
        <v>44.038119999999999</v>
      </c>
      <c r="BD62" s="125">
        <v>28.26127</v>
      </c>
      <c r="BE62" s="126">
        <v>29.120470000000001</v>
      </c>
      <c r="BF62" s="124">
        <f t="shared" si="46"/>
        <v>14.917649999999998</v>
      </c>
      <c r="BG62" s="125">
        <f t="shared" si="47"/>
        <v>15.77685</v>
      </c>
      <c r="BH62" s="126">
        <f t="shared" si="47"/>
        <v>-0.8592000000000013</v>
      </c>
      <c r="BI62" s="127">
        <f t="shared" si="48"/>
        <v>0.3387440244951419</v>
      </c>
      <c r="BJ62" s="127">
        <f t="shared" si="49"/>
        <v>0.35825439414761573</v>
      </c>
      <c r="BK62" s="127">
        <f t="shared" si="50"/>
        <v>-1.9510369652473842E-2</v>
      </c>
      <c r="BL62" s="128">
        <f t="shared" si="51"/>
        <v>1.0575962031553228</v>
      </c>
      <c r="BM62" s="129">
        <f t="shared" si="52"/>
        <v>-5.7596203155322816E-2</v>
      </c>
    </row>
    <row r="63" spans="1:65" ht="11.45" customHeight="1">
      <c r="A63" s="663">
        <v>2010</v>
      </c>
      <c r="B63" s="87" t="s">
        <v>517</v>
      </c>
      <c r="C63" s="82" t="s">
        <v>441</v>
      </c>
      <c r="D63" s="82" t="s">
        <v>729</v>
      </c>
      <c r="E63" s="82" t="s">
        <v>56</v>
      </c>
      <c r="F63" s="506" t="s">
        <v>402</v>
      </c>
      <c r="G63" s="124">
        <v>27.439679999999999</v>
      </c>
      <c r="H63" s="125">
        <v>24.881160000000001</v>
      </c>
      <c r="I63" s="126">
        <v>26.493749999999999</v>
      </c>
      <c r="J63" s="124">
        <f t="shared" si="32"/>
        <v>0.9459300000000006</v>
      </c>
      <c r="K63" s="125">
        <f t="shared" si="33"/>
        <v>2.5585199999999979</v>
      </c>
      <c r="L63" s="126">
        <f t="shared" si="33"/>
        <v>-1.6125899999999973</v>
      </c>
      <c r="M63" s="127">
        <f t="shared" si="34"/>
        <v>3.4473069656789021E-2</v>
      </c>
      <c r="N63" s="127">
        <f t="shared" si="35"/>
        <v>9.3241612147080363E-2</v>
      </c>
      <c r="O63" s="127">
        <f t="shared" si="36"/>
        <v>-5.8768542490291335E-2</v>
      </c>
      <c r="P63" s="128">
        <f t="shared" si="37"/>
        <v>2.7047667374964282</v>
      </c>
      <c r="Q63" s="129">
        <f t="shared" si="38"/>
        <v>-1.7047667374964282</v>
      </c>
      <c r="R63" s="82">
        <v>2010</v>
      </c>
      <c r="S63" s="82" t="s">
        <v>441</v>
      </c>
      <c r="T63" s="82" t="s">
        <v>4</v>
      </c>
      <c r="U63" s="82" t="s">
        <v>56</v>
      </c>
      <c r="V63" s="506" t="s">
        <v>402</v>
      </c>
      <c r="W63" s="124">
        <v>22.590730000000001</v>
      </c>
      <c r="X63" s="125">
        <v>20.370740000000001</v>
      </c>
      <c r="Y63" s="126">
        <v>21.73967</v>
      </c>
      <c r="Z63" s="124">
        <f t="shared" si="39"/>
        <v>0.85106000000000037</v>
      </c>
      <c r="AA63" s="125">
        <f t="shared" si="40"/>
        <v>2.2199899999999992</v>
      </c>
      <c r="AB63" s="126">
        <f t="shared" si="40"/>
        <v>-1.3689299999999989</v>
      </c>
      <c r="AC63" s="127">
        <f t="shared" si="41"/>
        <v>3.7672974711308593E-2</v>
      </c>
      <c r="AD63" s="127">
        <f t="shared" si="42"/>
        <v>9.8269954091788944E-2</v>
      </c>
      <c r="AE63" s="127">
        <f t="shared" si="43"/>
        <v>-6.0596979380480351E-2</v>
      </c>
      <c r="AF63" s="128">
        <f t="shared" si="44"/>
        <v>2.6084999882499451</v>
      </c>
      <c r="AG63" s="129">
        <f t="shared" si="45"/>
        <v>-1.6084999882499451</v>
      </c>
      <c r="AH63" s="82">
        <v>2010</v>
      </c>
      <c r="AI63" s="82" t="s">
        <v>441</v>
      </c>
      <c r="AJ63" s="82" t="s">
        <v>4</v>
      </c>
      <c r="AK63" s="82" t="s">
        <v>56</v>
      </c>
      <c r="AL63" s="506" t="s">
        <v>402</v>
      </c>
      <c r="AM63" s="124">
        <v>32.437609999999999</v>
      </c>
      <c r="AN63" s="125">
        <v>31.16113</v>
      </c>
      <c r="AO63" s="126">
        <v>33.392800000000001</v>
      </c>
      <c r="AP63" s="124">
        <f t="shared" si="53"/>
        <v>-0.95519000000000176</v>
      </c>
      <c r="AQ63" s="125">
        <f t="shared" si="54"/>
        <v>1.2764799999999994</v>
      </c>
      <c r="AR63" s="126">
        <f t="shared" si="60"/>
        <v>-2.2316700000000012</v>
      </c>
      <c r="AS63" s="127">
        <f t="shared" si="55"/>
        <v>-2.9446990699993056E-2</v>
      </c>
      <c r="AT63" s="127">
        <f t="shared" si="56"/>
        <v>3.9351851138231191E-2</v>
      </c>
      <c r="AU63" s="127">
        <f t="shared" si="61"/>
        <v>-6.8798841838224239E-2</v>
      </c>
      <c r="AV63" s="128">
        <f t="shared" si="57"/>
        <v>-1.33636239910384</v>
      </c>
      <c r="AW63" s="129">
        <f t="shared" si="62"/>
        <v>2.33636239910384</v>
      </c>
      <c r="AX63" s="82">
        <v>2010</v>
      </c>
      <c r="AY63" s="82" t="s">
        <v>441</v>
      </c>
      <c r="AZ63" s="82" t="s">
        <v>4</v>
      </c>
      <c r="BA63" s="82" t="s">
        <v>56</v>
      </c>
      <c r="BB63" s="506" t="s">
        <v>402</v>
      </c>
      <c r="BC63" s="124">
        <v>41.374020000000002</v>
      </c>
      <c r="BD63" s="125">
        <v>29.45731</v>
      </c>
      <c r="BE63" s="126">
        <v>29.935099999999998</v>
      </c>
      <c r="BF63" s="124">
        <f t="shared" si="46"/>
        <v>11.438920000000003</v>
      </c>
      <c r="BG63" s="125">
        <f t="shared" si="47"/>
        <v>11.916710000000002</v>
      </c>
      <c r="BH63" s="126">
        <f t="shared" si="47"/>
        <v>-0.47778999999999883</v>
      </c>
      <c r="BI63" s="127">
        <f t="shared" si="48"/>
        <v>0.276475914112286</v>
      </c>
      <c r="BJ63" s="127">
        <f t="shared" si="49"/>
        <v>0.28802398219945757</v>
      </c>
      <c r="BK63" s="127">
        <f t="shared" si="50"/>
        <v>-1.1548068087171582E-2</v>
      </c>
      <c r="BL63" s="128">
        <f t="shared" si="51"/>
        <v>1.0417688033485677</v>
      </c>
      <c r="BM63" s="129">
        <f t="shared" si="52"/>
        <v>-4.1768803348567758E-2</v>
      </c>
    </row>
    <row r="64" spans="1:65" ht="11.45" customHeight="1">
      <c r="A64" s="663">
        <v>2007</v>
      </c>
      <c r="B64" s="87" t="s">
        <v>517</v>
      </c>
      <c r="C64" s="82" t="s">
        <v>441</v>
      </c>
      <c r="D64" s="82" t="s">
        <v>6</v>
      </c>
      <c r="E64" s="82" t="s">
        <v>57</v>
      </c>
      <c r="F64" s="506" t="s">
        <v>402</v>
      </c>
      <c r="G64" s="124">
        <v>28.92032</v>
      </c>
      <c r="H64" s="125">
        <v>26.2758</v>
      </c>
      <c r="I64" s="126">
        <v>28.378309999999999</v>
      </c>
      <c r="J64" s="124">
        <f t="shared" si="32"/>
        <v>0.54201000000000121</v>
      </c>
      <c r="K64" s="125">
        <f t="shared" si="33"/>
        <v>2.64452</v>
      </c>
      <c r="L64" s="126">
        <f t="shared" si="33"/>
        <v>-2.1025099999999988</v>
      </c>
      <c r="M64" s="127">
        <f t="shared" si="34"/>
        <v>1.8741493870054037E-2</v>
      </c>
      <c r="N64" s="127">
        <f t="shared" si="35"/>
        <v>9.1441588474816315E-2</v>
      </c>
      <c r="O64" s="127">
        <f t="shared" si="36"/>
        <v>-7.2700094604762289E-2</v>
      </c>
      <c r="P64" s="128">
        <f t="shared" si="37"/>
        <v>4.8790981716204387</v>
      </c>
      <c r="Q64" s="129">
        <f t="shared" si="38"/>
        <v>-3.8790981716204387</v>
      </c>
      <c r="R64" s="82">
        <v>2007</v>
      </c>
      <c r="S64" s="82" t="s">
        <v>441</v>
      </c>
      <c r="T64" s="82" t="s">
        <v>6</v>
      </c>
      <c r="U64" s="82" t="s">
        <v>57</v>
      </c>
      <c r="V64" s="506" t="s">
        <v>402</v>
      </c>
      <c r="W64" s="124">
        <v>23.457519999999999</v>
      </c>
      <c r="X64" s="125">
        <v>21.118819999999999</v>
      </c>
      <c r="Y64" s="126">
        <v>22.874659999999999</v>
      </c>
      <c r="Z64" s="124">
        <f t="shared" si="39"/>
        <v>0.58286000000000016</v>
      </c>
      <c r="AA64" s="125">
        <f t="shared" si="40"/>
        <v>2.3386999999999993</v>
      </c>
      <c r="AB64" s="126">
        <f t="shared" si="40"/>
        <v>-1.7558399999999992</v>
      </c>
      <c r="AC64" s="127">
        <f t="shared" si="41"/>
        <v>2.4847468956650156E-2</v>
      </c>
      <c r="AD64" s="127">
        <f t="shared" si="42"/>
        <v>9.9699371459557512E-2</v>
      </c>
      <c r="AE64" s="127">
        <f t="shared" si="43"/>
        <v>-7.4851902502907353E-2</v>
      </c>
      <c r="AF64" s="128">
        <f t="shared" si="44"/>
        <v>4.0124558212949912</v>
      </c>
      <c r="AG64" s="129">
        <f t="shared" si="45"/>
        <v>-3.0124558212949912</v>
      </c>
      <c r="AH64" s="82">
        <v>2007</v>
      </c>
      <c r="AI64" s="82" t="s">
        <v>441</v>
      </c>
      <c r="AJ64" s="82" t="s">
        <v>6</v>
      </c>
      <c r="AK64" s="82" t="s">
        <v>57</v>
      </c>
      <c r="AL64" s="506" t="s">
        <v>402</v>
      </c>
      <c r="AM64" s="124">
        <v>35.081470000000003</v>
      </c>
      <c r="AN64" s="125">
        <v>33.552169999999997</v>
      </c>
      <c r="AO64" s="126">
        <v>36.243029999999997</v>
      </c>
      <c r="AP64" s="124">
        <f t="shared" si="53"/>
        <v>-1.1615599999999944</v>
      </c>
      <c r="AQ64" s="125">
        <f t="shared" si="54"/>
        <v>1.5293000000000063</v>
      </c>
      <c r="AR64" s="126">
        <f t="shared" si="60"/>
        <v>-2.6908600000000007</v>
      </c>
      <c r="AS64" s="127">
        <f t="shared" si="55"/>
        <v>-3.3110357120154719E-2</v>
      </c>
      <c r="AT64" s="127">
        <f t="shared" si="56"/>
        <v>4.359281409815513E-2</v>
      </c>
      <c r="AU64" s="127">
        <f t="shared" si="61"/>
        <v>-7.6703171218309857E-2</v>
      </c>
      <c r="AV64" s="128">
        <f t="shared" si="57"/>
        <v>-1.3165914804228913</v>
      </c>
      <c r="AW64" s="129">
        <f t="shared" si="62"/>
        <v>2.3165914804228915</v>
      </c>
      <c r="AX64" s="82">
        <v>2007</v>
      </c>
      <c r="AY64" s="82" t="s">
        <v>441</v>
      </c>
      <c r="AZ64" s="82" t="s">
        <v>6</v>
      </c>
      <c r="BA64" s="82" t="s">
        <v>57</v>
      </c>
      <c r="BB64" s="506" t="s">
        <v>402</v>
      </c>
      <c r="BC64" s="124">
        <v>41.737360000000002</v>
      </c>
      <c r="BD64" s="125">
        <v>29.820820000000001</v>
      </c>
      <c r="BE64" s="126">
        <v>31.667560000000002</v>
      </c>
      <c r="BF64" s="124">
        <f t="shared" si="46"/>
        <v>10.069800000000001</v>
      </c>
      <c r="BG64" s="125">
        <f t="shared" si="47"/>
        <v>11.916540000000001</v>
      </c>
      <c r="BH64" s="126">
        <f t="shared" si="47"/>
        <v>-1.8467400000000005</v>
      </c>
      <c r="BI64" s="127">
        <f t="shared" si="48"/>
        <v>0.24126585869350625</v>
      </c>
      <c r="BJ64" s="127">
        <f t="shared" si="49"/>
        <v>0.28551254799057729</v>
      </c>
      <c r="BK64" s="127">
        <f t="shared" si="50"/>
        <v>-4.4246689297071026E-2</v>
      </c>
      <c r="BL64" s="128">
        <f t="shared" si="51"/>
        <v>1.1833939105046773</v>
      </c>
      <c r="BM64" s="129">
        <f t="shared" si="52"/>
        <v>-0.18339391050467738</v>
      </c>
    </row>
    <row r="65" spans="1:65" ht="11.45" customHeight="1">
      <c r="A65" s="663">
        <v>2004</v>
      </c>
      <c r="B65" s="87" t="s">
        <v>517</v>
      </c>
      <c r="C65" s="82" t="s">
        <v>441</v>
      </c>
      <c r="D65" s="82" t="s">
        <v>8</v>
      </c>
      <c r="E65" s="82" t="s">
        <v>59</v>
      </c>
      <c r="F65" s="506" t="s">
        <v>313</v>
      </c>
      <c r="G65" s="124">
        <v>27.464849999999998</v>
      </c>
      <c r="H65" s="125">
        <v>24.91356</v>
      </c>
      <c r="I65" s="126">
        <v>26.495539999999998</v>
      </c>
      <c r="J65" s="124">
        <f t="shared" si="32"/>
        <v>0.96931000000000012</v>
      </c>
      <c r="K65" s="125">
        <f t="shared" si="33"/>
        <v>2.5512899999999981</v>
      </c>
      <c r="L65" s="126">
        <f t="shared" si="33"/>
        <v>-1.5819799999999979</v>
      </c>
      <c r="M65" s="127">
        <f t="shared" si="34"/>
        <v>3.5292746911051769E-2</v>
      </c>
      <c r="N65" s="127">
        <f t="shared" si="35"/>
        <v>9.2892915854264568E-2</v>
      </c>
      <c r="O65" s="127">
        <f t="shared" si="36"/>
        <v>-5.76001689432128E-2</v>
      </c>
      <c r="P65" s="128">
        <f t="shared" si="37"/>
        <v>2.6320681722049684</v>
      </c>
      <c r="Q65" s="129">
        <f t="shared" si="38"/>
        <v>-1.6320681722049681</v>
      </c>
      <c r="R65" s="82">
        <v>2004</v>
      </c>
      <c r="S65" s="82" t="s">
        <v>441</v>
      </c>
      <c r="T65" s="82" t="s">
        <v>8</v>
      </c>
      <c r="U65" s="82" t="s">
        <v>59</v>
      </c>
      <c r="V65" s="506" t="s">
        <v>313</v>
      </c>
      <c r="W65" s="124">
        <v>23.02881</v>
      </c>
      <c r="X65" s="125">
        <v>20.44286</v>
      </c>
      <c r="Y65" s="126">
        <v>21.775639999999999</v>
      </c>
      <c r="Z65" s="124">
        <f t="shared" si="39"/>
        <v>1.2531700000000008</v>
      </c>
      <c r="AA65" s="125">
        <f t="shared" si="40"/>
        <v>2.5859500000000004</v>
      </c>
      <c r="AB65" s="126">
        <f t="shared" si="40"/>
        <v>-1.3327799999999996</v>
      </c>
      <c r="AC65" s="127">
        <f t="shared" si="41"/>
        <v>5.4417488354804297E-2</v>
      </c>
      <c r="AD65" s="127">
        <f t="shared" si="42"/>
        <v>0.1122919508216013</v>
      </c>
      <c r="AE65" s="127">
        <f t="shared" si="43"/>
        <v>-5.7874462466797012E-2</v>
      </c>
      <c r="AF65" s="128">
        <f t="shared" si="44"/>
        <v>2.0635268957922697</v>
      </c>
      <c r="AG65" s="129">
        <f t="shared" si="45"/>
        <v>-1.0635268957922699</v>
      </c>
      <c r="AH65" s="82">
        <v>2004</v>
      </c>
      <c r="AI65" s="82" t="s">
        <v>441</v>
      </c>
      <c r="AJ65" s="82" t="s">
        <v>8</v>
      </c>
      <c r="AK65" s="82" t="s">
        <v>59</v>
      </c>
      <c r="AL65" s="506" t="s">
        <v>313</v>
      </c>
      <c r="AM65" s="124">
        <v>31.955210000000001</v>
      </c>
      <c r="AN65" s="125">
        <v>30.862259999999999</v>
      </c>
      <c r="AO65" s="126">
        <v>32.575760000000002</v>
      </c>
      <c r="AP65" s="124">
        <f t="shared" si="53"/>
        <v>-0.62055000000000149</v>
      </c>
      <c r="AQ65" s="125">
        <f t="shared" si="54"/>
        <v>1.0929500000000019</v>
      </c>
      <c r="AR65" s="126">
        <f t="shared" si="60"/>
        <v>-1.7135000000000034</v>
      </c>
      <c r="AS65" s="127">
        <f t="shared" si="55"/>
        <v>-1.9419368547413753E-2</v>
      </c>
      <c r="AT65" s="127">
        <f t="shared" si="56"/>
        <v>3.4202560396254689E-2</v>
      </c>
      <c r="AU65" s="127">
        <f t="shared" si="61"/>
        <v>-5.3621928943668441E-2</v>
      </c>
      <c r="AV65" s="128">
        <f t="shared" si="57"/>
        <v>-1.761260172427684</v>
      </c>
      <c r="AW65" s="129">
        <f t="shared" si="62"/>
        <v>2.7612601724276837</v>
      </c>
      <c r="AX65" s="82">
        <v>2004</v>
      </c>
      <c r="AY65" s="82" t="s">
        <v>441</v>
      </c>
      <c r="AZ65" s="82" t="s">
        <v>8</v>
      </c>
      <c r="BA65" s="82" t="s">
        <v>59</v>
      </c>
      <c r="BB65" s="506" t="s">
        <v>313</v>
      </c>
      <c r="BC65" s="124">
        <v>39.780810000000002</v>
      </c>
      <c r="BD65" s="125">
        <v>27.28389</v>
      </c>
      <c r="BE65" s="126">
        <v>29.061209999999999</v>
      </c>
      <c r="BF65" s="124">
        <f t="shared" si="46"/>
        <v>10.719600000000003</v>
      </c>
      <c r="BG65" s="125">
        <f t="shared" si="47"/>
        <v>12.496920000000003</v>
      </c>
      <c r="BH65" s="126">
        <f t="shared" si="47"/>
        <v>-1.7773199999999996</v>
      </c>
      <c r="BI65" s="127">
        <f t="shared" si="48"/>
        <v>0.26946660965425295</v>
      </c>
      <c r="BJ65" s="127">
        <f t="shared" si="49"/>
        <v>0.31414443295649341</v>
      </c>
      <c r="BK65" s="127">
        <f t="shared" si="50"/>
        <v>-4.4677823302240439E-2</v>
      </c>
      <c r="BL65" s="128">
        <f t="shared" si="51"/>
        <v>1.1658009627224895</v>
      </c>
      <c r="BM65" s="129">
        <f t="shared" si="52"/>
        <v>-0.16580096272248956</v>
      </c>
    </row>
    <row r="66" spans="1:65" ht="11.45" customHeight="1">
      <c r="A66" s="661">
        <v>2013</v>
      </c>
      <c r="B66" s="88" t="s">
        <v>518</v>
      </c>
      <c r="C66" s="117" t="s">
        <v>442</v>
      </c>
      <c r="D66" s="117" t="s">
        <v>20</v>
      </c>
      <c r="E66" s="117" t="s">
        <v>60</v>
      </c>
      <c r="F66" s="505" t="s">
        <v>313</v>
      </c>
      <c r="G66" s="513">
        <v>32.855379999999997</v>
      </c>
      <c r="H66" s="514">
        <v>10.37396</v>
      </c>
      <c r="I66" s="515">
        <v>11.348470000000001</v>
      </c>
      <c r="J66" s="528">
        <f t="shared" si="32"/>
        <v>21.506909999999998</v>
      </c>
      <c r="K66" s="529">
        <f t="shared" si="33"/>
        <v>22.481419999999996</v>
      </c>
      <c r="L66" s="530">
        <f t="shared" si="33"/>
        <v>-0.97451000000000043</v>
      </c>
      <c r="M66" s="531">
        <f t="shared" si="34"/>
        <v>0.65459325078571606</v>
      </c>
      <c r="N66" s="531">
        <f t="shared" si="35"/>
        <v>0.68425384214092178</v>
      </c>
      <c r="O66" s="531">
        <f t="shared" si="36"/>
        <v>-2.9660591355205768E-2</v>
      </c>
      <c r="P66" s="532">
        <f t="shared" si="37"/>
        <v>1.0453114836115462</v>
      </c>
      <c r="Q66" s="533">
        <f t="shared" si="38"/>
        <v>-4.5311483611546265E-2</v>
      </c>
      <c r="R66" s="117">
        <v>2013</v>
      </c>
      <c r="S66" s="117" t="s">
        <v>442</v>
      </c>
      <c r="T66" s="117" t="s">
        <v>20</v>
      </c>
      <c r="U66" s="117" t="s">
        <v>60</v>
      </c>
      <c r="V66" s="505" t="s">
        <v>313</v>
      </c>
      <c r="W66" s="513">
        <v>21.207809999999998</v>
      </c>
      <c r="X66" s="514">
        <v>8.4788230000000002</v>
      </c>
      <c r="Y66" s="515">
        <v>9.474513</v>
      </c>
      <c r="Z66" s="528">
        <f t="shared" si="39"/>
        <v>11.733296999999999</v>
      </c>
      <c r="AA66" s="529">
        <f t="shared" si="40"/>
        <v>12.728986999999998</v>
      </c>
      <c r="AB66" s="530">
        <f t="shared" si="40"/>
        <v>-0.99568999999999974</v>
      </c>
      <c r="AC66" s="531">
        <f t="shared" si="41"/>
        <v>0.55325358912589273</v>
      </c>
      <c r="AD66" s="531">
        <f t="shared" si="42"/>
        <v>0.60020280264676074</v>
      </c>
      <c r="AE66" s="531">
        <f t="shared" si="43"/>
        <v>-4.6949213520868012E-2</v>
      </c>
      <c r="AF66" s="532">
        <f t="shared" si="44"/>
        <v>1.0848602059591606</v>
      </c>
      <c r="AG66" s="533">
        <f t="shared" si="45"/>
        <v>-8.4860205959160481E-2</v>
      </c>
      <c r="AH66" s="117">
        <v>2013</v>
      </c>
      <c r="AI66" s="117" t="s">
        <v>442</v>
      </c>
      <c r="AJ66" s="117" t="s">
        <v>20</v>
      </c>
      <c r="AK66" s="117" t="s">
        <v>60</v>
      </c>
      <c r="AL66" s="505" t="s">
        <v>313</v>
      </c>
      <c r="AM66" s="513">
        <v>23.202809999999999</v>
      </c>
      <c r="AN66" s="514">
        <v>14.92665</v>
      </c>
      <c r="AO66" s="515">
        <v>16.75676</v>
      </c>
      <c r="AP66" s="528">
        <f t="shared" si="53"/>
        <v>6.4460499999999996</v>
      </c>
      <c r="AQ66" s="529">
        <f t="shared" si="54"/>
        <v>8.2761599999999991</v>
      </c>
      <c r="AR66" s="530">
        <f t="shared" si="60"/>
        <v>-1.8301099999999995</v>
      </c>
      <c r="AS66" s="531">
        <f t="shared" si="55"/>
        <v>0.27781333381603346</v>
      </c>
      <c r="AT66" s="531">
        <f t="shared" si="56"/>
        <v>0.35668783220653011</v>
      </c>
      <c r="AU66" s="531">
        <f t="shared" si="61"/>
        <v>-7.887449839049665E-2</v>
      </c>
      <c r="AV66" s="532">
        <f t="shared" si="57"/>
        <v>1.2839118529952451</v>
      </c>
      <c r="AW66" s="533">
        <f t="shared" si="62"/>
        <v>-0.28391185299524507</v>
      </c>
      <c r="AX66" s="117">
        <v>2013</v>
      </c>
      <c r="AY66" s="117" t="s">
        <v>442</v>
      </c>
      <c r="AZ66" s="117" t="s">
        <v>20</v>
      </c>
      <c r="BA66" s="117" t="s">
        <v>60</v>
      </c>
      <c r="BB66" s="505" t="s">
        <v>313</v>
      </c>
      <c r="BC66" s="513">
        <v>86.654499999999999</v>
      </c>
      <c r="BD66" s="514">
        <v>12.722049999999999</v>
      </c>
      <c r="BE66" s="515">
        <v>12.722049999999999</v>
      </c>
      <c r="BF66" s="528">
        <f t="shared" si="46"/>
        <v>73.932450000000003</v>
      </c>
      <c r="BG66" s="529">
        <f t="shared" si="47"/>
        <v>73.932450000000003</v>
      </c>
      <c r="BH66" s="530">
        <f t="shared" si="47"/>
        <v>0</v>
      </c>
      <c r="BI66" s="531">
        <f t="shared" si="48"/>
        <v>0.85318650502859061</v>
      </c>
      <c r="BJ66" s="531">
        <f t="shared" si="49"/>
        <v>0.85318650502859061</v>
      </c>
      <c r="BK66" s="531">
        <f t="shared" si="50"/>
        <v>0</v>
      </c>
      <c r="BL66" s="532">
        <f t="shared" si="51"/>
        <v>1</v>
      </c>
      <c r="BM66" s="533">
        <f t="shared" si="52"/>
        <v>0</v>
      </c>
    </row>
    <row r="67" spans="1:65" ht="11.45" customHeight="1">
      <c r="A67" s="663">
        <v>2010</v>
      </c>
      <c r="B67" s="87" t="s">
        <v>518</v>
      </c>
      <c r="C67" s="82" t="s">
        <v>442</v>
      </c>
      <c r="D67" s="82" t="s">
        <v>4</v>
      </c>
      <c r="E67" s="82" t="s">
        <v>61</v>
      </c>
      <c r="F67" s="506" t="s">
        <v>313</v>
      </c>
      <c r="G67" s="124">
        <v>32.85613</v>
      </c>
      <c r="H67" s="125">
        <v>10.0421</v>
      </c>
      <c r="I67" s="126">
        <v>11.335800000000001</v>
      </c>
      <c r="J67" s="124">
        <f t="shared" si="32"/>
        <v>21.520330000000001</v>
      </c>
      <c r="K67" s="125">
        <f t="shared" si="33"/>
        <v>22.814030000000002</v>
      </c>
      <c r="L67" s="126">
        <f t="shared" si="33"/>
        <v>-1.2937000000000012</v>
      </c>
      <c r="M67" s="314">
        <f t="shared" si="34"/>
        <v>0.65498675589608391</v>
      </c>
      <c r="N67" s="314">
        <f t="shared" si="35"/>
        <v>0.69436144792463395</v>
      </c>
      <c r="O67" s="314">
        <f t="shared" si="36"/>
        <v>-3.9374692028549957E-2</v>
      </c>
      <c r="P67" s="128">
        <f t="shared" si="37"/>
        <v>1.0601152491620716</v>
      </c>
      <c r="Q67" s="129">
        <f t="shared" si="38"/>
        <v>-6.0115249162071449E-2</v>
      </c>
      <c r="R67" s="82">
        <v>2010</v>
      </c>
      <c r="S67" s="82" t="s">
        <v>442</v>
      </c>
      <c r="T67" s="82" t="s">
        <v>4</v>
      </c>
      <c r="U67" s="82" t="s">
        <v>61</v>
      </c>
      <c r="V67" s="506" t="s">
        <v>313</v>
      </c>
      <c r="W67" s="124">
        <v>22.947299999999998</v>
      </c>
      <c r="X67" s="125">
        <v>8.347054</v>
      </c>
      <c r="Y67" s="126">
        <v>9.6738049999999998</v>
      </c>
      <c r="Z67" s="124">
        <f t="shared" si="39"/>
        <v>13.273494999999999</v>
      </c>
      <c r="AA67" s="125">
        <f t="shared" si="40"/>
        <v>14.600245999999999</v>
      </c>
      <c r="AB67" s="126">
        <f t="shared" si="40"/>
        <v>-1.3267509999999998</v>
      </c>
      <c r="AC67" s="314">
        <f t="shared" si="41"/>
        <v>0.57843384624770666</v>
      </c>
      <c r="AD67" s="314">
        <f t="shared" si="42"/>
        <v>0.63625114937269311</v>
      </c>
      <c r="AE67" s="314">
        <f t="shared" si="43"/>
        <v>-5.7817303124986376E-2</v>
      </c>
      <c r="AF67" s="128">
        <f t="shared" si="44"/>
        <v>1.0999549101423551</v>
      </c>
      <c r="AG67" s="129">
        <f t="shared" si="45"/>
        <v>-9.9954910142355122E-2</v>
      </c>
      <c r="AH67" s="82">
        <v>2010</v>
      </c>
      <c r="AI67" s="82" t="s">
        <v>442</v>
      </c>
      <c r="AJ67" s="82" t="s">
        <v>4</v>
      </c>
      <c r="AK67" s="82" t="s">
        <v>61</v>
      </c>
      <c r="AL67" s="506" t="s">
        <v>313</v>
      </c>
      <c r="AM67" s="124">
        <v>24.751570000000001</v>
      </c>
      <c r="AN67" s="125">
        <v>14.63101</v>
      </c>
      <c r="AO67" s="126">
        <v>16.845099999999999</v>
      </c>
      <c r="AP67" s="124">
        <f t="shared" si="53"/>
        <v>7.9064700000000023</v>
      </c>
      <c r="AQ67" s="125">
        <f t="shared" si="54"/>
        <v>10.120560000000001</v>
      </c>
      <c r="AR67" s="126">
        <f t="shared" si="60"/>
        <v>-2.2140899999999988</v>
      </c>
      <c r="AS67" s="314">
        <f t="shared" si="55"/>
        <v>0.31943307030624735</v>
      </c>
      <c r="AT67" s="314">
        <f t="shared" si="56"/>
        <v>0.40888557776334999</v>
      </c>
      <c r="AU67" s="314">
        <f t="shared" si="61"/>
        <v>-8.9452507457102662E-2</v>
      </c>
      <c r="AV67" s="128">
        <f t="shared" si="57"/>
        <v>1.2800352116684182</v>
      </c>
      <c r="AW67" s="129">
        <f t="shared" si="62"/>
        <v>-0.28003521166841816</v>
      </c>
      <c r="AX67" s="82">
        <v>2010</v>
      </c>
      <c r="AY67" s="82" t="s">
        <v>442</v>
      </c>
      <c r="AZ67" s="82" t="s">
        <v>4</v>
      </c>
      <c r="BA67" s="82" t="s">
        <v>61</v>
      </c>
      <c r="BB67" s="506" t="s">
        <v>313</v>
      </c>
      <c r="BC67" s="124">
        <v>85.723820000000003</v>
      </c>
      <c r="BD67" s="125">
        <v>12.076560000000001</v>
      </c>
      <c r="BE67" s="126">
        <v>12.14601</v>
      </c>
      <c r="BF67" s="124">
        <f t="shared" si="46"/>
        <v>73.577809999999999</v>
      </c>
      <c r="BG67" s="125">
        <f t="shared" si="47"/>
        <v>73.647260000000003</v>
      </c>
      <c r="BH67" s="126">
        <f t="shared" si="47"/>
        <v>-6.944999999999979E-2</v>
      </c>
      <c r="BI67" s="314">
        <f t="shared" si="48"/>
        <v>0.85831231039400713</v>
      </c>
      <c r="BJ67" s="314">
        <f t="shared" si="49"/>
        <v>0.85912247027722288</v>
      </c>
      <c r="BK67" s="314">
        <f t="shared" si="50"/>
        <v>-8.1015988321565444E-4</v>
      </c>
      <c r="BL67" s="128">
        <f t="shared" si="51"/>
        <v>1.0009438987107662</v>
      </c>
      <c r="BM67" s="129">
        <f t="shared" si="52"/>
        <v>-9.4389871076619144E-4</v>
      </c>
    </row>
    <row r="68" spans="1:65" ht="11.45" customHeight="1">
      <c r="A68" s="663">
        <v>2007</v>
      </c>
      <c r="B68" s="87" t="s">
        <v>518</v>
      </c>
      <c r="C68" s="82" t="s">
        <v>442</v>
      </c>
      <c r="D68" s="82" t="s">
        <v>6</v>
      </c>
      <c r="E68" s="82" t="s">
        <v>62</v>
      </c>
      <c r="F68" s="506" t="s">
        <v>313</v>
      </c>
      <c r="G68" s="124">
        <v>31.5733</v>
      </c>
      <c r="H68" s="125">
        <v>9.1332380000000004</v>
      </c>
      <c r="I68" s="126">
        <v>10.82522</v>
      </c>
      <c r="J68" s="124">
        <f t="shared" si="32"/>
        <v>20.748080000000002</v>
      </c>
      <c r="K68" s="125">
        <f t="shared" si="33"/>
        <v>22.440061999999998</v>
      </c>
      <c r="L68" s="126">
        <f t="shared" si="33"/>
        <v>-1.6919819999999994</v>
      </c>
      <c r="M68" s="314">
        <f t="shared" si="34"/>
        <v>0.65714005187927782</v>
      </c>
      <c r="N68" s="314">
        <f t="shared" si="35"/>
        <v>0.71072906538119229</v>
      </c>
      <c r="O68" s="314">
        <f t="shared" si="36"/>
        <v>-5.3589013501914577E-2</v>
      </c>
      <c r="P68" s="128">
        <f t="shared" si="37"/>
        <v>1.0815488469294505</v>
      </c>
      <c r="Q68" s="129">
        <f t="shared" si="38"/>
        <v>-8.1548846929450788E-2</v>
      </c>
      <c r="R68" s="82">
        <v>2007</v>
      </c>
      <c r="S68" s="82" t="s">
        <v>442</v>
      </c>
      <c r="T68" s="82" t="s">
        <v>6</v>
      </c>
      <c r="U68" s="82" t="s">
        <v>62</v>
      </c>
      <c r="V68" s="506" t="s">
        <v>313</v>
      </c>
      <c r="W68" s="124">
        <v>21.74588</v>
      </c>
      <c r="X68" s="125">
        <v>7.043876</v>
      </c>
      <c r="Y68" s="126">
        <v>8.7986909999999998</v>
      </c>
      <c r="Z68" s="124">
        <f t="shared" si="39"/>
        <v>12.947189</v>
      </c>
      <c r="AA68" s="125">
        <f t="shared" si="40"/>
        <v>14.702003999999999</v>
      </c>
      <c r="AB68" s="126">
        <f t="shared" si="40"/>
        <v>-1.7548149999999998</v>
      </c>
      <c r="AC68" s="314">
        <f t="shared" si="41"/>
        <v>0.59538583860482996</v>
      </c>
      <c r="AD68" s="314">
        <f t="shared" si="42"/>
        <v>0.67608227397557596</v>
      </c>
      <c r="AE68" s="314">
        <f t="shared" si="43"/>
        <v>-8.0696435370746084E-2</v>
      </c>
      <c r="AF68" s="128">
        <f t="shared" si="44"/>
        <v>1.1355363700954701</v>
      </c>
      <c r="AG68" s="129">
        <f t="shared" si="45"/>
        <v>-0.13553637009547012</v>
      </c>
      <c r="AH68" s="82">
        <v>2007</v>
      </c>
      <c r="AI68" s="82" t="s">
        <v>442</v>
      </c>
      <c r="AJ68" s="82" t="s">
        <v>6</v>
      </c>
      <c r="AK68" s="82" t="s">
        <v>62</v>
      </c>
      <c r="AL68" s="506" t="s">
        <v>313</v>
      </c>
      <c r="AM68" s="124">
        <v>24.300789999999999</v>
      </c>
      <c r="AN68" s="125">
        <v>11.61077</v>
      </c>
      <c r="AO68" s="126">
        <v>14.34801</v>
      </c>
      <c r="AP68" s="124">
        <f t="shared" si="53"/>
        <v>9.9527799999999989</v>
      </c>
      <c r="AQ68" s="125">
        <f t="shared" si="54"/>
        <v>12.690019999999999</v>
      </c>
      <c r="AR68" s="126">
        <f t="shared" si="60"/>
        <v>-2.7372399999999999</v>
      </c>
      <c r="AS68" s="314">
        <f t="shared" si="55"/>
        <v>0.40956610875613503</v>
      </c>
      <c r="AT68" s="314">
        <f t="shared" si="56"/>
        <v>0.52220606819778281</v>
      </c>
      <c r="AU68" s="314">
        <f t="shared" si="61"/>
        <v>-0.11263995944164779</v>
      </c>
      <c r="AV68" s="128">
        <f t="shared" si="57"/>
        <v>1.2750226569862892</v>
      </c>
      <c r="AW68" s="129">
        <f t="shared" si="62"/>
        <v>-0.2750226569862893</v>
      </c>
      <c r="AX68" s="82">
        <v>2007</v>
      </c>
      <c r="AY68" s="82" t="s">
        <v>442</v>
      </c>
      <c r="AZ68" s="82" t="s">
        <v>6</v>
      </c>
      <c r="BA68" s="82" t="s">
        <v>62</v>
      </c>
      <c r="BB68" s="506" t="s">
        <v>313</v>
      </c>
      <c r="BC68" s="124">
        <v>86.835989999999995</v>
      </c>
      <c r="BD68" s="125">
        <v>15.7767</v>
      </c>
      <c r="BE68" s="126">
        <v>15.848039999999999</v>
      </c>
      <c r="BF68" s="124">
        <f t="shared" si="46"/>
        <v>70.987949999999998</v>
      </c>
      <c r="BG68" s="125">
        <f t="shared" si="47"/>
        <v>71.05928999999999</v>
      </c>
      <c r="BH68" s="126">
        <f t="shared" si="47"/>
        <v>-7.1339999999999293E-2</v>
      </c>
      <c r="BI68" s="314">
        <f t="shared" si="48"/>
        <v>0.81749456648101781</v>
      </c>
      <c r="BJ68" s="314">
        <f t="shared" si="49"/>
        <v>0.8183161152420787</v>
      </c>
      <c r="BK68" s="314">
        <f t="shared" si="50"/>
        <v>-8.2154876106092984E-4</v>
      </c>
      <c r="BL68" s="128">
        <f t="shared" si="51"/>
        <v>1.0010049592923869</v>
      </c>
      <c r="BM68" s="129">
        <f t="shared" si="52"/>
        <v>-1.0049592923869375E-3</v>
      </c>
    </row>
    <row r="69" spans="1:65" ht="11.45" customHeight="1">
      <c r="A69" s="663">
        <v>2004</v>
      </c>
      <c r="B69" s="87" t="s">
        <v>518</v>
      </c>
      <c r="C69" s="82" t="s">
        <v>442</v>
      </c>
      <c r="D69" s="82" t="s">
        <v>8</v>
      </c>
      <c r="E69" s="82" t="s">
        <v>63</v>
      </c>
      <c r="F69" s="506" t="s">
        <v>313</v>
      </c>
      <c r="G69" s="124">
        <v>32.507150000000003</v>
      </c>
      <c r="H69" s="125">
        <v>9.4903960000000005</v>
      </c>
      <c r="I69" s="126">
        <v>11.515140000000001</v>
      </c>
      <c r="J69" s="124">
        <f t="shared" si="32"/>
        <v>20.992010000000001</v>
      </c>
      <c r="K69" s="125">
        <f t="shared" si="33"/>
        <v>23.016754000000002</v>
      </c>
      <c r="L69" s="126">
        <f t="shared" si="33"/>
        <v>-2.0247440000000001</v>
      </c>
      <c r="M69" s="314">
        <f t="shared" si="34"/>
        <v>0.645765931495071</v>
      </c>
      <c r="N69" s="314">
        <f t="shared" si="35"/>
        <v>0.70805204393494969</v>
      </c>
      <c r="O69" s="314">
        <f t="shared" si="36"/>
        <v>-6.228611243987861E-2</v>
      </c>
      <c r="P69" s="128">
        <f t="shared" si="37"/>
        <v>1.0964530790524587</v>
      </c>
      <c r="Q69" s="129">
        <f t="shared" si="38"/>
        <v>-9.6453079052458535E-2</v>
      </c>
      <c r="R69" s="82">
        <v>2004</v>
      </c>
      <c r="S69" s="82" t="s">
        <v>442</v>
      </c>
      <c r="T69" s="82" t="s">
        <v>8</v>
      </c>
      <c r="U69" s="82" t="s">
        <v>63</v>
      </c>
      <c r="V69" s="506" t="s">
        <v>313</v>
      </c>
      <c r="W69" s="124">
        <v>23.449909999999999</v>
      </c>
      <c r="X69" s="125">
        <v>8.0223960000000005</v>
      </c>
      <c r="Y69" s="126">
        <v>9.9358830000000005</v>
      </c>
      <c r="Z69" s="124">
        <f t="shared" si="39"/>
        <v>13.514026999999999</v>
      </c>
      <c r="AA69" s="125">
        <f t="shared" si="40"/>
        <v>15.427513999999999</v>
      </c>
      <c r="AB69" s="126">
        <f t="shared" si="40"/>
        <v>-1.9134869999999999</v>
      </c>
      <c r="AC69" s="314">
        <f t="shared" si="41"/>
        <v>0.57629334185077896</v>
      </c>
      <c r="AD69" s="314">
        <f t="shared" si="42"/>
        <v>0.65789224777408528</v>
      </c>
      <c r="AE69" s="314">
        <f t="shared" si="43"/>
        <v>-8.159890592330632E-2</v>
      </c>
      <c r="AF69" s="128">
        <f t="shared" si="44"/>
        <v>1.1415926577621904</v>
      </c>
      <c r="AG69" s="129">
        <f t="shared" si="45"/>
        <v>-0.14159265776219035</v>
      </c>
      <c r="AH69" s="82">
        <v>2004</v>
      </c>
      <c r="AI69" s="82" t="s">
        <v>442</v>
      </c>
      <c r="AJ69" s="82" t="s">
        <v>8</v>
      </c>
      <c r="AK69" s="82" t="s">
        <v>63</v>
      </c>
      <c r="AL69" s="506" t="s">
        <v>313</v>
      </c>
      <c r="AM69" s="124">
        <v>26.084389999999999</v>
      </c>
      <c r="AN69" s="125">
        <v>14.04557</v>
      </c>
      <c r="AO69" s="126">
        <v>17.880960000000002</v>
      </c>
      <c r="AP69" s="124">
        <f t="shared" si="53"/>
        <v>8.2034299999999973</v>
      </c>
      <c r="AQ69" s="125">
        <f t="shared" si="54"/>
        <v>12.038819999999999</v>
      </c>
      <c r="AR69" s="126">
        <f t="shared" si="60"/>
        <v>-3.8353900000000021</v>
      </c>
      <c r="AS69" s="314">
        <f t="shared" si="55"/>
        <v>0.31449575780763889</v>
      </c>
      <c r="AT69" s="314">
        <f t="shared" si="56"/>
        <v>0.46153350720488384</v>
      </c>
      <c r="AU69" s="314">
        <f t="shared" si="61"/>
        <v>-0.14703774939724495</v>
      </c>
      <c r="AV69" s="128">
        <f t="shared" si="57"/>
        <v>1.4675349213682574</v>
      </c>
      <c r="AW69" s="129">
        <f t="shared" si="62"/>
        <v>-0.46753492136825736</v>
      </c>
      <c r="AX69" s="82">
        <v>2004</v>
      </c>
      <c r="AY69" s="82" t="s">
        <v>442</v>
      </c>
      <c r="AZ69" s="82" t="s">
        <v>8</v>
      </c>
      <c r="BA69" s="82" t="s">
        <v>63</v>
      </c>
      <c r="BB69" s="506" t="s">
        <v>313</v>
      </c>
      <c r="BC69" s="124">
        <v>84.533810000000003</v>
      </c>
      <c r="BD69" s="125">
        <v>10.372400000000001</v>
      </c>
      <c r="BE69" s="126">
        <v>10.486789999999999</v>
      </c>
      <c r="BF69" s="124">
        <f t="shared" si="46"/>
        <v>74.047020000000003</v>
      </c>
      <c r="BG69" s="125">
        <f t="shared" si="47"/>
        <v>74.161410000000004</v>
      </c>
      <c r="BH69" s="126">
        <f t="shared" si="47"/>
        <v>-0.11438999999999844</v>
      </c>
      <c r="BI69" s="314">
        <f t="shared" si="48"/>
        <v>0.87594561276724658</v>
      </c>
      <c r="BJ69" s="314">
        <f t="shared" si="49"/>
        <v>0.87729879914320674</v>
      </c>
      <c r="BK69" s="314">
        <f t="shared" si="50"/>
        <v>-1.3531863759600855E-3</v>
      </c>
      <c r="BL69" s="128">
        <f t="shared" si="51"/>
        <v>1.0015448292179754</v>
      </c>
      <c r="BM69" s="129">
        <f t="shared" si="52"/>
        <v>-1.54482921797526E-3</v>
      </c>
    </row>
    <row r="70" spans="1:65" ht="11.45" customHeight="1">
      <c r="A70" s="663">
        <v>2002</v>
      </c>
      <c r="B70" s="87" t="s">
        <v>518</v>
      </c>
      <c r="C70" s="82" t="s">
        <v>442</v>
      </c>
      <c r="D70" s="82" t="s">
        <v>10</v>
      </c>
      <c r="E70" s="82" t="s">
        <v>64</v>
      </c>
      <c r="F70" s="506" t="s">
        <v>313</v>
      </c>
      <c r="G70" s="124">
        <v>33.31955</v>
      </c>
      <c r="H70" s="125">
        <v>8.5769230000000007</v>
      </c>
      <c r="I70" s="126">
        <v>9.7900469999999995</v>
      </c>
      <c r="J70" s="124">
        <f t="shared" si="32"/>
        <v>23.529502999999998</v>
      </c>
      <c r="K70" s="125">
        <f t="shared" si="33"/>
        <v>24.742626999999999</v>
      </c>
      <c r="L70" s="126">
        <f t="shared" si="33"/>
        <v>-1.2131239999999988</v>
      </c>
      <c r="M70" s="314">
        <f t="shared" si="34"/>
        <v>0.70617709422846342</v>
      </c>
      <c r="N70" s="314">
        <f t="shared" si="35"/>
        <v>0.7425858692569377</v>
      </c>
      <c r="O70" s="314">
        <f t="shared" si="36"/>
        <v>-3.6408775028474234E-2</v>
      </c>
      <c r="P70" s="128">
        <f t="shared" si="37"/>
        <v>1.051557570085522</v>
      </c>
      <c r="Q70" s="129">
        <f t="shared" si="38"/>
        <v>-5.1557570085521948E-2</v>
      </c>
      <c r="R70" s="82">
        <v>2002</v>
      </c>
      <c r="S70" s="82" t="s">
        <v>442</v>
      </c>
      <c r="T70" s="82" t="s">
        <v>10</v>
      </c>
      <c r="U70" s="82" t="s">
        <v>64</v>
      </c>
      <c r="V70" s="506" t="s">
        <v>313</v>
      </c>
      <c r="W70" s="124">
        <v>24.113240000000001</v>
      </c>
      <c r="X70" s="125">
        <v>6.7946580000000001</v>
      </c>
      <c r="Y70" s="126">
        <v>7.9450440000000002</v>
      </c>
      <c r="Z70" s="124">
        <f t="shared" si="39"/>
        <v>16.168196000000002</v>
      </c>
      <c r="AA70" s="125">
        <f t="shared" si="40"/>
        <v>17.318581999999999</v>
      </c>
      <c r="AB70" s="126">
        <f t="shared" si="40"/>
        <v>-1.1503860000000001</v>
      </c>
      <c r="AC70" s="314">
        <f t="shared" si="41"/>
        <v>0.67051113827921927</v>
      </c>
      <c r="AD70" s="314">
        <f t="shared" si="42"/>
        <v>0.7182187876867645</v>
      </c>
      <c r="AE70" s="314">
        <f t="shared" si="43"/>
        <v>-4.7707649407545405E-2</v>
      </c>
      <c r="AF70" s="128">
        <f t="shared" si="44"/>
        <v>1.0711511661536017</v>
      </c>
      <c r="AG70" s="129">
        <f t="shared" si="45"/>
        <v>-7.11511661536018E-2</v>
      </c>
      <c r="AH70" s="82">
        <v>2002</v>
      </c>
      <c r="AI70" s="82" t="s">
        <v>442</v>
      </c>
      <c r="AJ70" s="82" t="s">
        <v>10</v>
      </c>
      <c r="AK70" s="82" t="s">
        <v>64</v>
      </c>
      <c r="AL70" s="506" t="s">
        <v>313</v>
      </c>
      <c r="AM70" s="124">
        <v>29.18477</v>
      </c>
      <c r="AN70" s="125">
        <v>13.719379999999999</v>
      </c>
      <c r="AO70" s="126">
        <v>15.843299999999999</v>
      </c>
      <c r="AP70" s="124">
        <f t="shared" si="53"/>
        <v>13.341470000000001</v>
      </c>
      <c r="AQ70" s="125">
        <f t="shared" si="54"/>
        <v>15.465390000000001</v>
      </c>
      <c r="AR70" s="126">
        <f t="shared" si="60"/>
        <v>-2.12392</v>
      </c>
      <c r="AS70" s="314">
        <f t="shared" si="55"/>
        <v>0.45713808948982643</v>
      </c>
      <c r="AT70" s="314">
        <f t="shared" si="56"/>
        <v>0.52991303340749307</v>
      </c>
      <c r="AU70" s="314">
        <f t="shared" si="61"/>
        <v>-7.2774943917666646E-2</v>
      </c>
      <c r="AV70" s="128">
        <f t="shared" si="57"/>
        <v>1.159196850122213</v>
      </c>
      <c r="AW70" s="129">
        <f t="shared" si="62"/>
        <v>-0.15919685012221291</v>
      </c>
      <c r="AX70" s="82">
        <v>2002</v>
      </c>
      <c r="AY70" s="82" t="s">
        <v>442</v>
      </c>
      <c r="AZ70" s="82" t="s">
        <v>10</v>
      </c>
      <c r="BA70" s="82" t="s">
        <v>64</v>
      </c>
      <c r="BB70" s="506" t="s">
        <v>313</v>
      </c>
      <c r="BC70" s="124">
        <v>86.559280000000001</v>
      </c>
      <c r="BD70" s="125">
        <v>9.4318150000000003</v>
      </c>
      <c r="BE70" s="126">
        <v>9.5143590000000007</v>
      </c>
      <c r="BF70" s="124">
        <f t="shared" si="46"/>
        <v>77.044921000000002</v>
      </c>
      <c r="BG70" s="125">
        <f t="shared" si="47"/>
        <v>77.127465000000001</v>
      </c>
      <c r="BH70" s="126">
        <f t="shared" si="47"/>
        <v>-8.2544000000000395E-2</v>
      </c>
      <c r="BI70" s="314">
        <f t="shared" si="48"/>
        <v>0.89008273867342702</v>
      </c>
      <c r="BJ70" s="314">
        <f t="shared" si="49"/>
        <v>0.89103635104173695</v>
      </c>
      <c r="BK70" s="314">
        <f t="shared" si="50"/>
        <v>-9.5361236830990726E-4</v>
      </c>
      <c r="BL70" s="128">
        <f t="shared" si="51"/>
        <v>1.001071374970973</v>
      </c>
      <c r="BM70" s="129">
        <f t="shared" si="52"/>
        <v>-1.0713749709731078E-3</v>
      </c>
    </row>
    <row r="71" spans="1:65" ht="11.45" customHeight="1">
      <c r="A71" s="663">
        <v>1996</v>
      </c>
      <c r="B71" s="87" t="s">
        <v>518</v>
      </c>
      <c r="C71" s="82" t="s">
        <v>442</v>
      </c>
      <c r="D71" s="82" t="s">
        <v>12</v>
      </c>
      <c r="E71" s="82" t="s">
        <v>65</v>
      </c>
      <c r="F71" s="506" t="s">
        <v>313</v>
      </c>
      <c r="G71" s="548">
        <v>28.598980000000001</v>
      </c>
      <c r="H71" s="549">
        <v>8.4951430000000006</v>
      </c>
      <c r="I71" s="550">
        <v>10.49713</v>
      </c>
      <c r="J71" s="124">
        <f t="shared" si="32"/>
        <v>18.101849999999999</v>
      </c>
      <c r="K71" s="125">
        <f t="shared" si="33"/>
        <v>20.103836999999999</v>
      </c>
      <c r="L71" s="126">
        <f t="shared" si="33"/>
        <v>-2.0019869999999997</v>
      </c>
      <c r="M71" s="314">
        <f t="shared" si="34"/>
        <v>0.63295439207971749</v>
      </c>
      <c r="N71" s="314">
        <f t="shared" si="35"/>
        <v>0.70295643411058706</v>
      </c>
      <c r="O71" s="314">
        <f t="shared" si="36"/>
        <v>-7.0002042030869627E-2</v>
      </c>
      <c r="P71" s="128">
        <f t="shared" si="37"/>
        <v>1.1105957125929118</v>
      </c>
      <c r="Q71" s="129">
        <f t="shared" si="38"/>
        <v>-0.11059571259291176</v>
      </c>
      <c r="R71" s="82">
        <v>1996</v>
      </c>
      <c r="S71" s="82" t="s">
        <v>442</v>
      </c>
      <c r="T71" s="82" t="s">
        <v>12</v>
      </c>
      <c r="U71" s="82" t="s">
        <v>65</v>
      </c>
      <c r="V71" s="506" t="s">
        <v>313</v>
      </c>
      <c r="W71" s="548">
        <v>18.72823</v>
      </c>
      <c r="X71" s="549">
        <v>5.5375579999999998</v>
      </c>
      <c r="Y71" s="550">
        <v>7.424029</v>
      </c>
      <c r="Z71" s="124">
        <f t="shared" si="39"/>
        <v>11.304200999999999</v>
      </c>
      <c r="AA71" s="125">
        <f t="shared" si="40"/>
        <v>13.190671999999999</v>
      </c>
      <c r="AB71" s="126">
        <f t="shared" si="40"/>
        <v>-1.8864710000000002</v>
      </c>
      <c r="AC71" s="314">
        <f t="shared" si="41"/>
        <v>0.60359153000577204</v>
      </c>
      <c r="AD71" s="314">
        <f t="shared" si="42"/>
        <v>0.70432026945418758</v>
      </c>
      <c r="AE71" s="314">
        <f t="shared" si="43"/>
        <v>-0.10072873944841558</v>
      </c>
      <c r="AF71" s="128">
        <f t="shared" si="44"/>
        <v>1.16688229446734</v>
      </c>
      <c r="AG71" s="129">
        <f t="shared" si="45"/>
        <v>-0.1668822944673401</v>
      </c>
      <c r="AH71" s="82">
        <v>1996</v>
      </c>
      <c r="AI71" s="82" t="s">
        <v>442</v>
      </c>
      <c r="AJ71" s="82" t="s">
        <v>12</v>
      </c>
      <c r="AK71" s="82" t="s">
        <v>65</v>
      </c>
      <c r="AL71" s="506" t="s">
        <v>313</v>
      </c>
      <c r="AM71" s="548">
        <v>21.846489999999999</v>
      </c>
      <c r="AN71" s="549">
        <v>9.2126640000000002</v>
      </c>
      <c r="AO71" s="550">
        <v>12.12419</v>
      </c>
      <c r="AP71" s="124">
        <f t="shared" si="53"/>
        <v>9.7222999999999988</v>
      </c>
      <c r="AQ71" s="125">
        <f t="shared" si="54"/>
        <v>12.633825999999999</v>
      </c>
      <c r="AR71" s="126">
        <f t="shared" si="60"/>
        <v>-2.9115260000000003</v>
      </c>
      <c r="AS71" s="314">
        <f t="shared" si="55"/>
        <v>0.44502801136475467</v>
      </c>
      <c r="AT71" s="314">
        <f t="shared" si="56"/>
        <v>0.57830003812969499</v>
      </c>
      <c r="AU71" s="314">
        <f t="shared" si="61"/>
        <v>-0.13327202676494029</v>
      </c>
      <c r="AV71" s="128">
        <f t="shared" si="57"/>
        <v>1.2994688499634861</v>
      </c>
      <c r="AW71" s="129">
        <f t="shared" si="62"/>
        <v>-0.29946884996348605</v>
      </c>
      <c r="AX71" s="82">
        <v>1996</v>
      </c>
      <c r="AY71" s="82" t="s">
        <v>442</v>
      </c>
      <c r="AZ71" s="82" t="s">
        <v>12</v>
      </c>
      <c r="BA71" s="82" t="s">
        <v>65</v>
      </c>
      <c r="BB71" s="506" t="s">
        <v>313</v>
      </c>
      <c r="BC71" s="548">
        <v>84.374129999999994</v>
      </c>
      <c r="BD71" s="549">
        <v>20.981100000000001</v>
      </c>
      <c r="BE71" s="550">
        <v>22.111560000000001</v>
      </c>
      <c r="BF71" s="124">
        <f t="shared" si="46"/>
        <v>62.262569999999997</v>
      </c>
      <c r="BG71" s="125">
        <f t="shared" si="47"/>
        <v>63.393029999999996</v>
      </c>
      <c r="BH71" s="126">
        <f t="shared" si="47"/>
        <v>-1.1304599999999994</v>
      </c>
      <c r="BI71" s="314">
        <f t="shared" si="48"/>
        <v>0.73793436447878047</v>
      </c>
      <c r="BJ71" s="314">
        <f t="shared" si="49"/>
        <v>0.75133254707337427</v>
      </c>
      <c r="BK71" s="314">
        <f t="shared" si="50"/>
        <v>-1.3398182594593858E-2</v>
      </c>
      <c r="BL71" s="128">
        <f t="shared" si="51"/>
        <v>1.0181563337330919</v>
      </c>
      <c r="BM71" s="129">
        <f t="shared" si="52"/>
        <v>-1.8156333733091959E-2</v>
      </c>
    </row>
    <row r="72" spans="1:65" ht="11.45" customHeight="1">
      <c r="A72" s="662">
        <v>1992</v>
      </c>
      <c r="B72" s="91" t="s">
        <v>518</v>
      </c>
      <c r="C72" s="121" t="s">
        <v>442</v>
      </c>
      <c r="D72" s="121" t="s">
        <v>14</v>
      </c>
      <c r="E72" s="121" t="s">
        <v>66</v>
      </c>
      <c r="F72" s="507" t="s">
        <v>313</v>
      </c>
      <c r="G72" s="548">
        <v>31.2378</v>
      </c>
      <c r="H72" s="549">
        <v>6.3140669999999997</v>
      </c>
      <c r="I72" s="550">
        <v>6.8219700000000003</v>
      </c>
      <c r="J72" s="337">
        <f t="shared" si="32"/>
        <v>24.41583</v>
      </c>
      <c r="K72" s="338">
        <f t="shared" si="33"/>
        <v>24.923732999999999</v>
      </c>
      <c r="L72" s="525">
        <f t="shared" si="33"/>
        <v>-0.50790300000000066</v>
      </c>
      <c r="M72" s="341">
        <f t="shared" si="34"/>
        <v>0.7816117012081516</v>
      </c>
      <c r="N72" s="341">
        <f t="shared" si="35"/>
        <v>0.7978709448168565</v>
      </c>
      <c r="O72" s="341">
        <f t="shared" si="36"/>
        <v>-1.625924360870486E-2</v>
      </c>
      <c r="P72" s="526">
        <f t="shared" si="37"/>
        <v>1.0208022008672242</v>
      </c>
      <c r="Q72" s="527">
        <f t="shared" si="38"/>
        <v>-2.0802200867224282E-2</v>
      </c>
      <c r="R72" s="121">
        <v>1992</v>
      </c>
      <c r="S72" s="121" t="s">
        <v>442</v>
      </c>
      <c r="T72" s="121" t="s">
        <v>14</v>
      </c>
      <c r="U72" s="121" t="s">
        <v>66</v>
      </c>
      <c r="V72" s="507" t="s">
        <v>313</v>
      </c>
      <c r="W72" s="548">
        <v>23.494669999999999</v>
      </c>
      <c r="X72" s="549">
        <v>3.864404</v>
      </c>
      <c r="Y72" s="550">
        <v>4.6795999999999998</v>
      </c>
      <c r="Z72" s="337">
        <f t="shared" si="39"/>
        <v>18.815069999999999</v>
      </c>
      <c r="AA72" s="338">
        <f t="shared" si="40"/>
        <v>19.630265999999999</v>
      </c>
      <c r="AB72" s="525">
        <f t="shared" si="40"/>
        <v>-0.81519599999999981</v>
      </c>
      <c r="AC72" s="341">
        <f t="shared" si="41"/>
        <v>0.80082291004725747</v>
      </c>
      <c r="AD72" s="341">
        <f t="shared" si="42"/>
        <v>0.83551997112536591</v>
      </c>
      <c r="AE72" s="341">
        <f t="shared" si="43"/>
        <v>-3.4697061078108347E-2</v>
      </c>
      <c r="AF72" s="526">
        <f t="shared" si="44"/>
        <v>1.0433267588162043</v>
      </c>
      <c r="AG72" s="527">
        <f t="shared" si="45"/>
        <v>-4.3326758816204236E-2</v>
      </c>
      <c r="AH72" s="121">
        <v>1992</v>
      </c>
      <c r="AI72" s="121" t="s">
        <v>442</v>
      </c>
      <c r="AJ72" s="121" t="s">
        <v>14</v>
      </c>
      <c r="AK72" s="121" t="s">
        <v>66</v>
      </c>
      <c r="AL72" s="507" t="s">
        <v>313</v>
      </c>
      <c r="AM72" s="548">
        <v>21.509730000000001</v>
      </c>
      <c r="AN72" s="549">
        <v>5.3352449999999996</v>
      </c>
      <c r="AO72" s="550">
        <v>5.501906</v>
      </c>
      <c r="AP72" s="337">
        <f t="shared" si="53"/>
        <v>16.007823999999999</v>
      </c>
      <c r="AQ72" s="338">
        <f t="shared" si="54"/>
        <v>16.174485000000001</v>
      </c>
      <c r="AR72" s="525">
        <f t="shared" si="60"/>
        <v>-0.16666100000000039</v>
      </c>
      <c r="AS72" s="341">
        <f t="shared" si="55"/>
        <v>0.74421315376808539</v>
      </c>
      <c r="AT72" s="341">
        <f t="shared" si="56"/>
        <v>0.75196132169023044</v>
      </c>
      <c r="AU72" s="341">
        <f t="shared" si="61"/>
        <v>-7.7481679221450194E-3</v>
      </c>
      <c r="AV72" s="526">
        <f t="shared" si="57"/>
        <v>1.0104112214127292</v>
      </c>
      <c r="AW72" s="527">
        <f t="shared" si="62"/>
        <v>-1.04112214127292E-2</v>
      </c>
      <c r="AX72" s="121">
        <v>1992</v>
      </c>
      <c r="AY72" s="121" t="s">
        <v>442</v>
      </c>
      <c r="AZ72" s="121" t="s">
        <v>14</v>
      </c>
      <c r="BA72" s="121" t="s">
        <v>66</v>
      </c>
      <c r="BB72" s="507" t="s">
        <v>313</v>
      </c>
      <c r="BC72" s="548">
        <v>86.863410000000002</v>
      </c>
      <c r="BD72" s="549">
        <v>19.804950000000002</v>
      </c>
      <c r="BE72" s="550">
        <v>19.528580000000002</v>
      </c>
      <c r="BF72" s="337">
        <f t="shared" si="46"/>
        <v>67.334829999999997</v>
      </c>
      <c r="BG72" s="338">
        <f t="shared" si="47"/>
        <v>67.058459999999997</v>
      </c>
      <c r="BH72" s="525">
        <f t="shared" si="47"/>
        <v>0.27637</v>
      </c>
      <c r="BI72" s="341">
        <f t="shared" si="48"/>
        <v>0.7751805967552966</v>
      </c>
      <c r="BJ72" s="341">
        <f t="shared" si="49"/>
        <v>0.7719989348794849</v>
      </c>
      <c r="BK72" s="341">
        <f t="shared" si="50"/>
        <v>3.1816618758116911E-3</v>
      </c>
      <c r="BL72" s="526">
        <f t="shared" si="51"/>
        <v>0.99589558628127528</v>
      </c>
      <c r="BM72" s="527">
        <f t="shared" si="52"/>
        <v>4.1044137187247675E-3</v>
      </c>
    </row>
    <row r="73" spans="1:65" ht="11.45" customHeight="1">
      <c r="A73" s="663">
        <v>2013</v>
      </c>
      <c r="B73" s="87" t="s">
        <v>512</v>
      </c>
      <c r="C73" s="82" t="s">
        <v>443</v>
      </c>
      <c r="D73" s="82" t="s">
        <v>20</v>
      </c>
      <c r="E73" s="82" t="s">
        <v>67</v>
      </c>
      <c r="F73" s="506" t="s">
        <v>313</v>
      </c>
      <c r="G73" s="513">
        <v>33.380809999999997</v>
      </c>
      <c r="H73" s="514">
        <v>4.871658</v>
      </c>
      <c r="I73" s="515">
        <v>12.400930000000001</v>
      </c>
      <c r="J73" s="124">
        <f t="shared" si="32"/>
        <v>20.979879999999994</v>
      </c>
      <c r="K73" s="125">
        <f t="shared" si="33"/>
        <v>28.509151999999997</v>
      </c>
      <c r="L73" s="126">
        <f t="shared" si="33"/>
        <v>-7.5292720000000006</v>
      </c>
      <c r="M73" s="127">
        <f t="shared" si="34"/>
        <v>0.62850122570422939</v>
      </c>
      <c r="N73" s="127">
        <f t="shared" si="35"/>
        <v>0.85405812501254463</v>
      </c>
      <c r="O73" s="127">
        <f t="shared" si="36"/>
        <v>-0.22555689930831521</v>
      </c>
      <c r="P73" s="128">
        <f t="shared" si="37"/>
        <v>1.3588806037022139</v>
      </c>
      <c r="Q73" s="129">
        <f t="shared" si="38"/>
        <v>-0.35888060370221386</v>
      </c>
      <c r="R73" s="82">
        <v>2013</v>
      </c>
      <c r="S73" s="82" t="s">
        <v>443</v>
      </c>
      <c r="T73" s="82" t="s">
        <v>20</v>
      </c>
      <c r="U73" s="82" t="s">
        <v>67</v>
      </c>
      <c r="V73" s="506" t="s">
        <v>313</v>
      </c>
      <c r="W73" s="513">
        <v>23.13618</v>
      </c>
      <c r="X73" s="514">
        <v>6.3475200000000003</v>
      </c>
      <c r="Y73" s="515">
        <v>11.5123</v>
      </c>
      <c r="Z73" s="124">
        <f t="shared" si="39"/>
        <v>11.62388</v>
      </c>
      <c r="AA73" s="125">
        <f t="shared" si="40"/>
        <v>16.78866</v>
      </c>
      <c r="AB73" s="126">
        <f t="shared" si="40"/>
        <v>-5.1647799999999995</v>
      </c>
      <c r="AC73" s="127">
        <f t="shared" si="41"/>
        <v>0.50241137473861286</v>
      </c>
      <c r="AD73" s="127">
        <f t="shared" si="42"/>
        <v>0.72564528802939809</v>
      </c>
      <c r="AE73" s="127">
        <f t="shared" si="43"/>
        <v>-0.22323391329078524</v>
      </c>
      <c r="AF73" s="128">
        <f t="shared" si="44"/>
        <v>1.4443249586196691</v>
      </c>
      <c r="AG73" s="129">
        <f t="shared" si="45"/>
        <v>-0.44432495861966914</v>
      </c>
      <c r="AH73" s="82">
        <v>2013</v>
      </c>
      <c r="AI73" s="82" t="s">
        <v>443</v>
      </c>
      <c r="AJ73" s="82" t="s">
        <v>20</v>
      </c>
      <c r="AK73" s="82" t="s">
        <v>67</v>
      </c>
      <c r="AL73" s="506" t="s">
        <v>313</v>
      </c>
      <c r="AM73" s="513">
        <v>17.150410000000001</v>
      </c>
      <c r="AN73" s="514">
        <v>3.6090970000000002</v>
      </c>
      <c r="AO73" s="515">
        <v>10.28815</v>
      </c>
      <c r="AP73" s="124">
        <f t="shared" si="53"/>
        <v>6.8622600000000009</v>
      </c>
      <c r="AQ73" s="125">
        <f t="shared" si="54"/>
        <v>13.541313000000001</v>
      </c>
      <c r="AR73" s="126">
        <f t="shared" si="60"/>
        <v>-6.6790529999999997</v>
      </c>
      <c r="AS73" s="127">
        <f t="shared" si="55"/>
        <v>0.40012221282173432</v>
      </c>
      <c r="AT73" s="127">
        <f t="shared" si="56"/>
        <v>0.78956205711700189</v>
      </c>
      <c r="AU73" s="127">
        <f t="shared" si="61"/>
        <v>-0.38943984429526751</v>
      </c>
      <c r="AV73" s="128">
        <f t="shared" si="57"/>
        <v>1.9733022357066037</v>
      </c>
      <c r="AW73" s="129">
        <f t="shared" si="62"/>
        <v>-0.97330223570660379</v>
      </c>
      <c r="AX73" s="82">
        <v>2013</v>
      </c>
      <c r="AY73" s="82" t="s">
        <v>443</v>
      </c>
      <c r="AZ73" s="82" t="s">
        <v>20</v>
      </c>
      <c r="BA73" s="82" t="s">
        <v>67</v>
      </c>
      <c r="BB73" s="506" t="s">
        <v>313</v>
      </c>
      <c r="BC73" s="513">
        <v>85.799850000000006</v>
      </c>
      <c r="BD73" s="514">
        <v>1.3995550000000001</v>
      </c>
      <c r="BE73" s="515">
        <v>17.746479999999998</v>
      </c>
      <c r="BF73" s="124">
        <f t="shared" si="46"/>
        <v>68.053370000000001</v>
      </c>
      <c r="BG73" s="125">
        <f t="shared" si="47"/>
        <v>84.400295</v>
      </c>
      <c r="BH73" s="126">
        <f t="shared" si="47"/>
        <v>-16.346924999999999</v>
      </c>
      <c r="BI73" s="127">
        <f t="shared" si="48"/>
        <v>0.79316420716353231</v>
      </c>
      <c r="BJ73" s="127">
        <f t="shared" si="49"/>
        <v>0.98368814164593521</v>
      </c>
      <c r="BK73" s="127">
        <f t="shared" si="50"/>
        <v>-0.1905239344824029</v>
      </c>
      <c r="BL73" s="128">
        <f t="shared" si="51"/>
        <v>1.2402074283756999</v>
      </c>
      <c r="BM73" s="129">
        <f t="shared" si="52"/>
        <v>-0.24020742837569981</v>
      </c>
    </row>
    <row r="74" spans="1:65" ht="11.45" customHeight="1">
      <c r="A74" s="663">
        <v>2010</v>
      </c>
      <c r="B74" s="87" t="s">
        <v>512</v>
      </c>
      <c r="C74" s="82" t="s">
        <v>443</v>
      </c>
      <c r="D74" s="82" t="s">
        <v>4</v>
      </c>
      <c r="E74" s="82" t="s">
        <v>68</v>
      </c>
      <c r="F74" s="506" t="s">
        <v>313</v>
      </c>
      <c r="G74" s="124">
        <v>32.458150000000003</v>
      </c>
      <c r="H74" s="125">
        <v>5.3604120000000002</v>
      </c>
      <c r="I74" s="126">
        <v>13.50615</v>
      </c>
      <c r="J74" s="124">
        <f t="shared" si="32"/>
        <v>18.952000000000005</v>
      </c>
      <c r="K74" s="125">
        <f t="shared" si="33"/>
        <v>27.097738000000003</v>
      </c>
      <c r="L74" s="126">
        <f t="shared" si="33"/>
        <v>-8.1457379999999997</v>
      </c>
      <c r="M74" s="127">
        <f t="shared" si="34"/>
        <v>0.58389033262832302</v>
      </c>
      <c r="N74" s="127">
        <f t="shared" si="35"/>
        <v>0.83485158581126773</v>
      </c>
      <c r="O74" s="127">
        <f t="shared" si="36"/>
        <v>-0.25096125318294477</v>
      </c>
      <c r="P74" s="128">
        <f t="shared" si="37"/>
        <v>1.4298088856057405</v>
      </c>
      <c r="Q74" s="129">
        <f t="shared" si="38"/>
        <v>-0.42980888560574071</v>
      </c>
      <c r="R74" s="82">
        <v>2010</v>
      </c>
      <c r="S74" s="82" t="s">
        <v>443</v>
      </c>
      <c r="T74" s="82" t="s">
        <v>4</v>
      </c>
      <c r="U74" s="82" t="s">
        <v>68</v>
      </c>
      <c r="V74" s="506" t="s">
        <v>313</v>
      </c>
      <c r="W74" s="124">
        <v>22.675689999999999</v>
      </c>
      <c r="X74" s="125">
        <v>6.424086</v>
      </c>
      <c r="Y74" s="126">
        <v>11.41567</v>
      </c>
      <c r="Z74" s="124">
        <f t="shared" si="39"/>
        <v>11.260019999999999</v>
      </c>
      <c r="AA74" s="125">
        <f t="shared" si="40"/>
        <v>16.251604</v>
      </c>
      <c r="AB74" s="126">
        <f t="shared" si="40"/>
        <v>-4.9915840000000005</v>
      </c>
      <c r="AC74" s="127">
        <f t="shared" si="41"/>
        <v>0.49656791039214238</v>
      </c>
      <c r="AD74" s="127">
        <f t="shared" si="42"/>
        <v>0.71669722067994401</v>
      </c>
      <c r="AE74" s="127">
        <f t="shared" si="43"/>
        <v>-0.22012931028780164</v>
      </c>
      <c r="AF74" s="128">
        <f t="shared" si="44"/>
        <v>1.4433015216669243</v>
      </c>
      <c r="AG74" s="129">
        <f t="shared" si="45"/>
        <v>-0.44330152166692427</v>
      </c>
      <c r="AH74" s="82">
        <v>2010</v>
      </c>
      <c r="AI74" s="82" t="s">
        <v>443</v>
      </c>
      <c r="AJ74" s="82" t="s">
        <v>4</v>
      </c>
      <c r="AK74" s="82" t="s">
        <v>68</v>
      </c>
      <c r="AL74" s="506" t="s">
        <v>313</v>
      </c>
      <c r="AM74" s="124">
        <v>17.124359999999999</v>
      </c>
      <c r="AN74" s="125">
        <v>4.6805560000000002</v>
      </c>
      <c r="AO74" s="126">
        <v>11.123379999999999</v>
      </c>
      <c r="AP74" s="124">
        <f t="shared" si="53"/>
        <v>6.0009800000000002</v>
      </c>
      <c r="AQ74" s="125">
        <f t="shared" si="54"/>
        <v>12.443804</v>
      </c>
      <c r="AR74" s="126">
        <f t="shared" si="60"/>
        <v>-6.442823999999999</v>
      </c>
      <c r="AS74" s="127">
        <f t="shared" si="55"/>
        <v>0.3504352863406282</v>
      </c>
      <c r="AT74" s="127">
        <f t="shared" si="56"/>
        <v>0.72667264645218865</v>
      </c>
      <c r="AU74" s="127">
        <f t="shared" si="61"/>
        <v>-0.37623736011156034</v>
      </c>
      <c r="AV74" s="128">
        <f t="shared" si="57"/>
        <v>2.0736286406553597</v>
      </c>
      <c r="AW74" s="129">
        <f t="shared" si="62"/>
        <v>-1.0736286406553595</v>
      </c>
      <c r="AX74" s="82">
        <v>2010</v>
      </c>
      <c r="AY74" s="82" t="s">
        <v>443</v>
      </c>
      <c r="AZ74" s="82" t="s">
        <v>4</v>
      </c>
      <c r="BA74" s="82" t="s">
        <v>68</v>
      </c>
      <c r="BB74" s="506" t="s">
        <v>313</v>
      </c>
      <c r="BC74" s="124">
        <v>86.877690000000001</v>
      </c>
      <c r="BD74" s="125">
        <v>2.4065120000000002</v>
      </c>
      <c r="BE74" s="126">
        <v>24.00675</v>
      </c>
      <c r="BF74" s="124">
        <f t="shared" si="46"/>
        <v>62.870940000000004</v>
      </c>
      <c r="BG74" s="125">
        <f t="shared" si="47"/>
        <v>84.471177999999995</v>
      </c>
      <c r="BH74" s="126">
        <f t="shared" si="47"/>
        <v>-21.600238000000001</v>
      </c>
      <c r="BI74" s="127">
        <f t="shared" si="48"/>
        <v>0.72367186558482399</v>
      </c>
      <c r="BJ74" s="127">
        <f t="shared" si="49"/>
        <v>0.97230000014963558</v>
      </c>
      <c r="BK74" s="127">
        <f t="shared" si="50"/>
        <v>-0.24862813456481175</v>
      </c>
      <c r="BL74" s="128">
        <f t="shared" si="51"/>
        <v>1.3435647375401099</v>
      </c>
      <c r="BM74" s="129">
        <f t="shared" si="52"/>
        <v>-0.34356473754010991</v>
      </c>
    </row>
    <row r="75" spans="1:65" ht="11.45" customHeight="1">
      <c r="A75" s="663">
        <v>2007</v>
      </c>
      <c r="B75" s="87" t="s">
        <v>512</v>
      </c>
      <c r="C75" s="82" t="s">
        <v>443</v>
      </c>
      <c r="D75" s="82" t="s">
        <v>6</v>
      </c>
      <c r="E75" s="82" t="s">
        <v>69</v>
      </c>
      <c r="F75" s="506" t="s">
        <v>313</v>
      </c>
      <c r="G75" s="124">
        <v>29.088239999999999</v>
      </c>
      <c r="H75" s="125">
        <v>4.7273759999999996</v>
      </c>
      <c r="I75" s="126">
        <v>13.74517</v>
      </c>
      <c r="J75" s="124">
        <f t="shared" si="32"/>
        <v>15.343069999999999</v>
      </c>
      <c r="K75" s="125">
        <f t="shared" si="33"/>
        <v>24.360863999999999</v>
      </c>
      <c r="L75" s="126">
        <f t="shared" si="33"/>
        <v>-9.0177940000000003</v>
      </c>
      <c r="M75" s="127">
        <f t="shared" si="34"/>
        <v>0.52746642629461249</v>
      </c>
      <c r="N75" s="127">
        <f t="shared" si="35"/>
        <v>0.83748153893119692</v>
      </c>
      <c r="O75" s="127">
        <f t="shared" si="36"/>
        <v>-0.31001511263658443</v>
      </c>
      <c r="P75" s="128">
        <f t="shared" si="37"/>
        <v>1.5877437826979868</v>
      </c>
      <c r="Q75" s="129">
        <f t="shared" si="38"/>
        <v>-0.58774378269798688</v>
      </c>
      <c r="R75" s="82">
        <v>2007</v>
      </c>
      <c r="S75" s="82" t="s">
        <v>443</v>
      </c>
      <c r="T75" s="82" t="s">
        <v>6</v>
      </c>
      <c r="U75" s="82" t="s">
        <v>69</v>
      </c>
      <c r="V75" s="506" t="s">
        <v>313</v>
      </c>
      <c r="W75" s="124">
        <v>19.42558</v>
      </c>
      <c r="X75" s="125">
        <v>4.9928530000000002</v>
      </c>
      <c r="Y75" s="126">
        <v>10.15901</v>
      </c>
      <c r="Z75" s="124">
        <f t="shared" si="39"/>
        <v>9.2665699999999998</v>
      </c>
      <c r="AA75" s="125">
        <f t="shared" si="40"/>
        <v>14.432727</v>
      </c>
      <c r="AB75" s="126">
        <f t="shared" si="40"/>
        <v>-5.1661570000000001</v>
      </c>
      <c r="AC75" s="127">
        <f t="shared" si="41"/>
        <v>0.47702925729888113</v>
      </c>
      <c r="AD75" s="127">
        <f t="shared" si="42"/>
        <v>0.74297534488030725</v>
      </c>
      <c r="AE75" s="127">
        <f t="shared" si="43"/>
        <v>-0.26594608758142613</v>
      </c>
      <c r="AF75" s="128">
        <f t="shared" si="44"/>
        <v>1.5575047725317999</v>
      </c>
      <c r="AG75" s="129">
        <f t="shared" si="45"/>
        <v>-0.55750477253179986</v>
      </c>
      <c r="AH75" s="82">
        <v>2007</v>
      </c>
      <c r="AI75" s="82" t="s">
        <v>443</v>
      </c>
      <c r="AJ75" s="82" t="s">
        <v>6</v>
      </c>
      <c r="AK75" s="82" t="s">
        <v>69</v>
      </c>
      <c r="AL75" s="506" t="s">
        <v>313</v>
      </c>
      <c r="AM75" s="124">
        <v>15.50634</v>
      </c>
      <c r="AN75" s="125">
        <v>4.5117120000000002</v>
      </c>
      <c r="AO75" s="126">
        <v>10.86422</v>
      </c>
      <c r="AP75" s="124">
        <f t="shared" si="53"/>
        <v>4.6421200000000002</v>
      </c>
      <c r="AQ75" s="125">
        <f t="shared" si="54"/>
        <v>10.994627999999999</v>
      </c>
      <c r="AR75" s="126">
        <f t="shared" si="60"/>
        <v>-6.3525079999999994</v>
      </c>
      <c r="AS75" s="127">
        <f t="shared" si="55"/>
        <v>0.2993691612592011</v>
      </c>
      <c r="AT75" s="127">
        <f t="shared" si="56"/>
        <v>0.70904081814277253</v>
      </c>
      <c r="AU75" s="127">
        <f t="shared" si="61"/>
        <v>-0.40967165688357143</v>
      </c>
      <c r="AV75" s="128">
        <f t="shared" si="57"/>
        <v>2.3684497600234371</v>
      </c>
      <c r="AW75" s="129">
        <f t="shared" si="62"/>
        <v>-1.3684497600234373</v>
      </c>
      <c r="AX75" s="82">
        <v>2007</v>
      </c>
      <c r="AY75" s="82" t="s">
        <v>443</v>
      </c>
      <c r="AZ75" s="82" t="s">
        <v>6</v>
      </c>
      <c r="BA75" s="82" t="s">
        <v>69</v>
      </c>
      <c r="BB75" s="506" t="s">
        <v>313</v>
      </c>
      <c r="BC75" s="124">
        <v>87.880759999999995</v>
      </c>
      <c r="BD75" s="125">
        <v>3.9624760000000001</v>
      </c>
      <c r="BE75" s="126">
        <v>32.44594</v>
      </c>
      <c r="BF75" s="124">
        <f t="shared" si="46"/>
        <v>55.434819999999995</v>
      </c>
      <c r="BG75" s="125">
        <f t="shared" si="47"/>
        <v>83.918284</v>
      </c>
      <c r="BH75" s="126">
        <f t="shared" si="47"/>
        <v>-28.483464000000001</v>
      </c>
      <c r="BI75" s="127">
        <f t="shared" si="48"/>
        <v>0.63079586476038663</v>
      </c>
      <c r="BJ75" s="127">
        <f t="shared" si="49"/>
        <v>0.9549107677266333</v>
      </c>
      <c r="BK75" s="127">
        <f t="shared" si="50"/>
        <v>-0.32411490296624657</v>
      </c>
      <c r="BL75" s="128">
        <f t="shared" si="51"/>
        <v>1.5138190040122799</v>
      </c>
      <c r="BM75" s="129">
        <f t="shared" si="52"/>
        <v>-0.51381900401227976</v>
      </c>
    </row>
    <row r="76" spans="1:65" ht="11.45" customHeight="1">
      <c r="A76" s="663">
        <v>2004</v>
      </c>
      <c r="B76" s="87" t="s">
        <v>512</v>
      </c>
      <c r="C76" s="82" t="s">
        <v>443</v>
      </c>
      <c r="D76" s="82" t="s">
        <v>8</v>
      </c>
      <c r="E76" s="82" t="s">
        <v>70</v>
      </c>
      <c r="F76" s="506" t="s">
        <v>313</v>
      </c>
      <c r="G76" s="124">
        <v>31.220479999999998</v>
      </c>
      <c r="H76" s="125">
        <v>4.253768</v>
      </c>
      <c r="I76" s="126">
        <v>13.198040000000001</v>
      </c>
      <c r="J76" s="124">
        <f t="shared" si="32"/>
        <v>18.022439999999996</v>
      </c>
      <c r="K76" s="125">
        <f t="shared" si="33"/>
        <v>26.966711999999998</v>
      </c>
      <c r="L76" s="126">
        <f t="shared" si="33"/>
        <v>-8.9442720000000016</v>
      </c>
      <c r="M76" s="127">
        <f t="shared" si="34"/>
        <v>0.57726338608503125</v>
      </c>
      <c r="N76" s="127">
        <f t="shared" si="35"/>
        <v>0.86375071747775811</v>
      </c>
      <c r="O76" s="127">
        <f t="shared" si="36"/>
        <v>-0.28648733139272686</v>
      </c>
      <c r="P76" s="128">
        <f t="shared" si="37"/>
        <v>1.4962852976622478</v>
      </c>
      <c r="Q76" s="129">
        <f t="shared" si="38"/>
        <v>-0.49628529766224794</v>
      </c>
      <c r="R76" s="82">
        <v>2004</v>
      </c>
      <c r="S76" s="82" t="s">
        <v>443</v>
      </c>
      <c r="T76" s="82" t="s">
        <v>8</v>
      </c>
      <c r="U76" s="82" t="s">
        <v>70</v>
      </c>
      <c r="V76" s="506" t="s">
        <v>313</v>
      </c>
      <c r="W76" s="124">
        <v>21.900379999999998</v>
      </c>
      <c r="X76" s="125">
        <v>4.8629540000000002</v>
      </c>
      <c r="Y76" s="126">
        <v>9.8770319999999998</v>
      </c>
      <c r="Z76" s="124">
        <f t="shared" si="39"/>
        <v>12.023347999999999</v>
      </c>
      <c r="AA76" s="125">
        <f t="shared" si="40"/>
        <v>17.037425999999996</v>
      </c>
      <c r="AB76" s="126">
        <f t="shared" si="40"/>
        <v>-5.0140779999999996</v>
      </c>
      <c r="AC76" s="127">
        <f t="shared" si="41"/>
        <v>0.54900179814231531</v>
      </c>
      <c r="AD76" s="127">
        <f t="shared" si="42"/>
        <v>0.77795115883833965</v>
      </c>
      <c r="AE76" s="127">
        <f t="shared" si="43"/>
        <v>-0.22894936069602445</v>
      </c>
      <c r="AF76" s="128">
        <f t="shared" si="44"/>
        <v>1.4170284350082853</v>
      </c>
      <c r="AG76" s="129">
        <f t="shared" si="45"/>
        <v>-0.41702843500828557</v>
      </c>
      <c r="AH76" s="82">
        <v>2004</v>
      </c>
      <c r="AI76" s="82" t="s">
        <v>443</v>
      </c>
      <c r="AJ76" s="82" t="s">
        <v>8</v>
      </c>
      <c r="AK76" s="82" t="s">
        <v>70</v>
      </c>
      <c r="AL76" s="506" t="s">
        <v>313</v>
      </c>
      <c r="AM76" s="124">
        <v>18.188289999999999</v>
      </c>
      <c r="AN76" s="125">
        <v>3.6152850000000001</v>
      </c>
      <c r="AO76" s="126">
        <v>10.48738</v>
      </c>
      <c r="AP76" s="124">
        <f t="shared" si="53"/>
        <v>7.7009099999999986</v>
      </c>
      <c r="AQ76" s="125">
        <f t="shared" si="54"/>
        <v>14.573004999999998</v>
      </c>
      <c r="AR76" s="126">
        <f t="shared" si="60"/>
        <v>-6.8720949999999998</v>
      </c>
      <c r="AS76" s="127">
        <f t="shared" si="55"/>
        <v>0.42339934100456939</v>
      </c>
      <c r="AT76" s="127">
        <f t="shared" si="56"/>
        <v>0.80123007715403705</v>
      </c>
      <c r="AU76" s="127">
        <f t="shared" si="61"/>
        <v>-0.37783073614946761</v>
      </c>
      <c r="AV76" s="128">
        <f t="shared" si="57"/>
        <v>1.8923744076998694</v>
      </c>
      <c r="AW76" s="129">
        <f t="shared" si="62"/>
        <v>-0.89237440769986942</v>
      </c>
      <c r="AX76" s="82">
        <v>2004</v>
      </c>
      <c r="AY76" s="82" t="s">
        <v>443</v>
      </c>
      <c r="AZ76" s="82" t="s">
        <v>8</v>
      </c>
      <c r="BA76" s="82" t="s">
        <v>70</v>
      </c>
      <c r="BB76" s="506" t="s">
        <v>313</v>
      </c>
      <c r="BC76" s="124">
        <v>89.670140000000004</v>
      </c>
      <c r="BD76" s="125">
        <v>2.6456819999999999</v>
      </c>
      <c r="BE76" s="126">
        <v>31.155650000000001</v>
      </c>
      <c r="BF76" s="124">
        <f t="shared" si="46"/>
        <v>58.514490000000002</v>
      </c>
      <c r="BG76" s="125">
        <f t="shared" si="47"/>
        <v>87.02445800000001</v>
      </c>
      <c r="BH76" s="126">
        <f t="shared" si="47"/>
        <v>-28.509968000000001</v>
      </c>
      <c r="BI76" s="127">
        <f t="shared" si="48"/>
        <v>0.65255267807098327</v>
      </c>
      <c r="BJ76" s="127">
        <f t="shared" si="49"/>
        <v>0.97049539568021204</v>
      </c>
      <c r="BK76" s="127">
        <f t="shared" si="50"/>
        <v>-0.31794271760922865</v>
      </c>
      <c r="BL76" s="128">
        <f t="shared" si="51"/>
        <v>1.4872291974175971</v>
      </c>
      <c r="BM76" s="129">
        <f t="shared" si="52"/>
        <v>-0.4872291974175969</v>
      </c>
    </row>
    <row r="77" spans="1:65" ht="11.45" customHeight="1">
      <c r="A77" s="663">
        <v>2000</v>
      </c>
      <c r="B77" s="87" t="s">
        <v>512</v>
      </c>
      <c r="C77" s="82" t="s">
        <v>443</v>
      </c>
      <c r="D77" s="82" t="s">
        <v>10</v>
      </c>
      <c r="E77" s="82" t="s">
        <v>71</v>
      </c>
      <c r="F77" s="506" t="s">
        <v>313</v>
      </c>
      <c r="G77" s="124">
        <v>29.759129999999999</v>
      </c>
      <c r="H77" s="125">
        <v>4.0030109999999999</v>
      </c>
      <c r="I77" s="126">
        <v>13.05711</v>
      </c>
      <c r="J77" s="124">
        <f t="shared" si="32"/>
        <v>16.702019999999997</v>
      </c>
      <c r="K77" s="125">
        <f t="shared" si="33"/>
        <v>25.756118999999998</v>
      </c>
      <c r="L77" s="126">
        <f t="shared" si="33"/>
        <v>-9.0540990000000008</v>
      </c>
      <c r="M77" s="127">
        <f t="shared" si="34"/>
        <v>0.56124019754609755</v>
      </c>
      <c r="N77" s="127">
        <f t="shared" si="35"/>
        <v>0.86548628941773498</v>
      </c>
      <c r="O77" s="127">
        <f t="shared" si="36"/>
        <v>-0.30424609187163743</v>
      </c>
      <c r="P77" s="128">
        <f t="shared" si="37"/>
        <v>1.5420960458675059</v>
      </c>
      <c r="Q77" s="129">
        <f t="shared" si="38"/>
        <v>-0.54209604586750593</v>
      </c>
      <c r="R77" s="82">
        <v>2000</v>
      </c>
      <c r="S77" s="82" t="s">
        <v>443</v>
      </c>
      <c r="T77" s="82" t="s">
        <v>10</v>
      </c>
      <c r="U77" s="82" t="s">
        <v>71</v>
      </c>
      <c r="V77" s="506" t="s">
        <v>313</v>
      </c>
      <c r="W77" s="124">
        <v>20.27441</v>
      </c>
      <c r="X77" s="125">
        <v>4.1948590000000001</v>
      </c>
      <c r="Y77" s="126">
        <v>8.9329820000000009</v>
      </c>
      <c r="Z77" s="124">
        <f t="shared" si="39"/>
        <v>11.341427999999999</v>
      </c>
      <c r="AA77" s="125">
        <f t="shared" si="40"/>
        <v>16.079550999999999</v>
      </c>
      <c r="AB77" s="126">
        <f t="shared" si="40"/>
        <v>-4.7381230000000008</v>
      </c>
      <c r="AC77" s="127">
        <f t="shared" si="41"/>
        <v>0.55939620437783388</v>
      </c>
      <c r="AD77" s="127">
        <f t="shared" si="42"/>
        <v>0.79309587800582104</v>
      </c>
      <c r="AE77" s="127">
        <f t="shared" si="43"/>
        <v>-0.23369967362798724</v>
      </c>
      <c r="AF77" s="128">
        <f t="shared" si="44"/>
        <v>1.4177712894707792</v>
      </c>
      <c r="AG77" s="129">
        <f t="shared" si="45"/>
        <v>-0.41777128947077929</v>
      </c>
      <c r="AH77" s="82">
        <v>2000</v>
      </c>
      <c r="AI77" s="82" t="s">
        <v>443</v>
      </c>
      <c r="AJ77" s="82" t="s">
        <v>10</v>
      </c>
      <c r="AK77" s="82" t="s">
        <v>71</v>
      </c>
      <c r="AL77" s="506" t="s">
        <v>313</v>
      </c>
      <c r="AM77" s="124">
        <v>16.61589</v>
      </c>
      <c r="AN77" s="125">
        <v>2.7816779999999999</v>
      </c>
      <c r="AO77" s="126">
        <v>8.9093169999999997</v>
      </c>
      <c r="AP77" s="124">
        <f t="shared" si="53"/>
        <v>7.7065730000000006</v>
      </c>
      <c r="AQ77" s="125">
        <f t="shared" si="54"/>
        <v>13.834212000000001</v>
      </c>
      <c r="AR77" s="126">
        <f t="shared" si="60"/>
        <v>-6.1276390000000003</v>
      </c>
      <c r="AS77" s="127">
        <f t="shared" si="55"/>
        <v>0.46380741567258815</v>
      </c>
      <c r="AT77" s="127">
        <f t="shared" si="56"/>
        <v>0.83258928652031283</v>
      </c>
      <c r="AU77" s="127">
        <f t="shared" si="61"/>
        <v>-0.36878187084772468</v>
      </c>
      <c r="AV77" s="128">
        <f t="shared" si="57"/>
        <v>1.7951185306361206</v>
      </c>
      <c r="AW77" s="129">
        <f t="shared" si="62"/>
        <v>-0.79511853063612059</v>
      </c>
      <c r="AX77" s="82">
        <v>2000</v>
      </c>
      <c r="AY77" s="82" t="s">
        <v>443</v>
      </c>
      <c r="AZ77" s="82" t="s">
        <v>10</v>
      </c>
      <c r="BA77" s="82" t="s">
        <v>71</v>
      </c>
      <c r="BB77" s="506" t="s">
        <v>313</v>
      </c>
      <c r="BC77" s="124">
        <v>89.856700000000004</v>
      </c>
      <c r="BD77" s="125">
        <v>4.9557729999999998</v>
      </c>
      <c r="BE77" s="126">
        <v>36.903709999999997</v>
      </c>
      <c r="BF77" s="124">
        <f t="shared" si="46"/>
        <v>52.952990000000007</v>
      </c>
      <c r="BG77" s="125">
        <f t="shared" si="47"/>
        <v>84.90092700000001</v>
      </c>
      <c r="BH77" s="126">
        <f t="shared" si="47"/>
        <v>-31.947936999999996</v>
      </c>
      <c r="BI77" s="127">
        <f t="shared" si="48"/>
        <v>0.58930485984907088</v>
      </c>
      <c r="BJ77" s="127">
        <f t="shared" si="49"/>
        <v>0.94484804138144407</v>
      </c>
      <c r="BK77" s="127">
        <f t="shared" si="50"/>
        <v>-0.35554318153237313</v>
      </c>
      <c r="BL77" s="128">
        <f t="shared" si="51"/>
        <v>1.6033264032871419</v>
      </c>
      <c r="BM77" s="129">
        <f t="shared" si="52"/>
        <v>-0.60332640328714193</v>
      </c>
    </row>
    <row r="78" spans="1:65" ht="11.45" customHeight="1">
      <c r="A78" s="663">
        <v>1995</v>
      </c>
      <c r="B78" s="87" t="s">
        <v>512</v>
      </c>
      <c r="C78" s="82" t="s">
        <v>443</v>
      </c>
      <c r="D78" s="82" t="s">
        <v>12</v>
      </c>
      <c r="E78" s="82" t="s">
        <v>72</v>
      </c>
      <c r="F78" s="506" t="s">
        <v>313</v>
      </c>
      <c r="G78" s="124">
        <v>31.381250000000001</v>
      </c>
      <c r="H78" s="125">
        <v>3.1924299999999999</v>
      </c>
      <c r="I78" s="126">
        <v>12.016959999999999</v>
      </c>
      <c r="J78" s="124">
        <f t="shared" si="32"/>
        <v>19.364290000000004</v>
      </c>
      <c r="K78" s="125">
        <f t="shared" si="33"/>
        <v>28.18882</v>
      </c>
      <c r="L78" s="126">
        <f t="shared" si="33"/>
        <v>-8.8245299999999993</v>
      </c>
      <c r="M78" s="127">
        <f t="shared" si="34"/>
        <v>0.6170656044612628</v>
      </c>
      <c r="N78" s="127">
        <f t="shared" si="35"/>
        <v>0.89826950806612227</v>
      </c>
      <c r="O78" s="127">
        <f t="shared" si="36"/>
        <v>-0.28120390360485953</v>
      </c>
      <c r="P78" s="128">
        <f t="shared" si="37"/>
        <v>1.4557115184703386</v>
      </c>
      <c r="Q78" s="129">
        <f t="shared" si="38"/>
        <v>-0.45571151847033881</v>
      </c>
      <c r="R78" s="82">
        <v>1995</v>
      </c>
      <c r="S78" s="82" t="s">
        <v>443</v>
      </c>
      <c r="T78" s="82" t="s">
        <v>12</v>
      </c>
      <c r="U78" s="82" t="s">
        <v>72</v>
      </c>
      <c r="V78" s="506" t="s">
        <v>313</v>
      </c>
      <c r="W78" s="124">
        <v>21.759779999999999</v>
      </c>
      <c r="X78" s="125">
        <v>3.7601249999999999</v>
      </c>
      <c r="Y78" s="126">
        <v>7.9347310000000002</v>
      </c>
      <c r="Z78" s="124">
        <f t="shared" si="39"/>
        <v>13.825049</v>
      </c>
      <c r="AA78" s="125">
        <f t="shared" si="40"/>
        <v>17.999655000000001</v>
      </c>
      <c r="AB78" s="126">
        <f t="shared" si="40"/>
        <v>-4.1746060000000007</v>
      </c>
      <c r="AC78" s="127">
        <f t="shared" si="41"/>
        <v>0.63534874893036608</v>
      </c>
      <c r="AD78" s="127">
        <f t="shared" si="42"/>
        <v>0.82719839079255397</v>
      </c>
      <c r="AE78" s="127">
        <f t="shared" si="43"/>
        <v>-0.19184964186218798</v>
      </c>
      <c r="AF78" s="128">
        <f t="shared" si="44"/>
        <v>1.3019595807580864</v>
      </c>
      <c r="AG78" s="129">
        <f t="shared" si="45"/>
        <v>-0.30195958075808632</v>
      </c>
      <c r="AH78" s="82">
        <v>1995</v>
      </c>
      <c r="AI78" s="82" t="s">
        <v>443</v>
      </c>
      <c r="AJ78" s="82" t="s">
        <v>12</v>
      </c>
      <c r="AK78" s="82" t="s">
        <v>72</v>
      </c>
      <c r="AL78" s="506" t="s">
        <v>313</v>
      </c>
      <c r="AM78" s="124">
        <v>19.352699999999999</v>
      </c>
      <c r="AN78" s="125">
        <v>2.7012109999999998</v>
      </c>
      <c r="AO78" s="126">
        <v>7.8001269999999998</v>
      </c>
      <c r="AP78" s="124">
        <f t="shared" si="53"/>
        <v>11.552572999999999</v>
      </c>
      <c r="AQ78" s="125">
        <f t="shared" si="54"/>
        <v>16.651488999999998</v>
      </c>
      <c r="AR78" s="126">
        <f t="shared" si="60"/>
        <v>-5.098916</v>
      </c>
      <c r="AS78" s="127">
        <f t="shared" si="55"/>
        <v>0.59694890118691446</v>
      </c>
      <c r="AT78" s="127">
        <f t="shared" si="56"/>
        <v>0.86042200829858362</v>
      </c>
      <c r="AU78" s="127">
        <f t="shared" si="61"/>
        <v>-0.26347310711166921</v>
      </c>
      <c r="AV78" s="128">
        <f t="shared" si="57"/>
        <v>1.4413662653332724</v>
      </c>
      <c r="AW78" s="129">
        <f t="shared" si="62"/>
        <v>-0.44136626533327256</v>
      </c>
      <c r="AX78" s="82">
        <v>1995</v>
      </c>
      <c r="AY78" s="82" t="s">
        <v>443</v>
      </c>
      <c r="AZ78" s="82" t="s">
        <v>12</v>
      </c>
      <c r="BA78" s="82" t="s">
        <v>72</v>
      </c>
      <c r="BB78" s="506" t="s">
        <v>313</v>
      </c>
      <c r="BC78" s="124">
        <v>88.879099999999994</v>
      </c>
      <c r="BD78" s="125">
        <v>1.466702</v>
      </c>
      <c r="BE78" s="126">
        <v>35.181710000000002</v>
      </c>
      <c r="BF78" s="124">
        <f t="shared" si="46"/>
        <v>53.697389999999992</v>
      </c>
      <c r="BG78" s="125">
        <f t="shared" si="47"/>
        <v>87.412397999999996</v>
      </c>
      <c r="BH78" s="126">
        <f t="shared" si="47"/>
        <v>-33.715008000000005</v>
      </c>
      <c r="BI78" s="127">
        <f t="shared" si="48"/>
        <v>0.60416217085906576</v>
      </c>
      <c r="BJ78" s="127">
        <f t="shared" si="49"/>
        <v>0.98349778519359443</v>
      </c>
      <c r="BK78" s="127">
        <f t="shared" si="50"/>
        <v>-0.37933561433452867</v>
      </c>
      <c r="BL78" s="128">
        <f t="shared" si="51"/>
        <v>1.6278705166117013</v>
      </c>
      <c r="BM78" s="129">
        <f t="shared" si="52"/>
        <v>-0.62787051661170146</v>
      </c>
    </row>
    <row r="79" spans="1:65" ht="11.45" customHeight="1">
      <c r="A79" s="663">
        <v>1992</v>
      </c>
      <c r="B79" s="87" t="s">
        <v>512</v>
      </c>
      <c r="C79" s="82" t="s">
        <v>443</v>
      </c>
      <c r="D79" s="82" t="s">
        <v>14</v>
      </c>
      <c r="E79" s="82" t="s">
        <v>73</v>
      </c>
      <c r="F79" s="506" t="s">
        <v>313</v>
      </c>
      <c r="G79" s="124">
        <v>32.061959999999999</v>
      </c>
      <c r="H79" s="125">
        <v>9.0021020000000007</v>
      </c>
      <c r="I79" s="126">
        <v>14.63766</v>
      </c>
      <c r="J79" s="124">
        <f t="shared" si="32"/>
        <v>17.424299999999999</v>
      </c>
      <c r="K79" s="125">
        <f t="shared" si="33"/>
        <v>23.059857999999998</v>
      </c>
      <c r="L79" s="126">
        <f t="shared" si="33"/>
        <v>-5.6355579999999996</v>
      </c>
      <c r="M79" s="127">
        <f t="shared" si="34"/>
        <v>0.54345710617816256</v>
      </c>
      <c r="N79" s="127">
        <f t="shared" si="35"/>
        <v>0.71922795736754708</v>
      </c>
      <c r="O79" s="127">
        <f t="shared" si="36"/>
        <v>-0.17577085118938454</v>
      </c>
      <c r="P79" s="128">
        <f t="shared" si="37"/>
        <v>1.323430955619451</v>
      </c>
      <c r="Q79" s="129">
        <f t="shared" si="38"/>
        <v>-0.32343095561945101</v>
      </c>
      <c r="R79" s="82">
        <v>1992</v>
      </c>
      <c r="S79" s="82" t="s">
        <v>443</v>
      </c>
      <c r="T79" s="82" t="s">
        <v>14</v>
      </c>
      <c r="U79" s="82" t="s">
        <v>73</v>
      </c>
      <c r="V79" s="506" t="s">
        <v>313</v>
      </c>
      <c r="W79" s="124">
        <v>22.363130000000002</v>
      </c>
      <c r="X79" s="125">
        <v>6.9625649999999997</v>
      </c>
      <c r="Y79" s="126">
        <v>10.67553</v>
      </c>
      <c r="Z79" s="124">
        <f t="shared" si="39"/>
        <v>11.687600000000002</v>
      </c>
      <c r="AA79" s="125">
        <f t="shared" si="40"/>
        <v>15.400565000000002</v>
      </c>
      <c r="AB79" s="126">
        <f t="shared" si="40"/>
        <v>-3.7129650000000005</v>
      </c>
      <c r="AC79" s="127">
        <f t="shared" si="41"/>
        <v>0.5226280936523644</v>
      </c>
      <c r="AD79" s="127">
        <f t="shared" si="42"/>
        <v>0.68865874320812881</v>
      </c>
      <c r="AE79" s="127">
        <f t="shared" si="43"/>
        <v>-0.16603064955576435</v>
      </c>
      <c r="AF79" s="128">
        <f t="shared" si="44"/>
        <v>1.3176841267668298</v>
      </c>
      <c r="AG79" s="129">
        <f t="shared" si="45"/>
        <v>-0.31768412676682978</v>
      </c>
      <c r="AH79" s="82">
        <v>1992</v>
      </c>
      <c r="AI79" s="82" t="s">
        <v>443</v>
      </c>
      <c r="AJ79" s="82" t="s">
        <v>14</v>
      </c>
      <c r="AK79" s="82" t="s">
        <v>73</v>
      </c>
      <c r="AL79" s="506" t="s">
        <v>313</v>
      </c>
      <c r="AM79" s="124">
        <v>20.007560000000002</v>
      </c>
      <c r="AN79" s="125">
        <v>6.8581149999999997</v>
      </c>
      <c r="AO79" s="126">
        <v>10.995660000000001</v>
      </c>
      <c r="AP79" s="124">
        <f t="shared" si="53"/>
        <v>9.0119000000000007</v>
      </c>
      <c r="AQ79" s="125">
        <f t="shared" si="54"/>
        <v>13.149445000000002</v>
      </c>
      <c r="AR79" s="126">
        <f t="shared" si="60"/>
        <v>-4.1375450000000011</v>
      </c>
      <c r="AS79" s="127">
        <f t="shared" si="55"/>
        <v>0.45042473944848849</v>
      </c>
      <c r="AT79" s="127">
        <f t="shared" si="56"/>
        <v>0.65722381939626828</v>
      </c>
      <c r="AU79" s="127">
        <f t="shared" si="61"/>
        <v>-0.20679907994777977</v>
      </c>
      <c r="AV79" s="128">
        <f t="shared" si="57"/>
        <v>1.4591201633395845</v>
      </c>
      <c r="AW79" s="129">
        <f t="shared" si="62"/>
        <v>-0.45912016333958444</v>
      </c>
      <c r="AX79" s="82">
        <v>1992</v>
      </c>
      <c r="AY79" s="82" t="s">
        <v>443</v>
      </c>
      <c r="AZ79" s="82" t="s">
        <v>14</v>
      </c>
      <c r="BA79" s="82" t="s">
        <v>73</v>
      </c>
      <c r="BB79" s="506" t="s">
        <v>313</v>
      </c>
      <c r="BC79" s="124">
        <v>87.796949999999995</v>
      </c>
      <c r="BD79" s="125">
        <v>20.20505</v>
      </c>
      <c r="BE79" s="126">
        <v>35.708930000000002</v>
      </c>
      <c r="BF79" s="124">
        <f t="shared" si="46"/>
        <v>52.088019999999993</v>
      </c>
      <c r="BG79" s="125">
        <f t="shared" si="47"/>
        <v>67.591899999999995</v>
      </c>
      <c r="BH79" s="126">
        <f t="shared" si="47"/>
        <v>-15.503880000000002</v>
      </c>
      <c r="BI79" s="127">
        <f t="shared" si="48"/>
        <v>0.5932782403033362</v>
      </c>
      <c r="BJ79" s="127">
        <f t="shared" si="49"/>
        <v>0.76986615138680781</v>
      </c>
      <c r="BK79" s="127">
        <f t="shared" si="50"/>
        <v>-0.1765879110834716</v>
      </c>
      <c r="BL79" s="128">
        <f t="shared" si="51"/>
        <v>1.2976477124682413</v>
      </c>
      <c r="BM79" s="129">
        <f t="shared" si="52"/>
        <v>-0.29764771246824134</v>
      </c>
    </row>
    <row r="80" spans="1:65" ht="11.45" customHeight="1">
      <c r="A80" s="662">
        <v>1987</v>
      </c>
      <c r="B80" s="87" t="s">
        <v>512</v>
      </c>
      <c r="C80" s="121" t="s">
        <v>443</v>
      </c>
      <c r="D80" s="121" t="s">
        <v>16</v>
      </c>
      <c r="E80" s="121" t="s">
        <v>74</v>
      </c>
      <c r="F80" s="507" t="s">
        <v>313</v>
      </c>
      <c r="G80" s="337">
        <v>28.79073</v>
      </c>
      <c r="H80" s="338">
        <v>10.874840000000001</v>
      </c>
      <c r="I80" s="525">
        <v>17.34806</v>
      </c>
      <c r="J80" s="337">
        <f t="shared" si="32"/>
        <v>11.44267</v>
      </c>
      <c r="K80" s="338">
        <f t="shared" si="33"/>
        <v>17.915889999999997</v>
      </c>
      <c r="L80" s="525">
        <f t="shared" si="33"/>
        <v>-6.4732199999999995</v>
      </c>
      <c r="M80" s="341">
        <f t="shared" si="34"/>
        <v>0.39744285747530539</v>
      </c>
      <c r="N80" s="341">
        <f t="shared" si="35"/>
        <v>0.62227981020279788</v>
      </c>
      <c r="O80" s="341">
        <f t="shared" si="36"/>
        <v>-0.22483695272749249</v>
      </c>
      <c r="P80" s="526">
        <f t="shared" si="37"/>
        <v>1.5657088773861343</v>
      </c>
      <c r="Q80" s="527">
        <f t="shared" si="38"/>
        <v>-0.56570887738613451</v>
      </c>
      <c r="R80" s="121">
        <v>1987</v>
      </c>
      <c r="S80" s="121" t="s">
        <v>443</v>
      </c>
      <c r="T80" s="121" t="s">
        <v>16</v>
      </c>
      <c r="U80" s="121" t="s">
        <v>74</v>
      </c>
      <c r="V80" s="507" t="s">
        <v>313</v>
      </c>
      <c r="W80" s="337">
        <v>19.365120000000001</v>
      </c>
      <c r="X80" s="338">
        <v>6.2925700000000004</v>
      </c>
      <c r="Y80" s="525">
        <v>10.910450000000001</v>
      </c>
      <c r="Z80" s="337">
        <f t="shared" si="39"/>
        <v>8.4546700000000001</v>
      </c>
      <c r="AA80" s="338">
        <f t="shared" si="40"/>
        <v>13.07255</v>
      </c>
      <c r="AB80" s="525">
        <f t="shared" si="40"/>
        <v>-4.6178800000000004</v>
      </c>
      <c r="AC80" s="341">
        <f t="shared" si="41"/>
        <v>0.43659269862515698</v>
      </c>
      <c r="AD80" s="341">
        <f t="shared" si="42"/>
        <v>0.67505649332407958</v>
      </c>
      <c r="AE80" s="341">
        <f t="shared" si="43"/>
        <v>-0.23846379469892262</v>
      </c>
      <c r="AF80" s="526">
        <f t="shared" si="44"/>
        <v>1.5461928141488668</v>
      </c>
      <c r="AG80" s="527">
        <f t="shared" si="45"/>
        <v>-0.54619281414886689</v>
      </c>
      <c r="AH80" s="121">
        <v>1987</v>
      </c>
      <c r="AI80" s="121" t="s">
        <v>443</v>
      </c>
      <c r="AJ80" s="121" t="s">
        <v>16</v>
      </c>
      <c r="AK80" s="121" t="s">
        <v>74</v>
      </c>
      <c r="AL80" s="507" t="s">
        <v>313</v>
      </c>
      <c r="AM80" s="337">
        <v>15.90353</v>
      </c>
      <c r="AN80" s="338">
        <v>5.2778749999999999</v>
      </c>
      <c r="AO80" s="525">
        <v>9.4547360000000005</v>
      </c>
      <c r="AP80" s="337">
        <f t="shared" si="53"/>
        <v>6.4487939999999995</v>
      </c>
      <c r="AQ80" s="338">
        <f t="shared" si="54"/>
        <v>10.625655</v>
      </c>
      <c r="AR80" s="525">
        <f t="shared" si="60"/>
        <v>-4.1768610000000006</v>
      </c>
      <c r="AS80" s="341">
        <f t="shared" si="55"/>
        <v>0.4054945034215674</v>
      </c>
      <c r="AT80" s="341">
        <f t="shared" si="56"/>
        <v>0.66813185500326033</v>
      </c>
      <c r="AU80" s="341">
        <f t="shared" si="61"/>
        <v>-0.26263735158169293</v>
      </c>
      <c r="AV80" s="526">
        <f t="shared" si="57"/>
        <v>1.6476964530112144</v>
      </c>
      <c r="AW80" s="527">
        <f t="shared" si="62"/>
        <v>-0.64769645301121437</v>
      </c>
      <c r="AX80" s="121">
        <v>1987</v>
      </c>
      <c r="AY80" s="121" t="s">
        <v>443</v>
      </c>
      <c r="AZ80" s="121" t="s">
        <v>16</v>
      </c>
      <c r="BA80" s="121" t="s">
        <v>74</v>
      </c>
      <c r="BB80" s="507" t="s">
        <v>313</v>
      </c>
      <c r="BC80" s="337">
        <v>87.719759999999994</v>
      </c>
      <c r="BD80" s="338">
        <v>38.520069999999997</v>
      </c>
      <c r="BE80" s="525">
        <v>56.231960000000001</v>
      </c>
      <c r="BF80" s="337">
        <f t="shared" si="46"/>
        <v>31.487799999999993</v>
      </c>
      <c r="BG80" s="338">
        <f t="shared" si="47"/>
        <v>49.199689999999997</v>
      </c>
      <c r="BH80" s="525">
        <f t="shared" si="47"/>
        <v>-17.711890000000004</v>
      </c>
      <c r="BI80" s="341">
        <f t="shared" si="48"/>
        <v>0.35895903043966371</v>
      </c>
      <c r="BJ80" s="341">
        <f t="shared" si="49"/>
        <v>0.56087351356182458</v>
      </c>
      <c r="BK80" s="341">
        <f t="shared" si="50"/>
        <v>-0.2019144831221609</v>
      </c>
      <c r="BL80" s="526">
        <f t="shared" si="51"/>
        <v>1.5625000793958297</v>
      </c>
      <c r="BM80" s="527">
        <f t="shared" si="52"/>
        <v>-0.5625000793958298</v>
      </c>
    </row>
    <row r="81" spans="1:65" ht="11.45" customHeight="1">
      <c r="A81" s="862">
        <v>2007</v>
      </c>
      <c r="B81" s="93" t="s">
        <v>517</v>
      </c>
      <c r="C81" s="130" t="s">
        <v>444</v>
      </c>
      <c r="D81" s="130" t="s">
        <v>6</v>
      </c>
      <c r="E81" s="130" t="s">
        <v>415</v>
      </c>
      <c r="F81" s="554" t="s">
        <v>313</v>
      </c>
      <c r="G81" s="555">
        <v>28.116669999999999</v>
      </c>
      <c r="H81" s="556">
        <v>26.639209999999999</v>
      </c>
      <c r="I81" s="557">
        <v>26.800979999999999</v>
      </c>
      <c r="J81" s="555">
        <f t="shared" si="32"/>
        <v>1.31569</v>
      </c>
      <c r="K81" s="556">
        <f t="shared" si="33"/>
        <v>1.4774600000000007</v>
      </c>
      <c r="L81" s="557">
        <f t="shared" si="33"/>
        <v>-0.16177000000000064</v>
      </c>
      <c r="M81" s="558">
        <f t="shared" si="34"/>
        <v>4.6793948216485096E-2</v>
      </c>
      <c r="N81" s="558">
        <f t="shared" si="35"/>
        <v>5.2547474505337963E-2</v>
      </c>
      <c r="O81" s="558">
        <f t="shared" si="36"/>
        <v>-5.7535262888528636E-3</v>
      </c>
      <c r="P81" s="559">
        <f t="shared" si="37"/>
        <v>1.1229544953598496</v>
      </c>
      <c r="Q81" s="560">
        <f t="shared" si="38"/>
        <v>-0.12295449535984969</v>
      </c>
      <c r="R81" s="130">
        <v>2007</v>
      </c>
      <c r="S81" s="130" t="s">
        <v>444</v>
      </c>
      <c r="T81" s="130" t="s">
        <v>6</v>
      </c>
      <c r="U81" s="130" t="s">
        <v>415</v>
      </c>
      <c r="V81" s="554" t="s">
        <v>313</v>
      </c>
      <c r="W81" s="555">
        <v>23.166830000000001</v>
      </c>
      <c r="X81" s="556">
        <v>21.933789999999998</v>
      </c>
      <c r="Y81" s="557">
        <v>22.041789999999999</v>
      </c>
      <c r="Z81" s="555">
        <f t="shared" si="39"/>
        <v>1.125040000000002</v>
      </c>
      <c r="AA81" s="556">
        <f t="shared" si="40"/>
        <v>1.2330400000000026</v>
      </c>
      <c r="AB81" s="557">
        <f t="shared" si="40"/>
        <v>-0.10800000000000054</v>
      </c>
      <c r="AC81" s="558">
        <f t="shared" si="41"/>
        <v>4.8562535314499305E-2</v>
      </c>
      <c r="AD81" s="558">
        <f t="shared" si="42"/>
        <v>5.3224372950464199E-2</v>
      </c>
      <c r="AE81" s="558">
        <f t="shared" si="43"/>
        <v>-4.6618376359648921E-3</v>
      </c>
      <c r="AF81" s="559">
        <f t="shared" si="44"/>
        <v>1.0959965867880257</v>
      </c>
      <c r="AG81" s="560">
        <f t="shared" si="45"/>
        <v>-9.5996586788025626E-2</v>
      </c>
      <c r="AH81" s="130">
        <v>2007</v>
      </c>
      <c r="AI81" s="130" t="s">
        <v>444</v>
      </c>
      <c r="AJ81" s="130" t="s">
        <v>6</v>
      </c>
      <c r="AK81" s="130" t="s">
        <v>415</v>
      </c>
      <c r="AL81" s="554" t="s">
        <v>313</v>
      </c>
      <c r="AM81" s="555">
        <v>32.135539999999999</v>
      </c>
      <c r="AN81" s="556">
        <v>31.097860000000001</v>
      </c>
      <c r="AO81" s="557">
        <v>31.37387</v>
      </c>
      <c r="AP81" s="555">
        <f t="shared" si="53"/>
        <v>0.76166999999999874</v>
      </c>
      <c r="AQ81" s="556">
        <f t="shared" si="54"/>
        <v>1.0376799999999982</v>
      </c>
      <c r="AR81" s="557">
        <f t="shared" si="60"/>
        <v>-0.27600999999999942</v>
      </c>
      <c r="AS81" s="558">
        <f t="shared" si="55"/>
        <v>2.3701795582087581E-2</v>
      </c>
      <c r="AT81" s="558">
        <f t="shared" si="56"/>
        <v>3.2290728582746647E-2</v>
      </c>
      <c r="AU81" s="558">
        <f t="shared" si="61"/>
        <v>-8.5889330006590665E-3</v>
      </c>
      <c r="AV81" s="559">
        <f t="shared" si="57"/>
        <v>1.3623747817296203</v>
      </c>
      <c r="AW81" s="560">
        <f t="shared" si="62"/>
        <v>-0.36237478172962029</v>
      </c>
      <c r="AX81" s="130">
        <v>2007</v>
      </c>
      <c r="AY81" s="130" t="s">
        <v>444</v>
      </c>
      <c r="AZ81" s="130" t="s">
        <v>6</v>
      </c>
      <c r="BA81" s="130" t="s">
        <v>415</v>
      </c>
      <c r="BB81" s="554" t="s">
        <v>313</v>
      </c>
      <c r="BC81" s="555">
        <v>45.851779999999998</v>
      </c>
      <c r="BD81" s="556">
        <v>39.403440000000003</v>
      </c>
      <c r="BE81" s="557">
        <v>39.304900000000004</v>
      </c>
      <c r="BF81" s="555">
        <f t="shared" si="46"/>
        <v>6.5468799999999945</v>
      </c>
      <c r="BG81" s="556">
        <f t="shared" si="47"/>
        <v>6.4483399999999946</v>
      </c>
      <c r="BH81" s="557">
        <f t="shared" si="47"/>
        <v>9.853999999999985E-2</v>
      </c>
      <c r="BI81" s="558">
        <f t="shared" si="48"/>
        <v>0.14278355169635715</v>
      </c>
      <c r="BJ81" s="558">
        <f t="shared" si="49"/>
        <v>0.14063445301360153</v>
      </c>
      <c r="BK81" s="558">
        <f t="shared" si="50"/>
        <v>2.1490986827556063E-3</v>
      </c>
      <c r="BL81" s="559">
        <f t="shared" si="51"/>
        <v>0.98494855564788109</v>
      </c>
      <c r="BM81" s="560">
        <f t="shared" si="52"/>
        <v>1.5051444352118862E-2</v>
      </c>
    </row>
    <row r="82" spans="1:65" ht="11.45" customHeight="1">
      <c r="A82" s="664">
        <v>2012</v>
      </c>
      <c r="B82" s="90" t="s">
        <v>516</v>
      </c>
      <c r="C82" s="119" t="s">
        <v>445</v>
      </c>
      <c r="D82" s="119" t="s">
        <v>20</v>
      </c>
      <c r="E82" s="119" t="s">
        <v>77</v>
      </c>
      <c r="F82" s="496" t="s">
        <v>401</v>
      </c>
      <c r="G82" s="152">
        <v>31.818339999999999</v>
      </c>
      <c r="H82" s="153">
        <v>24.943950000000001</v>
      </c>
      <c r="I82" s="154">
        <v>24.943950000000001</v>
      </c>
      <c r="J82" s="152">
        <f t="shared" si="32"/>
        <v>6.8743899999999982</v>
      </c>
      <c r="K82" s="153">
        <f t="shared" si="33"/>
        <v>6.8743899999999982</v>
      </c>
      <c r="L82" s="154"/>
      <c r="M82" s="544">
        <f t="shared" si="34"/>
        <v>0.21605118305983273</v>
      </c>
      <c r="N82" s="544">
        <f t="shared" si="35"/>
        <v>0.21605118305983273</v>
      </c>
      <c r="O82" s="544"/>
      <c r="P82" s="156">
        <f t="shared" si="37"/>
        <v>1</v>
      </c>
      <c r="Q82" s="157"/>
      <c r="R82" s="119">
        <v>2012</v>
      </c>
      <c r="S82" s="119" t="s">
        <v>445</v>
      </c>
      <c r="T82" s="119" t="s">
        <v>20</v>
      </c>
      <c r="U82" s="119" t="s">
        <v>77</v>
      </c>
      <c r="V82" s="496" t="s">
        <v>401</v>
      </c>
      <c r="W82" s="152">
        <v>28.93479</v>
      </c>
      <c r="X82" s="153">
        <v>22.105789999999999</v>
      </c>
      <c r="Y82" s="154">
        <v>22.105789999999999</v>
      </c>
      <c r="Z82" s="152">
        <f t="shared" si="39"/>
        <v>6.8290000000000006</v>
      </c>
      <c r="AA82" s="153">
        <f t="shared" si="40"/>
        <v>6.8290000000000006</v>
      </c>
      <c r="AB82" s="154"/>
      <c r="AC82" s="544">
        <f t="shared" si="41"/>
        <v>0.23601346337747744</v>
      </c>
      <c r="AD82" s="544">
        <f t="shared" si="42"/>
        <v>0.23601346337747744</v>
      </c>
      <c r="AE82" s="544"/>
      <c r="AF82" s="156">
        <f t="shared" si="44"/>
        <v>1</v>
      </c>
      <c r="AG82" s="157"/>
      <c r="AH82" s="119">
        <v>2012</v>
      </c>
      <c r="AI82" s="119" t="s">
        <v>445</v>
      </c>
      <c r="AJ82" s="119" t="s">
        <v>20</v>
      </c>
      <c r="AK82" s="119" t="s">
        <v>77</v>
      </c>
      <c r="AL82" s="496" t="s">
        <v>401</v>
      </c>
      <c r="AM82" s="152">
        <v>33.122059999999998</v>
      </c>
      <c r="AN82" s="153">
        <v>29.421849999999999</v>
      </c>
      <c r="AO82" s="154">
        <v>29.421849999999999</v>
      </c>
      <c r="AP82" s="152">
        <f t="shared" si="53"/>
        <v>3.7002099999999984</v>
      </c>
      <c r="AQ82" s="153">
        <f t="shared" si="54"/>
        <v>3.7002099999999984</v>
      </c>
      <c r="AR82" s="154"/>
      <c r="AS82" s="544">
        <f t="shared" si="55"/>
        <v>0.11171436800730386</v>
      </c>
      <c r="AT82" s="544">
        <f t="shared" si="56"/>
        <v>0.11171436800730386</v>
      </c>
      <c r="AU82" s="544"/>
      <c r="AV82" s="156">
        <f t="shared" si="57"/>
        <v>1</v>
      </c>
      <c r="AW82" s="157"/>
      <c r="AX82" s="119">
        <v>2012</v>
      </c>
      <c r="AY82" s="119" t="s">
        <v>445</v>
      </c>
      <c r="AZ82" s="119" t="s">
        <v>20</v>
      </c>
      <c r="BA82" s="119" t="s">
        <v>77</v>
      </c>
      <c r="BB82" s="496" t="s">
        <v>401</v>
      </c>
      <c r="BC82" s="152">
        <v>52.721049999999998</v>
      </c>
      <c r="BD82" s="153">
        <v>21.96425</v>
      </c>
      <c r="BE82" s="154">
        <v>21.96425</v>
      </c>
      <c r="BF82" s="152">
        <f t="shared" si="46"/>
        <v>30.756799999999998</v>
      </c>
      <c r="BG82" s="153">
        <f t="shared" si="47"/>
        <v>30.756799999999998</v>
      </c>
      <c r="BH82" s="154"/>
      <c r="BI82" s="544">
        <f t="shared" si="48"/>
        <v>0.58338747046957529</v>
      </c>
      <c r="BJ82" s="544">
        <f t="shared" si="49"/>
        <v>0.58338747046957529</v>
      </c>
      <c r="BK82" s="544"/>
      <c r="BL82" s="156">
        <f t="shared" si="51"/>
        <v>1</v>
      </c>
      <c r="BM82" s="157"/>
    </row>
    <row r="83" spans="1:65" ht="11.45" customHeight="1">
      <c r="A83" s="661">
        <v>2013</v>
      </c>
      <c r="B83" s="88" t="s">
        <v>518</v>
      </c>
      <c r="C83" s="117" t="s">
        <v>446</v>
      </c>
      <c r="D83" s="117" t="s">
        <v>20</v>
      </c>
      <c r="E83" s="117" t="s">
        <v>78</v>
      </c>
      <c r="F83" s="505" t="s">
        <v>313</v>
      </c>
      <c r="G83" s="513">
        <v>36.257510000000003</v>
      </c>
      <c r="H83" s="514">
        <v>20.598400000000002</v>
      </c>
      <c r="I83" s="515">
        <v>22.958639999999999</v>
      </c>
      <c r="J83" s="528">
        <f t="shared" si="32"/>
        <v>13.298870000000004</v>
      </c>
      <c r="K83" s="529">
        <f t="shared" si="33"/>
        <v>15.659110000000002</v>
      </c>
      <c r="L83" s="530">
        <f t="shared" si="33"/>
        <v>-2.3602399999999975</v>
      </c>
      <c r="M83" s="531">
        <f t="shared" si="34"/>
        <v>0.36678939066692673</v>
      </c>
      <c r="N83" s="531">
        <f t="shared" si="35"/>
        <v>0.43188597341626606</v>
      </c>
      <c r="O83" s="531">
        <f t="shared" si="36"/>
        <v>-6.5096582749339299E-2</v>
      </c>
      <c r="P83" s="532">
        <f t="shared" si="37"/>
        <v>1.1774767329855842</v>
      </c>
      <c r="Q83" s="533">
        <f t="shared" si="38"/>
        <v>-0.17747673298558425</v>
      </c>
      <c r="R83" s="117">
        <v>2013</v>
      </c>
      <c r="S83" s="117" t="s">
        <v>446</v>
      </c>
      <c r="T83" s="117" t="s">
        <v>20</v>
      </c>
      <c r="U83" s="117" t="s">
        <v>78</v>
      </c>
      <c r="V83" s="505" t="s">
        <v>313</v>
      </c>
      <c r="W83" s="513">
        <v>25.771909999999998</v>
      </c>
      <c r="X83" s="514">
        <v>16.517949999999999</v>
      </c>
      <c r="Y83" s="515">
        <v>19.070070000000001</v>
      </c>
      <c r="Z83" s="528">
        <f t="shared" si="39"/>
        <v>6.7018399999999971</v>
      </c>
      <c r="AA83" s="529">
        <f t="shared" si="40"/>
        <v>9.2539599999999993</v>
      </c>
      <c r="AB83" s="530">
        <f t="shared" si="40"/>
        <v>-2.5521200000000022</v>
      </c>
      <c r="AC83" s="531">
        <f t="shared" si="41"/>
        <v>0.26004436613351506</v>
      </c>
      <c r="AD83" s="531">
        <f t="shared" si="42"/>
        <v>0.35907156279841113</v>
      </c>
      <c r="AE83" s="531">
        <f t="shared" si="43"/>
        <v>-9.9027196664896094E-2</v>
      </c>
      <c r="AF83" s="532">
        <f t="shared" si="44"/>
        <v>1.3808088524942408</v>
      </c>
      <c r="AG83" s="533">
        <f t="shared" si="45"/>
        <v>-0.38080885249424085</v>
      </c>
      <c r="AH83" s="117">
        <v>2013</v>
      </c>
      <c r="AI83" s="117" t="s">
        <v>446</v>
      </c>
      <c r="AJ83" s="117" t="s">
        <v>20</v>
      </c>
      <c r="AK83" s="117" t="s">
        <v>78</v>
      </c>
      <c r="AL83" s="505" t="s">
        <v>313</v>
      </c>
      <c r="AM83" s="513">
        <v>24.803730000000002</v>
      </c>
      <c r="AN83" s="514">
        <v>16.503409999999999</v>
      </c>
      <c r="AO83" s="515">
        <v>19.540970000000002</v>
      </c>
      <c r="AP83" s="528">
        <f t="shared" si="53"/>
        <v>5.2627600000000001</v>
      </c>
      <c r="AQ83" s="529">
        <f t="shared" si="54"/>
        <v>8.3003200000000028</v>
      </c>
      <c r="AR83" s="530">
        <f t="shared" si="60"/>
        <v>-3.0375600000000027</v>
      </c>
      <c r="AS83" s="531">
        <f t="shared" si="55"/>
        <v>0.21217615253834804</v>
      </c>
      <c r="AT83" s="531">
        <f t="shared" si="56"/>
        <v>0.33463999164641778</v>
      </c>
      <c r="AU83" s="531">
        <f t="shared" si="61"/>
        <v>-0.12246383910806974</v>
      </c>
      <c r="AV83" s="532">
        <f t="shared" si="57"/>
        <v>1.5771800348106322</v>
      </c>
      <c r="AW83" s="533">
        <f t="shared" si="62"/>
        <v>-0.57718003481063218</v>
      </c>
      <c r="AX83" s="117">
        <v>2013</v>
      </c>
      <c r="AY83" s="117" t="s">
        <v>446</v>
      </c>
      <c r="AZ83" s="117" t="s">
        <v>20</v>
      </c>
      <c r="BA83" s="117" t="s">
        <v>78</v>
      </c>
      <c r="BB83" s="505" t="s">
        <v>313</v>
      </c>
      <c r="BC83" s="513">
        <v>82.85275</v>
      </c>
      <c r="BD83" s="514">
        <v>38.375720000000001</v>
      </c>
      <c r="BE83" s="515">
        <v>39.424810000000001</v>
      </c>
      <c r="BF83" s="528">
        <f t="shared" si="46"/>
        <v>43.42794</v>
      </c>
      <c r="BG83" s="529">
        <f t="shared" si="47"/>
        <v>44.477029999999999</v>
      </c>
      <c r="BH83" s="530">
        <f t="shared" si="47"/>
        <v>-1.0490899999999996</v>
      </c>
      <c r="BI83" s="531">
        <f t="shared" si="48"/>
        <v>0.52415809976132355</v>
      </c>
      <c r="BJ83" s="531">
        <f t="shared" si="49"/>
        <v>0.5368202021055426</v>
      </c>
      <c r="BK83" s="531">
        <f t="shared" si="50"/>
        <v>-1.2662102344219108E-2</v>
      </c>
      <c r="BL83" s="532">
        <f t="shared" si="51"/>
        <v>1.0241570288620643</v>
      </c>
      <c r="BM83" s="533">
        <f t="shared" si="52"/>
        <v>-2.4157028862064368E-2</v>
      </c>
    </row>
    <row r="84" spans="1:65" ht="11.45" customHeight="1">
      <c r="A84" s="663">
        <v>2010</v>
      </c>
      <c r="B84" s="87" t="s">
        <v>518</v>
      </c>
      <c r="C84" s="82" t="s">
        <v>446</v>
      </c>
      <c r="D84" s="82" t="s">
        <v>4</v>
      </c>
      <c r="E84" s="82" t="s">
        <v>79</v>
      </c>
      <c r="F84" s="506" t="s">
        <v>313</v>
      </c>
      <c r="G84" s="124">
        <v>35.880540000000003</v>
      </c>
      <c r="H84" s="125">
        <v>16.627310000000001</v>
      </c>
      <c r="I84" s="126">
        <v>19.36918</v>
      </c>
      <c r="J84" s="124">
        <f t="shared" si="32"/>
        <v>16.511360000000003</v>
      </c>
      <c r="K84" s="125">
        <f t="shared" si="33"/>
        <v>19.253230000000002</v>
      </c>
      <c r="L84" s="126">
        <f t="shared" si="33"/>
        <v>-2.7418699999999987</v>
      </c>
      <c r="M84" s="314">
        <f t="shared" si="34"/>
        <v>0.46017590593675572</v>
      </c>
      <c r="N84" s="314">
        <f t="shared" si="35"/>
        <v>0.53659253734754275</v>
      </c>
      <c r="O84" s="314">
        <f t="shared" si="36"/>
        <v>-7.6416631410786973E-2</v>
      </c>
      <c r="P84" s="128">
        <f t="shared" si="37"/>
        <v>1.1660596098685994</v>
      </c>
      <c r="Q84" s="129">
        <f t="shared" si="38"/>
        <v>-0.16605960986859944</v>
      </c>
      <c r="R84" s="82">
        <v>2010</v>
      </c>
      <c r="S84" s="82" t="s">
        <v>446</v>
      </c>
      <c r="T84" s="82" t="s">
        <v>4</v>
      </c>
      <c r="U84" s="82" t="s">
        <v>79</v>
      </c>
      <c r="V84" s="506" t="s">
        <v>313</v>
      </c>
      <c r="W84" s="124">
        <v>26.030100000000001</v>
      </c>
      <c r="X84" s="125">
        <v>15.114089999999999</v>
      </c>
      <c r="Y84" s="126">
        <v>18.30312</v>
      </c>
      <c r="Z84" s="124">
        <f t="shared" si="39"/>
        <v>7.7269800000000011</v>
      </c>
      <c r="AA84" s="125">
        <f t="shared" si="40"/>
        <v>10.916010000000002</v>
      </c>
      <c r="AB84" s="126">
        <f t="shared" si="40"/>
        <v>-3.1890300000000007</v>
      </c>
      <c r="AC84" s="314">
        <f t="shared" si="41"/>
        <v>0.29684787995436057</v>
      </c>
      <c r="AD84" s="314">
        <f t="shared" si="42"/>
        <v>0.41936104740281449</v>
      </c>
      <c r="AE84" s="314">
        <f t="shared" si="43"/>
        <v>-0.12251316744845393</v>
      </c>
      <c r="AF84" s="128">
        <f t="shared" si="44"/>
        <v>1.4127136345635682</v>
      </c>
      <c r="AG84" s="129">
        <f t="shared" si="45"/>
        <v>-0.41271363456356819</v>
      </c>
      <c r="AH84" s="82">
        <v>2010</v>
      </c>
      <c r="AI84" s="82" t="s">
        <v>446</v>
      </c>
      <c r="AJ84" s="82" t="s">
        <v>4</v>
      </c>
      <c r="AK84" s="82" t="s">
        <v>79</v>
      </c>
      <c r="AL84" s="506" t="s">
        <v>313</v>
      </c>
      <c r="AM84" s="124">
        <v>27.15972</v>
      </c>
      <c r="AN84" s="125">
        <v>15.539389999999999</v>
      </c>
      <c r="AO84" s="126">
        <v>18.743030000000001</v>
      </c>
      <c r="AP84" s="124">
        <f t="shared" si="53"/>
        <v>8.4166899999999991</v>
      </c>
      <c r="AQ84" s="125">
        <f t="shared" si="54"/>
        <v>11.620330000000001</v>
      </c>
      <c r="AR84" s="126">
        <f t="shared" si="60"/>
        <v>-3.2036400000000018</v>
      </c>
      <c r="AS84" s="314">
        <f t="shared" si="55"/>
        <v>0.30989605194751635</v>
      </c>
      <c r="AT84" s="314">
        <f t="shared" si="56"/>
        <v>0.42785161260867199</v>
      </c>
      <c r="AU84" s="314">
        <f t="shared" si="61"/>
        <v>-0.11795556066115563</v>
      </c>
      <c r="AV84" s="128">
        <f t="shared" si="57"/>
        <v>1.380629439839177</v>
      </c>
      <c r="AW84" s="129">
        <f t="shared" si="62"/>
        <v>-0.38062943983917696</v>
      </c>
      <c r="AX84" s="82">
        <v>2010</v>
      </c>
      <c r="AY84" s="82" t="s">
        <v>446</v>
      </c>
      <c r="AZ84" s="82" t="s">
        <v>4</v>
      </c>
      <c r="BA84" s="82" t="s">
        <v>79</v>
      </c>
      <c r="BB84" s="506" t="s">
        <v>313</v>
      </c>
      <c r="BC84" s="124">
        <v>82.649590000000003</v>
      </c>
      <c r="BD84" s="125">
        <v>23.54298</v>
      </c>
      <c r="BE84" s="126">
        <v>24.091380000000001</v>
      </c>
      <c r="BF84" s="124">
        <f t="shared" si="46"/>
        <v>58.558210000000003</v>
      </c>
      <c r="BG84" s="125">
        <f t="shared" si="47"/>
        <v>59.106610000000003</v>
      </c>
      <c r="BH84" s="126">
        <f t="shared" si="47"/>
        <v>-0.54840000000000089</v>
      </c>
      <c r="BI84" s="314">
        <f t="shared" si="48"/>
        <v>0.70851180265988012</v>
      </c>
      <c r="BJ84" s="314">
        <f t="shared" si="49"/>
        <v>0.71514704428660814</v>
      </c>
      <c r="BK84" s="314">
        <f t="shared" si="50"/>
        <v>-6.6352416267279829E-3</v>
      </c>
      <c r="BL84" s="128">
        <f t="shared" si="51"/>
        <v>1.0093650403589864</v>
      </c>
      <c r="BM84" s="129">
        <f t="shared" si="52"/>
        <v>-9.3650403589863977E-3</v>
      </c>
    </row>
    <row r="85" spans="1:65" ht="11.45" customHeight="1">
      <c r="A85" s="663">
        <v>2007</v>
      </c>
      <c r="B85" s="87" t="s">
        <v>518</v>
      </c>
      <c r="C85" s="82" t="s">
        <v>446</v>
      </c>
      <c r="D85" s="82" t="s">
        <v>6</v>
      </c>
      <c r="E85" s="82" t="s">
        <v>80</v>
      </c>
      <c r="F85" s="506" t="s">
        <v>313</v>
      </c>
      <c r="G85" s="124">
        <v>30.454470000000001</v>
      </c>
      <c r="H85" s="125">
        <v>17.68648</v>
      </c>
      <c r="I85" s="126">
        <v>20.592790000000001</v>
      </c>
      <c r="J85" s="124">
        <f t="shared" si="32"/>
        <v>9.8616799999999998</v>
      </c>
      <c r="K85" s="125">
        <f t="shared" si="33"/>
        <v>12.767990000000001</v>
      </c>
      <c r="L85" s="126">
        <f t="shared" si="33"/>
        <v>-2.9063100000000013</v>
      </c>
      <c r="M85" s="314">
        <f t="shared" si="34"/>
        <v>0.32381716050221854</v>
      </c>
      <c r="N85" s="314">
        <f t="shared" si="35"/>
        <v>0.41924847157084005</v>
      </c>
      <c r="O85" s="314">
        <f t="shared" si="36"/>
        <v>-9.5431311068621488E-2</v>
      </c>
      <c r="P85" s="128">
        <f t="shared" si="37"/>
        <v>1.2947073926552071</v>
      </c>
      <c r="Q85" s="129">
        <f t="shared" si="38"/>
        <v>-0.29470739265520696</v>
      </c>
      <c r="R85" s="82">
        <v>2007</v>
      </c>
      <c r="S85" s="82" t="s">
        <v>446</v>
      </c>
      <c r="T85" s="82" t="s">
        <v>6</v>
      </c>
      <c r="U85" s="82" t="s">
        <v>80</v>
      </c>
      <c r="V85" s="506" t="s">
        <v>313</v>
      </c>
      <c r="W85" s="124">
        <v>19.630929999999999</v>
      </c>
      <c r="X85" s="125">
        <v>12.091839999999999</v>
      </c>
      <c r="Y85" s="126">
        <v>15.012879999999999</v>
      </c>
      <c r="Z85" s="124">
        <f t="shared" si="39"/>
        <v>4.6180500000000002</v>
      </c>
      <c r="AA85" s="125">
        <f t="shared" si="40"/>
        <v>7.5390899999999998</v>
      </c>
      <c r="AB85" s="126">
        <f t="shared" si="40"/>
        <v>-2.9210399999999996</v>
      </c>
      <c r="AC85" s="314">
        <f t="shared" si="41"/>
        <v>0.23524356716671091</v>
      </c>
      <c r="AD85" s="314">
        <f t="shared" si="42"/>
        <v>0.38404140812483156</v>
      </c>
      <c r="AE85" s="314">
        <f t="shared" si="43"/>
        <v>-0.14879784095812065</v>
      </c>
      <c r="AF85" s="128">
        <f t="shared" si="44"/>
        <v>1.632526715821613</v>
      </c>
      <c r="AG85" s="129">
        <f t="shared" si="45"/>
        <v>-0.63252671582161291</v>
      </c>
      <c r="AH85" s="82">
        <v>2007</v>
      </c>
      <c r="AI85" s="82" t="s">
        <v>446</v>
      </c>
      <c r="AJ85" s="82" t="s">
        <v>6</v>
      </c>
      <c r="AK85" s="82" t="s">
        <v>80</v>
      </c>
      <c r="AL85" s="506" t="s">
        <v>313</v>
      </c>
      <c r="AM85" s="124">
        <v>22.00479</v>
      </c>
      <c r="AN85" s="125">
        <v>12.3888</v>
      </c>
      <c r="AO85" s="126">
        <v>17.49502</v>
      </c>
      <c r="AP85" s="124">
        <f t="shared" si="53"/>
        <v>4.5097699999999996</v>
      </c>
      <c r="AQ85" s="125">
        <f t="shared" si="54"/>
        <v>9.61599</v>
      </c>
      <c r="AR85" s="126">
        <f t="shared" si="60"/>
        <v>-5.1062200000000004</v>
      </c>
      <c r="AS85" s="314">
        <f t="shared" si="55"/>
        <v>0.20494492335532399</v>
      </c>
      <c r="AT85" s="314">
        <f t="shared" si="56"/>
        <v>0.43699530874868608</v>
      </c>
      <c r="AU85" s="314">
        <f t="shared" si="61"/>
        <v>-0.23205038539336209</v>
      </c>
      <c r="AV85" s="128">
        <f t="shared" si="57"/>
        <v>2.1322572991527284</v>
      </c>
      <c r="AW85" s="129">
        <f t="shared" si="62"/>
        <v>-1.1322572991527287</v>
      </c>
      <c r="AX85" s="82">
        <v>2007</v>
      </c>
      <c r="AY85" s="82" t="s">
        <v>446</v>
      </c>
      <c r="AZ85" s="82" t="s">
        <v>6</v>
      </c>
      <c r="BA85" s="82" t="s">
        <v>80</v>
      </c>
      <c r="BB85" s="506" t="s">
        <v>313</v>
      </c>
      <c r="BC85" s="124">
        <v>79.528760000000005</v>
      </c>
      <c r="BD85" s="125">
        <v>44.05444</v>
      </c>
      <c r="BE85" s="126">
        <v>44.537100000000002</v>
      </c>
      <c r="BF85" s="124">
        <f t="shared" si="46"/>
        <v>34.991660000000003</v>
      </c>
      <c r="BG85" s="125">
        <f t="shared" si="47"/>
        <v>35.474320000000006</v>
      </c>
      <c r="BH85" s="126">
        <f t="shared" si="47"/>
        <v>-0.48266000000000275</v>
      </c>
      <c r="BI85" s="314">
        <f t="shared" si="48"/>
        <v>0.43998749634723339</v>
      </c>
      <c r="BJ85" s="314">
        <f t="shared" si="49"/>
        <v>0.44605649578844186</v>
      </c>
      <c r="BK85" s="314">
        <f t="shared" si="50"/>
        <v>-6.0689994412084728E-3</v>
      </c>
      <c r="BL85" s="128">
        <f t="shared" si="51"/>
        <v>1.0137935725255676</v>
      </c>
      <c r="BM85" s="129">
        <f t="shared" si="52"/>
        <v>-1.3793572525567599E-2</v>
      </c>
    </row>
    <row r="86" spans="1:65" ht="11.45" customHeight="1">
      <c r="A86" s="663">
        <v>2004</v>
      </c>
      <c r="B86" s="87" t="s">
        <v>518</v>
      </c>
      <c r="C86" s="82" t="s">
        <v>446</v>
      </c>
      <c r="D86" s="82" t="s">
        <v>8</v>
      </c>
      <c r="E86" s="82" t="s">
        <v>81</v>
      </c>
      <c r="F86" s="506" t="s">
        <v>313</v>
      </c>
      <c r="G86" s="124">
        <v>34.697719999999997</v>
      </c>
      <c r="H86" s="125">
        <v>17.9147</v>
      </c>
      <c r="I86" s="126">
        <v>20.381239999999998</v>
      </c>
      <c r="J86" s="124">
        <f t="shared" si="32"/>
        <v>14.316479999999999</v>
      </c>
      <c r="K86" s="125">
        <f t="shared" si="33"/>
        <v>16.783019999999997</v>
      </c>
      <c r="L86" s="126">
        <f t="shared" si="33"/>
        <v>-2.4665399999999984</v>
      </c>
      <c r="M86" s="314">
        <f t="shared" si="34"/>
        <v>0.4126057850487006</v>
      </c>
      <c r="N86" s="314">
        <f t="shared" si="35"/>
        <v>0.48369230024335891</v>
      </c>
      <c r="O86" s="314">
        <f t="shared" si="36"/>
        <v>-7.1086515194658279E-2</v>
      </c>
      <c r="P86" s="128">
        <f t="shared" si="37"/>
        <v>1.1722867632267149</v>
      </c>
      <c r="Q86" s="129">
        <f t="shared" si="38"/>
        <v>-0.17228676322671485</v>
      </c>
      <c r="R86" s="82">
        <v>2004</v>
      </c>
      <c r="S86" s="82" t="s">
        <v>446</v>
      </c>
      <c r="T86" s="82" t="s">
        <v>8</v>
      </c>
      <c r="U86" s="82" t="s">
        <v>81</v>
      </c>
      <c r="V86" s="506" t="s">
        <v>313</v>
      </c>
      <c r="W86" s="124">
        <v>24.639479999999999</v>
      </c>
      <c r="X86" s="125">
        <v>14.45289</v>
      </c>
      <c r="Y86" s="126">
        <v>17.258099999999999</v>
      </c>
      <c r="Z86" s="124">
        <f t="shared" si="39"/>
        <v>7.3813800000000001</v>
      </c>
      <c r="AA86" s="125">
        <f t="shared" si="40"/>
        <v>10.186589999999999</v>
      </c>
      <c r="AB86" s="126">
        <f t="shared" si="40"/>
        <v>-2.8052099999999989</v>
      </c>
      <c r="AC86" s="314">
        <f t="shared" si="41"/>
        <v>0.29957531571283164</v>
      </c>
      <c r="AD86" s="314">
        <f t="shared" si="42"/>
        <v>0.41342552683741701</v>
      </c>
      <c r="AE86" s="314">
        <f t="shared" si="43"/>
        <v>-0.11385021112458538</v>
      </c>
      <c r="AF86" s="128">
        <f t="shared" si="44"/>
        <v>1.3800386919519112</v>
      </c>
      <c r="AG86" s="129">
        <f t="shared" si="45"/>
        <v>-0.38003869195191126</v>
      </c>
      <c r="AH86" s="82">
        <v>2004</v>
      </c>
      <c r="AI86" s="82" t="s">
        <v>446</v>
      </c>
      <c r="AJ86" s="82" t="s">
        <v>8</v>
      </c>
      <c r="AK86" s="82" t="s">
        <v>81</v>
      </c>
      <c r="AL86" s="506" t="s">
        <v>313</v>
      </c>
      <c r="AM86" s="124">
        <v>28.905719999999999</v>
      </c>
      <c r="AN86" s="125">
        <v>18.071490000000001</v>
      </c>
      <c r="AO86" s="126">
        <v>21.50609</v>
      </c>
      <c r="AP86" s="124">
        <f t="shared" si="53"/>
        <v>7.3996299999999984</v>
      </c>
      <c r="AQ86" s="125">
        <f t="shared" si="54"/>
        <v>10.834229999999998</v>
      </c>
      <c r="AR86" s="126">
        <f t="shared" si="60"/>
        <v>-3.4345999999999997</v>
      </c>
      <c r="AS86" s="314">
        <f t="shared" si="55"/>
        <v>0.25599189364596348</v>
      </c>
      <c r="AT86" s="314">
        <f t="shared" si="56"/>
        <v>0.37481266683549136</v>
      </c>
      <c r="AU86" s="314">
        <f t="shared" si="61"/>
        <v>-0.11882077318952788</v>
      </c>
      <c r="AV86" s="128">
        <f t="shared" si="57"/>
        <v>1.4641583430522878</v>
      </c>
      <c r="AW86" s="129">
        <f t="shared" si="62"/>
        <v>-0.46415834305228781</v>
      </c>
      <c r="AX86" s="82">
        <v>2004</v>
      </c>
      <c r="AY86" s="82" t="s">
        <v>446</v>
      </c>
      <c r="AZ86" s="82" t="s">
        <v>8</v>
      </c>
      <c r="BA86" s="82" t="s">
        <v>81</v>
      </c>
      <c r="BB86" s="506" t="s">
        <v>313</v>
      </c>
      <c r="BC86" s="124">
        <v>80.641840000000002</v>
      </c>
      <c r="BD86" s="125">
        <v>31.018049999999999</v>
      </c>
      <c r="BE86" s="126">
        <v>30.963550000000001</v>
      </c>
      <c r="BF86" s="124">
        <f t="shared" si="46"/>
        <v>49.678290000000004</v>
      </c>
      <c r="BG86" s="125">
        <f t="shared" si="47"/>
        <v>49.62379</v>
      </c>
      <c r="BH86" s="126">
        <f t="shared" si="47"/>
        <v>5.4499999999997328E-2</v>
      </c>
      <c r="BI86" s="314">
        <f t="shared" si="48"/>
        <v>0.61603616683349494</v>
      </c>
      <c r="BJ86" s="314">
        <f t="shared" si="49"/>
        <v>0.61536033900020137</v>
      </c>
      <c r="BK86" s="314">
        <f t="shared" si="50"/>
        <v>6.7582783329345317E-4</v>
      </c>
      <c r="BL86" s="128">
        <f t="shared" si="51"/>
        <v>0.99890294130494417</v>
      </c>
      <c r="BM86" s="129">
        <f t="shared" si="52"/>
        <v>1.0970586950556738E-3</v>
      </c>
    </row>
    <row r="87" spans="1:65" ht="11.45" customHeight="1">
      <c r="A87" s="662">
        <v>2000</v>
      </c>
      <c r="B87" s="91" t="s">
        <v>518</v>
      </c>
      <c r="C87" s="121" t="s">
        <v>446</v>
      </c>
      <c r="D87" s="121" t="s">
        <v>10</v>
      </c>
      <c r="E87" s="121" t="s">
        <v>83</v>
      </c>
      <c r="F87" s="507" t="s">
        <v>402</v>
      </c>
      <c r="G87" s="337">
        <v>42.448889999999999</v>
      </c>
      <c r="H87" s="338">
        <v>21.279389999999999</v>
      </c>
      <c r="I87" s="525">
        <v>19.91985</v>
      </c>
      <c r="J87" s="337">
        <f t="shared" ref="J87:J173" si="65">G87-I87</f>
        <v>22.529039999999998</v>
      </c>
      <c r="K87" s="338">
        <f t="shared" ref="K87:L173" si="66">G87-H87</f>
        <v>21.169499999999999</v>
      </c>
      <c r="L87" s="525">
        <f t="shared" si="66"/>
        <v>1.3595399999999991</v>
      </c>
      <c r="M87" s="341">
        <f t="shared" ref="M87:M173" si="67">(G87-I87)/G87</f>
        <v>0.53073331246117383</v>
      </c>
      <c r="N87" s="341">
        <f t="shared" ref="N87:N173" si="68">(G87-H87)/G87</f>
        <v>0.49870561986426498</v>
      </c>
      <c r="O87" s="341">
        <f t="shared" ref="O87:O173" si="69">(H87-I87)/G87</f>
        <v>3.2027692596908873E-2</v>
      </c>
      <c r="P87" s="526">
        <f t="shared" ref="P87:P173" si="70">(G87-H87)/(G87-I87)</f>
        <v>0.93965388671687744</v>
      </c>
      <c r="Q87" s="527">
        <f t="shared" ref="Q87:Q173" si="71">(H87-I87)/(G87-I87)</f>
        <v>6.0346113283122546E-2</v>
      </c>
      <c r="R87" s="121">
        <v>2000</v>
      </c>
      <c r="S87" s="121" t="s">
        <v>446</v>
      </c>
      <c r="T87" s="121" t="s">
        <v>10</v>
      </c>
      <c r="U87" s="121" t="s">
        <v>83</v>
      </c>
      <c r="V87" s="507" t="s">
        <v>402</v>
      </c>
      <c r="W87" s="337">
        <v>34.48892</v>
      </c>
      <c r="X87" s="338">
        <v>19.04393</v>
      </c>
      <c r="Y87" s="525">
        <v>17.69895</v>
      </c>
      <c r="Z87" s="337">
        <f t="shared" ref="Z87:Z173" si="72">W87-Y87</f>
        <v>16.78997</v>
      </c>
      <c r="AA87" s="338">
        <f t="shared" ref="AA87:AB173" si="73">W87-X87</f>
        <v>15.444990000000001</v>
      </c>
      <c r="AB87" s="525">
        <f t="shared" si="73"/>
        <v>1.3449799999999996</v>
      </c>
      <c r="AC87" s="341">
        <f t="shared" ref="AC87:AC173" si="74">(W87-Y87)/W87</f>
        <v>0.48682214461919943</v>
      </c>
      <c r="AD87" s="341">
        <f t="shared" ref="AD87:AD173" si="75">(W87-X87)/W87</f>
        <v>0.44782469268391123</v>
      </c>
      <c r="AE87" s="341">
        <f t="shared" ref="AE87:AE173" si="76">(X87-Y87)/W87</f>
        <v>3.899745193528819E-2</v>
      </c>
      <c r="AF87" s="526">
        <f t="shared" ref="AF87:AF173" si="77">(W87-X87)/(W87-Y87)</f>
        <v>0.91989384138268271</v>
      </c>
      <c r="AG87" s="527">
        <f t="shared" ref="AG87:AG173" si="78">(X87-Y87)/(W87-Y87)</f>
        <v>8.0106158617317333E-2</v>
      </c>
      <c r="AH87" s="121">
        <v>2000</v>
      </c>
      <c r="AI87" s="121" t="s">
        <v>446</v>
      </c>
      <c r="AJ87" s="121" t="s">
        <v>10</v>
      </c>
      <c r="AK87" s="121" t="s">
        <v>83</v>
      </c>
      <c r="AL87" s="507" t="s">
        <v>402</v>
      </c>
      <c r="AM87" s="337">
        <v>36.417340000000003</v>
      </c>
      <c r="AN87" s="338">
        <v>21.6279</v>
      </c>
      <c r="AO87" s="525">
        <v>19.983750000000001</v>
      </c>
      <c r="AP87" s="337">
        <f t="shared" si="53"/>
        <v>16.433590000000002</v>
      </c>
      <c r="AQ87" s="338">
        <f t="shared" si="54"/>
        <v>14.789440000000003</v>
      </c>
      <c r="AR87" s="525">
        <f t="shared" si="60"/>
        <v>1.6441499999999998</v>
      </c>
      <c r="AS87" s="341">
        <f t="shared" si="55"/>
        <v>0.451257285677647</v>
      </c>
      <c r="AT87" s="341">
        <f t="shared" si="56"/>
        <v>0.40610983668768785</v>
      </c>
      <c r="AU87" s="341">
        <f t="shared" si="61"/>
        <v>4.514744898995917E-2</v>
      </c>
      <c r="AV87" s="526">
        <f t="shared" si="57"/>
        <v>0.89995186687753559</v>
      </c>
      <c r="AW87" s="527">
        <f t="shared" si="62"/>
        <v>0.10004813312246438</v>
      </c>
      <c r="AX87" s="121">
        <v>2000</v>
      </c>
      <c r="AY87" s="121" t="s">
        <v>446</v>
      </c>
      <c r="AZ87" s="121" t="s">
        <v>10</v>
      </c>
      <c r="BA87" s="121" t="s">
        <v>83</v>
      </c>
      <c r="BB87" s="507" t="s">
        <v>402</v>
      </c>
      <c r="BC87" s="337">
        <v>84.570319999999995</v>
      </c>
      <c r="BD87" s="338">
        <v>30.21097</v>
      </c>
      <c r="BE87" s="525">
        <v>29.19378</v>
      </c>
      <c r="BF87" s="337">
        <f t="shared" ref="BF87:BF173" si="79">BC87-BE87</f>
        <v>55.376539999999991</v>
      </c>
      <c r="BG87" s="338">
        <f t="shared" ref="BG87:BH173" si="80">BC87-BD87</f>
        <v>54.359349999999992</v>
      </c>
      <c r="BH87" s="525">
        <f t="shared" si="80"/>
        <v>1.0171899999999994</v>
      </c>
      <c r="BI87" s="341">
        <f t="shared" ref="BI87:BI173" si="81">(BC87-BE87)/BC87</f>
        <v>0.65479875209175031</v>
      </c>
      <c r="BJ87" s="341">
        <f t="shared" ref="BJ87:BJ173" si="82">(BC87-BD87)/BC87</f>
        <v>0.64277100997134684</v>
      </c>
      <c r="BK87" s="341">
        <f t="shared" ref="BK87:BK173" si="83">(BD87-BE87)/BC87</f>
        <v>1.2027742120403464E-2</v>
      </c>
      <c r="BL87" s="526">
        <f t="shared" ref="BL87:BL173" si="84">(BC87-BD87)/(BC87-BE87)</f>
        <v>0.98163139119923348</v>
      </c>
      <c r="BM87" s="527">
        <f t="shared" ref="BM87:BM173" si="85">(BD87-BE87)/(BC87-BE87)</f>
        <v>1.8368608800766524E-2</v>
      </c>
    </row>
    <row r="88" spans="1:65" ht="11.45" customHeight="1">
      <c r="A88" s="663">
        <v>2013</v>
      </c>
      <c r="B88" s="87" t="s">
        <v>512</v>
      </c>
      <c r="C88" s="82" t="s">
        <v>447</v>
      </c>
      <c r="D88" s="82" t="s">
        <v>20</v>
      </c>
      <c r="E88" s="82" t="s">
        <v>84</v>
      </c>
      <c r="F88" s="506" t="s">
        <v>313</v>
      </c>
      <c r="G88" s="124">
        <v>35.984000000000002</v>
      </c>
      <c r="H88" s="125">
        <v>9.8537929999999996</v>
      </c>
      <c r="I88" s="126">
        <v>13.992889999999999</v>
      </c>
      <c r="J88" s="124">
        <f t="shared" si="65"/>
        <v>21.991110000000003</v>
      </c>
      <c r="K88" s="125">
        <f t="shared" si="66"/>
        <v>26.130207000000002</v>
      </c>
      <c r="L88" s="126">
        <f t="shared" si="66"/>
        <v>-4.1390969999999996</v>
      </c>
      <c r="M88" s="127">
        <f t="shared" si="67"/>
        <v>0.61113578257003121</v>
      </c>
      <c r="N88" s="127">
        <f t="shared" si="68"/>
        <v>0.72616182192085377</v>
      </c>
      <c r="O88" s="127">
        <f t="shared" si="69"/>
        <v>-0.11502603935082258</v>
      </c>
      <c r="P88" s="128">
        <f t="shared" si="70"/>
        <v>1.1882168294369861</v>
      </c>
      <c r="Q88" s="129">
        <f t="shared" si="71"/>
        <v>-0.18821682943698609</v>
      </c>
      <c r="R88" s="82">
        <v>2013</v>
      </c>
      <c r="S88" s="82" t="s">
        <v>447</v>
      </c>
      <c r="T88" s="82" t="s">
        <v>20</v>
      </c>
      <c r="U88" s="82" t="s">
        <v>84</v>
      </c>
      <c r="V88" s="506" t="s">
        <v>313</v>
      </c>
      <c r="W88" s="124">
        <v>24.540990000000001</v>
      </c>
      <c r="X88" s="125">
        <v>9.8933359999999997</v>
      </c>
      <c r="Y88" s="126">
        <v>13.26985</v>
      </c>
      <c r="Z88" s="124">
        <f t="shared" si="72"/>
        <v>11.271140000000001</v>
      </c>
      <c r="AA88" s="125">
        <f t="shared" si="73"/>
        <v>14.647654000000001</v>
      </c>
      <c r="AB88" s="126">
        <f t="shared" si="73"/>
        <v>-3.3765140000000002</v>
      </c>
      <c r="AC88" s="127">
        <f t="shared" si="74"/>
        <v>0.45927813018138225</v>
      </c>
      <c r="AD88" s="127">
        <f t="shared" si="75"/>
        <v>0.59686483715612126</v>
      </c>
      <c r="AE88" s="127">
        <f t="shared" si="76"/>
        <v>-0.13758670697473901</v>
      </c>
      <c r="AF88" s="128">
        <f t="shared" si="77"/>
        <v>1.2995716493628862</v>
      </c>
      <c r="AG88" s="129">
        <f t="shared" si="78"/>
        <v>-0.29957164936288611</v>
      </c>
      <c r="AH88" s="82">
        <v>2013</v>
      </c>
      <c r="AI88" s="82" t="s">
        <v>447</v>
      </c>
      <c r="AJ88" s="82" t="s">
        <v>20</v>
      </c>
      <c r="AK88" s="82" t="s">
        <v>84</v>
      </c>
      <c r="AL88" s="506" t="s">
        <v>313</v>
      </c>
      <c r="AM88" s="124">
        <v>20.503129999999999</v>
      </c>
      <c r="AN88" s="125">
        <v>5.6561969999999997</v>
      </c>
      <c r="AO88" s="126">
        <v>9.6579309999999996</v>
      </c>
      <c r="AP88" s="124">
        <f t="shared" si="53"/>
        <v>10.845198999999999</v>
      </c>
      <c r="AQ88" s="125">
        <f t="shared" si="54"/>
        <v>14.846933</v>
      </c>
      <c r="AR88" s="126">
        <f t="shared" si="60"/>
        <v>-4.0017339999999999</v>
      </c>
      <c r="AS88" s="127">
        <f t="shared" si="55"/>
        <v>0.52895333541756795</v>
      </c>
      <c r="AT88" s="127">
        <f t="shared" si="56"/>
        <v>0.72413007184756673</v>
      </c>
      <c r="AU88" s="127">
        <f t="shared" si="61"/>
        <v>-0.19517673642999875</v>
      </c>
      <c r="AV88" s="128">
        <f t="shared" si="57"/>
        <v>1.368986682494254</v>
      </c>
      <c r="AW88" s="129">
        <f t="shared" si="62"/>
        <v>-0.36898668249425393</v>
      </c>
      <c r="AX88" s="82">
        <v>2013</v>
      </c>
      <c r="AY88" s="82" t="s">
        <v>447</v>
      </c>
      <c r="AZ88" s="82" t="s">
        <v>20</v>
      </c>
      <c r="BA88" s="82" t="s">
        <v>84</v>
      </c>
      <c r="BB88" s="506" t="s">
        <v>313</v>
      </c>
      <c r="BC88" s="124">
        <v>88.154949999999999</v>
      </c>
      <c r="BD88" s="125">
        <v>14.11862</v>
      </c>
      <c r="BE88" s="126">
        <v>20.79935</v>
      </c>
      <c r="BF88" s="124">
        <f t="shared" si="79"/>
        <v>67.355599999999995</v>
      </c>
      <c r="BG88" s="125">
        <f t="shared" si="80"/>
        <v>74.036329999999992</v>
      </c>
      <c r="BH88" s="126">
        <f t="shared" si="80"/>
        <v>-6.6807300000000005</v>
      </c>
      <c r="BI88" s="127">
        <f t="shared" si="81"/>
        <v>0.76405919349962759</v>
      </c>
      <c r="BJ88" s="127">
        <f t="shared" si="82"/>
        <v>0.83984313983502901</v>
      </c>
      <c r="BK88" s="127">
        <f t="shared" si="83"/>
        <v>-7.5783946335401475E-2</v>
      </c>
      <c r="BL88" s="128">
        <f t="shared" si="84"/>
        <v>1.0991859622659437</v>
      </c>
      <c r="BM88" s="129">
        <f t="shared" si="85"/>
        <v>-9.9185962265943756E-2</v>
      </c>
    </row>
    <row r="89" spans="1:65" ht="11.45" customHeight="1">
      <c r="A89" s="663">
        <v>2010</v>
      </c>
      <c r="B89" s="87" t="s">
        <v>512</v>
      </c>
      <c r="C89" s="82" t="s">
        <v>447</v>
      </c>
      <c r="D89" s="82" t="s">
        <v>4</v>
      </c>
      <c r="E89" s="82" t="s">
        <v>85</v>
      </c>
      <c r="F89" s="506" t="s">
        <v>313</v>
      </c>
      <c r="G89" s="124">
        <v>35.935420000000001</v>
      </c>
      <c r="H89" s="125">
        <v>10.300940000000001</v>
      </c>
      <c r="I89" s="126">
        <v>14.98502</v>
      </c>
      <c r="J89" s="124">
        <f t="shared" si="65"/>
        <v>20.950400000000002</v>
      </c>
      <c r="K89" s="125">
        <f t="shared" si="66"/>
        <v>25.63448</v>
      </c>
      <c r="L89" s="126">
        <f t="shared" si="66"/>
        <v>-4.6840799999999998</v>
      </c>
      <c r="M89" s="127">
        <f t="shared" si="67"/>
        <v>0.58300139528075645</v>
      </c>
      <c r="N89" s="127">
        <f t="shared" si="68"/>
        <v>0.71334855693908683</v>
      </c>
      <c r="O89" s="127">
        <f t="shared" si="69"/>
        <v>-0.13034716165833041</v>
      </c>
      <c r="P89" s="128">
        <f t="shared" si="70"/>
        <v>1.223579502062013</v>
      </c>
      <c r="Q89" s="129">
        <f t="shared" si="71"/>
        <v>-0.2235795020620131</v>
      </c>
      <c r="R89" s="82">
        <v>2010</v>
      </c>
      <c r="S89" s="82" t="s">
        <v>447</v>
      </c>
      <c r="T89" s="82" t="s">
        <v>4</v>
      </c>
      <c r="U89" s="82" t="s">
        <v>85</v>
      </c>
      <c r="V89" s="506" t="s">
        <v>313</v>
      </c>
      <c r="W89" s="124">
        <v>25.670739999999999</v>
      </c>
      <c r="X89" s="125">
        <v>9.9556079999999998</v>
      </c>
      <c r="Y89" s="126">
        <v>13.63954</v>
      </c>
      <c r="Z89" s="124">
        <f t="shared" si="72"/>
        <v>12.031199999999998</v>
      </c>
      <c r="AA89" s="125">
        <f t="shared" si="73"/>
        <v>15.715131999999999</v>
      </c>
      <c r="AB89" s="126">
        <f t="shared" si="73"/>
        <v>-3.6839320000000004</v>
      </c>
      <c r="AC89" s="127">
        <f t="shared" si="74"/>
        <v>0.4686736728275071</v>
      </c>
      <c r="AD89" s="127">
        <f t="shared" si="75"/>
        <v>0.61218071625516057</v>
      </c>
      <c r="AE89" s="127">
        <f t="shared" si="76"/>
        <v>-0.14350704342765344</v>
      </c>
      <c r="AF89" s="128">
        <f t="shared" si="77"/>
        <v>1.3061982179666203</v>
      </c>
      <c r="AG89" s="129">
        <f t="shared" si="78"/>
        <v>-0.30619821796662022</v>
      </c>
      <c r="AH89" s="82">
        <v>2010</v>
      </c>
      <c r="AI89" s="82" t="s">
        <v>447</v>
      </c>
      <c r="AJ89" s="82" t="s">
        <v>4</v>
      </c>
      <c r="AK89" s="82" t="s">
        <v>85</v>
      </c>
      <c r="AL89" s="506" t="s">
        <v>313</v>
      </c>
      <c r="AM89" s="124">
        <v>20.79731</v>
      </c>
      <c r="AN89" s="125">
        <v>5.7415130000000003</v>
      </c>
      <c r="AO89" s="126">
        <v>11.227779999999999</v>
      </c>
      <c r="AP89" s="124">
        <f t="shared" si="53"/>
        <v>9.5695300000000003</v>
      </c>
      <c r="AQ89" s="125">
        <f t="shared" si="54"/>
        <v>15.055796999999998</v>
      </c>
      <c r="AR89" s="126">
        <f t="shared" si="60"/>
        <v>-5.4862669999999989</v>
      </c>
      <c r="AS89" s="127">
        <f t="shared" si="55"/>
        <v>0.46013306528584708</v>
      </c>
      <c r="AT89" s="127">
        <f t="shared" si="56"/>
        <v>0.72393001787250366</v>
      </c>
      <c r="AU89" s="127">
        <f t="shared" si="61"/>
        <v>-0.26379695258665659</v>
      </c>
      <c r="AV89" s="128">
        <f t="shared" si="57"/>
        <v>1.5733057945374536</v>
      </c>
      <c r="AW89" s="129">
        <f t="shared" si="62"/>
        <v>-0.57330579453745367</v>
      </c>
      <c r="AX89" s="82">
        <v>2010</v>
      </c>
      <c r="AY89" s="82" t="s">
        <v>447</v>
      </c>
      <c r="AZ89" s="82" t="s">
        <v>4</v>
      </c>
      <c r="BA89" s="82" t="s">
        <v>85</v>
      </c>
      <c r="BB89" s="506" t="s">
        <v>313</v>
      </c>
      <c r="BC89" s="124">
        <v>90.708870000000005</v>
      </c>
      <c r="BD89" s="125">
        <v>16.968</v>
      </c>
      <c r="BE89" s="126">
        <v>24.276530000000001</v>
      </c>
      <c r="BF89" s="124">
        <f t="shared" si="79"/>
        <v>66.432340000000011</v>
      </c>
      <c r="BG89" s="125">
        <f t="shared" si="80"/>
        <v>73.740870000000001</v>
      </c>
      <c r="BH89" s="126">
        <f t="shared" si="80"/>
        <v>-7.3085300000000011</v>
      </c>
      <c r="BI89" s="127">
        <f t="shared" si="81"/>
        <v>0.73236873086391674</v>
      </c>
      <c r="BJ89" s="127">
        <f t="shared" si="82"/>
        <v>0.81294001347387523</v>
      </c>
      <c r="BK89" s="127">
        <f t="shared" si="83"/>
        <v>-8.0571282609958661E-2</v>
      </c>
      <c r="BL89" s="128">
        <f t="shared" si="84"/>
        <v>1.1100146404597517</v>
      </c>
      <c r="BM89" s="129">
        <f t="shared" si="85"/>
        <v>-0.11001464045975198</v>
      </c>
    </row>
    <row r="90" spans="1:65" ht="11.45" customHeight="1">
      <c r="A90" s="663">
        <v>2007</v>
      </c>
      <c r="B90" s="87" t="s">
        <v>512</v>
      </c>
      <c r="C90" s="82" t="s">
        <v>447</v>
      </c>
      <c r="D90" s="82" t="s">
        <v>6</v>
      </c>
      <c r="E90" s="82" t="s">
        <v>86</v>
      </c>
      <c r="F90" s="506" t="s">
        <v>313</v>
      </c>
      <c r="G90" s="124">
        <v>33.698619999999998</v>
      </c>
      <c r="H90" s="125">
        <v>10.48746</v>
      </c>
      <c r="I90" s="126">
        <v>15.43277</v>
      </c>
      <c r="J90" s="124">
        <f t="shared" si="65"/>
        <v>18.26585</v>
      </c>
      <c r="K90" s="125">
        <f t="shared" si="66"/>
        <v>23.21116</v>
      </c>
      <c r="L90" s="126">
        <f t="shared" si="66"/>
        <v>-4.9453099999999992</v>
      </c>
      <c r="M90" s="127">
        <f t="shared" si="67"/>
        <v>0.54203554923020592</v>
      </c>
      <c r="N90" s="127">
        <f t="shared" si="68"/>
        <v>0.68878666248054077</v>
      </c>
      <c r="O90" s="127">
        <f t="shared" si="69"/>
        <v>-0.14675111325033485</v>
      </c>
      <c r="P90" s="128">
        <f t="shared" si="70"/>
        <v>1.2707407539205675</v>
      </c>
      <c r="Q90" s="129">
        <f t="shared" si="71"/>
        <v>-0.27074075392056757</v>
      </c>
      <c r="R90" s="82">
        <v>2007</v>
      </c>
      <c r="S90" s="82" t="s">
        <v>447</v>
      </c>
      <c r="T90" s="82" t="s">
        <v>6</v>
      </c>
      <c r="U90" s="82" t="s">
        <v>86</v>
      </c>
      <c r="V90" s="506" t="s">
        <v>313</v>
      </c>
      <c r="W90" s="124">
        <v>23.34018</v>
      </c>
      <c r="X90" s="125">
        <v>8.9164239999999992</v>
      </c>
      <c r="Y90" s="126">
        <v>12.49752</v>
      </c>
      <c r="Z90" s="124">
        <f t="shared" si="72"/>
        <v>10.84266</v>
      </c>
      <c r="AA90" s="125">
        <f t="shared" si="73"/>
        <v>14.423756000000001</v>
      </c>
      <c r="AB90" s="126">
        <f t="shared" si="73"/>
        <v>-3.5810960000000005</v>
      </c>
      <c r="AC90" s="127">
        <f t="shared" si="74"/>
        <v>0.4645491165877898</v>
      </c>
      <c r="AD90" s="127">
        <f t="shared" si="75"/>
        <v>0.61797963854606097</v>
      </c>
      <c r="AE90" s="127">
        <f t="shared" si="76"/>
        <v>-0.15343052195827112</v>
      </c>
      <c r="AF90" s="128">
        <f t="shared" si="77"/>
        <v>1.3302783634274247</v>
      </c>
      <c r="AG90" s="129">
        <f t="shared" si="78"/>
        <v>-0.33027836342742467</v>
      </c>
      <c r="AH90" s="82">
        <v>2007</v>
      </c>
      <c r="AI90" s="82" t="s">
        <v>447</v>
      </c>
      <c r="AJ90" s="82" t="s">
        <v>6</v>
      </c>
      <c r="AK90" s="82" t="s">
        <v>86</v>
      </c>
      <c r="AL90" s="506" t="s">
        <v>313</v>
      </c>
      <c r="AM90" s="124">
        <v>21.330660000000002</v>
      </c>
      <c r="AN90" s="125">
        <v>7.0287059999999997</v>
      </c>
      <c r="AO90" s="126">
        <v>11.081440000000001</v>
      </c>
      <c r="AP90" s="124">
        <f t="shared" ref="AP90:AP173" si="86">AM90-AO90</f>
        <v>10.249220000000001</v>
      </c>
      <c r="AQ90" s="125">
        <f t="shared" ref="AQ90:AR173" si="87">AM90-AN90</f>
        <v>14.301954000000002</v>
      </c>
      <c r="AR90" s="126">
        <f t="shared" si="87"/>
        <v>-4.0527340000000009</v>
      </c>
      <c r="AS90" s="127">
        <f t="shared" ref="AS90:AS173" si="88">(AM90-AO90)/AM90</f>
        <v>0.48049239920377523</v>
      </c>
      <c r="AT90" s="127">
        <f t="shared" ref="AT90:AT173" si="89">(AM90-AN90)/AM90</f>
        <v>0.6704881142918222</v>
      </c>
      <c r="AU90" s="127">
        <f t="shared" ref="AU90:AU173" si="90">(AN90-AO90)/AM90</f>
        <v>-0.189995715088047</v>
      </c>
      <c r="AV90" s="128">
        <f t="shared" ref="AV90:AV173" si="91">(AM90-AN90)/(AM90-AO90)</f>
        <v>1.3954187733310437</v>
      </c>
      <c r="AW90" s="129">
        <f t="shared" ref="AW90:AW173" si="92">(AN90-AO90)/(AM90-AO90)</f>
        <v>-0.3954187733310438</v>
      </c>
      <c r="AX90" s="82">
        <v>2007</v>
      </c>
      <c r="AY90" s="82" t="s">
        <v>447</v>
      </c>
      <c r="AZ90" s="82" t="s">
        <v>6</v>
      </c>
      <c r="BA90" s="82" t="s">
        <v>86</v>
      </c>
      <c r="BB90" s="506" t="s">
        <v>313</v>
      </c>
      <c r="BC90" s="124">
        <v>89.579239999999999</v>
      </c>
      <c r="BD90" s="125">
        <v>21.000489999999999</v>
      </c>
      <c r="BE90" s="126">
        <v>32.357469999999999</v>
      </c>
      <c r="BF90" s="124">
        <f t="shared" si="79"/>
        <v>57.221769999999999</v>
      </c>
      <c r="BG90" s="125">
        <f t="shared" si="80"/>
        <v>68.578749999999999</v>
      </c>
      <c r="BH90" s="126">
        <f t="shared" si="80"/>
        <v>-11.35698</v>
      </c>
      <c r="BI90" s="127">
        <f t="shared" si="81"/>
        <v>0.63878382982485671</v>
      </c>
      <c r="BJ90" s="127">
        <f t="shared" si="82"/>
        <v>0.76556521354724605</v>
      </c>
      <c r="BK90" s="127">
        <f t="shared" si="83"/>
        <v>-0.12678138372238926</v>
      </c>
      <c r="BL90" s="128">
        <f t="shared" si="84"/>
        <v>1.1984730636609109</v>
      </c>
      <c r="BM90" s="129">
        <f t="shared" si="85"/>
        <v>-0.19847306366091089</v>
      </c>
    </row>
    <row r="91" spans="1:65" ht="11.45" customHeight="1">
      <c r="A91" s="663">
        <v>2004</v>
      </c>
      <c r="B91" s="87" t="s">
        <v>512</v>
      </c>
      <c r="C91" s="82" t="s">
        <v>447</v>
      </c>
      <c r="D91" s="82" t="s">
        <v>8</v>
      </c>
      <c r="E91" s="82" t="s">
        <v>87</v>
      </c>
      <c r="F91" s="506" t="s">
        <v>313</v>
      </c>
      <c r="G91" s="124">
        <v>33.247140000000002</v>
      </c>
      <c r="H91" s="125">
        <v>8.9239770000000007</v>
      </c>
      <c r="I91" s="126">
        <v>13.680999999999999</v>
      </c>
      <c r="J91" s="124">
        <f t="shared" si="65"/>
        <v>19.566140000000004</v>
      </c>
      <c r="K91" s="125">
        <f t="shared" si="66"/>
        <v>24.323163000000001</v>
      </c>
      <c r="L91" s="126">
        <f t="shared" si="66"/>
        <v>-4.7570229999999984</v>
      </c>
      <c r="M91" s="127">
        <f t="shared" si="67"/>
        <v>0.58850595870802735</v>
      </c>
      <c r="N91" s="127">
        <f t="shared" si="68"/>
        <v>0.73158662669931906</v>
      </c>
      <c r="O91" s="127">
        <f t="shared" si="69"/>
        <v>-0.14308066799129182</v>
      </c>
      <c r="P91" s="128">
        <f t="shared" si="70"/>
        <v>1.2431252664041039</v>
      </c>
      <c r="Q91" s="129">
        <f t="shared" si="71"/>
        <v>-0.24312526640410409</v>
      </c>
      <c r="R91" s="82">
        <v>2004</v>
      </c>
      <c r="S91" s="82" t="s">
        <v>447</v>
      </c>
      <c r="T91" s="82" t="s">
        <v>8</v>
      </c>
      <c r="U91" s="82" t="s">
        <v>87</v>
      </c>
      <c r="V91" s="506" t="s">
        <v>313</v>
      </c>
      <c r="W91" s="124">
        <v>23.87133</v>
      </c>
      <c r="X91" s="125">
        <v>8.1088710000000006</v>
      </c>
      <c r="Y91" s="126">
        <v>11.85407</v>
      </c>
      <c r="Z91" s="124">
        <f t="shared" si="72"/>
        <v>12.01726</v>
      </c>
      <c r="AA91" s="125">
        <f t="shared" si="73"/>
        <v>15.762459</v>
      </c>
      <c r="AB91" s="126">
        <f t="shared" si="73"/>
        <v>-3.7451989999999995</v>
      </c>
      <c r="AC91" s="127">
        <f t="shared" si="74"/>
        <v>0.50341811704668316</v>
      </c>
      <c r="AD91" s="127">
        <f t="shared" si="75"/>
        <v>0.66030920773999602</v>
      </c>
      <c r="AE91" s="127">
        <f t="shared" si="76"/>
        <v>-0.15689109069331283</v>
      </c>
      <c r="AF91" s="128">
        <f t="shared" si="77"/>
        <v>1.3116516576990096</v>
      </c>
      <c r="AG91" s="129">
        <f t="shared" si="78"/>
        <v>-0.31165165769900954</v>
      </c>
      <c r="AH91" s="82">
        <v>2004</v>
      </c>
      <c r="AI91" s="82" t="s">
        <v>447</v>
      </c>
      <c r="AJ91" s="82" t="s">
        <v>8</v>
      </c>
      <c r="AK91" s="82" t="s">
        <v>87</v>
      </c>
      <c r="AL91" s="506" t="s">
        <v>313</v>
      </c>
      <c r="AM91" s="124">
        <v>20.103539999999999</v>
      </c>
      <c r="AN91" s="125">
        <v>5.7401429999999998</v>
      </c>
      <c r="AO91" s="126">
        <v>10.174620000000001</v>
      </c>
      <c r="AP91" s="124">
        <f t="shared" si="86"/>
        <v>9.928919999999998</v>
      </c>
      <c r="AQ91" s="125">
        <f t="shared" si="87"/>
        <v>14.363396999999999</v>
      </c>
      <c r="AR91" s="126">
        <f t="shared" si="87"/>
        <v>-4.4344770000000011</v>
      </c>
      <c r="AS91" s="127">
        <f t="shared" si="88"/>
        <v>0.49388913594322187</v>
      </c>
      <c r="AT91" s="127">
        <f t="shared" si="89"/>
        <v>0.71447103345977869</v>
      </c>
      <c r="AU91" s="127">
        <f t="shared" si="90"/>
        <v>-0.22058189751655685</v>
      </c>
      <c r="AV91" s="128">
        <f t="shared" si="91"/>
        <v>1.4466222912461781</v>
      </c>
      <c r="AW91" s="129">
        <f t="shared" si="92"/>
        <v>-0.44662229124617803</v>
      </c>
      <c r="AX91" s="82">
        <v>2004</v>
      </c>
      <c r="AY91" s="82" t="s">
        <v>447</v>
      </c>
      <c r="AZ91" s="82" t="s">
        <v>8</v>
      </c>
      <c r="BA91" s="82" t="s">
        <v>87</v>
      </c>
      <c r="BB91" s="506" t="s">
        <v>313</v>
      </c>
      <c r="BC91" s="124">
        <v>89.119510000000005</v>
      </c>
      <c r="BD91" s="125">
        <v>16.59029</v>
      </c>
      <c r="BE91" s="126">
        <v>25.8689</v>
      </c>
      <c r="BF91" s="124">
        <f t="shared" si="79"/>
        <v>63.250610000000009</v>
      </c>
      <c r="BG91" s="125">
        <f t="shared" si="80"/>
        <v>72.529220000000009</v>
      </c>
      <c r="BH91" s="126">
        <f t="shared" si="80"/>
        <v>-9.2786100000000005</v>
      </c>
      <c r="BI91" s="127">
        <f t="shared" si="81"/>
        <v>0.70972798212198429</v>
      </c>
      <c r="BJ91" s="127">
        <f t="shared" si="82"/>
        <v>0.8138422215292701</v>
      </c>
      <c r="BK91" s="127">
        <f t="shared" si="83"/>
        <v>-0.10411423940728579</v>
      </c>
      <c r="BL91" s="128">
        <f t="shared" si="84"/>
        <v>1.146695976528922</v>
      </c>
      <c r="BM91" s="129">
        <f t="shared" si="85"/>
        <v>-0.146695976528922</v>
      </c>
    </row>
    <row r="92" spans="1:65" ht="11.45" customHeight="1">
      <c r="A92" s="663">
        <v>2000</v>
      </c>
      <c r="B92" s="87" t="s">
        <v>512</v>
      </c>
      <c r="C92" s="82" t="s">
        <v>447</v>
      </c>
      <c r="D92" s="82" t="s">
        <v>10</v>
      </c>
      <c r="E92" s="82" t="s">
        <v>88</v>
      </c>
      <c r="F92" s="506" t="s">
        <v>313</v>
      </c>
      <c r="G92" s="124">
        <v>33.142940000000003</v>
      </c>
      <c r="H92" s="125">
        <v>7.6705449999999997</v>
      </c>
      <c r="I92" s="126">
        <v>12.689080000000001</v>
      </c>
      <c r="J92" s="124">
        <f t="shared" si="65"/>
        <v>20.453860000000002</v>
      </c>
      <c r="K92" s="125">
        <f t="shared" si="66"/>
        <v>25.472395000000002</v>
      </c>
      <c r="L92" s="126">
        <f t="shared" si="66"/>
        <v>-5.0185350000000009</v>
      </c>
      <c r="M92" s="127">
        <f t="shared" si="67"/>
        <v>0.61714078473424505</v>
      </c>
      <c r="N92" s="127">
        <f t="shared" si="68"/>
        <v>0.76856172083707719</v>
      </c>
      <c r="O92" s="127">
        <f t="shared" si="69"/>
        <v>-0.15142093610283217</v>
      </c>
      <c r="P92" s="128">
        <f t="shared" si="70"/>
        <v>1.2453588222467544</v>
      </c>
      <c r="Q92" s="129">
        <f t="shared" si="71"/>
        <v>-0.24535882224675443</v>
      </c>
      <c r="R92" s="82">
        <v>2000</v>
      </c>
      <c r="S92" s="82" t="s">
        <v>447</v>
      </c>
      <c r="T92" s="82" t="s">
        <v>10</v>
      </c>
      <c r="U92" s="82" t="s">
        <v>88</v>
      </c>
      <c r="V92" s="506" t="s">
        <v>313</v>
      </c>
      <c r="W92" s="124">
        <v>24.132660000000001</v>
      </c>
      <c r="X92" s="125">
        <v>7.0181300000000002</v>
      </c>
      <c r="Y92" s="126">
        <v>11.085559999999999</v>
      </c>
      <c r="Z92" s="124">
        <f t="shared" si="72"/>
        <v>13.047100000000002</v>
      </c>
      <c r="AA92" s="125">
        <f t="shared" si="73"/>
        <v>17.114530000000002</v>
      </c>
      <c r="AB92" s="126">
        <f t="shared" si="73"/>
        <v>-4.067429999999999</v>
      </c>
      <c r="AC92" s="127">
        <f t="shared" si="74"/>
        <v>0.54064077478404793</v>
      </c>
      <c r="AD92" s="127">
        <f t="shared" si="75"/>
        <v>0.70918539439912553</v>
      </c>
      <c r="AE92" s="127">
        <f t="shared" si="76"/>
        <v>-0.16854461961507761</v>
      </c>
      <c r="AF92" s="128">
        <f t="shared" si="77"/>
        <v>1.311749737489557</v>
      </c>
      <c r="AG92" s="129">
        <f t="shared" si="78"/>
        <v>-0.31174973748955692</v>
      </c>
      <c r="AH92" s="82">
        <v>2000</v>
      </c>
      <c r="AI92" s="82" t="s">
        <v>447</v>
      </c>
      <c r="AJ92" s="82" t="s">
        <v>10</v>
      </c>
      <c r="AK92" s="82" t="s">
        <v>88</v>
      </c>
      <c r="AL92" s="506" t="s">
        <v>313</v>
      </c>
      <c r="AM92" s="124">
        <v>21.657419999999998</v>
      </c>
      <c r="AN92" s="125">
        <v>5.0950040000000003</v>
      </c>
      <c r="AO92" s="126">
        <v>8.5597639999999995</v>
      </c>
      <c r="AP92" s="124">
        <f t="shared" si="86"/>
        <v>13.097655999999999</v>
      </c>
      <c r="AQ92" s="125">
        <f t="shared" si="87"/>
        <v>16.562415999999999</v>
      </c>
      <c r="AR92" s="126">
        <f t="shared" si="87"/>
        <v>-3.4647599999999992</v>
      </c>
      <c r="AS92" s="127">
        <f t="shared" si="88"/>
        <v>0.60476529521983691</v>
      </c>
      <c r="AT92" s="127">
        <f t="shared" si="89"/>
        <v>0.76474556987859132</v>
      </c>
      <c r="AU92" s="127">
        <f t="shared" si="90"/>
        <v>-0.15998027465875433</v>
      </c>
      <c r="AV92" s="128">
        <f t="shared" si="91"/>
        <v>1.264532829385655</v>
      </c>
      <c r="AW92" s="129">
        <f t="shared" si="92"/>
        <v>-0.26453282938565492</v>
      </c>
      <c r="AX92" s="82">
        <v>2000</v>
      </c>
      <c r="AY92" s="82" t="s">
        <v>447</v>
      </c>
      <c r="AZ92" s="82" t="s">
        <v>10</v>
      </c>
      <c r="BA92" s="82" t="s">
        <v>88</v>
      </c>
      <c r="BB92" s="506" t="s">
        <v>313</v>
      </c>
      <c r="BC92" s="124">
        <v>89.025270000000006</v>
      </c>
      <c r="BD92" s="125">
        <v>14.344580000000001</v>
      </c>
      <c r="BE92" s="126">
        <v>25.77636</v>
      </c>
      <c r="BF92" s="124">
        <f t="shared" si="79"/>
        <v>63.248910000000009</v>
      </c>
      <c r="BG92" s="125">
        <f t="shared" si="80"/>
        <v>74.680689999999998</v>
      </c>
      <c r="BH92" s="126">
        <f t="shared" si="80"/>
        <v>-11.43178</v>
      </c>
      <c r="BI92" s="127">
        <f t="shared" si="81"/>
        <v>0.71046018731535443</v>
      </c>
      <c r="BJ92" s="127">
        <f t="shared" si="82"/>
        <v>0.83887069368056955</v>
      </c>
      <c r="BK92" s="127">
        <f t="shared" si="83"/>
        <v>-0.12841050636521517</v>
      </c>
      <c r="BL92" s="128">
        <f t="shared" si="84"/>
        <v>1.1807427195188025</v>
      </c>
      <c r="BM92" s="129">
        <f t="shared" si="85"/>
        <v>-0.18074271951880275</v>
      </c>
    </row>
    <row r="93" spans="1:65" ht="11.45" customHeight="1">
      <c r="A93" s="663">
        <v>1995</v>
      </c>
      <c r="B93" s="87" t="s">
        <v>512</v>
      </c>
      <c r="C93" s="82" t="s">
        <v>447</v>
      </c>
      <c r="D93" s="82" t="s">
        <v>12</v>
      </c>
      <c r="E93" s="82" t="s">
        <v>89</v>
      </c>
      <c r="F93" s="506" t="s">
        <v>313</v>
      </c>
      <c r="G93" s="124">
        <v>35.716299999999997</v>
      </c>
      <c r="H93" s="125">
        <v>5.8915610000000003</v>
      </c>
      <c r="I93" s="126">
        <v>9.1427180000000003</v>
      </c>
      <c r="J93" s="124">
        <f t="shared" si="65"/>
        <v>26.573581999999995</v>
      </c>
      <c r="K93" s="125">
        <f t="shared" si="66"/>
        <v>29.824738999999997</v>
      </c>
      <c r="L93" s="126">
        <f t="shared" si="66"/>
        <v>-3.2511570000000001</v>
      </c>
      <c r="M93" s="127">
        <f t="shared" si="67"/>
        <v>0.7440183333659981</v>
      </c>
      <c r="N93" s="127">
        <f t="shared" si="68"/>
        <v>0.83504559542841783</v>
      </c>
      <c r="O93" s="127">
        <f t="shared" si="69"/>
        <v>-9.1027262062419692E-2</v>
      </c>
      <c r="P93" s="128">
        <f t="shared" si="70"/>
        <v>1.1223454557236583</v>
      </c>
      <c r="Q93" s="129">
        <f t="shared" si="71"/>
        <v>-0.12234545572365821</v>
      </c>
      <c r="R93" s="82">
        <v>1995</v>
      </c>
      <c r="S93" s="82" t="s">
        <v>447</v>
      </c>
      <c r="T93" s="82" t="s">
        <v>12</v>
      </c>
      <c r="U93" s="82" t="s">
        <v>89</v>
      </c>
      <c r="V93" s="506" t="s">
        <v>313</v>
      </c>
      <c r="W93" s="124">
        <v>28.736889999999999</v>
      </c>
      <c r="X93" s="125">
        <v>5.729857</v>
      </c>
      <c r="Y93" s="126">
        <v>8.7918190000000003</v>
      </c>
      <c r="Z93" s="124">
        <f t="shared" si="72"/>
        <v>19.945070999999999</v>
      </c>
      <c r="AA93" s="125">
        <f t="shared" si="73"/>
        <v>23.007033</v>
      </c>
      <c r="AB93" s="126">
        <f t="shared" si="73"/>
        <v>-3.0619620000000003</v>
      </c>
      <c r="AC93" s="127">
        <f t="shared" si="74"/>
        <v>0.69405809048926304</v>
      </c>
      <c r="AD93" s="127">
        <f t="shared" si="75"/>
        <v>0.80060970411203158</v>
      </c>
      <c r="AE93" s="127">
        <f t="shared" si="76"/>
        <v>-0.10655161362276852</v>
      </c>
      <c r="AF93" s="128">
        <f t="shared" si="77"/>
        <v>1.1535197342741974</v>
      </c>
      <c r="AG93" s="129">
        <f t="shared" si="78"/>
        <v>-0.15351973427419741</v>
      </c>
      <c r="AH93" s="82">
        <v>1995</v>
      </c>
      <c r="AI93" s="82" t="s">
        <v>447</v>
      </c>
      <c r="AJ93" s="82" t="s">
        <v>12</v>
      </c>
      <c r="AK93" s="82" t="s">
        <v>89</v>
      </c>
      <c r="AL93" s="506" t="s">
        <v>313</v>
      </c>
      <c r="AM93" s="124">
        <v>21.965229999999998</v>
      </c>
      <c r="AN93" s="125">
        <v>2.2015929999999999</v>
      </c>
      <c r="AO93" s="126">
        <v>4.4914750000000003</v>
      </c>
      <c r="AP93" s="124">
        <f t="shared" si="86"/>
        <v>17.473754999999997</v>
      </c>
      <c r="AQ93" s="125">
        <f t="shared" si="87"/>
        <v>19.763636999999999</v>
      </c>
      <c r="AR93" s="126">
        <f t="shared" si="87"/>
        <v>-2.2898820000000004</v>
      </c>
      <c r="AS93" s="127">
        <f t="shared" si="88"/>
        <v>0.7955188723268547</v>
      </c>
      <c r="AT93" s="127">
        <f t="shared" si="89"/>
        <v>0.89976918065506262</v>
      </c>
      <c r="AU93" s="127">
        <f t="shared" si="90"/>
        <v>-0.10425030832820784</v>
      </c>
      <c r="AV93" s="128">
        <f t="shared" si="91"/>
        <v>1.1310469329574555</v>
      </c>
      <c r="AW93" s="129">
        <f t="shared" si="92"/>
        <v>-0.1310469329574554</v>
      </c>
      <c r="AX93" s="82">
        <v>1995</v>
      </c>
      <c r="AY93" s="82" t="s">
        <v>447</v>
      </c>
      <c r="AZ93" s="82" t="s">
        <v>12</v>
      </c>
      <c r="BA93" s="82" t="s">
        <v>89</v>
      </c>
      <c r="BB93" s="506" t="s">
        <v>313</v>
      </c>
      <c r="BC93" s="124">
        <v>89.977140000000006</v>
      </c>
      <c r="BD93" s="125">
        <v>12.75184</v>
      </c>
      <c r="BE93" s="126">
        <v>18.451969999999999</v>
      </c>
      <c r="BF93" s="124">
        <f t="shared" si="79"/>
        <v>71.525170000000003</v>
      </c>
      <c r="BG93" s="125">
        <f t="shared" si="80"/>
        <v>77.225300000000004</v>
      </c>
      <c r="BH93" s="126">
        <f t="shared" si="80"/>
        <v>-5.7001299999999997</v>
      </c>
      <c r="BI93" s="127">
        <f t="shared" si="81"/>
        <v>0.79492602232078058</v>
      </c>
      <c r="BJ93" s="127">
        <f t="shared" si="82"/>
        <v>0.85827689121925854</v>
      </c>
      <c r="BK93" s="127">
        <f t="shared" si="83"/>
        <v>-6.3350868898477977E-2</v>
      </c>
      <c r="BL93" s="128">
        <f t="shared" si="84"/>
        <v>1.0796940433696278</v>
      </c>
      <c r="BM93" s="129">
        <f t="shared" si="85"/>
        <v>-7.9694043369627779E-2</v>
      </c>
    </row>
    <row r="94" spans="1:65" ht="11.45" customHeight="1">
      <c r="A94" s="663">
        <v>1991</v>
      </c>
      <c r="B94" s="87" t="s">
        <v>512</v>
      </c>
      <c r="C94" s="82" t="s">
        <v>447</v>
      </c>
      <c r="D94" s="82" t="s">
        <v>14</v>
      </c>
      <c r="E94" s="82" t="s">
        <v>90</v>
      </c>
      <c r="F94" s="506" t="s">
        <v>313</v>
      </c>
      <c r="G94" s="124">
        <v>28.98997</v>
      </c>
      <c r="H94" s="125">
        <v>7.9574309999999997</v>
      </c>
      <c r="I94" s="126">
        <v>10.69205</v>
      </c>
      <c r="J94" s="124">
        <f t="shared" si="65"/>
        <v>18.297919999999998</v>
      </c>
      <c r="K94" s="125">
        <f t="shared" si="66"/>
        <v>21.032539</v>
      </c>
      <c r="L94" s="126">
        <f t="shared" si="66"/>
        <v>-2.7346190000000004</v>
      </c>
      <c r="M94" s="127">
        <f t="shared" si="67"/>
        <v>0.63118106020806497</v>
      </c>
      <c r="N94" s="127">
        <f t="shared" si="68"/>
        <v>0.72551089221548004</v>
      </c>
      <c r="O94" s="127">
        <f t="shared" si="69"/>
        <v>-9.4329832007414988E-2</v>
      </c>
      <c r="P94" s="128">
        <f t="shared" si="70"/>
        <v>1.1494497188751509</v>
      </c>
      <c r="Q94" s="129">
        <f t="shared" si="71"/>
        <v>-0.14944971887515088</v>
      </c>
      <c r="R94" s="82">
        <v>1991</v>
      </c>
      <c r="S94" s="82" t="s">
        <v>447</v>
      </c>
      <c r="T94" s="82" t="s">
        <v>14</v>
      </c>
      <c r="U94" s="82" t="s">
        <v>90</v>
      </c>
      <c r="V94" s="506" t="s">
        <v>313</v>
      </c>
      <c r="W94" s="124">
        <v>21.753710000000002</v>
      </c>
      <c r="X94" s="125">
        <v>6.4186649999999998</v>
      </c>
      <c r="Y94" s="126">
        <v>8.9343190000000003</v>
      </c>
      <c r="Z94" s="124">
        <f t="shared" si="72"/>
        <v>12.819391000000001</v>
      </c>
      <c r="AA94" s="125">
        <f t="shared" si="73"/>
        <v>15.335045000000001</v>
      </c>
      <c r="AB94" s="126">
        <f t="shared" si="73"/>
        <v>-2.5156540000000005</v>
      </c>
      <c r="AC94" s="127">
        <f t="shared" si="74"/>
        <v>0.58929676822941923</v>
      </c>
      <c r="AD94" s="127">
        <f t="shared" si="75"/>
        <v>0.70493929541213884</v>
      </c>
      <c r="AE94" s="127">
        <f t="shared" si="76"/>
        <v>-0.11564252718271965</v>
      </c>
      <c r="AF94" s="128">
        <f t="shared" si="77"/>
        <v>1.1962381832335092</v>
      </c>
      <c r="AG94" s="129">
        <f t="shared" si="78"/>
        <v>-0.19623818323350931</v>
      </c>
      <c r="AH94" s="82">
        <v>1991</v>
      </c>
      <c r="AI94" s="82" t="s">
        <v>447</v>
      </c>
      <c r="AJ94" s="82" t="s">
        <v>14</v>
      </c>
      <c r="AK94" s="82" t="s">
        <v>90</v>
      </c>
      <c r="AL94" s="506" t="s">
        <v>313</v>
      </c>
      <c r="AM94" s="124">
        <v>15.817920000000001</v>
      </c>
      <c r="AN94" s="125">
        <v>3.7619769999999999</v>
      </c>
      <c r="AO94" s="126">
        <v>5.8701489999999996</v>
      </c>
      <c r="AP94" s="124">
        <f t="shared" si="86"/>
        <v>9.9477710000000013</v>
      </c>
      <c r="AQ94" s="125">
        <f t="shared" si="87"/>
        <v>12.055943000000001</v>
      </c>
      <c r="AR94" s="126">
        <f t="shared" si="87"/>
        <v>-2.1081719999999997</v>
      </c>
      <c r="AS94" s="127">
        <f t="shared" si="88"/>
        <v>0.62889248396755082</v>
      </c>
      <c r="AT94" s="127">
        <f t="shared" si="89"/>
        <v>0.76216993131840349</v>
      </c>
      <c r="AU94" s="127">
        <f t="shared" si="90"/>
        <v>-0.13327744735085267</v>
      </c>
      <c r="AV94" s="128">
        <f t="shared" si="91"/>
        <v>1.2119240581633814</v>
      </c>
      <c r="AW94" s="129">
        <f t="shared" si="92"/>
        <v>-0.21192405816338147</v>
      </c>
      <c r="AX94" s="82">
        <v>1991</v>
      </c>
      <c r="AY94" s="82" t="s">
        <v>447</v>
      </c>
      <c r="AZ94" s="82" t="s">
        <v>14</v>
      </c>
      <c r="BA94" s="82" t="s">
        <v>90</v>
      </c>
      <c r="BB94" s="506" t="s">
        <v>313</v>
      </c>
      <c r="BC94" s="124">
        <v>90.094840000000005</v>
      </c>
      <c r="BD94" s="125">
        <v>24.978459999999998</v>
      </c>
      <c r="BE94" s="126">
        <v>30.576229999999999</v>
      </c>
      <c r="BF94" s="124">
        <f t="shared" si="79"/>
        <v>59.51861000000001</v>
      </c>
      <c r="BG94" s="125">
        <f t="shared" si="80"/>
        <v>65.116380000000007</v>
      </c>
      <c r="BH94" s="126">
        <f t="shared" si="80"/>
        <v>-5.5977700000000006</v>
      </c>
      <c r="BI94" s="127">
        <f t="shared" si="81"/>
        <v>0.66062174037936028</v>
      </c>
      <c r="BJ94" s="127">
        <f t="shared" si="82"/>
        <v>0.72275371153331314</v>
      </c>
      <c r="BK94" s="127">
        <f t="shared" si="83"/>
        <v>-6.2131971153952879E-2</v>
      </c>
      <c r="BL94" s="128">
        <f t="shared" si="84"/>
        <v>1.0940507515212468</v>
      </c>
      <c r="BM94" s="129">
        <f t="shared" si="85"/>
        <v>-9.4050751521246881E-2</v>
      </c>
    </row>
    <row r="95" spans="1:65" ht="11.45" customHeight="1">
      <c r="A95" s="663">
        <v>1987</v>
      </c>
      <c r="B95" s="87" t="s">
        <v>512</v>
      </c>
      <c r="C95" s="82" t="s">
        <v>447</v>
      </c>
      <c r="D95" s="82" t="s">
        <v>16</v>
      </c>
      <c r="E95" s="82" t="s">
        <v>91</v>
      </c>
      <c r="F95" s="506" t="s">
        <v>313</v>
      </c>
      <c r="G95" s="124">
        <v>25.92351</v>
      </c>
      <c r="H95" s="125">
        <v>7.6067989999999996</v>
      </c>
      <c r="I95" s="126">
        <v>10.707330000000001</v>
      </c>
      <c r="J95" s="124">
        <f t="shared" si="65"/>
        <v>15.21618</v>
      </c>
      <c r="K95" s="125">
        <f t="shared" si="66"/>
        <v>18.316711000000002</v>
      </c>
      <c r="L95" s="126">
        <f t="shared" si="66"/>
        <v>-3.100531000000001</v>
      </c>
      <c r="M95" s="127">
        <f t="shared" si="67"/>
        <v>0.58696449670588591</v>
      </c>
      <c r="N95" s="127">
        <f t="shared" si="68"/>
        <v>0.70656755200202448</v>
      </c>
      <c r="O95" s="127">
        <f t="shared" si="69"/>
        <v>-0.11960305529613856</v>
      </c>
      <c r="P95" s="128">
        <f t="shared" si="70"/>
        <v>1.2037653997258182</v>
      </c>
      <c r="Q95" s="129">
        <f t="shared" si="71"/>
        <v>-0.20376539972581825</v>
      </c>
      <c r="R95" s="82">
        <v>1987</v>
      </c>
      <c r="S95" s="82" t="s">
        <v>447</v>
      </c>
      <c r="T95" s="82" t="s">
        <v>16</v>
      </c>
      <c r="U95" s="82" t="s">
        <v>91</v>
      </c>
      <c r="V95" s="506" t="s">
        <v>313</v>
      </c>
      <c r="W95" s="124">
        <v>18.932099999999998</v>
      </c>
      <c r="X95" s="125">
        <v>5.8263569999999998</v>
      </c>
      <c r="Y95" s="126">
        <v>8.4194859999999991</v>
      </c>
      <c r="Z95" s="124">
        <f t="shared" si="72"/>
        <v>10.512613999999999</v>
      </c>
      <c r="AA95" s="125">
        <f t="shared" si="73"/>
        <v>13.105742999999999</v>
      </c>
      <c r="AB95" s="126">
        <f t="shared" si="73"/>
        <v>-2.5931289999999994</v>
      </c>
      <c r="AC95" s="127">
        <f t="shared" si="74"/>
        <v>0.55527986858298872</v>
      </c>
      <c r="AD95" s="127">
        <f t="shared" si="75"/>
        <v>0.69224982965439652</v>
      </c>
      <c r="AE95" s="127">
        <f t="shared" si="76"/>
        <v>-0.1369699610714078</v>
      </c>
      <c r="AF95" s="128">
        <f t="shared" si="77"/>
        <v>1.2466683357726251</v>
      </c>
      <c r="AG95" s="129">
        <f t="shared" si="78"/>
        <v>-0.24666833577262512</v>
      </c>
      <c r="AH95" s="82">
        <v>1987</v>
      </c>
      <c r="AI95" s="82" t="s">
        <v>447</v>
      </c>
      <c r="AJ95" s="82" t="s">
        <v>16</v>
      </c>
      <c r="AK95" s="82" t="s">
        <v>91</v>
      </c>
      <c r="AL95" s="506" t="s">
        <v>313</v>
      </c>
      <c r="AM95" s="124">
        <v>13.95736</v>
      </c>
      <c r="AN95" s="125">
        <v>4.1324069999999997</v>
      </c>
      <c r="AO95" s="126">
        <v>6.8338700000000001</v>
      </c>
      <c r="AP95" s="124">
        <f t="shared" si="86"/>
        <v>7.1234899999999994</v>
      </c>
      <c r="AQ95" s="125">
        <f t="shared" si="87"/>
        <v>9.8249530000000007</v>
      </c>
      <c r="AR95" s="126">
        <f t="shared" si="87"/>
        <v>-2.7014630000000004</v>
      </c>
      <c r="AS95" s="127">
        <f t="shared" si="88"/>
        <v>0.5103751712358211</v>
      </c>
      <c r="AT95" s="127">
        <f t="shared" si="89"/>
        <v>0.70392631557830432</v>
      </c>
      <c r="AU95" s="127">
        <f t="shared" si="90"/>
        <v>-0.19355114434248313</v>
      </c>
      <c r="AV95" s="128">
        <f t="shared" si="91"/>
        <v>1.3792330725529203</v>
      </c>
      <c r="AW95" s="129">
        <f t="shared" si="92"/>
        <v>-0.37923307255292005</v>
      </c>
      <c r="AX95" s="82">
        <v>1987</v>
      </c>
      <c r="AY95" s="82" t="s">
        <v>447</v>
      </c>
      <c r="AZ95" s="82" t="s">
        <v>16</v>
      </c>
      <c r="BA95" s="82" t="s">
        <v>91</v>
      </c>
      <c r="BB95" s="506" t="s">
        <v>313</v>
      </c>
      <c r="BC95" s="124">
        <v>86.002660000000006</v>
      </c>
      <c r="BD95" s="125">
        <v>25.059629999999999</v>
      </c>
      <c r="BE95" s="126">
        <v>31.922969999999999</v>
      </c>
      <c r="BF95" s="124">
        <f t="shared" si="79"/>
        <v>54.079690000000006</v>
      </c>
      <c r="BG95" s="125">
        <f t="shared" si="80"/>
        <v>60.943030000000007</v>
      </c>
      <c r="BH95" s="126">
        <f t="shared" si="80"/>
        <v>-6.8633400000000009</v>
      </c>
      <c r="BI95" s="127">
        <f t="shared" si="81"/>
        <v>0.62881415528310403</v>
      </c>
      <c r="BJ95" s="127">
        <f t="shared" si="82"/>
        <v>0.70861796600244698</v>
      </c>
      <c r="BK95" s="127">
        <f t="shared" si="83"/>
        <v>-7.9803810719342866E-2</v>
      </c>
      <c r="BL95" s="128">
        <f t="shared" si="84"/>
        <v>1.126911600269898</v>
      </c>
      <c r="BM95" s="129">
        <f t="shared" si="85"/>
        <v>-0.12691160026989801</v>
      </c>
    </row>
    <row r="96" spans="1:65" ht="11.45" customHeight="1">
      <c r="A96" s="661">
        <v>2010</v>
      </c>
      <c r="B96" s="88" t="s">
        <v>512</v>
      </c>
      <c r="C96" s="117" t="s">
        <v>448</v>
      </c>
      <c r="D96" s="117" t="s">
        <v>4</v>
      </c>
      <c r="E96" s="117" t="s">
        <v>92</v>
      </c>
      <c r="F96" s="505" t="s">
        <v>402</v>
      </c>
      <c r="G96" s="513">
        <v>44.277920000000002</v>
      </c>
      <c r="H96" s="514">
        <v>15.292389999999999</v>
      </c>
      <c r="I96" s="515">
        <v>15.474159999999999</v>
      </c>
      <c r="J96" s="528">
        <f t="shared" si="65"/>
        <v>28.803760000000004</v>
      </c>
      <c r="K96" s="529">
        <f t="shared" si="66"/>
        <v>28.985530000000004</v>
      </c>
      <c r="L96" s="530">
        <f t="shared" si="66"/>
        <v>-0.18177000000000021</v>
      </c>
      <c r="M96" s="531">
        <f t="shared" si="67"/>
        <v>0.65052197573869786</v>
      </c>
      <c r="N96" s="531">
        <f t="shared" si="68"/>
        <v>0.65462718212598969</v>
      </c>
      <c r="O96" s="531">
        <f t="shared" si="69"/>
        <v>-4.1052063872919096E-3</v>
      </c>
      <c r="P96" s="532">
        <f t="shared" si="70"/>
        <v>1.0063106344449475</v>
      </c>
      <c r="Q96" s="533">
        <f t="shared" si="71"/>
        <v>-6.310634444947472E-3</v>
      </c>
      <c r="R96" s="117">
        <v>2010</v>
      </c>
      <c r="S96" s="117" t="s">
        <v>448</v>
      </c>
      <c r="T96" s="117" t="s">
        <v>4</v>
      </c>
      <c r="U96" s="117" t="s">
        <v>92</v>
      </c>
      <c r="V96" s="505" t="s">
        <v>402</v>
      </c>
      <c r="W96" s="513">
        <v>34.780200000000001</v>
      </c>
      <c r="X96" s="514">
        <v>14.779909999999999</v>
      </c>
      <c r="Y96" s="515">
        <v>15.057169999999999</v>
      </c>
      <c r="Z96" s="528">
        <f t="shared" si="72"/>
        <v>19.723030000000001</v>
      </c>
      <c r="AA96" s="529">
        <f t="shared" si="73"/>
        <v>20.00029</v>
      </c>
      <c r="AB96" s="530">
        <f t="shared" si="73"/>
        <v>-0.27726000000000006</v>
      </c>
      <c r="AC96" s="531">
        <f t="shared" si="74"/>
        <v>0.56707638253949089</v>
      </c>
      <c r="AD96" s="531">
        <f t="shared" si="75"/>
        <v>0.57504815958505129</v>
      </c>
      <c r="AE96" s="531">
        <f t="shared" si="76"/>
        <v>-7.9717770455604072E-3</v>
      </c>
      <c r="AF96" s="532">
        <f t="shared" si="77"/>
        <v>1.0140576777503254</v>
      </c>
      <c r="AG96" s="533">
        <f t="shared" si="78"/>
        <v>-1.4057677750325383E-2</v>
      </c>
      <c r="AH96" s="117">
        <v>2010</v>
      </c>
      <c r="AI96" s="117" t="s">
        <v>448</v>
      </c>
      <c r="AJ96" s="117" t="s">
        <v>4</v>
      </c>
      <c r="AK96" s="117" t="s">
        <v>92</v>
      </c>
      <c r="AL96" s="505" t="s">
        <v>402</v>
      </c>
      <c r="AM96" s="513">
        <v>36.351410000000001</v>
      </c>
      <c r="AN96" s="514">
        <v>19.2514</v>
      </c>
      <c r="AO96" s="515">
        <v>19.343720000000001</v>
      </c>
      <c r="AP96" s="528">
        <f t="shared" si="86"/>
        <v>17.00769</v>
      </c>
      <c r="AQ96" s="529">
        <f t="shared" si="87"/>
        <v>17.100010000000001</v>
      </c>
      <c r="AR96" s="530">
        <f t="shared" si="87"/>
        <v>-9.2320000000000846E-2</v>
      </c>
      <c r="AS96" s="531">
        <f t="shared" si="88"/>
        <v>0.46786878418196159</v>
      </c>
      <c r="AT96" s="531">
        <f t="shared" si="89"/>
        <v>0.47040843807709248</v>
      </c>
      <c r="AU96" s="531">
        <f t="shared" si="90"/>
        <v>-2.5396538951309136E-3</v>
      </c>
      <c r="AV96" s="532">
        <f t="shared" si="91"/>
        <v>1.0054281328034553</v>
      </c>
      <c r="AW96" s="533">
        <f t="shared" si="92"/>
        <v>-5.4281328034554276E-3</v>
      </c>
      <c r="AX96" s="117">
        <v>2010</v>
      </c>
      <c r="AY96" s="117" t="s">
        <v>448</v>
      </c>
      <c r="AZ96" s="117" t="s">
        <v>4</v>
      </c>
      <c r="BA96" s="117" t="s">
        <v>92</v>
      </c>
      <c r="BB96" s="505" t="s">
        <v>402</v>
      </c>
      <c r="BC96" s="513">
        <v>91.227010000000007</v>
      </c>
      <c r="BD96" s="514">
        <v>11.716900000000001</v>
      </c>
      <c r="BE96" s="515">
        <v>11.662190000000001</v>
      </c>
      <c r="BF96" s="528">
        <f t="shared" si="79"/>
        <v>79.564820000000012</v>
      </c>
      <c r="BG96" s="529">
        <f t="shared" si="80"/>
        <v>79.510110000000012</v>
      </c>
      <c r="BH96" s="530">
        <f t="shared" si="80"/>
        <v>5.4710000000000036E-2</v>
      </c>
      <c r="BI96" s="531">
        <f t="shared" si="81"/>
        <v>0.87216297015543975</v>
      </c>
      <c r="BJ96" s="531">
        <f t="shared" si="82"/>
        <v>0.87156325741685503</v>
      </c>
      <c r="BK96" s="531">
        <f t="shared" si="83"/>
        <v>5.9971273858476818E-4</v>
      </c>
      <c r="BL96" s="532">
        <f t="shared" si="84"/>
        <v>0.99931238454382221</v>
      </c>
      <c r="BM96" s="533">
        <f t="shared" si="85"/>
        <v>6.8761545617774319E-4</v>
      </c>
    </row>
    <row r="97" spans="1:65" ht="11.45" customHeight="1">
      <c r="A97" s="663">
        <v>2005</v>
      </c>
      <c r="B97" s="87" t="s">
        <v>512</v>
      </c>
      <c r="C97" s="82" t="s">
        <v>448</v>
      </c>
      <c r="D97" s="82" t="s">
        <v>8</v>
      </c>
      <c r="E97" s="82" t="s">
        <v>93</v>
      </c>
      <c r="F97" s="506" t="s">
        <v>402</v>
      </c>
      <c r="G97" s="124">
        <v>43.648299999999999</v>
      </c>
      <c r="H97" s="125">
        <v>14.45777</v>
      </c>
      <c r="I97" s="126">
        <v>14.855460000000001</v>
      </c>
      <c r="J97" s="124">
        <f t="shared" si="65"/>
        <v>28.792839999999998</v>
      </c>
      <c r="K97" s="125">
        <f t="shared" si="66"/>
        <v>29.190529999999999</v>
      </c>
      <c r="L97" s="126">
        <f t="shared" si="66"/>
        <v>-0.39769000000000077</v>
      </c>
      <c r="M97" s="314">
        <f t="shared" si="67"/>
        <v>0.65965547340904451</v>
      </c>
      <c r="N97" s="314">
        <f t="shared" si="68"/>
        <v>0.66876671027279411</v>
      </c>
      <c r="O97" s="314">
        <f t="shared" si="69"/>
        <v>-9.1112368637495788E-3</v>
      </c>
      <c r="P97" s="128">
        <f t="shared" si="70"/>
        <v>1.0138121144006635</v>
      </c>
      <c r="Q97" s="129">
        <f t="shared" si="71"/>
        <v>-1.3812114400663525E-2</v>
      </c>
      <c r="R97" s="82">
        <v>2005</v>
      </c>
      <c r="S97" s="82" t="s">
        <v>448</v>
      </c>
      <c r="T97" s="82" t="s">
        <v>8</v>
      </c>
      <c r="U97" s="82" t="s">
        <v>93</v>
      </c>
      <c r="V97" s="506" t="s">
        <v>402</v>
      </c>
      <c r="W97" s="124">
        <v>32.779350000000001</v>
      </c>
      <c r="X97" s="125">
        <v>13.021470000000001</v>
      </c>
      <c r="Y97" s="126">
        <v>13.44218</v>
      </c>
      <c r="Z97" s="124">
        <f t="shared" si="72"/>
        <v>19.33717</v>
      </c>
      <c r="AA97" s="125">
        <f t="shared" si="73"/>
        <v>19.75788</v>
      </c>
      <c r="AB97" s="126">
        <f t="shared" si="73"/>
        <v>-0.4207099999999997</v>
      </c>
      <c r="AC97" s="314">
        <f t="shared" si="74"/>
        <v>0.5899192631946637</v>
      </c>
      <c r="AD97" s="314">
        <f t="shared" si="75"/>
        <v>0.60275386790769192</v>
      </c>
      <c r="AE97" s="314">
        <f t="shared" si="76"/>
        <v>-1.2834604713028162E-2</v>
      </c>
      <c r="AF97" s="128">
        <f t="shared" si="77"/>
        <v>1.0217565445202168</v>
      </c>
      <c r="AG97" s="129">
        <f t="shared" si="78"/>
        <v>-2.1756544520216747E-2</v>
      </c>
      <c r="AH97" s="82">
        <v>2005</v>
      </c>
      <c r="AI97" s="82" t="s">
        <v>448</v>
      </c>
      <c r="AJ97" s="82" t="s">
        <v>8</v>
      </c>
      <c r="AK97" s="82" t="s">
        <v>93</v>
      </c>
      <c r="AL97" s="506" t="s">
        <v>402</v>
      </c>
      <c r="AM97" s="124">
        <v>37.271929999999998</v>
      </c>
      <c r="AN97" s="125">
        <v>17.892520000000001</v>
      </c>
      <c r="AO97" s="126">
        <v>18.20316</v>
      </c>
      <c r="AP97" s="124">
        <f t="shared" si="86"/>
        <v>19.068769999999997</v>
      </c>
      <c r="AQ97" s="125">
        <f t="shared" si="87"/>
        <v>19.379409999999996</v>
      </c>
      <c r="AR97" s="126">
        <f t="shared" si="87"/>
        <v>-0.31063999999999936</v>
      </c>
      <c r="AS97" s="314">
        <f t="shared" si="88"/>
        <v>0.51161208984884865</v>
      </c>
      <c r="AT97" s="314">
        <f t="shared" si="89"/>
        <v>0.5199465120266108</v>
      </c>
      <c r="AU97" s="314">
        <f t="shared" si="90"/>
        <v>-8.3344221777621758E-3</v>
      </c>
      <c r="AV97" s="128">
        <f t="shared" si="91"/>
        <v>1.0162905106097562</v>
      </c>
      <c r="AW97" s="129">
        <f t="shared" si="92"/>
        <v>-1.6290510609756132E-2</v>
      </c>
      <c r="AX97" s="82">
        <v>2005</v>
      </c>
      <c r="AY97" s="82" t="s">
        <v>448</v>
      </c>
      <c r="AZ97" s="82" t="s">
        <v>8</v>
      </c>
      <c r="BA97" s="82" t="s">
        <v>93</v>
      </c>
      <c r="BB97" s="506" t="s">
        <v>402</v>
      </c>
      <c r="BC97" s="124">
        <v>90.711960000000005</v>
      </c>
      <c r="BD97" s="125">
        <v>14.745979999999999</v>
      </c>
      <c r="BE97" s="126">
        <v>15.18347</v>
      </c>
      <c r="BF97" s="124">
        <f t="shared" si="79"/>
        <v>75.528490000000005</v>
      </c>
      <c r="BG97" s="125">
        <f t="shared" si="80"/>
        <v>75.965980000000002</v>
      </c>
      <c r="BH97" s="126">
        <f t="shared" si="80"/>
        <v>-0.43749000000000038</v>
      </c>
      <c r="BI97" s="314">
        <f t="shared" si="81"/>
        <v>0.8326188740712912</v>
      </c>
      <c r="BJ97" s="314">
        <f t="shared" si="82"/>
        <v>0.83744172212793111</v>
      </c>
      <c r="BK97" s="314">
        <f t="shared" si="83"/>
        <v>-4.8228480566399438E-3</v>
      </c>
      <c r="BL97" s="128">
        <f t="shared" si="84"/>
        <v>1.0057923837746525</v>
      </c>
      <c r="BM97" s="129">
        <f t="shared" si="85"/>
        <v>-5.7923837746524567E-3</v>
      </c>
    </row>
    <row r="98" spans="1:65" ht="11.45" customHeight="1">
      <c r="A98" s="663">
        <v>2000</v>
      </c>
      <c r="B98" s="87" t="s">
        <v>512</v>
      </c>
      <c r="C98" s="82" t="s">
        <v>448</v>
      </c>
      <c r="D98" s="82" t="s">
        <v>10</v>
      </c>
      <c r="E98" s="82" t="s">
        <v>94</v>
      </c>
      <c r="F98" s="506" t="s">
        <v>402</v>
      </c>
      <c r="G98" s="124">
        <v>41.913069999999998</v>
      </c>
      <c r="H98" s="125">
        <v>13.536530000000001</v>
      </c>
      <c r="I98" s="126">
        <v>13.75278</v>
      </c>
      <c r="J98" s="124">
        <f t="shared" si="65"/>
        <v>28.160289999999996</v>
      </c>
      <c r="K98" s="125">
        <f t="shared" si="66"/>
        <v>28.376539999999999</v>
      </c>
      <c r="L98" s="126">
        <f t="shared" si="66"/>
        <v>-0.21624999999999872</v>
      </c>
      <c r="M98" s="314">
        <f t="shared" si="67"/>
        <v>0.67187371385584493</v>
      </c>
      <c r="N98" s="314">
        <f t="shared" si="68"/>
        <v>0.67703320229226827</v>
      </c>
      <c r="O98" s="314">
        <f t="shared" si="69"/>
        <v>-5.1594884364232624E-3</v>
      </c>
      <c r="P98" s="128">
        <f t="shared" si="70"/>
        <v>1.0076792533031442</v>
      </c>
      <c r="Q98" s="129">
        <f t="shared" si="71"/>
        <v>-7.6792533031442055E-3</v>
      </c>
      <c r="R98" s="82">
        <v>2000</v>
      </c>
      <c r="S98" s="82" t="s">
        <v>448</v>
      </c>
      <c r="T98" s="82" t="s">
        <v>10</v>
      </c>
      <c r="U98" s="82" t="s">
        <v>94</v>
      </c>
      <c r="V98" s="506" t="s">
        <v>402</v>
      </c>
      <c r="W98" s="124">
        <v>31.29467</v>
      </c>
      <c r="X98" s="125">
        <v>11.911479999999999</v>
      </c>
      <c r="Y98" s="126">
        <v>12.229290000000001</v>
      </c>
      <c r="Z98" s="124">
        <f t="shared" si="72"/>
        <v>19.065379999999998</v>
      </c>
      <c r="AA98" s="125">
        <f t="shared" si="73"/>
        <v>19.383189999999999</v>
      </c>
      <c r="AB98" s="126">
        <f t="shared" si="73"/>
        <v>-0.31781000000000148</v>
      </c>
      <c r="AC98" s="314">
        <f t="shared" si="74"/>
        <v>0.60922131468393814</v>
      </c>
      <c r="AD98" s="314">
        <f t="shared" si="75"/>
        <v>0.61937671814401618</v>
      </c>
      <c r="AE98" s="314">
        <f t="shared" si="76"/>
        <v>-1.0155403460078073E-2</v>
      </c>
      <c r="AF98" s="128">
        <f t="shared" si="77"/>
        <v>1.0166694815419364</v>
      </c>
      <c r="AG98" s="129">
        <f t="shared" si="78"/>
        <v>-1.6669481541936301E-2</v>
      </c>
      <c r="AH98" s="82">
        <v>2000</v>
      </c>
      <c r="AI98" s="82" t="s">
        <v>448</v>
      </c>
      <c r="AJ98" s="82" t="s">
        <v>10</v>
      </c>
      <c r="AK98" s="82" t="s">
        <v>94</v>
      </c>
      <c r="AL98" s="506" t="s">
        <v>402</v>
      </c>
      <c r="AM98" s="124">
        <v>36.874180000000003</v>
      </c>
      <c r="AN98" s="125">
        <v>15.63076</v>
      </c>
      <c r="AO98" s="126">
        <v>16.019359999999999</v>
      </c>
      <c r="AP98" s="124">
        <f t="shared" si="86"/>
        <v>20.854820000000004</v>
      </c>
      <c r="AQ98" s="125">
        <f t="shared" si="87"/>
        <v>21.24342</v>
      </c>
      <c r="AR98" s="126">
        <f t="shared" si="87"/>
        <v>-0.3885999999999985</v>
      </c>
      <c r="AS98" s="314">
        <f t="shared" si="88"/>
        <v>0.56556701735469106</v>
      </c>
      <c r="AT98" s="314">
        <f t="shared" si="89"/>
        <v>0.57610555678797459</v>
      </c>
      <c r="AU98" s="314">
        <f t="shared" si="90"/>
        <v>-1.0538539433283627E-2</v>
      </c>
      <c r="AV98" s="128">
        <f t="shared" si="91"/>
        <v>1.0186335820687973</v>
      </c>
      <c r="AW98" s="129">
        <f t="shared" si="92"/>
        <v>-1.863358206879745E-2</v>
      </c>
      <c r="AX98" s="82">
        <v>2000</v>
      </c>
      <c r="AY98" s="82" t="s">
        <v>448</v>
      </c>
      <c r="AZ98" s="82" t="s">
        <v>10</v>
      </c>
      <c r="BA98" s="82" t="s">
        <v>94</v>
      </c>
      <c r="BB98" s="506" t="s">
        <v>402</v>
      </c>
      <c r="BC98" s="124">
        <v>90.701089999999994</v>
      </c>
      <c r="BD98" s="125">
        <v>16.69454</v>
      </c>
      <c r="BE98" s="126">
        <v>16.19341</v>
      </c>
      <c r="BF98" s="124">
        <f t="shared" si="79"/>
        <v>74.507679999999993</v>
      </c>
      <c r="BG98" s="125">
        <f t="shared" si="80"/>
        <v>74.00654999999999</v>
      </c>
      <c r="BH98" s="126">
        <f t="shared" si="80"/>
        <v>0.50112999999999985</v>
      </c>
      <c r="BI98" s="314">
        <f t="shared" si="81"/>
        <v>0.82146399784170177</v>
      </c>
      <c r="BJ98" s="314">
        <f t="shared" si="82"/>
        <v>0.81593892642304511</v>
      </c>
      <c r="BK98" s="314">
        <f t="shared" si="83"/>
        <v>5.5250714186565993E-3</v>
      </c>
      <c r="BL98" s="128">
        <f t="shared" si="84"/>
        <v>0.99327411617164829</v>
      </c>
      <c r="BM98" s="129">
        <f t="shared" si="85"/>
        <v>6.7258838283516531E-3</v>
      </c>
    </row>
    <row r="99" spans="1:65" ht="11.45" customHeight="1">
      <c r="A99" s="663">
        <v>1994</v>
      </c>
      <c r="B99" s="87" t="s">
        <v>512</v>
      </c>
      <c r="C99" s="82" t="s">
        <v>448</v>
      </c>
      <c r="D99" s="82" t="s">
        <v>12</v>
      </c>
      <c r="E99" s="82" t="s">
        <v>95</v>
      </c>
      <c r="F99" s="506" t="s">
        <v>402</v>
      </c>
      <c r="G99" s="124">
        <v>42.705440000000003</v>
      </c>
      <c r="H99" s="125">
        <v>13.796670000000001</v>
      </c>
      <c r="I99" s="126">
        <v>14.07657</v>
      </c>
      <c r="J99" s="124">
        <f t="shared" si="65"/>
        <v>28.628870000000003</v>
      </c>
      <c r="K99" s="125">
        <f t="shared" si="66"/>
        <v>28.908770000000004</v>
      </c>
      <c r="L99" s="126">
        <f t="shared" si="66"/>
        <v>-0.27989999999999959</v>
      </c>
      <c r="M99" s="314">
        <f t="shared" si="67"/>
        <v>0.67037993286101261</v>
      </c>
      <c r="N99" s="314">
        <f t="shared" si="68"/>
        <v>0.67693413298165295</v>
      </c>
      <c r="O99" s="314">
        <f t="shared" si="69"/>
        <v>-6.5542001206403584E-3</v>
      </c>
      <c r="P99" s="128">
        <f t="shared" si="70"/>
        <v>1.0097768441436914</v>
      </c>
      <c r="Q99" s="129">
        <f t="shared" si="71"/>
        <v>-9.7768441436913E-3</v>
      </c>
      <c r="R99" s="82">
        <v>1994</v>
      </c>
      <c r="S99" s="82" t="s">
        <v>448</v>
      </c>
      <c r="T99" s="82" t="s">
        <v>12</v>
      </c>
      <c r="U99" s="82" t="s">
        <v>95</v>
      </c>
      <c r="V99" s="506" t="s">
        <v>402</v>
      </c>
      <c r="W99" s="124">
        <v>33.184719999999999</v>
      </c>
      <c r="X99" s="125">
        <v>12.431760000000001</v>
      </c>
      <c r="Y99" s="126">
        <v>12.818949999999999</v>
      </c>
      <c r="Z99" s="124">
        <f t="shared" si="72"/>
        <v>20.365769999999998</v>
      </c>
      <c r="AA99" s="125">
        <f t="shared" si="73"/>
        <v>20.752959999999998</v>
      </c>
      <c r="AB99" s="126">
        <f t="shared" si="73"/>
        <v>-0.38718999999999859</v>
      </c>
      <c r="AC99" s="314">
        <f t="shared" si="74"/>
        <v>0.61370926137089599</v>
      </c>
      <c r="AD99" s="314">
        <f t="shared" si="75"/>
        <v>0.62537698073089054</v>
      </c>
      <c r="AE99" s="314">
        <f t="shared" si="76"/>
        <v>-1.1667719359994558E-2</v>
      </c>
      <c r="AF99" s="128">
        <f t="shared" si="77"/>
        <v>1.0190118026472852</v>
      </c>
      <c r="AG99" s="129">
        <f t="shared" si="78"/>
        <v>-1.901180264728506E-2</v>
      </c>
      <c r="AH99" s="82">
        <v>1994</v>
      </c>
      <c r="AI99" s="82" t="s">
        <v>448</v>
      </c>
      <c r="AJ99" s="82" t="s">
        <v>12</v>
      </c>
      <c r="AK99" s="82" t="s">
        <v>95</v>
      </c>
      <c r="AL99" s="506" t="s">
        <v>402</v>
      </c>
      <c r="AM99" s="124">
        <v>35.687489999999997</v>
      </c>
      <c r="AN99" s="125">
        <v>14.140560000000001</v>
      </c>
      <c r="AO99" s="126">
        <v>14.29668</v>
      </c>
      <c r="AP99" s="124">
        <f t="shared" si="86"/>
        <v>21.390809999999995</v>
      </c>
      <c r="AQ99" s="125">
        <f t="shared" si="87"/>
        <v>21.546929999999996</v>
      </c>
      <c r="AR99" s="126">
        <f t="shared" si="87"/>
        <v>-0.15611999999999959</v>
      </c>
      <c r="AS99" s="314">
        <f t="shared" si="88"/>
        <v>0.59939239212396267</v>
      </c>
      <c r="AT99" s="314">
        <f t="shared" si="89"/>
        <v>0.60376703433051748</v>
      </c>
      <c r="AU99" s="314">
        <f t="shared" si="90"/>
        <v>-4.3746422065547227E-3</v>
      </c>
      <c r="AV99" s="128">
        <f t="shared" si="91"/>
        <v>1.0072984613485885</v>
      </c>
      <c r="AW99" s="129">
        <f t="shared" si="92"/>
        <v>-7.2984613485884654E-3</v>
      </c>
      <c r="AX99" s="82">
        <v>1994</v>
      </c>
      <c r="AY99" s="82" t="s">
        <v>448</v>
      </c>
      <c r="AZ99" s="82" t="s">
        <v>12</v>
      </c>
      <c r="BA99" s="82" t="s">
        <v>95</v>
      </c>
      <c r="BB99" s="506" t="s">
        <v>402</v>
      </c>
      <c r="BC99" s="124">
        <v>90.322159999999997</v>
      </c>
      <c r="BD99" s="125">
        <v>18.12659</v>
      </c>
      <c r="BE99" s="126">
        <v>18.298819999999999</v>
      </c>
      <c r="BF99" s="124">
        <f t="shared" si="79"/>
        <v>72.02333999999999</v>
      </c>
      <c r="BG99" s="125">
        <f t="shared" si="80"/>
        <v>72.195570000000004</v>
      </c>
      <c r="BH99" s="126">
        <f t="shared" si="80"/>
        <v>-0.172229999999999</v>
      </c>
      <c r="BI99" s="314">
        <f t="shared" si="81"/>
        <v>0.7974049779146114</v>
      </c>
      <c r="BJ99" s="314">
        <f t="shared" si="82"/>
        <v>0.79931181893789971</v>
      </c>
      <c r="BK99" s="314">
        <f t="shared" si="83"/>
        <v>-1.9068410232881831E-3</v>
      </c>
      <c r="BL99" s="128">
        <f t="shared" si="84"/>
        <v>1.0023913081509412</v>
      </c>
      <c r="BM99" s="129">
        <f t="shared" si="85"/>
        <v>-2.3913081509410565E-3</v>
      </c>
    </row>
    <row r="100" spans="1:65" ht="11.45" customHeight="1">
      <c r="A100" s="663">
        <v>1989</v>
      </c>
      <c r="B100" s="87" t="s">
        <v>512</v>
      </c>
      <c r="C100" s="82" t="s">
        <v>448</v>
      </c>
      <c r="D100" s="82" t="s">
        <v>14</v>
      </c>
      <c r="E100" s="82" t="s">
        <v>96</v>
      </c>
      <c r="F100" s="506" t="s">
        <v>402</v>
      </c>
      <c r="G100" s="124">
        <v>41.740769999999998</v>
      </c>
      <c r="H100" s="125">
        <v>15.290570000000001</v>
      </c>
      <c r="I100" s="126">
        <v>15.48709</v>
      </c>
      <c r="J100" s="124">
        <f t="shared" si="65"/>
        <v>26.253679999999996</v>
      </c>
      <c r="K100" s="125">
        <f t="shared" si="66"/>
        <v>26.450199999999995</v>
      </c>
      <c r="L100" s="126">
        <f t="shared" si="66"/>
        <v>-0.19651999999999958</v>
      </c>
      <c r="M100" s="314">
        <f t="shared" si="67"/>
        <v>0.62896970995024759</v>
      </c>
      <c r="N100" s="314">
        <f t="shared" si="68"/>
        <v>0.63367781667659695</v>
      </c>
      <c r="O100" s="314">
        <f t="shared" si="69"/>
        <v>-4.7081067263493124E-3</v>
      </c>
      <c r="P100" s="128">
        <f t="shared" si="70"/>
        <v>1.0074854268049278</v>
      </c>
      <c r="Q100" s="129">
        <f t="shared" si="71"/>
        <v>-7.4854268049279037E-3</v>
      </c>
      <c r="R100" s="82">
        <v>1989</v>
      </c>
      <c r="S100" s="82" t="s">
        <v>448</v>
      </c>
      <c r="T100" s="82" t="s">
        <v>14</v>
      </c>
      <c r="U100" s="82" t="s">
        <v>96</v>
      </c>
      <c r="V100" s="506" t="s">
        <v>402</v>
      </c>
      <c r="W100" s="124">
        <v>32.54833</v>
      </c>
      <c r="X100" s="125">
        <v>13.136939999999999</v>
      </c>
      <c r="Y100" s="126">
        <v>13.227690000000001</v>
      </c>
      <c r="Z100" s="124">
        <f t="shared" si="72"/>
        <v>19.320639999999997</v>
      </c>
      <c r="AA100" s="125">
        <f t="shared" si="73"/>
        <v>19.411390000000001</v>
      </c>
      <c r="AB100" s="126">
        <f t="shared" si="73"/>
        <v>-9.0750000000001663E-2</v>
      </c>
      <c r="AC100" s="314">
        <f t="shared" si="74"/>
        <v>0.59359850413216275</v>
      </c>
      <c r="AD100" s="314">
        <f t="shared" si="75"/>
        <v>0.59638666561387332</v>
      </c>
      <c r="AE100" s="314">
        <f t="shared" si="76"/>
        <v>-2.78816148171048E-3</v>
      </c>
      <c r="AF100" s="128">
        <f t="shared" si="77"/>
        <v>1.0046970493731058</v>
      </c>
      <c r="AG100" s="129">
        <f t="shared" si="78"/>
        <v>-4.6970493731057399E-3</v>
      </c>
      <c r="AH100" s="82">
        <v>1989</v>
      </c>
      <c r="AI100" s="82" t="s">
        <v>448</v>
      </c>
      <c r="AJ100" s="82" t="s">
        <v>14</v>
      </c>
      <c r="AK100" s="82" t="s">
        <v>96</v>
      </c>
      <c r="AL100" s="506" t="s">
        <v>402</v>
      </c>
      <c r="AM100" s="124">
        <v>38.642009999999999</v>
      </c>
      <c r="AN100" s="125">
        <v>15.36997</v>
      </c>
      <c r="AO100" s="126">
        <v>15.47458</v>
      </c>
      <c r="AP100" s="124">
        <f t="shared" si="86"/>
        <v>23.16743</v>
      </c>
      <c r="AQ100" s="125">
        <f t="shared" si="87"/>
        <v>23.272039999999997</v>
      </c>
      <c r="AR100" s="126">
        <f t="shared" si="87"/>
        <v>-0.1046099999999992</v>
      </c>
      <c r="AS100" s="314">
        <f t="shared" si="88"/>
        <v>0.59953998252161311</v>
      </c>
      <c r="AT100" s="314">
        <f t="shared" si="89"/>
        <v>0.60224713983563483</v>
      </c>
      <c r="AU100" s="314">
        <f t="shared" si="90"/>
        <v>-2.707157314021688E-3</v>
      </c>
      <c r="AV100" s="128">
        <f t="shared" si="91"/>
        <v>1.004515390787843</v>
      </c>
      <c r="AW100" s="129">
        <f t="shared" si="92"/>
        <v>-4.5153907878430714E-3</v>
      </c>
      <c r="AX100" s="82">
        <v>1989</v>
      </c>
      <c r="AY100" s="82" t="s">
        <v>448</v>
      </c>
      <c r="AZ100" s="82" t="s">
        <v>14</v>
      </c>
      <c r="BA100" s="82" t="s">
        <v>96</v>
      </c>
      <c r="BB100" s="506" t="s">
        <v>402</v>
      </c>
      <c r="BC100" s="124">
        <v>88.380920000000003</v>
      </c>
      <c r="BD100" s="125">
        <v>24.780200000000001</v>
      </c>
      <c r="BE100" s="126">
        <v>25.554480000000002</v>
      </c>
      <c r="BF100" s="124">
        <f t="shared" si="79"/>
        <v>62.826440000000005</v>
      </c>
      <c r="BG100" s="125">
        <f t="shared" si="80"/>
        <v>63.600720000000003</v>
      </c>
      <c r="BH100" s="126">
        <f t="shared" si="80"/>
        <v>-0.77428000000000097</v>
      </c>
      <c r="BI100" s="314">
        <f t="shared" si="81"/>
        <v>0.71085976475465518</v>
      </c>
      <c r="BJ100" s="314">
        <f t="shared" si="82"/>
        <v>0.71962047917129623</v>
      </c>
      <c r="BK100" s="314">
        <f t="shared" si="83"/>
        <v>-8.7607144166410682E-3</v>
      </c>
      <c r="BL100" s="128">
        <f t="shared" si="84"/>
        <v>1.0123241106769698</v>
      </c>
      <c r="BM100" s="129">
        <f t="shared" si="85"/>
        <v>-1.2324110676969775E-2</v>
      </c>
    </row>
    <row r="101" spans="1:65" ht="11.45" customHeight="1">
      <c r="A101" s="663">
        <v>1984</v>
      </c>
      <c r="B101" s="87" t="s">
        <v>512</v>
      </c>
      <c r="C101" s="82" t="s">
        <v>448</v>
      </c>
      <c r="D101" s="82" t="s">
        <v>16</v>
      </c>
      <c r="E101" s="82" t="s">
        <v>97</v>
      </c>
      <c r="F101" s="506" t="s">
        <v>402</v>
      </c>
      <c r="G101" s="124">
        <v>40.157859999999999</v>
      </c>
      <c r="H101" s="125">
        <v>16.013089999999998</v>
      </c>
      <c r="I101" s="126">
        <v>17.003119999999999</v>
      </c>
      <c r="J101" s="124">
        <f t="shared" si="65"/>
        <v>23.15474</v>
      </c>
      <c r="K101" s="125">
        <f t="shared" si="66"/>
        <v>24.144770000000001</v>
      </c>
      <c r="L101" s="126">
        <f t="shared" si="66"/>
        <v>-0.99003000000000085</v>
      </c>
      <c r="M101" s="314">
        <f t="shared" si="67"/>
        <v>0.57659297582092273</v>
      </c>
      <c r="N101" s="314">
        <f t="shared" si="68"/>
        <v>0.60124643096021557</v>
      </c>
      <c r="O101" s="314">
        <f t="shared" si="69"/>
        <v>-2.4653455139292804E-2</v>
      </c>
      <c r="P101" s="128">
        <f t="shared" si="70"/>
        <v>1.042757120140412</v>
      </c>
      <c r="Q101" s="129">
        <f t="shared" si="71"/>
        <v>-4.2757120140411893E-2</v>
      </c>
      <c r="R101" s="82">
        <v>1984</v>
      </c>
      <c r="S101" s="82" t="s">
        <v>448</v>
      </c>
      <c r="T101" s="82" t="s">
        <v>16</v>
      </c>
      <c r="U101" s="82" t="s">
        <v>97</v>
      </c>
      <c r="V101" s="506" t="s">
        <v>402</v>
      </c>
      <c r="W101" s="124">
        <v>32.841070000000002</v>
      </c>
      <c r="X101" s="125">
        <v>14.307180000000001</v>
      </c>
      <c r="Y101" s="126">
        <v>15.3719</v>
      </c>
      <c r="Z101" s="124">
        <f t="shared" si="72"/>
        <v>17.469170000000002</v>
      </c>
      <c r="AA101" s="125">
        <f t="shared" si="73"/>
        <v>18.53389</v>
      </c>
      <c r="AB101" s="126">
        <f t="shared" si="73"/>
        <v>-1.0647199999999994</v>
      </c>
      <c r="AC101" s="314">
        <f t="shared" si="74"/>
        <v>0.53193059787637864</v>
      </c>
      <c r="AD101" s="314">
        <f t="shared" si="75"/>
        <v>0.56435097882011753</v>
      </c>
      <c r="AE101" s="314">
        <f t="shared" si="76"/>
        <v>-3.2420380943739023E-2</v>
      </c>
      <c r="AF101" s="128">
        <f t="shared" si="77"/>
        <v>1.0609485167297585</v>
      </c>
      <c r="AG101" s="129">
        <f t="shared" si="78"/>
        <v>-6.0948516729758734E-2</v>
      </c>
      <c r="AH101" s="82">
        <v>1984</v>
      </c>
      <c r="AI101" s="82" t="s">
        <v>448</v>
      </c>
      <c r="AJ101" s="82" t="s">
        <v>16</v>
      </c>
      <c r="AK101" s="82" t="s">
        <v>97</v>
      </c>
      <c r="AL101" s="506" t="s">
        <v>402</v>
      </c>
      <c r="AM101" s="124">
        <v>29.691669999999998</v>
      </c>
      <c r="AN101" s="125">
        <v>13.706340000000001</v>
      </c>
      <c r="AO101" s="126">
        <v>14.627190000000001</v>
      </c>
      <c r="AP101" s="124">
        <f t="shared" si="86"/>
        <v>15.064479999999998</v>
      </c>
      <c r="AQ101" s="125">
        <f t="shared" si="87"/>
        <v>15.985329999999998</v>
      </c>
      <c r="AR101" s="126">
        <f t="shared" si="87"/>
        <v>-0.92084999999999972</v>
      </c>
      <c r="AS101" s="314">
        <f t="shared" si="88"/>
        <v>0.50736384986092053</v>
      </c>
      <c r="AT101" s="314">
        <f t="shared" si="89"/>
        <v>0.53837759883495939</v>
      </c>
      <c r="AU101" s="314">
        <f t="shared" si="90"/>
        <v>-3.101374897403884E-2</v>
      </c>
      <c r="AV101" s="128">
        <f t="shared" si="91"/>
        <v>1.0611272343950804</v>
      </c>
      <c r="AW101" s="129">
        <f t="shared" si="92"/>
        <v>-6.1127234395080339E-2</v>
      </c>
      <c r="AX101" s="82">
        <v>1984</v>
      </c>
      <c r="AY101" s="82" t="s">
        <v>448</v>
      </c>
      <c r="AZ101" s="82" t="s">
        <v>16</v>
      </c>
      <c r="BA101" s="82" t="s">
        <v>97</v>
      </c>
      <c r="BB101" s="506" t="s">
        <v>402</v>
      </c>
      <c r="BC101" s="124">
        <v>89.091830000000002</v>
      </c>
      <c r="BD101" s="125">
        <v>28.22092</v>
      </c>
      <c r="BE101" s="126">
        <v>29.2865</v>
      </c>
      <c r="BF101" s="124">
        <f t="shared" si="79"/>
        <v>59.805329999999998</v>
      </c>
      <c r="BG101" s="125">
        <f t="shared" si="80"/>
        <v>60.870910000000002</v>
      </c>
      <c r="BH101" s="126">
        <f t="shared" si="80"/>
        <v>-1.0655800000000006</v>
      </c>
      <c r="BI101" s="314">
        <f t="shared" si="81"/>
        <v>0.6712773775103732</v>
      </c>
      <c r="BJ101" s="314">
        <f t="shared" si="82"/>
        <v>0.6832378457149213</v>
      </c>
      <c r="BK101" s="314">
        <f t="shared" si="83"/>
        <v>-1.1960468204548056E-2</v>
      </c>
      <c r="BL101" s="128">
        <f t="shared" si="84"/>
        <v>1.0178174754658156</v>
      </c>
      <c r="BM101" s="129">
        <f t="shared" si="85"/>
        <v>-1.7817475465815517E-2</v>
      </c>
    </row>
    <row r="102" spans="1:65" ht="11.45" customHeight="1">
      <c r="A102" s="662">
        <v>1978</v>
      </c>
      <c r="B102" s="91" t="s">
        <v>512</v>
      </c>
      <c r="C102" s="121" t="s">
        <v>448</v>
      </c>
      <c r="D102" s="121" t="s">
        <v>18</v>
      </c>
      <c r="E102" s="121" t="s">
        <v>98</v>
      </c>
      <c r="F102" s="507" t="s">
        <v>402</v>
      </c>
      <c r="G102" s="337">
        <v>31.243880000000001</v>
      </c>
      <c r="H102" s="338">
        <v>13.04889</v>
      </c>
      <c r="I102" s="525">
        <v>16.348590000000002</v>
      </c>
      <c r="J102" s="337">
        <f t="shared" si="65"/>
        <v>14.895289999999999</v>
      </c>
      <c r="K102" s="338">
        <f t="shared" si="66"/>
        <v>18.194990000000001</v>
      </c>
      <c r="L102" s="525">
        <f t="shared" si="66"/>
        <v>-3.2997000000000014</v>
      </c>
      <c r="M102" s="314">
        <f t="shared" si="67"/>
        <v>0.47674264527965154</v>
      </c>
      <c r="N102" s="314">
        <f t="shared" si="68"/>
        <v>0.58235372815412167</v>
      </c>
      <c r="O102" s="314">
        <f t="shared" si="69"/>
        <v>-0.10561108287447017</v>
      </c>
      <c r="P102" s="526">
        <f t="shared" si="70"/>
        <v>1.2215264019700187</v>
      </c>
      <c r="Q102" s="527">
        <f t="shared" si="71"/>
        <v>-0.22152640197001883</v>
      </c>
      <c r="R102" s="121">
        <v>1978</v>
      </c>
      <c r="S102" s="121" t="s">
        <v>448</v>
      </c>
      <c r="T102" s="121" t="s">
        <v>18</v>
      </c>
      <c r="U102" s="121" t="s">
        <v>98</v>
      </c>
      <c r="V102" s="507" t="s">
        <v>402</v>
      </c>
      <c r="W102" s="337">
        <v>22.15119</v>
      </c>
      <c r="X102" s="338">
        <v>9.954561</v>
      </c>
      <c r="Y102" s="525">
        <v>13.303240000000001</v>
      </c>
      <c r="Z102" s="337">
        <f t="shared" si="72"/>
        <v>8.8479499999999991</v>
      </c>
      <c r="AA102" s="338">
        <f t="shared" si="73"/>
        <v>12.196629</v>
      </c>
      <c r="AB102" s="525">
        <f t="shared" si="73"/>
        <v>-3.3486790000000006</v>
      </c>
      <c r="AC102" s="341">
        <f t="shared" si="74"/>
        <v>0.39943452247937916</v>
      </c>
      <c r="AD102" s="341">
        <f t="shared" si="75"/>
        <v>0.55060829689059598</v>
      </c>
      <c r="AE102" s="341">
        <f t="shared" si="76"/>
        <v>-0.15117377441121677</v>
      </c>
      <c r="AF102" s="526">
        <f t="shared" si="77"/>
        <v>1.378469475980312</v>
      </c>
      <c r="AG102" s="527">
        <f t="shared" si="78"/>
        <v>-0.37846947598031194</v>
      </c>
      <c r="AH102" s="121">
        <v>1978</v>
      </c>
      <c r="AI102" s="121" t="s">
        <v>448</v>
      </c>
      <c r="AJ102" s="121" t="s">
        <v>18</v>
      </c>
      <c r="AK102" s="121" t="s">
        <v>98</v>
      </c>
      <c r="AL102" s="507" t="s">
        <v>402</v>
      </c>
      <c r="AM102" s="337">
        <v>28.46189</v>
      </c>
      <c r="AN102" s="338">
        <v>10.742509999999999</v>
      </c>
      <c r="AO102" s="525">
        <v>13.579190000000001</v>
      </c>
      <c r="AP102" s="337">
        <f t="shared" si="86"/>
        <v>14.8827</v>
      </c>
      <c r="AQ102" s="338">
        <f t="shared" si="87"/>
        <v>17.719380000000001</v>
      </c>
      <c r="AR102" s="525">
        <f t="shared" si="87"/>
        <v>-2.8366800000000012</v>
      </c>
      <c r="AS102" s="341">
        <f t="shared" si="88"/>
        <v>0.52289921716372312</v>
      </c>
      <c r="AT102" s="341">
        <f t="shared" si="89"/>
        <v>0.62256512129025865</v>
      </c>
      <c r="AU102" s="341">
        <f t="shared" si="90"/>
        <v>-9.9665904126535559E-2</v>
      </c>
      <c r="AV102" s="526">
        <f t="shared" si="91"/>
        <v>1.190602511641033</v>
      </c>
      <c r="AW102" s="527">
        <f t="shared" si="92"/>
        <v>-0.19060251164103295</v>
      </c>
      <c r="AX102" s="121">
        <v>1978</v>
      </c>
      <c r="AY102" s="121" t="s">
        <v>448</v>
      </c>
      <c r="AZ102" s="121" t="s">
        <v>18</v>
      </c>
      <c r="BA102" s="121" t="s">
        <v>98</v>
      </c>
      <c r="BB102" s="507" t="s">
        <v>402</v>
      </c>
      <c r="BC102" s="337">
        <v>75.503910000000005</v>
      </c>
      <c r="BD102" s="338">
        <v>31.23359</v>
      </c>
      <c r="BE102" s="525">
        <v>35.42286</v>
      </c>
      <c r="BF102" s="337">
        <f t="shared" si="79"/>
        <v>40.081050000000005</v>
      </c>
      <c r="BG102" s="338">
        <f t="shared" si="80"/>
        <v>44.270320000000005</v>
      </c>
      <c r="BH102" s="525">
        <f t="shared" si="80"/>
        <v>-4.1892700000000005</v>
      </c>
      <c r="BI102" s="341">
        <f t="shared" si="81"/>
        <v>0.53084734287270685</v>
      </c>
      <c r="BJ102" s="341">
        <f t="shared" si="82"/>
        <v>0.58633148932287082</v>
      </c>
      <c r="BK102" s="341">
        <f t="shared" si="83"/>
        <v>-5.5484146450163974E-2</v>
      </c>
      <c r="BL102" s="526">
        <f t="shared" si="84"/>
        <v>1.1045199664180454</v>
      </c>
      <c r="BM102" s="527">
        <f t="shared" si="85"/>
        <v>-0.10451996641804544</v>
      </c>
    </row>
    <row r="103" spans="1:65" ht="11.45" customHeight="1">
      <c r="A103" s="658">
        <v>2016</v>
      </c>
      <c r="B103" s="360" t="s">
        <v>513</v>
      </c>
      <c r="C103" s="136" t="s">
        <v>449</v>
      </c>
      <c r="D103" s="136" t="s">
        <v>623</v>
      </c>
      <c r="E103" s="136" t="s">
        <v>697</v>
      </c>
      <c r="F103" s="495" t="s">
        <v>401</v>
      </c>
      <c r="G103" s="564">
        <v>38.507759999999998</v>
      </c>
      <c r="H103" s="565">
        <v>22.85867</v>
      </c>
      <c r="I103" s="566">
        <v>22.85867</v>
      </c>
      <c r="J103" s="565">
        <f t="shared" si="65"/>
        <v>15.649089999999998</v>
      </c>
      <c r="K103" s="565">
        <f t="shared" si="66"/>
        <v>15.649089999999998</v>
      </c>
      <c r="L103" s="565"/>
      <c r="M103" s="622">
        <f t="shared" si="67"/>
        <v>0.4063879592061444</v>
      </c>
      <c r="N103" s="623">
        <f t="shared" si="68"/>
        <v>0.4063879592061444</v>
      </c>
      <c r="O103" s="624"/>
      <c r="P103" s="622">
        <f t="shared" si="70"/>
        <v>1</v>
      </c>
      <c r="Q103" s="624"/>
      <c r="R103" s="658">
        <v>2016</v>
      </c>
      <c r="S103" s="136" t="s">
        <v>449</v>
      </c>
      <c r="T103" s="136" t="s">
        <v>623</v>
      </c>
      <c r="U103" s="136" t="s">
        <v>697</v>
      </c>
      <c r="V103" s="495" t="s">
        <v>401</v>
      </c>
      <c r="W103" s="564">
        <v>34.231659999999998</v>
      </c>
      <c r="X103" s="565">
        <v>22.377579999999998</v>
      </c>
      <c r="Y103" s="566">
        <v>22.377579999999998</v>
      </c>
      <c r="Z103" s="565">
        <f t="shared" si="72"/>
        <v>11.85408</v>
      </c>
      <c r="AA103" s="565">
        <f t="shared" si="73"/>
        <v>11.85408</v>
      </c>
      <c r="AB103" s="565"/>
      <c r="AC103" s="622">
        <f t="shared" si="74"/>
        <v>0.34628995497150883</v>
      </c>
      <c r="AD103" s="623">
        <f t="shared" si="75"/>
        <v>0.34628995497150883</v>
      </c>
      <c r="AE103" s="624"/>
      <c r="AF103" s="622">
        <f t="shared" si="77"/>
        <v>1</v>
      </c>
      <c r="AG103" s="624"/>
      <c r="AH103" s="658">
        <v>2016</v>
      </c>
      <c r="AI103" s="136" t="s">
        <v>449</v>
      </c>
      <c r="AJ103" s="136" t="s">
        <v>623</v>
      </c>
      <c r="AK103" s="136" t="s">
        <v>697</v>
      </c>
      <c r="AL103" s="495" t="s">
        <v>401</v>
      </c>
      <c r="AM103" s="564">
        <v>35.71508</v>
      </c>
      <c r="AN103" s="565">
        <v>25.043669999999999</v>
      </c>
      <c r="AO103" s="566">
        <v>25.043669999999999</v>
      </c>
      <c r="AP103" s="564">
        <f t="shared" si="86"/>
        <v>10.671410000000002</v>
      </c>
      <c r="AQ103" s="565">
        <f t="shared" si="87"/>
        <v>10.671410000000002</v>
      </c>
      <c r="AR103" s="566"/>
      <c r="AS103" s="623">
        <f t="shared" si="88"/>
        <v>0.29879283484735303</v>
      </c>
      <c r="AT103" s="623">
        <f t="shared" si="89"/>
        <v>0.29879283484735303</v>
      </c>
      <c r="AU103" s="623"/>
      <c r="AV103" s="622">
        <f t="shared" si="91"/>
        <v>1</v>
      </c>
      <c r="AW103" s="624"/>
      <c r="AX103" s="658">
        <v>2016</v>
      </c>
      <c r="AY103" s="136" t="s">
        <v>449</v>
      </c>
      <c r="AZ103" s="136" t="s">
        <v>623</v>
      </c>
      <c r="BA103" s="136" t="s">
        <v>697</v>
      </c>
      <c r="BB103" s="495" t="s">
        <v>401</v>
      </c>
      <c r="BC103" s="564">
        <v>57.81588</v>
      </c>
      <c r="BD103" s="565">
        <v>21.707470000000001</v>
      </c>
      <c r="BE103" s="566">
        <v>21.707470000000001</v>
      </c>
      <c r="BF103" s="564">
        <f t="shared" si="79"/>
        <v>36.108409999999999</v>
      </c>
      <c r="BG103" s="565">
        <f t="shared" si="80"/>
        <v>36.108409999999999</v>
      </c>
      <c r="BH103" s="566"/>
      <c r="BI103" s="623">
        <f t="shared" si="81"/>
        <v>0.62454138897479372</v>
      </c>
      <c r="BJ103" s="623">
        <f t="shared" si="82"/>
        <v>0.62454138897479372</v>
      </c>
      <c r="BK103" s="623"/>
      <c r="BL103" s="622">
        <f t="shared" si="84"/>
        <v>1</v>
      </c>
      <c r="BM103" s="624"/>
    </row>
    <row r="104" spans="1:65" ht="11.45" customHeight="1">
      <c r="A104" s="659">
        <v>2013</v>
      </c>
      <c r="B104" s="90" t="s">
        <v>513</v>
      </c>
      <c r="C104" s="119" t="s">
        <v>449</v>
      </c>
      <c r="D104" s="119" t="s">
        <v>20</v>
      </c>
      <c r="E104" s="119" t="s">
        <v>99</v>
      </c>
      <c r="F104" s="496" t="s">
        <v>401</v>
      </c>
      <c r="G104" s="152">
        <v>41.09872</v>
      </c>
      <c r="H104" s="153">
        <v>23.6629</v>
      </c>
      <c r="I104" s="154">
        <v>23.6629</v>
      </c>
      <c r="J104" s="153">
        <f t="shared" si="65"/>
        <v>17.43582</v>
      </c>
      <c r="K104" s="153">
        <f t="shared" si="66"/>
        <v>17.43582</v>
      </c>
      <c r="L104" s="153"/>
      <c r="M104" s="156">
        <f t="shared" si="67"/>
        <v>0.42424240949596481</v>
      </c>
      <c r="N104" s="155">
        <f t="shared" si="68"/>
        <v>0.42424240949596481</v>
      </c>
      <c r="O104" s="157"/>
      <c r="P104" s="156">
        <f t="shared" si="70"/>
        <v>1</v>
      </c>
      <c r="Q104" s="157"/>
      <c r="R104" s="659">
        <v>2013</v>
      </c>
      <c r="S104" s="119" t="s">
        <v>449</v>
      </c>
      <c r="T104" s="119" t="s">
        <v>20</v>
      </c>
      <c r="U104" s="119" t="s">
        <v>99</v>
      </c>
      <c r="V104" s="496" t="s">
        <v>401</v>
      </c>
      <c r="W104" s="152">
        <v>37.134700000000002</v>
      </c>
      <c r="X104" s="153">
        <v>23.980889999999999</v>
      </c>
      <c r="Y104" s="154">
        <v>23.980889999999999</v>
      </c>
      <c r="Z104" s="153">
        <f t="shared" si="72"/>
        <v>13.153810000000004</v>
      </c>
      <c r="AA104" s="153">
        <f t="shared" si="73"/>
        <v>13.153810000000004</v>
      </c>
      <c r="AB104" s="153"/>
      <c r="AC104" s="156">
        <f t="shared" si="74"/>
        <v>0.35421883036620744</v>
      </c>
      <c r="AD104" s="155">
        <f t="shared" si="75"/>
        <v>0.35421883036620744</v>
      </c>
      <c r="AE104" s="157"/>
      <c r="AF104" s="156">
        <f t="shared" si="77"/>
        <v>1</v>
      </c>
      <c r="AG104" s="157"/>
      <c r="AH104" s="659">
        <v>2013</v>
      </c>
      <c r="AI104" s="119" t="s">
        <v>449</v>
      </c>
      <c r="AJ104" s="119" t="s">
        <v>20</v>
      </c>
      <c r="AK104" s="119" t="s">
        <v>99</v>
      </c>
      <c r="AL104" s="496" t="s">
        <v>401</v>
      </c>
      <c r="AM104" s="152">
        <v>39.487769999999998</v>
      </c>
      <c r="AN104" s="153">
        <v>27.595109999999998</v>
      </c>
      <c r="AO104" s="154">
        <v>27.595109999999998</v>
      </c>
      <c r="AP104" s="152">
        <f t="shared" si="86"/>
        <v>11.892659999999999</v>
      </c>
      <c r="AQ104" s="153">
        <f t="shared" si="87"/>
        <v>11.892659999999999</v>
      </c>
      <c r="AR104" s="154"/>
      <c r="AS104" s="155">
        <f t="shared" si="88"/>
        <v>0.30117324933770634</v>
      </c>
      <c r="AT104" s="155">
        <f t="shared" si="89"/>
        <v>0.30117324933770634</v>
      </c>
      <c r="AU104" s="155"/>
      <c r="AV104" s="156">
        <f t="shared" si="91"/>
        <v>1</v>
      </c>
      <c r="AW104" s="157"/>
      <c r="AX104" s="659">
        <v>2013</v>
      </c>
      <c r="AY104" s="119" t="s">
        <v>449</v>
      </c>
      <c r="AZ104" s="119" t="s">
        <v>20</v>
      </c>
      <c r="BA104" s="119" t="s">
        <v>99</v>
      </c>
      <c r="BB104" s="496" t="s">
        <v>401</v>
      </c>
      <c r="BC104" s="152">
        <v>58.99662</v>
      </c>
      <c r="BD104" s="153">
        <v>16.87557</v>
      </c>
      <c r="BE104" s="154">
        <v>16.87557</v>
      </c>
      <c r="BF104" s="152">
        <f t="shared" si="79"/>
        <v>42.121049999999997</v>
      </c>
      <c r="BG104" s="153">
        <f t="shared" si="80"/>
        <v>42.121049999999997</v>
      </c>
      <c r="BH104" s="154"/>
      <c r="BI104" s="155">
        <f t="shared" si="81"/>
        <v>0.71395700296050857</v>
      </c>
      <c r="BJ104" s="155">
        <f t="shared" si="82"/>
        <v>0.71395700296050857</v>
      </c>
      <c r="BK104" s="155"/>
      <c r="BL104" s="156">
        <f t="shared" si="84"/>
        <v>1</v>
      </c>
      <c r="BM104" s="157"/>
    </row>
    <row r="105" spans="1:65" ht="11.45" customHeight="1">
      <c r="A105" s="660">
        <v>2010</v>
      </c>
      <c r="B105" s="101" t="s">
        <v>513</v>
      </c>
      <c r="C105" s="158" t="s">
        <v>449</v>
      </c>
      <c r="D105" s="158" t="s">
        <v>4</v>
      </c>
      <c r="E105" s="158" t="s">
        <v>100</v>
      </c>
      <c r="F105" s="497" t="s">
        <v>730</v>
      </c>
      <c r="G105" s="159">
        <v>42.925429999999999</v>
      </c>
      <c r="H105" s="160">
        <v>26.310669999999998</v>
      </c>
      <c r="I105" s="161">
        <v>26.310669999999998</v>
      </c>
      <c r="J105" s="160">
        <f t="shared" si="65"/>
        <v>16.61476</v>
      </c>
      <c r="K105" s="160">
        <f t="shared" si="66"/>
        <v>16.61476</v>
      </c>
      <c r="L105" s="160"/>
      <c r="M105" s="163">
        <f t="shared" si="67"/>
        <v>0.38706100323281561</v>
      </c>
      <c r="N105" s="162">
        <f t="shared" si="68"/>
        <v>0.38706100323281561</v>
      </c>
      <c r="O105" s="164"/>
      <c r="P105" s="163">
        <f t="shared" si="70"/>
        <v>1</v>
      </c>
      <c r="Q105" s="164"/>
      <c r="R105" s="660">
        <v>2010</v>
      </c>
      <c r="S105" s="158" t="s">
        <v>449</v>
      </c>
      <c r="T105" s="158" t="s">
        <v>4</v>
      </c>
      <c r="U105" s="158" t="s">
        <v>100</v>
      </c>
      <c r="V105" s="497" t="s">
        <v>730</v>
      </c>
      <c r="W105" s="159">
        <v>38.751469999999998</v>
      </c>
      <c r="X105" s="160">
        <v>26.87088</v>
      </c>
      <c r="Y105" s="161">
        <v>26.87088</v>
      </c>
      <c r="Z105" s="160">
        <f t="shared" si="72"/>
        <v>11.880589999999998</v>
      </c>
      <c r="AA105" s="160">
        <f t="shared" si="73"/>
        <v>11.880589999999998</v>
      </c>
      <c r="AB105" s="160"/>
      <c r="AC105" s="163">
        <f t="shared" si="74"/>
        <v>0.30658424054622957</v>
      </c>
      <c r="AD105" s="162">
        <f t="shared" si="75"/>
        <v>0.30658424054622957</v>
      </c>
      <c r="AE105" s="164"/>
      <c r="AF105" s="163">
        <f t="shared" si="77"/>
        <v>1</v>
      </c>
      <c r="AG105" s="164"/>
      <c r="AH105" s="660">
        <v>2010</v>
      </c>
      <c r="AI105" s="158" t="s">
        <v>449</v>
      </c>
      <c r="AJ105" s="158" t="s">
        <v>4</v>
      </c>
      <c r="AK105" s="158" t="s">
        <v>100</v>
      </c>
      <c r="AL105" s="497" t="s">
        <v>730</v>
      </c>
      <c r="AM105" s="159">
        <v>41.175199999999997</v>
      </c>
      <c r="AN105" s="160">
        <v>30.378350000000001</v>
      </c>
      <c r="AO105" s="161">
        <v>30.378350000000001</v>
      </c>
      <c r="AP105" s="159">
        <f t="shared" si="86"/>
        <v>10.796849999999996</v>
      </c>
      <c r="AQ105" s="160">
        <f t="shared" si="87"/>
        <v>10.796849999999996</v>
      </c>
      <c r="AR105" s="161"/>
      <c r="AS105" s="162">
        <f t="shared" si="88"/>
        <v>0.26221730556257156</v>
      </c>
      <c r="AT105" s="162">
        <f t="shared" si="89"/>
        <v>0.26221730556257156</v>
      </c>
      <c r="AU105" s="162"/>
      <c r="AV105" s="163">
        <f t="shared" si="91"/>
        <v>1</v>
      </c>
      <c r="AW105" s="164"/>
      <c r="AX105" s="660">
        <v>2010</v>
      </c>
      <c r="AY105" s="158" t="s">
        <v>449</v>
      </c>
      <c r="AZ105" s="158" t="s">
        <v>4</v>
      </c>
      <c r="BA105" s="158" t="s">
        <v>100</v>
      </c>
      <c r="BB105" s="497" t="s">
        <v>730</v>
      </c>
      <c r="BC105" s="159">
        <v>61.22672</v>
      </c>
      <c r="BD105" s="160">
        <v>18.886900000000001</v>
      </c>
      <c r="BE105" s="161">
        <v>18.886900000000001</v>
      </c>
      <c r="BF105" s="159">
        <f t="shared" si="79"/>
        <v>42.339820000000003</v>
      </c>
      <c r="BG105" s="160">
        <f t="shared" si="80"/>
        <v>42.339820000000003</v>
      </c>
      <c r="BH105" s="161"/>
      <c r="BI105" s="162">
        <f t="shared" si="81"/>
        <v>0.69152520337525847</v>
      </c>
      <c r="BJ105" s="162">
        <f t="shared" si="82"/>
        <v>0.69152520337525847</v>
      </c>
      <c r="BK105" s="162"/>
      <c r="BL105" s="163">
        <f t="shared" si="84"/>
        <v>1</v>
      </c>
      <c r="BM105" s="164"/>
    </row>
    <row r="106" spans="1:65" ht="11.45" customHeight="1">
      <c r="A106" s="498">
        <v>2015</v>
      </c>
      <c r="B106" s="371" t="s">
        <v>512</v>
      </c>
      <c r="C106" s="491" t="s">
        <v>451</v>
      </c>
      <c r="D106" s="491" t="s">
        <v>622</v>
      </c>
      <c r="E106" s="491" t="s">
        <v>614</v>
      </c>
      <c r="F106" s="505" t="s">
        <v>630</v>
      </c>
      <c r="G106" s="513">
        <v>38.389980000000001</v>
      </c>
      <c r="H106" s="514">
        <v>12.722950000000001</v>
      </c>
      <c r="I106" s="515">
        <v>16.695180000000001</v>
      </c>
      <c r="J106" s="514">
        <f t="shared" si="65"/>
        <v>21.694800000000001</v>
      </c>
      <c r="K106" s="514">
        <f t="shared" si="66"/>
        <v>25.66703</v>
      </c>
      <c r="L106" s="514">
        <f t="shared" ref="L106:L132" si="93">H106-I106</f>
        <v>-3.9722299999999997</v>
      </c>
      <c r="M106" s="516">
        <f t="shared" si="67"/>
        <v>0.56511621001104972</v>
      </c>
      <c r="N106" s="517">
        <f t="shared" si="68"/>
        <v>0.66858669892508404</v>
      </c>
      <c r="O106" s="518">
        <f t="shared" ref="O106:O132" si="94">(H106-I106)/G106</f>
        <v>-0.10347048891403433</v>
      </c>
      <c r="P106" s="516">
        <f t="shared" si="70"/>
        <v>1.1830959492597304</v>
      </c>
      <c r="Q106" s="518">
        <f t="shared" ref="Q106:Q132" si="95">(H106-I106)/(G106-I106)</f>
        <v>-0.18309594925973041</v>
      </c>
      <c r="R106" s="491">
        <v>2015</v>
      </c>
      <c r="S106" s="491" t="s">
        <v>451</v>
      </c>
      <c r="T106" s="491" t="s">
        <v>622</v>
      </c>
      <c r="U106" s="491" t="s">
        <v>614</v>
      </c>
      <c r="V106" s="505" t="s">
        <v>630</v>
      </c>
      <c r="W106" s="513">
        <v>22.791360000000001</v>
      </c>
      <c r="X106" s="514">
        <v>12.04059</v>
      </c>
      <c r="Y106" s="515">
        <v>15.529780000000001</v>
      </c>
      <c r="Z106" s="514">
        <f t="shared" si="72"/>
        <v>7.2615800000000004</v>
      </c>
      <c r="AA106" s="514">
        <f t="shared" si="73"/>
        <v>10.750770000000001</v>
      </c>
      <c r="AB106" s="514">
        <f t="shared" ref="AB106:AB132" si="96">X106-Y106</f>
        <v>-3.4891900000000007</v>
      </c>
      <c r="AC106" s="516">
        <f t="shared" si="74"/>
        <v>0.31861108771043062</v>
      </c>
      <c r="AD106" s="517">
        <f t="shared" si="75"/>
        <v>0.47170375089507605</v>
      </c>
      <c r="AE106" s="518">
        <f t="shared" ref="AE106:AE132" si="97">(X106-Y106)/W106</f>
        <v>-0.15309266318464543</v>
      </c>
      <c r="AF106" s="516">
        <f t="shared" si="77"/>
        <v>1.4805001115459722</v>
      </c>
      <c r="AG106" s="518">
        <f t="shared" ref="AG106:AG132" si="98">(X106-Y106)/(W106-Y106)</f>
        <v>-0.48050011154597216</v>
      </c>
      <c r="AH106" s="491">
        <v>2015</v>
      </c>
      <c r="AI106" s="491" t="s">
        <v>451</v>
      </c>
      <c r="AJ106" s="491" t="s">
        <v>622</v>
      </c>
      <c r="AK106" s="491" t="s">
        <v>614</v>
      </c>
      <c r="AL106" s="505" t="s">
        <v>630</v>
      </c>
      <c r="AM106" s="513">
        <v>27.642620000000001</v>
      </c>
      <c r="AN106" s="514">
        <v>15.44918</v>
      </c>
      <c r="AO106" s="515">
        <v>20.27694</v>
      </c>
      <c r="AP106" s="513">
        <f t="shared" si="86"/>
        <v>7.3656800000000011</v>
      </c>
      <c r="AQ106" s="514">
        <f t="shared" si="87"/>
        <v>12.193440000000001</v>
      </c>
      <c r="AR106" s="515">
        <f t="shared" ref="AR106:AR132" si="99">AN106-AO106</f>
        <v>-4.8277599999999996</v>
      </c>
      <c r="AS106" s="517">
        <f t="shared" si="88"/>
        <v>0.26646099392894018</v>
      </c>
      <c r="AT106" s="517">
        <f t="shared" si="89"/>
        <v>0.44111014078983829</v>
      </c>
      <c r="AU106" s="517">
        <f t="shared" ref="AU106:AU132" si="100">(AN106-AO106)/AM106</f>
        <v>-0.17464914686089811</v>
      </c>
      <c r="AV106" s="516">
        <f t="shared" si="91"/>
        <v>1.6554398236143844</v>
      </c>
      <c r="AW106" s="518">
        <f t="shared" ref="AW106:AW132" si="101">(AN106-AO106)/(AM106-AO106)</f>
        <v>-0.65543982361438435</v>
      </c>
      <c r="AX106" s="491">
        <v>2015</v>
      </c>
      <c r="AY106" s="491" t="s">
        <v>451</v>
      </c>
      <c r="AZ106" s="491" t="s">
        <v>622</v>
      </c>
      <c r="BA106" s="491" t="s">
        <v>614</v>
      </c>
      <c r="BB106" s="505" t="s">
        <v>630</v>
      </c>
      <c r="BC106" s="513">
        <v>87.32347</v>
      </c>
      <c r="BD106" s="514">
        <v>13.27083</v>
      </c>
      <c r="BE106" s="515">
        <v>17.683070000000001</v>
      </c>
      <c r="BF106" s="513">
        <f t="shared" si="79"/>
        <v>69.6404</v>
      </c>
      <c r="BG106" s="514">
        <f t="shared" si="80"/>
        <v>74.052639999999997</v>
      </c>
      <c r="BH106" s="515">
        <f t="shared" ref="BH106:BH132" si="102">BD106-BE106</f>
        <v>-4.4122400000000006</v>
      </c>
      <c r="BI106" s="517">
        <f t="shared" si="81"/>
        <v>0.79749922901597936</v>
      </c>
      <c r="BJ106" s="517">
        <f t="shared" si="82"/>
        <v>0.84802676760325713</v>
      </c>
      <c r="BK106" s="517">
        <f t="shared" ref="BK106:BK132" si="103">(BD106-BE106)/BC106</f>
        <v>-5.0527538587277862E-2</v>
      </c>
      <c r="BL106" s="516">
        <f t="shared" si="84"/>
        <v>1.0633574764073728</v>
      </c>
      <c r="BM106" s="518">
        <f t="shared" ref="BM106:BM132" si="104">(BD106-BE106)/(BC106-BE106)</f>
        <v>-6.3357476407372743E-2</v>
      </c>
    </row>
    <row r="107" spans="1:65" ht="11.45" customHeight="1">
      <c r="A107" s="499">
        <v>2014</v>
      </c>
      <c r="B107" s="369" t="s">
        <v>512</v>
      </c>
      <c r="C107" s="205" t="s">
        <v>451</v>
      </c>
      <c r="D107" s="205" t="s">
        <v>20</v>
      </c>
      <c r="E107" s="205" t="s">
        <v>698</v>
      </c>
      <c r="F107" s="506" t="s">
        <v>630</v>
      </c>
      <c r="G107" s="124">
        <v>37.921880000000002</v>
      </c>
      <c r="H107" s="125">
        <v>12.02139</v>
      </c>
      <c r="I107" s="126">
        <v>15.761939999999999</v>
      </c>
      <c r="J107" s="125">
        <f t="shared" si="65"/>
        <v>22.159940000000002</v>
      </c>
      <c r="K107" s="125">
        <f t="shared" si="66"/>
        <v>25.900490000000001</v>
      </c>
      <c r="L107" s="125">
        <f t="shared" si="93"/>
        <v>-3.7405499999999989</v>
      </c>
      <c r="M107" s="128">
        <f t="shared" si="67"/>
        <v>0.58435763205832625</v>
      </c>
      <c r="N107" s="314">
        <f t="shared" si="68"/>
        <v>0.68299593796510094</v>
      </c>
      <c r="O107" s="129">
        <f t="shared" si="94"/>
        <v>-9.8638305906774637E-2</v>
      </c>
      <c r="P107" s="128">
        <f t="shared" si="70"/>
        <v>1.168797839705342</v>
      </c>
      <c r="Q107" s="129">
        <f t="shared" si="95"/>
        <v>-0.1687978397053421</v>
      </c>
      <c r="R107" s="205">
        <v>2014</v>
      </c>
      <c r="S107" s="205" t="s">
        <v>451</v>
      </c>
      <c r="T107" s="205" t="s">
        <v>20</v>
      </c>
      <c r="U107" s="205" t="s">
        <v>698</v>
      </c>
      <c r="V107" s="506" t="s">
        <v>630</v>
      </c>
      <c r="W107" s="124">
        <v>22.097639999999998</v>
      </c>
      <c r="X107" s="125">
        <v>11.156370000000001</v>
      </c>
      <c r="Y107" s="126">
        <v>14.532629999999999</v>
      </c>
      <c r="Z107" s="125">
        <f t="shared" si="72"/>
        <v>7.5650099999999991</v>
      </c>
      <c r="AA107" s="125">
        <f t="shared" si="73"/>
        <v>10.941269999999998</v>
      </c>
      <c r="AB107" s="125">
        <f t="shared" si="96"/>
        <v>-3.3762599999999985</v>
      </c>
      <c r="AC107" s="128">
        <f t="shared" si="74"/>
        <v>0.34234470287324797</v>
      </c>
      <c r="AD107" s="314">
        <f t="shared" si="75"/>
        <v>0.49513296442516025</v>
      </c>
      <c r="AE107" s="129">
        <f t="shared" si="97"/>
        <v>-0.15278826155191227</v>
      </c>
      <c r="AF107" s="128">
        <f t="shared" si="77"/>
        <v>1.4462994761408112</v>
      </c>
      <c r="AG107" s="129">
        <f t="shared" si="98"/>
        <v>-0.44629947614081128</v>
      </c>
      <c r="AH107" s="205">
        <v>2014</v>
      </c>
      <c r="AI107" s="205" t="s">
        <v>451</v>
      </c>
      <c r="AJ107" s="205" t="s">
        <v>20</v>
      </c>
      <c r="AK107" s="205" t="s">
        <v>698</v>
      </c>
      <c r="AL107" s="506" t="s">
        <v>630</v>
      </c>
      <c r="AM107" s="124">
        <v>26.897639999999999</v>
      </c>
      <c r="AN107" s="125">
        <v>13.853389999999999</v>
      </c>
      <c r="AO107" s="126">
        <v>18.338460000000001</v>
      </c>
      <c r="AP107" s="124">
        <f t="shared" si="86"/>
        <v>8.5591799999999978</v>
      </c>
      <c r="AQ107" s="125">
        <f t="shared" si="87"/>
        <v>13.04425</v>
      </c>
      <c r="AR107" s="126">
        <f t="shared" si="99"/>
        <v>-4.4850700000000021</v>
      </c>
      <c r="AS107" s="314">
        <f t="shared" si="88"/>
        <v>0.31821304768745501</v>
      </c>
      <c r="AT107" s="314">
        <f t="shared" si="89"/>
        <v>0.48495890345770115</v>
      </c>
      <c r="AU107" s="314">
        <f t="shared" si="100"/>
        <v>-0.16674585577024609</v>
      </c>
      <c r="AV107" s="128">
        <f t="shared" si="91"/>
        <v>1.5240069726305561</v>
      </c>
      <c r="AW107" s="129">
        <f t="shared" si="101"/>
        <v>-0.52400697263055607</v>
      </c>
      <c r="AX107" s="205">
        <v>2014</v>
      </c>
      <c r="AY107" s="205" t="s">
        <v>451</v>
      </c>
      <c r="AZ107" s="205" t="s">
        <v>20</v>
      </c>
      <c r="BA107" s="205" t="s">
        <v>698</v>
      </c>
      <c r="BB107" s="506" t="s">
        <v>630</v>
      </c>
      <c r="BC107" s="124">
        <v>87.488659999999996</v>
      </c>
      <c r="BD107" s="125">
        <v>13.552899999999999</v>
      </c>
      <c r="BE107" s="126">
        <v>17.785129999999999</v>
      </c>
      <c r="BF107" s="124">
        <f t="shared" si="79"/>
        <v>69.703530000000001</v>
      </c>
      <c r="BG107" s="125">
        <f t="shared" si="80"/>
        <v>73.935760000000002</v>
      </c>
      <c r="BH107" s="126">
        <f t="shared" si="102"/>
        <v>-4.2322299999999995</v>
      </c>
      <c r="BI107" s="314">
        <f t="shared" si="81"/>
        <v>0.79671502569590169</v>
      </c>
      <c r="BJ107" s="314">
        <f t="shared" si="82"/>
        <v>0.84508963790278657</v>
      </c>
      <c r="BK107" s="314">
        <f t="shared" si="103"/>
        <v>-4.8374612206884868E-2</v>
      </c>
      <c r="BL107" s="128">
        <f t="shared" si="84"/>
        <v>1.0607175848913248</v>
      </c>
      <c r="BM107" s="129">
        <f t="shared" si="104"/>
        <v>-6.071758489132472E-2</v>
      </c>
    </row>
    <row r="108" spans="1:65" ht="11.45" customHeight="1">
      <c r="A108" s="499">
        <v>2013</v>
      </c>
      <c r="B108" s="369" t="s">
        <v>512</v>
      </c>
      <c r="C108" s="205" t="s">
        <v>451</v>
      </c>
      <c r="D108" s="205" t="s">
        <v>20</v>
      </c>
      <c r="E108" s="205" t="s">
        <v>699</v>
      </c>
      <c r="F108" s="506" t="s">
        <v>630</v>
      </c>
      <c r="G108" s="124">
        <v>37.671939999999999</v>
      </c>
      <c r="H108" s="125">
        <v>11.86239</v>
      </c>
      <c r="I108" s="126">
        <v>15.71077</v>
      </c>
      <c r="J108" s="125">
        <f t="shared" si="65"/>
        <v>21.961169999999999</v>
      </c>
      <c r="K108" s="125">
        <f t="shared" si="66"/>
        <v>25.809550000000002</v>
      </c>
      <c r="L108" s="125">
        <f t="shared" si="93"/>
        <v>-3.8483800000000006</v>
      </c>
      <c r="M108" s="128">
        <f t="shared" si="67"/>
        <v>0.58295829734279681</v>
      </c>
      <c r="N108" s="314">
        <f t="shared" si="68"/>
        <v>0.68511337616273549</v>
      </c>
      <c r="O108" s="129">
        <f t="shared" si="94"/>
        <v>-0.10215507881993868</v>
      </c>
      <c r="P108" s="128">
        <f t="shared" si="70"/>
        <v>1.175235654566674</v>
      </c>
      <c r="Q108" s="129">
        <f t="shared" si="95"/>
        <v>-0.17523565456667384</v>
      </c>
      <c r="R108" s="205">
        <v>2013</v>
      </c>
      <c r="S108" s="205" t="s">
        <v>451</v>
      </c>
      <c r="T108" s="205" t="s">
        <v>20</v>
      </c>
      <c r="U108" s="205" t="s">
        <v>699</v>
      </c>
      <c r="V108" s="506" t="s">
        <v>630</v>
      </c>
      <c r="W108" s="124">
        <v>22.3811</v>
      </c>
      <c r="X108" s="125">
        <v>11.055429999999999</v>
      </c>
      <c r="Y108" s="126">
        <v>14.68164</v>
      </c>
      <c r="Z108" s="125">
        <f t="shared" si="72"/>
        <v>7.6994600000000002</v>
      </c>
      <c r="AA108" s="125">
        <f t="shared" si="73"/>
        <v>11.325670000000001</v>
      </c>
      <c r="AB108" s="125">
        <f t="shared" si="96"/>
        <v>-3.6262100000000004</v>
      </c>
      <c r="AC108" s="128">
        <f t="shared" si="74"/>
        <v>0.3440161564891806</v>
      </c>
      <c r="AD108" s="314">
        <f t="shared" si="75"/>
        <v>0.50603723677567236</v>
      </c>
      <c r="AE108" s="129">
        <f t="shared" si="97"/>
        <v>-0.16202108028649173</v>
      </c>
      <c r="AF108" s="128">
        <f t="shared" si="77"/>
        <v>1.470969392658706</v>
      </c>
      <c r="AG108" s="129">
        <f t="shared" si="98"/>
        <v>-0.47096939265870597</v>
      </c>
      <c r="AH108" s="205">
        <v>2013</v>
      </c>
      <c r="AI108" s="205" t="s">
        <v>451</v>
      </c>
      <c r="AJ108" s="205" t="s">
        <v>20</v>
      </c>
      <c r="AK108" s="205" t="s">
        <v>699</v>
      </c>
      <c r="AL108" s="506" t="s">
        <v>630</v>
      </c>
      <c r="AM108" s="124">
        <v>25.491890000000001</v>
      </c>
      <c r="AN108" s="125">
        <v>13.433109999999999</v>
      </c>
      <c r="AO108" s="126">
        <v>17.67998</v>
      </c>
      <c r="AP108" s="124">
        <f t="shared" si="86"/>
        <v>7.811910000000001</v>
      </c>
      <c r="AQ108" s="125">
        <f t="shared" si="87"/>
        <v>12.058780000000002</v>
      </c>
      <c r="AR108" s="126">
        <f t="shared" si="99"/>
        <v>-4.2468700000000013</v>
      </c>
      <c r="AS108" s="314">
        <f t="shared" si="88"/>
        <v>0.3064468738881268</v>
      </c>
      <c r="AT108" s="314">
        <f t="shared" si="89"/>
        <v>0.47304377980604817</v>
      </c>
      <c r="AU108" s="314">
        <f t="shared" si="100"/>
        <v>-0.1665969059179214</v>
      </c>
      <c r="AV108" s="128">
        <f t="shared" si="91"/>
        <v>1.5436404157241956</v>
      </c>
      <c r="AW108" s="129">
        <f t="shared" si="101"/>
        <v>-0.54364041572419564</v>
      </c>
      <c r="AX108" s="205">
        <v>2013</v>
      </c>
      <c r="AY108" s="205" t="s">
        <v>451</v>
      </c>
      <c r="AZ108" s="205" t="s">
        <v>20</v>
      </c>
      <c r="BA108" s="205" t="s">
        <v>699</v>
      </c>
      <c r="BB108" s="506" t="s">
        <v>630</v>
      </c>
      <c r="BC108" s="124">
        <v>88.091809999999995</v>
      </c>
      <c r="BD108" s="125">
        <v>13.65316</v>
      </c>
      <c r="BE108" s="126">
        <v>17.945740000000001</v>
      </c>
      <c r="BF108" s="124">
        <f t="shared" si="79"/>
        <v>70.146069999999995</v>
      </c>
      <c r="BG108" s="125">
        <f t="shared" si="80"/>
        <v>74.438649999999996</v>
      </c>
      <c r="BH108" s="126">
        <f t="shared" si="102"/>
        <v>-4.292580000000001</v>
      </c>
      <c r="BI108" s="314">
        <f t="shared" si="81"/>
        <v>0.796283672681944</v>
      </c>
      <c r="BJ108" s="314">
        <f t="shared" si="82"/>
        <v>0.84501215266209195</v>
      </c>
      <c r="BK108" s="314">
        <f t="shared" si="103"/>
        <v>-4.8728479980147996E-2</v>
      </c>
      <c r="BL108" s="128">
        <f t="shared" si="84"/>
        <v>1.0611948752082618</v>
      </c>
      <c r="BM108" s="129">
        <f t="shared" si="104"/>
        <v>-6.1194875208261862E-2</v>
      </c>
    </row>
    <row r="109" spans="1:65" ht="11.45" customHeight="1">
      <c r="A109" s="499">
        <v>2012</v>
      </c>
      <c r="B109" s="369" t="s">
        <v>512</v>
      </c>
      <c r="C109" s="205" t="s">
        <v>451</v>
      </c>
      <c r="D109" s="205" t="s">
        <v>20</v>
      </c>
      <c r="E109" s="205" t="s">
        <v>700</v>
      </c>
      <c r="F109" s="506" t="s">
        <v>630</v>
      </c>
      <c r="G109" s="124">
        <v>37.160080000000001</v>
      </c>
      <c r="H109" s="125">
        <v>11.83629</v>
      </c>
      <c r="I109" s="126">
        <v>15.422840000000001</v>
      </c>
      <c r="J109" s="125">
        <f t="shared" si="65"/>
        <v>21.73724</v>
      </c>
      <c r="K109" s="125">
        <f t="shared" si="66"/>
        <v>25.323790000000002</v>
      </c>
      <c r="L109" s="125">
        <f t="shared" si="93"/>
        <v>-3.5865500000000008</v>
      </c>
      <c r="M109" s="128">
        <f t="shared" si="67"/>
        <v>0.58496214216976927</v>
      </c>
      <c r="N109" s="314">
        <f t="shared" si="68"/>
        <v>0.68147834988514566</v>
      </c>
      <c r="O109" s="129">
        <f t="shared" si="94"/>
        <v>-9.6516207715376306E-2</v>
      </c>
      <c r="P109" s="128">
        <f t="shared" si="70"/>
        <v>1.164995648021552</v>
      </c>
      <c r="Q109" s="129">
        <f t="shared" si="95"/>
        <v>-0.164995648021552</v>
      </c>
      <c r="R109" s="205">
        <v>2012</v>
      </c>
      <c r="S109" s="205" t="s">
        <v>451</v>
      </c>
      <c r="T109" s="205" t="s">
        <v>20</v>
      </c>
      <c r="U109" s="205" t="s">
        <v>700</v>
      </c>
      <c r="V109" s="506" t="s">
        <v>630</v>
      </c>
      <c r="W109" s="124">
        <v>22.383289999999999</v>
      </c>
      <c r="X109" s="125">
        <v>11.056380000000001</v>
      </c>
      <c r="Y109" s="126">
        <v>14.218310000000001</v>
      </c>
      <c r="Z109" s="125">
        <f t="shared" si="72"/>
        <v>8.1649799999999981</v>
      </c>
      <c r="AA109" s="125">
        <f t="shared" si="73"/>
        <v>11.326909999999998</v>
      </c>
      <c r="AB109" s="125">
        <f t="shared" si="96"/>
        <v>-3.1619299999999999</v>
      </c>
      <c r="AC109" s="128">
        <f t="shared" si="74"/>
        <v>0.36478015519613061</v>
      </c>
      <c r="AD109" s="314">
        <f t="shared" si="75"/>
        <v>0.50604312413411967</v>
      </c>
      <c r="AE109" s="129">
        <f t="shared" si="97"/>
        <v>-0.14126296893798901</v>
      </c>
      <c r="AF109" s="128">
        <f t="shared" si="77"/>
        <v>1.3872550820700114</v>
      </c>
      <c r="AG109" s="129">
        <f t="shared" si="98"/>
        <v>-0.38725508207001125</v>
      </c>
      <c r="AH109" s="205">
        <v>2012</v>
      </c>
      <c r="AI109" s="205" t="s">
        <v>451</v>
      </c>
      <c r="AJ109" s="205" t="s">
        <v>20</v>
      </c>
      <c r="AK109" s="205" t="s">
        <v>700</v>
      </c>
      <c r="AL109" s="506" t="s">
        <v>630</v>
      </c>
      <c r="AM109" s="124">
        <v>25.5029</v>
      </c>
      <c r="AN109" s="125">
        <v>13.12846</v>
      </c>
      <c r="AO109" s="126">
        <v>17.601220000000001</v>
      </c>
      <c r="AP109" s="124">
        <f t="shared" si="86"/>
        <v>7.9016799999999989</v>
      </c>
      <c r="AQ109" s="125">
        <f t="shared" si="87"/>
        <v>12.37444</v>
      </c>
      <c r="AR109" s="126">
        <f t="shared" si="99"/>
        <v>-4.472760000000001</v>
      </c>
      <c r="AS109" s="314">
        <f t="shared" si="88"/>
        <v>0.30983456783346203</v>
      </c>
      <c r="AT109" s="314">
        <f t="shared" si="89"/>
        <v>0.48521697532437486</v>
      </c>
      <c r="AU109" s="314">
        <f t="shared" si="100"/>
        <v>-0.17538240749091283</v>
      </c>
      <c r="AV109" s="128">
        <f t="shared" si="91"/>
        <v>1.5660517763311095</v>
      </c>
      <c r="AW109" s="129">
        <f t="shared" si="101"/>
        <v>-0.56605177633110948</v>
      </c>
      <c r="AX109" s="205">
        <v>2012</v>
      </c>
      <c r="AY109" s="205" t="s">
        <v>451</v>
      </c>
      <c r="AZ109" s="205" t="s">
        <v>20</v>
      </c>
      <c r="BA109" s="205" t="s">
        <v>700</v>
      </c>
      <c r="BB109" s="506" t="s">
        <v>630</v>
      </c>
      <c r="BC109" s="124">
        <v>87.230770000000007</v>
      </c>
      <c r="BD109" s="125">
        <v>13.41211</v>
      </c>
      <c r="BE109" s="126">
        <v>17.607669999999999</v>
      </c>
      <c r="BF109" s="124">
        <f t="shared" si="79"/>
        <v>69.623100000000008</v>
      </c>
      <c r="BG109" s="125">
        <f t="shared" si="80"/>
        <v>73.818660000000008</v>
      </c>
      <c r="BH109" s="126">
        <f t="shared" si="102"/>
        <v>-4.1955599999999986</v>
      </c>
      <c r="BI109" s="314">
        <f t="shared" si="81"/>
        <v>0.79814840566006695</v>
      </c>
      <c r="BJ109" s="314">
        <f t="shared" si="82"/>
        <v>0.84624565391317763</v>
      </c>
      <c r="BK109" s="314">
        <f t="shared" si="103"/>
        <v>-4.8097248253110667E-2</v>
      </c>
      <c r="BL109" s="128">
        <f t="shared" si="84"/>
        <v>1.0602610340533529</v>
      </c>
      <c r="BM109" s="129">
        <f t="shared" si="104"/>
        <v>-6.0261034053352952E-2</v>
      </c>
    </row>
    <row r="110" spans="1:65" ht="11.45" customHeight="1">
      <c r="A110" s="499">
        <v>2011</v>
      </c>
      <c r="B110" s="369" t="s">
        <v>512</v>
      </c>
      <c r="C110" s="205" t="s">
        <v>451</v>
      </c>
      <c r="D110" s="205" t="s">
        <v>4</v>
      </c>
      <c r="E110" s="205" t="s">
        <v>615</v>
      </c>
      <c r="F110" s="506" t="s">
        <v>630</v>
      </c>
      <c r="G110" s="124">
        <v>36.038580000000003</v>
      </c>
      <c r="H110" s="125">
        <v>11.16192</v>
      </c>
      <c r="I110" s="126">
        <v>14.881779999999999</v>
      </c>
      <c r="J110" s="125">
        <f t="shared" si="65"/>
        <v>21.156800000000004</v>
      </c>
      <c r="K110" s="125">
        <f t="shared" si="66"/>
        <v>24.876660000000001</v>
      </c>
      <c r="L110" s="125">
        <f t="shared" si="93"/>
        <v>-3.7198599999999988</v>
      </c>
      <c r="M110" s="128">
        <f t="shared" si="67"/>
        <v>0.58705975651648878</v>
      </c>
      <c r="N110" s="314">
        <f t="shared" si="68"/>
        <v>0.69027858478330717</v>
      </c>
      <c r="O110" s="129">
        <f t="shared" si="94"/>
        <v>-0.10321882826681847</v>
      </c>
      <c r="P110" s="128">
        <f t="shared" si="70"/>
        <v>1.1758233759358692</v>
      </c>
      <c r="Q110" s="129">
        <f t="shared" si="95"/>
        <v>-0.17582337593586922</v>
      </c>
      <c r="R110" s="205">
        <v>2011</v>
      </c>
      <c r="S110" s="205" t="s">
        <v>451</v>
      </c>
      <c r="T110" s="205" t="s">
        <v>4</v>
      </c>
      <c r="U110" s="205" t="s">
        <v>615</v>
      </c>
      <c r="V110" s="506" t="s">
        <v>630</v>
      </c>
      <c r="W110" s="124">
        <v>20.98301</v>
      </c>
      <c r="X110" s="125">
        <v>10.348520000000001</v>
      </c>
      <c r="Y110" s="126">
        <v>13.29561</v>
      </c>
      <c r="Z110" s="125">
        <f t="shared" si="72"/>
        <v>7.6874000000000002</v>
      </c>
      <c r="AA110" s="125">
        <f t="shared" si="73"/>
        <v>10.63449</v>
      </c>
      <c r="AB110" s="125">
        <f t="shared" si="96"/>
        <v>-2.9470899999999993</v>
      </c>
      <c r="AC110" s="128">
        <f t="shared" si="74"/>
        <v>0.36636307183764388</v>
      </c>
      <c r="AD110" s="314">
        <f t="shared" si="75"/>
        <v>0.50681432263531301</v>
      </c>
      <c r="AE110" s="129">
        <f t="shared" si="97"/>
        <v>-0.14045125079766912</v>
      </c>
      <c r="AF110" s="128">
        <f t="shared" si="77"/>
        <v>1.3833662876915471</v>
      </c>
      <c r="AG110" s="129">
        <f t="shared" si="98"/>
        <v>-0.38336628769154713</v>
      </c>
      <c r="AH110" s="205">
        <v>2011</v>
      </c>
      <c r="AI110" s="205" t="s">
        <v>451</v>
      </c>
      <c r="AJ110" s="205" t="s">
        <v>4</v>
      </c>
      <c r="AK110" s="205" t="s">
        <v>615</v>
      </c>
      <c r="AL110" s="506" t="s">
        <v>630</v>
      </c>
      <c r="AM110" s="124">
        <v>22.8385</v>
      </c>
      <c r="AN110" s="125">
        <v>11.5589</v>
      </c>
      <c r="AO110" s="126">
        <v>15.7957</v>
      </c>
      <c r="AP110" s="124">
        <f t="shared" si="86"/>
        <v>7.0427999999999997</v>
      </c>
      <c r="AQ110" s="125">
        <f t="shared" si="87"/>
        <v>11.2796</v>
      </c>
      <c r="AR110" s="126">
        <f t="shared" si="99"/>
        <v>-4.2368000000000006</v>
      </c>
      <c r="AS110" s="314">
        <f t="shared" si="88"/>
        <v>0.30837401755807081</v>
      </c>
      <c r="AT110" s="314">
        <f t="shared" si="89"/>
        <v>0.49388532521838124</v>
      </c>
      <c r="AU110" s="314">
        <f t="shared" si="100"/>
        <v>-0.18551130766031046</v>
      </c>
      <c r="AV110" s="128">
        <f t="shared" si="91"/>
        <v>1.601578917476004</v>
      </c>
      <c r="AW110" s="129">
        <f t="shared" si="101"/>
        <v>-0.601578917476004</v>
      </c>
      <c r="AX110" s="205">
        <v>2011</v>
      </c>
      <c r="AY110" s="205" t="s">
        <v>451</v>
      </c>
      <c r="AZ110" s="205" t="s">
        <v>4</v>
      </c>
      <c r="BA110" s="205" t="s">
        <v>615</v>
      </c>
      <c r="BB110" s="506" t="s">
        <v>630</v>
      </c>
      <c r="BC110" s="124">
        <v>88.273989999999998</v>
      </c>
      <c r="BD110" s="125">
        <v>13.471349999999999</v>
      </c>
      <c r="BE110" s="126">
        <v>18.894220000000001</v>
      </c>
      <c r="BF110" s="124">
        <f t="shared" si="79"/>
        <v>69.379769999999994</v>
      </c>
      <c r="BG110" s="125">
        <f t="shared" si="80"/>
        <v>74.802639999999997</v>
      </c>
      <c r="BH110" s="126">
        <f t="shared" si="102"/>
        <v>-5.4228700000000014</v>
      </c>
      <c r="BI110" s="314">
        <f t="shared" si="81"/>
        <v>0.78595937489627465</v>
      </c>
      <c r="BJ110" s="314">
        <f t="shared" si="82"/>
        <v>0.8473916269107129</v>
      </c>
      <c r="BK110" s="314">
        <f t="shared" si="103"/>
        <v>-6.1432252014438249E-2</v>
      </c>
      <c r="BL110" s="128">
        <f t="shared" si="84"/>
        <v>1.0781621213215322</v>
      </c>
      <c r="BM110" s="129">
        <f t="shared" si="104"/>
        <v>-7.8162121321532232E-2</v>
      </c>
    </row>
    <row r="111" spans="1:65" ht="11.45" customHeight="1">
      <c r="A111" s="499">
        <v>2010</v>
      </c>
      <c r="B111" s="369" t="s">
        <v>512</v>
      </c>
      <c r="C111" s="205" t="s">
        <v>451</v>
      </c>
      <c r="D111" s="205" t="s">
        <v>4</v>
      </c>
      <c r="E111" s="205" t="s">
        <v>102</v>
      </c>
      <c r="F111" s="506" t="s">
        <v>630</v>
      </c>
      <c r="G111" s="124">
        <v>36.894930000000002</v>
      </c>
      <c r="H111" s="125">
        <v>11.7654</v>
      </c>
      <c r="I111" s="126">
        <v>15.98793</v>
      </c>
      <c r="J111" s="125">
        <f t="shared" si="65"/>
        <v>20.907000000000004</v>
      </c>
      <c r="K111" s="125">
        <f t="shared" si="66"/>
        <v>25.129530000000003</v>
      </c>
      <c r="L111" s="125">
        <f t="shared" si="93"/>
        <v>-4.2225300000000008</v>
      </c>
      <c r="M111" s="128">
        <f t="shared" si="67"/>
        <v>0.56666322445929573</v>
      </c>
      <c r="N111" s="314">
        <f t="shared" si="68"/>
        <v>0.68111065666746085</v>
      </c>
      <c r="O111" s="129">
        <f t="shared" si="94"/>
        <v>-0.1144474322081652</v>
      </c>
      <c r="P111" s="128">
        <f t="shared" si="70"/>
        <v>1.2019672836848903</v>
      </c>
      <c r="Q111" s="129">
        <f t="shared" si="95"/>
        <v>-0.20196728368489023</v>
      </c>
      <c r="R111" s="205">
        <v>2010</v>
      </c>
      <c r="S111" s="205" t="s">
        <v>451</v>
      </c>
      <c r="T111" s="205" t="s">
        <v>4</v>
      </c>
      <c r="U111" s="205" t="s">
        <v>102</v>
      </c>
      <c r="V111" s="506" t="s">
        <v>630</v>
      </c>
      <c r="W111" s="124">
        <v>21.998729999999998</v>
      </c>
      <c r="X111" s="125">
        <v>10.457319999999999</v>
      </c>
      <c r="Y111" s="126">
        <v>13.918329999999999</v>
      </c>
      <c r="Z111" s="125">
        <f t="shared" si="72"/>
        <v>8.0803999999999991</v>
      </c>
      <c r="AA111" s="125">
        <f t="shared" si="73"/>
        <v>11.541409999999999</v>
      </c>
      <c r="AB111" s="125">
        <f t="shared" si="96"/>
        <v>-3.4610099999999999</v>
      </c>
      <c r="AC111" s="128">
        <f t="shared" si="74"/>
        <v>0.36731211301743327</v>
      </c>
      <c r="AD111" s="314">
        <f t="shared" si="75"/>
        <v>0.52463983148118098</v>
      </c>
      <c r="AE111" s="129">
        <f t="shared" si="97"/>
        <v>-0.15732771846374768</v>
      </c>
      <c r="AF111" s="128">
        <f t="shared" si="77"/>
        <v>1.428321617741696</v>
      </c>
      <c r="AG111" s="129">
        <f t="shared" si="98"/>
        <v>-0.42832161774169597</v>
      </c>
      <c r="AH111" s="205">
        <v>2010</v>
      </c>
      <c r="AI111" s="205" t="s">
        <v>451</v>
      </c>
      <c r="AJ111" s="205" t="s">
        <v>4</v>
      </c>
      <c r="AK111" s="205" t="s">
        <v>102</v>
      </c>
      <c r="AL111" s="506" t="s">
        <v>630</v>
      </c>
      <c r="AM111" s="124">
        <v>23.871110000000002</v>
      </c>
      <c r="AN111" s="125">
        <v>12.4941</v>
      </c>
      <c r="AO111" s="126">
        <v>16.349119999999999</v>
      </c>
      <c r="AP111" s="124">
        <f t="shared" si="86"/>
        <v>7.5219900000000024</v>
      </c>
      <c r="AQ111" s="125">
        <f t="shared" si="87"/>
        <v>11.377010000000002</v>
      </c>
      <c r="AR111" s="126">
        <f t="shared" si="99"/>
        <v>-3.8550199999999997</v>
      </c>
      <c r="AS111" s="314">
        <f t="shared" si="88"/>
        <v>0.31510851401547735</v>
      </c>
      <c r="AT111" s="314">
        <f t="shared" si="89"/>
        <v>0.47660163268486472</v>
      </c>
      <c r="AU111" s="314">
        <f t="shared" si="100"/>
        <v>-0.16149311866938737</v>
      </c>
      <c r="AV111" s="128">
        <f t="shared" si="91"/>
        <v>1.5125000166179428</v>
      </c>
      <c r="AW111" s="129">
        <f t="shared" si="101"/>
        <v>-0.51250001661794264</v>
      </c>
      <c r="AX111" s="205">
        <v>2010</v>
      </c>
      <c r="AY111" s="205" t="s">
        <v>451</v>
      </c>
      <c r="AZ111" s="205" t="s">
        <v>4</v>
      </c>
      <c r="BA111" s="205" t="s">
        <v>102</v>
      </c>
      <c r="BB111" s="506" t="s">
        <v>630</v>
      </c>
      <c r="BC111" s="124">
        <v>88.609359999999995</v>
      </c>
      <c r="BD111" s="125">
        <v>15.113910000000001</v>
      </c>
      <c r="BE111" s="126">
        <v>21.877140000000001</v>
      </c>
      <c r="BF111" s="124">
        <f t="shared" si="79"/>
        <v>66.732219999999998</v>
      </c>
      <c r="BG111" s="125">
        <f t="shared" si="80"/>
        <v>73.495449999999991</v>
      </c>
      <c r="BH111" s="126">
        <f t="shared" si="102"/>
        <v>-6.7632300000000001</v>
      </c>
      <c r="BI111" s="314">
        <f t="shared" si="81"/>
        <v>0.75310576670455587</v>
      </c>
      <c r="BJ111" s="314">
        <f t="shared" si="82"/>
        <v>0.82943212771201591</v>
      </c>
      <c r="BK111" s="314">
        <f t="shared" si="103"/>
        <v>-7.6326361007460167E-2</v>
      </c>
      <c r="BL111" s="128">
        <f t="shared" si="84"/>
        <v>1.1013487937311242</v>
      </c>
      <c r="BM111" s="129">
        <f t="shared" si="104"/>
        <v>-0.1013487937311242</v>
      </c>
    </row>
    <row r="112" spans="1:65" ht="11.45" customHeight="1">
      <c r="A112" s="499">
        <v>2009</v>
      </c>
      <c r="B112" s="369" t="s">
        <v>512</v>
      </c>
      <c r="C112" s="205" t="s">
        <v>451</v>
      </c>
      <c r="D112" s="205" t="s">
        <v>4</v>
      </c>
      <c r="E112" s="205" t="s">
        <v>701</v>
      </c>
      <c r="F112" s="506" t="s">
        <v>630</v>
      </c>
      <c r="G112" s="124">
        <v>37.101680000000002</v>
      </c>
      <c r="H112" s="125">
        <v>12.035970000000001</v>
      </c>
      <c r="I112" s="126">
        <v>16.104310000000002</v>
      </c>
      <c r="J112" s="125">
        <f t="shared" si="65"/>
        <v>20.99737</v>
      </c>
      <c r="K112" s="125">
        <f t="shared" si="66"/>
        <v>25.065710000000003</v>
      </c>
      <c r="L112" s="125">
        <f t="shared" si="93"/>
        <v>-4.068340000000001</v>
      </c>
      <c r="M112" s="128">
        <f t="shared" si="67"/>
        <v>0.56594121883429538</v>
      </c>
      <c r="N112" s="314">
        <f t="shared" si="68"/>
        <v>0.67559501348725992</v>
      </c>
      <c r="O112" s="129">
        <f t="shared" si="94"/>
        <v>-0.10965379465296453</v>
      </c>
      <c r="P112" s="128">
        <f t="shared" si="70"/>
        <v>1.1937547416652659</v>
      </c>
      <c r="Q112" s="129">
        <f t="shared" si="95"/>
        <v>-0.19375474166526574</v>
      </c>
      <c r="R112" s="205">
        <v>2009</v>
      </c>
      <c r="S112" s="205" t="s">
        <v>451</v>
      </c>
      <c r="T112" s="205" t="s">
        <v>4</v>
      </c>
      <c r="U112" s="205" t="s">
        <v>701</v>
      </c>
      <c r="V112" s="506" t="s">
        <v>630</v>
      </c>
      <c r="W112" s="124">
        <v>21.532240000000002</v>
      </c>
      <c r="X112" s="125">
        <v>10.723369999999999</v>
      </c>
      <c r="Y112" s="126">
        <v>14.33766</v>
      </c>
      <c r="Z112" s="125">
        <f t="shared" si="72"/>
        <v>7.194580000000002</v>
      </c>
      <c r="AA112" s="125">
        <f t="shared" si="73"/>
        <v>10.808870000000002</v>
      </c>
      <c r="AB112" s="125">
        <f t="shared" si="96"/>
        <v>-3.6142900000000004</v>
      </c>
      <c r="AC112" s="128">
        <f t="shared" si="74"/>
        <v>0.33413058743539925</v>
      </c>
      <c r="AD112" s="314">
        <f t="shared" si="75"/>
        <v>0.50198539492407668</v>
      </c>
      <c r="AE112" s="129">
        <f t="shared" si="97"/>
        <v>-0.16785480748867745</v>
      </c>
      <c r="AF112" s="128">
        <f t="shared" si="77"/>
        <v>1.5023628898420756</v>
      </c>
      <c r="AG112" s="129">
        <f t="shared" si="98"/>
        <v>-0.50236288984207544</v>
      </c>
      <c r="AH112" s="205">
        <v>2009</v>
      </c>
      <c r="AI112" s="205" t="s">
        <v>451</v>
      </c>
      <c r="AJ112" s="205" t="s">
        <v>4</v>
      </c>
      <c r="AK112" s="205" t="s">
        <v>701</v>
      </c>
      <c r="AL112" s="506" t="s">
        <v>630</v>
      </c>
      <c r="AM112" s="124">
        <v>24.535229999999999</v>
      </c>
      <c r="AN112" s="125">
        <v>13.488</v>
      </c>
      <c r="AO112" s="126">
        <v>17.786110000000001</v>
      </c>
      <c r="AP112" s="124">
        <f t="shared" si="86"/>
        <v>6.7491199999999978</v>
      </c>
      <c r="AQ112" s="125">
        <f t="shared" si="87"/>
        <v>11.047229999999999</v>
      </c>
      <c r="AR112" s="126">
        <f t="shared" si="99"/>
        <v>-4.2981100000000012</v>
      </c>
      <c r="AS112" s="314">
        <f t="shared" si="88"/>
        <v>0.27507873372289554</v>
      </c>
      <c r="AT112" s="314">
        <f t="shared" si="89"/>
        <v>0.45025989159262009</v>
      </c>
      <c r="AU112" s="314">
        <f t="shared" si="100"/>
        <v>-0.17518115786972455</v>
      </c>
      <c r="AV112" s="128">
        <f t="shared" si="91"/>
        <v>1.6368400621118016</v>
      </c>
      <c r="AW112" s="129">
        <f t="shared" si="101"/>
        <v>-0.63684006211180166</v>
      </c>
      <c r="AX112" s="205">
        <v>2009</v>
      </c>
      <c r="AY112" s="205" t="s">
        <v>451</v>
      </c>
      <c r="AZ112" s="205" t="s">
        <v>4</v>
      </c>
      <c r="BA112" s="205" t="s">
        <v>701</v>
      </c>
      <c r="BB112" s="506" t="s">
        <v>630</v>
      </c>
      <c r="BC112" s="124">
        <v>87.556190000000001</v>
      </c>
      <c r="BD112" s="125">
        <v>14.589639999999999</v>
      </c>
      <c r="BE112" s="126">
        <v>19.75742</v>
      </c>
      <c r="BF112" s="124">
        <f t="shared" si="79"/>
        <v>67.798770000000005</v>
      </c>
      <c r="BG112" s="125">
        <f t="shared" si="80"/>
        <v>72.966549999999998</v>
      </c>
      <c r="BH112" s="126">
        <f t="shared" si="102"/>
        <v>-5.1677800000000005</v>
      </c>
      <c r="BI112" s="314">
        <f t="shared" si="81"/>
        <v>0.774345822950953</v>
      </c>
      <c r="BJ112" s="314">
        <f t="shared" si="82"/>
        <v>0.83336826328326985</v>
      </c>
      <c r="BK112" s="314">
        <f t="shared" si="103"/>
        <v>-5.9022440332316885E-2</v>
      </c>
      <c r="BL112" s="128">
        <f t="shared" si="84"/>
        <v>1.0762223267472255</v>
      </c>
      <c r="BM112" s="129">
        <f t="shared" si="104"/>
        <v>-7.6222326747225649E-2</v>
      </c>
    </row>
    <row r="113" spans="1:65" ht="11.45" customHeight="1">
      <c r="A113" s="499">
        <v>2008</v>
      </c>
      <c r="B113" s="369" t="s">
        <v>512</v>
      </c>
      <c r="C113" s="205" t="s">
        <v>451</v>
      </c>
      <c r="D113" s="205" t="s">
        <v>6</v>
      </c>
      <c r="E113" s="205" t="s">
        <v>702</v>
      </c>
      <c r="F113" s="506" t="s">
        <v>630</v>
      </c>
      <c r="G113" s="124">
        <v>35.407649999999997</v>
      </c>
      <c r="H113" s="125">
        <v>11.309100000000001</v>
      </c>
      <c r="I113" s="126">
        <v>15.16024</v>
      </c>
      <c r="J113" s="125">
        <f t="shared" si="65"/>
        <v>20.247409999999995</v>
      </c>
      <c r="K113" s="125">
        <f t="shared" si="66"/>
        <v>24.098549999999996</v>
      </c>
      <c r="L113" s="125">
        <f t="shared" si="93"/>
        <v>-3.8511399999999991</v>
      </c>
      <c r="M113" s="128">
        <f t="shared" si="67"/>
        <v>0.5718371594838968</v>
      </c>
      <c r="N113" s="314">
        <f t="shared" si="68"/>
        <v>0.68060292055530369</v>
      </c>
      <c r="O113" s="129">
        <f t="shared" si="94"/>
        <v>-0.10876576107140687</v>
      </c>
      <c r="P113" s="128">
        <f t="shared" si="70"/>
        <v>1.1902040804231258</v>
      </c>
      <c r="Q113" s="129">
        <f t="shared" si="95"/>
        <v>-0.19020408042312573</v>
      </c>
      <c r="R113" s="205">
        <v>2008</v>
      </c>
      <c r="S113" s="205" t="s">
        <v>451</v>
      </c>
      <c r="T113" s="205" t="s">
        <v>6</v>
      </c>
      <c r="U113" s="205" t="s">
        <v>702</v>
      </c>
      <c r="V113" s="506" t="s">
        <v>630</v>
      </c>
      <c r="W113" s="124">
        <v>19.840959999999999</v>
      </c>
      <c r="X113" s="125">
        <v>9.9197950000000006</v>
      </c>
      <c r="Y113" s="126">
        <v>13.11894</v>
      </c>
      <c r="Z113" s="125">
        <f t="shared" si="72"/>
        <v>6.7220199999999988</v>
      </c>
      <c r="AA113" s="125">
        <f t="shared" si="73"/>
        <v>9.9211649999999985</v>
      </c>
      <c r="AB113" s="125">
        <f t="shared" si="96"/>
        <v>-3.1991449999999997</v>
      </c>
      <c r="AC113" s="128">
        <f t="shared" si="74"/>
        <v>0.33879509862426005</v>
      </c>
      <c r="AD113" s="314">
        <f t="shared" si="75"/>
        <v>0.50003452453913511</v>
      </c>
      <c r="AE113" s="129">
        <f t="shared" si="97"/>
        <v>-0.16123942591487508</v>
      </c>
      <c r="AF113" s="128">
        <f t="shared" si="77"/>
        <v>1.475920184706383</v>
      </c>
      <c r="AG113" s="129">
        <f t="shared" si="98"/>
        <v>-0.47592018470638292</v>
      </c>
      <c r="AH113" s="205">
        <v>2008</v>
      </c>
      <c r="AI113" s="205" t="s">
        <v>451</v>
      </c>
      <c r="AJ113" s="205" t="s">
        <v>6</v>
      </c>
      <c r="AK113" s="205" t="s">
        <v>702</v>
      </c>
      <c r="AL113" s="506" t="s">
        <v>630</v>
      </c>
      <c r="AM113" s="124">
        <v>21.10736</v>
      </c>
      <c r="AN113" s="125">
        <v>11.67694</v>
      </c>
      <c r="AO113" s="126">
        <v>15.66807</v>
      </c>
      <c r="AP113" s="124">
        <f t="shared" si="86"/>
        <v>5.4392899999999997</v>
      </c>
      <c r="AQ113" s="125">
        <f t="shared" si="87"/>
        <v>9.4304199999999998</v>
      </c>
      <c r="AR113" s="126">
        <f t="shared" si="99"/>
        <v>-3.9911300000000001</v>
      </c>
      <c r="AS113" s="314">
        <f t="shared" si="88"/>
        <v>0.25769636752298725</v>
      </c>
      <c r="AT113" s="314">
        <f t="shared" si="89"/>
        <v>0.44678349163514525</v>
      </c>
      <c r="AU113" s="314">
        <f t="shared" si="100"/>
        <v>-0.18908712411215803</v>
      </c>
      <c r="AV113" s="128">
        <f t="shared" si="91"/>
        <v>1.7337593693294531</v>
      </c>
      <c r="AW113" s="129">
        <f t="shared" si="101"/>
        <v>-0.73375936932945296</v>
      </c>
      <c r="AX113" s="205">
        <v>2008</v>
      </c>
      <c r="AY113" s="205" t="s">
        <v>451</v>
      </c>
      <c r="AZ113" s="205" t="s">
        <v>6</v>
      </c>
      <c r="BA113" s="205" t="s">
        <v>702</v>
      </c>
      <c r="BB113" s="506" t="s">
        <v>630</v>
      </c>
      <c r="BC113" s="124">
        <v>86.908289999999994</v>
      </c>
      <c r="BD113" s="125">
        <v>15.232290000000001</v>
      </c>
      <c r="BE113" s="126">
        <v>20.656020000000002</v>
      </c>
      <c r="BF113" s="124">
        <f t="shared" si="79"/>
        <v>66.252269999999996</v>
      </c>
      <c r="BG113" s="125">
        <f t="shared" si="80"/>
        <v>71.675999999999988</v>
      </c>
      <c r="BH113" s="126">
        <f t="shared" si="102"/>
        <v>-5.4237300000000008</v>
      </c>
      <c r="BI113" s="314">
        <f t="shared" si="81"/>
        <v>0.7623239394078517</v>
      </c>
      <c r="BJ113" s="314">
        <f t="shared" si="82"/>
        <v>0.82473144966953083</v>
      </c>
      <c r="BK113" s="314">
        <f t="shared" si="103"/>
        <v>-6.240751026167931E-2</v>
      </c>
      <c r="BL113" s="128">
        <f t="shared" si="84"/>
        <v>1.0818648176130417</v>
      </c>
      <c r="BM113" s="129">
        <f t="shared" si="104"/>
        <v>-8.1864817613041804E-2</v>
      </c>
    </row>
    <row r="114" spans="1:65" ht="11.45" customHeight="1">
      <c r="A114" s="499">
        <v>2007</v>
      </c>
      <c r="B114" s="369" t="s">
        <v>512</v>
      </c>
      <c r="C114" s="205" t="s">
        <v>451</v>
      </c>
      <c r="D114" s="205" t="s">
        <v>6</v>
      </c>
      <c r="E114" s="205" t="s">
        <v>103</v>
      </c>
      <c r="F114" s="506" t="s">
        <v>630</v>
      </c>
      <c r="G114" s="124">
        <v>36.476089999999999</v>
      </c>
      <c r="H114" s="125">
        <v>11.257339999999999</v>
      </c>
      <c r="I114" s="126">
        <v>14.88339</v>
      </c>
      <c r="J114" s="125">
        <f t="shared" si="65"/>
        <v>21.592700000000001</v>
      </c>
      <c r="K114" s="125">
        <f t="shared" si="66"/>
        <v>25.21875</v>
      </c>
      <c r="L114" s="125">
        <f t="shared" si="93"/>
        <v>-3.6260500000000011</v>
      </c>
      <c r="M114" s="128">
        <f t="shared" si="67"/>
        <v>0.59196860189784595</v>
      </c>
      <c r="N114" s="314">
        <f t="shared" si="68"/>
        <v>0.69137755718883243</v>
      </c>
      <c r="O114" s="129">
        <f t="shared" si="94"/>
        <v>-9.9408955290986534E-2</v>
      </c>
      <c r="P114" s="128">
        <f t="shared" si="70"/>
        <v>1.1679294391159976</v>
      </c>
      <c r="Q114" s="129">
        <f t="shared" si="95"/>
        <v>-0.16792943911599759</v>
      </c>
      <c r="R114" s="205">
        <v>2007</v>
      </c>
      <c r="S114" s="205" t="s">
        <v>451</v>
      </c>
      <c r="T114" s="205" t="s">
        <v>6</v>
      </c>
      <c r="U114" s="205" t="s">
        <v>103</v>
      </c>
      <c r="V114" s="506" t="s">
        <v>630</v>
      </c>
      <c r="W114" s="124">
        <v>21.793810000000001</v>
      </c>
      <c r="X114" s="125">
        <v>9.8920759999999994</v>
      </c>
      <c r="Y114" s="126">
        <v>12.988720000000001</v>
      </c>
      <c r="Z114" s="125">
        <f t="shared" si="72"/>
        <v>8.8050899999999999</v>
      </c>
      <c r="AA114" s="125">
        <f t="shared" si="73"/>
        <v>11.901734000000001</v>
      </c>
      <c r="AB114" s="125">
        <f t="shared" si="96"/>
        <v>-3.0966440000000013</v>
      </c>
      <c r="AC114" s="128">
        <f t="shared" si="74"/>
        <v>0.40401792986173596</v>
      </c>
      <c r="AD114" s="314">
        <f t="shared" si="75"/>
        <v>0.5461061650074035</v>
      </c>
      <c r="AE114" s="129">
        <f t="shared" si="97"/>
        <v>-0.14208823514566757</v>
      </c>
      <c r="AF114" s="128">
        <f t="shared" si="77"/>
        <v>1.3516879441323146</v>
      </c>
      <c r="AG114" s="129">
        <f t="shared" si="98"/>
        <v>-0.35168794413231452</v>
      </c>
      <c r="AH114" s="205">
        <v>2007</v>
      </c>
      <c r="AI114" s="205" t="s">
        <v>451</v>
      </c>
      <c r="AJ114" s="205" t="s">
        <v>6</v>
      </c>
      <c r="AK114" s="205" t="s">
        <v>103</v>
      </c>
      <c r="AL114" s="506" t="s">
        <v>630</v>
      </c>
      <c r="AM114" s="124">
        <v>23.783470000000001</v>
      </c>
      <c r="AN114" s="125">
        <v>11.66489</v>
      </c>
      <c r="AO114" s="126">
        <v>15.963150000000001</v>
      </c>
      <c r="AP114" s="124">
        <f t="shared" si="86"/>
        <v>7.8203200000000006</v>
      </c>
      <c r="AQ114" s="125">
        <f t="shared" si="87"/>
        <v>12.118580000000001</v>
      </c>
      <c r="AR114" s="126">
        <f t="shared" si="99"/>
        <v>-4.2982600000000009</v>
      </c>
      <c r="AS114" s="314">
        <f t="shared" si="88"/>
        <v>0.3288132471838634</v>
      </c>
      <c r="AT114" s="314">
        <f t="shared" si="89"/>
        <v>0.50953792697196842</v>
      </c>
      <c r="AU114" s="314">
        <f t="shared" si="100"/>
        <v>-0.18072467978810497</v>
      </c>
      <c r="AV114" s="128">
        <f t="shared" si="91"/>
        <v>1.5496271252327272</v>
      </c>
      <c r="AW114" s="129">
        <f t="shared" si="101"/>
        <v>-0.54962712523272717</v>
      </c>
      <c r="AX114" s="205">
        <v>2007</v>
      </c>
      <c r="AY114" s="205" t="s">
        <v>451</v>
      </c>
      <c r="AZ114" s="205" t="s">
        <v>6</v>
      </c>
      <c r="BA114" s="205" t="s">
        <v>103</v>
      </c>
      <c r="BB114" s="506" t="s">
        <v>630</v>
      </c>
      <c r="BC114" s="124">
        <v>88.362949999999998</v>
      </c>
      <c r="BD114" s="125">
        <v>15.086959999999999</v>
      </c>
      <c r="BE114" s="126">
        <v>19.393540000000002</v>
      </c>
      <c r="BF114" s="124">
        <f t="shared" si="79"/>
        <v>68.969409999999996</v>
      </c>
      <c r="BG114" s="125">
        <f t="shared" si="80"/>
        <v>73.275989999999993</v>
      </c>
      <c r="BH114" s="126">
        <f t="shared" si="102"/>
        <v>-4.3065800000000021</v>
      </c>
      <c r="BI114" s="314">
        <f t="shared" si="81"/>
        <v>0.78052407711603111</v>
      </c>
      <c r="BJ114" s="314">
        <f t="shared" si="82"/>
        <v>0.8292614721441508</v>
      </c>
      <c r="BK114" s="314">
        <f t="shared" si="103"/>
        <v>-4.8737395028119843E-2</v>
      </c>
      <c r="BL114" s="128">
        <f t="shared" si="84"/>
        <v>1.0624418854677746</v>
      </c>
      <c r="BM114" s="129">
        <f t="shared" si="104"/>
        <v>-6.2441885467774808E-2</v>
      </c>
    </row>
    <row r="115" spans="1:65" ht="11.45" customHeight="1">
      <c r="A115" s="499">
        <v>2006</v>
      </c>
      <c r="B115" s="369" t="s">
        <v>512</v>
      </c>
      <c r="C115" s="205" t="s">
        <v>451</v>
      </c>
      <c r="D115" s="205" t="s">
        <v>6</v>
      </c>
      <c r="E115" s="205" t="s">
        <v>616</v>
      </c>
      <c r="F115" s="506" t="s">
        <v>630</v>
      </c>
      <c r="G115" s="124">
        <v>36.785409999999999</v>
      </c>
      <c r="H115" s="125">
        <v>12.17581</v>
      </c>
      <c r="I115" s="126">
        <v>14.802390000000001</v>
      </c>
      <c r="J115" s="125">
        <f t="shared" si="65"/>
        <v>21.983019999999996</v>
      </c>
      <c r="K115" s="125">
        <f t="shared" si="66"/>
        <v>24.6096</v>
      </c>
      <c r="L115" s="125">
        <f t="shared" si="93"/>
        <v>-2.6265800000000006</v>
      </c>
      <c r="M115" s="128">
        <f t="shared" si="67"/>
        <v>0.59760160346180724</v>
      </c>
      <c r="N115" s="314">
        <f t="shared" si="68"/>
        <v>0.66900436885167247</v>
      </c>
      <c r="O115" s="129">
        <f t="shared" si="94"/>
        <v>-7.1402765389865189E-2</v>
      </c>
      <c r="P115" s="128">
        <f t="shared" si="70"/>
        <v>1.1194822185486801</v>
      </c>
      <c r="Q115" s="129">
        <f t="shared" si="95"/>
        <v>-0.11948221854867989</v>
      </c>
      <c r="R115" s="205">
        <v>2006</v>
      </c>
      <c r="S115" s="205" t="s">
        <v>451</v>
      </c>
      <c r="T115" s="205" t="s">
        <v>6</v>
      </c>
      <c r="U115" s="205" t="s">
        <v>616</v>
      </c>
      <c r="V115" s="506" t="s">
        <v>630</v>
      </c>
      <c r="W115" s="124">
        <v>22.931799999999999</v>
      </c>
      <c r="X115" s="125">
        <v>11.270820000000001</v>
      </c>
      <c r="Y115" s="126">
        <v>13.714549999999999</v>
      </c>
      <c r="Z115" s="125">
        <f t="shared" si="72"/>
        <v>9.2172499999999999</v>
      </c>
      <c r="AA115" s="125">
        <f t="shared" si="73"/>
        <v>11.660979999999999</v>
      </c>
      <c r="AB115" s="125">
        <f t="shared" si="96"/>
        <v>-2.4437299999999986</v>
      </c>
      <c r="AC115" s="128">
        <f t="shared" si="74"/>
        <v>0.40194184494893553</v>
      </c>
      <c r="AD115" s="314">
        <f t="shared" si="75"/>
        <v>0.50850696412841556</v>
      </c>
      <c r="AE115" s="129">
        <f t="shared" si="97"/>
        <v>-0.10656511917947997</v>
      </c>
      <c r="AF115" s="128">
        <f t="shared" si="77"/>
        <v>1.2651257153706363</v>
      </c>
      <c r="AG115" s="129">
        <f t="shared" si="98"/>
        <v>-0.26512571537063645</v>
      </c>
      <c r="AH115" s="205">
        <v>2006</v>
      </c>
      <c r="AI115" s="205" t="s">
        <v>451</v>
      </c>
      <c r="AJ115" s="205" t="s">
        <v>6</v>
      </c>
      <c r="AK115" s="205" t="s">
        <v>616</v>
      </c>
      <c r="AL115" s="506" t="s">
        <v>630</v>
      </c>
      <c r="AM115" s="124">
        <v>23.979340000000001</v>
      </c>
      <c r="AN115" s="125">
        <v>13.38275</v>
      </c>
      <c r="AO115" s="126">
        <v>16.00085</v>
      </c>
      <c r="AP115" s="124">
        <f t="shared" si="86"/>
        <v>7.9784900000000007</v>
      </c>
      <c r="AQ115" s="125">
        <f t="shared" si="87"/>
        <v>10.596590000000001</v>
      </c>
      <c r="AR115" s="126">
        <f t="shared" si="99"/>
        <v>-2.6181000000000001</v>
      </c>
      <c r="AS115" s="314">
        <f t="shared" si="88"/>
        <v>0.33272350281534024</v>
      </c>
      <c r="AT115" s="314">
        <f t="shared" si="89"/>
        <v>0.44190498987878735</v>
      </c>
      <c r="AU115" s="314">
        <f t="shared" si="100"/>
        <v>-0.10918148706344712</v>
      </c>
      <c r="AV115" s="128">
        <f t="shared" si="91"/>
        <v>1.3281447993291964</v>
      </c>
      <c r="AW115" s="129">
        <f t="shared" si="101"/>
        <v>-0.32814479932919638</v>
      </c>
      <c r="AX115" s="205">
        <v>2006</v>
      </c>
      <c r="AY115" s="205" t="s">
        <v>451</v>
      </c>
      <c r="AZ115" s="205" t="s">
        <v>6</v>
      </c>
      <c r="BA115" s="205" t="s">
        <v>616</v>
      </c>
      <c r="BB115" s="506" t="s">
        <v>630</v>
      </c>
      <c r="BC115" s="124">
        <v>88.954689999999999</v>
      </c>
      <c r="BD115" s="125">
        <v>13.91437</v>
      </c>
      <c r="BE115" s="126">
        <v>16.99973</v>
      </c>
      <c r="BF115" s="124">
        <f t="shared" si="79"/>
        <v>71.95496</v>
      </c>
      <c r="BG115" s="125">
        <f t="shared" si="80"/>
        <v>75.040319999999994</v>
      </c>
      <c r="BH115" s="126">
        <f t="shared" si="102"/>
        <v>-3.0853599999999997</v>
      </c>
      <c r="BI115" s="314">
        <f t="shared" si="81"/>
        <v>0.80889450573095134</v>
      </c>
      <c r="BJ115" s="314">
        <f t="shared" si="82"/>
        <v>0.8435791300042752</v>
      </c>
      <c r="BK115" s="314">
        <f t="shared" si="103"/>
        <v>-3.4684624273323868E-2</v>
      </c>
      <c r="BL115" s="128">
        <f t="shared" si="84"/>
        <v>1.0428790454473187</v>
      </c>
      <c r="BM115" s="129">
        <f t="shared" si="104"/>
        <v>-4.2879045447318707E-2</v>
      </c>
    </row>
    <row r="116" spans="1:65" ht="11.45" customHeight="1">
      <c r="A116" s="499">
        <v>2005</v>
      </c>
      <c r="B116" s="369" t="s">
        <v>512</v>
      </c>
      <c r="C116" s="205" t="s">
        <v>451</v>
      </c>
      <c r="D116" s="205" t="s">
        <v>8</v>
      </c>
      <c r="E116" s="205" t="s">
        <v>703</v>
      </c>
      <c r="F116" s="506" t="s">
        <v>630</v>
      </c>
      <c r="G116" s="124">
        <v>36.798340000000003</v>
      </c>
      <c r="H116" s="125">
        <v>12.296340000000001</v>
      </c>
      <c r="I116" s="126">
        <v>15.12837</v>
      </c>
      <c r="J116" s="125">
        <f t="shared" si="65"/>
        <v>21.669970000000003</v>
      </c>
      <c r="K116" s="125">
        <f t="shared" si="66"/>
        <v>24.502000000000002</v>
      </c>
      <c r="L116" s="125">
        <f t="shared" si="93"/>
        <v>-2.8320299999999996</v>
      </c>
      <c r="M116" s="128">
        <f t="shared" si="67"/>
        <v>0.58888444424395237</v>
      </c>
      <c r="N116" s="314">
        <f t="shared" si="68"/>
        <v>0.66584525280216444</v>
      </c>
      <c r="O116" s="129">
        <f t="shared" si="94"/>
        <v>-7.6960808558212121E-2</v>
      </c>
      <c r="P116" s="128">
        <f t="shared" si="70"/>
        <v>1.130689151853925</v>
      </c>
      <c r="Q116" s="129">
        <f t="shared" si="95"/>
        <v>-0.13068915185392502</v>
      </c>
      <c r="R116" s="205">
        <v>2005</v>
      </c>
      <c r="S116" s="205" t="s">
        <v>451</v>
      </c>
      <c r="T116" s="205" t="s">
        <v>8</v>
      </c>
      <c r="U116" s="205" t="s">
        <v>703</v>
      </c>
      <c r="V116" s="506" t="s">
        <v>630</v>
      </c>
      <c r="W116" s="124">
        <v>23.79205</v>
      </c>
      <c r="X116" s="125">
        <v>11.086320000000001</v>
      </c>
      <c r="Y116" s="126">
        <v>13.55857</v>
      </c>
      <c r="Z116" s="125">
        <f t="shared" si="72"/>
        <v>10.23348</v>
      </c>
      <c r="AA116" s="125">
        <f t="shared" si="73"/>
        <v>12.705729999999999</v>
      </c>
      <c r="AB116" s="125">
        <f t="shared" si="96"/>
        <v>-2.4722499999999989</v>
      </c>
      <c r="AC116" s="128">
        <f t="shared" si="74"/>
        <v>0.43012182640840113</v>
      </c>
      <c r="AD116" s="314">
        <f t="shared" si="75"/>
        <v>0.53403258651524355</v>
      </c>
      <c r="AE116" s="129">
        <f t="shared" si="97"/>
        <v>-0.10391076010684237</v>
      </c>
      <c r="AF116" s="128">
        <f t="shared" si="77"/>
        <v>1.241584485434085</v>
      </c>
      <c r="AG116" s="129">
        <f t="shared" si="98"/>
        <v>-0.24158448543408487</v>
      </c>
      <c r="AH116" s="205">
        <v>2005</v>
      </c>
      <c r="AI116" s="205" t="s">
        <v>451</v>
      </c>
      <c r="AJ116" s="205" t="s">
        <v>8</v>
      </c>
      <c r="AK116" s="205" t="s">
        <v>703</v>
      </c>
      <c r="AL116" s="506" t="s">
        <v>630</v>
      </c>
      <c r="AM116" s="124">
        <v>25.070689999999999</v>
      </c>
      <c r="AN116" s="125">
        <v>14.382379999999999</v>
      </c>
      <c r="AO116" s="126">
        <v>17.051020000000001</v>
      </c>
      <c r="AP116" s="124">
        <f t="shared" si="86"/>
        <v>8.0196699999999979</v>
      </c>
      <c r="AQ116" s="125">
        <f t="shared" si="87"/>
        <v>10.68831</v>
      </c>
      <c r="AR116" s="126">
        <f t="shared" si="99"/>
        <v>-2.6686400000000017</v>
      </c>
      <c r="AS116" s="314">
        <f t="shared" si="88"/>
        <v>0.31988230080624019</v>
      </c>
      <c r="AT116" s="314">
        <f t="shared" si="89"/>
        <v>0.42632691800664441</v>
      </c>
      <c r="AU116" s="314">
        <f t="shared" si="100"/>
        <v>-0.10644461720040421</v>
      </c>
      <c r="AV116" s="128">
        <f t="shared" si="91"/>
        <v>1.3327618218704762</v>
      </c>
      <c r="AW116" s="129">
        <f t="shared" si="101"/>
        <v>-0.33276182187047626</v>
      </c>
      <c r="AX116" s="205">
        <v>2005</v>
      </c>
      <c r="AY116" s="205" t="s">
        <v>451</v>
      </c>
      <c r="AZ116" s="205" t="s">
        <v>8</v>
      </c>
      <c r="BA116" s="205" t="s">
        <v>703</v>
      </c>
      <c r="BB116" s="506" t="s">
        <v>630</v>
      </c>
      <c r="BC116" s="124">
        <v>89.059119999999993</v>
      </c>
      <c r="BD116" s="125">
        <v>14.367010000000001</v>
      </c>
      <c r="BE116" s="126">
        <v>18.040369999999999</v>
      </c>
      <c r="BF116" s="124">
        <f t="shared" si="79"/>
        <v>71.018749999999997</v>
      </c>
      <c r="BG116" s="125">
        <f t="shared" si="80"/>
        <v>74.692109999999985</v>
      </c>
      <c r="BH116" s="126">
        <f t="shared" si="102"/>
        <v>-3.6733599999999988</v>
      </c>
      <c r="BI116" s="314">
        <f t="shared" si="81"/>
        <v>0.79743377208308375</v>
      </c>
      <c r="BJ116" s="314">
        <f t="shared" si="82"/>
        <v>0.83868008127634752</v>
      </c>
      <c r="BK116" s="314">
        <f t="shared" si="103"/>
        <v>-4.1246309193263969E-2</v>
      </c>
      <c r="BL116" s="128">
        <f t="shared" si="84"/>
        <v>1.0517238053330984</v>
      </c>
      <c r="BM116" s="129">
        <f t="shared" si="104"/>
        <v>-5.1723805333098637E-2</v>
      </c>
    </row>
    <row r="117" spans="1:65" ht="11.45" customHeight="1">
      <c r="A117" s="499">
        <v>2004</v>
      </c>
      <c r="B117" s="369" t="s">
        <v>512</v>
      </c>
      <c r="C117" s="205" t="s">
        <v>451</v>
      </c>
      <c r="D117" s="205" t="s">
        <v>8</v>
      </c>
      <c r="E117" s="205" t="s">
        <v>104</v>
      </c>
      <c r="F117" s="506" t="s">
        <v>630</v>
      </c>
      <c r="G117" s="124">
        <v>35.556570000000001</v>
      </c>
      <c r="H117" s="125">
        <v>11.42619</v>
      </c>
      <c r="I117" s="126">
        <v>14.45551</v>
      </c>
      <c r="J117" s="125">
        <f t="shared" si="65"/>
        <v>21.10106</v>
      </c>
      <c r="K117" s="125">
        <f t="shared" si="66"/>
        <v>24.130380000000002</v>
      </c>
      <c r="L117" s="125">
        <f t="shared" si="93"/>
        <v>-3.0293200000000002</v>
      </c>
      <c r="M117" s="128">
        <f t="shared" si="67"/>
        <v>0.59345038061882793</v>
      </c>
      <c r="N117" s="314">
        <f t="shared" si="68"/>
        <v>0.6786475748363805</v>
      </c>
      <c r="O117" s="129">
        <f t="shared" si="94"/>
        <v>-8.519719421755248E-2</v>
      </c>
      <c r="P117" s="128">
        <f t="shared" si="70"/>
        <v>1.1435624561041011</v>
      </c>
      <c r="Q117" s="129">
        <f t="shared" si="95"/>
        <v>-0.14356245610410093</v>
      </c>
      <c r="R117" s="205">
        <v>2004</v>
      </c>
      <c r="S117" s="205" t="s">
        <v>451</v>
      </c>
      <c r="T117" s="205" t="s">
        <v>8</v>
      </c>
      <c r="U117" s="205" t="s">
        <v>104</v>
      </c>
      <c r="V117" s="506" t="s">
        <v>630</v>
      </c>
      <c r="W117" s="124">
        <v>22.72165</v>
      </c>
      <c r="X117" s="125">
        <v>10.119070000000001</v>
      </c>
      <c r="Y117" s="126">
        <v>13.02942</v>
      </c>
      <c r="Z117" s="125">
        <f t="shared" si="72"/>
        <v>9.6922300000000003</v>
      </c>
      <c r="AA117" s="125">
        <f t="shared" si="73"/>
        <v>12.60258</v>
      </c>
      <c r="AB117" s="125">
        <f t="shared" si="96"/>
        <v>-2.9103499999999993</v>
      </c>
      <c r="AC117" s="128">
        <f t="shared" si="74"/>
        <v>0.42656365184746708</v>
      </c>
      <c r="AD117" s="314">
        <f t="shared" si="75"/>
        <v>0.55465074059322272</v>
      </c>
      <c r="AE117" s="129">
        <f t="shared" si="97"/>
        <v>-0.12808708874575567</v>
      </c>
      <c r="AF117" s="128">
        <f t="shared" si="77"/>
        <v>1.3002766133284083</v>
      </c>
      <c r="AG117" s="129">
        <f t="shared" si="98"/>
        <v>-0.30027661332840833</v>
      </c>
      <c r="AH117" s="205">
        <v>2004</v>
      </c>
      <c r="AI117" s="205" t="s">
        <v>451</v>
      </c>
      <c r="AJ117" s="205" t="s">
        <v>8</v>
      </c>
      <c r="AK117" s="205" t="s">
        <v>104</v>
      </c>
      <c r="AL117" s="506" t="s">
        <v>630</v>
      </c>
      <c r="AM117" s="124">
        <v>23.50423</v>
      </c>
      <c r="AN117" s="125">
        <v>14.187950000000001</v>
      </c>
      <c r="AO117" s="126">
        <v>17.764030000000002</v>
      </c>
      <c r="AP117" s="124">
        <f t="shared" si="86"/>
        <v>5.740199999999998</v>
      </c>
      <c r="AQ117" s="125">
        <f t="shared" si="87"/>
        <v>9.316279999999999</v>
      </c>
      <c r="AR117" s="126">
        <f t="shared" si="99"/>
        <v>-3.576080000000001</v>
      </c>
      <c r="AS117" s="314">
        <f t="shared" si="88"/>
        <v>0.24421987021059605</v>
      </c>
      <c r="AT117" s="314">
        <f t="shared" si="89"/>
        <v>0.39636610091034674</v>
      </c>
      <c r="AU117" s="314">
        <f t="shared" si="100"/>
        <v>-0.1521462306997507</v>
      </c>
      <c r="AV117" s="128">
        <f t="shared" si="91"/>
        <v>1.6229887460367238</v>
      </c>
      <c r="AW117" s="129">
        <f t="shared" si="101"/>
        <v>-0.62298874603672383</v>
      </c>
      <c r="AX117" s="205">
        <v>2004</v>
      </c>
      <c r="AY117" s="205" t="s">
        <v>451</v>
      </c>
      <c r="AZ117" s="205" t="s">
        <v>8</v>
      </c>
      <c r="BA117" s="205" t="s">
        <v>104</v>
      </c>
      <c r="BB117" s="506" t="s">
        <v>630</v>
      </c>
      <c r="BC117" s="124">
        <v>90.268919999999994</v>
      </c>
      <c r="BD117" s="125">
        <v>13.229559999999999</v>
      </c>
      <c r="BE117" s="126">
        <v>16.199090000000002</v>
      </c>
      <c r="BF117" s="124">
        <f t="shared" si="79"/>
        <v>74.069829999999996</v>
      </c>
      <c r="BG117" s="125">
        <f t="shared" si="80"/>
        <v>77.039359999999988</v>
      </c>
      <c r="BH117" s="126">
        <f t="shared" si="102"/>
        <v>-2.9695300000000024</v>
      </c>
      <c r="BI117" s="314">
        <f t="shared" si="81"/>
        <v>0.82054631871080319</v>
      </c>
      <c r="BJ117" s="314">
        <f t="shared" si="82"/>
        <v>0.85344280179711907</v>
      </c>
      <c r="BK117" s="314">
        <f t="shared" si="103"/>
        <v>-3.2896483086315896E-2</v>
      </c>
      <c r="BL117" s="128">
        <f t="shared" si="84"/>
        <v>1.0400909520110955</v>
      </c>
      <c r="BM117" s="129">
        <f t="shared" si="104"/>
        <v>-4.0090952011095513E-2</v>
      </c>
    </row>
    <row r="118" spans="1:65" ht="11.45" customHeight="1">
      <c r="A118" s="499">
        <v>2003</v>
      </c>
      <c r="B118" s="369" t="s">
        <v>512</v>
      </c>
      <c r="C118" s="205" t="s">
        <v>451</v>
      </c>
      <c r="D118" s="205" t="s">
        <v>8</v>
      </c>
      <c r="E118" s="205" t="s">
        <v>704</v>
      </c>
      <c r="F118" s="506" t="s">
        <v>630</v>
      </c>
      <c r="G118" s="124">
        <v>34.912439999999997</v>
      </c>
      <c r="H118" s="125">
        <v>10.982810000000001</v>
      </c>
      <c r="I118" s="126">
        <v>14.009930000000001</v>
      </c>
      <c r="J118" s="125">
        <f t="shared" si="65"/>
        <v>20.902509999999996</v>
      </c>
      <c r="K118" s="125">
        <f t="shared" si="66"/>
        <v>23.929629999999996</v>
      </c>
      <c r="L118" s="125">
        <f t="shared" si="93"/>
        <v>-3.02712</v>
      </c>
      <c r="M118" s="128">
        <f t="shared" si="67"/>
        <v>0.59871237873949801</v>
      </c>
      <c r="N118" s="314">
        <f t="shared" si="68"/>
        <v>0.68541843537718927</v>
      </c>
      <c r="O118" s="129">
        <f t="shared" si="94"/>
        <v>-8.6706056637691334E-2</v>
      </c>
      <c r="P118" s="128">
        <f t="shared" si="70"/>
        <v>1.1448208851472861</v>
      </c>
      <c r="Q118" s="129">
        <f t="shared" si="95"/>
        <v>-0.14482088514728617</v>
      </c>
      <c r="R118" s="205">
        <v>2003</v>
      </c>
      <c r="S118" s="205" t="s">
        <v>451</v>
      </c>
      <c r="T118" s="205" t="s">
        <v>8</v>
      </c>
      <c r="U118" s="205" t="s">
        <v>704</v>
      </c>
      <c r="V118" s="506" t="s">
        <v>630</v>
      </c>
      <c r="W118" s="124">
        <v>23.186610000000002</v>
      </c>
      <c r="X118" s="125">
        <v>9.8003250000000008</v>
      </c>
      <c r="Y118" s="126">
        <v>12.51984</v>
      </c>
      <c r="Z118" s="125">
        <f t="shared" si="72"/>
        <v>10.666770000000001</v>
      </c>
      <c r="AA118" s="125">
        <f t="shared" si="73"/>
        <v>13.386285000000001</v>
      </c>
      <c r="AB118" s="125">
        <f t="shared" si="96"/>
        <v>-2.7195149999999995</v>
      </c>
      <c r="AC118" s="128">
        <f t="shared" si="74"/>
        <v>0.46004008347921499</v>
      </c>
      <c r="AD118" s="314">
        <f t="shared" si="75"/>
        <v>0.57732825108974528</v>
      </c>
      <c r="AE118" s="129">
        <f t="shared" si="97"/>
        <v>-0.11728816761053036</v>
      </c>
      <c r="AF118" s="128">
        <f t="shared" si="77"/>
        <v>1.2549520614019052</v>
      </c>
      <c r="AG118" s="129">
        <f t="shared" si="98"/>
        <v>-0.25495206140190507</v>
      </c>
      <c r="AH118" s="205">
        <v>2003</v>
      </c>
      <c r="AI118" s="205" t="s">
        <v>451</v>
      </c>
      <c r="AJ118" s="205" t="s">
        <v>8</v>
      </c>
      <c r="AK118" s="205" t="s">
        <v>704</v>
      </c>
      <c r="AL118" s="506" t="s">
        <v>630</v>
      </c>
      <c r="AM118" s="124">
        <v>21.184660000000001</v>
      </c>
      <c r="AN118" s="125">
        <v>12.11307</v>
      </c>
      <c r="AO118" s="126">
        <v>15.751530000000001</v>
      </c>
      <c r="AP118" s="124">
        <f t="shared" si="86"/>
        <v>5.4331300000000002</v>
      </c>
      <c r="AQ118" s="125">
        <f t="shared" si="87"/>
        <v>9.0715900000000005</v>
      </c>
      <c r="AR118" s="126">
        <f t="shared" si="99"/>
        <v>-3.6384600000000002</v>
      </c>
      <c r="AS118" s="314">
        <f t="shared" si="88"/>
        <v>0.25646529139481117</v>
      </c>
      <c r="AT118" s="314">
        <f t="shared" si="89"/>
        <v>0.42821503861756571</v>
      </c>
      <c r="AU118" s="314">
        <f t="shared" si="100"/>
        <v>-0.17174974722275457</v>
      </c>
      <c r="AV118" s="128">
        <f t="shared" si="91"/>
        <v>1.6696802763784411</v>
      </c>
      <c r="AW118" s="129">
        <f t="shared" si="101"/>
        <v>-0.66968027637844119</v>
      </c>
      <c r="AX118" s="205">
        <v>2003</v>
      </c>
      <c r="AY118" s="205" t="s">
        <v>451</v>
      </c>
      <c r="AZ118" s="205" t="s">
        <v>8</v>
      </c>
      <c r="BA118" s="205" t="s">
        <v>704</v>
      </c>
      <c r="BB118" s="506" t="s">
        <v>630</v>
      </c>
      <c r="BC118" s="124">
        <v>89.883930000000007</v>
      </c>
      <c r="BD118" s="125">
        <v>13.8728</v>
      </c>
      <c r="BE118" s="126">
        <v>17.409690000000001</v>
      </c>
      <c r="BF118" s="124">
        <f t="shared" si="79"/>
        <v>72.474240000000009</v>
      </c>
      <c r="BG118" s="125">
        <f t="shared" si="80"/>
        <v>76.011130000000009</v>
      </c>
      <c r="BH118" s="126">
        <f t="shared" si="102"/>
        <v>-3.5368900000000014</v>
      </c>
      <c r="BI118" s="314">
        <f t="shared" si="81"/>
        <v>0.80630920343603141</v>
      </c>
      <c r="BJ118" s="314">
        <f t="shared" si="82"/>
        <v>0.84565872898525918</v>
      </c>
      <c r="BK118" s="314">
        <f t="shared" si="103"/>
        <v>-3.9349525549227778E-2</v>
      </c>
      <c r="BL118" s="128">
        <f t="shared" si="84"/>
        <v>1.0488020295211098</v>
      </c>
      <c r="BM118" s="129">
        <f t="shared" si="104"/>
        <v>-4.880202952110986E-2</v>
      </c>
    </row>
    <row r="119" spans="1:65" ht="11.45" customHeight="1">
      <c r="A119" s="499">
        <v>2002</v>
      </c>
      <c r="B119" s="369" t="s">
        <v>512</v>
      </c>
      <c r="C119" s="205" t="s">
        <v>451</v>
      </c>
      <c r="D119" s="205" t="s">
        <v>10</v>
      </c>
      <c r="E119" s="205" t="s">
        <v>705</v>
      </c>
      <c r="F119" s="506" t="s">
        <v>630</v>
      </c>
      <c r="G119" s="124">
        <v>34.280160000000002</v>
      </c>
      <c r="H119" s="125">
        <v>10.806229999999999</v>
      </c>
      <c r="I119" s="126">
        <v>14.14546</v>
      </c>
      <c r="J119" s="125">
        <f t="shared" si="65"/>
        <v>20.134700000000002</v>
      </c>
      <c r="K119" s="125">
        <f t="shared" si="66"/>
        <v>23.473930000000003</v>
      </c>
      <c r="L119" s="125">
        <f t="shared" si="93"/>
        <v>-3.3392300000000006</v>
      </c>
      <c r="M119" s="128">
        <f t="shared" si="67"/>
        <v>0.58735723520543659</v>
      </c>
      <c r="N119" s="314">
        <f t="shared" si="68"/>
        <v>0.68476722395694778</v>
      </c>
      <c r="O119" s="129">
        <f t="shared" si="94"/>
        <v>-9.7409988751511092E-2</v>
      </c>
      <c r="P119" s="128">
        <f t="shared" si="70"/>
        <v>1.1658445370430153</v>
      </c>
      <c r="Q119" s="129">
        <f t="shared" si="95"/>
        <v>-0.1658445370430153</v>
      </c>
      <c r="R119" s="205">
        <v>2002</v>
      </c>
      <c r="S119" s="205" t="s">
        <v>451</v>
      </c>
      <c r="T119" s="205" t="s">
        <v>10</v>
      </c>
      <c r="U119" s="205" t="s">
        <v>705</v>
      </c>
      <c r="V119" s="506" t="s">
        <v>630</v>
      </c>
      <c r="W119" s="124">
        <v>22.931560000000001</v>
      </c>
      <c r="X119" s="125">
        <v>9.3281220000000005</v>
      </c>
      <c r="Y119" s="126">
        <v>12.333170000000001</v>
      </c>
      <c r="Z119" s="125">
        <f t="shared" si="72"/>
        <v>10.59839</v>
      </c>
      <c r="AA119" s="125">
        <f t="shared" si="73"/>
        <v>13.603438000000001</v>
      </c>
      <c r="AB119" s="125">
        <f t="shared" si="96"/>
        <v>-3.0050480000000004</v>
      </c>
      <c r="AC119" s="128">
        <f t="shared" si="74"/>
        <v>0.46217483677516924</v>
      </c>
      <c r="AD119" s="314">
        <f t="shared" si="75"/>
        <v>0.5932190396117839</v>
      </c>
      <c r="AE119" s="129">
        <f t="shared" si="97"/>
        <v>-0.13104420283661469</v>
      </c>
      <c r="AF119" s="128">
        <f t="shared" si="77"/>
        <v>1.2835381600412894</v>
      </c>
      <c r="AG119" s="129">
        <f t="shared" si="98"/>
        <v>-0.28353816004128934</v>
      </c>
      <c r="AH119" s="205">
        <v>2002</v>
      </c>
      <c r="AI119" s="205" t="s">
        <v>451</v>
      </c>
      <c r="AJ119" s="205" t="s">
        <v>10</v>
      </c>
      <c r="AK119" s="205" t="s">
        <v>705</v>
      </c>
      <c r="AL119" s="506" t="s">
        <v>630</v>
      </c>
      <c r="AM119" s="124">
        <v>21.00149</v>
      </c>
      <c r="AN119" s="125">
        <v>11.801909999999999</v>
      </c>
      <c r="AO119" s="126">
        <v>15.47634</v>
      </c>
      <c r="AP119" s="124">
        <f t="shared" si="86"/>
        <v>5.52515</v>
      </c>
      <c r="AQ119" s="125">
        <f t="shared" si="87"/>
        <v>9.199580000000001</v>
      </c>
      <c r="AR119" s="126">
        <f t="shared" si="99"/>
        <v>-3.674430000000001</v>
      </c>
      <c r="AS119" s="314">
        <f t="shared" si="88"/>
        <v>0.2630837145364448</v>
      </c>
      <c r="AT119" s="314">
        <f t="shared" si="89"/>
        <v>0.43804415781927858</v>
      </c>
      <c r="AU119" s="314">
        <f t="shared" si="100"/>
        <v>-0.17496044328283378</v>
      </c>
      <c r="AV119" s="128">
        <f t="shared" si="91"/>
        <v>1.6650371483127158</v>
      </c>
      <c r="AW119" s="129">
        <f t="shared" si="101"/>
        <v>-0.66503714831271565</v>
      </c>
      <c r="AX119" s="205">
        <v>2002</v>
      </c>
      <c r="AY119" s="205" t="s">
        <v>451</v>
      </c>
      <c r="AZ119" s="205" t="s">
        <v>10</v>
      </c>
      <c r="BA119" s="205" t="s">
        <v>705</v>
      </c>
      <c r="BB119" s="506" t="s">
        <v>630</v>
      </c>
      <c r="BC119" s="124">
        <v>89.782340000000005</v>
      </c>
      <c r="BD119" s="125">
        <v>14.951639999999999</v>
      </c>
      <c r="BE119" s="126">
        <v>19.171389999999999</v>
      </c>
      <c r="BF119" s="124">
        <f t="shared" si="79"/>
        <v>70.610950000000003</v>
      </c>
      <c r="BG119" s="125">
        <f t="shared" si="80"/>
        <v>74.830700000000007</v>
      </c>
      <c r="BH119" s="126">
        <f t="shared" si="102"/>
        <v>-4.2197499999999994</v>
      </c>
      <c r="BI119" s="314">
        <f t="shared" si="81"/>
        <v>0.78646814061651771</v>
      </c>
      <c r="BJ119" s="314">
        <f t="shared" si="82"/>
        <v>0.83346791807832143</v>
      </c>
      <c r="BK119" s="314">
        <f t="shared" si="103"/>
        <v>-4.6999777461803727E-2</v>
      </c>
      <c r="BL119" s="128">
        <f t="shared" si="84"/>
        <v>1.0597605612160721</v>
      </c>
      <c r="BM119" s="129">
        <f t="shared" si="104"/>
        <v>-5.9760561216072004E-2</v>
      </c>
    </row>
    <row r="120" spans="1:65" ht="11.45" customHeight="1">
      <c r="A120" s="499">
        <v>2001</v>
      </c>
      <c r="B120" s="369" t="s">
        <v>512</v>
      </c>
      <c r="C120" s="205" t="s">
        <v>451</v>
      </c>
      <c r="D120" s="205" t="s">
        <v>10</v>
      </c>
      <c r="E120" s="205" t="s">
        <v>617</v>
      </c>
      <c r="F120" s="506" t="s">
        <v>630</v>
      </c>
      <c r="G120" s="124">
        <v>32.72672</v>
      </c>
      <c r="H120" s="125">
        <v>9.8406190000000002</v>
      </c>
      <c r="I120" s="126">
        <v>12.94755</v>
      </c>
      <c r="J120" s="125">
        <f t="shared" si="65"/>
        <v>19.779170000000001</v>
      </c>
      <c r="K120" s="125">
        <f t="shared" si="66"/>
        <v>22.886101</v>
      </c>
      <c r="L120" s="125">
        <f t="shared" si="93"/>
        <v>-3.1069309999999994</v>
      </c>
      <c r="M120" s="128">
        <f t="shared" si="67"/>
        <v>0.60437373497863522</v>
      </c>
      <c r="N120" s="314">
        <f t="shared" si="68"/>
        <v>0.69930934111331655</v>
      </c>
      <c r="O120" s="129">
        <f t="shared" si="94"/>
        <v>-9.4935606134681369E-2</v>
      </c>
      <c r="P120" s="128">
        <f t="shared" si="70"/>
        <v>1.1570809594133626</v>
      </c>
      <c r="Q120" s="129">
        <f t="shared" si="95"/>
        <v>-0.15708095941336261</v>
      </c>
      <c r="R120" s="205">
        <v>2001</v>
      </c>
      <c r="S120" s="205" t="s">
        <v>451</v>
      </c>
      <c r="T120" s="205" t="s">
        <v>10</v>
      </c>
      <c r="U120" s="205" t="s">
        <v>617</v>
      </c>
      <c r="V120" s="506" t="s">
        <v>630</v>
      </c>
      <c r="W120" s="124">
        <v>21.508569999999999</v>
      </c>
      <c r="X120" s="125">
        <v>8.3420339999999999</v>
      </c>
      <c r="Y120" s="126">
        <v>11.0581</v>
      </c>
      <c r="Z120" s="125">
        <f t="shared" si="72"/>
        <v>10.450469999999999</v>
      </c>
      <c r="AA120" s="125">
        <f t="shared" si="73"/>
        <v>13.166535999999999</v>
      </c>
      <c r="AB120" s="125">
        <f t="shared" si="96"/>
        <v>-2.7160659999999996</v>
      </c>
      <c r="AC120" s="128">
        <f t="shared" si="74"/>
        <v>0.48587470017765011</v>
      </c>
      <c r="AD120" s="314">
        <f t="shared" si="75"/>
        <v>0.61215301621632678</v>
      </c>
      <c r="AE120" s="129">
        <f t="shared" si="97"/>
        <v>-0.12627831603867667</v>
      </c>
      <c r="AF120" s="128">
        <f t="shared" si="77"/>
        <v>1.2598989327752723</v>
      </c>
      <c r="AG120" s="129">
        <f t="shared" si="98"/>
        <v>-0.25989893277527232</v>
      </c>
      <c r="AH120" s="205">
        <v>2001</v>
      </c>
      <c r="AI120" s="205" t="s">
        <v>451</v>
      </c>
      <c r="AJ120" s="205" t="s">
        <v>10</v>
      </c>
      <c r="AK120" s="205" t="s">
        <v>617</v>
      </c>
      <c r="AL120" s="506" t="s">
        <v>630</v>
      </c>
      <c r="AM120" s="124">
        <v>19.13288</v>
      </c>
      <c r="AN120" s="125">
        <v>10.47226</v>
      </c>
      <c r="AO120" s="126">
        <v>14.05344</v>
      </c>
      <c r="AP120" s="124">
        <f t="shared" si="86"/>
        <v>5.07944</v>
      </c>
      <c r="AQ120" s="125">
        <f t="shared" si="87"/>
        <v>8.6606199999999998</v>
      </c>
      <c r="AR120" s="126">
        <f t="shared" si="99"/>
        <v>-3.5811799999999998</v>
      </c>
      <c r="AS120" s="314">
        <f t="shared" si="88"/>
        <v>0.26548224835989143</v>
      </c>
      <c r="AT120" s="314">
        <f t="shared" si="89"/>
        <v>0.45265636955858185</v>
      </c>
      <c r="AU120" s="314">
        <f t="shared" si="100"/>
        <v>-0.18717412119869042</v>
      </c>
      <c r="AV120" s="128">
        <f t="shared" si="91"/>
        <v>1.7050344132424047</v>
      </c>
      <c r="AW120" s="129">
        <f t="shared" si="101"/>
        <v>-0.70503441324240468</v>
      </c>
      <c r="AX120" s="205">
        <v>2001</v>
      </c>
      <c r="AY120" s="205" t="s">
        <v>451</v>
      </c>
      <c r="AZ120" s="205" t="s">
        <v>10</v>
      </c>
      <c r="BA120" s="205" t="s">
        <v>617</v>
      </c>
      <c r="BB120" s="506" t="s">
        <v>630</v>
      </c>
      <c r="BC120" s="124">
        <v>89.59657</v>
      </c>
      <c r="BD120" s="125">
        <v>14.55875</v>
      </c>
      <c r="BE120" s="126">
        <v>18.505790000000001</v>
      </c>
      <c r="BF120" s="124">
        <f t="shared" si="79"/>
        <v>71.090779999999995</v>
      </c>
      <c r="BG120" s="125">
        <f t="shared" si="80"/>
        <v>75.037819999999996</v>
      </c>
      <c r="BH120" s="126">
        <f t="shared" si="102"/>
        <v>-3.9470400000000012</v>
      </c>
      <c r="BI120" s="314">
        <f t="shared" si="81"/>
        <v>0.79345425834939887</v>
      </c>
      <c r="BJ120" s="314">
        <f t="shared" si="82"/>
        <v>0.83750773048566474</v>
      </c>
      <c r="BK120" s="314">
        <f t="shared" si="103"/>
        <v>-4.4053472136265946E-2</v>
      </c>
      <c r="BL120" s="128">
        <f t="shared" si="84"/>
        <v>1.0555211238363118</v>
      </c>
      <c r="BM120" s="129">
        <f t="shared" si="104"/>
        <v>-5.5521123836311845E-2</v>
      </c>
    </row>
    <row r="121" spans="1:65" ht="11.45" customHeight="1">
      <c r="A121" s="499">
        <v>2000</v>
      </c>
      <c r="B121" s="369" t="s">
        <v>512</v>
      </c>
      <c r="C121" s="205" t="s">
        <v>451</v>
      </c>
      <c r="D121" s="205" t="s">
        <v>10</v>
      </c>
      <c r="E121" s="205" t="s">
        <v>105</v>
      </c>
      <c r="F121" s="506" t="s">
        <v>630</v>
      </c>
      <c r="G121" s="124">
        <v>32.02581</v>
      </c>
      <c r="H121" s="125">
        <v>9.534967</v>
      </c>
      <c r="I121" s="126">
        <v>12.36811</v>
      </c>
      <c r="J121" s="125">
        <f t="shared" si="65"/>
        <v>19.657699999999998</v>
      </c>
      <c r="K121" s="125">
        <f t="shared" si="66"/>
        <v>22.490842999999998</v>
      </c>
      <c r="L121" s="125">
        <f t="shared" si="93"/>
        <v>-2.8331429999999997</v>
      </c>
      <c r="M121" s="128">
        <f t="shared" si="67"/>
        <v>0.61380805044431341</v>
      </c>
      <c r="N121" s="314">
        <f t="shared" si="68"/>
        <v>0.7022724171535395</v>
      </c>
      <c r="O121" s="129">
        <f t="shared" si="94"/>
        <v>-8.8464366709226083E-2</v>
      </c>
      <c r="P121" s="128">
        <f t="shared" si="70"/>
        <v>1.1441238293391394</v>
      </c>
      <c r="Q121" s="129">
        <f t="shared" si="95"/>
        <v>-0.14412382933913936</v>
      </c>
      <c r="R121" s="205">
        <v>2000</v>
      </c>
      <c r="S121" s="205" t="s">
        <v>451</v>
      </c>
      <c r="T121" s="205" t="s">
        <v>10</v>
      </c>
      <c r="U121" s="205" t="s">
        <v>105</v>
      </c>
      <c r="V121" s="506" t="s">
        <v>630</v>
      </c>
      <c r="W121" s="124">
        <v>21.092179999999999</v>
      </c>
      <c r="X121" s="125">
        <v>8.2299810000000004</v>
      </c>
      <c r="Y121" s="126">
        <v>10.69279</v>
      </c>
      <c r="Z121" s="125">
        <f t="shared" si="72"/>
        <v>10.399389999999999</v>
      </c>
      <c r="AA121" s="125">
        <f t="shared" si="73"/>
        <v>12.862198999999999</v>
      </c>
      <c r="AB121" s="125">
        <f t="shared" si="96"/>
        <v>-2.462809</v>
      </c>
      <c r="AC121" s="128">
        <f t="shared" si="74"/>
        <v>0.49304481566153896</v>
      </c>
      <c r="AD121" s="314">
        <f t="shared" si="75"/>
        <v>0.60980889599842214</v>
      </c>
      <c r="AE121" s="129">
        <f t="shared" si="97"/>
        <v>-0.11676408033688315</v>
      </c>
      <c r="AF121" s="128">
        <f t="shared" si="77"/>
        <v>1.2368224482397525</v>
      </c>
      <c r="AG121" s="129">
        <f t="shared" si="98"/>
        <v>-0.23682244823975257</v>
      </c>
      <c r="AH121" s="205">
        <v>2000</v>
      </c>
      <c r="AI121" s="205" t="s">
        <v>451</v>
      </c>
      <c r="AJ121" s="205" t="s">
        <v>10</v>
      </c>
      <c r="AK121" s="205" t="s">
        <v>105</v>
      </c>
      <c r="AL121" s="506" t="s">
        <v>630</v>
      </c>
      <c r="AM121" s="124">
        <v>18.740480000000002</v>
      </c>
      <c r="AN121" s="125">
        <v>10.069459999999999</v>
      </c>
      <c r="AO121" s="126">
        <v>13.20166</v>
      </c>
      <c r="AP121" s="124">
        <f t="shared" si="86"/>
        <v>5.5388200000000012</v>
      </c>
      <c r="AQ121" s="125">
        <f t="shared" si="87"/>
        <v>8.6710200000000022</v>
      </c>
      <c r="AR121" s="126">
        <f t="shared" si="99"/>
        <v>-3.132200000000001</v>
      </c>
      <c r="AS121" s="314">
        <f t="shared" si="88"/>
        <v>0.29555379584727826</v>
      </c>
      <c r="AT121" s="314">
        <f t="shared" si="89"/>
        <v>0.46268932279215907</v>
      </c>
      <c r="AU121" s="314">
        <f t="shared" si="100"/>
        <v>-0.16713552694488085</v>
      </c>
      <c r="AV121" s="128">
        <f t="shared" si="91"/>
        <v>1.5654995107261114</v>
      </c>
      <c r="AW121" s="129">
        <f t="shared" si="101"/>
        <v>-0.56549951072611138</v>
      </c>
      <c r="AX121" s="205">
        <v>2000</v>
      </c>
      <c r="AY121" s="205" t="s">
        <v>451</v>
      </c>
      <c r="AZ121" s="205" t="s">
        <v>10</v>
      </c>
      <c r="BA121" s="205" t="s">
        <v>105</v>
      </c>
      <c r="BB121" s="506" t="s">
        <v>630</v>
      </c>
      <c r="BC121" s="124">
        <v>89.466189999999997</v>
      </c>
      <c r="BD121" s="125">
        <v>13.89892</v>
      </c>
      <c r="BE121" s="126">
        <v>17.748809999999999</v>
      </c>
      <c r="BF121" s="124">
        <f t="shared" si="79"/>
        <v>71.717379999999991</v>
      </c>
      <c r="BG121" s="125">
        <f t="shared" si="80"/>
        <v>75.567269999999994</v>
      </c>
      <c r="BH121" s="126">
        <f t="shared" si="102"/>
        <v>-3.8498899999999985</v>
      </c>
      <c r="BI121" s="314">
        <f t="shared" si="81"/>
        <v>0.80161433050854181</v>
      </c>
      <c r="BJ121" s="314">
        <f t="shared" si="82"/>
        <v>0.84464611715330673</v>
      </c>
      <c r="BK121" s="314">
        <f t="shared" si="103"/>
        <v>-4.3031786644764897E-2</v>
      </c>
      <c r="BL121" s="128">
        <f t="shared" si="84"/>
        <v>1.0536814088858237</v>
      </c>
      <c r="BM121" s="129">
        <f t="shared" si="104"/>
        <v>-5.3681408885823755E-2</v>
      </c>
    </row>
    <row r="122" spans="1:65" ht="11.45" customHeight="1">
      <c r="A122" s="499">
        <v>1998</v>
      </c>
      <c r="B122" s="369" t="s">
        <v>512</v>
      </c>
      <c r="C122" s="205" t="s">
        <v>451</v>
      </c>
      <c r="D122" s="205" t="s">
        <v>10</v>
      </c>
      <c r="E122" s="205" t="s">
        <v>618</v>
      </c>
      <c r="F122" s="506" t="s">
        <v>630</v>
      </c>
      <c r="G122" s="124">
        <v>30.928879999999999</v>
      </c>
      <c r="H122" s="125">
        <v>8.526135</v>
      </c>
      <c r="I122" s="126">
        <v>11.406549999999999</v>
      </c>
      <c r="J122" s="125">
        <f t="shared" si="65"/>
        <v>19.52233</v>
      </c>
      <c r="K122" s="125">
        <f t="shared" si="66"/>
        <v>22.402744999999999</v>
      </c>
      <c r="L122" s="125">
        <f t="shared" si="93"/>
        <v>-2.8804149999999993</v>
      </c>
      <c r="M122" s="128">
        <f t="shared" si="67"/>
        <v>0.63120067716645412</v>
      </c>
      <c r="N122" s="314">
        <f t="shared" si="68"/>
        <v>0.72433094893833849</v>
      </c>
      <c r="O122" s="129">
        <f t="shared" si="94"/>
        <v>-9.3130271771884376E-2</v>
      </c>
      <c r="P122" s="128">
        <f t="shared" si="70"/>
        <v>1.1475446322237151</v>
      </c>
      <c r="Q122" s="129">
        <f t="shared" si="95"/>
        <v>-0.14754463222371506</v>
      </c>
      <c r="R122" s="205">
        <v>1998</v>
      </c>
      <c r="S122" s="205" t="s">
        <v>451</v>
      </c>
      <c r="T122" s="205" t="s">
        <v>10</v>
      </c>
      <c r="U122" s="205" t="s">
        <v>618</v>
      </c>
      <c r="V122" s="506" t="s">
        <v>630</v>
      </c>
      <c r="W122" s="124">
        <v>19.882020000000001</v>
      </c>
      <c r="X122" s="125">
        <v>7.2421959999999999</v>
      </c>
      <c r="Y122" s="126">
        <v>9.6532710000000002</v>
      </c>
      <c r="Z122" s="125">
        <f t="shared" si="72"/>
        <v>10.228749000000001</v>
      </c>
      <c r="AA122" s="125">
        <f t="shared" si="73"/>
        <v>12.639824000000001</v>
      </c>
      <c r="AB122" s="125">
        <f t="shared" si="96"/>
        <v>-2.4110750000000003</v>
      </c>
      <c r="AC122" s="128">
        <f t="shared" si="74"/>
        <v>0.51447232222882788</v>
      </c>
      <c r="AD122" s="314">
        <f t="shared" si="75"/>
        <v>0.6357414387471696</v>
      </c>
      <c r="AE122" s="129">
        <f t="shared" si="97"/>
        <v>-0.12126911651834171</v>
      </c>
      <c r="AF122" s="128">
        <f t="shared" si="77"/>
        <v>1.2357155308044023</v>
      </c>
      <c r="AG122" s="129">
        <f t="shared" si="98"/>
        <v>-0.23571553080440238</v>
      </c>
      <c r="AH122" s="205">
        <v>1998</v>
      </c>
      <c r="AI122" s="205" t="s">
        <v>451</v>
      </c>
      <c r="AJ122" s="205" t="s">
        <v>10</v>
      </c>
      <c r="AK122" s="205" t="s">
        <v>618</v>
      </c>
      <c r="AL122" s="506" t="s">
        <v>630</v>
      </c>
      <c r="AM122" s="124">
        <v>18.145209999999999</v>
      </c>
      <c r="AN122" s="125">
        <v>9.0825119999999995</v>
      </c>
      <c r="AO122" s="126">
        <v>13.06542</v>
      </c>
      <c r="AP122" s="124">
        <f t="shared" si="86"/>
        <v>5.0797899999999991</v>
      </c>
      <c r="AQ122" s="125">
        <f t="shared" si="87"/>
        <v>9.0626979999999993</v>
      </c>
      <c r="AR122" s="126">
        <f t="shared" si="99"/>
        <v>-3.9829080000000001</v>
      </c>
      <c r="AS122" s="314">
        <f t="shared" si="88"/>
        <v>0.27995211959519894</v>
      </c>
      <c r="AT122" s="314">
        <f t="shared" si="89"/>
        <v>0.49945401568788678</v>
      </c>
      <c r="AU122" s="314">
        <f t="shared" si="100"/>
        <v>-0.21950189609268783</v>
      </c>
      <c r="AV122" s="128">
        <f t="shared" si="91"/>
        <v>1.7840694201925671</v>
      </c>
      <c r="AW122" s="129">
        <f t="shared" si="101"/>
        <v>-0.7840694201925672</v>
      </c>
      <c r="AX122" s="205">
        <v>1998</v>
      </c>
      <c r="AY122" s="205" t="s">
        <v>451</v>
      </c>
      <c r="AZ122" s="205" t="s">
        <v>10</v>
      </c>
      <c r="BA122" s="205" t="s">
        <v>618</v>
      </c>
      <c r="BB122" s="506" t="s">
        <v>630</v>
      </c>
      <c r="BC122" s="124">
        <v>89.243709999999993</v>
      </c>
      <c r="BD122" s="125">
        <v>12.81744</v>
      </c>
      <c r="BE122" s="126">
        <v>16.324580000000001</v>
      </c>
      <c r="BF122" s="124">
        <f t="shared" si="79"/>
        <v>72.919129999999996</v>
      </c>
      <c r="BG122" s="125">
        <f t="shared" si="80"/>
        <v>76.426269999999988</v>
      </c>
      <c r="BH122" s="126">
        <f t="shared" si="102"/>
        <v>-3.5071400000000015</v>
      </c>
      <c r="BI122" s="314">
        <f t="shared" si="81"/>
        <v>0.81707864901627247</v>
      </c>
      <c r="BJ122" s="314">
        <f t="shared" si="82"/>
        <v>0.85637710489624419</v>
      </c>
      <c r="BK122" s="314">
        <f t="shared" si="103"/>
        <v>-3.9298455879971841E-2</v>
      </c>
      <c r="BL122" s="128">
        <f t="shared" si="84"/>
        <v>1.048096295169731</v>
      </c>
      <c r="BM122" s="129">
        <f t="shared" si="104"/>
        <v>-4.8096295169731205E-2</v>
      </c>
    </row>
    <row r="123" spans="1:65" ht="11.45" customHeight="1">
      <c r="A123" s="499">
        <v>1995</v>
      </c>
      <c r="B123" s="369" t="s">
        <v>512</v>
      </c>
      <c r="C123" s="205" t="s">
        <v>451</v>
      </c>
      <c r="D123" s="205" t="s">
        <v>12</v>
      </c>
      <c r="E123" s="205" t="s">
        <v>619</v>
      </c>
      <c r="F123" s="506" t="s">
        <v>630</v>
      </c>
      <c r="G123" s="124">
        <v>29.842120000000001</v>
      </c>
      <c r="H123" s="125">
        <v>9.1299060000000001</v>
      </c>
      <c r="I123" s="126">
        <v>12.003959999999999</v>
      </c>
      <c r="J123" s="125">
        <f t="shared" si="65"/>
        <v>17.838160000000002</v>
      </c>
      <c r="K123" s="125">
        <f t="shared" si="66"/>
        <v>20.712214000000003</v>
      </c>
      <c r="L123" s="125">
        <f t="shared" si="93"/>
        <v>-2.8740539999999992</v>
      </c>
      <c r="M123" s="128">
        <f t="shared" si="67"/>
        <v>0.59775109811233251</v>
      </c>
      <c r="N123" s="314">
        <f t="shared" si="68"/>
        <v>0.69405973838319801</v>
      </c>
      <c r="O123" s="129">
        <f t="shared" si="94"/>
        <v>-9.6308640270865442E-2</v>
      </c>
      <c r="P123" s="128">
        <f t="shared" si="70"/>
        <v>1.1611182991967781</v>
      </c>
      <c r="Q123" s="129">
        <f t="shared" si="95"/>
        <v>-0.16111829919677809</v>
      </c>
      <c r="R123" s="205">
        <v>1995</v>
      </c>
      <c r="S123" s="205" t="s">
        <v>451</v>
      </c>
      <c r="T123" s="205" t="s">
        <v>12</v>
      </c>
      <c r="U123" s="205" t="s">
        <v>619</v>
      </c>
      <c r="V123" s="506" t="s">
        <v>630</v>
      </c>
      <c r="W123" s="124">
        <v>18.920839999999998</v>
      </c>
      <c r="X123" s="125">
        <v>7.6201619999999997</v>
      </c>
      <c r="Y123" s="126">
        <v>10.2372</v>
      </c>
      <c r="Z123" s="125">
        <f t="shared" si="72"/>
        <v>8.6836399999999987</v>
      </c>
      <c r="AA123" s="125">
        <f t="shared" si="73"/>
        <v>11.300677999999998</v>
      </c>
      <c r="AB123" s="125">
        <f t="shared" si="96"/>
        <v>-2.617038</v>
      </c>
      <c r="AC123" s="128">
        <f t="shared" si="74"/>
        <v>0.4589457973324651</v>
      </c>
      <c r="AD123" s="314">
        <f t="shared" si="75"/>
        <v>0.59726090384993469</v>
      </c>
      <c r="AE123" s="129">
        <f t="shared" si="97"/>
        <v>-0.13831510651746964</v>
      </c>
      <c r="AF123" s="128">
        <f t="shared" si="77"/>
        <v>1.3013756903786891</v>
      </c>
      <c r="AG123" s="129">
        <f t="shared" si="98"/>
        <v>-0.30137569037868916</v>
      </c>
      <c r="AH123" s="205">
        <v>1995</v>
      </c>
      <c r="AI123" s="205" t="s">
        <v>451</v>
      </c>
      <c r="AJ123" s="205" t="s">
        <v>12</v>
      </c>
      <c r="AK123" s="205" t="s">
        <v>619</v>
      </c>
      <c r="AL123" s="506" t="s">
        <v>630</v>
      </c>
      <c r="AM123" s="124">
        <v>15.156090000000001</v>
      </c>
      <c r="AN123" s="125">
        <v>8.6829900000000002</v>
      </c>
      <c r="AO123" s="126">
        <v>12.460800000000001</v>
      </c>
      <c r="AP123" s="124">
        <f t="shared" si="86"/>
        <v>2.69529</v>
      </c>
      <c r="AQ123" s="125">
        <f t="shared" si="87"/>
        <v>6.4731000000000005</v>
      </c>
      <c r="AR123" s="126">
        <f t="shared" si="99"/>
        <v>-3.7778100000000006</v>
      </c>
      <c r="AS123" s="314">
        <f t="shared" si="88"/>
        <v>0.17783544436592813</v>
      </c>
      <c r="AT123" s="314">
        <f t="shared" si="89"/>
        <v>0.42709564274163059</v>
      </c>
      <c r="AU123" s="314">
        <f t="shared" si="100"/>
        <v>-0.24926019837570246</v>
      </c>
      <c r="AV123" s="128">
        <f t="shared" si="91"/>
        <v>2.4016339614661133</v>
      </c>
      <c r="AW123" s="129">
        <f t="shared" si="101"/>
        <v>-1.4016339614661133</v>
      </c>
      <c r="AX123" s="205">
        <v>1995</v>
      </c>
      <c r="AY123" s="205" t="s">
        <v>451</v>
      </c>
      <c r="AZ123" s="205" t="s">
        <v>12</v>
      </c>
      <c r="BA123" s="205" t="s">
        <v>619</v>
      </c>
      <c r="BB123" s="506" t="s">
        <v>630</v>
      </c>
      <c r="BC123" s="124">
        <v>88.137860000000003</v>
      </c>
      <c r="BD123" s="125">
        <v>14.8506</v>
      </c>
      <c r="BE123" s="126">
        <v>17.610610000000001</v>
      </c>
      <c r="BF123" s="124">
        <f t="shared" si="79"/>
        <v>70.527250000000009</v>
      </c>
      <c r="BG123" s="125">
        <f t="shared" si="80"/>
        <v>73.287260000000003</v>
      </c>
      <c r="BH123" s="126">
        <f t="shared" si="102"/>
        <v>-2.7600100000000012</v>
      </c>
      <c r="BI123" s="314">
        <f t="shared" si="81"/>
        <v>0.80019244851191085</v>
      </c>
      <c r="BJ123" s="314">
        <f t="shared" si="82"/>
        <v>0.83150714119902613</v>
      </c>
      <c r="BK123" s="314">
        <f t="shared" si="103"/>
        <v>-3.1314692687115404E-2</v>
      </c>
      <c r="BL123" s="128">
        <f t="shared" si="84"/>
        <v>1.0391339517704148</v>
      </c>
      <c r="BM123" s="129">
        <f t="shared" si="104"/>
        <v>-3.9133951770414996E-2</v>
      </c>
    </row>
    <row r="124" spans="1:65" ht="11.45" customHeight="1">
      <c r="A124" s="499">
        <v>1994</v>
      </c>
      <c r="B124" s="369" t="s">
        <v>512</v>
      </c>
      <c r="C124" s="205" t="s">
        <v>451</v>
      </c>
      <c r="D124" s="205" t="s">
        <v>12</v>
      </c>
      <c r="E124" s="205" t="s">
        <v>106</v>
      </c>
      <c r="F124" s="506" t="s">
        <v>630</v>
      </c>
      <c r="G124" s="124">
        <v>30.194430000000001</v>
      </c>
      <c r="H124" s="125">
        <v>9.8787299999999991</v>
      </c>
      <c r="I124" s="126">
        <v>13.236940000000001</v>
      </c>
      <c r="J124" s="125">
        <f t="shared" si="65"/>
        <v>16.95749</v>
      </c>
      <c r="K124" s="125">
        <f t="shared" si="66"/>
        <v>20.3157</v>
      </c>
      <c r="L124" s="125">
        <f t="shared" si="93"/>
        <v>-3.3582100000000015</v>
      </c>
      <c r="M124" s="128">
        <f t="shared" si="67"/>
        <v>0.56160987307924015</v>
      </c>
      <c r="N124" s="314">
        <f t="shared" si="68"/>
        <v>0.67282939270587316</v>
      </c>
      <c r="O124" s="129">
        <f t="shared" si="94"/>
        <v>-0.11121951962663316</v>
      </c>
      <c r="P124" s="128">
        <f t="shared" si="70"/>
        <v>1.1980369736323004</v>
      </c>
      <c r="Q124" s="129">
        <f t="shared" si="95"/>
        <v>-0.19803697363230063</v>
      </c>
      <c r="R124" s="205">
        <v>1994</v>
      </c>
      <c r="S124" s="205" t="s">
        <v>451</v>
      </c>
      <c r="T124" s="205" t="s">
        <v>12</v>
      </c>
      <c r="U124" s="205" t="s">
        <v>106</v>
      </c>
      <c r="V124" s="506" t="s">
        <v>630</v>
      </c>
      <c r="W124" s="124">
        <v>18.932359999999999</v>
      </c>
      <c r="X124" s="125">
        <v>8.2329749999999997</v>
      </c>
      <c r="Y124" s="126">
        <v>11.2163</v>
      </c>
      <c r="Z124" s="125">
        <f t="shared" si="72"/>
        <v>7.7160599999999988</v>
      </c>
      <c r="AA124" s="125">
        <f t="shared" si="73"/>
        <v>10.699384999999999</v>
      </c>
      <c r="AB124" s="125">
        <f t="shared" si="96"/>
        <v>-2.9833250000000007</v>
      </c>
      <c r="AC124" s="128">
        <f t="shared" si="74"/>
        <v>0.40755933227553243</v>
      </c>
      <c r="AD124" s="314">
        <f t="shared" si="75"/>
        <v>0.56513741551502295</v>
      </c>
      <c r="AE124" s="129">
        <f t="shared" si="97"/>
        <v>-0.15757808323949052</v>
      </c>
      <c r="AF124" s="128">
        <f t="shared" si="77"/>
        <v>1.3866383879855784</v>
      </c>
      <c r="AG124" s="129">
        <f t="shared" si="98"/>
        <v>-0.38663838798557826</v>
      </c>
      <c r="AH124" s="205">
        <v>1994</v>
      </c>
      <c r="AI124" s="205" t="s">
        <v>451</v>
      </c>
      <c r="AJ124" s="205" t="s">
        <v>12</v>
      </c>
      <c r="AK124" s="205" t="s">
        <v>106</v>
      </c>
      <c r="AL124" s="506" t="s">
        <v>630</v>
      </c>
      <c r="AM124" s="124">
        <v>17.885000000000002</v>
      </c>
      <c r="AN124" s="125">
        <v>10.14978</v>
      </c>
      <c r="AO124" s="126">
        <v>14.684240000000001</v>
      </c>
      <c r="AP124" s="124">
        <f t="shared" si="86"/>
        <v>3.2007600000000007</v>
      </c>
      <c r="AQ124" s="125">
        <f t="shared" si="87"/>
        <v>7.7352200000000018</v>
      </c>
      <c r="AR124" s="126">
        <f t="shared" si="99"/>
        <v>-4.534460000000001</v>
      </c>
      <c r="AS124" s="314">
        <f t="shared" si="88"/>
        <v>0.17896337713167462</v>
      </c>
      <c r="AT124" s="314">
        <f t="shared" si="89"/>
        <v>0.43249762370701711</v>
      </c>
      <c r="AU124" s="314">
        <f t="shared" si="100"/>
        <v>-0.25353424657534251</v>
      </c>
      <c r="AV124" s="128">
        <f t="shared" si="91"/>
        <v>2.4166822879566103</v>
      </c>
      <c r="AW124" s="129">
        <f t="shared" si="101"/>
        <v>-1.4166822879566103</v>
      </c>
      <c r="AX124" s="205">
        <v>1994</v>
      </c>
      <c r="AY124" s="205" t="s">
        <v>451</v>
      </c>
      <c r="AZ124" s="205" t="s">
        <v>12</v>
      </c>
      <c r="BA124" s="205" t="s">
        <v>106</v>
      </c>
      <c r="BB124" s="506" t="s">
        <v>630</v>
      </c>
      <c r="BC124" s="124">
        <v>87.519679999999994</v>
      </c>
      <c r="BD124" s="125">
        <v>15.5974</v>
      </c>
      <c r="BE124" s="126">
        <v>18.398140000000001</v>
      </c>
      <c r="BF124" s="124">
        <f t="shared" si="79"/>
        <v>69.121539999999996</v>
      </c>
      <c r="BG124" s="125">
        <f t="shared" si="80"/>
        <v>71.922280000000001</v>
      </c>
      <c r="BH124" s="126">
        <f t="shared" si="102"/>
        <v>-2.8007400000000011</v>
      </c>
      <c r="BI124" s="314">
        <f t="shared" si="81"/>
        <v>0.78978282370319453</v>
      </c>
      <c r="BJ124" s="314">
        <f t="shared" si="82"/>
        <v>0.82178408330560626</v>
      </c>
      <c r="BK124" s="314">
        <f t="shared" si="103"/>
        <v>-3.2001259602411722E-2</v>
      </c>
      <c r="BL124" s="128">
        <f t="shared" si="84"/>
        <v>1.0405190625093135</v>
      </c>
      <c r="BM124" s="129">
        <f t="shared" si="104"/>
        <v>-4.0519062509313322E-2</v>
      </c>
    </row>
    <row r="125" spans="1:65" ht="11.45" customHeight="1">
      <c r="A125" s="499">
        <v>1991</v>
      </c>
      <c r="B125" s="369" t="s">
        <v>512</v>
      </c>
      <c r="C125" s="205" t="s">
        <v>451</v>
      </c>
      <c r="D125" s="205" t="s">
        <v>14</v>
      </c>
      <c r="E125" s="205" t="s">
        <v>620</v>
      </c>
      <c r="F125" s="506" t="s">
        <v>630</v>
      </c>
      <c r="G125" s="124">
        <v>28.574680000000001</v>
      </c>
      <c r="H125" s="125">
        <v>10.18153</v>
      </c>
      <c r="I125" s="126">
        <v>14.36866</v>
      </c>
      <c r="J125" s="125">
        <f t="shared" si="65"/>
        <v>14.206020000000001</v>
      </c>
      <c r="K125" s="125">
        <f t="shared" si="66"/>
        <v>18.393149999999999</v>
      </c>
      <c r="L125" s="125">
        <f t="shared" si="93"/>
        <v>-4.1871299999999998</v>
      </c>
      <c r="M125" s="128">
        <f t="shared" si="67"/>
        <v>0.49715412386070468</v>
      </c>
      <c r="N125" s="314">
        <f t="shared" si="68"/>
        <v>0.64368699841957977</v>
      </c>
      <c r="O125" s="129">
        <f t="shared" si="94"/>
        <v>-0.14653287455887518</v>
      </c>
      <c r="P125" s="128">
        <f t="shared" si="70"/>
        <v>1.2947433552817749</v>
      </c>
      <c r="Q125" s="129">
        <f t="shared" si="95"/>
        <v>-0.29474335528177487</v>
      </c>
      <c r="R125" s="205">
        <v>1991</v>
      </c>
      <c r="S125" s="205" t="s">
        <v>451</v>
      </c>
      <c r="T125" s="205" t="s">
        <v>14</v>
      </c>
      <c r="U125" s="205" t="s">
        <v>620</v>
      </c>
      <c r="V125" s="506" t="s">
        <v>630</v>
      </c>
      <c r="W125" s="124">
        <v>16.966349999999998</v>
      </c>
      <c r="X125" s="125">
        <v>6.8881459999999999</v>
      </c>
      <c r="Y125" s="126">
        <v>10.885619999999999</v>
      </c>
      <c r="Z125" s="125">
        <f t="shared" si="72"/>
        <v>6.0807299999999991</v>
      </c>
      <c r="AA125" s="125">
        <f t="shared" si="73"/>
        <v>10.078203999999999</v>
      </c>
      <c r="AB125" s="125">
        <f t="shared" si="96"/>
        <v>-3.9974739999999995</v>
      </c>
      <c r="AC125" s="128">
        <f t="shared" si="74"/>
        <v>0.35839942002846809</v>
      </c>
      <c r="AD125" s="314">
        <f t="shared" si="75"/>
        <v>0.59401132241171495</v>
      </c>
      <c r="AE125" s="129">
        <f t="shared" si="97"/>
        <v>-0.23561190238324684</v>
      </c>
      <c r="AF125" s="128">
        <f t="shared" si="77"/>
        <v>1.657400345024364</v>
      </c>
      <c r="AG125" s="129">
        <f t="shared" si="98"/>
        <v>-0.65740034502436384</v>
      </c>
      <c r="AH125" s="205">
        <v>1991</v>
      </c>
      <c r="AI125" s="205" t="s">
        <v>451</v>
      </c>
      <c r="AJ125" s="205" t="s">
        <v>14</v>
      </c>
      <c r="AK125" s="205" t="s">
        <v>620</v>
      </c>
      <c r="AL125" s="506" t="s">
        <v>630</v>
      </c>
      <c r="AM125" s="124">
        <v>16.115659999999998</v>
      </c>
      <c r="AN125" s="125">
        <v>8.9584440000000001</v>
      </c>
      <c r="AO125" s="126">
        <v>13.94758</v>
      </c>
      <c r="AP125" s="124">
        <f t="shared" si="86"/>
        <v>2.168079999999998</v>
      </c>
      <c r="AQ125" s="125">
        <f t="shared" si="87"/>
        <v>7.1572159999999982</v>
      </c>
      <c r="AR125" s="126">
        <f t="shared" si="99"/>
        <v>-4.9891360000000002</v>
      </c>
      <c r="AS125" s="314">
        <f t="shared" si="88"/>
        <v>0.13453249820361055</v>
      </c>
      <c r="AT125" s="314">
        <f t="shared" si="89"/>
        <v>0.44411559936111827</v>
      </c>
      <c r="AU125" s="314">
        <f t="shared" si="100"/>
        <v>-0.3095831011575077</v>
      </c>
      <c r="AV125" s="128">
        <f t="shared" si="91"/>
        <v>3.301177078336595</v>
      </c>
      <c r="AW125" s="129">
        <f t="shared" si="101"/>
        <v>-2.301177078336595</v>
      </c>
      <c r="AX125" s="205">
        <v>1991</v>
      </c>
      <c r="AY125" s="205" t="s">
        <v>451</v>
      </c>
      <c r="AZ125" s="205" t="s">
        <v>14</v>
      </c>
      <c r="BA125" s="205" t="s">
        <v>620</v>
      </c>
      <c r="BB125" s="506" t="s">
        <v>630</v>
      </c>
      <c r="BC125" s="124">
        <v>88.390190000000004</v>
      </c>
      <c r="BD125" s="125">
        <v>24.330310000000001</v>
      </c>
      <c r="BE125" s="126">
        <v>28.330349999999999</v>
      </c>
      <c r="BF125" s="124">
        <f t="shared" si="79"/>
        <v>60.059840000000008</v>
      </c>
      <c r="BG125" s="125">
        <f t="shared" si="80"/>
        <v>64.059880000000007</v>
      </c>
      <c r="BH125" s="126">
        <f t="shared" si="102"/>
        <v>-4.0000399999999985</v>
      </c>
      <c r="BI125" s="314">
        <f t="shared" si="81"/>
        <v>0.67948535917843378</v>
      </c>
      <c r="BJ125" s="314">
        <f t="shared" si="82"/>
        <v>0.72473970244888042</v>
      </c>
      <c r="BK125" s="314">
        <f t="shared" si="103"/>
        <v>-4.5254343270446619E-2</v>
      </c>
      <c r="BL125" s="128">
        <f t="shared" si="84"/>
        <v>1.0666009100257343</v>
      </c>
      <c r="BM125" s="129">
        <f t="shared" si="104"/>
        <v>-6.6600910025734303E-2</v>
      </c>
    </row>
    <row r="126" spans="1:65" ht="11.45" customHeight="1">
      <c r="A126" s="499">
        <v>1989</v>
      </c>
      <c r="B126" s="369" t="s">
        <v>512</v>
      </c>
      <c r="C126" s="205" t="s">
        <v>451</v>
      </c>
      <c r="D126" s="205" t="s">
        <v>14</v>
      </c>
      <c r="E126" s="205" t="s">
        <v>107</v>
      </c>
      <c r="F126" s="506" t="s">
        <v>630</v>
      </c>
      <c r="G126" s="124">
        <v>26.63749</v>
      </c>
      <c r="H126" s="125">
        <v>8.1945879999999995</v>
      </c>
      <c r="I126" s="126">
        <v>12.265409999999999</v>
      </c>
      <c r="J126" s="125">
        <f t="shared" si="65"/>
        <v>14.37208</v>
      </c>
      <c r="K126" s="125">
        <f t="shared" si="66"/>
        <v>18.442902</v>
      </c>
      <c r="L126" s="125">
        <f t="shared" si="93"/>
        <v>-4.0708219999999997</v>
      </c>
      <c r="M126" s="128">
        <f t="shared" si="67"/>
        <v>0.53954332784357684</v>
      </c>
      <c r="N126" s="314">
        <f t="shared" si="68"/>
        <v>0.69236636034401144</v>
      </c>
      <c r="O126" s="129">
        <f t="shared" si="94"/>
        <v>-0.15282303250043452</v>
      </c>
      <c r="P126" s="128">
        <f t="shared" si="70"/>
        <v>1.2832451531024041</v>
      </c>
      <c r="Q126" s="129">
        <f t="shared" si="95"/>
        <v>-0.28324515310240406</v>
      </c>
      <c r="R126" s="205">
        <v>1989</v>
      </c>
      <c r="S126" s="205" t="s">
        <v>451</v>
      </c>
      <c r="T126" s="205" t="s">
        <v>14</v>
      </c>
      <c r="U126" s="205" t="s">
        <v>107</v>
      </c>
      <c r="V126" s="506" t="s">
        <v>630</v>
      </c>
      <c r="W126" s="124">
        <v>14.791090000000001</v>
      </c>
      <c r="X126" s="125">
        <v>6.1302789999999998</v>
      </c>
      <c r="Y126" s="126">
        <v>9.5080500000000008</v>
      </c>
      <c r="Z126" s="125">
        <f t="shared" si="72"/>
        <v>5.2830399999999997</v>
      </c>
      <c r="AA126" s="125">
        <f t="shared" si="73"/>
        <v>8.6608110000000007</v>
      </c>
      <c r="AB126" s="125">
        <f t="shared" si="96"/>
        <v>-3.377771000000001</v>
      </c>
      <c r="AC126" s="128">
        <f t="shared" si="74"/>
        <v>0.35717719248547602</v>
      </c>
      <c r="AD126" s="314">
        <f t="shared" si="75"/>
        <v>0.58554244480967932</v>
      </c>
      <c r="AE126" s="129">
        <f t="shared" si="97"/>
        <v>-0.22836525232420335</v>
      </c>
      <c r="AF126" s="128">
        <f t="shared" si="77"/>
        <v>1.6393612389836156</v>
      </c>
      <c r="AG126" s="129">
        <f t="shared" si="98"/>
        <v>-0.63936123898361574</v>
      </c>
      <c r="AH126" s="205">
        <v>1989</v>
      </c>
      <c r="AI126" s="205" t="s">
        <v>451</v>
      </c>
      <c r="AJ126" s="205" t="s">
        <v>14</v>
      </c>
      <c r="AK126" s="205" t="s">
        <v>107</v>
      </c>
      <c r="AL126" s="506" t="s">
        <v>630</v>
      </c>
      <c r="AM126" s="124">
        <v>12.065390000000001</v>
      </c>
      <c r="AN126" s="125">
        <v>5.8002279999999997</v>
      </c>
      <c r="AO126" s="126">
        <v>12.20096</v>
      </c>
      <c r="AP126" s="124">
        <f t="shared" si="86"/>
        <v>-0.13556999999999952</v>
      </c>
      <c r="AQ126" s="125">
        <f t="shared" si="87"/>
        <v>6.265162000000001</v>
      </c>
      <c r="AR126" s="126">
        <f t="shared" si="99"/>
        <v>-6.4007320000000005</v>
      </c>
      <c r="AS126" s="314">
        <f t="shared" si="88"/>
        <v>-1.1236271682887955E-2</v>
      </c>
      <c r="AT126" s="314">
        <f t="shared" si="89"/>
        <v>0.51926725949181918</v>
      </c>
      <c r="AU126" s="314">
        <f t="shared" si="100"/>
        <v>-0.53050353117470717</v>
      </c>
      <c r="AV126" s="128">
        <f t="shared" si="91"/>
        <v>-46.213483809102478</v>
      </c>
      <c r="AW126" s="129">
        <f t="shared" si="101"/>
        <v>47.213483809102478</v>
      </c>
      <c r="AX126" s="205">
        <v>1989</v>
      </c>
      <c r="AY126" s="205" t="s">
        <v>451</v>
      </c>
      <c r="AZ126" s="205" t="s">
        <v>14</v>
      </c>
      <c r="BA126" s="205" t="s">
        <v>107</v>
      </c>
      <c r="BB126" s="506" t="s">
        <v>630</v>
      </c>
      <c r="BC126" s="124">
        <v>88.527140000000003</v>
      </c>
      <c r="BD126" s="125">
        <v>18.560700000000001</v>
      </c>
      <c r="BE126" s="126">
        <v>22.621289999999998</v>
      </c>
      <c r="BF126" s="124">
        <f t="shared" si="79"/>
        <v>65.905850000000001</v>
      </c>
      <c r="BG126" s="125">
        <f t="shared" si="80"/>
        <v>69.966440000000006</v>
      </c>
      <c r="BH126" s="126">
        <f t="shared" si="102"/>
        <v>-4.0605899999999977</v>
      </c>
      <c r="BI126" s="314">
        <f t="shared" si="81"/>
        <v>0.7444705657496673</v>
      </c>
      <c r="BJ126" s="314">
        <f t="shared" si="82"/>
        <v>0.7903388723503324</v>
      </c>
      <c r="BK126" s="314">
        <f t="shared" si="103"/>
        <v>-4.5868306600665036E-2</v>
      </c>
      <c r="BL126" s="128">
        <f t="shared" si="84"/>
        <v>1.0616119813339788</v>
      </c>
      <c r="BM126" s="129">
        <f t="shared" si="104"/>
        <v>-6.161198133397866E-2</v>
      </c>
    </row>
    <row r="127" spans="1:65" ht="11.45" customHeight="1">
      <c r="A127" s="499">
        <v>1987</v>
      </c>
      <c r="B127" s="369" t="s">
        <v>512</v>
      </c>
      <c r="C127" s="205" t="s">
        <v>451</v>
      </c>
      <c r="D127" s="205" t="s">
        <v>16</v>
      </c>
      <c r="E127" s="205" t="s">
        <v>621</v>
      </c>
      <c r="F127" s="506" t="s">
        <v>630</v>
      </c>
      <c r="G127" s="124">
        <v>27.44276</v>
      </c>
      <c r="H127" s="125">
        <v>8.9780739999999994</v>
      </c>
      <c r="I127" s="126">
        <v>12.402979999999999</v>
      </c>
      <c r="J127" s="125">
        <f t="shared" si="65"/>
        <v>15.03978</v>
      </c>
      <c r="K127" s="125">
        <f t="shared" si="66"/>
        <v>18.464686</v>
      </c>
      <c r="L127" s="125">
        <f t="shared" si="93"/>
        <v>-3.424906</v>
      </c>
      <c r="M127" s="128">
        <f t="shared" si="67"/>
        <v>0.54804181503609695</v>
      </c>
      <c r="N127" s="314">
        <f t="shared" si="68"/>
        <v>0.67284362068538295</v>
      </c>
      <c r="O127" s="129">
        <f t="shared" si="94"/>
        <v>-0.124801805649286</v>
      </c>
      <c r="P127" s="128">
        <f t="shared" si="70"/>
        <v>1.2277231448864279</v>
      </c>
      <c r="Q127" s="129">
        <f t="shared" si="95"/>
        <v>-0.22772314488642786</v>
      </c>
      <c r="R127" s="205">
        <v>1987</v>
      </c>
      <c r="S127" s="205" t="s">
        <v>451</v>
      </c>
      <c r="T127" s="205" t="s">
        <v>16</v>
      </c>
      <c r="U127" s="205" t="s">
        <v>621</v>
      </c>
      <c r="V127" s="506" t="s">
        <v>630</v>
      </c>
      <c r="W127" s="124">
        <v>16.39152</v>
      </c>
      <c r="X127" s="125">
        <v>6.7613269999999996</v>
      </c>
      <c r="Y127" s="126">
        <v>9.2816259999999993</v>
      </c>
      <c r="Z127" s="125">
        <f t="shared" si="72"/>
        <v>7.1098940000000006</v>
      </c>
      <c r="AA127" s="125">
        <f t="shared" si="73"/>
        <v>9.6301930000000002</v>
      </c>
      <c r="AB127" s="125">
        <f t="shared" si="96"/>
        <v>-2.5202989999999996</v>
      </c>
      <c r="AC127" s="128">
        <f t="shared" si="74"/>
        <v>0.43375440471658522</v>
      </c>
      <c r="AD127" s="314">
        <f t="shared" si="75"/>
        <v>0.58751067625211084</v>
      </c>
      <c r="AE127" s="129">
        <f t="shared" si="97"/>
        <v>-0.15375627153552565</v>
      </c>
      <c r="AF127" s="128">
        <f t="shared" si="77"/>
        <v>1.3544777179519132</v>
      </c>
      <c r="AG127" s="129">
        <f t="shared" si="98"/>
        <v>-0.35447771795191313</v>
      </c>
      <c r="AH127" s="205">
        <v>1987</v>
      </c>
      <c r="AI127" s="205" t="s">
        <v>451</v>
      </c>
      <c r="AJ127" s="205" t="s">
        <v>16</v>
      </c>
      <c r="AK127" s="205" t="s">
        <v>621</v>
      </c>
      <c r="AL127" s="506" t="s">
        <v>630</v>
      </c>
      <c r="AM127" s="124">
        <v>13.37725</v>
      </c>
      <c r="AN127" s="125">
        <v>7.8424969999999998</v>
      </c>
      <c r="AO127" s="126">
        <v>12.602650000000001</v>
      </c>
      <c r="AP127" s="124">
        <f t="shared" si="86"/>
        <v>0.77459999999999951</v>
      </c>
      <c r="AQ127" s="125">
        <f t="shared" si="87"/>
        <v>5.5347530000000003</v>
      </c>
      <c r="AR127" s="126">
        <f t="shared" si="99"/>
        <v>-4.7601530000000007</v>
      </c>
      <c r="AS127" s="314">
        <f t="shared" si="88"/>
        <v>5.790427778504547E-2</v>
      </c>
      <c r="AT127" s="314">
        <f t="shared" si="89"/>
        <v>0.41374370666616833</v>
      </c>
      <c r="AU127" s="314">
        <f t="shared" si="100"/>
        <v>-0.35583942888112285</v>
      </c>
      <c r="AV127" s="128">
        <f t="shared" si="91"/>
        <v>7.1453046733798136</v>
      </c>
      <c r="AW127" s="129">
        <f t="shared" si="101"/>
        <v>-6.1453046733798136</v>
      </c>
      <c r="AX127" s="205">
        <v>1987</v>
      </c>
      <c r="AY127" s="205" t="s">
        <v>451</v>
      </c>
      <c r="AZ127" s="205" t="s">
        <v>16</v>
      </c>
      <c r="BA127" s="205" t="s">
        <v>621</v>
      </c>
      <c r="BB127" s="506" t="s">
        <v>630</v>
      </c>
      <c r="BC127" s="124">
        <v>87.582880000000003</v>
      </c>
      <c r="BD127" s="125">
        <v>19.064060000000001</v>
      </c>
      <c r="BE127" s="126">
        <v>24.495069999999998</v>
      </c>
      <c r="BF127" s="124">
        <f t="shared" si="79"/>
        <v>63.087810000000005</v>
      </c>
      <c r="BG127" s="125">
        <f t="shared" si="80"/>
        <v>68.518820000000005</v>
      </c>
      <c r="BH127" s="126">
        <f t="shared" si="102"/>
        <v>-5.431009999999997</v>
      </c>
      <c r="BI127" s="314">
        <f t="shared" si="81"/>
        <v>0.7203212545648191</v>
      </c>
      <c r="BJ127" s="314">
        <f t="shared" si="82"/>
        <v>0.78233120445456927</v>
      </c>
      <c r="BK127" s="314">
        <f t="shared" si="103"/>
        <v>-6.2009949889750109E-2</v>
      </c>
      <c r="BL127" s="128">
        <f t="shared" si="84"/>
        <v>1.086086519725443</v>
      </c>
      <c r="BM127" s="129">
        <f t="shared" si="104"/>
        <v>-8.6086519725442942E-2</v>
      </c>
    </row>
    <row r="128" spans="1:65" ht="11.45" customHeight="1">
      <c r="A128" s="499">
        <v>1984</v>
      </c>
      <c r="B128" s="369" t="s">
        <v>512</v>
      </c>
      <c r="C128" s="205" t="s">
        <v>451</v>
      </c>
      <c r="D128" s="205" t="s">
        <v>16</v>
      </c>
      <c r="E128" s="205" t="s">
        <v>108</v>
      </c>
      <c r="F128" s="506" t="s">
        <v>630</v>
      </c>
      <c r="G128" s="124">
        <v>27.762560000000001</v>
      </c>
      <c r="H128" s="125">
        <v>10.35135</v>
      </c>
      <c r="I128" s="126">
        <v>13.661490000000001</v>
      </c>
      <c r="J128" s="125">
        <f t="shared" si="65"/>
        <v>14.10107</v>
      </c>
      <c r="K128" s="125">
        <f t="shared" si="66"/>
        <v>17.411210000000001</v>
      </c>
      <c r="L128" s="125">
        <f t="shared" si="93"/>
        <v>-3.3101400000000005</v>
      </c>
      <c r="M128" s="128">
        <f t="shared" si="67"/>
        <v>0.50791677712718131</v>
      </c>
      <c r="N128" s="314">
        <f t="shared" si="68"/>
        <v>0.62714713628714358</v>
      </c>
      <c r="O128" s="129">
        <f t="shared" si="94"/>
        <v>-0.1192303591599622</v>
      </c>
      <c r="P128" s="128">
        <f t="shared" si="70"/>
        <v>1.2347438882297586</v>
      </c>
      <c r="Q128" s="129">
        <f t="shared" si="95"/>
        <v>-0.2347438882297585</v>
      </c>
      <c r="R128" s="205">
        <v>1984</v>
      </c>
      <c r="S128" s="205" t="s">
        <v>451</v>
      </c>
      <c r="T128" s="205" t="s">
        <v>16</v>
      </c>
      <c r="U128" s="205" t="s">
        <v>108</v>
      </c>
      <c r="V128" s="506" t="s">
        <v>630</v>
      </c>
      <c r="W128" s="124">
        <v>17.910430000000002</v>
      </c>
      <c r="X128" s="125">
        <v>7.903206</v>
      </c>
      <c r="Y128" s="126">
        <v>11.029920000000001</v>
      </c>
      <c r="Z128" s="125">
        <f t="shared" si="72"/>
        <v>6.880510000000001</v>
      </c>
      <c r="AA128" s="125">
        <f t="shared" si="73"/>
        <v>10.007224000000001</v>
      </c>
      <c r="AB128" s="125">
        <f t="shared" si="96"/>
        <v>-3.1267140000000007</v>
      </c>
      <c r="AC128" s="128">
        <f t="shared" si="74"/>
        <v>0.38416218929417106</v>
      </c>
      <c r="AD128" s="314">
        <f t="shared" si="75"/>
        <v>0.55873722741441723</v>
      </c>
      <c r="AE128" s="129">
        <f t="shared" si="97"/>
        <v>-0.17457503812024616</v>
      </c>
      <c r="AF128" s="128">
        <f t="shared" si="77"/>
        <v>1.4544305581999009</v>
      </c>
      <c r="AG128" s="129">
        <f t="shared" si="98"/>
        <v>-0.45443055819990091</v>
      </c>
      <c r="AH128" s="205">
        <v>1984</v>
      </c>
      <c r="AI128" s="205" t="s">
        <v>451</v>
      </c>
      <c r="AJ128" s="205" t="s">
        <v>16</v>
      </c>
      <c r="AK128" s="205" t="s">
        <v>108</v>
      </c>
      <c r="AL128" s="506" t="s">
        <v>630</v>
      </c>
      <c r="AM128" s="124">
        <v>14.53253</v>
      </c>
      <c r="AN128" s="125">
        <v>9.1277690000000007</v>
      </c>
      <c r="AO128" s="126">
        <v>15.30705</v>
      </c>
      <c r="AP128" s="124">
        <f t="shared" si="86"/>
        <v>-0.77452000000000076</v>
      </c>
      <c r="AQ128" s="125">
        <f t="shared" si="87"/>
        <v>5.4047609999999988</v>
      </c>
      <c r="AR128" s="126">
        <f t="shared" si="99"/>
        <v>-6.1792809999999996</v>
      </c>
      <c r="AS128" s="314">
        <f t="shared" si="88"/>
        <v>-5.3295606477330566E-2</v>
      </c>
      <c r="AT128" s="314">
        <f t="shared" si="89"/>
        <v>0.37190778205859537</v>
      </c>
      <c r="AU128" s="314">
        <f t="shared" si="100"/>
        <v>-0.42520338853592593</v>
      </c>
      <c r="AV128" s="128">
        <f t="shared" si="91"/>
        <v>-6.9782071476527312</v>
      </c>
      <c r="AW128" s="129">
        <f t="shared" si="101"/>
        <v>7.9782071476527312</v>
      </c>
      <c r="AX128" s="205">
        <v>1984</v>
      </c>
      <c r="AY128" s="205" t="s">
        <v>451</v>
      </c>
      <c r="AZ128" s="205" t="s">
        <v>16</v>
      </c>
      <c r="BA128" s="205" t="s">
        <v>108</v>
      </c>
      <c r="BB128" s="506" t="s">
        <v>630</v>
      </c>
      <c r="BC128" s="124">
        <v>87.158330000000007</v>
      </c>
      <c r="BD128" s="125">
        <v>22.335789999999999</v>
      </c>
      <c r="BE128" s="126">
        <v>22.563289999999999</v>
      </c>
      <c r="BF128" s="124">
        <f t="shared" si="79"/>
        <v>64.595040000000012</v>
      </c>
      <c r="BG128" s="125">
        <f t="shared" si="80"/>
        <v>64.822540000000004</v>
      </c>
      <c r="BH128" s="126">
        <f t="shared" si="102"/>
        <v>-0.22749999999999915</v>
      </c>
      <c r="BI128" s="314">
        <f t="shared" si="81"/>
        <v>0.74112296552721935</v>
      </c>
      <c r="BJ128" s="314">
        <f t="shared" si="82"/>
        <v>0.74373315780602955</v>
      </c>
      <c r="BK128" s="314">
        <f t="shared" si="103"/>
        <v>-2.6101922788102886E-3</v>
      </c>
      <c r="BL128" s="128">
        <f t="shared" si="84"/>
        <v>1.0035219422420047</v>
      </c>
      <c r="BM128" s="129">
        <f t="shared" si="104"/>
        <v>-3.5219422420049449E-3</v>
      </c>
    </row>
    <row r="129" spans="1:65" ht="11.45" customHeight="1">
      <c r="A129" s="499">
        <v>1983</v>
      </c>
      <c r="B129" s="369" t="s">
        <v>512</v>
      </c>
      <c r="C129" s="205" t="s">
        <v>451</v>
      </c>
      <c r="D129" s="205" t="s">
        <v>16</v>
      </c>
      <c r="E129" s="205" t="s">
        <v>109</v>
      </c>
      <c r="F129" s="506" t="s">
        <v>630</v>
      </c>
      <c r="G129" s="124">
        <v>27.585570000000001</v>
      </c>
      <c r="H129" s="125">
        <v>8.7942289999999996</v>
      </c>
      <c r="I129" s="126">
        <v>11.687760000000001</v>
      </c>
      <c r="J129" s="125">
        <f t="shared" si="65"/>
        <v>15.89781</v>
      </c>
      <c r="K129" s="125">
        <f t="shared" si="66"/>
        <v>18.791341000000003</v>
      </c>
      <c r="L129" s="125">
        <f t="shared" si="93"/>
        <v>-2.8935310000000012</v>
      </c>
      <c r="M129" s="128">
        <f t="shared" si="67"/>
        <v>0.57630891803214501</v>
      </c>
      <c r="N129" s="314">
        <f t="shared" si="68"/>
        <v>0.68120183849744642</v>
      </c>
      <c r="O129" s="129">
        <f t="shared" si="94"/>
        <v>-0.10489292046530128</v>
      </c>
      <c r="P129" s="128">
        <f t="shared" si="70"/>
        <v>1.1820081508081932</v>
      </c>
      <c r="Q129" s="129">
        <f t="shared" si="95"/>
        <v>-0.18200815080819316</v>
      </c>
      <c r="R129" s="205">
        <v>1983</v>
      </c>
      <c r="S129" s="205" t="s">
        <v>451</v>
      </c>
      <c r="T129" s="205" t="s">
        <v>16</v>
      </c>
      <c r="U129" s="205" t="s">
        <v>109</v>
      </c>
      <c r="V129" s="506" t="s">
        <v>630</v>
      </c>
      <c r="W129" s="124">
        <v>18.424469999999999</v>
      </c>
      <c r="X129" s="125">
        <v>5.5847519999999999</v>
      </c>
      <c r="Y129" s="126">
        <v>8.3784600000000005</v>
      </c>
      <c r="Z129" s="125">
        <f t="shared" si="72"/>
        <v>10.046009999999999</v>
      </c>
      <c r="AA129" s="125">
        <f t="shared" si="73"/>
        <v>12.839718</v>
      </c>
      <c r="AB129" s="125">
        <f t="shared" si="96"/>
        <v>-2.7937080000000005</v>
      </c>
      <c r="AC129" s="128">
        <f t="shared" si="74"/>
        <v>0.54525367622515053</v>
      </c>
      <c r="AD129" s="314">
        <f t="shared" si="75"/>
        <v>0.69688398092319614</v>
      </c>
      <c r="AE129" s="129">
        <f t="shared" si="97"/>
        <v>-0.15163030469804561</v>
      </c>
      <c r="AF129" s="128">
        <f t="shared" si="77"/>
        <v>1.2780913019198668</v>
      </c>
      <c r="AG129" s="129">
        <f t="shared" si="98"/>
        <v>-0.27809130191986675</v>
      </c>
      <c r="AH129" s="205">
        <v>1983</v>
      </c>
      <c r="AI129" s="205" t="s">
        <v>451</v>
      </c>
      <c r="AJ129" s="205" t="s">
        <v>16</v>
      </c>
      <c r="AK129" s="205" t="s">
        <v>109</v>
      </c>
      <c r="AL129" s="506" t="s">
        <v>630</v>
      </c>
      <c r="AM129" s="124">
        <v>9.5772630000000003</v>
      </c>
      <c r="AN129" s="125">
        <v>4.987679</v>
      </c>
      <c r="AO129" s="126">
        <v>10.30397</v>
      </c>
      <c r="AP129" s="124">
        <f t="shared" si="86"/>
        <v>-0.72670699999999933</v>
      </c>
      <c r="AQ129" s="125">
        <f t="shared" si="87"/>
        <v>4.5895840000000003</v>
      </c>
      <c r="AR129" s="126">
        <f t="shared" si="99"/>
        <v>-5.3162909999999997</v>
      </c>
      <c r="AS129" s="314">
        <f t="shared" si="88"/>
        <v>-7.5878358984189875E-2</v>
      </c>
      <c r="AT129" s="314">
        <f t="shared" si="89"/>
        <v>0.47921666137809937</v>
      </c>
      <c r="AU129" s="314">
        <f t="shared" si="100"/>
        <v>-0.5550950203622893</v>
      </c>
      <c r="AV129" s="128">
        <f t="shared" si="91"/>
        <v>-6.3155907401469982</v>
      </c>
      <c r="AW129" s="129">
        <f t="shared" si="101"/>
        <v>7.3155907401469982</v>
      </c>
      <c r="AX129" s="205">
        <v>1983</v>
      </c>
      <c r="AY129" s="205" t="s">
        <v>451</v>
      </c>
      <c r="AZ129" s="205" t="s">
        <v>16</v>
      </c>
      <c r="BA129" s="205" t="s">
        <v>109</v>
      </c>
      <c r="BB129" s="506" t="s">
        <v>630</v>
      </c>
      <c r="BC129" s="124">
        <v>88.220669999999998</v>
      </c>
      <c r="BD129" s="125">
        <v>25.62349</v>
      </c>
      <c r="BE129" s="126">
        <v>25.945489999999999</v>
      </c>
      <c r="BF129" s="124">
        <f t="shared" si="79"/>
        <v>62.275179999999999</v>
      </c>
      <c r="BG129" s="125">
        <f t="shared" si="80"/>
        <v>62.597179999999994</v>
      </c>
      <c r="BH129" s="126">
        <f t="shared" si="102"/>
        <v>-0.32199999999999918</v>
      </c>
      <c r="BI129" s="314">
        <f t="shared" si="81"/>
        <v>0.70590236959206953</v>
      </c>
      <c r="BJ129" s="314">
        <f t="shared" si="82"/>
        <v>0.7095523078661724</v>
      </c>
      <c r="BK129" s="314">
        <f t="shared" si="103"/>
        <v>-3.6499382741028738E-3</v>
      </c>
      <c r="BL129" s="128">
        <f t="shared" si="84"/>
        <v>1.0051705992660318</v>
      </c>
      <c r="BM129" s="129">
        <f t="shared" si="104"/>
        <v>-5.1705992660318152E-3</v>
      </c>
    </row>
    <row r="130" spans="1:65" ht="11.45" customHeight="1">
      <c r="A130" s="499">
        <v>1981</v>
      </c>
      <c r="B130" s="369" t="s">
        <v>512</v>
      </c>
      <c r="C130" s="205" t="s">
        <v>451</v>
      </c>
      <c r="D130" s="205" t="s">
        <v>18</v>
      </c>
      <c r="E130" s="205" t="s">
        <v>110</v>
      </c>
      <c r="F130" s="506" t="s">
        <v>630</v>
      </c>
      <c r="G130" s="124">
        <v>23.805710000000001</v>
      </c>
      <c r="H130" s="125">
        <v>6.803471</v>
      </c>
      <c r="I130" s="126">
        <v>10.578720000000001</v>
      </c>
      <c r="J130" s="125">
        <f t="shared" si="65"/>
        <v>13.226990000000001</v>
      </c>
      <c r="K130" s="125">
        <f t="shared" si="66"/>
        <v>17.002239000000003</v>
      </c>
      <c r="L130" s="125">
        <f t="shared" si="93"/>
        <v>-3.7752490000000005</v>
      </c>
      <c r="M130" s="128">
        <f t="shared" si="67"/>
        <v>0.55562257962480432</v>
      </c>
      <c r="N130" s="314">
        <f t="shared" si="68"/>
        <v>0.7142084399079045</v>
      </c>
      <c r="O130" s="129">
        <f t="shared" si="94"/>
        <v>-0.15858586028310015</v>
      </c>
      <c r="P130" s="128">
        <f t="shared" si="70"/>
        <v>1.2854201144780484</v>
      </c>
      <c r="Q130" s="129">
        <f t="shared" si="95"/>
        <v>-0.28542011447804833</v>
      </c>
      <c r="R130" s="205">
        <v>1981</v>
      </c>
      <c r="S130" s="205" t="s">
        <v>451</v>
      </c>
      <c r="T130" s="205" t="s">
        <v>18</v>
      </c>
      <c r="U130" s="205" t="s">
        <v>110</v>
      </c>
      <c r="V130" s="506" t="s">
        <v>630</v>
      </c>
      <c r="W130" s="124">
        <v>13.141540000000001</v>
      </c>
      <c r="X130" s="125">
        <v>4.026116</v>
      </c>
      <c r="Y130" s="126">
        <v>7.8579020000000002</v>
      </c>
      <c r="Z130" s="125">
        <f t="shared" si="72"/>
        <v>5.2836380000000007</v>
      </c>
      <c r="AA130" s="125">
        <f t="shared" si="73"/>
        <v>9.1154240000000009</v>
      </c>
      <c r="AB130" s="125">
        <f t="shared" si="96"/>
        <v>-3.8317860000000001</v>
      </c>
      <c r="AC130" s="128">
        <f t="shared" si="74"/>
        <v>0.40205622780891742</v>
      </c>
      <c r="AD130" s="314">
        <f t="shared" si="75"/>
        <v>0.69363438379368025</v>
      </c>
      <c r="AE130" s="129">
        <f t="shared" si="97"/>
        <v>-0.29157815598476283</v>
      </c>
      <c r="AF130" s="128">
        <f t="shared" si="77"/>
        <v>1.7252173597055664</v>
      </c>
      <c r="AG130" s="129">
        <f t="shared" si="98"/>
        <v>-0.72521735970556644</v>
      </c>
      <c r="AH130" s="205">
        <v>1981</v>
      </c>
      <c r="AI130" s="205" t="s">
        <v>451</v>
      </c>
      <c r="AJ130" s="205" t="s">
        <v>18</v>
      </c>
      <c r="AK130" s="205" t="s">
        <v>110</v>
      </c>
      <c r="AL130" s="506" t="s">
        <v>630</v>
      </c>
      <c r="AM130" s="124">
        <v>8.1531020000000005</v>
      </c>
      <c r="AN130" s="125">
        <v>2.1417290000000002</v>
      </c>
      <c r="AO130" s="126">
        <v>8.11144</v>
      </c>
      <c r="AP130" s="124">
        <f t="shared" si="86"/>
        <v>4.1662000000000532E-2</v>
      </c>
      <c r="AQ130" s="125">
        <f t="shared" si="87"/>
        <v>6.0113730000000007</v>
      </c>
      <c r="AR130" s="126">
        <f t="shared" si="99"/>
        <v>-5.9697110000000002</v>
      </c>
      <c r="AS130" s="314">
        <f t="shared" si="88"/>
        <v>5.1099569219176365E-3</v>
      </c>
      <c r="AT130" s="314">
        <f t="shared" si="89"/>
        <v>0.73731114856652114</v>
      </c>
      <c r="AU130" s="314">
        <f t="shared" si="100"/>
        <v>-0.73220119164460351</v>
      </c>
      <c r="AV130" s="128">
        <f t="shared" si="91"/>
        <v>144.28911238058481</v>
      </c>
      <c r="AW130" s="129">
        <f t="shared" si="101"/>
        <v>-143.28911238058481</v>
      </c>
      <c r="AX130" s="205">
        <v>1981</v>
      </c>
      <c r="AY130" s="205" t="s">
        <v>451</v>
      </c>
      <c r="AZ130" s="205" t="s">
        <v>18</v>
      </c>
      <c r="BA130" s="205" t="s">
        <v>110</v>
      </c>
      <c r="BB130" s="506" t="s">
        <v>630</v>
      </c>
      <c r="BC130" s="124">
        <v>89.372339999999994</v>
      </c>
      <c r="BD130" s="125">
        <v>25.109349999999999</v>
      </c>
      <c r="BE130" s="126">
        <v>25.719919999999998</v>
      </c>
      <c r="BF130" s="124">
        <f t="shared" si="79"/>
        <v>63.652419999999992</v>
      </c>
      <c r="BG130" s="125">
        <f t="shared" si="80"/>
        <v>64.262990000000002</v>
      </c>
      <c r="BH130" s="126">
        <f t="shared" si="102"/>
        <v>-0.61056999999999917</v>
      </c>
      <c r="BI130" s="314">
        <f t="shared" si="81"/>
        <v>0.71221610623600096</v>
      </c>
      <c r="BJ130" s="314">
        <f t="shared" si="82"/>
        <v>0.71904786201189319</v>
      </c>
      <c r="BK130" s="314">
        <f t="shared" si="103"/>
        <v>-6.8317557758921744E-3</v>
      </c>
      <c r="BL130" s="128">
        <f t="shared" si="84"/>
        <v>1.00959225116657</v>
      </c>
      <c r="BM130" s="129">
        <f t="shared" si="104"/>
        <v>-9.592251166569931E-3</v>
      </c>
    </row>
    <row r="131" spans="1:65" ht="11.45" customHeight="1">
      <c r="A131" s="499">
        <v>1978</v>
      </c>
      <c r="B131" s="369" t="s">
        <v>512</v>
      </c>
      <c r="C131" s="205" t="s">
        <v>451</v>
      </c>
      <c r="D131" s="205" t="s">
        <v>50</v>
      </c>
      <c r="E131" s="205" t="s">
        <v>111</v>
      </c>
      <c r="F131" s="506" t="s">
        <v>630</v>
      </c>
      <c r="G131" s="124">
        <v>26.19726</v>
      </c>
      <c r="H131" s="125">
        <v>9.0019989999999996</v>
      </c>
      <c r="I131" s="126">
        <v>11.33858</v>
      </c>
      <c r="J131" s="125">
        <f t="shared" si="65"/>
        <v>14.85868</v>
      </c>
      <c r="K131" s="125">
        <f t="shared" si="66"/>
        <v>17.195261000000002</v>
      </c>
      <c r="L131" s="125">
        <f t="shared" si="93"/>
        <v>-2.3365810000000007</v>
      </c>
      <c r="M131" s="128">
        <f t="shared" si="67"/>
        <v>0.56718450708203838</v>
      </c>
      <c r="N131" s="314">
        <f t="shared" si="68"/>
        <v>0.65637631569103039</v>
      </c>
      <c r="O131" s="129">
        <f t="shared" si="94"/>
        <v>-8.9191808608991965E-2</v>
      </c>
      <c r="P131" s="128">
        <f t="shared" si="70"/>
        <v>1.1572536053000673</v>
      </c>
      <c r="Q131" s="129">
        <f t="shared" si="95"/>
        <v>-0.15725360530006707</v>
      </c>
      <c r="R131" s="205">
        <v>1978</v>
      </c>
      <c r="S131" s="205" t="s">
        <v>451</v>
      </c>
      <c r="T131" s="205" t="s">
        <v>50</v>
      </c>
      <c r="U131" s="205" t="s">
        <v>111</v>
      </c>
      <c r="V131" s="506" t="s">
        <v>630</v>
      </c>
      <c r="W131" s="124">
        <v>15.967969999999999</v>
      </c>
      <c r="X131" s="125">
        <v>5.4046469999999998</v>
      </c>
      <c r="Y131" s="126">
        <v>7.7405710000000001</v>
      </c>
      <c r="Z131" s="125">
        <f t="shared" si="72"/>
        <v>8.2273989999999984</v>
      </c>
      <c r="AA131" s="125">
        <f t="shared" si="73"/>
        <v>10.563323</v>
      </c>
      <c r="AB131" s="125">
        <f t="shared" si="96"/>
        <v>-2.3359240000000003</v>
      </c>
      <c r="AC131" s="128">
        <f t="shared" si="74"/>
        <v>0.51524389136502624</v>
      </c>
      <c r="AD131" s="314">
        <f t="shared" si="75"/>
        <v>0.66153199185619715</v>
      </c>
      <c r="AE131" s="129">
        <f t="shared" si="97"/>
        <v>-0.1462881004911708</v>
      </c>
      <c r="AF131" s="128">
        <f t="shared" si="77"/>
        <v>1.2839201064637806</v>
      </c>
      <c r="AG131" s="129">
        <f t="shared" si="98"/>
        <v>-0.28392010646378046</v>
      </c>
      <c r="AH131" s="205">
        <v>1978</v>
      </c>
      <c r="AI131" s="205" t="s">
        <v>451</v>
      </c>
      <c r="AJ131" s="205" t="s">
        <v>50</v>
      </c>
      <c r="AK131" s="205" t="s">
        <v>111</v>
      </c>
      <c r="AL131" s="506" t="s">
        <v>630</v>
      </c>
      <c r="AM131" s="124">
        <v>8.6098239999999997</v>
      </c>
      <c r="AN131" s="125">
        <v>3.7796189999999998</v>
      </c>
      <c r="AO131" s="126">
        <v>7.0405730000000002</v>
      </c>
      <c r="AP131" s="124">
        <f t="shared" si="86"/>
        <v>1.5692509999999995</v>
      </c>
      <c r="AQ131" s="125">
        <f t="shared" si="87"/>
        <v>4.8302049999999994</v>
      </c>
      <c r="AR131" s="126">
        <f t="shared" si="99"/>
        <v>-3.2609540000000004</v>
      </c>
      <c r="AS131" s="314">
        <f t="shared" si="88"/>
        <v>0.18226284300352708</v>
      </c>
      <c r="AT131" s="314">
        <f t="shared" si="89"/>
        <v>0.56101088709827285</v>
      </c>
      <c r="AU131" s="314">
        <f t="shared" si="100"/>
        <v>-0.37874804409474577</v>
      </c>
      <c r="AV131" s="128">
        <f t="shared" si="91"/>
        <v>3.0780321312524261</v>
      </c>
      <c r="AW131" s="129">
        <f t="shared" si="101"/>
        <v>-2.0780321312524266</v>
      </c>
      <c r="AX131" s="205">
        <v>1978</v>
      </c>
      <c r="AY131" s="205" t="s">
        <v>451</v>
      </c>
      <c r="AZ131" s="205" t="s">
        <v>50</v>
      </c>
      <c r="BA131" s="205" t="s">
        <v>111</v>
      </c>
      <c r="BB131" s="506" t="s">
        <v>630</v>
      </c>
      <c r="BC131" s="124">
        <v>87.275030000000001</v>
      </c>
      <c r="BD131" s="125">
        <v>29.061990000000002</v>
      </c>
      <c r="BE131" s="126">
        <v>29.400010000000002</v>
      </c>
      <c r="BF131" s="124">
        <f t="shared" si="79"/>
        <v>57.875019999999999</v>
      </c>
      <c r="BG131" s="125">
        <f t="shared" si="80"/>
        <v>58.213039999999999</v>
      </c>
      <c r="BH131" s="126">
        <f t="shared" si="102"/>
        <v>-0.33802000000000021</v>
      </c>
      <c r="BI131" s="314">
        <f t="shared" si="81"/>
        <v>0.66313377377240657</v>
      </c>
      <c r="BJ131" s="314">
        <f t="shared" si="82"/>
        <v>0.66700681741386969</v>
      </c>
      <c r="BK131" s="314">
        <f t="shared" si="103"/>
        <v>-3.8730436414630876E-3</v>
      </c>
      <c r="BL131" s="128">
        <f t="shared" si="84"/>
        <v>1.0058405163402104</v>
      </c>
      <c r="BM131" s="129">
        <f t="shared" si="104"/>
        <v>-5.8405163402103395E-3</v>
      </c>
    </row>
    <row r="132" spans="1:65" ht="11.45" customHeight="1">
      <c r="A132" s="500">
        <v>1973</v>
      </c>
      <c r="B132" s="377" t="s">
        <v>512</v>
      </c>
      <c r="C132" s="216" t="s">
        <v>451</v>
      </c>
      <c r="D132" s="216" t="s">
        <v>50</v>
      </c>
      <c r="E132" s="216" t="s">
        <v>112</v>
      </c>
      <c r="F132" s="507" t="s">
        <v>630</v>
      </c>
      <c r="G132" s="337">
        <v>21.265360000000001</v>
      </c>
      <c r="H132" s="338">
        <v>8.8528439999999993</v>
      </c>
      <c r="I132" s="525">
        <v>12.233969999999999</v>
      </c>
      <c r="J132" s="338">
        <f t="shared" si="65"/>
        <v>9.0313900000000018</v>
      </c>
      <c r="K132" s="338">
        <f t="shared" si="66"/>
        <v>12.412516000000002</v>
      </c>
      <c r="L132" s="338">
        <f t="shared" si="93"/>
        <v>-3.3811260000000001</v>
      </c>
      <c r="M132" s="526">
        <f t="shared" si="67"/>
        <v>0.4246996053676026</v>
      </c>
      <c r="N132" s="341">
        <f t="shared" si="68"/>
        <v>0.58369649044267302</v>
      </c>
      <c r="O132" s="527">
        <f t="shared" si="94"/>
        <v>-0.15899688507507043</v>
      </c>
      <c r="P132" s="526">
        <f t="shared" si="70"/>
        <v>1.3743749301048898</v>
      </c>
      <c r="Q132" s="527">
        <f t="shared" si="95"/>
        <v>-0.37437493010488965</v>
      </c>
      <c r="R132" s="216">
        <v>1973</v>
      </c>
      <c r="S132" s="216" t="s">
        <v>451</v>
      </c>
      <c r="T132" s="216" t="s">
        <v>50</v>
      </c>
      <c r="U132" s="216" t="s">
        <v>112</v>
      </c>
      <c r="V132" s="507" t="s">
        <v>630</v>
      </c>
      <c r="W132" s="337">
        <v>14.11069</v>
      </c>
      <c r="X132" s="338">
        <v>6.2278390000000003</v>
      </c>
      <c r="Y132" s="525">
        <v>9.2958689999999997</v>
      </c>
      <c r="Z132" s="338">
        <f t="shared" si="72"/>
        <v>4.8148210000000002</v>
      </c>
      <c r="AA132" s="338">
        <f t="shared" si="73"/>
        <v>7.8828509999999996</v>
      </c>
      <c r="AB132" s="338">
        <f t="shared" si="96"/>
        <v>-3.0680299999999994</v>
      </c>
      <c r="AC132" s="526">
        <f t="shared" si="74"/>
        <v>0.34121797020556754</v>
      </c>
      <c r="AD132" s="341">
        <f t="shared" si="75"/>
        <v>0.55864390756228077</v>
      </c>
      <c r="AE132" s="527">
        <f t="shared" si="97"/>
        <v>-0.2174259373567132</v>
      </c>
      <c r="AF132" s="526">
        <f t="shared" si="77"/>
        <v>1.637205412205355</v>
      </c>
      <c r="AG132" s="527">
        <f t="shared" si="98"/>
        <v>-0.63720541220535498</v>
      </c>
      <c r="AH132" s="216">
        <v>1973</v>
      </c>
      <c r="AI132" s="216" t="s">
        <v>451</v>
      </c>
      <c r="AJ132" s="216" t="s">
        <v>50</v>
      </c>
      <c r="AK132" s="216" t="s">
        <v>112</v>
      </c>
      <c r="AL132" s="507" t="s">
        <v>630</v>
      </c>
      <c r="AM132" s="337">
        <v>6.6975069999999999</v>
      </c>
      <c r="AN132" s="338">
        <v>3.693025</v>
      </c>
      <c r="AO132" s="525">
        <v>8.6268609999999999</v>
      </c>
      <c r="AP132" s="337">
        <f t="shared" si="86"/>
        <v>-1.929354</v>
      </c>
      <c r="AQ132" s="338">
        <f t="shared" si="87"/>
        <v>3.0044819999999999</v>
      </c>
      <c r="AR132" s="525">
        <f t="shared" si="99"/>
        <v>-4.9338359999999994</v>
      </c>
      <c r="AS132" s="341">
        <f t="shared" si="88"/>
        <v>-0.28807047159487853</v>
      </c>
      <c r="AT132" s="341">
        <f t="shared" si="89"/>
        <v>0.44859706753572637</v>
      </c>
      <c r="AU132" s="341">
        <f t="shared" si="100"/>
        <v>-0.73666753913060479</v>
      </c>
      <c r="AV132" s="526">
        <f t="shared" si="91"/>
        <v>-1.557247659061012</v>
      </c>
      <c r="AW132" s="527">
        <f t="shared" si="101"/>
        <v>2.5572476590610118</v>
      </c>
      <c r="AX132" s="216">
        <v>1973</v>
      </c>
      <c r="AY132" s="216" t="s">
        <v>451</v>
      </c>
      <c r="AZ132" s="216" t="s">
        <v>50</v>
      </c>
      <c r="BA132" s="216" t="s">
        <v>112</v>
      </c>
      <c r="BB132" s="507" t="s">
        <v>630</v>
      </c>
      <c r="BC132" s="337">
        <v>80.521379999999994</v>
      </c>
      <c r="BD132" s="338">
        <v>29.032119999999999</v>
      </c>
      <c r="BE132" s="525">
        <v>29.37622</v>
      </c>
      <c r="BF132" s="337">
        <f t="shared" si="79"/>
        <v>51.14515999999999</v>
      </c>
      <c r="BG132" s="338">
        <f t="shared" si="80"/>
        <v>51.489259999999994</v>
      </c>
      <c r="BH132" s="525">
        <f t="shared" si="102"/>
        <v>-0.34410000000000096</v>
      </c>
      <c r="BI132" s="341">
        <f t="shared" si="81"/>
        <v>0.63517490634164486</v>
      </c>
      <c r="BJ132" s="341">
        <f t="shared" si="82"/>
        <v>0.63944830553077947</v>
      </c>
      <c r="BK132" s="341">
        <f t="shared" si="103"/>
        <v>-4.2733991891346244E-3</v>
      </c>
      <c r="BL132" s="526">
        <f t="shared" si="84"/>
        <v>1.0067279093466519</v>
      </c>
      <c r="BM132" s="527">
        <f t="shared" si="104"/>
        <v>-6.7279093466517852E-3</v>
      </c>
    </row>
    <row r="133" spans="1:65" ht="11.45" customHeight="1">
      <c r="A133" s="663">
        <v>2013</v>
      </c>
      <c r="B133" s="87" t="s">
        <v>512</v>
      </c>
      <c r="C133" s="82" t="s">
        <v>450</v>
      </c>
      <c r="D133" s="82" t="s">
        <v>20</v>
      </c>
      <c r="E133" s="82" t="s">
        <v>113</v>
      </c>
      <c r="F133" s="506" t="s">
        <v>313</v>
      </c>
      <c r="G133" s="124">
        <v>42.671199999999999</v>
      </c>
      <c r="H133" s="125">
        <v>14.920249999999999</v>
      </c>
      <c r="I133" s="126">
        <v>20.125109999999999</v>
      </c>
      <c r="J133" s="124">
        <f t="shared" si="65"/>
        <v>22.54609</v>
      </c>
      <c r="K133" s="125">
        <f t="shared" si="66"/>
        <v>27.75095</v>
      </c>
      <c r="L133" s="126">
        <f t="shared" si="66"/>
        <v>-5.20486</v>
      </c>
      <c r="M133" s="127">
        <f t="shared" si="67"/>
        <v>0.52836784529143777</v>
      </c>
      <c r="N133" s="127">
        <f t="shared" si="68"/>
        <v>0.65034379159714284</v>
      </c>
      <c r="O133" s="127">
        <f t="shared" si="69"/>
        <v>-0.12197594630570502</v>
      </c>
      <c r="P133" s="128">
        <f t="shared" si="70"/>
        <v>1.2308542190685836</v>
      </c>
      <c r="Q133" s="129">
        <f t="shared" si="71"/>
        <v>-0.23085421906858353</v>
      </c>
      <c r="R133" s="82">
        <v>2013</v>
      </c>
      <c r="S133" s="82" t="s">
        <v>450</v>
      </c>
      <c r="T133" s="82" t="s">
        <v>20</v>
      </c>
      <c r="U133" s="82" t="s">
        <v>113</v>
      </c>
      <c r="V133" s="506" t="s">
        <v>313</v>
      </c>
      <c r="W133" s="124">
        <v>33.45673</v>
      </c>
      <c r="X133" s="125">
        <v>15.48733</v>
      </c>
      <c r="Y133" s="126">
        <v>20.87922</v>
      </c>
      <c r="Z133" s="124">
        <f t="shared" si="72"/>
        <v>12.57751</v>
      </c>
      <c r="AA133" s="125">
        <f t="shared" si="73"/>
        <v>17.9694</v>
      </c>
      <c r="AB133" s="126">
        <f t="shared" si="73"/>
        <v>-5.3918900000000001</v>
      </c>
      <c r="AC133" s="127">
        <f t="shared" si="74"/>
        <v>0.37593363129032636</v>
      </c>
      <c r="AD133" s="127">
        <f t="shared" si="75"/>
        <v>0.53709373271087757</v>
      </c>
      <c r="AE133" s="127">
        <f t="shared" si="76"/>
        <v>-0.16116010142055126</v>
      </c>
      <c r="AF133" s="128">
        <f t="shared" si="77"/>
        <v>1.4286929606893575</v>
      </c>
      <c r="AG133" s="129">
        <f t="shared" si="78"/>
        <v>-0.42869296068935742</v>
      </c>
      <c r="AH133" s="82">
        <v>2013</v>
      </c>
      <c r="AI133" s="82" t="s">
        <v>450</v>
      </c>
      <c r="AJ133" s="82" t="s">
        <v>20</v>
      </c>
      <c r="AK133" s="82" t="s">
        <v>113</v>
      </c>
      <c r="AL133" s="506" t="s">
        <v>313</v>
      </c>
      <c r="AM133" s="124">
        <v>26.62979</v>
      </c>
      <c r="AN133" s="125">
        <v>18.13738</v>
      </c>
      <c r="AO133" s="126">
        <v>25.22551</v>
      </c>
      <c r="AP133" s="124">
        <f t="shared" si="86"/>
        <v>1.40428</v>
      </c>
      <c r="AQ133" s="125">
        <f t="shared" si="87"/>
        <v>8.4924099999999996</v>
      </c>
      <c r="AR133" s="126">
        <f t="shared" si="87"/>
        <v>-7.0881299999999996</v>
      </c>
      <c r="AS133" s="127">
        <f t="shared" si="88"/>
        <v>5.2733423733345247E-2</v>
      </c>
      <c r="AT133" s="127">
        <f t="shared" si="89"/>
        <v>0.31890638266392635</v>
      </c>
      <c r="AU133" s="127">
        <f t="shared" si="90"/>
        <v>-0.26617295893058113</v>
      </c>
      <c r="AV133" s="128">
        <f t="shared" si="91"/>
        <v>6.0475190133021899</v>
      </c>
      <c r="AW133" s="129">
        <f t="shared" si="92"/>
        <v>-5.0475190133021899</v>
      </c>
      <c r="AX133" s="82">
        <v>2013</v>
      </c>
      <c r="AY133" s="82" t="s">
        <v>450</v>
      </c>
      <c r="AZ133" s="82" t="s">
        <v>20</v>
      </c>
      <c r="BA133" s="82" t="s">
        <v>113</v>
      </c>
      <c r="BB133" s="506" t="s">
        <v>313</v>
      </c>
      <c r="BC133" s="124">
        <v>82.882230000000007</v>
      </c>
      <c r="BD133" s="125">
        <v>10.64786</v>
      </c>
      <c r="BE133" s="126">
        <v>13.780720000000001</v>
      </c>
      <c r="BF133" s="124">
        <f t="shared" si="79"/>
        <v>69.101510000000005</v>
      </c>
      <c r="BG133" s="125">
        <f t="shared" si="80"/>
        <v>72.234370000000013</v>
      </c>
      <c r="BH133" s="126">
        <f t="shared" si="80"/>
        <v>-3.1328600000000009</v>
      </c>
      <c r="BI133" s="127">
        <f t="shared" si="81"/>
        <v>0.83373130766389847</v>
      </c>
      <c r="BJ133" s="127">
        <f t="shared" si="82"/>
        <v>0.87153024236920273</v>
      </c>
      <c r="BK133" s="127">
        <f t="shared" si="83"/>
        <v>-3.7798934705304148E-2</v>
      </c>
      <c r="BL133" s="128">
        <f t="shared" si="84"/>
        <v>1.0453370700582376</v>
      </c>
      <c r="BM133" s="129">
        <f t="shared" si="85"/>
        <v>-4.5337070058237519E-2</v>
      </c>
    </row>
    <row r="134" spans="1:65" ht="11.45" customHeight="1">
      <c r="A134" s="663">
        <v>2010</v>
      </c>
      <c r="B134" s="87" t="s">
        <v>512</v>
      </c>
      <c r="C134" s="82" t="s">
        <v>450</v>
      </c>
      <c r="D134" s="82" t="s">
        <v>4</v>
      </c>
      <c r="E134" s="82" t="s">
        <v>114</v>
      </c>
      <c r="F134" s="506" t="s">
        <v>313</v>
      </c>
      <c r="G134" s="124">
        <v>36.835979999999999</v>
      </c>
      <c r="H134" s="125">
        <v>13.52463</v>
      </c>
      <c r="I134" s="126">
        <v>21.055710000000001</v>
      </c>
      <c r="J134" s="124">
        <f t="shared" si="65"/>
        <v>15.780269999999998</v>
      </c>
      <c r="K134" s="125">
        <f t="shared" si="66"/>
        <v>23.311349999999997</v>
      </c>
      <c r="L134" s="126">
        <f t="shared" si="66"/>
        <v>-7.5310800000000011</v>
      </c>
      <c r="M134" s="127">
        <f t="shared" si="67"/>
        <v>0.4283928376549232</v>
      </c>
      <c r="N134" s="127">
        <f t="shared" si="68"/>
        <v>0.63284185733622389</v>
      </c>
      <c r="O134" s="127">
        <f t="shared" si="69"/>
        <v>-0.20444901968130078</v>
      </c>
      <c r="P134" s="128">
        <f t="shared" si="70"/>
        <v>1.4772465870355831</v>
      </c>
      <c r="Q134" s="129">
        <f t="shared" si="71"/>
        <v>-0.47724658703558315</v>
      </c>
      <c r="R134" s="82">
        <v>2010</v>
      </c>
      <c r="S134" s="82" t="s">
        <v>450</v>
      </c>
      <c r="T134" s="82" t="s">
        <v>4</v>
      </c>
      <c r="U134" s="82" t="s">
        <v>114</v>
      </c>
      <c r="V134" s="506" t="s">
        <v>313</v>
      </c>
      <c r="W134" s="124">
        <v>27.67812</v>
      </c>
      <c r="X134" s="125">
        <v>12.86843</v>
      </c>
      <c r="Y134" s="126">
        <v>20.078240000000001</v>
      </c>
      <c r="Z134" s="124">
        <f t="shared" si="72"/>
        <v>7.5998799999999989</v>
      </c>
      <c r="AA134" s="125">
        <f t="shared" si="73"/>
        <v>14.80969</v>
      </c>
      <c r="AB134" s="126">
        <f t="shared" si="73"/>
        <v>-7.2098100000000009</v>
      </c>
      <c r="AC134" s="127">
        <f t="shared" si="74"/>
        <v>0.27458078800149716</v>
      </c>
      <c r="AD134" s="127">
        <f t="shared" si="75"/>
        <v>0.53506849453647864</v>
      </c>
      <c r="AE134" s="127">
        <f t="shared" si="76"/>
        <v>-0.26048770653498143</v>
      </c>
      <c r="AF134" s="128">
        <f t="shared" si="77"/>
        <v>1.9486741895924675</v>
      </c>
      <c r="AG134" s="129">
        <f t="shared" si="78"/>
        <v>-0.94867418959246752</v>
      </c>
      <c r="AH134" s="82">
        <v>2010</v>
      </c>
      <c r="AI134" s="82" t="s">
        <v>450</v>
      </c>
      <c r="AJ134" s="82" t="s">
        <v>4</v>
      </c>
      <c r="AK134" s="82" t="s">
        <v>114</v>
      </c>
      <c r="AL134" s="506" t="s">
        <v>313</v>
      </c>
      <c r="AM134" s="124">
        <v>21.506969999999999</v>
      </c>
      <c r="AN134" s="125">
        <v>16.937529999999999</v>
      </c>
      <c r="AO134" s="126">
        <v>25.890979999999999</v>
      </c>
      <c r="AP134" s="124">
        <f t="shared" si="86"/>
        <v>-4.38401</v>
      </c>
      <c r="AQ134" s="125">
        <f t="shared" si="87"/>
        <v>4.5694400000000002</v>
      </c>
      <c r="AR134" s="126">
        <f t="shared" si="87"/>
        <v>-8.9534500000000001</v>
      </c>
      <c r="AS134" s="127">
        <f t="shared" si="88"/>
        <v>-0.2038413593360664</v>
      </c>
      <c r="AT134" s="127">
        <f t="shared" si="89"/>
        <v>0.21246321541342181</v>
      </c>
      <c r="AU134" s="127">
        <f t="shared" si="90"/>
        <v>-0.41630457474948823</v>
      </c>
      <c r="AV134" s="128">
        <f t="shared" si="91"/>
        <v>-1.0422968925709568</v>
      </c>
      <c r="AW134" s="129">
        <f t="shared" si="92"/>
        <v>2.0422968925709566</v>
      </c>
      <c r="AX134" s="82">
        <v>2010</v>
      </c>
      <c r="AY134" s="82" t="s">
        <v>450</v>
      </c>
      <c r="AZ134" s="82" t="s">
        <v>4</v>
      </c>
      <c r="BA134" s="82" t="s">
        <v>114</v>
      </c>
      <c r="BB134" s="506" t="s">
        <v>313</v>
      </c>
      <c r="BC134" s="124">
        <v>78.223100000000002</v>
      </c>
      <c r="BD134" s="125">
        <v>12.73437</v>
      </c>
      <c r="BE134" s="126">
        <v>20.085439999999998</v>
      </c>
      <c r="BF134" s="124">
        <f t="shared" si="79"/>
        <v>58.137660000000004</v>
      </c>
      <c r="BG134" s="125">
        <f t="shared" si="80"/>
        <v>65.488730000000004</v>
      </c>
      <c r="BH134" s="126">
        <f t="shared" si="80"/>
        <v>-7.3510699999999982</v>
      </c>
      <c r="BI134" s="127">
        <f t="shared" si="81"/>
        <v>0.74322879047237966</v>
      </c>
      <c r="BJ134" s="127">
        <f t="shared" si="82"/>
        <v>0.83720448307469275</v>
      </c>
      <c r="BK134" s="127">
        <f t="shared" si="83"/>
        <v>-9.3975692602313102E-2</v>
      </c>
      <c r="BL134" s="128">
        <f t="shared" si="84"/>
        <v>1.1264424815171439</v>
      </c>
      <c r="BM134" s="129">
        <f t="shared" si="85"/>
        <v>-0.12644248151714393</v>
      </c>
    </row>
    <row r="135" spans="1:65" ht="11.45" customHeight="1">
      <c r="A135" s="663">
        <v>2007</v>
      </c>
      <c r="B135" s="87" t="s">
        <v>512</v>
      </c>
      <c r="C135" s="82" t="s">
        <v>450</v>
      </c>
      <c r="D135" s="82" t="s">
        <v>6</v>
      </c>
      <c r="E135" s="82" t="s">
        <v>115</v>
      </c>
      <c r="F135" s="506" t="s">
        <v>313</v>
      </c>
      <c r="G135" s="124">
        <v>32.235100000000003</v>
      </c>
      <c r="H135" s="125">
        <v>12.799799999999999</v>
      </c>
      <c r="I135" s="126">
        <v>19.206949999999999</v>
      </c>
      <c r="J135" s="124">
        <f t="shared" si="65"/>
        <v>13.028150000000004</v>
      </c>
      <c r="K135" s="125">
        <f t="shared" si="66"/>
        <v>19.435300000000005</v>
      </c>
      <c r="L135" s="126">
        <f t="shared" si="66"/>
        <v>-6.4071499999999997</v>
      </c>
      <c r="M135" s="127">
        <f t="shared" si="67"/>
        <v>0.40416037176866221</v>
      </c>
      <c r="N135" s="127">
        <f t="shared" si="68"/>
        <v>0.60292352125478144</v>
      </c>
      <c r="O135" s="127">
        <f t="shared" si="69"/>
        <v>-0.19876314948611915</v>
      </c>
      <c r="P135" s="128">
        <f t="shared" si="70"/>
        <v>1.4917927718056669</v>
      </c>
      <c r="Q135" s="129">
        <f t="shared" si="71"/>
        <v>-0.49179277180566677</v>
      </c>
      <c r="R135" s="82">
        <v>2007</v>
      </c>
      <c r="S135" s="82" t="s">
        <v>450</v>
      </c>
      <c r="T135" s="82" t="s">
        <v>6</v>
      </c>
      <c r="U135" s="82" t="s">
        <v>115</v>
      </c>
      <c r="V135" s="506" t="s">
        <v>313</v>
      </c>
      <c r="W135" s="124">
        <v>22.954740000000001</v>
      </c>
      <c r="X135" s="125">
        <v>10.757540000000001</v>
      </c>
      <c r="Y135" s="126">
        <v>17.484760000000001</v>
      </c>
      <c r="Z135" s="124">
        <f t="shared" si="72"/>
        <v>5.4699799999999996</v>
      </c>
      <c r="AA135" s="125">
        <f t="shared" si="73"/>
        <v>12.1972</v>
      </c>
      <c r="AB135" s="126">
        <f t="shared" si="73"/>
        <v>-6.7272200000000009</v>
      </c>
      <c r="AC135" s="127">
        <f t="shared" si="74"/>
        <v>0.23829413881403141</v>
      </c>
      <c r="AD135" s="127">
        <f t="shared" si="75"/>
        <v>0.531358664920622</v>
      </c>
      <c r="AE135" s="127">
        <f t="shared" si="76"/>
        <v>-0.29306452610659067</v>
      </c>
      <c r="AF135" s="128">
        <f t="shared" si="77"/>
        <v>2.2298436191722826</v>
      </c>
      <c r="AG135" s="129">
        <f t="shared" si="78"/>
        <v>-1.2298436191722824</v>
      </c>
      <c r="AH135" s="82">
        <v>2007</v>
      </c>
      <c r="AI135" s="82" t="s">
        <v>450</v>
      </c>
      <c r="AJ135" s="82" t="s">
        <v>6</v>
      </c>
      <c r="AK135" s="82" t="s">
        <v>115</v>
      </c>
      <c r="AL135" s="506" t="s">
        <v>313</v>
      </c>
      <c r="AM135" s="124">
        <v>18.208970000000001</v>
      </c>
      <c r="AN135" s="125">
        <v>13.30026</v>
      </c>
      <c r="AO135" s="126">
        <v>23.346160000000001</v>
      </c>
      <c r="AP135" s="124">
        <f t="shared" si="86"/>
        <v>-5.1371900000000004</v>
      </c>
      <c r="AQ135" s="125">
        <f t="shared" si="87"/>
        <v>4.908710000000001</v>
      </c>
      <c r="AR135" s="126">
        <f t="shared" si="87"/>
        <v>-10.045900000000001</v>
      </c>
      <c r="AS135" s="127">
        <f t="shared" si="88"/>
        <v>-0.28212413991565694</v>
      </c>
      <c r="AT135" s="127">
        <f t="shared" si="89"/>
        <v>0.26957647796662859</v>
      </c>
      <c r="AU135" s="127">
        <f t="shared" si="90"/>
        <v>-0.55170061788228553</v>
      </c>
      <c r="AV135" s="128">
        <f t="shared" si="91"/>
        <v>-0.95552432360882134</v>
      </c>
      <c r="AW135" s="129">
        <f t="shared" si="92"/>
        <v>1.9555243236088213</v>
      </c>
      <c r="AX135" s="82">
        <v>2007</v>
      </c>
      <c r="AY135" s="82" t="s">
        <v>450</v>
      </c>
      <c r="AZ135" s="82" t="s">
        <v>6</v>
      </c>
      <c r="BA135" s="82" t="s">
        <v>115</v>
      </c>
      <c r="BB135" s="506" t="s">
        <v>313</v>
      </c>
      <c r="BC135" s="124">
        <v>77.108230000000006</v>
      </c>
      <c r="BD135" s="125">
        <v>19.37454</v>
      </c>
      <c r="BE135" s="126">
        <v>21.331399999999999</v>
      </c>
      <c r="BF135" s="124">
        <f t="shared" si="79"/>
        <v>55.776830000000004</v>
      </c>
      <c r="BG135" s="125">
        <f t="shared" si="80"/>
        <v>57.73369000000001</v>
      </c>
      <c r="BH135" s="126">
        <f t="shared" si="80"/>
        <v>-1.9568599999999989</v>
      </c>
      <c r="BI135" s="127">
        <f t="shared" si="81"/>
        <v>0.72335767530910777</v>
      </c>
      <c r="BJ135" s="127">
        <f t="shared" si="82"/>
        <v>0.74873577048779361</v>
      </c>
      <c r="BK135" s="127">
        <f t="shared" si="83"/>
        <v>-2.537809517868584E-2</v>
      </c>
      <c r="BL135" s="128">
        <f t="shared" si="84"/>
        <v>1.0350837435544473</v>
      </c>
      <c r="BM135" s="129">
        <f t="shared" si="85"/>
        <v>-3.5083743554447232E-2</v>
      </c>
    </row>
    <row r="136" spans="1:65" ht="11.45" customHeight="1">
      <c r="A136" s="664">
        <v>2004</v>
      </c>
      <c r="B136" s="90" t="s">
        <v>512</v>
      </c>
      <c r="C136" s="119" t="s">
        <v>450</v>
      </c>
      <c r="D136" s="119" t="s">
        <v>8</v>
      </c>
      <c r="E136" s="119" t="s">
        <v>116</v>
      </c>
      <c r="F136" s="496" t="s">
        <v>401</v>
      </c>
      <c r="G136" s="152">
        <v>37.548290000000001</v>
      </c>
      <c r="H136" s="153">
        <v>19.552890000000001</v>
      </c>
      <c r="I136" s="154">
        <v>19.552890000000001</v>
      </c>
      <c r="J136" s="152">
        <f t="shared" si="65"/>
        <v>17.9954</v>
      </c>
      <c r="K136" s="153">
        <f t="shared" si="66"/>
        <v>17.9954</v>
      </c>
      <c r="L136" s="154"/>
      <c r="M136" s="544">
        <f t="shared" si="67"/>
        <v>0.4792601740318933</v>
      </c>
      <c r="N136" s="544">
        <f t="shared" si="68"/>
        <v>0.4792601740318933</v>
      </c>
      <c r="O136" s="544"/>
      <c r="P136" s="156">
        <f t="shared" si="70"/>
        <v>1</v>
      </c>
      <c r="Q136" s="157"/>
      <c r="R136" s="119">
        <v>2004</v>
      </c>
      <c r="S136" s="119" t="s">
        <v>450</v>
      </c>
      <c r="T136" s="119" t="s">
        <v>8</v>
      </c>
      <c r="U136" s="119" t="s">
        <v>116</v>
      </c>
      <c r="V136" s="496" t="s">
        <v>401</v>
      </c>
      <c r="W136" s="152">
        <v>28.622900000000001</v>
      </c>
      <c r="X136" s="153">
        <v>16.139279999999999</v>
      </c>
      <c r="Y136" s="154">
        <v>16.139279999999999</v>
      </c>
      <c r="Z136" s="152">
        <f t="shared" si="72"/>
        <v>12.483620000000002</v>
      </c>
      <c r="AA136" s="153">
        <f t="shared" si="73"/>
        <v>12.483620000000002</v>
      </c>
      <c r="AB136" s="154"/>
      <c r="AC136" s="544">
        <f t="shared" si="74"/>
        <v>0.43614099200290679</v>
      </c>
      <c r="AD136" s="544">
        <f t="shared" si="75"/>
        <v>0.43614099200290679</v>
      </c>
      <c r="AE136" s="544"/>
      <c r="AF136" s="156">
        <f t="shared" si="77"/>
        <v>1</v>
      </c>
      <c r="AG136" s="157"/>
      <c r="AH136" s="119">
        <v>2004</v>
      </c>
      <c r="AI136" s="119" t="s">
        <v>450</v>
      </c>
      <c r="AJ136" s="119" t="s">
        <v>8</v>
      </c>
      <c r="AK136" s="119" t="s">
        <v>116</v>
      </c>
      <c r="AL136" s="496" t="s">
        <v>401</v>
      </c>
      <c r="AM136" s="152">
        <v>25.149329999999999</v>
      </c>
      <c r="AN136" s="153">
        <v>21.461860000000001</v>
      </c>
      <c r="AO136" s="154">
        <v>21.461860000000001</v>
      </c>
      <c r="AP136" s="152">
        <f t="shared" si="86"/>
        <v>3.6874699999999976</v>
      </c>
      <c r="AQ136" s="153">
        <f t="shared" si="87"/>
        <v>3.6874699999999976</v>
      </c>
      <c r="AR136" s="154"/>
      <c r="AS136" s="544">
        <f t="shared" si="88"/>
        <v>0.14662299154689201</v>
      </c>
      <c r="AT136" s="544">
        <f t="shared" si="89"/>
        <v>0.14662299154689201</v>
      </c>
      <c r="AU136" s="544"/>
      <c r="AV136" s="156">
        <f t="shared" si="91"/>
        <v>1</v>
      </c>
      <c r="AW136" s="157"/>
      <c r="AX136" s="119">
        <v>2004</v>
      </c>
      <c r="AY136" s="119" t="s">
        <v>450</v>
      </c>
      <c r="AZ136" s="119" t="s">
        <v>8</v>
      </c>
      <c r="BA136" s="119" t="s">
        <v>116</v>
      </c>
      <c r="BB136" s="496" t="s">
        <v>401</v>
      </c>
      <c r="BC136" s="152">
        <v>81.154139999999998</v>
      </c>
      <c r="BD136" s="153">
        <v>29.608540000000001</v>
      </c>
      <c r="BE136" s="154">
        <v>29.608540000000001</v>
      </c>
      <c r="BF136" s="152">
        <f t="shared" si="79"/>
        <v>51.545599999999993</v>
      </c>
      <c r="BG136" s="153">
        <f t="shared" si="80"/>
        <v>51.545599999999993</v>
      </c>
      <c r="BH136" s="154"/>
      <c r="BI136" s="544">
        <f t="shared" si="81"/>
        <v>0.63515675232341806</v>
      </c>
      <c r="BJ136" s="544">
        <f t="shared" si="82"/>
        <v>0.63515675232341806</v>
      </c>
      <c r="BK136" s="544"/>
      <c r="BL136" s="156">
        <f t="shared" si="84"/>
        <v>1</v>
      </c>
      <c r="BM136" s="157"/>
    </row>
    <row r="137" spans="1:65" ht="11.45" customHeight="1">
      <c r="A137" s="664">
        <v>2000</v>
      </c>
      <c r="B137" s="90" t="s">
        <v>512</v>
      </c>
      <c r="C137" s="119" t="s">
        <v>450</v>
      </c>
      <c r="D137" s="119" t="s">
        <v>10</v>
      </c>
      <c r="E137" s="119" t="s">
        <v>117</v>
      </c>
      <c r="F137" s="496" t="s">
        <v>401</v>
      </c>
      <c r="G137" s="152">
        <v>37.652990000000003</v>
      </c>
      <c r="H137" s="153">
        <v>21.369689999999999</v>
      </c>
      <c r="I137" s="154">
        <v>21.369689999999999</v>
      </c>
      <c r="J137" s="152">
        <f t="shared" si="65"/>
        <v>16.283300000000004</v>
      </c>
      <c r="K137" s="153">
        <f t="shared" si="66"/>
        <v>16.283300000000004</v>
      </c>
      <c r="L137" s="154"/>
      <c r="M137" s="544">
        <f t="shared" si="67"/>
        <v>0.43245702399729752</v>
      </c>
      <c r="N137" s="544">
        <f t="shared" si="68"/>
        <v>0.43245702399729752</v>
      </c>
      <c r="O137" s="544"/>
      <c r="P137" s="156">
        <f t="shared" si="70"/>
        <v>1</v>
      </c>
      <c r="Q137" s="157"/>
      <c r="R137" s="119">
        <v>2000</v>
      </c>
      <c r="S137" s="119" t="s">
        <v>450</v>
      </c>
      <c r="T137" s="119" t="s">
        <v>10</v>
      </c>
      <c r="U137" s="119" t="s">
        <v>117</v>
      </c>
      <c r="V137" s="496" t="s">
        <v>401</v>
      </c>
      <c r="W137" s="152">
        <v>28.604769999999998</v>
      </c>
      <c r="X137" s="153">
        <v>17.146270000000001</v>
      </c>
      <c r="Y137" s="154">
        <v>17.146270000000001</v>
      </c>
      <c r="Z137" s="152">
        <f t="shared" si="72"/>
        <v>11.458499999999997</v>
      </c>
      <c r="AA137" s="153">
        <f t="shared" si="73"/>
        <v>11.458499999999997</v>
      </c>
      <c r="AB137" s="154"/>
      <c r="AC137" s="544">
        <f t="shared" si="74"/>
        <v>0.40058004311868256</v>
      </c>
      <c r="AD137" s="544">
        <f t="shared" si="75"/>
        <v>0.40058004311868256</v>
      </c>
      <c r="AE137" s="544"/>
      <c r="AF137" s="156">
        <f t="shared" si="77"/>
        <v>1</v>
      </c>
      <c r="AG137" s="157"/>
      <c r="AH137" s="119">
        <v>2000</v>
      </c>
      <c r="AI137" s="119" t="s">
        <v>450</v>
      </c>
      <c r="AJ137" s="119" t="s">
        <v>10</v>
      </c>
      <c r="AK137" s="119" t="s">
        <v>117</v>
      </c>
      <c r="AL137" s="496" t="s">
        <v>401</v>
      </c>
      <c r="AM137" s="152">
        <v>24.02618</v>
      </c>
      <c r="AN137" s="153">
        <v>18.705770000000001</v>
      </c>
      <c r="AO137" s="154">
        <v>18.705770000000001</v>
      </c>
      <c r="AP137" s="152">
        <f t="shared" si="86"/>
        <v>5.320409999999999</v>
      </c>
      <c r="AQ137" s="153">
        <f t="shared" si="87"/>
        <v>5.320409999999999</v>
      </c>
      <c r="AR137" s="154"/>
      <c r="AS137" s="544">
        <f t="shared" si="88"/>
        <v>0.22144219347395211</v>
      </c>
      <c r="AT137" s="544">
        <f t="shared" si="89"/>
        <v>0.22144219347395211</v>
      </c>
      <c r="AU137" s="544"/>
      <c r="AV137" s="156">
        <f t="shared" si="91"/>
        <v>1</v>
      </c>
      <c r="AW137" s="157"/>
      <c r="AX137" s="119">
        <v>2000</v>
      </c>
      <c r="AY137" s="119" t="s">
        <v>450</v>
      </c>
      <c r="AZ137" s="119" t="s">
        <v>10</v>
      </c>
      <c r="BA137" s="119" t="s">
        <v>117</v>
      </c>
      <c r="BB137" s="496" t="s">
        <v>401</v>
      </c>
      <c r="BC137" s="152">
        <v>81.677120000000002</v>
      </c>
      <c r="BD137" s="153">
        <v>38.253390000000003</v>
      </c>
      <c r="BE137" s="154">
        <v>38.253390000000003</v>
      </c>
      <c r="BF137" s="152">
        <f t="shared" si="79"/>
        <v>43.423729999999999</v>
      </c>
      <c r="BG137" s="153">
        <f t="shared" si="80"/>
        <v>43.423729999999999</v>
      </c>
      <c r="BH137" s="154"/>
      <c r="BI137" s="544">
        <f t="shared" si="81"/>
        <v>0.53165109151742862</v>
      </c>
      <c r="BJ137" s="544">
        <f t="shared" si="82"/>
        <v>0.53165109151742862</v>
      </c>
      <c r="BK137" s="544"/>
      <c r="BL137" s="156">
        <f t="shared" si="84"/>
        <v>1</v>
      </c>
      <c r="BM137" s="157"/>
    </row>
    <row r="138" spans="1:65" ht="11.45" customHeight="1">
      <c r="A138" s="664">
        <v>1995</v>
      </c>
      <c r="B138" s="90" t="s">
        <v>512</v>
      </c>
      <c r="C138" s="119" t="s">
        <v>450</v>
      </c>
      <c r="D138" s="119" t="s">
        <v>12</v>
      </c>
      <c r="E138" s="119" t="s">
        <v>118</v>
      </c>
      <c r="F138" s="496" t="s">
        <v>401</v>
      </c>
      <c r="G138" s="152">
        <v>37.888509999999997</v>
      </c>
      <c r="H138" s="153">
        <v>21.46285</v>
      </c>
      <c r="I138" s="154">
        <v>21.46285</v>
      </c>
      <c r="J138" s="152">
        <f t="shared" si="65"/>
        <v>16.425659999999997</v>
      </c>
      <c r="K138" s="153">
        <f t="shared" si="66"/>
        <v>16.425659999999997</v>
      </c>
      <c r="L138" s="154"/>
      <c r="M138" s="544">
        <f t="shared" si="67"/>
        <v>0.4335261534433526</v>
      </c>
      <c r="N138" s="544">
        <f t="shared" si="68"/>
        <v>0.4335261534433526</v>
      </c>
      <c r="O138" s="544"/>
      <c r="P138" s="156">
        <f t="shared" si="70"/>
        <v>1</v>
      </c>
      <c r="Q138" s="157"/>
      <c r="R138" s="119">
        <v>1995</v>
      </c>
      <c r="S138" s="119" t="s">
        <v>450</v>
      </c>
      <c r="T138" s="119" t="s">
        <v>12</v>
      </c>
      <c r="U138" s="119" t="s">
        <v>118</v>
      </c>
      <c r="V138" s="496" t="s">
        <v>401</v>
      </c>
      <c r="W138" s="152">
        <v>29.779769999999999</v>
      </c>
      <c r="X138" s="153">
        <v>17.940660000000001</v>
      </c>
      <c r="Y138" s="154">
        <v>17.940660000000001</v>
      </c>
      <c r="Z138" s="152">
        <f t="shared" si="72"/>
        <v>11.839109999999998</v>
      </c>
      <c r="AA138" s="153">
        <f t="shared" si="73"/>
        <v>11.839109999999998</v>
      </c>
      <c r="AB138" s="154"/>
      <c r="AC138" s="544">
        <f t="shared" si="74"/>
        <v>0.39755545459216102</v>
      </c>
      <c r="AD138" s="544">
        <f t="shared" si="75"/>
        <v>0.39755545459216102</v>
      </c>
      <c r="AE138" s="544"/>
      <c r="AF138" s="156">
        <f t="shared" si="77"/>
        <v>1</v>
      </c>
      <c r="AG138" s="157"/>
      <c r="AH138" s="119">
        <v>1995</v>
      </c>
      <c r="AI138" s="119" t="s">
        <v>450</v>
      </c>
      <c r="AJ138" s="119" t="s">
        <v>12</v>
      </c>
      <c r="AK138" s="119" t="s">
        <v>118</v>
      </c>
      <c r="AL138" s="496" t="s">
        <v>401</v>
      </c>
      <c r="AM138" s="152">
        <v>24.968810000000001</v>
      </c>
      <c r="AN138" s="153">
        <v>19.416039999999999</v>
      </c>
      <c r="AO138" s="154">
        <v>19.416039999999999</v>
      </c>
      <c r="AP138" s="152">
        <f t="shared" si="86"/>
        <v>5.5527700000000024</v>
      </c>
      <c r="AQ138" s="153">
        <f t="shared" si="87"/>
        <v>5.5527700000000024</v>
      </c>
      <c r="AR138" s="154"/>
      <c r="AS138" s="544">
        <f t="shared" si="88"/>
        <v>0.22238825158267464</v>
      </c>
      <c r="AT138" s="544">
        <f t="shared" si="89"/>
        <v>0.22238825158267464</v>
      </c>
      <c r="AU138" s="544"/>
      <c r="AV138" s="156">
        <f t="shared" si="91"/>
        <v>1</v>
      </c>
      <c r="AW138" s="157"/>
      <c r="AX138" s="119">
        <v>1995</v>
      </c>
      <c r="AY138" s="119" t="s">
        <v>450</v>
      </c>
      <c r="AZ138" s="119" t="s">
        <v>12</v>
      </c>
      <c r="BA138" s="119" t="s">
        <v>118</v>
      </c>
      <c r="BB138" s="496" t="s">
        <v>401</v>
      </c>
      <c r="BC138" s="152">
        <v>79.641620000000003</v>
      </c>
      <c r="BD138" s="153">
        <v>35.635590000000001</v>
      </c>
      <c r="BE138" s="154">
        <v>35.635590000000001</v>
      </c>
      <c r="BF138" s="152">
        <f t="shared" si="79"/>
        <v>44.006030000000003</v>
      </c>
      <c r="BG138" s="153">
        <f t="shared" si="80"/>
        <v>44.006030000000003</v>
      </c>
      <c r="BH138" s="154"/>
      <c r="BI138" s="544">
        <f t="shared" si="81"/>
        <v>0.55255066383632079</v>
      </c>
      <c r="BJ138" s="544">
        <f t="shared" si="82"/>
        <v>0.55255066383632079</v>
      </c>
      <c r="BK138" s="544"/>
      <c r="BL138" s="156">
        <f t="shared" si="84"/>
        <v>1</v>
      </c>
      <c r="BM138" s="157"/>
    </row>
    <row r="139" spans="1:65" ht="11.45" customHeight="1">
      <c r="A139" s="300">
        <v>2014</v>
      </c>
      <c r="B139" s="132" t="s">
        <v>517</v>
      </c>
      <c r="C139" s="131" t="s">
        <v>452</v>
      </c>
      <c r="D139" s="131" t="s">
        <v>20</v>
      </c>
      <c r="E139" s="131" t="s">
        <v>119</v>
      </c>
      <c r="F139" s="573" t="s">
        <v>313</v>
      </c>
      <c r="G139" s="574">
        <v>21.507300000000001</v>
      </c>
      <c r="H139" s="575">
        <v>19.62276</v>
      </c>
      <c r="I139" s="576">
        <v>22.346240000000002</v>
      </c>
      <c r="J139" s="577">
        <f t="shared" si="65"/>
        <v>-0.83894000000000091</v>
      </c>
      <c r="K139" s="578">
        <f t="shared" si="66"/>
        <v>1.8845400000000012</v>
      </c>
      <c r="L139" s="579">
        <f t="shared" si="66"/>
        <v>-2.7234800000000021</v>
      </c>
      <c r="M139" s="580">
        <f t="shared" si="67"/>
        <v>-3.9007220804099116E-2</v>
      </c>
      <c r="N139" s="580">
        <f t="shared" si="68"/>
        <v>8.7623272098310861E-2</v>
      </c>
      <c r="O139" s="580">
        <f t="shared" si="69"/>
        <v>-0.12663049290240996</v>
      </c>
      <c r="P139" s="581">
        <f t="shared" si="70"/>
        <v>-2.2463346604047953</v>
      </c>
      <c r="Q139" s="582">
        <f t="shared" si="71"/>
        <v>3.2463346604047953</v>
      </c>
      <c r="R139" s="131">
        <v>2014</v>
      </c>
      <c r="S139" s="131" t="s">
        <v>452</v>
      </c>
      <c r="T139" s="131" t="s">
        <v>20</v>
      </c>
      <c r="U139" s="131" t="s">
        <v>119</v>
      </c>
      <c r="V139" s="573" t="s">
        <v>313</v>
      </c>
      <c r="W139" s="574">
        <v>17.39367</v>
      </c>
      <c r="X139" s="575">
        <v>16.15334</v>
      </c>
      <c r="Y139" s="576">
        <v>18.69191</v>
      </c>
      <c r="Z139" s="577">
        <f t="shared" si="72"/>
        <v>-1.2982399999999998</v>
      </c>
      <c r="AA139" s="578">
        <f t="shared" si="73"/>
        <v>1.2403300000000002</v>
      </c>
      <c r="AB139" s="579">
        <f t="shared" si="73"/>
        <v>-2.53857</v>
      </c>
      <c r="AC139" s="580">
        <f t="shared" si="74"/>
        <v>-7.4638647278003997E-2</v>
      </c>
      <c r="AD139" s="580">
        <f t="shared" si="75"/>
        <v>7.1309275155846938E-2</v>
      </c>
      <c r="AE139" s="580">
        <f t="shared" si="76"/>
        <v>-0.14594792243385094</v>
      </c>
      <c r="AF139" s="581">
        <f t="shared" si="77"/>
        <v>-0.95539345575548462</v>
      </c>
      <c r="AG139" s="582">
        <f t="shared" si="78"/>
        <v>1.9553934557554846</v>
      </c>
      <c r="AH139" s="131">
        <v>2014</v>
      </c>
      <c r="AI139" s="131" t="s">
        <v>452</v>
      </c>
      <c r="AJ139" s="131" t="s">
        <v>20</v>
      </c>
      <c r="AK139" s="131" t="s">
        <v>119</v>
      </c>
      <c r="AL139" s="573" t="s">
        <v>313</v>
      </c>
      <c r="AM139" s="574">
        <v>24.83728</v>
      </c>
      <c r="AN139" s="575">
        <v>22.8551</v>
      </c>
      <c r="AO139" s="576">
        <v>25.997039999999998</v>
      </c>
      <c r="AP139" s="577">
        <f t="shared" si="86"/>
        <v>-1.1597599999999986</v>
      </c>
      <c r="AQ139" s="578">
        <f t="shared" si="87"/>
        <v>1.9821799999999996</v>
      </c>
      <c r="AR139" s="579">
        <f t="shared" si="87"/>
        <v>-3.1419399999999982</v>
      </c>
      <c r="AS139" s="580">
        <f t="shared" si="88"/>
        <v>-4.6694324016156301E-2</v>
      </c>
      <c r="AT139" s="580">
        <f t="shared" si="89"/>
        <v>7.9806645494192585E-2</v>
      </c>
      <c r="AU139" s="580">
        <f t="shared" si="90"/>
        <v>-0.12650096951034889</v>
      </c>
      <c r="AV139" s="581">
        <f t="shared" si="91"/>
        <v>-1.709129475063808</v>
      </c>
      <c r="AW139" s="582">
        <f t="shared" si="92"/>
        <v>2.7091294750638082</v>
      </c>
      <c r="AX139" s="131">
        <v>2014</v>
      </c>
      <c r="AY139" s="131" t="s">
        <v>452</v>
      </c>
      <c r="AZ139" s="131" t="s">
        <v>20</v>
      </c>
      <c r="BA139" s="131" t="s">
        <v>119</v>
      </c>
      <c r="BB139" s="573" t="s">
        <v>313</v>
      </c>
      <c r="BC139" s="574">
        <v>34.144120000000001</v>
      </c>
      <c r="BD139" s="575">
        <v>26.749600000000001</v>
      </c>
      <c r="BE139" s="576">
        <v>27.856919999999999</v>
      </c>
      <c r="BF139" s="577">
        <f t="shared" si="79"/>
        <v>6.2872000000000021</v>
      </c>
      <c r="BG139" s="578">
        <f t="shared" si="80"/>
        <v>7.39452</v>
      </c>
      <c r="BH139" s="579">
        <f t="shared" si="80"/>
        <v>-1.1073199999999979</v>
      </c>
      <c r="BI139" s="580">
        <f t="shared" si="81"/>
        <v>0.18413712229221318</v>
      </c>
      <c r="BJ139" s="580">
        <f t="shared" si="82"/>
        <v>0.21656788928811169</v>
      </c>
      <c r="BK139" s="580">
        <f t="shared" si="83"/>
        <v>-3.2430766995898495E-2</v>
      </c>
      <c r="BL139" s="581">
        <f t="shared" si="84"/>
        <v>1.1761229164015774</v>
      </c>
      <c r="BM139" s="582">
        <f t="shared" si="85"/>
        <v>-0.1761229164015774</v>
      </c>
    </row>
    <row r="140" spans="1:65" ht="11.45" customHeight="1">
      <c r="A140" s="301">
        <v>2011</v>
      </c>
      <c r="B140" s="95" t="s">
        <v>517</v>
      </c>
      <c r="C140" s="133" t="s">
        <v>452</v>
      </c>
      <c r="D140" s="133" t="s">
        <v>4</v>
      </c>
      <c r="E140" s="133" t="s">
        <v>120</v>
      </c>
      <c r="F140" s="583" t="s">
        <v>313</v>
      </c>
      <c r="G140" s="584">
        <v>29.392330000000001</v>
      </c>
      <c r="H140" s="585">
        <v>28.550699999999999</v>
      </c>
      <c r="I140" s="586">
        <v>29.0913</v>
      </c>
      <c r="J140" s="267">
        <f t="shared" si="65"/>
        <v>0.3010300000000008</v>
      </c>
      <c r="K140" s="268">
        <f t="shared" si="66"/>
        <v>0.8416300000000021</v>
      </c>
      <c r="L140" s="269">
        <f t="shared" si="66"/>
        <v>-0.5406000000000013</v>
      </c>
      <c r="M140" s="587">
        <f t="shared" si="67"/>
        <v>1.0241787568389468E-2</v>
      </c>
      <c r="N140" s="587">
        <f t="shared" si="68"/>
        <v>2.8634340999845947E-2</v>
      </c>
      <c r="O140" s="587">
        <f t="shared" si="69"/>
        <v>-1.8392553431456481E-2</v>
      </c>
      <c r="P140" s="588">
        <f t="shared" si="70"/>
        <v>2.7958343022290131</v>
      </c>
      <c r="Q140" s="589">
        <f t="shared" si="71"/>
        <v>-1.7958343022290133</v>
      </c>
      <c r="R140" s="133">
        <v>2011</v>
      </c>
      <c r="S140" s="133" t="s">
        <v>452</v>
      </c>
      <c r="T140" s="133" t="s">
        <v>4</v>
      </c>
      <c r="U140" s="133" t="s">
        <v>120</v>
      </c>
      <c r="V140" s="583" t="s">
        <v>313</v>
      </c>
      <c r="W140" s="584">
        <v>24.254280000000001</v>
      </c>
      <c r="X140" s="585">
        <v>23.57479</v>
      </c>
      <c r="Y140" s="586">
        <v>23.966339999999999</v>
      </c>
      <c r="Z140" s="267">
        <f t="shared" si="72"/>
        <v>0.28794000000000253</v>
      </c>
      <c r="AA140" s="268">
        <f t="shared" si="73"/>
        <v>0.67949000000000126</v>
      </c>
      <c r="AB140" s="269">
        <f t="shared" si="73"/>
        <v>-0.39154999999999873</v>
      </c>
      <c r="AC140" s="587">
        <f t="shared" si="74"/>
        <v>1.1871719135756761E-2</v>
      </c>
      <c r="AD140" s="587">
        <f t="shared" si="75"/>
        <v>2.801526163629682E-2</v>
      </c>
      <c r="AE140" s="587">
        <f t="shared" si="76"/>
        <v>-1.6143542500540058E-2</v>
      </c>
      <c r="AF140" s="588">
        <f t="shared" si="77"/>
        <v>2.3598319094255586</v>
      </c>
      <c r="AG140" s="589">
        <f t="shared" si="78"/>
        <v>-1.3598319094255584</v>
      </c>
      <c r="AH140" s="133">
        <v>2011</v>
      </c>
      <c r="AI140" s="133" t="s">
        <v>452</v>
      </c>
      <c r="AJ140" s="133" t="s">
        <v>4</v>
      </c>
      <c r="AK140" s="133" t="s">
        <v>120</v>
      </c>
      <c r="AL140" s="583" t="s">
        <v>313</v>
      </c>
      <c r="AM140" s="584">
        <v>34.05198</v>
      </c>
      <c r="AN140" s="585">
        <v>33.583449999999999</v>
      </c>
      <c r="AO140" s="586">
        <v>34.354140000000001</v>
      </c>
      <c r="AP140" s="267">
        <f t="shared" si="86"/>
        <v>-0.30216000000000065</v>
      </c>
      <c r="AQ140" s="268">
        <f t="shared" si="87"/>
        <v>0.46853000000000122</v>
      </c>
      <c r="AR140" s="269">
        <f t="shared" si="87"/>
        <v>-0.77069000000000187</v>
      </c>
      <c r="AS140" s="587">
        <f t="shared" si="88"/>
        <v>-8.8734928189198002E-3</v>
      </c>
      <c r="AT140" s="587">
        <f t="shared" si="89"/>
        <v>1.3759258639292083E-2</v>
      </c>
      <c r="AU140" s="587">
        <f t="shared" si="90"/>
        <v>-2.2632751458211881E-2</v>
      </c>
      <c r="AV140" s="588">
        <f t="shared" si="91"/>
        <v>-1.5506023298914489</v>
      </c>
      <c r="AW140" s="589">
        <f t="shared" si="92"/>
        <v>2.5506023298914489</v>
      </c>
      <c r="AX140" s="133">
        <v>2011</v>
      </c>
      <c r="AY140" s="133" t="s">
        <v>452</v>
      </c>
      <c r="AZ140" s="133" t="s">
        <v>4</v>
      </c>
      <c r="BA140" s="133" t="s">
        <v>120</v>
      </c>
      <c r="BB140" s="583" t="s">
        <v>313</v>
      </c>
      <c r="BC140" s="584">
        <v>37.668959999999998</v>
      </c>
      <c r="BD140" s="585">
        <v>31.570740000000001</v>
      </c>
      <c r="BE140" s="586">
        <v>31.440560000000001</v>
      </c>
      <c r="BF140" s="267">
        <f t="shared" si="79"/>
        <v>6.228399999999997</v>
      </c>
      <c r="BG140" s="268">
        <f t="shared" si="80"/>
        <v>6.0982199999999978</v>
      </c>
      <c r="BH140" s="269">
        <f t="shared" si="80"/>
        <v>0.1301799999999993</v>
      </c>
      <c r="BI140" s="587">
        <f t="shared" si="81"/>
        <v>0.16534568514766526</v>
      </c>
      <c r="BJ140" s="587">
        <f t="shared" si="82"/>
        <v>0.16188978936503684</v>
      </c>
      <c r="BK140" s="587">
        <f t="shared" si="83"/>
        <v>3.4558957826284374E-3</v>
      </c>
      <c r="BL140" s="588">
        <f t="shared" si="84"/>
        <v>0.97909896602658797</v>
      </c>
      <c r="BM140" s="589">
        <f t="shared" si="85"/>
        <v>2.090103397341201E-2</v>
      </c>
    </row>
    <row r="141" spans="1:65" ht="11.45" customHeight="1">
      <c r="A141" s="302">
        <v>2006</v>
      </c>
      <c r="B141" s="96" t="s">
        <v>517</v>
      </c>
      <c r="C141" s="134" t="s">
        <v>452</v>
      </c>
      <c r="D141" s="134" t="s">
        <v>8</v>
      </c>
      <c r="E141" s="134" t="s">
        <v>121</v>
      </c>
      <c r="F141" s="590" t="s">
        <v>313</v>
      </c>
      <c r="G141" s="591">
        <v>31.001380000000001</v>
      </c>
      <c r="H141" s="592">
        <v>28.948160000000001</v>
      </c>
      <c r="I141" s="593">
        <v>29.1067</v>
      </c>
      <c r="J141" s="594">
        <f t="shared" si="65"/>
        <v>1.894680000000001</v>
      </c>
      <c r="K141" s="595">
        <f t="shared" si="66"/>
        <v>2.0532199999999996</v>
      </c>
      <c r="L141" s="596">
        <f t="shared" si="66"/>
        <v>-0.15853999999999857</v>
      </c>
      <c r="M141" s="587">
        <f t="shared" si="67"/>
        <v>6.1115989030165782E-2</v>
      </c>
      <c r="N141" s="587">
        <f t="shared" si="68"/>
        <v>6.6229954924587206E-2</v>
      </c>
      <c r="O141" s="587">
        <f t="shared" si="69"/>
        <v>-5.1139658944214282E-3</v>
      </c>
      <c r="P141" s="598">
        <f t="shared" si="70"/>
        <v>1.0836763991808636</v>
      </c>
      <c r="Q141" s="599">
        <f t="shared" si="71"/>
        <v>-8.3676399180863517E-2</v>
      </c>
      <c r="R141" s="134">
        <v>2006</v>
      </c>
      <c r="S141" s="134" t="s">
        <v>452</v>
      </c>
      <c r="T141" s="134" t="s">
        <v>8</v>
      </c>
      <c r="U141" s="134" t="s">
        <v>121</v>
      </c>
      <c r="V141" s="590" t="s">
        <v>313</v>
      </c>
      <c r="W141" s="591">
        <v>25.09375</v>
      </c>
      <c r="X141" s="592">
        <v>23.396329999999999</v>
      </c>
      <c r="Y141" s="593">
        <v>23.593430000000001</v>
      </c>
      <c r="Z141" s="594">
        <f t="shared" si="72"/>
        <v>1.5003199999999985</v>
      </c>
      <c r="AA141" s="595">
        <f t="shared" si="73"/>
        <v>1.697420000000001</v>
      </c>
      <c r="AB141" s="596">
        <f t="shared" si="73"/>
        <v>-0.1971000000000025</v>
      </c>
      <c r="AC141" s="597">
        <f t="shared" si="74"/>
        <v>5.9788592777085869E-2</v>
      </c>
      <c r="AD141" s="597">
        <f t="shared" si="75"/>
        <v>6.7643138231631428E-2</v>
      </c>
      <c r="AE141" s="597">
        <f t="shared" si="76"/>
        <v>-7.8545454545455532E-3</v>
      </c>
      <c r="AF141" s="598">
        <f t="shared" si="77"/>
        <v>1.1313719739788863</v>
      </c>
      <c r="AG141" s="599">
        <f t="shared" si="78"/>
        <v>-0.13137197397888631</v>
      </c>
      <c r="AH141" s="134">
        <v>2006</v>
      </c>
      <c r="AI141" s="134" t="s">
        <v>452</v>
      </c>
      <c r="AJ141" s="134" t="s">
        <v>8</v>
      </c>
      <c r="AK141" s="134" t="s">
        <v>121</v>
      </c>
      <c r="AL141" s="590" t="s">
        <v>313</v>
      </c>
      <c r="AM141" s="591">
        <v>35.894649999999999</v>
      </c>
      <c r="AN141" s="592">
        <v>33.676749999999998</v>
      </c>
      <c r="AO141" s="593">
        <v>33.803879999999999</v>
      </c>
      <c r="AP141" s="594">
        <f t="shared" si="86"/>
        <v>2.0907699999999991</v>
      </c>
      <c r="AQ141" s="595">
        <f t="shared" si="87"/>
        <v>2.2179000000000002</v>
      </c>
      <c r="AR141" s="596">
        <f t="shared" si="87"/>
        <v>-0.12713000000000108</v>
      </c>
      <c r="AS141" s="597">
        <f t="shared" si="88"/>
        <v>5.8247398985642684E-2</v>
      </c>
      <c r="AT141" s="597">
        <f t="shared" si="89"/>
        <v>6.1789152422436218E-2</v>
      </c>
      <c r="AU141" s="597">
        <f t="shared" si="90"/>
        <v>-3.5417534367935357E-3</v>
      </c>
      <c r="AV141" s="598">
        <f t="shared" si="91"/>
        <v>1.0608053492254055</v>
      </c>
      <c r="AW141" s="599">
        <f t="shared" si="92"/>
        <v>-6.0805349225405536E-2</v>
      </c>
      <c r="AX141" s="134">
        <v>2006</v>
      </c>
      <c r="AY141" s="134" t="s">
        <v>452</v>
      </c>
      <c r="AZ141" s="134" t="s">
        <v>8</v>
      </c>
      <c r="BA141" s="134" t="s">
        <v>121</v>
      </c>
      <c r="BB141" s="590" t="s">
        <v>313</v>
      </c>
      <c r="BC141" s="591">
        <v>38.284129999999998</v>
      </c>
      <c r="BD141" s="592">
        <v>34.505859999999998</v>
      </c>
      <c r="BE141" s="593">
        <v>34.699930000000002</v>
      </c>
      <c r="BF141" s="594">
        <f t="shared" si="79"/>
        <v>3.5841999999999956</v>
      </c>
      <c r="BG141" s="595">
        <f t="shared" si="80"/>
        <v>3.7782699999999991</v>
      </c>
      <c r="BH141" s="596">
        <f t="shared" si="80"/>
        <v>-0.19407000000000352</v>
      </c>
      <c r="BI141" s="597">
        <f t="shared" si="81"/>
        <v>9.3621038273561288E-2</v>
      </c>
      <c r="BJ141" s="597">
        <f t="shared" si="82"/>
        <v>9.8690240577492538E-2</v>
      </c>
      <c r="BK141" s="597">
        <f t="shared" si="83"/>
        <v>-5.0692023039312509E-3</v>
      </c>
      <c r="BL141" s="598">
        <f t="shared" si="84"/>
        <v>1.0541459739969878</v>
      </c>
      <c r="BM141" s="599">
        <f t="shared" si="85"/>
        <v>-5.4145973996987826E-2</v>
      </c>
    </row>
    <row r="142" spans="1:65" ht="11.45" customHeight="1">
      <c r="A142" s="501">
        <v>2015</v>
      </c>
      <c r="B142" s="383" t="s">
        <v>518</v>
      </c>
      <c r="C142" s="502" t="s">
        <v>453</v>
      </c>
      <c r="D142" s="502" t="s">
        <v>623</v>
      </c>
      <c r="E142" s="502" t="s">
        <v>706</v>
      </c>
      <c r="F142" s="600" t="s">
        <v>401</v>
      </c>
      <c r="G142" s="611">
        <v>45.562190000000001</v>
      </c>
      <c r="H142" s="612">
        <v>13.133139999999999</v>
      </c>
      <c r="I142" s="613">
        <v>13.133139999999999</v>
      </c>
      <c r="J142" s="565">
        <f t="shared" si="65"/>
        <v>32.429050000000004</v>
      </c>
      <c r="K142" s="565">
        <f t="shared" si="66"/>
        <v>32.429050000000004</v>
      </c>
      <c r="L142" s="565"/>
      <c r="M142" s="622">
        <f t="shared" si="67"/>
        <v>0.71175353950282028</v>
      </c>
      <c r="N142" s="623">
        <f t="shared" si="68"/>
        <v>0.71175353950282028</v>
      </c>
      <c r="O142" s="624"/>
      <c r="P142" s="622">
        <f t="shared" si="70"/>
        <v>1</v>
      </c>
      <c r="Q142" s="624"/>
      <c r="R142" s="502">
        <v>2015</v>
      </c>
      <c r="S142" s="502" t="s">
        <v>453</v>
      </c>
      <c r="T142" s="502" t="s">
        <v>623</v>
      </c>
      <c r="U142" s="502" t="s">
        <v>706</v>
      </c>
      <c r="V142" s="600" t="s">
        <v>401</v>
      </c>
      <c r="W142" s="611">
        <v>32.866419999999998</v>
      </c>
      <c r="X142" s="612">
        <v>11.184340000000001</v>
      </c>
      <c r="Y142" s="613">
        <v>11.184340000000001</v>
      </c>
      <c r="Z142" s="565">
        <f t="shared" si="72"/>
        <v>21.682079999999999</v>
      </c>
      <c r="AA142" s="565">
        <f t="shared" si="73"/>
        <v>21.682079999999999</v>
      </c>
      <c r="AB142" s="565"/>
      <c r="AC142" s="622">
        <f t="shared" si="74"/>
        <v>0.65970312556098287</v>
      </c>
      <c r="AD142" s="623">
        <f t="shared" si="75"/>
        <v>0.65970312556098287</v>
      </c>
      <c r="AE142" s="624"/>
      <c r="AF142" s="622">
        <f t="shared" si="77"/>
        <v>1</v>
      </c>
      <c r="AG142" s="624"/>
      <c r="AH142" s="502">
        <v>2015</v>
      </c>
      <c r="AI142" s="502" t="s">
        <v>453</v>
      </c>
      <c r="AJ142" s="502" t="s">
        <v>623</v>
      </c>
      <c r="AK142" s="502" t="s">
        <v>706</v>
      </c>
      <c r="AL142" s="600" t="s">
        <v>401</v>
      </c>
      <c r="AM142" s="611">
        <v>43.882739999999998</v>
      </c>
      <c r="AN142" s="612">
        <v>17.593240000000002</v>
      </c>
      <c r="AO142" s="613">
        <v>17.593240000000002</v>
      </c>
      <c r="AP142" s="564">
        <f t="shared" si="86"/>
        <v>26.289499999999997</v>
      </c>
      <c r="AQ142" s="565">
        <f t="shared" si="87"/>
        <v>26.289499999999997</v>
      </c>
      <c r="AR142" s="566"/>
      <c r="AS142" s="623">
        <f t="shared" si="88"/>
        <v>0.5990851984174187</v>
      </c>
      <c r="AT142" s="623">
        <f t="shared" si="89"/>
        <v>0.5990851984174187</v>
      </c>
      <c r="AU142" s="623"/>
      <c r="AV142" s="622">
        <f t="shared" si="91"/>
        <v>1</v>
      </c>
      <c r="AW142" s="624"/>
      <c r="AX142" s="502">
        <v>2015</v>
      </c>
      <c r="AY142" s="502" t="s">
        <v>453</v>
      </c>
      <c r="AZ142" s="502" t="s">
        <v>623</v>
      </c>
      <c r="BA142" s="502" t="s">
        <v>706</v>
      </c>
      <c r="BB142" s="600" t="s">
        <v>401</v>
      </c>
      <c r="BC142" s="611">
        <v>85.559169999999995</v>
      </c>
      <c r="BD142" s="612">
        <v>15.83211</v>
      </c>
      <c r="BE142" s="613">
        <v>15.83211</v>
      </c>
      <c r="BF142" s="564">
        <f t="shared" si="79"/>
        <v>69.727059999999994</v>
      </c>
      <c r="BG142" s="565">
        <f t="shared" si="80"/>
        <v>69.727059999999994</v>
      </c>
      <c r="BH142" s="566"/>
      <c r="BI142" s="623">
        <f t="shared" si="81"/>
        <v>0.81495718109467397</v>
      </c>
      <c r="BJ142" s="623">
        <f t="shared" si="82"/>
        <v>0.81495718109467397</v>
      </c>
      <c r="BK142" s="623"/>
      <c r="BL142" s="622">
        <f t="shared" si="84"/>
        <v>1</v>
      </c>
      <c r="BM142" s="624"/>
    </row>
    <row r="143" spans="1:65" ht="11.45" customHeight="1">
      <c r="A143" s="503">
        <v>2012</v>
      </c>
      <c r="B143" s="384" t="s">
        <v>518</v>
      </c>
      <c r="C143" s="214" t="s">
        <v>453</v>
      </c>
      <c r="D143" s="214" t="s">
        <v>20</v>
      </c>
      <c r="E143" s="214" t="s">
        <v>122</v>
      </c>
      <c r="F143" s="601" t="s">
        <v>401</v>
      </c>
      <c r="G143" s="607">
        <v>48.282470000000004</v>
      </c>
      <c r="H143" s="608">
        <v>16.57311</v>
      </c>
      <c r="I143" s="609">
        <v>16.57311</v>
      </c>
      <c r="J143" s="153">
        <f t="shared" si="65"/>
        <v>31.709360000000004</v>
      </c>
      <c r="K143" s="153">
        <f t="shared" si="66"/>
        <v>31.709360000000004</v>
      </c>
      <c r="L143" s="153"/>
      <c r="M143" s="156">
        <f t="shared" si="67"/>
        <v>0.65674684828675922</v>
      </c>
      <c r="N143" s="155">
        <f t="shared" si="68"/>
        <v>0.65674684828675922</v>
      </c>
      <c r="O143" s="157"/>
      <c r="P143" s="156">
        <f t="shared" si="70"/>
        <v>1</v>
      </c>
      <c r="Q143" s="157"/>
      <c r="R143" s="214">
        <v>2012</v>
      </c>
      <c r="S143" s="214" t="s">
        <v>453</v>
      </c>
      <c r="T143" s="214" t="s">
        <v>20</v>
      </c>
      <c r="U143" s="214" t="s">
        <v>122</v>
      </c>
      <c r="V143" s="601" t="s">
        <v>401</v>
      </c>
      <c r="W143" s="607">
        <v>37.566580000000002</v>
      </c>
      <c r="X143" s="608">
        <v>15.71327</v>
      </c>
      <c r="Y143" s="609">
        <v>15.71327</v>
      </c>
      <c r="Z143" s="153">
        <f t="shared" si="72"/>
        <v>21.85331</v>
      </c>
      <c r="AA143" s="153">
        <f t="shared" si="73"/>
        <v>21.85331</v>
      </c>
      <c r="AB143" s="153"/>
      <c r="AC143" s="156">
        <f t="shared" si="74"/>
        <v>0.5817221051264182</v>
      </c>
      <c r="AD143" s="155">
        <f t="shared" si="75"/>
        <v>0.5817221051264182</v>
      </c>
      <c r="AE143" s="157"/>
      <c r="AF143" s="156">
        <f t="shared" si="77"/>
        <v>1</v>
      </c>
      <c r="AG143" s="157"/>
      <c r="AH143" s="214">
        <v>2012</v>
      </c>
      <c r="AI143" s="214" t="s">
        <v>453</v>
      </c>
      <c r="AJ143" s="214" t="s">
        <v>20</v>
      </c>
      <c r="AK143" s="214" t="s">
        <v>122</v>
      </c>
      <c r="AL143" s="601" t="s">
        <v>401</v>
      </c>
      <c r="AM143" s="607">
        <v>45.84272</v>
      </c>
      <c r="AN143" s="608">
        <v>25.63757</v>
      </c>
      <c r="AO143" s="609">
        <v>25.63757</v>
      </c>
      <c r="AP143" s="152">
        <f t="shared" si="86"/>
        <v>20.20515</v>
      </c>
      <c r="AQ143" s="153">
        <f t="shared" si="87"/>
        <v>20.20515</v>
      </c>
      <c r="AR143" s="154"/>
      <c r="AS143" s="155">
        <f t="shared" si="88"/>
        <v>0.44074937089247757</v>
      </c>
      <c r="AT143" s="155">
        <f t="shared" si="89"/>
        <v>0.44074937089247757</v>
      </c>
      <c r="AU143" s="155"/>
      <c r="AV143" s="156">
        <f t="shared" si="91"/>
        <v>1</v>
      </c>
      <c r="AW143" s="157"/>
      <c r="AX143" s="214">
        <v>2012</v>
      </c>
      <c r="AY143" s="214" t="s">
        <v>453</v>
      </c>
      <c r="AZ143" s="214" t="s">
        <v>20</v>
      </c>
      <c r="BA143" s="214" t="s">
        <v>122</v>
      </c>
      <c r="BB143" s="601" t="s">
        <v>401</v>
      </c>
      <c r="BC143" s="607">
        <v>89.38982</v>
      </c>
      <c r="BD143" s="608">
        <v>11.177899999999999</v>
      </c>
      <c r="BE143" s="609">
        <v>11.177899999999999</v>
      </c>
      <c r="BF143" s="152">
        <f t="shared" si="79"/>
        <v>78.211920000000006</v>
      </c>
      <c r="BG143" s="153">
        <f t="shared" si="80"/>
        <v>78.211920000000006</v>
      </c>
      <c r="BH143" s="154"/>
      <c r="BI143" s="155">
        <f t="shared" si="81"/>
        <v>0.87495332242530532</v>
      </c>
      <c r="BJ143" s="155">
        <f t="shared" si="82"/>
        <v>0.87495332242530532</v>
      </c>
      <c r="BK143" s="155"/>
      <c r="BL143" s="156">
        <f t="shared" si="84"/>
        <v>1</v>
      </c>
      <c r="BM143" s="157"/>
    </row>
    <row r="144" spans="1:65" ht="11.45" customHeight="1">
      <c r="A144" s="503">
        <v>2009</v>
      </c>
      <c r="B144" s="384" t="s">
        <v>518</v>
      </c>
      <c r="C144" s="214" t="s">
        <v>453</v>
      </c>
      <c r="D144" s="214" t="s">
        <v>4</v>
      </c>
      <c r="E144" s="214" t="s">
        <v>123</v>
      </c>
      <c r="F144" s="601" t="s">
        <v>401</v>
      </c>
      <c r="G144" s="607">
        <v>46.738370000000003</v>
      </c>
      <c r="H144" s="608">
        <v>13.753209999999999</v>
      </c>
      <c r="I144" s="609">
        <v>13.753209999999999</v>
      </c>
      <c r="J144" s="153">
        <f t="shared" si="65"/>
        <v>32.985160000000008</v>
      </c>
      <c r="K144" s="153">
        <f t="shared" si="66"/>
        <v>32.985160000000008</v>
      </c>
      <c r="L144" s="153"/>
      <c r="M144" s="156">
        <f t="shared" si="67"/>
        <v>0.70574048688475888</v>
      </c>
      <c r="N144" s="155">
        <f t="shared" si="68"/>
        <v>0.70574048688475888</v>
      </c>
      <c r="O144" s="157"/>
      <c r="P144" s="156">
        <f t="shared" si="70"/>
        <v>1</v>
      </c>
      <c r="Q144" s="157"/>
      <c r="R144" s="214">
        <v>2009</v>
      </c>
      <c r="S144" s="214" t="s">
        <v>453</v>
      </c>
      <c r="T144" s="214" t="s">
        <v>4</v>
      </c>
      <c r="U144" s="214" t="s">
        <v>123</v>
      </c>
      <c r="V144" s="601" t="s">
        <v>401</v>
      </c>
      <c r="W144" s="607">
        <v>36.618070000000003</v>
      </c>
      <c r="X144" s="608">
        <v>13.82596</v>
      </c>
      <c r="Y144" s="609">
        <v>13.82596</v>
      </c>
      <c r="Z144" s="153">
        <f t="shared" si="72"/>
        <v>22.792110000000001</v>
      </c>
      <c r="AA144" s="153">
        <f t="shared" si="73"/>
        <v>22.792110000000001</v>
      </c>
      <c r="AB144" s="153"/>
      <c r="AC144" s="156">
        <f t="shared" si="74"/>
        <v>0.62242794336238905</v>
      </c>
      <c r="AD144" s="155">
        <f t="shared" si="75"/>
        <v>0.62242794336238905</v>
      </c>
      <c r="AE144" s="157"/>
      <c r="AF144" s="156">
        <f t="shared" si="77"/>
        <v>1</v>
      </c>
      <c r="AG144" s="157"/>
      <c r="AH144" s="214">
        <v>2009</v>
      </c>
      <c r="AI144" s="214" t="s">
        <v>453</v>
      </c>
      <c r="AJ144" s="214" t="s">
        <v>4</v>
      </c>
      <c r="AK144" s="214" t="s">
        <v>123</v>
      </c>
      <c r="AL144" s="601" t="s">
        <v>401</v>
      </c>
      <c r="AM144" s="607">
        <v>41.655119999999997</v>
      </c>
      <c r="AN144" s="608">
        <v>21.065619999999999</v>
      </c>
      <c r="AO144" s="609">
        <v>21.065619999999999</v>
      </c>
      <c r="AP144" s="152">
        <f t="shared" si="86"/>
        <v>20.589499999999997</v>
      </c>
      <c r="AQ144" s="153">
        <f t="shared" si="87"/>
        <v>20.589499999999997</v>
      </c>
      <c r="AR144" s="154"/>
      <c r="AS144" s="155">
        <f t="shared" si="88"/>
        <v>0.49428497625261908</v>
      </c>
      <c r="AT144" s="155">
        <f t="shared" si="89"/>
        <v>0.49428497625261908</v>
      </c>
      <c r="AU144" s="155"/>
      <c r="AV144" s="156">
        <f t="shared" si="91"/>
        <v>1</v>
      </c>
      <c r="AW144" s="157"/>
      <c r="AX144" s="214">
        <v>2009</v>
      </c>
      <c r="AY144" s="214" t="s">
        <v>453</v>
      </c>
      <c r="AZ144" s="214" t="s">
        <v>4</v>
      </c>
      <c r="BA144" s="214" t="s">
        <v>123</v>
      </c>
      <c r="BB144" s="601" t="s">
        <v>401</v>
      </c>
      <c r="BC144" s="607">
        <v>87.659689999999998</v>
      </c>
      <c r="BD144" s="608">
        <v>6.3565620000000003</v>
      </c>
      <c r="BE144" s="609">
        <v>6.3565620000000003</v>
      </c>
      <c r="BF144" s="152">
        <f t="shared" si="79"/>
        <v>81.303128000000001</v>
      </c>
      <c r="BG144" s="153">
        <f t="shared" si="80"/>
        <v>81.303128000000001</v>
      </c>
      <c r="BH144" s="154"/>
      <c r="BI144" s="155">
        <f t="shared" si="81"/>
        <v>0.92748591741540498</v>
      </c>
      <c r="BJ144" s="155">
        <f t="shared" si="82"/>
        <v>0.92748591741540498</v>
      </c>
      <c r="BK144" s="155"/>
      <c r="BL144" s="156">
        <f t="shared" si="84"/>
        <v>1</v>
      </c>
      <c r="BM144" s="157"/>
    </row>
    <row r="145" spans="1:65" ht="11.45" customHeight="1">
      <c r="A145" s="503">
        <v>2007</v>
      </c>
      <c r="B145" s="384" t="s">
        <v>518</v>
      </c>
      <c r="C145" s="214" t="s">
        <v>453</v>
      </c>
      <c r="D145" s="214" t="s">
        <v>6</v>
      </c>
      <c r="E145" s="214" t="s">
        <v>124</v>
      </c>
      <c r="F145" s="601" t="s">
        <v>401</v>
      </c>
      <c r="G145" s="607">
        <v>44.3904</v>
      </c>
      <c r="H145" s="608">
        <v>12.081189999999999</v>
      </c>
      <c r="I145" s="609">
        <v>12.081189999999999</v>
      </c>
      <c r="J145" s="153">
        <f t="shared" si="65"/>
        <v>32.30921</v>
      </c>
      <c r="K145" s="153">
        <f t="shared" si="66"/>
        <v>32.30921</v>
      </c>
      <c r="L145" s="153"/>
      <c r="M145" s="156">
        <f t="shared" si="67"/>
        <v>0.72784228121395622</v>
      </c>
      <c r="N145" s="155">
        <f t="shared" si="68"/>
        <v>0.72784228121395622</v>
      </c>
      <c r="O145" s="157"/>
      <c r="P145" s="156">
        <f t="shared" si="70"/>
        <v>1</v>
      </c>
      <c r="Q145" s="157"/>
      <c r="R145" s="214">
        <v>2007</v>
      </c>
      <c r="S145" s="214" t="s">
        <v>453</v>
      </c>
      <c r="T145" s="214" t="s">
        <v>6</v>
      </c>
      <c r="U145" s="214" t="s">
        <v>124</v>
      </c>
      <c r="V145" s="601" t="s">
        <v>401</v>
      </c>
      <c r="W145" s="607">
        <v>34.750320000000002</v>
      </c>
      <c r="X145" s="608">
        <v>11.648260000000001</v>
      </c>
      <c r="Y145" s="609">
        <v>11.648260000000001</v>
      </c>
      <c r="Z145" s="153">
        <f t="shared" si="72"/>
        <v>23.102060000000002</v>
      </c>
      <c r="AA145" s="153">
        <f t="shared" si="73"/>
        <v>23.102060000000002</v>
      </c>
      <c r="AB145" s="153"/>
      <c r="AC145" s="156">
        <f t="shared" si="74"/>
        <v>0.66480136010258328</v>
      </c>
      <c r="AD145" s="155">
        <f t="shared" si="75"/>
        <v>0.66480136010258328</v>
      </c>
      <c r="AE145" s="157"/>
      <c r="AF145" s="156">
        <f t="shared" si="77"/>
        <v>1</v>
      </c>
      <c r="AG145" s="157"/>
      <c r="AH145" s="214">
        <v>2007</v>
      </c>
      <c r="AI145" s="214" t="s">
        <v>453</v>
      </c>
      <c r="AJ145" s="214" t="s">
        <v>6</v>
      </c>
      <c r="AK145" s="214" t="s">
        <v>124</v>
      </c>
      <c r="AL145" s="601" t="s">
        <v>401</v>
      </c>
      <c r="AM145" s="607">
        <v>39.494860000000003</v>
      </c>
      <c r="AN145" s="608">
        <v>14.98105</v>
      </c>
      <c r="AO145" s="609">
        <v>14.98105</v>
      </c>
      <c r="AP145" s="152">
        <f t="shared" si="86"/>
        <v>24.513810000000003</v>
      </c>
      <c r="AQ145" s="153">
        <f t="shared" si="87"/>
        <v>24.513810000000003</v>
      </c>
      <c r="AR145" s="154"/>
      <c r="AS145" s="155">
        <f t="shared" si="88"/>
        <v>0.62068355223945604</v>
      </c>
      <c r="AT145" s="155">
        <f t="shared" si="89"/>
        <v>0.62068355223945604</v>
      </c>
      <c r="AU145" s="155"/>
      <c r="AV145" s="156">
        <f t="shared" si="91"/>
        <v>1</v>
      </c>
      <c r="AW145" s="157"/>
      <c r="AX145" s="214">
        <v>2007</v>
      </c>
      <c r="AY145" s="214" t="s">
        <v>453</v>
      </c>
      <c r="AZ145" s="214" t="s">
        <v>6</v>
      </c>
      <c r="BA145" s="214" t="s">
        <v>124</v>
      </c>
      <c r="BB145" s="601" t="s">
        <v>401</v>
      </c>
      <c r="BC145" s="607">
        <v>87.187809999999999</v>
      </c>
      <c r="BD145" s="608">
        <v>10.586320000000001</v>
      </c>
      <c r="BE145" s="609">
        <v>10.586320000000001</v>
      </c>
      <c r="BF145" s="152">
        <f t="shared" si="79"/>
        <v>76.601489999999998</v>
      </c>
      <c r="BG145" s="153">
        <f t="shared" si="80"/>
        <v>76.601489999999998</v>
      </c>
      <c r="BH145" s="154"/>
      <c r="BI145" s="155">
        <f t="shared" si="81"/>
        <v>0.87858027400848815</v>
      </c>
      <c r="BJ145" s="155">
        <f t="shared" si="82"/>
        <v>0.87858027400848815</v>
      </c>
      <c r="BK145" s="155"/>
      <c r="BL145" s="156">
        <f t="shared" si="84"/>
        <v>1</v>
      </c>
      <c r="BM145" s="157"/>
    </row>
    <row r="146" spans="1:65" ht="11.45" customHeight="1">
      <c r="A146" s="503">
        <v>2005</v>
      </c>
      <c r="B146" s="384" t="s">
        <v>518</v>
      </c>
      <c r="C146" s="214" t="s">
        <v>453</v>
      </c>
      <c r="D146" s="214" t="s">
        <v>8</v>
      </c>
      <c r="E146" s="214" t="s">
        <v>125</v>
      </c>
      <c r="F146" s="601" t="s">
        <v>401</v>
      </c>
      <c r="G146" s="607">
        <v>45.268839999999997</v>
      </c>
      <c r="H146" s="608">
        <v>11.68047</v>
      </c>
      <c r="I146" s="609">
        <v>11.68047</v>
      </c>
      <c r="J146" s="153">
        <f t="shared" si="65"/>
        <v>33.588369999999998</v>
      </c>
      <c r="K146" s="153">
        <f t="shared" si="66"/>
        <v>33.588369999999998</v>
      </c>
      <c r="L146" s="153"/>
      <c r="M146" s="156">
        <f t="shared" si="67"/>
        <v>0.74197549572730381</v>
      </c>
      <c r="N146" s="155">
        <f t="shared" si="68"/>
        <v>0.74197549572730381</v>
      </c>
      <c r="O146" s="157"/>
      <c r="P146" s="156">
        <f t="shared" si="70"/>
        <v>1</v>
      </c>
      <c r="Q146" s="157"/>
      <c r="R146" s="214">
        <v>2005</v>
      </c>
      <c r="S146" s="214" t="s">
        <v>453</v>
      </c>
      <c r="T146" s="214" t="s">
        <v>8</v>
      </c>
      <c r="U146" s="214" t="s">
        <v>125</v>
      </c>
      <c r="V146" s="601" t="s">
        <v>401</v>
      </c>
      <c r="W146" s="607">
        <v>36.253149999999998</v>
      </c>
      <c r="X146" s="608">
        <v>11.37703</v>
      </c>
      <c r="Y146" s="609">
        <v>11.37703</v>
      </c>
      <c r="Z146" s="153">
        <f t="shared" si="72"/>
        <v>24.87612</v>
      </c>
      <c r="AA146" s="153">
        <f t="shared" si="73"/>
        <v>24.87612</v>
      </c>
      <c r="AB146" s="153"/>
      <c r="AC146" s="156">
        <f t="shared" si="74"/>
        <v>0.68617816658690356</v>
      </c>
      <c r="AD146" s="155">
        <f t="shared" si="75"/>
        <v>0.68617816658690356</v>
      </c>
      <c r="AE146" s="157"/>
      <c r="AF146" s="156">
        <f t="shared" si="77"/>
        <v>1</v>
      </c>
      <c r="AG146" s="157"/>
      <c r="AH146" s="214">
        <v>2005</v>
      </c>
      <c r="AI146" s="214" t="s">
        <v>453</v>
      </c>
      <c r="AJ146" s="214" t="s">
        <v>8</v>
      </c>
      <c r="AK146" s="214" t="s">
        <v>125</v>
      </c>
      <c r="AL146" s="601" t="s">
        <v>401</v>
      </c>
      <c r="AM146" s="607">
        <v>35.836300000000001</v>
      </c>
      <c r="AN146" s="608">
        <v>13.45701</v>
      </c>
      <c r="AO146" s="609">
        <v>13.45701</v>
      </c>
      <c r="AP146" s="152">
        <f t="shared" si="86"/>
        <v>22.379290000000001</v>
      </c>
      <c r="AQ146" s="153">
        <f t="shared" si="87"/>
        <v>22.379290000000001</v>
      </c>
      <c r="AR146" s="154"/>
      <c r="AS146" s="155">
        <f t="shared" si="88"/>
        <v>0.62448662389811449</v>
      </c>
      <c r="AT146" s="155">
        <f t="shared" si="89"/>
        <v>0.62448662389811449</v>
      </c>
      <c r="AU146" s="155"/>
      <c r="AV146" s="156">
        <f t="shared" si="91"/>
        <v>1</v>
      </c>
      <c r="AW146" s="157"/>
      <c r="AX146" s="214">
        <v>2005</v>
      </c>
      <c r="AY146" s="214" t="s">
        <v>453</v>
      </c>
      <c r="AZ146" s="214" t="s">
        <v>8</v>
      </c>
      <c r="BA146" s="214" t="s">
        <v>125</v>
      </c>
      <c r="BB146" s="601" t="s">
        <v>401</v>
      </c>
      <c r="BC146" s="607">
        <v>87.825879999999998</v>
      </c>
      <c r="BD146" s="608">
        <v>10.869210000000001</v>
      </c>
      <c r="BE146" s="609">
        <v>10.869210000000001</v>
      </c>
      <c r="BF146" s="152">
        <f t="shared" si="79"/>
        <v>76.956670000000003</v>
      </c>
      <c r="BG146" s="153">
        <f t="shared" si="80"/>
        <v>76.956670000000003</v>
      </c>
      <c r="BH146" s="154"/>
      <c r="BI146" s="155">
        <f t="shared" si="81"/>
        <v>0.8762413766876006</v>
      </c>
      <c r="BJ146" s="155">
        <f t="shared" si="82"/>
        <v>0.8762413766876006</v>
      </c>
      <c r="BK146" s="155"/>
      <c r="BL146" s="156">
        <f t="shared" si="84"/>
        <v>1</v>
      </c>
      <c r="BM146" s="157"/>
    </row>
    <row r="147" spans="1:65" ht="11.45" customHeight="1">
      <c r="A147" s="503">
        <v>1999</v>
      </c>
      <c r="B147" s="384" t="s">
        <v>518</v>
      </c>
      <c r="C147" s="214" t="s">
        <v>453</v>
      </c>
      <c r="D147" s="214" t="s">
        <v>10</v>
      </c>
      <c r="E147" s="214" t="s">
        <v>126</v>
      </c>
      <c r="F147" s="601" t="s">
        <v>401</v>
      </c>
      <c r="G147" s="607">
        <v>47.20561</v>
      </c>
      <c r="H147" s="608">
        <v>13.804449999999999</v>
      </c>
      <c r="I147" s="609">
        <v>13.804449999999999</v>
      </c>
      <c r="J147" s="153">
        <f t="shared" si="65"/>
        <v>33.401160000000004</v>
      </c>
      <c r="K147" s="153">
        <f t="shared" si="66"/>
        <v>33.401160000000004</v>
      </c>
      <c r="L147" s="153"/>
      <c r="M147" s="156">
        <f t="shared" si="67"/>
        <v>0.70756759630899813</v>
      </c>
      <c r="N147" s="155">
        <f t="shared" si="68"/>
        <v>0.70756759630899813</v>
      </c>
      <c r="O147" s="157"/>
      <c r="P147" s="156">
        <f t="shared" si="70"/>
        <v>1</v>
      </c>
      <c r="Q147" s="157"/>
      <c r="R147" s="214">
        <v>1999</v>
      </c>
      <c r="S147" s="214" t="s">
        <v>453</v>
      </c>
      <c r="T147" s="214" t="s">
        <v>10</v>
      </c>
      <c r="U147" s="214" t="s">
        <v>126</v>
      </c>
      <c r="V147" s="601" t="s">
        <v>401</v>
      </c>
      <c r="W147" s="607">
        <v>39.379420000000003</v>
      </c>
      <c r="X147" s="608">
        <v>13.177619999999999</v>
      </c>
      <c r="Y147" s="609">
        <v>13.177619999999999</v>
      </c>
      <c r="Z147" s="153">
        <f t="shared" si="72"/>
        <v>26.201800000000006</v>
      </c>
      <c r="AA147" s="153">
        <f t="shared" si="73"/>
        <v>26.201800000000006</v>
      </c>
      <c r="AB147" s="153"/>
      <c r="AC147" s="156">
        <f t="shared" si="74"/>
        <v>0.66536784950108463</v>
      </c>
      <c r="AD147" s="155">
        <f t="shared" si="75"/>
        <v>0.66536784950108463</v>
      </c>
      <c r="AE147" s="157"/>
      <c r="AF147" s="156">
        <f t="shared" si="77"/>
        <v>1</v>
      </c>
      <c r="AG147" s="157"/>
      <c r="AH147" s="214">
        <v>1999</v>
      </c>
      <c r="AI147" s="214" t="s">
        <v>453</v>
      </c>
      <c r="AJ147" s="214" t="s">
        <v>10</v>
      </c>
      <c r="AK147" s="214" t="s">
        <v>126</v>
      </c>
      <c r="AL147" s="601" t="s">
        <v>401</v>
      </c>
      <c r="AM147" s="607">
        <v>40.19896</v>
      </c>
      <c r="AN147" s="608">
        <v>16.46773</v>
      </c>
      <c r="AO147" s="609">
        <v>16.46773</v>
      </c>
      <c r="AP147" s="152">
        <f t="shared" si="86"/>
        <v>23.73123</v>
      </c>
      <c r="AQ147" s="153">
        <f t="shared" si="87"/>
        <v>23.73123</v>
      </c>
      <c r="AR147" s="154"/>
      <c r="AS147" s="155">
        <f t="shared" si="88"/>
        <v>0.59034437706846143</v>
      </c>
      <c r="AT147" s="155">
        <f t="shared" si="89"/>
        <v>0.59034437706846143</v>
      </c>
      <c r="AU147" s="155"/>
      <c r="AV147" s="156">
        <f t="shared" si="91"/>
        <v>1</v>
      </c>
      <c r="AW147" s="157"/>
      <c r="AX147" s="214">
        <v>1999</v>
      </c>
      <c r="AY147" s="214" t="s">
        <v>453</v>
      </c>
      <c r="AZ147" s="214" t="s">
        <v>10</v>
      </c>
      <c r="BA147" s="214" t="s">
        <v>126</v>
      </c>
      <c r="BB147" s="601" t="s">
        <v>401</v>
      </c>
      <c r="BC147" s="607">
        <v>85.911410000000004</v>
      </c>
      <c r="BD147" s="608">
        <v>13.18263</v>
      </c>
      <c r="BE147" s="609">
        <v>13.18263</v>
      </c>
      <c r="BF147" s="152">
        <f t="shared" si="79"/>
        <v>72.72878</v>
      </c>
      <c r="BG147" s="153">
        <f t="shared" si="80"/>
        <v>72.72878</v>
      </c>
      <c r="BH147" s="154"/>
      <c r="BI147" s="155">
        <f t="shared" si="81"/>
        <v>0.84655553901396796</v>
      </c>
      <c r="BJ147" s="155">
        <f t="shared" si="82"/>
        <v>0.84655553901396796</v>
      </c>
      <c r="BK147" s="155"/>
      <c r="BL147" s="156">
        <f t="shared" si="84"/>
        <v>1</v>
      </c>
      <c r="BM147" s="157"/>
    </row>
    <row r="148" spans="1:65" ht="11.45" customHeight="1">
      <c r="A148" s="503">
        <v>1994</v>
      </c>
      <c r="B148" s="384" t="s">
        <v>518</v>
      </c>
      <c r="C148" s="214" t="s">
        <v>453</v>
      </c>
      <c r="D148" s="214" t="s">
        <v>12</v>
      </c>
      <c r="E148" s="214" t="s">
        <v>127</v>
      </c>
      <c r="F148" s="601" t="s">
        <v>401</v>
      </c>
      <c r="G148" s="607">
        <v>48.554220000000001</v>
      </c>
      <c r="H148" s="608">
        <v>15.95435</v>
      </c>
      <c r="I148" s="609">
        <v>15.95435</v>
      </c>
      <c r="J148" s="153">
        <f t="shared" si="65"/>
        <v>32.599870000000003</v>
      </c>
      <c r="K148" s="153">
        <f t="shared" si="66"/>
        <v>32.599870000000003</v>
      </c>
      <c r="L148" s="153"/>
      <c r="M148" s="156">
        <f t="shared" si="67"/>
        <v>0.67141167132331658</v>
      </c>
      <c r="N148" s="155">
        <f t="shared" si="68"/>
        <v>0.67141167132331658</v>
      </c>
      <c r="O148" s="157"/>
      <c r="P148" s="156">
        <f t="shared" si="70"/>
        <v>1</v>
      </c>
      <c r="Q148" s="157"/>
      <c r="R148" s="214">
        <v>1994</v>
      </c>
      <c r="S148" s="214" t="s">
        <v>453</v>
      </c>
      <c r="T148" s="214" t="s">
        <v>12</v>
      </c>
      <c r="U148" s="214" t="s">
        <v>127</v>
      </c>
      <c r="V148" s="601" t="s">
        <v>401</v>
      </c>
      <c r="W148" s="607">
        <v>41.773269999999997</v>
      </c>
      <c r="X148" s="608">
        <v>14.57296</v>
      </c>
      <c r="Y148" s="609">
        <v>14.57296</v>
      </c>
      <c r="Z148" s="153">
        <f t="shared" si="72"/>
        <v>27.200309999999995</v>
      </c>
      <c r="AA148" s="153">
        <f t="shared" si="73"/>
        <v>27.200309999999995</v>
      </c>
      <c r="AB148" s="153"/>
      <c r="AC148" s="156">
        <f t="shared" si="74"/>
        <v>0.6511415074759529</v>
      </c>
      <c r="AD148" s="155">
        <f t="shared" si="75"/>
        <v>0.6511415074759529</v>
      </c>
      <c r="AE148" s="157"/>
      <c r="AF148" s="156">
        <f t="shared" si="77"/>
        <v>1</v>
      </c>
      <c r="AG148" s="157"/>
      <c r="AH148" s="214">
        <v>1994</v>
      </c>
      <c r="AI148" s="214" t="s">
        <v>453</v>
      </c>
      <c r="AJ148" s="214" t="s">
        <v>12</v>
      </c>
      <c r="AK148" s="214" t="s">
        <v>127</v>
      </c>
      <c r="AL148" s="601" t="s">
        <v>401</v>
      </c>
      <c r="AM148" s="607">
        <v>42.453879999999998</v>
      </c>
      <c r="AN148" s="608">
        <v>16.5824</v>
      </c>
      <c r="AO148" s="609">
        <v>16.5824</v>
      </c>
      <c r="AP148" s="152">
        <f t="shared" si="86"/>
        <v>25.871479999999998</v>
      </c>
      <c r="AQ148" s="153">
        <f t="shared" si="87"/>
        <v>25.871479999999998</v>
      </c>
      <c r="AR148" s="154"/>
      <c r="AS148" s="155">
        <f t="shared" si="88"/>
        <v>0.60940201460973653</v>
      </c>
      <c r="AT148" s="155">
        <f t="shared" si="89"/>
        <v>0.60940201460973653</v>
      </c>
      <c r="AU148" s="155"/>
      <c r="AV148" s="156">
        <f t="shared" si="91"/>
        <v>1</v>
      </c>
      <c r="AW148" s="157"/>
      <c r="AX148" s="214">
        <v>1994</v>
      </c>
      <c r="AY148" s="214" t="s">
        <v>453</v>
      </c>
      <c r="AZ148" s="214" t="s">
        <v>12</v>
      </c>
      <c r="BA148" s="214" t="s">
        <v>127</v>
      </c>
      <c r="BB148" s="601" t="s">
        <v>401</v>
      </c>
      <c r="BC148" s="607">
        <v>87.930880000000002</v>
      </c>
      <c r="BD148" s="608">
        <v>21.040150000000001</v>
      </c>
      <c r="BE148" s="609">
        <v>21.040150000000001</v>
      </c>
      <c r="BF148" s="152">
        <f t="shared" si="79"/>
        <v>66.890730000000005</v>
      </c>
      <c r="BG148" s="153">
        <f t="shared" si="80"/>
        <v>66.890730000000005</v>
      </c>
      <c r="BH148" s="154"/>
      <c r="BI148" s="155">
        <f t="shared" si="81"/>
        <v>0.76071944236200073</v>
      </c>
      <c r="BJ148" s="155">
        <f t="shared" si="82"/>
        <v>0.76071944236200073</v>
      </c>
      <c r="BK148" s="155"/>
      <c r="BL148" s="156">
        <f t="shared" si="84"/>
        <v>1</v>
      </c>
      <c r="BM148" s="157"/>
    </row>
    <row r="149" spans="1:65" ht="11.45" customHeight="1">
      <c r="A149" s="504">
        <v>1991</v>
      </c>
      <c r="B149" s="385" t="s">
        <v>518</v>
      </c>
      <c r="C149" s="226" t="s">
        <v>453</v>
      </c>
      <c r="D149" s="226" t="s">
        <v>14</v>
      </c>
      <c r="E149" s="226" t="s">
        <v>128</v>
      </c>
      <c r="F149" s="602" t="s">
        <v>731</v>
      </c>
      <c r="G149" s="625">
        <v>45.76943</v>
      </c>
      <c r="H149" s="626">
        <v>15.716010000000001</v>
      </c>
      <c r="I149" s="627">
        <v>15.716010000000001</v>
      </c>
      <c r="J149" s="160">
        <f t="shared" si="65"/>
        <v>30.053419999999999</v>
      </c>
      <c r="K149" s="160">
        <f t="shared" si="66"/>
        <v>30.053419999999999</v>
      </c>
      <c r="L149" s="160"/>
      <c r="M149" s="163">
        <f t="shared" si="67"/>
        <v>0.65662648628134546</v>
      </c>
      <c r="N149" s="162">
        <f t="shared" si="68"/>
        <v>0.65662648628134546</v>
      </c>
      <c r="O149" s="164"/>
      <c r="P149" s="163">
        <f t="shared" si="70"/>
        <v>1</v>
      </c>
      <c r="Q149" s="164"/>
      <c r="R149" s="226">
        <v>1991</v>
      </c>
      <c r="S149" s="226" t="s">
        <v>453</v>
      </c>
      <c r="T149" s="226" t="s">
        <v>14</v>
      </c>
      <c r="U149" s="226" t="s">
        <v>128</v>
      </c>
      <c r="V149" s="602" t="s">
        <v>401</v>
      </c>
      <c r="W149" s="625">
        <v>39.134149999999998</v>
      </c>
      <c r="X149" s="626">
        <v>12.70293</v>
      </c>
      <c r="Y149" s="627">
        <v>12.70293</v>
      </c>
      <c r="Z149" s="160">
        <f t="shared" si="72"/>
        <v>26.431219999999996</v>
      </c>
      <c r="AA149" s="160">
        <f t="shared" si="73"/>
        <v>26.431219999999996</v>
      </c>
      <c r="AB149" s="160"/>
      <c r="AC149" s="163">
        <f t="shared" si="74"/>
        <v>0.675400385596723</v>
      </c>
      <c r="AD149" s="162">
        <f t="shared" si="75"/>
        <v>0.675400385596723</v>
      </c>
      <c r="AE149" s="164"/>
      <c r="AF149" s="163">
        <f t="shared" si="77"/>
        <v>1</v>
      </c>
      <c r="AG149" s="164"/>
      <c r="AH149" s="226">
        <v>1991</v>
      </c>
      <c r="AI149" s="226" t="s">
        <v>453</v>
      </c>
      <c r="AJ149" s="226" t="s">
        <v>14</v>
      </c>
      <c r="AK149" s="226" t="s">
        <v>128</v>
      </c>
      <c r="AL149" s="602" t="s">
        <v>401</v>
      </c>
      <c r="AM149" s="625">
        <v>40.984749999999998</v>
      </c>
      <c r="AN149" s="626">
        <v>14.42441</v>
      </c>
      <c r="AO149" s="627">
        <v>14.42441</v>
      </c>
      <c r="AP149" s="159">
        <f t="shared" si="86"/>
        <v>26.560339999999997</v>
      </c>
      <c r="AQ149" s="160">
        <f t="shared" si="87"/>
        <v>26.560339999999997</v>
      </c>
      <c r="AR149" s="161"/>
      <c r="AS149" s="162">
        <f t="shared" si="88"/>
        <v>0.64805421528739338</v>
      </c>
      <c r="AT149" s="162">
        <f t="shared" si="89"/>
        <v>0.64805421528739338</v>
      </c>
      <c r="AU149" s="162"/>
      <c r="AV149" s="163">
        <f t="shared" si="91"/>
        <v>1</v>
      </c>
      <c r="AW149" s="164"/>
      <c r="AX149" s="226">
        <v>1991</v>
      </c>
      <c r="AY149" s="226" t="s">
        <v>453</v>
      </c>
      <c r="AZ149" s="226" t="s">
        <v>14</v>
      </c>
      <c r="BA149" s="226" t="s">
        <v>128</v>
      </c>
      <c r="BB149" s="602" t="s">
        <v>401</v>
      </c>
      <c r="BC149" s="625">
        <v>81.294120000000007</v>
      </c>
      <c r="BD149" s="626">
        <v>30.35294</v>
      </c>
      <c r="BE149" s="627">
        <v>30.35294</v>
      </c>
      <c r="BF149" s="159">
        <f t="shared" si="79"/>
        <v>50.941180000000003</v>
      </c>
      <c r="BG149" s="160">
        <f t="shared" si="80"/>
        <v>50.941180000000003</v>
      </c>
      <c r="BH149" s="161"/>
      <c r="BI149" s="162">
        <f t="shared" si="81"/>
        <v>0.62662810053174811</v>
      </c>
      <c r="BJ149" s="162">
        <f t="shared" si="82"/>
        <v>0.62662810053174811</v>
      </c>
      <c r="BK149" s="162"/>
      <c r="BL149" s="163">
        <f t="shared" si="84"/>
        <v>1</v>
      </c>
      <c r="BM149" s="164"/>
    </row>
    <row r="150" spans="1:65" ht="11.45" customHeight="1">
      <c r="A150" s="300">
        <v>2010</v>
      </c>
      <c r="B150" s="132" t="s">
        <v>513</v>
      </c>
      <c r="C150" s="131" t="s">
        <v>454</v>
      </c>
      <c r="D150" s="131" t="s">
        <v>4</v>
      </c>
      <c r="E150" s="131" t="s">
        <v>129</v>
      </c>
      <c r="F150" s="573" t="s">
        <v>313</v>
      </c>
      <c r="G150" s="603">
        <v>25.182960000000001</v>
      </c>
      <c r="H150" s="604">
        <v>7.0824749999999996</v>
      </c>
      <c r="I150" s="605">
        <v>11.47362</v>
      </c>
      <c r="J150" s="577">
        <f t="shared" si="65"/>
        <v>13.709340000000001</v>
      </c>
      <c r="K150" s="578">
        <f t="shared" si="66"/>
        <v>18.100485000000003</v>
      </c>
      <c r="L150" s="579">
        <f t="shared" si="66"/>
        <v>-4.3911450000000007</v>
      </c>
      <c r="M150" s="580">
        <f t="shared" si="67"/>
        <v>0.54438953959343939</v>
      </c>
      <c r="N150" s="580">
        <f t="shared" si="68"/>
        <v>0.71875923243335982</v>
      </c>
      <c r="O150" s="580">
        <f t="shared" si="69"/>
        <v>-0.17436969283992035</v>
      </c>
      <c r="P150" s="581">
        <f t="shared" si="70"/>
        <v>1.3203031655790871</v>
      </c>
      <c r="Q150" s="582">
        <f t="shared" si="71"/>
        <v>-0.320303165579087</v>
      </c>
      <c r="R150" s="131">
        <v>2010</v>
      </c>
      <c r="S150" s="131" t="s">
        <v>454</v>
      </c>
      <c r="T150" s="131" t="s">
        <v>4</v>
      </c>
      <c r="U150" s="131" t="s">
        <v>129</v>
      </c>
      <c r="V150" s="573" t="s">
        <v>313</v>
      </c>
      <c r="W150" s="603">
        <v>17.641570000000002</v>
      </c>
      <c r="X150" s="604">
        <v>7.1050409999999999</v>
      </c>
      <c r="Y150" s="605">
        <v>10.706569999999999</v>
      </c>
      <c r="Z150" s="577">
        <f t="shared" si="72"/>
        <v>6.9350000000000023</v>
      </c>
      <c r="AA150" s="578">
        <f t="shared" si="73"/>
        <v>10.536529000000002</v>
      </c>
      <c r="AB150" s="579">
        <f t="shared" si="73"/>
        <v>-3.6015289999999993</v>
      </c>
      <c r="AC150" s="580">
        <f t="shared" si="74"/>
        <v>0.3931056022791623</v>
      </c>
      <c r="AD150" s="580">
        <f t="shared" si="75"/>
        <v>0.59725574311129914</v>
      </c>
      <c r="AE150" s="580">
        <f t="shared" si="76"/>
        <v>-0.20415014083213676</v>
      </c>
      <c r="AF150" s="581">
        <f t="shared" si="77"/>
        <v>1.51932645998558</v>
      </c>
      <c r="AG150" s="582">
        <f t="shared" si="78"/>
        <v>-0.51932645998558014</v>
      </c>
      <c r="AH150" s="131">
        <v>2010</v>
      </c>
      <c r="AI150" s="131" t="s">
        <v>454</v>
      </c>
      <c r="AJ150" s="131" t="s">
        <v>4</v>
      </c>
      <c r="AK150" s="131" t="s">
        <v>129</v>
      </c>
      <c r="AL150" s="573" t="s">
        <v>313</v>
      </c>
      <c r="AM150" s="603">
        <v>21.505040000000001</v>
      </c>
      <c r="AN150" s="604">
        <v>8.3438009999999991</v>
      </c>
      <c r="AO150" s="605">
        <v>13.15859</v>
      </c>
      <c r="AP150" s="577">
        <f t="shared" si="86"/>
        <v>8.3464500000000008</v>
      </c>
      <c r="AQ150" s="578">
        <f t="shared" si="87"/>
        <v>13.161239000000002</v>
      </c>
      <c r="AR150" s="579">
        <f t="shared" si="87"/>
        <v>-4.8147890000000011</v>
      </c>
      <c r="AS150" s="580">
        <f t="shared" si="88"/>
        <v>0.38811599513416389</v>
      </c>
      <c r="AT150" s="580">
        <f t="shared" si="89"/>
        <v>0.61200718529237808</v>
      </c>
      <c r="AU150" s="580">
        <f t="shared" si="90"/>
        <v>-0.22389119015821413</v>
      </c>
      <c r="AV150" s="581">
        <f t="shared" si="91"/>
        <v>1.5768666918270642</v>
      </c>
      <c r="AW150" s="582">
        <f t="shared" si="92"/>
        <v>-0.57686669182706429</v>
      </c>
      <c r="AX150" s="131">
        <v>2010</v>
      </c>
      <c r="AY150" s="131" t="s">
        <v>454</v>
      </c>
      <c r="AZ150" s="131" t="s">
        <v>4</v>
      </c>
      <c r="BA150" s="131" t="s">
        <v>129</v>
      </c>
      <c r="BB150" s="573" t="s">
        <v>313</v>
      </c>
      <c r="BC150" s="603">
        <v>69.863849999999999</v>
      </c>
      <c r="BD150" s="604">
        <v>4.4047660000000004</v>
      </c>
      <c r="BE150" s="605">
        <v>11.82864</v>
      </c>
      <c r="BF150" s="577">
        <f t="shared" si="79"/>
        <v>58.035209999999999</v>
      </c>
      <c r="BG150" s="578">
        <f t="shared" si="80"/>
        <v>65.459084000000004</v>
      </c>
      <c r="BH150" s="579">
        <f t="shared" si="80"/>
        <v>-7.4238739999999996</v>
      </c>
      <c r="BI150" s="580">
        <f t="shared" si="81"/>
        <v>0.83069012085649441</v>
      </c>
      <c r="BJ150" s="580">
        <f t="shared" si="82"/>
        <v>0.93695214334738219</v>
      </c>
      <c r="BK150" s="580">
        <f t="shared" si="83"/>
        <v>-0.10626202249088763</v>
      </c>
      <c r="BL150" s="581">
        <f t="shared" si="84"/>
        <v>1.1279201712201956</v>
      </c>
      <c r="BM150" s="582">
        <f t="shared" si="85"/>
        <v>-0.12792017122019547</v>
      </c>
    </row>
    <row r="151" spans="1:65" ht="11.45" customHeight="1">
      <c r="A151" s="301">
        <v>2007</v>
      </c>
      <c r="B151" s="95" t="s">
        <v>513</v>
      </c>
      <c r="C151" s="133" t="s">
        <v>454</v>
      </c>
      <c r="D151" s="133" t="s">
        <v>6</v>
      </c>
      <c r="E151" s="133" t="s">
        <v>130</v>
      </c>
      <c r="F151" s="583" t="s">
        <v>313</v>
      </c>
      <c r="G151" s="267">
        <v>18.70241</v>
      </c>
      <c r="H151" s="268">
        <v>6.9316760000000004</v>
      </c>
      <c r="I151" s="269">
        <v>11.843059999999999</v>
      </c>
      <c r="J151" s="267">
        <f t="shared" si="65"/>
        <v>6.8593500000000009</v>
      </c>
      <c r="K151" s="268">
        <f t="shared" si="66"/>
        <v>11.770734000000001</v>
      </c>
      <c r="L151" s="269">
        <f t="shared" si="66"/>
        <v>-4.9113839999999991</v>
      </c>
      <c r="M151" s="587">
        <f t="shared" si="67"/>
        <v>0.36676289312446902</v>
      </c>
      <c r="N151" s="587">
        <f t="shared" si="68"/>
        <v>0.62936990473420273</v>
      </c>
      <c r="O151" s="587">
        <f t="shared" si="69"/>
        <v>-0.26260701160973365</v>
      </c>
      <c r="P151" s="588">
        <f t="shared" si="70"/>
        <v>1.7160130333049048</v>
      </c>
      <c r="Q151" s="589">
        <f t="shared" si="71"/>
        <v>-0.71601303330490473</v>
      </c>
      <c r="R151" s="133">
        <v>2007</v>
      </c>
      <c r="S151" s="133" t="s">
        <v>454</v>
      </c>
      <c r="T151" s="133" t="s">
        <v>6</v>
      </c>
      <c r="U151" s="133" t="s">
        <v>130</v>
      </c>
      <c r="V151" s="583" t="s">
        <v>313</v>
      </c>
      <c r="W151" s="267">
        <v>11.246359999999999</v>
      </c>
      <c r="X151" s="268">
        <v>5.9913040000000004</v>
      </c>
      <c r="Y151" s="269">
        <v>10.061070000000001</v>
      </c>
      <c r="Z151" s="267">
        <f t="shared" si="72"/>
        <v>1.1852899999999984</v>
      </c>
      <c r="AA151" s="268">
        <f t="shared" si="73"/>
        <v>5.2550559999999988</v>
      </c>
      <c r="AB151" s="269">
        <f t="shared" si="73"/>
        <v>-4.0697660000000004</v>
      </c>
      <c r="AC151" s="587">
        <f t="shared" si="74"/>
        <v>0.10539321167026473</v>
      </c>
      <c r="AD151" s="587">
        <f t="shared" si="75"/>
        <v>0.46726727581190708</v>
      </c>
      <c r="AE151" s="587">
        <f t="shared" si="76"/>
        <v>-0.36187406414164236</v>
      </c>
      <c r="AF151" s="588">
        <f t="shared" si="77"/>
        <v>4.4335614069130811</v>
      </c>
      <c r="AG151" s="589">
        <f t="shared" si="78"/>
        <v>-3.4335614069130811</v>
      </c>
      <c r="AH151" s="133">
        <v>2007</v>
      </c>
      <c r="AI151" s="133" t="s">
        <v>454</v>
      </c>
      <c r="AJ151" s="133" t="s">
        <v>6</v>
      </c>
      <c r="AK151" s="133" t="s">
        <v>130</v>
      </c>
      <c r="AL151" s="583" t="s">
        <v>313</v>
      </c>
      <c r="AM151" s="267">
        <v>14.369429999999999</v>
      </c>
      <c r="AN151" s="268">
        <v>7.3989190000000002</v>
      </c>
      <c r="AO151" s="269">
        <v>12.21332</v>
      </c>
      <c r="AP151" s="267">
        <f t="shared" si="86"/>
        <v>2.15611</v>
      </c>
      <c r="AQ151" s="268">
        <f t="shared" si="87"/>
        <v>6.9705109999999992</v>
      </c>
      <c r="AR151" s="269">
        <f t="shared" si="87"/>
        <v>-4.8144009999999993</v>
      </c>
      <c r="AS151" s="587">
        <f t="shared" si="88"/>
        <v>0.15004840136317169</v>
      </c>
      <c r="AT151" s="587">
        <f t="shared" si="89"/>
        <v>0.48509307606495172</v>
      </c>
      <c r="AU151" s="587">
        <f t="shared" si="90"/>
        <v>-0.33504467470178007</v>
      </c>
      <c r="AV151" s="588">
        <f t="shared" si="91"/>
        <v>3.2329106585471052</v>
      </c>
      <c r="AW151" s="589">
        <f t="shared" si="92"/>
        <v>-2.2329106585471052</v>
      </c>
      <c r="AX151" s="133">
        <v>2007</v>
      </c>
      <c r="AY151" s="133" t="s">
        <v>454</v>
      </c>
      <c r="AZ151" s="133" t="s">
        <v>6</v>
      </c>
      <c r="BA151" s="133" t="s">
        <v>130</v>
      </c>
      <c r="BB151" s="583" t="s">
        <v>313</v>
      </c>
      <c r="BC151" s="267">
        <v>70.091759999999994</v>
      </c>
      <c r="BD151" s="268">
        <v>11.145530000000001</v>
      </c>
      <c r="BE151" s="269">
        <v>20.980519999999999</v>
      </c>
      <c r="BF151" s="267">
        <f t="shared" si="79"/>
        <v>49.111239999999995</v>
      </c>
      <c r="BG151" s="268">
        <f t="shared" si="80"/>
        <v>58.946229999999993</v>
      </c>
      <c r="BH151" s="269">
        <f t="shared" si="80"/>
        <v>-9.8349899999999977</v>
      </c>
      <c r="BI151" s="587">
        <f t="shared" si="81"/>
        <v>0.70067066371282449</v>
      </c>
      <c r="BJ151" s="587">
        <f t="shared" si="82"/>
        <v>0.84098658672574345</v>
      </c>
      <c r="BK151" s="587">
        <f t="shared" si="83"/>
        <v>-0.14031592301291904</v>
      </c>
      <c r="BL151" s="588">
        <f t="shared" si="84"/>
        <v>1.2002594518077736</v>
      </c>
      <c r="BM151" s="589">
        <f t="shared" si="85"/>
        <v>-0.20025945180777352</v>
      </c>
    </row>
    <row r="152" spans="1:65" ht="11.45" customHeight="1">
      <c r="A152" s="302">
        <v>2004</v>
      </c>
      <c r="B152" s="96" t="s">
        <v>513</v>
      </c>
      <c r="C152" s="134" t="s">
        <v>454</v>
      </c>
      <c r="D152" s="134" t="s">
        <v>8</v>
      </c>
      <c r="E152" s="134" t="s">
        <v>131</v>
      </c>
      <c r="F152" s="590" t="s">
        <v>313</v>
      </c>
      <c r="G152" s="594">
        <v>19.681159999999998</v>
      </c>
      <c r="H152" s="595">
        <v>5.9678230000000001</v>
      </c>
      <c r="I152" s="596">
        <v>11.197979999999999</v>
      </c>
      <c r="J152" s="594">
        <f t="shared" si="65"/>
        <v>8.4831799999999991</v>
      </c>
      <c r="K152" s="595">
        <f t="shared" si="66"/>
        <v>13.713336999999999</v>
      </c>
      <c r="L152" s="596">
        <f t="shared" si="66"/>
        <v>-5.2301569999999993</v>
      </c>
      <c r="M152" s="597">
        <f t="shared" si="67"/>
        <v>0.43103048804033905</v>
      </c>
      <c r="N152" s="597">
        <f t="shared" si="68"/>
        <v>0.69677483441016685</v>
      </c>
      <c r="O152" s="597">
        <f t="shared" si="69"/>
        <v>-0.2657443463698278</v>
      </c>
      <c r="P152" s="598">
        <f t="shared" si="70"/>
        <v>1.6165325974457692</v>
      </c>
      <c r="Q152" s="599">
        <f t="shared" si="71"/>
        <v>-0.61653259744576916</v>
      </c>
      <c r="R152" s="134">
        <v>2004</v>
      </c>
      <c r="S152" s="134" t="s">
        <v>454</v>
      </c>
      <c r="T152" s="134" t="s">
        <v>8</v>
      </c>
      <c r="U152" s="134" t="s">
        <v>131</v>
      </c>
      <c r="V152" s="590" t="s">
        <v>313</v>
      </c>
      <c r="W152" s="594">
        <v>12.46255</v>
      </c>
      <c r="X152" s="595">
        <v>6.1560829999999997</v>
      </c>
      <c r="Y152" s="596">
        <v>10.376440000000001</v>
      </c>
      <c r="Z152" s="594">
        <f t="shared" si="72"/>
        <v>2.0861099999999997</v>
      </c>
      <c r="AA152" s="595">
        <f t="shared" si="73"/>
        <v>6.3064670000000005</v>
      </c>
      <c r="AB152" s="596">
        <f t="shared" si="73"/>
        <v>-4.2203570000000008</v>
      </c>
      <c r="AC152" s="597">
        <f t="shared" si="74"/>
        <v>0.16739030134282307</v>
      </c>
      <c r="AD152" s="597">
        <f t="shared" si="75"/>
        <v>0.50603343617477969</v>
      </c>
      <c r="AE152" s="597">
        <f t="shared" si="76"/>
        <v>-0.33864313483195663</v>
      </c>
      <c r="AF152" s="598">
        <f t="shared" si="77"/>
        <v>3.0230750056324935</v>
      </c>
      <c r="AG152" s="599">
        <f t="shared" si="78"/>
        <v>-2.0230750056324935</v>
      </c>
      <c r="AH152" s="134">
        <v>2004</v>
      </c>
      <c r="AI152" s="134" t="s">
        <v>454</v>
      </c>
      <c r="AJ152" s="134" t="s">
        <v>8</v>
      </c>
      <c r="AK152" s="134" t="s">
        <v>131</v>
      </c>
      <c r="AL152" s="590" t="s">
        <v>313</v>
      </c>
      <c r="AM152" s="594">
        <v>14.905480000000001</v>
      </c>
      <c r="AN152" s="595">
        <v>6.4026899999999998</v>
      </c>
      <c r="AO152" s="596">
        <v>11.141730000000001</v>
      </c>
      <c r="AP152" s="594">
        <f t="shared" si="86"/>
        <v>3.7637499999999999</v>
      </c>
      <c r="AQ152" s="595">
        <f t="shared" si="87"/>
        <v>8.502790000000001</v>
      </c>
      <c r="AR152" s="596">
        <f t="shared" si="87"/>
        <v>-4.739040000000001</v>
      </c>
      <c r="AS152" s="597">
        <f t="shared" si="88"/>
        <v>0.2525078024994834</v>
      </c>
      <c r="AT152" s="597">
        <f t="shared" si="89"/>
        <v>0.57044724490590037</v>
      </c>
      <c r="AU152" s="597">
        <f t="shared" si="90"/>
        <v>-0.31793944240641703</v>
      </c>
      <c r="AV152" s="598">
        <f t="shared" si="91"/>
        <v>2.2591272002656928</v>
      </c>
      <c r="AW152" s="599">
        <f t="shared" si="92"/>
        <v>-1.2591272002656928</v>
      </c>
      <c r="AX152" s="134">
        <v>2004</v>
      </c>
      <c r="AY152" s="134" t="s">
        <v>454</v>
      </c>
      <c r="AZ152" s="134" t="s">
        <v>8</v>
      </c>
      <c r="BA152" s="134" t="s">
        <v>131</v>
      </c>
      <c r="BB152" s="590" t="s">
        <v>313</v>
      </c>
      <c r="BC152" s="594">
        <v>71.248959999999997</v>
      </c>
      <c r="BD152" s="595">
        <v>3.8595069999999998</v>
      </c>
      <c r="BE152" s="596">
        <v>15.868040000000001</v>
      </c>
      <c r="BF152" s="594">
        <f t="shared" si="79"/>
        <v>55.380919999999996</v>
      </c>
      <c r="BG152" s="595">
        <f t="shared" si="80"/>
        <v>67.389453000000003</v>
      </c>
      <c r="BH152" s="596">
        <f t="shared" si="80"/>
        <v>-12.008533</v>
      </c>
      <c r="BI152" s="597">
        <f t="shared" si="81"/>
        <v>0.77728741584438565</v>
      </c>
      <c r="BJ152" s="597">
        <f t="shared" si="82"/>
        <v>0.9458306900198965</v>
      </c>
      <c r="BK152" s="597">
        <f t="shared" si="83"/>
        <v>-0.16854327417551077</v>
      </c>
      <c r="BL152" s="598">
        <f t="shared" si="84"/>
        <v>1.2168352024487858</v>
      </c>
      <c r="BM152" s="599">
        <f t="shared" si="85"/>
        <v>-0.21683520244878562</v>
      </c>
    </row>
    <row r="153" spans="1:65" ht="11.45" customHeight="1">
      <c r="A153" s="865">
        <v>2011</v>
      </c>
      <c r="B153" s="99" t="s">
        <v>515</v>
      </c>
      <c r="C153" s="135" t="s">
        <v>455</v>
      </c>
      <c r="D153" s="135" t="s">
        <v>4</v>
      </c>
      <c r="E153" s="135" t="s">
        <v>132</v>
      </c>
      <c r="F153" s="601" t="s">
        <v>401</v>
      </c>
      <c r="G153" s="146">
        <v>30.968610000000002</v>
      </c>
      <c r="H153" s="147">
        <v>26.626049999999999</v>
      </c>
      <c r="I153" s="148">
        <v>26.626049999999999</v>
      </c>
      <c r="J153" s="146">
        <f t="shared" si="65"/>
        <v>4.3425600000000024</v>
      </c>
      <c r="K153" s="147">
        <f t="shared" si="66"/>
        <v>4.3425600000000024</v>
      </c>
      <c r="L153" s="148"/>
      <c r="M153" s="606">
        <f t="shared" si="67"/>
        <v>0.14022456933004104</v>
      </c>
      <c r="N153" s="606">
        <f t="shared" si="68"/>
        <v>0.14022456933004104</v>
      </c>
      <c r="O153" s="606"/>
      <c r="P153" s="150">
        <f t="shared" si="70"/>
        <v>1</v>
      </c>
      <c r="Q153" s="151"/>
      <c r="R153" s="135">
        <v>2011</v>
      </c>
      <c r="S153" s="135" t="s">
        <v>455</v>
      </c>
      <c r="T153" s="135" t="s">
        <v>4</v>
      </c>
      <c r="U153" s="135" t="s">
        <v>132</v>
      </c>
      <c r="V153" s="601" t="s">
        <v>401</v>
      </c>
      <c r="W153" s="146">
        <v>27.487880000000001</v>
      </c>
      <c r="X153" s="147">
        <v>23.294309999999999</v>
      </c>
      <c r="Y153" s="148">
        <v>23.294309999999999</v>
      </c>
      <c r="Z153" s="146">
        <f t="shared" si="72"/>
        <v>4.1935700000000011</v>
      </c>
      <c r="AA153" s="147">
        <f t="shared" si="73"/>
        <v>4.1935700000000011</v>
      </c>
      <c r="AB153" s="148"/>
      <c r="AC153" s="606">
        <f t="shared" si="74"/>
        <v>0.15256069220325472</v>
      </c>
      <c r="AD153" s="606">
        <f t="shared" si="75"/>
        <v>0.15256069220325472</v>
      </c>
      <c r="AE153" s="606"/>
      <c r="AF153" s="150">
        <f t="shared" si="77"/>
        <v>1</v>
      </c>
      <c r="AG153" s="151"/>
      <c r="AH153" s="135">
        <v>2011</v>
      </c>
      <c r="AI153" s="135" t="s">
        <v>455</v>
      </c>
      <c r="AJ153" s="135" t="s">
        <v>4</v>
      </c>
      <c r="AK153" s="135" t="s">
        <v>132</v>
      </c>
      <c r="AL153" s="601" t="s">
        <v>401</v>
      </c>
      <c r="AM153" s="146">
        <v>35.511020000000002</v>
      </c>
      <c r="AN153" s="147">
        <v>31.75216</v>
      </c>
      <c r="AO153" s="148">
        <v>31.75216</v>
      </c>
      <c r="AP153" s="146">
        <f t="shared" si="86"/>
        <v>3.7588600000000021</v>
      </c>
      <c r="AQ153" s="147">
        <f t="shared" si="87"/>
        <v>3.7588600000000021</v>
      </c>
      <c r="AR153" s="148"/>
      <c r="AS153" s="606">
        <f t="shared" si="88"/>
        <v>0.10585052189433032</v>
      </c>
      <c r="AT153" s="606">
        <f t="shared" si="89"/>
        <v>0.10585052189433032</v>
      </c>
      <c r="AU153" s="606"/>
      <c r="AV153" s="150">
        <f t="shared" si="91"/>
        <v>1</v>
      </c>
      <c r="AW153" s="151"/>
      <c r="AX153" s="135">
        <v>2011</v>
      </c>
      <c r="AY153" s="135" t="s">
        <v>455</v>
      </c>
      <c r="AZ153" s="135" t="s">
        <v>4</v>
      </c>
      <c r="BA153" s="135" t="s">
        <v>132</v>
      </c>
      <c r="BB153" s="601" t="s">
        <v>401</v>
      </c>
      <c r="BC153" s="146">
        <v>38.112029999999997</v>
      </c>
      <c r="BD153" s="147">
        <v>29.79081</v>
      </c>
      <c r="BE153" s="148">
        <v>29.79081</v>
      </c>
      <c r="BF153" s="146">
        <f t="shared" si="79"/>
        <v>8.3212199999999967</v>
      </c>
      <c r="BG153" s="147">
        <f t="shared" si="80"/>
        <v>8.3212199999999967</v>
      </c>
      <c r="BH153" s="148"/>
      <c r="BI153" s="606">
        <f t="shared" si="81"/>
        <v>0.2183357853150304</v>
      </c>
      <c r="BJ153" s="606">
        <f t="shared" si="82"/>
        <v>0.2183357853150304</v>
      </c>
      <c r="BK153" s="606"/>
      <c r="BL153" s="150">
        <f t="shared" si="84"/>
        <v>1</v>
      </c>
      <c r="BM153" s="151"/>
    </row>
    <row r="154" spans="1:65" ht="11.45" customHeight="1">
      <c r="A154" s="865">
        <v>2004</v>
      </c>
      <c r="B154" s="99" t="s">
        <v>515</v>
      </c>
      <c r="C154" s="135" t="s">
        <v>455</v>
      </c>
      <c r="D154" s="135" t="s">
        <v>8</v>
      </c>
      <c r="E154" s="135" t="s">
        <v>133</v>
      </c>
      <c r="F154" s="601" t="s">
        <v>401</v>
      </c>
      <c r="G154" s="146">
        <v>29.150790000000001</v>
      </c>
      <c r="H154" s="147">
        <v>26.469049999999999</v>
      </c>
      <c r="I154" s="148">
        <v>26.469049999999999</v>
      </c>
      <c r="J154" s="146">
        <f t="shared" si="65"/>
        <v>2.6817400000000013</v>
      </c>
      <c r="K154" s="147">
        <f t="shared" si="66"/>
        <v>2.6817400000000013</v>
      </c>
      <c r="L154" s="148"/>
      <c r="M154" s="606">
        <f t="shared" si="67"/>
        <v>9.1995448493848747E-2</v>
      </c>
      <c r="N154" s="606">
        <f t="shared" si="68"/>
        <v>9.1995448493848747E-2</v>
      </c>
      <c r="O154" s="606"/>
      <c r="P154" s="150">
        <f t="shared" si="70"/>
        <v>1</v>
      </c>
      <c r="Q154" s="151"/>
      <c r="R154" s="135">
        <v>2004</v>
      </c>
      <c r="S154" s="135" t="s">
        <v>455</v>
      </c>
      <c r="T154" s="135" t="s">
        <v>8</v>
      </c>
      <c r="U154" s="135" t="s">
        <v>133</v>
      </c>
      <c r="V154" s="601" t="s">
        <v>401</v>
      </c>
      <c r="W154" s="146">
        <v>25.992719999999998</v>
      </c>
      <c r="X154" s="147">
        <v>23.26249</v>
      </c>
      <c r="Y154" s="148">
        <v>23.26249</v>
      </c>
      <c r="Z154" s="146">
        <f t="shared" si="72"/>
        <v>2.7302299999999988</v>
      </c>
      <c r="AA154" s="147">
        <f t="shared" si="73"/>
        <v>2.7302299999999988</v>
      </c>
      <c r="AB154" s="148"/>
      <c r="AC154" s="606">
        <f t="shared" si="74"/>
        <v>0.10503825686576854</v>
      </c>
      <c r="AD154" s="606">
        <f t="shared" si="75"/>
        <v>0.10503825686576854</v>
      </c>
      <c r="AE154" s="606"/>
      <c r="AF154" s="150">
        <f t="shared" si="77"/>
        <v>1</v>
      </c>
      <c r="AG154" s="151"/>
      <c r="AH154" s="135">
        <v>2004</v>
      </c>
      <c r="AI154" s="135" t="s">
        <v>455</v>
      </c>
      <c r="AJ154" s="135" t="s">
        <v>8</v>
      </c>
      <c r="AK154" s="135" t="s">
        <v>133</v>
      </c>
      <c r="AL154" s="601" t="s">
        <v>401</v>
      </c>
      <c r="AM154" s="146">
        <v>33.282380000000003</v>
      </c>
      <c r="AN154" s="147">
        <v>30.973549999999999</v>
      </c>
      <c r="AO154" s="148">
        <v>30.973549999999999</v>
      </c>
      <c r="AP154" s="146">
        <f t="shared" si="86"/>
        <v>2.3088300000000039</v>
      </c>
      <c r="AQ154" s="147">
        <f t="shared" si="87"/>
        <v>2.3088300000000039</v>
      </c>
      <c r="AR154" s="148"/>
      <c r="AS154" s="606">
        <f t="shared" si="88"/>
        <v>6.9370940419525393E-2</v>
      </c>
      <c r="AT154" s="606">
        <f t="shared" si="89"/>
        <v>6.9370940419525393E-2</v>
      </c>
      <c r="AU154" s="606"/>
      <c r="AV154" s="150">
        <f t="shared" si="91"/>
        <v>1</v>
      </c>
      <c r="AW154" s="151"/>
      <c r="AX154" s="135">
        <v>2004</v>
      </c>
      <c r="AY154" s="135" t="s">
        <v>455</v>
      </c>
      <c r="AZ154" s="135" t="s">
        <v>8</v>
      </c>
      <c r="BA154" s="135" t="s">
        <v>133</v>
      </c>
      <c r="BB154" s="601" t="s">
        <v>401</v>
      </c>
      <c r="BC154" s="146">
        <v>32.541229999999999</v>
      </c>
      <c r="BD154" s="147">
        <v>27.553920000000002</v>
      </c>
      <c r="BE154" s="148">
        <v>27.553920000000002</v>
      </c>
      <c r="BF154" s="146">
        <f t="shared" si="79"/>
        <v>4.9873099999999972</v>
      </c>
      <c r="BG154" s="147">
        <f t="shared" si="80"/>
        <v>4.9873099999999972</v>
      </c>
      <c r="BH154" s="148"/>
      <c r="BI154" s="606">
        <f t="shared" si="81"/>
        <v>0.15326126271195026</v>
      </c>
      <c r="BJ154" s="606">
        <f t="shared" si="82"/>
        <v>0.15326126271195026</v>
      </c>
      <c r="BK154" s="606"/>
      <c r="BL154" s="150">
        <f t="shared" si="84"/>
        <v>1</v>
      </c>
      <c r="BM154" s="151"/>
    </row>
    <row r="155" spans="1:65" s="97" customFormat="1" ht="11.45" customHeight="1">
      <c r="A155" s="300">
        <v>2010</v>
      </c>
      <c r="B155" s="132" t="s">
        <v>512</v>
      </c>
      <c r="C155" s="131" t="s">
        <v>456</v>
      </c>
      <c r="D155" s="131" t="s">
        <v>4</v>
      </c>
      <c r="E155" s="131" t="s">
        <v>134</v>
      </c>
      <c r="F155" s="573" t="s">
        <v>313</v>
      </c>
      <c r="G155" s="603">
        <v>46.350990000000003</v>
      </c>
      <c r="H155" s="604">
        <v>16.1158</v>
      </c>
      <c r="I155" s="605">
        <v>16.563099999999999</v>
      </c>
      <c r="J155" s="577">
        <f t="shared" si="65"/>
        <v>29.787890000000004</v>
      </c>
      <c r="K155" s="578">
        <f t="shared" si="66"/>
        <v>30.235190000000003</v>
      </c>
      <c r="L155" s="579">
        <f t="shared" si="66"/>
        <v>-0.44729999999999848</v>
      </c>
      <c r="M155" s="580">
        <f t="shared" si="67"/>
        <v>0.64265919670755689</v>
      </c>
      <c r="N155" s="580">
        <f t="shared" si="68"/>
        <v>0.65230947602197931</v>
      </c>
      <c r="O155" s="580">
        <f t="shared" si="69"/>
        <v>-9.6502793144223765E-3</v>
      </c>
      <c r="P155" s="581">
        <f t="shared" si="70"/>
        <v>1.0150161693224997</v>
      </c>
      <c r="Q155" s="582">
        <f t="shared" si="71"/>
        <v>-1.5016169322499795E-2</v>
      </c>
      <c r="R155" s="131">
        <v>2010</v>
      </c>
      <c r="S155" s="131" t="s">
        <v>456</v>
      </c>
      <c r="T155" s="131" t="s">
        <v>4</v>
      </c>
      <c r="U155" s="131" t="s">
        <v>134</v>
      </c>
      <c r="V155" s="573" t="s">
        <v>313</v>
      </c>
      <c r="W155" s="603">
        <v>38.958829999999999</v>
      </c>
      <c r="X155" s="604">
        <v>14.663779999999999</v>
      </c>
      <c r="Y155" s="605">
        <v>15.06122</v>
      </c>
      <c r="Z155" s="577">
        <f t="shared" si="72"/>
        <v>23.89761</v>
      </c>
      <c r="AA155" s="578">
        <f t="shared" si="73"/>
        <v>24.29505</v>
      </c>
      <c r="AB155" s="579">
        <f t="shared" si="73"/>
        <v>-0.39744000000000135</v>
      </c>
      <c r="AC155" s="580">
        <f t="shared" si="74"/>
        <v>0.61340676811906314</v>
      </c>
      <c r="AD155" s="580">
        <f t="shared" si="75"/>
        <v>0.62360830651228494</v>
      </c>
      <c r="AE155" s="580">
        <f t="shared" si="76"/>
        <v>-1.0201538393221802E-2</v>
      </c>
      <c r="AF155" s="581">
        <f t="shared" si="77"/>
        <v>1.0166309517981087</v>
      </c>
      <c r="AG155" s="582">
        <f t="shared" si="78"/>
        <v>-1.6630951798108737E-2</v>
      </c>
      <c r="AH155" s="131">
        <v>2010</v>
      </c>
      <c r="AI155" s="131" t="s">
        <v>456</v>
      </c>
      <c r="AJ155" s="131" t="s">
        <v>4</v>
      </c>
      <c r="AK155" s="131" t="s">
        <v>134</v>
      </c>
      <c r="AL155" s="573" t="s">
        <v>313</v>
      </c>
      <c r="AM155" s="603">
        <v>45.63552</v>
      </c>
      <c r="AN155" s="604">
        <v>17.187830000000002</v>
      </c>
      <c r="AO155" s="605">
        <v>17.81672</v>
      </c>
      <c r="AP155" s="577">
        <f t="shared" si="86"/>
        <v>27.8188</v>
      </c>
      <c r="AQ155" s="578">
        <f t="shared" si="87"/>
        <v>28.447689999999998</v>
      </c>
      <c r="AR155" s="579">
        <f t="shared" si="87"/>
        <v>-0.62888999999999839</v>
      </c>
      <c r="AS155" s="580">
        <f t="shared" si="88"/>
        <v>0.60958656765607144</v>
      </c>
      <c r="AT155" s="580">
        <f t="shared" si="89"/>
        <v>0.62336728057442969</v>
      </c>
      <c r="AU155" s="580">
        <f t="shared" si="90"/>
        <v>-1.3780712918358296E-2</v>
      </c>
      <c r="AV155" s="581">
        <f t="shared" si="91"/>
        <v>1.0226066544926451</v>
      </c>
      <c r="AW155" s="582">
        <f t="shared" si="92"/>
        <v>-2.2606654492645203E-2</v>
      </c>
      <c r="AX155" s="131">
        <v>2010</v>
      </c>
      <c r="AY155" s="131" t="s">
        <v>456</v>
      </c>
      <c r="AZ155" s="131" t="s">
        <v>4</v>
      </c>
      <c r="BA155" s="131" t="s">
        <v>134</v>
      </c>
      <c r="BB155" s="573" t="s">
        <v>313</v>
      </c>
      <c r="BC155" s="603">
        <v>86.49991</v>
      </c>
      <c r="BD155" s="604">
        <v>21.2225</v>
      </c>
      <c r="BE155" s="605">
        <v>21.513300000000001</v>
      </c>
      <c r="BF155" s="577">
        <f t="shared" si="79"/>
        <v>64.986609999999999</v>
      </c>
      <c r="BG155" s="578">
        <f t="shared" si="80"/>
        <v>65.277410000000003</v>
      </c>
      <c r="BH155" s="579">
        <f t="shared" si="80"/>
        <v>-0.29080000000000084</v>
      </c>
      <c r="BI155" s="580">
        <f t="shared" si="81"/>
        <v>0.75129107070747236</v>
      </c>
      <c r="BJ155" s="580">
        <f t="shared" si="82"/>
        <v>0.75465292391633709</v>
      </c>
      <c r="BK155" s="580">
        <f t="shared" si="83"/>
        <v>-3.3618532088646202E-3</v>
      </c>
      <c r="BL155" s="581">
        <f t="shared" si="84"/>
        <v>1.0044747679560451</v>
      </c>
      <c r="BM155" s="582">
        <f t="shared" si="85"/>
        <v>-4.4747679560451122E-3</v>
      </c>
    </row>
    <row r="156" spans="1:65" s="97" customFormat="1" ht="11.45" customHeight="1">
      <c r="A156" s="301">
        <v>2007</v>
      </c>
      <c r="B156" s="95" t="s">
        <v>512</v>
      </c>
      <c r="C156" s="133" t="s">
        <v>456</v>
      </c>
      <c r="D156" s="133" t="s">
        <v>6</v>
      </c>
      <c r="E156" s="133" t="s">
        <v>135</v>
      </c>
      <c r="F156" s="583" t="s">
        <v>313</v>
      </c>
      <c r="G156" s="267">
        <v>38.783630000000002</v>
      </c>
      <c r="H156" s="268">
        <v>18.27102</v>
      </c>
      <c r="I156" s="269">
        <v>18.935839999999999</v>
      </c>
      <c r="J156" s="267">
        <f t="shared" si="65"/>
        <v>19.847790000000003</v>
      </c>
      <c r="K156" s="268">
        <f t="shared" si="66"/>
        <v>20.512610000000002</v>
      </c>
      <c r="L156" s="269">
        <f t="shared" si="66"/>
        <v>-0.66481999999999886</v>
      </c>
      <c r="M156" s="587">
        <f t="shared" si="67"/>
        <v>0.51175689330782093</v>
      </c>
      <c r="N156" s="587">
        <f t="shared" si="68"/>
        <v>0.52889866162605204</v>
      </c>
      <c r="O156" s="587">
        <f t="shared" si="69"/>
        <v>-1.7141768318231141E-2</v>
      </c>
      <c r="P156" s="588">
        <f t="shared" si="70"/>
        <v>1.0334959207045218</v>
      </c>
      <c r="Q156" s="589">
        <f t="shared" si="71"/>
        <v>-3.3495920704521696E-2</v>
      </c>
      <c r="R156" s="133">
        <v>2007</v>
      </c>
      <c r="S156" s="133" t="s">
        <v>456</v>
      </c>
      <c r="T156" s="133" t="s">
        <v>6</v>
      </c>
      <c r="U156" s="133" t="s">
        <v>135</v>
      </c>
      <c r="V156" s="583" t="s">
        <v>313</v>
      </c>
      <c r="W156" s="267">
        <v>31.413489999999999</v>
      </c>
      <c r="X156" s="268">
        <v>14.89484</v>
      </c>
      <c r="Y156" s="269">
        <v>15.54078</v>
      </c>
      <c r="Z156" s="267">
        <f t="shared" si="72"/>
        <v>15.87271</v>
      </c>
      <c r="AA156" s="268">
        <f t="shared" si="73"/>
        <v>16.518650000000001</v>
      </c>
      <c r="AB156" s="269">
        <f t="shared" si="73"/>
        <v>-0.64593999999999951</v>
      </c>
      <c r="AC156" s="587">
        <f t="shared" si="74"/>
        <v>0.50528323978010725</v>
      </c>
      <c r="AD156" s="587">
        <f t="shared" si="75"/>
        <v>0.52584574334147527</v>
      </c>
      <c r="AE156" s="587">
        <f t="shared" si="76"/>
        <v>-2.0562503561368045E-2</v>
      </c>
      <c r="AF156" s="588">
        <f t="shared" si="77"/>
        <v>1.040695004192731</v>
      </c>
      <c r="AG156" s="589">
        <f t="shared" si="78"/>
        <v>-4.0695004192730762E-2</v>
      </c>
      <c r="AH156" s="133">
        <v>2007</v>
      </c>
      <c r="AI156" s="133" t="s">
        <v>456</v>
      </c>
      <c r="AJ156" s="133" t="s">
        <v>6</v>
      </c>
      <c r="AK156" s="133" t="s">
        <v>135</v>
      </c>
      <c r="AL156" s="583" t="s">
        <v>313</v>
      </c>
      <c r="AM156" s="267">
        <v>37.57244</v>
      </c>
      <c r="AN156" s="268">
        <v>19.704090000000001</v>
      </c>
      <c r="AO156" s="269">
        <v>20.627559999999999</v>
      </c>
      <c r="AP156" s="267">
        <f t="shared" si="86"/>
        <v>16.944880000000001</v>
      </c>
      <c r="AQ156" s="268">
        <f t="shared" si="87"/>
        <v>17.86835</v>
      </c>
      <c r="AR156" s="269">
        <f t="shared" si="87"/>
        <v>-0.92346999999999824</v>
      </c>
      <c r="AS156" s="587">
        <f t="shared" si="88"/>
        <v>0.45099226986589108</v>
      </c>
      <c r="AT156" s="587">
        <f t="shared" si="89"/>
        <v>0.47557065764161177</v>
      </c>
      <c r="AU156" s="587">
        <f t="shared" si="90"/>
        <v>-2.4578387775720668E-2</v>
      </c>
      <c r="AV156" s="588">
        <f t="shared" si="91"/>
        <v>1.0544984679738068</v>
      </c>
      <c r="AW156" s="589">
        <f t="shared" si="92"/>
        <v>-5.4498467973806732E-2</v>
      </c>
      <c r="AX156" s="133">
        <v>2007</v>
      </c>
      <c r="AY156" s="133" t="s">
        <v>456</v>
      </c>
      <c r="AZ156" s="133" t="s">
        <v>6</v>
      </c>
      <c r="BA156" s="133" t="s">
        <v>135</v>
      </c>
      <c r="BB156" s="583" t="s">
        <v>313</v>
      </c>
      <c r="BC156" s="267">
        <v>84.246340000000004</v>
      </c>
      <c r="BD156" s="268">
        <v>34.322000000000003</v>
      </c>
      <c r="BE156" s="269">
        <v>34.47457</v>
      </c>
      <c r="BF156" s="267">
        <f t="shared" si="79"/>
        <v>49.771770000000004</v>
      </c>
      <c r="BG156" s="268">
        <f t="shared" si="80"/>
        <v>49.924340000000001</v>
      </c>
      <c r="BH156" s="269">
        <f t="shared" si="80"/>
        <v>-0.15256999999999721</v>
      </c>
      <c r="BI156" s="587">
        <f t="shared" si="81"/>
        <v>0.59078851377994579</v>
      </c>
      <c r="BJ156" s="587">
        <f t="shared" si="82"/>
        <v>0.59259951233489783</v>
      </c>
      <c r="BK156" s="587">
        <f t="shared" si="83"/>
        <v>-1.8109985549520276E-3</v>
      </c>
      <c r="BL156" s="588">
        <f t="shared" si="84"/>
        <v>1.0030653922896453</v>
      </c>
      <c r="BM156" s="589">
        <f t="shared" si="85"/>
        <v>-3.0653922896452588E-3</v>
      </c>
    </row>
    <row r="157" spans="1:65" s="97" customFormat="1" ht="11.45" customHeight="1">
      <c r="A157" s="301">
        <v>2004</v>
      </c>
      <c r="B157" s="95" t="s">
        <v>512</v>
      </c>
      <c r="C157" s="133" t="s">
        <v>456</v>
      </c>
      <c r="D157" s="133" t="s">
        <v>8</v>
      </c>
      <c r="E157" s="133" t="s">
        <v>136</v>
      </c>
      <c r="F157" s="583" t="s">
        <v>313</v>
      </c>
      <c r="G157" s="267">
        <v>36.247410000000002</v>
      </c>
      <c r="H157" s="268">
        <v>21.500350000000001</v>
      </c>
      <c r="I157" s="269">
        <v>22.57347</v>
      </c>
      <c r="J157" s="267">
        <f t="shared" si="65"/>
        <v>13.673940000000002</v>
      </c>
      <c r="K157" s="268">
        <f t="shared" si="66"/>
        <v>14.747060000000001</v>
      </c>
      <c r="L157" s="269">
        <f t="shared" si="66"/>
        <v>-1.0731199999999994</v>
      </c>
      <c r="M157" s="587">
        <f t="shared" si="67"/>
        <v>0.3772390910136752</v>
      </c>
      <c r="N157" s="587">
        <f t="shared" si="68"/>
        <v>0.40684451661511817</v>
      </c>
      <c r="O157" s="587">
        <f t="shared" si="69"/>
        <v>-2.9605425601442956E-2</v>
      </c>
      <c r="P157" s="588">
        <f t="shared" si="70"/>
        <v>1.0784792093573614</v>
      </c>
      <c r="Q157" s="589">
        <f t="shared" si="71"/>
        <v>-7.8479209357361468E-2</v>
      </c>
      <c r="R157" s="133">
        <v>2004</v>
      </c>
      <c r="S157" s="133" t="s">
        <v>456</v>
      </c>
      <c r="T157" s="133" t="s">
        <v>8</v>
      </c>
      <c r="U157" s="133" t="s">
        <v>136</v>
      </c>
      <c r="V157" s="583" t="s">
        <v>313</v>
      </c>
      <c r="W157" s="267">
        <v>26.85004</v>
      </c>
      <c r="X157" s="268">
        <v>15.830220000000001</v>
      </c>
      <c r="Y157" s="269">
        <v>16.87764</v>
      </c>
      <c r="Z157" s="267">
        <f t="shared" si="72"/>
        <v>9.9724000000000004</v>
      </c>
      <c r="AA157" s="268">
        <f t="shared" si="73"/>
        <v>11.019819999999999</v>
      </c>
      <c r="AB157" s="269">
        <f t="shared" si="73"/>
        <v>-1.0474199999999989</v>
      </c>
      <c r="AC157" s="587">
        <f t="shared" si="74"/>
        <v>0.37141099231137087</v>
      </c>
      <c r="AD157" s="587">
        <f t="shared" si="75"/>
        <v>0.41042099006183974</v>
      </c>
      <c r="AE157" s="587">
        <f t="shared" si="76"/>
        <v>-3.9009997750468858E-2</v>
      </c>
      <c r="AF157" s="588">
        <f t="shared" si="77"/>
        <v>1.10503188801091</v>
      </c>
      <c r="AG157" s="589">
        <f t="shared" si="78"/>
        <v>-0.10503188801091</v>
      </c>
      <c r="AH157" s="133">
        <v>2004</v>
      </c>
      <c r="AI157" s="133" t="s">
        <v>456</v>
      </c>
      <c r="AJ157" s="133" t="s">
        <v>8</v>
      </c>
      <c r="AK157" s="133" t="s">
        <v>136</v>
      </c>
      <c r="AL157" s="583" t="s">
        <v>313</v>
      </c>
      <c r="AM157" s="267">
        <v>37.47063</v>
      </c>
      <c r="AN157" s="268">
        <v>23.436199999999999</v>
      </c>
      <c r="AO157" s="269">
        <v>24.942609999999998</v>
      </c>
      <c r="AP157" s="267">
        <f t="shared" si="86"/>
        <v>12.528020000000001</v>
      </c>
      <c r="AQ157" s="268">
        <f t="shared" si="87"/>
        <v>14.03443</v>
      </c>
      <c r="AR157" s="269">
        <f t="shared" si="87"/>
        <v>-1.5064099999999989</v>
      </c>
      <c r="AS157" s="587">
        <f t="shared" si="88"/>
        <v>0.33434239029341117</v>
      </c>
      <c r="AT157" s="587">
        <f t="shared" si="89"/>
        <v>0.37454481016198554</v>
      </c>
      <c r="AU157" s="587">
        <f t="shared" si="90"/>
        <v>-4.0202419868574375E-2</v>
      </c>
      <c r="AV157" s="588">
        <f t="shared" si="91"/>
        <v>1.1202432627023264</v>
      </c>
      <c r="AW157" s="589">
        <f t="shared" si="92"/>
        <v>-0.12024326270232637</v>
      </c>
      <c r="AX157" s="133">
        <v>2004</v>
      </c>
      <c r="AY157" s="133" t="s">
        <v>456</v>
      </c>
      <c r="AZ157" s="133" t="s">
        <v>8</v>
      </c>
      <c r="BA157" s="133" t="s">
        <v>136</v>
      </c>
      <c r="BB157" s="583" t="s">
        <v>313</v>
      </c>
      <c r="BC157" s="267">
        <v>85.735500000000002</v>
      </c>
      <c r="BD157" s="268">
        <v>48.501539999999999</v>
      </c>
      <c r="BE157" s="269">
        <v>48.683880000000002</v>
      </c>
      <c r="BF157" s="267">
        <f t="shared" si="79"/>
        <v>37.05162</v>
      </c>
      <c r="BG157" s="268">
        <f t="shared" si="80"/>
        <v>37.233960000000003</v>
      </c>
      <c r="BH157" s="269">
        <f t="shared" si="80"/>
        <v>-0.1823400000000035</v>
      </c>
      <c r="BI157" s="587">
        <f t="shared" si="81"/>
        <v>0.43216193991986984</v>
      </c>
      <c r="BJ157" s="587">
        <f t="shared" si="82"/>
        <v>0.43428871354339804</v>
      </c>
      <c r="BK157" s="587">
        <f t="shared" si="83"/>
        <v>-2.1267736235282175E-3</v>
      </c>
      <c r="BL157" s="588">
        <f t="shared" si="84"/>
        <v>1.0049212423100529</v>
      </c>
      <c r="BM157" s="589">
        <f t="shared" si="85"/>
        <v>-4.921242310052934E-3</v>
      </c>
    </row>
    <row r="158" spans="1:65" s="97" customFormat="1" ht="11.45" customHeight="1">
      <c r="A158" s="865">
        <v>2000</v>
      </c>
      <c r="B158" s="99" t="s">
        <v>512</v>
      </c>
      <c r="C158" s="135" t="s">
        <v>456</v>
      </c>
      <c r="D158" s="135" t="s">
        <v>10</v>
      </c>
      <c r="E158" s="135" t="s">
        <v>137</v>
      </c>
      <c r="F158" s="601" t="s">
        <v>401</v>
      </c>
      <c r="G158" s="146">
        <v>33.613</v>
      </c>
      <c r="H158" s="147">
        <v>22.490639999999999</v>
      </c>
      <c r="I158" s="148">
        <v>22.490639999999999</v>
      </c>
      <c r="J158" s="146">
        <f t="shared" si="65"/>
        <v>11.12236</v>
      </c>
      <c r="K158" s="147">
        <f t="shared" si="66"/>
        <v>11.12236</v>
      </c>
      <c r="L158" s="148"/>
      <c r="M158" s="149">
        <f t="shared" si="67"/>
        <v>0.3308945943533752</v>
      </c>
      <c r="N158" s="149">
        <f t="shared" si="68"/>
        <v>0.3308945943533752</v>
      </c>
      <c r="O158" s="149"/>
      <c r="P158" s="150">
        <f t="shared" si="70"/>
        <v>1</v>
      </c>
      <c r="Q158" s="151"/>
      <c r="R158" s="135">
        <v>2000</v>
      </c>
      <c r="S158" s="135" t="s">
        <v>456</v>
      </c>
      <c r="T158" s="135" t="s">
        <v>10</v>
      </c>
      <c r="U158" s="135" t="s">
        <v>137</v>
      </c>
      <c r="V158" s="601" t="s">
        <v>401</v>
      </c>
      <c r="W158" s="146">
        <v>24.999790000000001</v>
      </c>
      <c r="X158" s="147">
        <v>16.545120000000001</v>
      </c>
      <c r="Y158" s="148">
        <v>16.545120000000001</v>
      </c>
      <c r="Z158" s="146">
        <f t="shared" si="72"/>
        <v>8.4546700000000001</v>
      </c>
      <c r="AA158" s="147">
        <f t="shared" si="73"/>
        <v>8.4546700000000001</v>
      </c>
      <c r="AB158" s="148"/>
      <c r="AC158" s="149">
        <f t="shared" si="74"/>
        <v>0.33818964079298264</v>
      </c>
      <c r="AD158" s="149">
        <f t="shared" si="75"/>
        <v>0.33818964079298264</v>
      </c>
      <c r="AE158" s="149"/>
      <c r="AF158" s="150">
        <f t="shared" si="77"/>
        <v>1</v>
      </c>
      <c r="AG158" s="151"/>
      <c r="AH158" s="135">
        <v>2000</v>
      </c>
      <c r="AI158" s="135" t="s">
        <v>456</v>
      </c>
      <c r="AJ158" s="135" t="s">
        <v>10</v>
      </c>
      <c r="AK158" s="135" t="s">
        <v>137</v>
      </c>
      <c r="AL158" s="601" t="s">
        <v>401</v>
      </c>
      <c r="AM158" s="146">
        <v>31.742540000000002</v>
      </c>
      <c r="AN158" s="147">
        <v>21.8431</v>
      </c>
      <c r="AO158" s="148">
        <v>21.8431</v>
      </c>
      <c r="AP158" s="146">
        <f t="shared" si="86"/>
        <v>9.899440000000002</v>
      </c>
      <c r="AQ158" s="147">
        <f t="shared" si="87"/>
        <v>9.899440000000002</v>
      </c>
      <c r="AR158" s="148"/>
      <c r="AS158" s="149">
        <f t="shared" si="88"/>
        <v>0.31186666221417697</v>
      </c>
      <c r="AT158" s="149">
        <f t="shared" si="89"/>
        <v>0.31186666221417697</v>
      </c>
      <c r="AU158" s="149"/>
      <c r="AV158" s="150">
        <f t="shared" si="91"/>
        <v>1</v>
      </c>
      <c r="AW158" s="151"/>
      <c r="AX158" s="135">
        <v>2000</v>
      </c>
      <c r="AY158" s="135" t="s">
        <v>456</v>
      </c>
      <c r="AZ158" s="135" t="s">
        <v>10</v>
      </c>
      <c r="BA158" s="135" t="s">
        <v>137</v>
      </c>
      <c r="BB158" s="601" t="s">
        <v>401</v>
      </c>
      <c r="BC158" s="146">
        <v>83.070369999999997</v>
      </c>
      <c r="BD158" s="147">
        <v>54.898470000000003</v>
      </c>
      <c r="BE158" s="148">
        <v>54.898470000000003</v>
      </c>
      <c r="BF158" s="146">
        <f t="shared" si="79"/>
        <v>28.171899999999994</v>
      </c>
      <c r="BG158" s="147">
        <f t="shared" si="80"/>
        <v>28.171899999999994</v>
      </c>
      <c r="BH158" s="148"/>
      <c r="BI158" s="149">
        <f t="shared" si="81"/>
        <v>0.33913295438554075</v>
      </c>
      <c r="BJ158" s="149">
        <f t="shared" si="82"/>
        <v>0.33913295438554075</v>
      </c>
      <c r="BK158" s="149"/>
      <c r="BL158" s="150">
        <f t="shared" si="84"/>
        <v>1</v>
      </c>
      <c r="BM158" s="151"/>
    </row>
    <row r="159" spans="1:65" s="97" customFormat="1" ht="11.45" customHeight="1">
      <c r="A159" s="865">
        <v>1996</v>
      </c>
      <c r="B159" s="99" t="s">
        <v>512</v>
      </c>
      <c r="C159" s="135" t="s">
        <v>456</v>
      </c>
      <c r="D159" s="135" t="s">
        <v>12</v>
      </c>
      <c r="E159" s="135" t="s">
        <v>138</v>
      </c>
      <c r="F159" s="601" t="s">
        <v>401</v>
      </c>
      <c r="G159" s="146">
        <v>38.934370000000001</v>
      </c>
      <c r="H159" s="147">
        <v>21.856850000000001</v>
      </c>
      <c r="I159" s="148">
        <v>21.856850000000001</v>
      </c>
      <c r="J159" s="146">
        <f t="shared" si="65"/>
        <v>17.07752</v>
      </c>
      <c r="K159" s="147">
        <f t="shared" si="66"/>
        <v>17.07752</v>
      </c>
      <c r="L159" s="148"/>
      <c r="M159" s="149">
        <f t="shared" si="67"/>
        <v>0.43862325241168665</v>
      </c>
      <c r="N159" s="149">
        <f t="shared" si="68"/>
        <v>0.43862325241168665</v>
      </c>
      <c r="O159" s="149"/>
      <c r="P159" s="150">
        <f t="shared" si="70"/>
        <v>1</v>
      </c>
      <c r="Q159" s="151"/>
      <c r="R159" s="135">
        <v>1996</v>
      </c>
      <c r="S159" s="135" t="s">
        <v>456</v>
      </c>
      <c r="T159" s="135" t="s">
        <v>12</v>
      </c>
      <c r="U159" s="135" t="s">
        <v>138</v>
      </c>
      <c r="V159" s="601" t="s">
        <v>401</v>
      </c>
      <c r="W159" s="146">
        <v>31.911539999999999</v>
      </c>
      <c r="X159" s="147">
        <v>17.35934</v>
      </c>
      <c r="Y159" s="148">
        <v>17.35934</v>
      </c>
      <c r="Z159" s="146">
        <f t="shared" si="72"/>
        <v>14.552199999999999</v>
      </c>
      <c r="AA159" s="147">
        <f t="shared" si="73"/>
        <v>14.552199999999999</v>
      </c>
      <c r="AB159" s="148"/>
      <c r="AC159" s="149">
        <f t="shared" si="74"/>
        <v>0.45601685158409777</v>
      </c>
      <c r="AD159" s="149">
        <f t="shared" si="75"/>
        <v>0.45601685158409777</v>
      </c>
      <c r="AE159" s="149"/>
      <c r="AF159" s="150">
        <f t="shared" si="77"/>
        <v>1</v>
      </c>
      <c r="AG159" s="151"/>
      <c r="AH159" s="135">
        <v>1996</v>
      </c>
      <c r="AI159" s="135" t="s">
        <v>456</v>
      </c>
      <c r="AJ159" s="135" t="s">
        <v>12</v>
      </c>
      <c r="AK159" s="135" t="s">
        <v>138</v>
      </c>
      <c r="AL159" s="601" t="s">
        <v>401</v>
      </c>
      <c r="AM159" s="146">
        <v>37.528269999999999</v>
      </c>
      <c r="AN159" s="147">
        <v>23.646750000000001</v>
      </c>
      <c r="AO159" s="148">
        <v>23.646750000000001</v>
      </c>
      <c r="AP159" s="146">
        <f t="shared" si="86"/>
        <v>13.881519999999998</v>
      </c>
      <c r="AQ159" s="147">
        <f t="shared" si="87"/>
        <v>13.881519999999998</v>
      </c>
      <c r="AR159" s="148"/>
      <c r="AS159" s="149">
        <f t="shared" si="88"/>
        <v>0.36989501514458295</v>
      </c>
      <c r="AT159" s="149">
        <f t="shared" si="89"/>
        <v>0.36989501514458295</v>
      </c>
      <c r="AU159" s="149"/>
      <c r="AV159" s="150">
        <f t="shared" si="91"/>
        <v>1</v>
      </c>
      <c r="AW159" s="151"/>
      <c r="AX159" s="135">
        <v>1996</v>
      </c>
      <c r="AY159" s="135" t="s">
        <v>456</v>
      </c>
      <c r="AZ159" s="135" t="s">
        <v>12</v>
      </c>
      <c r="BA159" s="135" t="s">
        <v>138</v>
      </c>
      <c r="BB159" s="601" t="s">
        <v>401</v>
      </c>
      <c r="BC159" s="146">
        <v>81.254850000000005</v>
      </c>
      <c r="BD159" s="147">
        <v>41.519559999999998</v>
      </c>
      <c r="BE159" s="148">
        <v>41.519559999999998</v>
      </c>
      <c r="BF159" s="146">
        <f t="shared" si="79"/>
        <v>39.735290000000006</v>
      </c>
      <c r="BG159" s="147">
        <f t="shared" si="80"/>
        <v>39.735290000000006</v>
      </c>
      <c r="BH159" s="148"/>
      <c r="BI159" s="149">
        <f t="shared" si="81"/>
        <v>0.48902053231284043</v>
      </c>
      <c r="BJ159" s="149">
        <f t="shared" si="82"/>
        <v>0.48902053231284043</v>
      </c>
      <c r="BK159" s="149"/>
      <c r="BL159" s="150">
        <f t="shared" si="84"/>
        <v>1</v>
      </c>
      <c r="BM159" s="151"/>
    </row>
    <row r="160" spans="1:65" s="97" customFormat="1" ht="11.45" customHeight="1">
      <c r="A160" s="865">
        <v>1995</v>
      </c>
      <c r="B160" s="99" t="s">
        <v>512</v>
      </c>
      <c r="C160" s="135" t="s">
        <v>456</v>
      </c>
      <c r="D160" s="135" t="s">
        <v>12</v>
      </c>
      <c r="E160" s="135" t="s">
        <v>139</v>
      </c>
      <c r="F160" s="601" t="s">
        <v>401</v>
      </c>
      <c r="G160" s="146">
        <v>39.557139999999997</v>
      </c>
      <c r="H160" s="147">
        <v>20.8245</v>
      </c>
      <c r="I160" s="148">
        <v>20.8245</v>
      </c>
      <c r="J160" s="146">
        <f t="shared" si="65"/>
        <v>18.732639999999996</v>
      </c>
      <c r="K160" s="147">
        <f t="shared" si="66"/>
        <v>18.732639999999996</v>
      </c>
      <c r="L160" s="148"/>
      <c r="M160" s="149">
        <f t="shared" si="67"/>
        <v>0.47355900856330863</v>
      </c>
      <c r="N160" s="149">
        <f t="shared" si="68"/>
        <v>0.47355900856330863</v>
      </c>
      <c r="O160" s="149"/>
      <c r="P160" s="150">
        <f t="shared" si="70"/>
        <v>1</v>
      </c>
      <c r="Q160" s="151"/>
      <c r="R160" s="135">
        <v>1995</v>
      </c>
      <c r="S160" s="135" t="s">
        <v>456</v>
      </c>
      <c r="T160" s="135" t="s">
        <v>12</v>
      </c>
      <c r="U160" s="135" t="s">
        <v>139</v>
      </c>
      <c r="V160" s="601" t="s">
        <v>401</v>
      </c>
      <c r="W160" s="146">
        <v>32.49342</v>
      </c>
      <c r="X160" s="147">
        <v>16.640080000000001</v>
      </c>
      <c r="Y160" s="148">
        <v>16.640080000000001</v>
      </c>
      <c r="Z160" s="146">
        <f t="shared" si="72"/>
        <v>15.853339999999999</v>
      </c>
      <c r="AA160" s="147">
        <f t="shared" si="73"/>
        <v>15.853339999999999</v>
      </c>
      <c r="AB160" s="148"/>
      <c r="AC160" s="149">
        <f t="shared" si="74"/>
        <v>0.487893856663903</v>
      </c>
      <c r="AD160" s="149">
        <f t="shared" si="75"/>
        <v>0.487893856663903</v>
      </c>
      <c r="AE160" s="149"/>
      <c r="AF160" s="150">
        <f t="shared" si="77"/>
        <v>1</v>
      </c>
      <c r="AG160" s="151"/>
      <c r="AH160" s="135">
        <v>1995</v>
      </c>
      <c r="AI160" s="135" t="s">
        <v>456</v>
      </c>
      <c r="AJ160" s="135" t="s">
        <v>12</v>
      </c>
      <c r="AK160" s="135" t="s">
        <v>139</v>
      </c>
      <c r="AL160" s="601" t="s">
        <v>401</v>
      </c>
      <c r="AM160" s="146">
        <v>37.465440000000001</v>
      </c>
      <c r="AN160" s="147">
        <v>23.66677</v>
      </c>
      <c r="AO160" s="148">
        <v>23.66677</v>
      </c>
      <c r="AP160" s="146">
        <f t="shared" si="86"/>
        <v>13.798670000000001</v>
      </c>
      <c r="AQ160" s="147">
        <f t="shared" si="87"/>
        <v>13.798670000000001</v>
      </c>
      <c r="AR160" s="148"/>
      <c r="AS160" s="149">
        <f t="shared" si="88"/>
        <v>0.36830396226495676</v>
      </c>
      <c r="AT160" s="149">
        <f t="shared" si="89"/>
        <v>0.36830396226495676</v>
      </c>
      <c r="AU160" s="149"/>
      <c r="AV160" s="150">
        <f t="shared" si="91"/>
        <v>1</v>
      </c>
      <c r="AW160" s="151"/>
      <c r="AX160" s="135">
        <v>1995</v>
      </c>
      <c r="AY160" s="135" t="s">
        <v>456</v>
      </c>
      <c r="AZ160" s="135" t="s">
        <v>12</v>
      </c>
      <c r="BA160" s="135" t="s">
        <v>139</v>
      </c>
      <c r="BB160" s="601" t="s">
        <v>401</v>
      </c>
      <c r="BC160" s="146">
        <v>82.191270000000003</v>
      </c>
      <c r="BD160" s="147">
        <v>34.513159999999999</v>
      </c>
      <c r="BE160" s="148">
        <v>34.513159999999999</v>
      </c>
      <c r="BF160" s="146">
        <f t="shared" si="79"/>
        <v>47.678110000000004</v>
      </c>
      <c r="BG160" s="147">
        <f t="shared" si="80"/>
        <v>47.678110000000004</v>
      </c>
      <c r="BH160" s="148"/>
      <c r="BI160" s="149">
        <f t="shared" si="81"/>
        <v>0.58008727690909268</v>
      </c>
      <c r="BJ160" s="149">
        <f t="shared" si="82"/>
        <v>0.58008727690909268</v>
      </c>
      <c r="BK160" s="149"/>
      <c r="BL160" s="150">
        <f t="shared" si="84"/>
        <v>1</v>
      </c>
      <c r="BM160" s="151"/>
    </row>
    <row r="161" spans="1:65" s="97" customFormat="1" ht="11.45" customHeight="1">
      <c r="A161" s="865">
        <v>1994</v>
      </c>
      <c r="B161" s="99" t="s">
        <v>512</v>
      </c>
      <c r="C161" s="135" t="s">
        <v>456</v>
      </c>
      <c r="D161" s="135" t="s">
        <v>12</v>
      </c>
      <c r="E161" s="135" t="s">
        <v>140</v>
      </c>
      <c r="F161" s="601" t="s">
        <v>401</v>
      </c>
      <c r="G161" s="146">
        <v>40.580530000000003</v>
      </c>
      <c r="H161" s="147">
        <v>20.400870000000001</v>
      </c>
      <c r="I161" s="148">
        <v>20.400870000000001</v>
      </c>
      <c r="J161" s="146">
        <f t="shared" si="65"/>
        <v>20.179660000000002</v>
      </c>
      <c r="K161" s="147">
        <f t="shared" si="66"/>
        <v>20.179660000000002</v>
      </c>
      <c r="L161" s="148"/>
      <c r="M161" s="149">
        <f t="shared" si="67"/>
        <v>0.49727443185192505</v>
      </c>
      <c r="N161" s="149">
        <f t="shared" si="68"/>
        <v>0.49727443185192505</v>
      </c>
      <c r="O161" s="149"/>
      <c r="P161" s="150">
        <f t="shared" si="70"/>
        <v>1</v>
      </c>
      <c r="Q161" s="151"/>
      <c r="R161" s="135">
        <v>1994</v>
      </c>
      <c r="S161" s="135" t="s">
        <v>456</v>
      </c>
      <c r="T161" s="135" t="s">
        <v>12</v>
      </c>
      <c r="U161" s="135" t="s">
        <v>140</v>
      </c>
      <c r="V161" s="601" t="s">
        <v>401</v>
      </c>
      <c r="W161" s="146">
        <v>33.030119999999997</v>
      </c>
      <c r="X161" s="147">
        <v>16.252939999999999</v>
      </c>
      <c r="Y161" s="148">
        <v>16.252939999999999</v>
      </c>
      <c r="Z161" s="146">
        <f t="shared" si="72"/>
        <v>16.777179999999998</v>
      </c>
      <c r="AA161" s="147">
        <f t="shared" si="73"/>
        <v>16.777179999999998</v>
      </c>
      <c r="AB161" s="148"/>
      <c r="AC161" s="149">
        <f t="shared" si="74"/>
        <v>0.50793578709371934</v>
      </c>
      <c r="AD161" s="149">
        <f t="shared" si="75"/>
        <v>0.50793578709371934</v>
      </c>
      <c r="AE161" s="149"/>
      <c r="AF161" s="150">
        <f t="shared" si="77"/>
        <v>1</v>
      </c>
      <c r="AG161" s="151"/>
      <c r="AH161" s="135">
        <v>1994</v>
      </c>
      <c r="AI161" s="135" t="s">
        <v>456</v>
      </c>
      <c r="AJ161" s="135" t="s">
        <v>12</v>
      </c>
      <c r="AK161" s="135" t="s">
        <v>140</v>
      </c>
      <c r="AL161" s="601" t="s">
        <v>401</v>
      </c>
      <c r="AM161" s="146">
        <v>39.615430000000003</v>
      </c>
      <c r="AN161" s="147">
        <v>23.407350000000001</v>
      </c>
      <c r="AO161" s="148">
        <v>23.407350000000001</v>
      </c>
      <c r="AP161" s="146">
        <f t="shared" si="86"/>
        <v>16.208080000000002</v>
      </c>
      <c r="AQ161" s="147">
        <f t="shared" si="87"/>
        <v>16.208080000000002</v>
      </c>
      <c r="AR161" s="148"/>
      <c r="AS161" s="149">
        <f t="shared" si="88"/>
        <v>0.40913553128162439</v>
      </c>
      <c r="AT161" s="149">
        <f t="shared" si="89"/>
        <v>0.40913553128162439</v>
      </c>
      <c r="AU161" s="149"/>
      <c r="AV161" s="150">
        <f t="shared" si="91"/>
        <v>1</v>
      </c>
      <c r="AW161" s="151"/>
      <c r="AX161" s="135">
        <v>1994</v>
      </c>
      <c r="AY161" s="135" t="s">
        <v>456</v>
      </c>
      <c r="AZ161" s="135" t="s">
        <v>12</v>
      </c>
      <c r="BA161" s="135" t="s">
        <v>140</v>
      </c>
      <c r="BB161" s="601" t="s">
        <v>401</v>
      </c>
      <c r="BC161" s="146">
        <v>81.541430000000005</v>
      </c>
      <c r="BD161" s="147">
        <v>32.898769999999999</v>
      </c>
      <c r="BE161" s="148">
        <v>32.898769999999999</v>
      </c>
      <c r="BF161" s="146">
        <f t="shared" si="79"/>
        <v>48.642660000000006</v>
      </c>
      <c r="BG161" s="147">
        <f t="shared" si="80"/>
        <v>48.642660000000006</v>
      </c>
      <c r="BH161" s="148"/>
      <c r="BI161" s="149">
        <f t="shared" si="81"/>
        <v>0.59653920712452557</v>
      </c>
      <c r="BJ161" s="149">
        <f t="shared" si="82"/>
        <v>0.59653920712452557</v>
      </c>
      <c r="BK161" s="149"/>
      <c r="BL161" s="150">
        <f t="shared" si="84"/>
        <v>1</v>
      </c>
      <c r="BM161" s="151"/>
    </row>
    <row r="162" spans="1:65" s="97" customFormat="1" ht="11.45" customHeight="1">
      <c r="A162" s="302">
        <v>1987</v>
      </c>
      <c r="B162" s="96" t="s">
        <v>512</v>
      </c>
      <c r="C162" s="134" t="s">
        <v>456</v>
      </c>
      <c r="D162" s="134" t="s">
        <v>16</v>
      </c>
      <c r="E162" s="134" t="s">
        <v>141</v>
      </c>
      <c r="F162" s="590" t="s">
        <v>313</v>
      </c>
      <c r="G162" s="594">
        <v>35.52149</v>
      </c>
      <c r="H162" s="595">
        <v>18.323340000000002</v>
      </c>
      <c r="I162" s="596">
        <v>19.993970000000001</v>
      </c>
      <c r="J162" s="594">
        <f t="shared" si="65"/>
        <v>15.527519999999999</v>
      </c>
      <c r="K162" s="595">
        <f t="shared" si="66"/>
        <v>17.198149999999998</v>
      </c>
      <c r="L162" s="596">
        <f t="shared" si="66"/>
        <v>-1.6706299999999992</v>
      </c>
      <c r="M162" s="587">
        <f t="shared" si="67"/>
        <v>0.43713031181968998</v>
      </c>
      <c r="N162" s="587">
        <f t="shared" si="68"/>
        <v>0.48416184118402689</v>
      </c>
      <c r="O162" s="587">
        <f t="shared" si="69"/>
        <v>-4.703152936433689E-2</v>
      </c>
      <c r="P162" s="598">
        <f t="shared" si="70"/>
        <v>1.1075915535771328</v>
      </c>
      <c r="Q162" s="599">
        <f t="shared" si="71"/>
        <v>-0.10759155357713268</v>
      </c>
      <c r="R162" s="134">
        <v>1987</v>
      </c>
      <c r="S162" s="134" t="s">
        <v>456</v>
      </c>
      <c r="T162" s="134" t="s">
        <v>16</v>
      </c>
      <c r="U162" s="134" t="s">
        <v>141</v>
      </c>
      <c r="V162" s="590" t="s">
        <v>313</v>
      </c>
      <c r="W162" s="594">
        <v>32.528449999999999</v>
      </c>
      <c r="X162" s="595">
        <v>20.282119999999999</v>
      </c>
      <c r="Y162" s="596">
        <v>21.86477</v>
      </c>
      <c r="Z162" s="594">
        <f t="shared" si="72"/>
        <v>10.663679999999999</v>
      </c>
      <c r="AA162" s="595">
        <f t="shared" si="73"/>
        <v>12.24633</v>
      </c>
      <c r="AB162" s="596">
        <f t="shared" si="73"/>
        <v>-1.582650000000001</v>
      </c>
      <c r="AC162" s="597">
        <f t="shared" si="74"/>
        <v>0.3278262567075898</v>
      </c>
      <c r="AD162" s="597">
        <f t="shared" si="75"/>
        <v>0.37648058853096289</v>
      </c>
      <c r="AE162" s="597">
        <f t="shared" si="76"/>
        <v>-4.8654331823373108E-2</v>
      </c>
      <c r="AF162" s="598">
        <f t="shared" si="77"/>
        <v>1.1484149936982355</v>
      </c>
      <c r="AG162" s="599">
        <f t="shared" si="78"/>
        <v>-0.1484149936982356</v>
      </c>
      <c r="AH162" s="134">
        <v>1987</v>
      </c>
      <c r="AI162" s="134" t="s">
        <v>456</v>
      </c>
      <c r="AJ162" s="134" t="s">
        <v>16</v>
      </c>
      <c r="AK162" s="134" t="s">
        <v>141</v>
      </c>
      <c r="AL162" s="590" t="s">
        <v>313</v>
      </c>
      <c r="AM162" s="594">
        <v>35.116779999999999</v>
      </c>
      <c r="AN162" s="595">
        <v>22.49757</v>
      </c>
      <c r="AO162" s="596">
        <v>25.061779999999999</v>
      </c>
      <c r="AP162" s="594">
        <f t="shared" si="86"/>
        <v>10.055</v>
      </c>
      <c r="AQ162" s="595">
        <f t="shared" si="87"/>
        <v>12.619209999999999</v>
      </c>
      <c r="AR162" s="596">
        <f t="shared" si="87"/>
        <v>-2.5642099999999992</v>
      </c>
      <c r="AS162" s="597">
        <f t="shared" si="88"/>
        <v>0.28633035261205614</v>
      </c>
      <c r="AT162" s="597">
        <f t="shared" si="89"/>
        <v>0.35934986066490149</v>
      </c>
      <c r="AU162" s="597">
        <f t="shared" si="90"/>
        <v>-7.3019508052845378E-2</v>
      </c>
      <c r="AV162" s="598">
        <f t="shared" si="91"/>
        <v>1.2550183988065637</v>
      </c>
      <c r="AW162" s="599">
        <f t="shared" si="92"/>
        <v>-0.25501839880656385</v>
      </c>
      <c r="AX162" s="134">
        <v>1987</v>
      </c>
      <c r="AY162" s="134" t="s">
        <v>456</v>
      </c>
      <c r="AZ162" s="134" t="s">
        <v>16</v>
      </c>
      <c r="BA162" s="134" t="s">
        <v>141</v>
      </c>
      <c r="BB162" s="590" t="s">
        <v>313</v>
      </c>
      <c r="BC162" s="594">
        <v>75.500470000000007</v>
      </c>
      <c r="BD162" s="595">
        <v>25.385290000000001</v>
      </c>
      <c r="BE162" s="596">
        <v>25.451599999999999</v>
      </c>
      <c r="BF162" s="594">
        <f t="shared" si="79"/>
        <v>50.048870000000008</v>
      </c>
      <c r="BG162" s="595">
        <f t="shared" si="80"/>
        <v>50.115180000000009</v>
      </c>
      <c r="BH162" s="596">
        <f t="shared" si="80"/>
        <v>-6.6309999999997871E-2</v>
      </c>
      <c r="BI162" s="597">
        <f t="shared" si="81"/>
        <v>0.66289481376738457</v>
      </c>
      <c r="BJ162" s="597">
        <f t="shared" si="82"/>
        <v>0.66377308644568711</v>
      </c>
      <c r="BK162" s="597">
        <f t="shared" si="83"/>
        <v>-8.7827267830250415E-4</v>
      </c>
      <c r="BL162" s="598">
        <f t="shared" si="84"/>
        <v>1.0013249050378161</v>
      </c>
      <c r="BM162" s="599">
        <f t="shared" si="85"/>
        <v>-1.3249050378159959E-3</v>
      </c>
    </row>
    <row r="163" spans="1:65" s="97" customFormat="1" ht="11.45" customHeight="1">
      <c r="A163" s="498">
        <v>2016</v>
      </c>
      <c r="B163" s="371" t="s">
        <v>516</v>
      </c>
      <c r="C163" s="491" t="s">
        <v>457</v>
      </c>
      <c r="D163" s="491" t="s">
        <v>623</v>
      </c>
      <c r="E163" s="491" t="s">
        <v>707</v>
      </c>
      <c r="F163" s="505" t="s">
        <v>313</v>
      </c>
      <c r="G163" s="603">
        <v>33.367789999999999</v>
      </c>
      <c r="H163" s="604">
        <v>22.776610000000002</v>
      </c>
      <c r="I163" s="605">
        <v>24.9864</v>
      </c>
      <c r="J163" s="514">
        <f t="shared" si="65"/>
        <v>8.3813899999999997</v>
      </c>
      <c r="K163" s="514">
        <f t="shared" si="66"/>
        <v>10.591179999999998</v>
      </c>
      <c r="L163" s="514">
        <f t="shared" si="66"/>
        <v>-2.2097899999999981</v>
      </c>
      <c r="M163" s="516">
        <f t="shared" si="67"/>
        <v>0.25118205311169844</v>
      </c>
      <c r="N163" s="517">
        <f t="shared" si="68"/>
        <v>0.31740729607804408</v>
      </c>
      <c r="O163" s="518">
        <f t="shared" si="69"/>
        <v>-6.6225242966345632E-2</v>
      </c>
      <c r="P163" s="516">
        <f t="shared" si="70"/>
        <v>1.2636543580480086</v>
      </c>
      <c r="Q163" s="518">
        <f t="shared" si="71"/>
        <v>-0.26365435804800852</v>
      </c>
      <c r="R163" s="491">
        <v>2016</v>
      </c>
      <c r="S163" s="491" t="s">
        <v>457</v>
      </c>
      <c r="T163" s="491" t="s">
        <v>623</v>
      </c>
      <c r="U163" s="491" t="s">
        <v>707</v>
      </c>
      <c r="V163" s="505" t="s">
        <v>313</v>
      </c>
      <c r="W163" s="603">
        <v>25.684760000000001</v>
      </c>
      <c r="X163" s="604">
        <v>18.404499999999999</v>
      </c>
      <c r="Y163" s="605">
        <v>20.436309999999999</v>
      </c>
      <c r="Z163" s="514">
        <f t="shared" si="72"/>
        <v>5.2484500000000018</v>
      </c>
      <c r="AA163" s="514">
        <f t="shared" si="73"/>
        <v>7.280260000000002</v>
      </c>
      <c r="AB163" s="514">
        <f t="shared" si="73"/>
        <v>-2.0318100000000001</v>
      </c>
      <c r="AC163" s="516">
        <f t="shared" si="74"/>
        <v>0.20434101778642283</v>
      </c>
      <c r="AD163" s="517">
        <f t="shared" si="75"/>
        <v>0.28344668200131135</v>
      </c>
      <c r="AE163" s="518">
        <f t="shared" si="76"/>
        <v>-7.9105664214888516E-2</v>
      </c>
      <c r="AF163" s="516">
        <f t="shared" si="77"/>
        <v>1.3871257228324552</v>
      </c>
      <c r="AG163" s="518">
        <f t="shared" si="78"/>
        <v>-0.38712572283245517</v>
      </c>
      <c r="AH163" s="491">
        <v>2016</v>
      </c>
      <c r="AI163" s="491" t="s">
        <v>457</v>
      </c>
      <c r="AJ163" s="491" t="s">
        <v>623</v>
      </c>
      <c r="AK163" s="491" t="s">
        <v>707</v>
      </c>
      <c r="AL163" s="505" t="s">
        <v>313</v>
      </c>
      <c r="AM163" s="603">
        <v>34.085079999999998</v>
      </c>
      <c r="AN163" s="604">
        <v>29.510290000000001</v>
      </c>
      <c r="AO163" s="605">
        <v>32.009619999999998</v>
      </c>
      <c r="AP163" s="513">
        <f t="shared" si="86"/>
        <v>2.0754599999999996</v>
      </c>
      <c r="AQ163" s="514">
        <f t="shared" si="87"/>
        <v>4.5747899999999966</v>
      </c>
      <c r="AR163" s="515">
        <f t="shared" si="87"/>
        <v>-2.4993299999999969</v>
      </c>
      <c r="AS163" s="517">
        <f t="shared" si="88"/>
        <v>6.0890571475848074E-2</v>
      </c>
      <c r="AT163" s="517">
        <f t="shared" si="89"/>
        <v>0.13421678928140984</v>
      </c>
      <c r="AU163" s="517">
        <f t="shared" si="90"/>
        <v>-7.3326217805561755E-2</v>
      </c>
      <c r="AV163" s="516">
        <f t="shared" si="91"/>
        <v>2.2042294238385693</v>
      </c>
      <c r="AW163" s="518">
        <f t="shared" si="92"/>
        <v>-1.2042294238385696</v>
      </c>
      <c r="AX163" s="491">
        <v>2016</v>
      </c>
      <c r="AY163" s="491" t="s">
        <v>457</v>
      </c>
      <c r="AZ163" s="491" t="s">
        <v>623</v>
      </c>
      <c r="BA163" s="491" t="s">
        <v>707</v>
      </c>
      <c r="BB163" s="505" t="s">
        <v>313</v>
      </c>
      <c r="BC163" s="603">
        <v>72.043719999999993</v>
      </c>
      <c r="BD163" s="604">
        <v>24.639469999999999</v>
      </c>
      <c r="BE163" s="605">
        <v>26.874389999999998</v>
      </c>
      <c r="BF163" s="513">
        <f t="shared" si="79"/>
        <v>45.169329999999995</v>
      </c>
      <c r="BG163" s="514">
        <f t="shared" si="80"/>
        <v>47.40424999999999</v>
      </c>
      <c r="BH163" s="515">
        <f t="shared" si="80"/>
        <v>-2.2349199999999989</v>
      </c>
      <c r="BI163" s="517">
        <f t="shared" si="81"/>
        <v>0.62697109477411772</v>
      </c>
      <c r="BJ163" s="517">
        <f t="shared" si="82"/>
        <v>0.65799281325284142</v>
      </c>
      <c r="BK163" s="517">
        <f t="shared" si="83"/>
        <v>-3.1021718478723741E-2</v>
      </c>
      <c r="BL163" s="516">
        <f t="shared" si="84"/>
        <v>1.0494787060157853</v>
      </c>
      <c r="BM163" s="518">
        <f t="shared" si="85"/>
        <v>-4.9478706015785474E-2</v>
      </c>
    </row>
    <row r="164" spans="1:65" s="97" customFormat="1" ht="11.45" customHeight="1">
      <c r="A164" s="499">
        <v>2014</v>
      </c>
      <c r="B164" s="369" t="s">
        <v>516</v>
      </c>
      <c r="C164" s="205" t="s">
        <v>457</v>
      </c>
      <c r="D164" s="205" t="s">
        <v>680</v>
      </c>
      <c r="E164" s="205" t="s">
        <v>708</v>
      </c>
      <c r="F164" s="506" t="s">
        <v>313</v>
      </c>
      <c r="G164" s="267">
        <v>33.749809999999997</v>
      </c>
      <c r="H164" s="268">
        <v>23.146000000000001</v>
      </c>
      <c r="I164" s="269">
        <v>25.313639999999999</v>
      </c>
      <c r="J164" s="125">
        <f t="shared" si="65"/>
        <v>8.4361699999999971</v>
      </c>
      <c r="K164" s="125">
        <f t="shared" si="66"/>
        <v>10.603809999999996</v>
      </c>
      <c r="L164" s="125">
        <f t="shared" si="66"/>
        <v>-2.1676399999999987</v>
      </c>
      <c r="M164" s="128">
        <f t="shared" si="67"/>
        <v>0.24996199978607281</v>
      </c>
      <c r="N164" s="314">
        <f t="shared" si="68"/>
        <v>0.31418873172915629</v>
      </c>
      <c r="O164" s="129">
        <f t="shared" si="69"/>
        <v>-6.4226731943083495E-2</v>
      </c>
      <c r="P164" s="128">
        <f t="shared" si="70"/>
        <v>1.2569459837817398</v>
      </c>
      <c r="Q164" s="129">
        <f t="shared" si="71"/>
        <v>-0.25694598378173977</v>
      </c>
      <c r="R164" s="205">
        <v>2014</v>
      </c>
      <c r="S164" s="205" t="s">
        <v>457</v>
      </c>
      <c r="T164" s="205" t="s">
        <v>680</v>
      </c>
      <c r="U164" s="205" t="s">
        <v>708</v>
      </c>
      <c r="V164" s="506" t="s">
        <v>313</v>
      </c>
      <c r="W164" s="267">
        <v>25.95477</v>
      </c>
      <c r="X164" s="268">
        <v>18.593139999999998</v>
      </c>
      <c r="Y164" s="269">
        <v>20.538969999999999</v>
      </c>
      <c r="Z164" s="125">
        <f t="shared" si="72"/>
        <v>5.4158000000000008</v>
      </c>
      <c r="AA164" s="125">
        <f t="shared" si="73"/>
        <v>7.3616300000000017</v>
      </c>
      <c r="AB164" s="125">
        <f t="shared" si="73"/>
        <v>-1.9458300000000008</v>
      </c>
      <c r="AC164" s="128">
        <f t="shared" si="74"/>
        <v>0.20866299335343758</v>
      </c>
      <c r="AD164" s="314">
        <f t="shared" si="75"/>
        <v>0.28363302776329752</v>
      </c>
      <c r="AE164" s="129">
        <f t="shared" si="76"/>
        <v>-7.4970034409859956E-2</v>
      </c>
      <c r="AF164" s="128">
        <f t="shared" si="77"/>
        <v>1.359287639868533</v>
      </c>
      <c r="AG164" s="129">
        <f t="shared" si="78"/>
        <v>-0.3592876398685329</v>
      </c>
      <c r="AH164" s="205">
        <v>2014</v>
      </c>
      <c r="AI164" s="205" t="s">
        <v>457</v>
      </c>
      <c r="AJ164" s="205" t="s">
        <v>680</v>
      </c>
      <c r="AK164" s="205" t="s">
        <v>708</v>
      </c>
      <c r="AL164" s="506" t="s">
        <v>313</v>
      </c>
      <c r="AM164" s="267">
        <v>34.827089999999998</v>
      </c>
      <c r="AN164" s="268">
        <v>29.836020000000001</v>
      </c>
      <c r="AO164" s="269">
        <v>32.285559999999997</v>
      </c>
      <c r="AP164" s="124">
        <f t="shared" si="86"/>
        <v>2.5415300000000016</v>
      </c>
      <c r="AQ164" s="125">
        <f t="shared" si="87"/>
        <v>4.991069999999997</v>
      </c>
      <c r="AR164" s="126">
        <f t="shared" si="87"/>
        <v>-2.4495399999999954</v>
      </c>
      <c r="AS164" s="314">
        <f t="shared" si="88"/>
        <v>7.2975663484948119E-2</v>
      </c>
      <c r="AT164" s="314">
        <f t="shared" si="89"/>
        <v>0.1433099923077121</v>
      </c>
      <c r="AU164" s="314">
        <f t="shared" si="90"/>
        <v>-7.0334328822763983E-2</v>
      </c>
      <c r="AV164" s="128">
        <f t="shared" si="91"/>
        <v>1.9638052669061525</v>
      </c>
      <c r="AW164" s="129">
        <f t="shared" si="92"/>
        <v>-0.96380526690615254</v>
      </c>
      <c r="AX164" s="205">
        <v>2014</v>
      </c>
      <c r="AY164" s="205" t="s">
        <v>457</v>
      </c>
      <c r="AZ164" s="205" t="s">
        <v>680</v>
      </c>
      <c r="BA164" s="205" t="s">
        <v>708</v>
      </c>
      <c r="BB164" s="506" t="s">
        <v>313</v>
      </c>
      <c r="BC164" s="267">
        <v>73.32253</v>
      </c>
      <c r="BD164" s="268">
        <v>26.677379999999999</v>
      </c>
      <c r="BE164" s="269">
        <v>29.376190000000001</v>
      </c>
      <c r="BF164" s="124">
        <f t="shared" si="79"/>
        <v>43.946339999999999</v>
      </c>
      <c r="BG164" s="125">
        <f t="shared" si="80"/>
        <v>46.645150000000001</v>
      </c>
      <c r="BH164" s="126">
        <f t="shared" si="80"/>
        <v>-2.6988100000000017</v>
      </c>
      <c r="BI164" s="314">
        <f t="shared" si="81"/>
        <v>0.59935656884725608</v>
      </c>
      <c r="BJ164" s="314">
        <f t="shared" si="82"/>
        <v>0.63616394578855917</v>
      </c>
      <c r="BK164" s="314">
        <f t="shared" si="83"/>
        <v>-3.6807376941303059E-2</v>
      </c>
      <c r="BL164" s="128">
        <f t="shared" si="84"/>
        <v>1.0614114850064875</v>
      </c>
      <c r="BM164" s="129">
        <f t="shared" si="85"/>
        <v>-6.14114850064875E-2</v>
      </c>
    </row>
    <row r="165" spans="1:65" s="97" customFormat="1" ht="11.45" customHeight="1">
      <c r="A165" s="499">
        <v>2012</v>
      </c>
      <c r="B165" s="369" t="s">
        <v>516</v>
      </c>
      <c r="C165" s="205" t="s">
        <v>457</v>
      </c>
      <c r="D165" s="205" t="s">
        <v>20</v>
      </c>
      <c r="E165" s="205" t="s">
        <v>142</v>
      </c>
      <c r="F165" s="506" t="s">
        <v>313</v>
      </c>
      <c r="G165" s="267">
        <v>36.03687</v>
      </c>
      <c r="H165" s="268">
        <v>23.78755</v>
      </c>
      <c r="I165" s="269">
        <v>26.231079999999999</v>
      </c>
      <c r="J165" s="125">
        <f t="shared" si="65"/>
        <v>9.8057900000000018</v>
      </c>
      <c r="K165" s="125">
        <f t="shared" si="66"/>
        <v>12.249320000000001</v>
      </c>
      <c r="L165" s="125">
        <f t="shared" si="66"/>
        <v>-2.4435299999999991</v>
      </c>
      <c r="M165" s="128">
        <f t="shared" si="67"/>
        <v>0.27210437532449411</v>
      </c>
      <c r="N165" s="314">
        <f t="shared" si="68"/>
        <v>0.33991076361515304</v>
      </c>
      <c r="O165" s="129">
        <f t="shared" si="69"/>
        <v>-6.7806388290658964E-2</v>
      </c>
      <c r="P165" s="128">
        <f t="shared" si="70"/>
        <v>1.2491925688802226</v>
      </c>
      <c r="Q165" s="129">
        <f t="shared" si="71"/>
        <v>-0.24919256888022268</v>
      </c>
      <c r="R165" s="205">
        <v>2012</v>
      </c>
      <c r="S165" s="205" t="s">
        <v>457</v>
      </c>
      <c r="T165" s="205" t="s">
        <v>20</v>
      </c>
      <c r="U165" s="205" t="s">
        <v>142</v>
      </c>
      <c r="V165" s="506" t="s">
        <v>313</v>
      </c>
      <c r="W165" s="267">
        <v>28.505140000000001</v>
      </c>
      <c r="X165" s="268">
        <v>18.981120000000001</v>
      </c>
      <c r="Y165" s="269">
        <v>21.235489999999999</v>
      </c>
      <c r="Z165" s="125">
        <f t="shared" si="72"/>
        <v>7.2696500000000022</v>
      </c>
      <c r="AA165" s="125">
        <f t="shared" si="73"/>
        <v>9.5240200000000002</v>
      </c>
      <c r="AB165" s="125">
        <f t="shared" si="73"/>
        <v>-2.254369999999998</v>
      </c>
      <c r="AC165" s="128">
        <f t="shared" si="74"/>
        <v>0.25502944381258968</v>
      </c>
      <c r="AD165" s="314">
        <f t="shared" si="75"/>
        <v>0.33411588225842775</v>
      </c>
      <c r="AE165" s="129">
        <f t="shared" si="76"/>
        <v>-7.9086438445838111E-2</v>
      </c>
      <c r="AF165" s="128">
        <f t="shared" si="77"/>
        <v>1.310107089062059</v>
      </c>
      <c r="AG165" s="129">
        <f t="shared" si="78"/>
        <v>-0.31010708906205903</v>
      </c>
      <c r="AH165" s="205">
        <v>2012</v>
      </c>
      <c r="AI165" s="205" t="s">
        <v>457</v>
      </c>
      <c r="AJ165" s="205" t="s">
        <v>20</v>
      </c>
      <c r="AK165" s="205" t="s">
        <v>142</v>
      </c>
      <c r="AL165" s="506" t="s">
        <v>313</v>
      </c>
      <c r="AM165" s="267">
        <v>38.483640000000001</v>
      </c>
      <c r="AN165" s="268">
        <v>31.767969999999998</v>
      </c>
      <c r="AO165" s="269">
        <v>34.515549999999998</v>
      </c>
      <c r="AP165" s="124">
        <f t="shared" si="86"/>
        <v>3.9680900000000037</v>
      </c>
      <c r="AQ165" s="125">
        <f t="shared" si="87"/>
        <v>6.7156700000000029</v>
      </c>
      <c r="AR165" s="126">
        <f t="shared" si="87"/>
        <v>-2.7475799999999992</v>
      </c>
      <c r="AS165" s="314">
        <f t="shared" si="88"/>
        <v>0.10311108824425141</v>
      </c>
      <c r="AT165" s="314">
        <f t="shared" si="89"/>
        <v>0.17450714121637151</v>
      </c>
      <c r="AU165" s="314">
        <f t="shared" si="90"/>
        <v>-7.139605297212008E-2</v>
      </c>
      <c r="AV165" s="128">
        <f t="shared" si="91"/>
        <v>1.6924187707436062</v>
      </c>
      <c r="AW165" s="129">
        <f t="shared" si="92"/>
        <v>-0.69241877074360625</v>
      </c>
      <c r="AX165" s="205">
        <v>2012</v>
      </c>
      <c r="AY165" s="205" t="s">
        <v>457</v>
      </c>
      <c r="AZ165" s="205" t="s">
        <v>20</v>
      </c>
      <c r="BA165" s="205" t="s">
        <v>142</v>
      </c>
      <c r="BB165" s="506" t="s">
        <v>313</v>
      </c>
      <c r="BC165" s="267">
        <v>72.593459999999993</v>
      </c>
      <c r="BD165" s="268">
        <v>24.869859999999999</v>
      </c>
      <c r="BE165" s="269">
        <v>27.476199999999999</v>
      </c>
      <c r="BF165" s="124">
        <f t="shared" si="79"/>
        <v>45.117259999999995</v>
      </c>
      <c r="BG165" s="125">
        <f t="shared" si="80"/>
        <v>47.72359999999999</v>
      </c>
      <c r="BH165" s="126">
        <f t="shared" si="80"/>
        <v>-2.6063399999999994</v>
      </c>
      <c r="BI165" s="314">
        <f t="shared" si="81"/>
        <v>0.62150584914949636</v>
      </c>
      <c r="BJ165" s="314">
        <f t="shared" si="82"/>
        <v>0.65740908340778903</v>
      </c>
      <c r="BK165" s="314">
        <f t="shared" si="83"/>
        <v>-3.5903234258292685E-2</v>
      </c>
      <c r="BL165" s="128">
        <f t="shared" si="84"/>
        <v>1.0577681357422857</v>
      </c>
      <c r="BM165" s="129">
        <f t="shared" si="85"/>
        <v>-5.7768135742285766E-2</v>
      </c>
    </row>
    <row r="166" spans="1:65" s="97" customFormat="1" ht="11.45" customHeight="1">
      <c r="A166" s="499">
        <v>2010</v>
      </c>
      <c r="B166" s="369" t="s">
        <v>516</v>
      </c>
      <c r="C166" s="205" t="s">
        <v>457</v>
      </c>
      <c r="D166" s="205" t="s">
        <v>4</v>
      </c>
      <c r="E166" s="205" t="s">
        <v>143</v>
      </c>
      <c r="F166" s="506" t="s">
        <v>313</v>
      </c>
      <c r="G166" s="267">
        <v>37.798499999999997</v>
      </c>
      <c r="H166" s="268">
        <v>24.736550000000001</v>
      </c>
      <c r="I166" s="269">
        <v>28.02149</v>
      </c>
      <c r="J166" s="125">
        <f t="shared" si="65"/>
        <v>9.7770099999999971</v>
      </c>
      <c r="K166" s="125">
        <f t="shared" si="66"/>
        <v>13.061949999999996</v>
      </c>
      <c r="L166" s="125">
        <f t="shared" si="66"/>
        <v>-3.2849399999999989</v>
      </c>
      <c r="M166" s="128">
        <f t="shared" si="67"/>
        <v>0.25866132253925417</v>
      </c>
      <c r="N166" s="314">
        <f t="shared" si="68"/>
        <v>0.34556794581795564</v>
      </c>
      <c r="O166" s="129">
        <f t="shared" si="69"/>
        <v>-8.6906623278701509E-2</v>
      </c>
      <c r="P166" s="128">
        <f t="shared" si="70"/>
        <v>1.3359861552765109</v>
      </c>
      <c r="Q166" s="129">
        <f t="shared" si="71"/>
        <v>-0.33598615527651088</v>
      </c>
      <c r="R166" s="205">
        <v>2010</v>
      </c>
      <c r="S166" s="205" t="s">
        <v>457</v>
      </c>
      <c r="T166" s="205" t="s">
        <v>4</v>
      </c>
      <c r="U166" s="205" t="s">
        <v>143</v>
      </c>
      <c r="V166" s="506" t="s">
        <v>313</v>
      </c>
      <c r="W166" s="267">
        <v>29.928570000000001</v>
      </c>
      <c r="X166" s="268">
        <v>19.525690000000001</v>
      </c>
      <c r="Y166" s="269">
        <v>22.294180000000001</v>
      </c>
      <c r="Z166" s="125">
        <f t="shared" si="72"/>
        <v>7.6343899999999998</v>
      </c>
      <c r="AA166" s="125">
        <f t="shared" si="73"/>
        <v>10.40288</v>
      </c>
      <c r="AB166" s="125">
        <f t="shared" si="73"/>
        <v>-2.7684899999999999</v>
      </c>
      <c r="AC166" s="128">
        <f t="shared" si="74"/>
        <v>0.25508702888243573</v>
      </c>
      <c r="AD166" s="314">
        <f t="shared" si="75"/>
        <v>0.34759027912125434</v>
      </c>
      <c r="AE166" s="129">
        <f t="shared" si="76"/>
        <v>-9.2503250238818627E-2</v>
      </c>
      <c r="AF166" s="128">
        <f t="shared" si="77"/>
        <v>1.3626340807844504</v>
      </c>
      <c r="AG166" s="129">
        <f t="shared" si="78"/>
        <v>-0.36263408078445036</v>
      </c>
      <c r="AH166" s="205">
        <v>2010</v>
      </c>
      <c r="AI166" s="205" t="s">
        <v>457</v>
      </c>
      <c r="AJ166" s="205" t="s">
        <v>4</v>
      </c>
      <c r="AK166" s="205" t="s">
        <v>143</v>
      </c>
      <c r="AL166" s="506" t="s">
        <v>313</v>
      </c>
      <c r="AM166" s="267">
        <v>40.934750000000001</v>
      </c>
      <c r="AN166" s="268">
        <v>32.219320000000003</v>
      </c>
      <c r="AO166" s="269">
        <v>36.534439999999996</v>
      </c>
      <c r="AP166" s="124">
        <f t="shared" si="86"/>
        <v>4.4003100000000046</v>
      </c>
      <c r="AQ166" s="125">
        <f t="shared" si="87"/>
        <v>8.7154299999999978</v>
      </c>
      <c r="AR166" s="126">
        <f t="shared" si="87"/>
        <v>-4.3151199999999932</v>
      </c>
      <c r="AS166" s="314">
        <f t="shared" si="88"/>
        <v>0.10749570963545654</v>
      </c>
      <c r="AT166" s="314">
        <f t="shared" si="89"/>
        <v>0.21291030237145694</v>
      </c>
      <c r="AU166" s="314">
        <f t="shared" si="90"/>
        <v>-0.10541459273600041</v>
      </c>
      <c r="AV166" s="128">
        <f t="shared" si="91"/>
        <v>1.9806400003636082</v>
      </c>
      <c r="AW166" s="129">
        <f t="shared" si="92"/>
        <v>-0.98064000036360821</v>
      </c>
      <c r="AX166" s="205">
        <v>2010</v>
      </c>
      <c r="AY166" s="205" t="s">
        <v>457</v>
      </c>
      <c r="AZ166" s="205" t="s">
        <v>4</v>
      </c>
      <c r="BA166" s="205" t="s">
        <v>143</v>
      </c>
      <c r="BB166" s="506" t="s">
        <v>313</v>
      </c>
      <c r="BC166" s="267">
        <v>76.130330000000001</v>
      </c>
      <c r="BD166" s="268">
        <v>30.192920000000001</v>
      </c>
      <c r="BE166" s="269">
        <v>33.08361</v>
      </c>
      <c r="BF166" s="124">
        <f t="shared" si="79"/>
        <v>43.046720000000001</v>
      </c>
      <c r="BG166" s="125">
        <f t="shared" si="80"/>
        <v>45.93741</v>
      </c>
      <c r="BH166" s="126">
        <f t="shared" si="80"/>
        <v>-2.8906899999999993</v>
      </c>
      <c r="BI166" s="314">
        <f t="shared" si="81"/>
        <v>0.56543456464723063</v>
      </c>
      <c r="BJ166" s="314">
        <f t="shared" si="82"/>
        <v>0.60340484534875916</v>
      </c>
      <c r="BK166" s="314">
        <f t="shared" si="83"/>
        <v>-3.7970280701528539E-2</v>
      </c>
      <c r="BL166" s="128">
        <f t="shared" si="84"/>
        <v>1.0671523869879052</v>
      </c>
      <c r="BM166" s="129">
        <f t="shared" si="85"/>
        <v>-6.7152386987905224E-2</v>
      </c>
    </row>
    <row r="167" spans="1:65" s="97" customFormat="1" ht="11.45" customHeight="1">
      <c r="A167" s="499">
        <v>2007</v>
      </c>
      <c r="B167" s="369" t="s">
        <v>516</v>
      </c>
      <c r="C167" s="205" t="s">
        <v>457</v>
      </c>
      <c r="D167" s="205" t="s">
        <v>6</v>
      </c>
      <c r="E167" s="205" t="s">
        <v>144</v>
      </c>
      <c r="F167" s="506" t="s">
        <v>313</v>
      </c>
      <c r="G167" s="267">
        <v>37.383600000000001</v>
      </c>
      <c r="H167" s="268">
        <v>23.131820000000001</v>
      </c>
      <c r="I167" s="269">
        <v>26.55274</v>
      </c>
      <c r="J167" s="125">
        <f t="shared" si="65"/>
        <v>10.830860000000001</v>
      </c>
      <c r="K167" s="125">
        <f t="shared" si="66"/>
        <v>14.25178</v>
      </c>
      <c r="L167" s="125">
        <f t="shared" si="66"/>
        <v>-3.4209199999999989</v>
      </c>
      <c r="M167" s="128">
        <f t="shared" si="67"/>
        <v>0.28972223113878814</v>
      </c>
      <c r="N167" s="314">
        <f t="shared" si="68"/>
        <v>0.38123080709187984</v>
      </c>
      <c r="O167" s="129">
        <f t="shared" si="69"/>
        <v>-9.1508575953091698E-2</v>
      </c>
      <c r="P167" s="128">
        <f t="shared" si="70"/>
        <v>1.3158493416035291</v>
      </c>
      <c r="Q167" s="129">
        <f t="shared" si="71"/>
        <v>-0.31584934160352901</v>
      </c>
      <c r="R167" s="205">
        <v>2007</v>
      </c>
      <c r="S167" s="205" t="s">
        <v>457</v>
      </c>
      <c r="T167" s="205" t="s">
        <v>6</v>
      </c>
      <c r="U167" s="205" t="s">
        <v>144</v>
      </c>
      <c r="V167" s="506" t="s">
        <v>313</v>
      </c>
      <c r="W167" s="267">
        <v>28.802040000000002</v>
      </c>
      <c r="X167" s="268">
        <v>17.922750000000001</v>
      </c>
      <c r="Y167" s="269">
        <v>20.62219</v>
      </c>
      <c r="Z167" s="125">
        <f t="shared" si="72"/>
        <v>8.1798500000000018</v>
      </c>
      <c r="AA167" s="125">
        <f t="shared" si="73"/>
        <v>10.879290000000001</v>
      </c>
      <c r="AB167" s="125">
        <f t="shared" si="73"/>
        <v>-2.6994399999999992</v>
      </c>
      <c r="AC167" s="128">
        <f t="shared" si="74"/>
        <v>0.28400245260405171</v>
      </c>
      <c r="AD167" s="314">
        <f t="shared" si="75"/>
        <v>0.3777263693821688</v>
      </c>
      <c r="AE167" s="129">
        <f t="shared" si="76"/>
        <v>-9.3723916778117075E-2</v>
      </c>
      <c r="AF167" s="128">
        <f t="shared" si="77"/>
        <v>1.3300109415209325</v>
      </c>
      <c r="AG167" s="129">
        <f t="shared" si="78"/>
        <v>-0.33001094152093235</v>
      </c>
      <c r="AH167" s="205">
        <v>2007</v>
      </c>
      <c r="AI167" s="205" t="s">
        <v>457</v>
      </c>
      <c r="AJ167" s="205" t="s">
        <v>6</v>
      </c>
      <c r="AK167" s="205" t="s">
        <v>144</v>
      </c>
      <c r="AL167" s="506" t="s">
        <v>313</v>
      </c>
      <c r="AM167" s="267">
        <v>40.719209999999997</v>
      </c>
      <c r="AN167" s="268">
        <v>30.51848</v>
      </c>
      <c r="AO167" s="269">
        <v>35.379460000000002</v>
      </c>
      <c r="AP167" s="124">
        <f t="shared" si="86"/>
        <v>5.3397499999999951</v>
      </c>
      <c r="AQ167" s="125">
        <f t="shared" si="87"/>
        <v>10.200729999999997</v>
      </c>
      <c r="AR167" s="126">
        <f t="shared" si="87"/>
        <v>-4.8609800000000014</v>
      </c>
      <c r="AS167" s="314">
        <f t="shared" si="88"/>
        <v>0.13113589384469873</v>
      </c>
      <c r="AT167" s="314">
        <f t="shared" si="89"/>
        <v>0.25051394661143961</v>
      </c>
      <c r="AU167" s="314">
        <f t="shared" si="90"/>
        <v>-0.11937805276674085</v>
      </c>
      <c r="AV167" s="128">
        <f t="shared" si="91"/>
        <v>1.9103384989933996</v>
      </c>
      <c r="AW167" s="129">
        <f t="shared" si="92"/>
        <v>-0.91033849899339969</v>
      </c>
      <c r="AX167" s="205">
        <v>2007</v>
      </c>
      <c r="AY167" s="205" t="s">
        <v>457</v>
      </c>
      <c r="AZ167" s="205" t="s">
        <v>6</v>
      </c>
      <c r="BA167" s="205" t="s">
        <v>144</v>
      </c>
      <c r="BB167" s="506" t="s">
        <v>313</v>
      </c>
      <c r="BC167" s="267">
        <v>79.08287</v>
      </c>
      <c r="BD167" s="268">
        <v>29.280339999999999</v>
      </c>
      <c r="BE167" s="269">
        <v>31.66986</v>
      </c>
      <c r="BF167" s="124">
        <f t="shared" si="79"/>
        <v>47.41301</v>
      </c>
      <c r="BG167" s="125">
        <f t="shared" si="80"/>
        <v>49.802530000000004</v>
      </c>
      <c r="BH167" s="126">
        <f t="shared" si="80"/>
        <v>-2.389520000000001</v>
      </c>
      <c r="BI167" s="314">
        <f t="shared" si="81"/>
        <v>0.5995357781021351</v>
      </c>
      <c r="BJ167" s="314">
        <f t="shared" si="82"/>
        <v>0.62975117114490164</v>
      </c>
      <c r="BK167" s="314">
        <f t="shared" si="83"/>
        <v>-3.0215393042766416E-2</v>
      </c>
      <c r="BL167" s="128">
        <f t="shared" si="84"/>
        <v>1.0503979814822979</v>
      </c>
      <c r="BM167" s="129">
        <f t="shared" si="85"/>
        <v>-5.0397981482297814E-2</v>
      </c>
    </row>
    <row r="168" spans="1:65" s="97" customFormat="1" ht="11.45" customHeight="1">
      <c r="A168" s="499">
        <v>2005</v>
      </c>
      <c r="B168" s="369" t="s">
        <v>516</v>
      </c>
      <c r="C168" s="205" t="s">
        <v>457</v>
      </c>
      <c r="D168" s="205" t="s">
        <v>8</v>
      </c>
      <c r="E168" s="205" t="s">
        <v>145</v>
      </c>
      <c r="F168" s="506" t="s">
        <v>313</v>
      </c>
      <c r="G168" s="267">
        <v>37.93676</v>
      </c>
      <c r="H168" s="268">
        <v>23.59477</v>
      </c>
      <c r="I168" s="269">
        <v>26.785599999999999</v>
      </c>
      <c r="J168" s="125">
        <f t="shared" si="65"/>
        <v>11.151160000000001</v>
      </c>
      <c r="K168" s="125">
        <f t="shared" si="66"/>
        <v>14.341989999999999</v>
      </c>
      <c r="L168" s="125">
        <f t="shared" si="66"/>
        <v>-3.1908299999999983</v>
      </c>
      <c r="M168" s="128">
        <f t="shared" si="67"/>
        <v>0.29394075825136362</v>
      </c>
      <c r="N168" s="314">
        <f t="shared" si="68"/>
        <v>0.3780499441702454</v>
      </c>
      <c r="O168" s="129">
        <f t="shared" si="69"/>
        <v>-8.4109185918881793E-2</v>
      </c>
      <c r="P168" s="128">
        <f t="shared" si="70"/>
        <v>1.2861433249993721</v>
      </c>
      <c r="Q168" s="129">
        <f t="shared" si="71"/>
        <v>-0.28614332499937206</v>
      </c>
      <c r="R168" s="205">
        <v>2005</v>
      </c>
      <c r="S168" s="205" t="s">
        <v>457</v>
      </c>
      <c r="T168" s="205" t="s">
        <v>8</v>
      </c>
      <c r="U168" s="205" t="s">
        <v>145</v>
      </c>
      <c r="V168" s="506" t="s">
        <v>313</v>
      </c>
      <c r="W168" s="267">
        <v>30.031269999999999</v>
      </c>
      <c r="X168" s="268">
        <v>18.668970000000002</v>
      </c>
      <c r="Y168" s="269">
        <v>21.427309999999999</v>
      </c>
      <c r="Z168" s="125">
        <f t="shared" si="72"/>
        <v>8.6039600000000007</v>
      </c>
      <c r="AA168" s="125">
        <f t="shared" si="73"/>
        <v>11.362299999999998</v>
      </c>
      <c r="AB168" s="125">
        <f t="shared" si="73"/>
        <v>-2.7583399999999969</v>
      </c>
      <c r="AC168" s="128">
        <f t="shared" si="74"/>
        <v>0.2865000381269257</v>
      </c>
      <c r="AD168" s="314">
        <f t="shared" si="75"/>
        <v>0.37834896759277908</v>
      </c>
      <c r="AE168" s="129">
        <f t="shared" si="76"/>
        <v>-9.1848929465853324E-2</v>
      </c>
      <c r="AF168" s="128">
        <f t="shared" si="77"/>
        <v>1.3205895889799577</v>
      </c>
      <c r="AG168" s="129">
        <f t="shared" si="78"/>
        <v>-0.32058958897995771</v>
      </c>
      <c r="AH168" s="205">
        <v>2005</v>
      </c>
      <c r="AI168" s="205" t="s">
        <v>457</v>
      </c>
      <c r="AJ168" s="205" t="s">
        <v>8</v>
      </c>
      <c r="AK168" s="205" t="s">
        <v>145</v>
      </c>
      <c r="AL168" s="506" t="s">
        <v>313</v>
      </c>
      <c r="AM168" s="267">
        <v>40.188180000000003</v>
      </c>
      <c r="AN168" s="268">
        <v>30.690390000000001</v>
      </c>
      <c r="AO168" s="269">
        <v>34.705889999999997</v>
      </c>
      <c r="AP168" s="124">
        <f t="shared" si="86"/>
        <v>5.4822900000000061</v>
      </c>
      <c r="AQ168" s="125">
        <f t="shared" si="87"/>
        <v>9.497790000000002</v>
      </c>
      <c r="AR168" s="126">
        <f t="shared" si="87"/>
        <v>-4.0154999999999959</v>
      </c>
      <c r="AS168" s="314">
        <f t="shared" si="88"/>
        <v>0.1364154833585399</v>
      </c>
      <c r="AT168" s="314">
        <f t="shared" si="89"/>
        <v>0.23633292176953524</v>
      </c>
      <c r="AU168" s="314">
        <f t="shared" si="90"/>
        <v>-9.991743841099536E-2</v>
      </c>
      <c r="AV168" s="128">
        <f t="shared" si="91"/>
        <v>1.7324493961464993</v>
      </c>
      <c r="AW168" s="129">
        <f t="shared" si="92"/>
        <v>-0.73244939614649929</v>
      </c>
      <c r="AX168" s="205">
        <v>2005</v>
      </c>
      <c r="AY168" s="205" t="s">
        <v>457</v>
      </c>
      <c r="AZ168" s="205" t="s">
        <v>8</v>
      </c>
      <c r="BA168" s="205" t="s">
        <v>145</v>
      </c>
      <c r="BB168" s="506" t="s">
        <v>313</v>
      </c>
      <c r="BC168" s="267">
        <v>76.676580000000001</v>
      </c>
      <c r="BD168" s="268">
        <v>28.134650000000001</v>
      </c>
      <c r="BE168" s="269">
        <v>30.800080000000001</v>
      </c>
      <c r="BF168" s="124">
        <f t="shared" si="79"/>
        <v>45.8765</v>
      </c>
      <c r="BG168" s="125">
        <f t="shared" si="80"/>
        <v>48.541930000000001</v>
      </c>
      <c r="BH168" s="126">
        <f t="shared" si="80"/>
        <v>-2.6654300000000006</v>
      </c>
      <c r="BI168" s="314">
        <f t="shared" si="81"/>
        <v>0.59831176612206749</v>
      </c>
      <c r="BJ168" s="314">
        <f t="shared" si="82"/>
        <v>0.6330737495073463</v>
      </c>
      <c r="BK168" s="314">
        <f t="shared" si="83"/>
        <v>-3.4761983385278798E-2</v>
      </c>
      <c r="BL168" s="128">
        <f t="shared" si="84"/>
        <v>1.0581001166174404</v>
      </c>
      <c r="BM168" s="129">
        <f t="shared" si="85"/>
        <v>-5.8100116617440314E-2</v>
      </c>
    </row>
    <row r="169" spans="1:65" s="97" customFormat="1" ht="11.45" customHeight="1">
      <c r="A169" s="499">
        <v>2001</v>
      </c>
      <c r="B169" s="369" t="s">
        <v>516</v>
      </c>
      <c r="C169" s="205" t="s">
        <v>457</v>
      </c>
      <c r="D169" s="205" t="s">
        <v>10</v>
      </c>
      <c r="E169" s="205" t="s">
        <v>146</v>
      </c>
      <c r="F169" s="506" t="s">
        <v>313</v>
      </c>
      <c r="G169" s="267">
        <v>37.370849999999997</v>
      </c>
      <c r="H169" s="268">
        <v>19.943180000000002</v>
      </c>
      <c r="I169" s="269">
        <v>23.555569999999999</v>
      </c>
      <c r="J169" s="125">
        <f t="shared" si="65"/>
        <v>13.815279999999998</v>
      </c>
      <c r="K169" s="125">
        <f t="shared" si="66"/>
        <v>17.427669999999996</v>
      </c>
      <c r="L169" s="125">
        <f t="shared" si="66"/>
        <v>-3.6123899999999978</v>
      </c>
      <c r="M169" s="128">
        <f t="shared" si="67"/>
        <v>0.36968064681429508</v>
      </c>
      <c r="N169" s="314">
        <f t="shared" si="68"/>
        <v>0.46634395524854255</v>
      </c>
      <c r="O169" s="129">
        <f t="shared" si="69"/>
        <v>-9.6663308434247502E-2</v>
      </c>
      <c r="P169" s="128">
        <f t="shared" si="70"/>
        <v>1.2614778708792003</v>
      </c>
      <c r="Q169" s="129">
        <f t="shared" si="71"/>
        <v>-0.26147787087920032</v>
      </c>
      <c r="R169" s="205">
        <v>2001</v>
      </c>
      <c r="S169" s="205" t="s">
        <v>457</v>
      </c>
      <c r="T169" s="205" t="s">
        <v>10</v>
      </c>
      <c r="U169" s="205" t="s">
        <v>146</v>
      </c>
      <c r="V169" s="506" t="s">
        <v>313</v>
      </c>
      <c r="W169" s="267">
        <v>30.019359999999999</v>
      </c>
      <c r="X169" s="268">
        <v>16.298670000000001</v>
      </c>
      <c r="Y169" s="269">
        <v>19.4817</v>
      </c>
      <c r="Z169" s="125">
        <f t="shared" si="72"/>
        <v>10.537659999999999</v>
      </c>
      <c r="AA169" s="125">
        <f t="shared" si="73"/>
        <v>13.720689999999998</v>
      </c>
      <c r="AB169" s="125">
        <f t="shared" si="73"/>
        <v>-3.1830299999999987</v>
      </c>
      <c r="AC169" s="128">
        <f t="shared" si="74"/>
        <v>0.35102880274596127</v>
      </c>
      <c r="AD169" s="314">
        <f t="shared" si="75"/>
        <v>0.45706137639176847</v>
      </c>
      <c r="AE169" s="129">
        <f t="shared" si="76"/>
        <v>-0.1060325736458072</v>
      </c>
      <c r="AF169" s="128">
        <f t="shared" si="77"/>
        <v>1.3020623174404944</v>
      </c>
      <c r="AG169" s="129">
        <f t="shared" si="78"/>
        <v>-0.30206231744049428</v>
      </c>
      <c r="AH169" s="205">
        <v>2001</v>
      </c>
      <c r="AI169" s="205" t="s">
        <v>457</v>
      </c>
      <c r="AJ169" s="205" t="s">
        <v>10</v>
      </c>
      <c r="AK169" s="205" t="s">
        <v>146</v>
      </c>
      <c r="AL169" s="506" t="s">
        <v>313</v>
      </c>
      <c r="AM169" s="267">
        <v>38.275010000000002</v>
      </c>
      <c r="AN169" s="268">
        <v>24.109249999999999</v>
      </c>
      <c r="AO169" s="269">
        <v>28.459820000000001</v>
      </c>
      <c r="AP169" s="124">
        <f t="shared" si="86"/>
        <v>9.8151900000000012</v>
      </c>
      <c r="AQ169" s="125">
        <f t="shared" si="87"/>
        <v>14.165760000000002</v>
      </c>
      <c r="AR169" s="126">
        <f t="shared" si="87"/>
        <v>-4.3505700000000012</v>
      </c>
      <c r="AS169" s="314">
        <f t="shared" si="88"/>
        <v>0.25643860053857598</v>
      </c>
      <c r="AT169" s="314">
        <f t="shared" si="89"/>
        <v>0.37010467142921716</v>
      </c>
      <c r="AU169" s="314">
        <f t="shared" si="90"/>
        <v>-0.11366607089064121</v>
      </c>
      <c r="AV169" s="128">
        <f t="shared" si="91"/>
        <v>1.4432486788335224</v>
      </c>
      <c r="AW169" s="129">
        <f t="shared" si="92"/>
        <v>-0.44324867883352237</v>
      </c>
      <c r="AX169" s="205">
        <v>2001</v>
      </c>
      <c r="AY169" s="205" t="s">
        <v>457</v>
      </c>
      <c r="AZ169" s="205" t="s">
        <v>10</v>
      </c>
      <c r="BA169" s="205" t="s">
        <v>146</v>
      </c>
      <c r="BB169" s="506" t="s">
        <v>313</v>
      </c>
      <c r="BC169" s="267">
        <v>77.107879999999994</v>
      </c>
      <c r="BD169" s="268">
        <v>27.039059999999999</v>
      </c>
      <c r="BE169" s="269">
        <v>30.446619999999999</v>
      </c>
      <c r="BF169" s="124">
        <f t="shared" si="79"/>
        <v>46.661259999999999</v>
      </c>
      <c r="BG169" s="125">
        <f t="shared" si="80"/>
        <v>50.068819999999995</v>
      </c>
      <c r="BH169" s="126">
        <f t="shared" si="80"/>
        <v>-3.4075600000000001</v>
      </c>
      <c r="BI169" s="314">
        <f t="shared" si="81"/>
        <v>0.60514256130501842</v>
      </c>
      <c r="BJ169" s="314">
        <f t="shared" si="82"/>
        <v>0.64933467240961618</v>
      </c>
      <c r="BK169" s="314">
        <f t="shared" si="83"/>
        <v>-4.4192111104597878E-2</v>
      </c>
      <c r="BL169" s="128">
        <f t="shared" si="84"/>
        <v>1.0730276036266486</v>
      </c>
      <c r="BM169" s="129">
        <f t="shared" si="85"/>
        <v>-7.3027603626648743E-2</v>
      </c>
    </row>
    <row r="170" spans="1:65" s="97" customFormat="1" ht="11.45" customHeight="1">
      <c r="A170" s="499">
        <v>1997</v>
      </c>
      <c r="B170" s="369" t="s">
        <v>516</v>
      </c>
      <c r="C170" s="205" t="s">
        <v>457</v>
      </c>
      <c r="D170" s="205" t="s">
        <v>12</v>
      </c>
      <c r="E170" s="205" t="s">
        <v>147</v>
      </c>
      <c r="F170" s="506" t="s">
        <v>313</v>
      </c>
      <c r="G170" s="267">
        <v>33.73198</v>
      </c>
      <c r="H170" s="268">
        <v>18.075019999999999</v>
      </c>
      <c r="I170" s="269">
        <v>21.928170000000001</v>
      </c>
      <c r="J170" s="125">
        <f t="shared" si="65"/>
        <v>11.803809999999999</v>
      </c>
      <c r="K170" s="125">
        <f t="shared" si="66"/>
        <v>15.656960000000002</v>
      </c>
      <c r="L170" s="125">
        <f t="shared" si="66"/>
        <v>-3.853150000000003</v>
      </c>
      <c r="M170" s="128">
        <f t="shared" si="67"/>
        <v>0.34992935487332788</v>
      </c>
      <c r="N170" s="314">
        <f t="shared" si="68"/>
        <v>0.46415775178332258</v>
      </c>
      <c r="O170" s="129">
        <f t="shared" si="69"/>
        <v>-0.1142283969099947</v>
      </c>
      <c r="P170" s="128">
        <f t="shared" si="70"/>
        <v>1.3264327365486233</v>
      </c>
      <c r="Q170" s="129">
        <f t="shared" si="71"/>
        <v>-0.32643273654862315</v>
      </c>
      <c r="R170" s="205">
        <v>1997</v>
      </c>
      <c r="S170" s="205" t="s">
        <v>457</v>
      </c>
      <c r="T170" s="205" t="s">
        <v>12</v>
      </c>
      <c r="U170" s="205" t="s">
        <v>147</v>
      </c>
      <c r="V170" s="506" t="s">
        <v>313</v>
      </c>
      <c r="W170" s="267">
        <v>26.380109999999998</v>
      </c>
      <c r="X170" s="268">
        <v>14.904629999999999</v>
      </c>
      <c r="Y170" s="269">
        <v>18.174890000000001</v>
      </c>
      <c r="Z170" s="125">
        <f t="shared" si="72"/>
        <v>8.2052199999999971</v>
      </c>
      <c r="AA170" s="125">
        <f t="shared" si="73"/>
        <v>11.475479999999999</v>
      </c>
      <c r="AB170" s="125">
        <f t="shared" si="73"/>
        <v>-3.2702600000000022</v>
      </c>
      <c r="AC170" s="128">
        <f t="shared" si="74"/>
        <v>0.31103812683116172</v>
      </c>
      <c r="AD170" s="314">
        <f t="shared" si="75"/>
        <v>0.43500500945598786</v>
      </c>
      <c r="AE170" s="129">
        <f t="shared" si="76"/>
        <v>-0.12396688262482614</v>
      </c>
      <c r="AF170" s="128">
        <f t="shared" si="77"/>
        <v>1.3985584786270209</v>
      </c>
      <c r="AG170" s="129">
        <f t="shared" si="78"/>
        <v>-0.39855847862702076</v>
      </c>
      <c r="AH170" s="205">
        <v>1997</v>
      </c>
      <c r="AI170" s="205" t="s">
        <v>457</v>
      </c>
      <c r="AJ170" s="205" t="s">
        <v>12</v>
      </c>
      <c r="AK170" s="205" t="s">
        <v>147</v>
      </c>
      <c r="AL170" s="506" t="s">
        <v>313</v>
      </c>
      <c r="AM170" s="267">
        <v>33.924169999999997</v>
      </c>
      <c r="AN170" s="268">
        <v>19.491070000000001</v>
      </c>
      <c r="AO170" s="269">
        <v>24.447929999999999</v>
      </c>
      <c r="AP170" s="124">
        <f t="shared" si="86"/>
        <v>9.4762399999999971</v>
      </c>
      <c r="AQ170" s="125">
        <f t="shared" si="87"/>
        <v>14.433099999999996</v>
      </c>
      <c r="AR170" s="126">
        <f t="shared" si="87"/>
        <v>-4.9568599999999989</v>
      </c>
      <c r="AS170" s="314">
        <f t="shared" si="88"/>
        <v>0.27933594248584409</v>
      </c>
      <c r="AT170" s="314">
        <f t="shared" si="89"/>
        <v>0.42545182387660474</v>
      </c>
      <c r="AU170" s="314">
        <f t="shared" si="90"/>
        <v>-0.14611588139076062</v>
      </c>
      <c r="AV170" s="128">
        <f t="shared" si="91"/>
        <v>1.5230829949431421</v>
      </c>
      <c r="AW170" s="129">
        <f t="shared" si="92"/>
        <v>-0.52308299494314203</v>
      </c>
      <c r="AX170" s="205">
        <v>1997</v>
      </c>
      <c r="AY170" s="205" t="s">
        <v>457</v>
      </c>
      <c r="AZ170" s="205" t="s">
        <v>12</v>
      </c>
      <c r="BA170" s="205" t="s">
        <v>147</v>
      </c>
      <c r="BB170" s="506" t="s">
        <v>313</v>
      </c>
      <c r="BC170" s="267">
        <v>75.747780000000006</v>
      </c>
      <c r="BD170" s="268">
        <v>31.729140000000001</v>
      </c>
      <c r="BE170" s="269">
        <v>35.268500000000003</v>
      </c>
      <c r="BF170" s="124">
        <f t="shared" si="79"/>
        <v>40.479280000000003</v>
      </c>
      <c r="BG170" s="125">
        <f t="shared" si="80"/>
        <v>44.018640000000005</v>
      </c>
      <c r="BH170" s="126">
        <f t="shared" si="80"/>
        <v>-3.5393600000000021</v>
      </c>
      <c r="BI170" s="314">
        <f t="shared" si="81"/>
        <v>0.53439559548807902</v>
      </c>
      <c r="BJ170" s="314">
        <f t="shared" si="82"/>
        <v>0.58112118929426049</v>
      </c>
      <c r="BK170" s="314">
        <f t="shared" si="83"/>
        <v>-4.6725593806181541E-2</v>
      </c>
      <c r="BL170" s="128">
        <f t="shared" si="84"/>
        <v>1.0874363378004748</v>
      </c>
      <c r="BM170" s="129">
        <f t="shared" si="85"/>
        <v>-8.7436337800474759E-2</v>
      </c>
    </row>
    <row r="171" spans="1:65" s="97" customFormat="1" ht="11.45" customHeight="1">
      <c r="A171" s="499">
        <v>1992</v>
      </c>
      <c r="B171" s="369" t="s">
        <v>516</v>
      </c>
      <c r="C171" s="205" t="s">
        <v>457</v>
      </c>
      <c r="D171" s="205" t="s">
        <v>14</v>
      </c>
      <c r="E171" s="205" t="s">
        <v>148</v>
      </c>
      <c r="F171" s="506" t="s">
        <v>313</v>
      </c>
      <c r="G171" s="267">
        <v>31.726030000000002</v>
      </c>
      <c r="H171" s="268">
        <v>15.62308</v>
      </c>
      <c r="I171" s="269">
        <v>18.062560000000001</v>
      </c>
      <c r="J171" s="125">
        <f t="shared" si="65"/>
        <v>13.66347</v>
      </c>
      <c r="K171" s="125">
        <f t="shared" si="66"/>
        <v>16.10295</v>
      </c>
      <c r="L171" s="125">
        <f t="shared" si="66"/>
        <v>-2.4394800000000014</v>
      </c>
      <c r="M171" s="128">
        <f t="shared" si="67"/>
        <v>0.43067065119713999</v>
      </c>
      <c r="N171" s="314">
        <f t="shared" si="68"/>
        <v>0.50756271742792902</v>
      </c>
      <c r="O171" s="129">
        <f t="shared" si="69"/>
        <v>-7.6892066230789077E-2</v>
      </c>
      <c r="P171" s="128">
        <f t="shared" si="70"/>
        <v>1.1785402975964379</v>
      </c>
      <c r="Q171" s="129">
        <f t="shared" si="71"/>
        <v>-0.17854029759643791</v>
      </c>
      <c r="R171" s="205">
        <v>1992</v>
      </c>
      <c r="S171" s="205" t="s">
        <v>457</v>
      </c>
      <c r="T171" s="205" t="s">
        <v>14</v>
      </c>
      <c r="U171" s="205" t="s">
        <v>148</v>
      </c>
      <c r="V171" s="506" t="s">
        <v>313</v>
      </c>
      <c r="W171" s="267">
        <v>24.76633</v>
      </c>
      <c r="X171" s="268">
        <v>12.460789999999999</v>
      </c>
      <c r="Y171" s="269">
        <v>14.67018</v>
      </c>
      <c r="Z171" s="125">
        <f t="shared" si="72"/>
        <v>10.09615</v>
      </c>
      <c r="AA171" s="125">
        <f t="shared" si="73"/>
        <v>12.305540000000001</v>
      </c>
      <c r="AB171" s="125">
        <f t="shared" si="73"/>
        <v>-2.2093900000000009</v>
      </c>
      <c r="AC171" s="128">
        <f t="shared" si="74"/>
        <v>0.40765628173411239</v>
      </c>
      <c r="AD171" s="314">
        <f t="shared" si="75"/>
        <v>0.4968657043655641</v>
      </c>
      <c r="AE171" s="129">
        <f t="shared" si="76"/>
        <v>-8.9209422631451693E-2</v>
      </c>
      <c r="AF171" s="128">
        <f t="shared" si="77"/>
        <v>1.2188349024132963</v>
      </c>
      <c r="AG171" s="129">
        <f t="shared" si="78"/>
        <v>-0.21883490241329626</v>
      </c>
      <c r="AH171" s="205">
        <v>1992</v>
      </c>
      <c r="AI171" s="205" t="s">
        <v>457</v>
      </c>
      <c r="AJ171" s="205" t="s">
        <v>14</v>
      </c>
      <c r="AK171" s="205" t="s">
        <v>148</v>
      </c>
      <c r="AL171" s="506" t="s">
        <v>313</v>
      </c>
      <c r="AM171" s="267">
        <v>30.64762</v>
      </c>
      <c r="AN171" s="268">
        <v>18.176100000000002</v>
      </c>
      <c r="AO171" s="269">
        <v>21.474769999999999</v>
      </c>
      <c r="AP171" s="124">
        <f t="shared" si="86"/>
        <v>9.1728500000000004</v>
      </c>
      <c r="AQ171" s="125">
        <f t="shared" si="87"/>
        <v>12.471519999999998</v>
      </c>
      <c r="AR171" s="126">
        <f t="shared" si="87"/>
        <v>-3.2986699999999978</v>
      </c>
      <c r="AS171" s="314">
        <f t="shared" si="88"/>
        <v>0.29930056559041129</v>
      </c>
      <c r="AT171" s="314">
        <f t="shared" si="89"/>
        <v>0.40693274061737905</v>
      </c>
      <c r="AU171" s="314">
        <f t="shared" si="90"/>
        <v>-0.10763217502696776</v>
      </c>
      <c r="AV171" s="128">
        <f t="shared" si="91"/>
        <v>1.3596123342254585</v>
      </c>
      <c r="AW171" s="129">
        <f t="shared" si="92"/>
        <v>-0.35961233422545857</v>
      </c>
      <c r="AX171" s="205">
        <v>1992</v>
      </c>
      <c r="AY171" s="205" t="s">
        <v>457</v>
      </c>
      <c r="AZ171" s="205" t="s">
        <v>14</v>
      </c>
      <c r="BA171" s="205" t="s">
        <v>148</v>
      </c>
      <c r="BB171" s="506" t="s">
        <v>313</v>
      </c>
      <c r="BC171" s="267">
        <v>76.538989999999998</v>
      </c>
      <c r="BD171" s="268">
        <v>24.84478</v>
      </c>
      <c r="BE171" s="269">
        <v>25.511620000000001</v>
      </c>
      <c r="BF171" s="124">
        <f t="shared" si="79"/>
        <v>51.027369999999998</v>
      </c>
      <c r="BG171" s="125">
        <f t="shared" si="80"/>
        <v>51.694209999999998</v>
      </c>
      <c r="BH171" s="126">
        <f t="shared" si="80"/>
        <v>-0.66684000000000054</v>
      </c>
      <c r="BI171" s="314">
        <f t="shared" si="81"/>
        <v>0.66668465314214365</v>
      </c>
      <c r="BJ171" s="314">
        <f t="shared" si="82"/>
        <v>0.67539707539908744</v>
      </c>
      <c r="BK171" s="314">
        <f t="shared" si="83"/>
        <v>-8.7124222569438213E-3</v>
      </c>
      <c r="BL171" s="128">
        <f t="shared" si="84"/>
        <v>1.0130682808069473</v>
      </c>
      <c r="BM171" s="129">
        <f t="shared" si="85"/>
        <v>-1.3068280806947342E-2</v>
      </c>
    </row>
    <row r="172" spans="1:65" s="97" customFormat="1" ht="11.45" customHeight="1">
      <c r="A172" s="499">
        <v>1986</v>
      </c>
      <c r="B172" s="369" t="s">
        <v>516</v>
      </c>
      <c r="C172" s="205" t="s">
        <v>457</v>
      </c>
      <c r="D172" s="205" t="s">
        <v>16</v>
      </c>
      <c r="E172" s="205" t="s">
        <v>149</v>
      </c>
      <c r="F172" s="506" t="s">
        <v>313</v>
      </c>
      <c r="G172" s="267">
        <v>31.332699999999999</v>
      </c>
      <c r="H172" s="268">
        <v>16.63252</v>
      </c>
      <c r="I172" s="269">
        <v>19.414840000000002</v>
      </c>
      <c r="J172" s="125">
        <f t="shared" si="65"/>
        <v>11.917859999999997</v>
      </c>
      <c r="K172" s="125">
        <f t="shared" si="66"/>
        <v>14.70018</v>
      </c>
      <c r="L172" s="125">
        <f t="shared" si="66"/>
        <v>-2.7823200000000021</v>
      </c>
      <c r="M172" s="128">
        <f t="shared" si="67"/>
        <v>0.38036492226970536</v>
      </c>
      <c r="N172" s="314">
        <f t="shared" si="68"/>
        <v>0.46916416395650551</v>
      </c>
      <c r="O172" s="129">
        <f t="shared" si="69"/>
        <v>-8.8799241686800118E-2</v>
      </c>
      <c r="P172" s="128">
        <f t="shared" si="70"/>
        <v>1.2334580201479126</v>
      </c>
      <c r="Q172" s="129">
        <f t="shared" si="71"/>
        <v>-0.2334580201479127</v>
      </c>
      <c r="R172" s="205">
        <v>1986</v>
      </c>
      <c r="S172" s="205" t="s">
        <v>457</v>
      </c>
      <c r="T172" s="205" t="s">
        <v>16</v>
      </c>
      <c r="U172" s="205" t="s">
        <v>149</v>
      </c>
      <c r="V172" s="506" t="s">
        <v>313</v>
      </c>
      <c r="W172" s="267">
        <v>24.5015</v>
      </c>
      <c r="X172" s="268">
        <v>12.898210000000001</v>
      </c>
      <c r="Y172" s="269">
        <v>15.201549999999999</v>
      </c>
      <c r="Z172" s="125">
        <f t="shared" si="72"/>
        <v>9.2999500000000008</v>
      </c>
      <c r="AA172" s="125">
        <f t="shared" si="73"/>
        <v>11.603289999999999</v>
      </c>
      <c r="AB172" s="125">
        <f t="shared" si="73"/>
        <v>-2.3033399999999986</v>
      </c>
      <c r="AC172" s="128">
        <f t="shared" si="74"/>
        <v>0.37956655714956228</v>
      </c>
      <c r="AD172" s="314">
        <f t="shared" si="75"/>
        <v>0.47357467910127948</v>
      </c>
      <c r="AE172" s="129">
        <f t="shared" si="76"/>
        <v>-9.4008121951717191E-2</v>
      </c>
      <c r="AF172" s="128">
        <f t="shared" si="77"/>
        <v>1.247672299313437</v>
      </c>
      <c r="AG172" s="129">
        <f t="shared" si="78"/>
        <v>-0.24767229931343701</v>
      </c>
      <c r="AH172" s="205">
        <v>1986</v>
      </c>
      <c r="AI172" s="205" t="s">
        <v>457</v>
      </c>
      <c r="AJ172" s="205" t="s">
        <v>16</v>
      </c>
      <c r="AK172" s="205" t="s">
        <v>149</v>
      </c>
      <c r="AL172" s="506" t="s">
        <v>313</v>
      </c>
      <c r="AM172" s="267">
        <v>31.152950000000001</v>
      </c>
      <c r="AN172" s="268">
        <v>18.235330000000001</v>
      </c>
      <c r="AO172" s="269">
        <v>22.182680000000001</v>
      </c>
      <c r="AP172" s="124">
        <f t="shared" si="86"/>
        <v>8.9702699999999993</v>
      </c>
      <c r="AQ172" s="125">
        <f t="shared" si="87"/>
        <v>12.917619999999999</v>
      </c>
      <c r="AR172" s="126">
        <f t="shared" si="87"/>
        <v>-3.9473500000000001</v>
      </c>
      <c r="AS172" s="314">
        <f t="shared" si="88"/>
        <v>0.28794287539382302</v>
      </c>
      <c r="AT172" s="314">
        <f t="shared" si="89"/>
        <v>0.41465158195291296</v>
      </c>
      <c r="AU172" s="314">
        <f t="shared" si="90"/>
        <v>-0.12670870655908992</v>
      </c>
      <c r="AV172" s="128">
        <f t="shared" si="91"/>
        <v>1.4400480699020208</v>
      </c>
      <c r="AW172" s="129">
        <f t="shared" si="92"/>
        <v>-0.44004806990202083</v>
      </c>
      <c r="AX172" s="205">
        <v>1986</v>
      </c>
      <c r="AY172" s="205" t="s">
        <v>457</v>
      </c>
      <c r="AZ172" s="205" t="s">
        <v>16</v>
      </c>
      <c r="BA172" s="205" t="s">
        <v>149</v>
      </c>
      <c r="BB172" s="506" t="s">
        <v>313</v>
      </c>
      <c r="BC172" s="267">
        <v>72.05489</v>
      </c>
      <c r="BD172" s="268">
        <v>31.282399999999999</v>
      </c>
      <c r="BE172" s="269">
        <v>31.763570000000001</v>
      </c>
      <c r="BF172" s="124">
        <f t="shared" si="79"/>
        <v>40.291319999999999</v>
      </c>
      <c r="BG172" s="125">
        <f t="shared" si="80"/>
        <v>40.772490000000005</v>
      </c>
      <c r="BH172" s="126">
        <f t="shared" si="80"/>
        <v>-0.48117000000000232</v>
      </c>
      <c r="BI172" s="314">
        <f t="shared" si="81"/>
        <v>0.55917537310791809</v>
      </c>
      <c r="BJ172" s="314">
        <f t="shared" si="82"/>
        <v>0.5658531988599248</v>
      </c>
      <c r="BK172" s="314">
        <f t="shared" si="83"/>
        <v>-6.6778257520065925E-3</v>
      </c>
      <c r="BL172" s="128">
        <f t="shared" si="84"/>
        <v>1.0119422744154325</v>
      </c>
      <c r="BM172" s="129">
        <f t="shared" si="85"/>
        <v>-1.1942274415432464E-2</v>
      </c>
    </row>
    <row r="173" spans="1:65" s="97" customFormat="1" ht="11.45" customHeight="1">
      <c r="A173" s="500">
        <v>1979</v>
      </c>
      <c r="B173" s="377" t="s">
        <v>516</v>
      </c>
      <c r="C173" s="216" t="s">
        <v>457</v>
      </c>
      <c r="D173" s="216" t="s">
        <v>18</v>
      </c>
      <c r="E173" s="216" t="s">
        <v>150</v>
      </c>
      <c r="F173" s="507" t="s">
        <v>313</v>
      </c>
      <c r="G173" s="594">
        <v>23.847359999999998</v>
      </c>
      <c r="H173" s="595">
        <v>12.200810000000001</v>
      </c>
      <c r="I173" s="596">
        <v>18.932880000000001</v>
      </c>
      <c r="J173" s="338">
        <f t="shared" si="65"/>
        <v>4.9144799999999975</v>
      </c>
      <c r="K173" s="338">
        <f t="shared" si="66"/>
        <v>11.646549999999998</v>
      </c>
      <c r="L173" s="338">
        <f t="shared" si="66"/>
        <v>-6.7320700000000002</v>
      </c>
      <c r="M173" s="526">
        <f t="shared" si="67"/>
        <v>0.20608067308079375</v>
      </c>
      <c r="N173" s="341">
        <f t="shared" si="68"/>
        <v>0.48837900715215432</v>
      </c>
      <c r="O173" s="527">
        <f t="shared" si="69"/>
        <v>-0.28229833407136057</v>
      </c>
      <c r="P173" s="526">
        <f t="shared" si="70"/>
        <v>2.3698438085005948</v>
      </c>
      <c r="Q173" s="527">
        <f t="shared" si="71"/>
        <v>-1.3698438085005948</v>
      </c>
      <c r="R173" s="216">
        <v>1979</v>
      </c>
      <c r="S173" s="216" t="s">
        <v>457</v>
      </c>
      <c r="T173" s="216" t="s">
        <v>18</v>
      </c>
      <c r="U173" s="216" t="s">
        <v>150</v>
      </c>
      <c r="V173" s="507" t="s">
        <v>313</v>
      </c>
      <c r="W173" s="594">
        <v>16.517589999999998</v>
      </c>
      <c r="X173" s="595">
        <v>8.4846830000000004</v>
      </c>
      <c r="Y173" s="596">
        <v>14.039809999999999</v>
      </c>
      <c r="Z173" s="338">
        <f t="shared" si="72"/>
        <v>2.4777799999999992</v>
      </c>
      <c r="AA173" s="338">
        <f t="shared" si="73"/>
        <v>8.032906999999998</v>
      </c>
      <c r="AB173" s="338">
        <f t="shared" si="73"/>
        <v>-5.5551269999999988</v>
      </c>
      <c r="AC173" s="526">
        <f t="shared" si="74"/>
        <v>0.15000856662503426</v>
      </c>
      <c r="AD173" s="341">
        <f t="shared" si="75"/>
        <v>0.4863243972032239</v>
      </c>
      <c r="AE173" s="527">
        <f t="shared" si="76"/>
        <v>-0.33631583057818965</v>
      </c>
      <c r="AF173" s="526">
        <f t="shared" si="77"/>
        <v>3.2419774959843086</v>
      </c>
      <c r="AG173" s="527">
        <f t="shared" si="78"/>
        <v>-2.2419774959843086</v>
      </c>
      <c r="AH173" s="216">
        <v>1979</v>
      </c>
      <c r="AI173" s="216" t="s">
        <v>457</v>
      </c>
      <c r="AJ173" s="216" t="s">
        <v>18</v>
      </c>
      <c r="AK173" s="216" t="s">
        <v>150</v>
      </c>
      <c r="AL173" s="507" t="s">
        <v>313</v>
      </c>
      <c r="AM173" s="594">
        <v>20.463239999999999</v>
      </c>
      <c r="AN173" s="595">
        <v>10.16681</v>
      </c>
      <c r="AO173" s="596">
        <v>19.315829999999998</v>
      </c>
      <c r="AP173" s="337">
        <f t="shared" si="86"/>
        <v>1.1474100000000007</v>
      </c>
      <c r="AQ173" s="338">
        <f t="shared" si="87"/>
        <v>10.296429999999999</v>
      </c>
      <c r="AR173" s="525">
        <f t="shared" si="87"/>
        <v>-9.1490199999999984</v>
      </c>
      <c r="AS173" s="341">
        <f t="shared" si="88"/>
        <v>5.607176576143371E-2</v>
      </c>
      <c r="AT173" s="341">
        <f t="shared" si="89"/>
        <v>0.50316714264212314</v>
      </c>
      <c r="AU173" s="341">
        <f t="shared" si="90"/>
        <v>-0.4470953768806894</v>
      </c>
      <c r="AV173" s="526">
        <f t="shared" si="91"/>
        <v>8.9736275612030507</v>
      </c>
      <c r="AW173" s="527">
        <f t="shared" si="92"/>
        <v>-7.9736275612030507</v>
      </c>
      <c r="AX173" s="216">
        <v>1979</v>
      </c>
      <c r="AY173" s="216" t="s">
        <v>457</v>
      </c>
      <c r="AZ173" s="216" t="s">
        <v>18</v>
      </c>
      <c r="BA173" s="216" t="s">
        <v>150</v>
      </c>
      <c r="BB173" s="507" t="s">
        <v>313</v>
      </c>
      <c r="BC173" s="594">
        <v>70.512969999999996</v>
      </c>
      <c r="BD173" s="595">
        <v>39.953110000000002</v>
      </c>
      <c r="BE173" s="596">
        <v>43.030560000000001</v>
      </c>
      <c r="BF173" s="337">
        <f t="shared" si="79"/>
        <v>27.482409999999994</v>
      </c>
      <c r="BG173" s="338">
        <f t="shared" si="80"/>
        <v>30.559859999999993</v>
      </c>
      <c r="BH173" s="525">
        <f t="shared" si="80"/>
        <v>-3.0774499999999989</v>
      </c>
      <c r="BI173" s="341">
        <f t="shared" si="81"/>
        <v>0.38974971554878479</v>
      </c>
      <c r="BJ173" s="341">
        <f t="shared" si="82"/>
        <v>0.4333934593876842</v>
      </c>
      <c r="BK173" s="341">
        <f t="shared" si="83"/>
        <v>-4.3643743838899414E-2</v>
      </c>
      <c r="BL173" s="526">
        <f t="shared" si="84"/>
        <v>1.111978898502715</v>
      </c>
      <c r="BM173" s="527">
        <f t="shared" si="85"/>
        <v>-0.11197889850271499</v>
      </c>
    </row>
    <row r="174" spans="1:65" ht="11.45" customHeight="1">
      <c r="A174" s="866">
        <v>2014</v>
      </c>
      <c r="B174" s="145" t="s">
        <v>512</v>
      </c>
      <c r="C174" s="138" t="s">
        <v>458</v>
      </c>
      <c r="D174" s="138" t="s">
        <v>20</v>
      </c>
      <c r="E174" s="138" t="s">
        <v>151</v>
      </c>
      <c r="F174" s="610" t="s">
        <v>401</v>
      </c>
      <c r="G174" s="611">
        <v>44.108319999999999</v>
      </c>
      <c r="H174" s="612">
        <v>19.912559999999999</v>
      </c>
      <c r="I174" s="613">
        <v>19.912559999999999</v>
      </c>
      <c r="J174" s="139">
        <f t="shared" ref="J174:J239" si="105">G174-I174</f>
        <v>24.19576</v>
      </c>
      <c r="K174" s="140">
        <f t="shared" ref="K174:L239" si="106">G174-H174</f>
        <v>24.19576</v>
      </c>
      <c r="L174" s="141"/>
      <c r="M174" s="142">
        <f t="shared" ref="M174:M239" si="107">(G174-I174)/G174</f>
        <v>0.54855319812679337</v>
      </c>
      <c r="N174" s="142">
        <f t="shared" ref="N174:N239" si="108">(G174-H174)/G174</f>
        <v>0.54855319812679337</v>
      </c>
      <c r="O174" s="142"/>
      <c r="P174" s="143">
        <f t="shared" ref="P174:P239" si="109">(G174-H174)/(G174-I174)</f>
        <v>1</v>
      </c>
      <c r="Q174" s="144"/>
      <c r="R174" s="138">
        <v>2014</v>
      </c>
      <c r="S174" s="138" t="s">
        <v>458</v>
      </c>
      <c r="T174" s="138" t="s">
        <v>20</v>
      </c>
      <c r="U174" s="138" t="s">
        <v>151</v>
      </c>
      <c r="V174" s="610" t="s">
        <v>401</v>
      </c>
      <c r="W174" s="611">
        <v>32.27411</v>
      </c>
      <c r="X174" s="612">
        <v>19.313970000000001</v>
      </c>
      <c r="Y174" s="613">
        <v>19.313970000000001</v>
      </c>
      <c r="Z174" s="139">
        <f t="shared" ref="Z174:Z239" si="110">W174-Y174</f>
        <v>12.960139999999999</v>
      </c>
      <c r="AA174" s="140">
        <f t="shared" ref="AA174:AB239" si="111">W174-X174</f>
        <v>12.960139999999999</v>
      </c>
      <c r="AB174" s="141"/>
      <c r="AC174" s="142">
        <f t="shared" ref="AC174:AC239" si="112">(W174-Y174)/W174</f>
        <v>0.40156459775343145</v>
      </c>
      <c r="AD174" s="142">
        <f t="shared" ref="AD174:AD239" si="113">(W174-X174)/W174</f>
        <v>0.40156459775343145</v>
      </c>
      <c r="AE174" s="142"/>
      <c r="AF174" s="143">
        <f t="shared" ref="AF174:AF239" si="114">(W174-X174)/(W174-Y174)</f>
        <v>1</v>
      </c>
      <c r="AG174" s="144"/>
      <c r="AH174" s="138">
        <v>2014</v>
      </c>
      <c r="AI174" s="138" t="s">
        <v>458</v>
      </c>
      <c r="AJ174" s="138" t="s">
        <v>20</v>
      </c>
      <c r="AK174" s="138" t="s">
        <v>151</v>
      </c>
      <c r="AL174" s="600" t="s">
        <v>401</v>
      </c>
      <c r="AM174" s="607">
        <v>33.581829999999997</v>
      </c>
      <c r="AN174" s="652">
        <v>28.890789999999999</v>
      </c>
      <c r="AO174" s="652">
        <v>28.890789999999999</v>
      </c>
      <c r="AP174" s="139">
        <f t="shared" ref="AP174:AP239" si="115">AM174-AO174</f>
        <v>4.6910399999999974</v>
      </c>
      <c r="AQ174" s="140">
        <f t="shared" ref="AQ174:AR239" si="116">AM174-AN174</f>
        <v>4.6910399999999974</v>
      </c>
      <c r="AR174" s="141"/>
      <c r="AS174" s="142">
        <f t="shared" ref="AS174:AS239" si="117">(AM174-AO174)/AM174</f>
        <v>0.1396898263138131</v>
      </c>
      <c r="AT174" s="142">
        <f t="shared" ref="AT174:AT239" si="118">(AM174-AN174)/AM174</f>
        <v>0.1396898263138131</v>
      </c>
      <c r="AU174" s="142"/>
      <c r="AV174" s="143">
        <f t="shared" ref="AV174:AV239" si="119">(AM174-AN174)/(AM174-AO174)</f>
        <v>1</v>
      </c>
      <c r="AW174" s="144"/>
      <c r="AX174" s="138">
        <v>2014</v>
      </c>
      <c r="AY174" s="138" t="s">
        <v>458</v>
      </c>
      <c r="AZ174" s="138" t="s">
        <v>20</v>
      </c>
      <c r="BA174" s="138" t="s">
        <v>151</v>
      </c>
      <c r="BB174" s="600" t="s">
        <v>401</v>
      </c>
      <c r="BC174" s="611">
        <v>84.331310000000002</v>
      </c>
      <c r="BD174" s="612">
        <v>15.00543</v>
      </c>
      <c r="BE174" s="613">
        <v>15.00543</v>
      </c>
      <c r="BF174" s="139">
        <f t="shared" ref="BF174:BF239" si="120">BC174-BE174</f>
        <v>69.325879999999998</v>
      </c>
      <c r="BG174" s="140">
        <f t="shared" ref="BG174:BH239" si="121">BC174-BD174</f>
        <v>69.325879999999998</v>
      </c>
      <c r="BH174" s="141"/>
      <c r="BI174" s="142">
        <f t="shared" ref="BI174:BI239" si="122">(BC174-BE174)/BC174</f>
        <v>0.8220657309841386</v>
      </c>
      <c r="BJ174" s="142">
        <f t="shared" ref="BJ174:BJ239" si="123">(BC174-BD174)/BC174</f>
        <v>0.8220657309841386</v>
      </c>
      <c r="BK174" s="142"/>
      <c r="BL174" s="143">
        <f t="shared" ref="BL174:BL239" si="124">(BC174-BD174)/(BC174-BE174)</f>
        <v>1</v>
      </c>
      <c r="BM174" s="144"/>
    </row>
    <row r="175" spans="1:65" ht="11.45" customHeight="1">
      <c r="A175" s="865">
        <v>2010</v>
      </c>
      <c r="B175" s="99" t="s">
        <v>512</v>
      </c>
      <c r="C175" s="135" t="s">
        <v>458</v>
      </c>
      <c r="D175" s="135" t="s">
        <v>4</v>
      </c>
      <c r="E175" s="135" t="s">
        <v>152</v>
      </c>
      <c r="F175" s="614" t="s">
        <v>401</v>
      </c>
      <c r="G175" s="607">
        <v>42.45111</v>
      </c>
      <c r="H175" s="608">
        <v>18.9542</v>
      </c>
      <c r="I175" s="609">
        <v>18.9542</v>
      </c>
      <c r="J175" s="146">
        <f t="shared" si="105"/>
        <v>23.49691</v>
      </c>
      <c r="K175" s="147">
        <f t="shared" si="106"/>
        <v>23.49691</v>
      </c>
      <c r="L175" s="148"/>
      <c r="M175" s="149">
        <f t="shared" si="107"/>
        <v>0.55350519691946809</v>
      </c>
      <c r="N175" s="149">
        <f t="shared" si="108"/>
        <v>0.55350519691946809</v>
      </c>
      <c r="O175" s="149"/>
      <c r="P175" s="150">
        <f t="shared" si="109"/>
        <v>1</v>
      </c>
      <c r="Q175" s="151"/>
      <c r="R175" s="135">
        <v>2010</v>
      </c>
      <c r="S175" s="135" t="s">
        <v>458</v>
      </c>
      <c r="T175" s="135" t="s">
        <v>4</v>
      </c>
      <c r="U175" s="135" t="s">
        <v>152</v>
      </c>
      <c r="V175" s="614" t="s">
        <v>401</v>
      </c>
      <c r="W175" s="607">
        <v>31.119910000000001</v>
      </c>
      <c r="X175" s="608">
        <v>17.190169999999998</v>
      </c>
      <c r="Y175" s="609">
        <v>17.190169999999998</v>
      </c>
      <c r="Z175" s="146">
        <f t="shared" si="110"/>
        <v>13.929740000000002</v>
      </c>
      <c r="AA175" s="147">
        <f t="shared" si="111"/>
        <v>13.929740000000002</v>
      </c>
      <c r="AB175" s="148"/>
      <c r="AC175" s="149">
        <f t="shared" si="112"/>
        <v>0.44761504772989391</v>
      </c>
      <c r="AD175" s="149">
        <f t="shared" si="113"/>
        <v>0.44761504772989391</v>
      </c>
      <c r="AE175" s="149"/>
      <c r="AF175" s="150">
        <f t="shared" si="114"/>
        <v>1</v>
      </c>
      <c r="AG175" s="151"/>
      <c r="AH175" s="135">
        <v>2010</v>
      </c>
      <c r="AI175" s="135" t="s">
        <v>458</v>
      </c>
      <c r="AJ175" s="135" t="s">
        <v>4</v>
      </c>
      <c r="AK175" s="135" t="s">
        <v>152</v>
      </c>
      <c r="AL175" s="601" t="s">
        <v>401</v>
      </c>
      <c r="AM175" s="607">
        <v>31.144290000000002</v>
      </c>
      <c r="AN175" s="652">
        <v>27.597460000000002</v>
      </c>
      <c r="AO175" s="652">
        <v>27.597460000000002</v>
      </c>
      <c r="AP175" s="146">
        <f t="shared" si="115"/>
        <v>3.5468299999999999</v>
      </c>
      <c r="AQ175" s="147">
        <f t="shared" si="116"/>
        <v>3.5468299999999999</v>
      </c>
      <c r="AR175" s="148"/>
      <c r="AS175" s="149">
        <f t="shared" si="117"/>
        <v>0.11388379699778033</v>
      </c>
      <c r="AT175" s="149">
        <f t="shared" si="118"/>
        <v>0.11388379699778033</v>
      </c>
      <c r="AU175" s="149"/>
      <c r="AV175" s="150">
        <f t="shared" si="119"/>
        <v>1</v>
      </c>
      <c r="AW175" s="151"/>
      <c r="AX175" s="135">
        <v>2010</v>
      </c>
      <c r="AY175" s="135" t="s">
        <v>458</v>
      </c>
      <c r="AZ175" s="135" t="s">
        <v>4</v>
      </c>
      <c r="BA175" s="135" t="s">
        <v>152</v>
      </c>
      <c r="BB175" s="601" t="s">
        <v>401</v>
      </c>
      <c r="BC175" s="607">
        <v>86.866489999999999</v>
      </c>
      <c r="BD175" s="608">
        <v>17.10406</v>
      </c>
      <c r="BE175" s="609">
        <v>17.10406</v>
      </c>
      <c r="BF175" s="146">
        <f t="shared" si="120"/>
        <v>69.762429999999995</v>
      </c>
      <c r="BG175" s="147">
        <f t="shared" si="121"/>
        <v>69.762429999999995</v>
      </c>
      <c r="BH175" s="148"/>
      <c r="BI175" s="149">
        <f t="shared" si="122"/>
        <v>0.80309944605796779</v>
      </c>
      <c r="BJ175" s="149">
        <f t="shared" si="123"/>
        <v>0.80309944605796779</v>
      </c>
      <c r="BK175" s="149"/>
      <c r="BL175" s="150">
        <f t="shared" si="124"/>
        <v>1</v>
      </c>
      <c r="BM175" s="151"/>
    </row>
    <row r="176" spans="1:65" ht="11.45" customHeight="1">
      <c r="A176" s="865">
        <v>2008</v>
      </c>
      <c r="B176" s="99" t="s">
        <v>512</v>
      </c>
      <c r="C176" s="135" t="s">
        <v>458</v>
      </c>
      <c r="D176" s="135" t="s">
        <v>6</v>
      </c>
      <c r="E176" s="135" t="s">
        <v>153</v>
      </c>
      <c r="F176" s="614" t="s">
        <v>401</v>
      </c>
      <c r="G176" s="607">
        <v>42.204230000000003</v>
      </c>
      <c r="H176" s="608">
        <v>19.431539999999998</v>
      </c>
      <c r="I176" s="609">
        <v>19.431539999999998</v>
      </c>
      <c r="J176" s="146">
        <f t="shared" si="105"/>
        <v>22.772690000000004</v>
      </c>
      <c r="K176" s="147">
        <f t="shared" si="106"/>
        <v>22.772690000000004</v>
      </c>
      <c r="L176" s="148"/>
      <c r="M176" s="149">
        <f t="shared" si="107"/>
        <v>0.53958311761640965</v>
      </c>
      <c r="N176" s="149">
        <f t="shared" si="108"/>
        <v>0.53958311761640965</v>
      </c>
      <c r="O176" s="149"/>
      <c r="P176" s="150">
        <f t="shared" si="109"/>
        <v>1</v>
      </c>
      <c r="Q176" s="151"/>
      <c r="R176" s="135">
        <v>2008</v>
      </c>
      <c r="S176" s="135" t="s">
        <v>458</v>
      </c>
      <c r="T176" s="135" t="s">
        <v>6</v>
      </c>
      <c r="U176" s="135" t="s">
        <v>153</v>
      </c>
      <c r="V176" s="614" t="s">
        <v>401</v>
      </c>
      <c r="W176" s="607">
        <v>31.04505</v>
      </c>
      <c r="X176" s="608">
        <v>17.165279999999999</v>
      </c>
      <c r="Y176" s="609">
        <v>17.165279999999999</v>
      </c>
      <c r="Z176" s="146">
        <f t="shared" si="110"/>
        <v>13.879770000000001</v>
      </c>
      <c r="AA176" s="147">
        <f t="shared" si="111"/>
        <v>13.879770000000001</v>
      </c>
      <c r="AB176" s="148"/>
      <c r="AC176" s="149">
        <f t="shared" si="112"/>
        <v>0.44708480095860698</v>
      </c>
      <c r="AD176" s="149">
        <f t="shared" si="113"/>
        <v>0.44708480095860698</v>
      </c>
      <c r="AE176" s="149"/>
      <c r="AF176" s="150">
        <f t="shared" si="114"/>
        <v>1</v>
      </c>
      <c r="AG176" s="151"/>
      <c r="AH176" s="135">
        <v>2008</v>
      </c>
      <c r="AI176" s="135" t="s">
        <v>458</v>
      </c>
      <c r="AJ176" s="135" t="s">
        <v>6</v>
      </c>
      <c r="AK176" s="135" t="s">
        <v>153</v>
      </c>
      <c r="AL176" s="601" t="s">
        <v>401</v>
      </c>
      <c r="AM176" s="607">
        <v>31.882729999999999</v>
      </c>
      <c r="AN176" s="652">
        <v>28.291540000000001</v>
      </c>
      <c r="AO176" s="652">
        <v>28.291540000000001</v>
      </c>
      <c r="AP176" s="146">
        <f t="shared" si="115"/>
        <v>3.5911899999999974</v>
      </c>
      <c r="AQ176" s="147">
        <f t="shared" si="116"/>
        <v>3.5911899999999974</v>
      </c>
      <c r="AR176" s="148"/>
      <c r="AS176" s="149">
        <f t="shared" si="117"/>
        <v>0.11263746862329536</v>
      </c>
      <c r="AT176" s="149">
        <f t="shared" si="118"/>
        <v>0.11263746862329536</v>
      </c>
      <c r="AU176" s="149"/>
      <c r="AV176" s="150">
        <f t="shared" si="119"/>
        <v>1</v>
      </c>
      <c r="AW176" s="151"/>
      <c r="AX176" s="135">
        <v>2008</v>
      </c>
      <c r="AY176" s="135" t="s">
        <v>458</v>
      </c>
      <c r="AZ176" s="135" t="s">
        <v>6</v>
      </c>
      <c r="BA176" s="135" t="s">
        <v>153</v>
      </c>
      <c r="BB176" s="601" t="s">
        <v>401</v>
      </c>
      <c r="BC176" s="607">
        <v>85.012730000000005</v>
      </c>
      <c r="BD176" s="608">
        <v>18.976009999999999</v>
      </c>
      <c r="BE176" s="609">
        <v>18.976009999999999</v>
      </c>
      <c r="BF176" s="146">
        <f t="shared" si="120"/>
        <v>66.036720000000003</v>
      </c>
      <c r="BG176" s="147">
        <f t="shared" si="121"/>
        <v>66.036720000000003</v>
      </c>
      <c r="BH176" s="148"/>
      <c r="BI176" s="149">
        <f t="shared" si="122"/>
        <v>0.77678625307056959</v>
      </c>
      <c r="BJ176" s="149">
        <f t="shared" si="123"/>
        <v>0.77678625307056959</v>
      </c>
      <c r="BK176" s="149"/>
      <c r="BL176" s="150">
        <f t="shared" si="124"/>
        <v>1</v>
      </c>
      <c r="BM176" s="151"/>
    </row>
    <row r="177" spans="1:65" ht="11.45" customHeight="1">
      <c r="A177" s="865">
        <v>2004</v>
      </c>
      <c r="B177" s="99" t="s">
        <v>512</v>
      </c>
      <c r="C177" s="135" t="s">
        <v>458</v>
      </c>
      <c r="D177" s="135" t="s">
        <v>8</v>
      </c>
      <c r="E177" s="135" t="s">
        <v>154</v>
      </c>
      <c r="F177" s="614" t="s">
        <v>401</v>
      </c>
      <c r="G177" s="607">
        <v>41.654400000000003</v>
      </c>
      <c r="H177" s="608">
        <v>19.805730000000001</v>
      </c>
      <c r="I177" s="609">
        <v>19.805730000000001</v>
      </c>
      <c r="J177" s="146">
        <f t="shared" si="105"/>
        <v>21.848670000000002</v>
      </c>
      <c r="K177" s="147">
        <f t="shared" si="106"/>
        <v>21.848670000000002</v>
      </c>
      <c r="L177" s="148"/>
      <c r="M177" s="149">
        <f t="shared" si="107"/>
        <v>0.52452249942383045</v>
      </c>
      <c r="N177" s="149">
        <f t="shared" si="108"/>
        <v>0.52452249942383045</v>
      </c>
      <c r="O177" s="149"/>
      <c r="P177" s="150">
        <f t="shared" si="109"/>
        <v>1</v>
      </c>
      <c r="Q177" s="151"/>
      <c r="R177" s="135">
        <v>2004</v>
      </c>
      <c r="S177" s="135" t="s">
        <v>458</v>
      </c>
      <c r="T177" s="135" t="s">
        <v>8</v>
      </c>
      <c r="U177" s="135" t="s">
        <v>154</v>
      </c>
      <c r="V177" s="614" t="s">
        <v>401</v>
      </c>
      <c r="W177" s="607">
        <v>31.13007</v>
      </c>
      <c r="X177" s="608">
        <v>17.131270000000001</v>
      </c>
      <c r="Y177" s="609">
        <v>17.131270000000001</v>
      </c>
      <c r="Z177" s="146">
        <f t="shared" si="110"/>
        <v>13.998799999999999</v>
      </c>
      <c r="AA177" s="147">
        <f t="shared" si="111"/>
        <v>13.998799999999999</v>
      </c>
      <c r="AB177" s="148"/>
      <c r="AC177" s="149">
        <f t="shared" si="112"/>
        <v>0.44968739228662186</v>
      </c>
      <c r="AD177" s="149">
        <f t="shared" si="113"/>
        <v>0.44968739228662186</v>
      </c>
      <c r="AE177" s="149"/>
      <c r="AF177" s="150">
        <f t="shared" si="114"/>
        <v>1</v>
      </c>
      <c r="AG177" s="151"/>
      <c r="AH177" s="135">
        <v>2004</v>
      </c>
      <c r="AI177" s="135" t="s">
        <v>458</v>
      </c>
      <c r="AJ177" s="135" t="s">
        <v>8</v>
      </c>
      <c r="AK177" s="135" t="s">
        <v>154</v>
      </c>
      <c r="AL177" s="601" t="s">
        <v>401</v>
      </c>
      <c r="AM177" s="607">
        <v>32.244509999999998</v>
      </c>
      <c r="AN177" s="652">
        <v>28.613240000000001</v>
      </c>
      <c r="AO177" s="652">
        <v>28.613240000000001</v>
      </c>
      <c r="AP177" s="146">
        <f t="shared" si="115"/>
        <v>3.6312699999999971</v>
      </c>
      <c r="AQ177" s="147">
        <f t="shared" si="116"/>
        <v>3.6312699999999971</v>
      </c>
      <c r="AR177" s="148"/>
      <c r="AS177" s="149">
        <f t="shared" si="117"/>
        <v>0.11261669040714209</v>
      </c>
      <c r="AT177" s="149">
        <f t="shared" si="118"/>
        <v>0.11261669040714209</v>
      </c>
      <c r="AU177" s="149"/>
      <c r="AV177" s="150">
        <f t="shared" si="119"/>
        <v>1</v>
      </c>
      <c r="AW177" s="151"/>
      <c r="AX177" s="135">
        <v>2004</v>
      </c>
      <c r="AY177" s="135" t="s">
        <v>458</v>
      </c>
      <c r="AZ177" s="135" t="s">
        <v>8</v>
      </c>
      <c r="BA177" s="135" t="s">
        <v>154</v>
      </c>
      <c r="BB177" s="601" t="s">
        <v>401</v>
      </c>
      <c r="BC177" s="607">
        <v>84.832790000000003</v>
      </c>
      <c r="BD177" s="608">
        <v>20.962219999999999</v>
      </c>
      <c r="BE177" s="609">
        <v>20.962219999999999</v>
      </c>
      <c r="BF177" s="146">
        <f t="shared" si="120"/>
        <v>63.870570000000001</v>
      </c>
      <c r="BG177" s="147">
        <f t="shared" si="121"/>
        <v>63.870570000000001</v>
      </c>
      <c r="BH177" s="148"/>
      <c r="BI177" s="149">
        <f t="shared" si="122"/>
        <v>0.75289955688124843</v>
      </c>
      <c r="BJ177" s="149">
        <f t="shared" si="123"/>
        <v>0.75289955688124843</v>
      </c>
      <c r="BK177" s="149"/>
      <c r="BL177" s="150">
        <f t="shared" si="124"/>
        <v>1</v>
      </c>
      <c r="BM177" s="151"/>
    </row>
    <row r="178" spans="1:65" ht="11.45" customHeight="1">
      <c r="A178" s="865">
        <v>2000</v>
      </c>
      <c r="B178" s="99" t="s">
        <v>512</v>
      </c>
      <c r="C178" s="135" t="s">
        <v>458</v>
      </c>
      <c r="D178" s="135" t="s">
        <v>10</v>
      </c>
      <c r="E178" s="135" t="s">
        <v>155</v>
      </c>
      <c r="F178" s="601" t="s">
        <v>401</v>
      </c>
      <c r="G178" s="607">
        <v>39.598480000000002</v>
      </c>
      <c r="H178" s="608">
        <v>19.67305</v>
      </c>
      <c r="I178" s="609">
        <v>19.67305</v>
      </c>
      <c r="J178" s="146">
        <f t="shared" si="105"/>
        <v>19.925430000000002</v>
      </c>
      <c r="K178" s="147">
        <f t="shared" si="106"/>
        <v>19.925430000000002</v>
      </c>
      <c r="L178" s="148"/>
      <c r="M178" s="149">
        <f t="shared" si="107"/>
        <v>0.50318673848087103</v>
      </c>
      <c r="N178" s="149">
        <f t="shared" si="108"/>
        <v>0.50318673848087103</v>
      </c>
      <c r="O178" s="149"/>
      <c r="P178" s="150">
        <f t="shared" si="109"/>
        <v>1</v>
      </c>
      <c r="Q178" s="151"/>
      <c r="R178" s="135">
        <v>2000</v>
      </c>
      <c r="S178" s="135" t="s">
        <v>458</v>
      </c>
      <c r="T178" s="135" t="s">
        <v>10</v>
      </c>
      <c r="U178" s="135" t="s">
        <v>155</v>
      </c>
      <c r="V178" s="601" t="s">
        <v>401</v>
      </c>
      <c r="W178" s="607">
        <v>30.690580000000001</v>
      </c>
      <c r="X178" s="608">
        <v>17.145700000000001</v>
      </c>
      <c r="Y178" s="609">
        <v>17.145700000000001</v>
      </c>
      <c r="Z178" s="146">
        <f t="shared" si="110"/>
        <v>13.544879999999999</v>
      </c>
      <c r="AA178" s="147">
        <f t="shared" si="111"/>
        <v>13.544879999999999</v>
      </c>
      <c r="AB178" s="148"/>
      <c r="AC178" s="149">
        <f t="shared" si="112"/>
        <v>0.44133672286414916</v>
      </c>
      <c r="AD178" s="149">
        <f t="shared" si="113"/>
        <v>0.44133672286414916</v>
      </c>
      <c r="AE178" s="149"/>
      <c r="AF178" s="150">
        <f t="shared" si="114"/>
        <v>1</v>
      </c>
      <c r="AG178" s="151"/>
      <c r="AH178" s="135">
        <v>2000</v>
      </c>
      <c r="AI178" s="135" t="s">
        <v>458</v>
      </c>
      <c r="AJ178" s="135" t="s">
        <v>10</v>
      </c>
      <c r="AK178" s="135" t="s">
        <v>155</v>
      </c>
      <c r="AL178" s="601" t="s">
        <v>401</v>
      </c>
      <c r="AM178" s="607">
        <v>29.873709999999999</v>
      </c>
      <c r="AN178" s="652">
        <v>26.103280000000002</v>
      </c>
      <c r="AO178" s="652">
        <v>26.103280000000002</v>
      </c>
      <c r="AP178" s="146">
        <f t="shared" si="115"/>
        <v>3.7704299999999975</v>
      </c>
      <c r="AQ178" s="147">
        <f t="shared" si="116"/>
        <v>3.7704299999999975</v>
      </c>
      <c r="AR178" s="148"/>
      <c r="AS178" s="149">
        <f t="shared" si="117"/>
        <v>0.1262123117617463</v>
      </c>
      <c r="AT178" s="149">
        <f t="shared" si="118"/>
        <v>0.1262123117617463</v>
      </c>
      <c r="AU178" s="149"/>
      <c r="AV178" s="150">
        <f t="shared" si="119"/>
        <v>1</v>
      </c>
      <c r="AW178" s="151"/>
      <c r="AX178" s="135">
        <v>2000</v>
      </c>
      <c r="AY178" s="135" t="s">
        <v>458</v>
      </c>
      <c r="AZ178" s="135" t="s">
        <v>10</v>
      </c>
      <c r="BA178" s="135" t="s">
        <v>155</v>
      </c>
      <c r="BB178" s="601" t="s">
        <v>401</v>
      </c>
      <c r="BC178" s="607">
        <v>80.260720000000006</v>
      </c>
      <c r="BD178" s="608">
        <v>22.474070000000001</v>
      </c>
      <c r="BE178" s="609">
        <v>22.474070000000001</v>
      </c>
      <c r="BF178" s="146">
        <f t="shared" si="120"/>
        <v>57.786650000000009</v>
      </c>
      <c r="BG178" s="147">
        <f t="shared" si="121"/>
        <v>57.786650000000009</v>
      </c>
      <c r="BH178" s="148"/>
      <c r="BI178" s="149">
        <f t="shared" si="122"/>
        <v>0.7199866883825613</v>
      </c>
      <c r="BJ178" s="149">
        <f t="shared" si="123"/>
        <v>0.7199866883825613</v>
      </c>
      <c r="BK178" s="149"/>
      <c r="BL178" s="150">
        <f t="shared" si="124"/>
        <v>1</v>
      </c>
      <c r="BM178" s="151"/>
    </row>
    <row r="179" spans="1:65" ht="11.45" customHeight="1">
      <c r="A179" s="865">
        <v>1998</v>
      </c>
      <c r="B179" s="99" t="s">
        <v>512</v>
      </c>
      <c r="C179" s="135" t="s">
        <v>458</v>
      </c>
      <c r="D179" s="135" t="s">
        <v>10</v>
      </c>
      <c r="E179" s="135" t="s">
        <v>156</v>
      </c>
      <c r="F179" s="601" t="s">
        <v>401</v>
      </c>
      <c r="G179" s="607">
        <v>40.337969999999999</v>
      </c>
      <c r="H179" s="608">
        <v>20.936019999999999</v>
      </c>
      <c r="I179" s="609">
        <v>20.936019999999999</v>
      </c>
      <c r="J179" s="146">
        <f t="shared" si="105"/>
        <v>19.401949999999999</v>
      </c>
      <c r="K179" s="147">
        <f t="shared" si="106"/>
        <v>19.401949999999999</v>
      </c>
      <c r="L179" s="148"/>
      <c r="M179" s="149">
        <f t="shared" si="107"/>
        <v>0.48098478926926663</v>
      </c>
      <c r="N179" s="149">
        <f t="shared" si="108"/>
        <v>0.48098478926926663</v>
      </c>
      <c r="O179" s="149"/>
      <c r="P179" s="150">
        <f t="shared" si="109"/>
        <v>1</v>
      </c>
      <c r="Q179" s="151"/>
      <c r="R179" s="135">
        <v>1998</v>
      </c>
      <c r="S179" s="135" t="s">
        <v>458</v>
      </c>
      <c r="T179" s="135" t="s">
        <v>10</v>
      </c>
      <c r="U179" s="135" t="s">
        <v>156</v>
      </c>
      <c r="V179" s="601" t="s">
        <v>401</v>
      </c>
      <c r="W179" s="607">
        <v>32.053400000000003</v>
      </c>
      <c r="X179" s="608">
        <v>18.335070000000002</v>
      </c>
      <c r="Y179" s="609">
        <v>18.335070000000002</v>
      </c>
      <c r="Z179" s="146">
        <f t="shared" si="110"/>
        <v>13.718330000000002</v>
      </c>
      <c r="AA179" s="147">
        <f t="shared" si="111"/>
        <v>13.718330000000002</v>
      </c>
      <c r="AB179" s="148"/>
      <c r="AC179" s="149">
        <f t="shared" si="112"/>
        <v>0.42798361484273117</v>
      </c>
      <c r="AD179" s="149">
        <f t="shared" si="113"/>
        <v>0.42798361484273117</v>
      </c>
      <c r="AE179" s="149"/>
      <c r="AF179" s="150">
        <f t="shared" si="114"/>
        <v>1</v>
      </c>
      <c r="AG179" s="151"/>
      <c r="AH179" s="135">
        <v>1998</v>
      </c>
      <c r="AI179" s="135" t="s">
        <v>458</v>
      </c>
      <c r="AJ179" s="135" t="s">
        <v>10</v>
      </c>
      <c r="AK179" s="135" t="s">
        <v>156</v>
      </c>
      <c r="AL179" s="601" t="s">
        <v>401</v>
      </c>
      <c r="AM179" s="607">
        <v>30.73123</v>
      </c>
      <c r="AN179" s="652">
        <v>27.212219999999999</v>
      </c>
      <c r="AO179" s="652">
        <v>27.212219999999999</v>
      </c>
      <c r="AP179" s="146">
        <f t="shared" si="115"/>
        <v>3.5190100000000015</v>
      </c>
      <c r="AQ179" s="147">
        <f t="shared" si="116"/>
        <v>3.5190100000000015</v>
      </c>
      <c r="AR179" s="148"/>
      <c r="AS179" s="149">
        <f t="shared" si="117"/>
        <v>0.11450924678250761</v>
      </c>
      <c r="AT179" s="149">
        <f t="shared" si="118"/>
        <v>0.11450924678250761</v>
      </c>
      <c r="AU179" s="149"/>
      <c r="AV179" s="150">
        <f t="shared" si="119"/>
        <v>1</v>
      </c>
      <c r="AW179" s="151"/>
      <c r="AX179" s="135">
        <v>1998</v>
      </c>
      <c r="AY179" s="135" t="s">
        <v>458</v>
      </c>
      <c r="AZ179" s="135" t="s">
        <v>10</v>
      </c>
      <c r="BA179" s="135" t="s">
        <v>156</v>
      </c>
      <c r="BB179" s="601" t="s">
        <v>401</v>
      </c>
      <c r="BC179" s="607">
        <v>80.016720000000007</v>
      </c>
      <c r="BD179" s="608">
        <v>24.080290000000002</v>
      </c>
      <c r="BE179" s="609">
        <v>24.080290000000002</v>
      </c>
      <c r="BF179" s="146">
        <f t="shared" si="120"/>
        <v>55.936430000000001</v>
      </c>
      <c r="BG179" s="147">
        <f t="shared" si="121"/>
        <v>55.936430000000001</v>
      </c>
      <c r="BH179" s="148"/>
      <c r="BI179" s="149">
        <f t="shared" si="122"/>
        <v>0.69905927161223302</v>
      </c>
      <c r="BJ179" s="149">
        <f t="shared" si="123"/>
        <v>0.69905927161223302</v>
      </c>
      <c r="BK179" s="149"/>
      <c r="BL179" s="150">
        <f t="shared" si="124"/>
        <v>1</v>
      </c>
      <c r="BM179" s="151"/>
    </row>
    <row r="180" spans="1:65" ht="11.45" customHeight="1">
      <c r="A180" s="865">
        <v>1995</v>
      </c>
      <c r="B180" s="99" t="s">
        <v>512</v>
      </c>
      <c r="C180" s="135" t="s">
        <v>458</v>
      </c>
      <c r="D180" s="135" t="s">
        <v>12</v>
      </c>
      <c r="E180" s="135" t="s">
        <v>157</v>
      </c>
      <c r="F180" s="601" t="s">
        <v>401</v>
      </c>
      <c r="G180" s="607">
        <v>40.986530000000002</v>
      </c>
      <c r="H180" s="608">
        <v>21.176960000000001</v>
      </c>
      <c r="I180" s="609">
        <v>21.176960000000001</v>
      </c>
      <c r="J180" s="146">
        <f t="shared" si="105"/>
        <v>19.809570000000001</v>
      </c>
      <c r="K180" s="147">
        <f t="shared" si="106"/>
        <v>19.809570000000001</v>
      </c>
      <c r="L180" s="148"/>
      <c r="M180" s="149">
        <f t="shared" si="107"/>
        <v>0.48331903188681746</v>
      </c>
      <c r="N180" s="149">
        <f t="shared" si="108"/>
        <v>0.48331903188681746</v>
      </c>
      <c r="O180" s="149"/>
      <c r="P180" s="150">
        <f t="shared" si="109"/>
        <v>1</v>
      </c>
      <c r="Q180" s="151"/>
      <c r="R180" s="135">
        <v>1995</v>
      </c>
      <c r="S180" s="135" t="s">
        <v>458</v>
      </c>
      <c r="T180" s="135" t="s">
        <v>12</v>
      </c>
      <c r="U180" s="135" t="s">
        <v>157</v>
      </c>
      <c r="V180" s="601" t="s">
        <v>401</v>
      </c>
      <c r="W180" s="607">
        <v>33.536099999999998</v>
      </c>
      <c r="X180" s="608">
        <v>18.76003</v>
      </c>
      <c r="Y180" s="609">
        <v>18.76003</v>
      </c>
      <c r="Z180" s="146">
        <f t="shared" si="110"/>
        <v>14.776069999999997</v>
      </c>
      <c r="AA180" s="147">
        <f t="shared" si="111"/>
        <v>14.776069999999997</v>
      </c>
      <c r="AB180" s="148"/>
      <c r="AC180" s="149">
        <f t="shared" si="112"/>
        <v>0.44060191852958447</v>
      </c>
      <c r="AD180" s="149">
        <f t="shared" si="113"/>
        <v>0.44060191852958447</v>
      </c>
      <c r="AE180" s="149"/>
      <c r="AF180" s="150">
        <f t="shared" si="114"/>
        <v>1</v>
      </c>
      <c r="AG180" s="151"/>
      <c r="AH180" s="135">
        <v>1995</v>
      </c>
      <c r="AI180" s="135" t="s">
        <v>458</v>
      </c>
      <c r="AJ180" s="135" t="s">
        <v>12</v>
      </c>
      <c r="AK180" s="135" t="s">
        <v>157</v>
      </c>
      <c r="AL180" s="601" t="s">
        <v>401</v>
      </c>
      <c r="AM180" s="607">
        <v>32.498130000000003</v>
      </c>
      <c r="AN180" s="652">
        <v>28.063379999999999</v>
      </c>
      <c r="AO180" s="652">
        <v>28.063379999999999</v>
      </c>
      <c r="AP180" s="146">
        <f t="shared" si="115"/>
        <v>4.4347500000000046</v>
      </c>
      <c r="AQ180" s="147">
        <f t="shared" si="116"/>
        <v>4.4347500000000046</v>
      </c>
      <c r="AR180" s="148"/>
      <c r="AS180" s="149">
        <f t="shared" si="117"/>
        <v>0.13646169795000526</v>
      </c>
      <c r="AT180" s="149">
        <f t="shared" si="118"/>
        <v>0.13646169795000526</v>
      </c>
      <c r="AU180" s="149"/>
      <c r="AV180" s="150">
        <f t="shared" si="119"/>
        <v>1</v>
      </c>
      <c r="AW180" s="151"/>
      <c r="AX180" s="135">
        <v>1995</v>
      </c>
      <c r="AY180" s="135" t="s">
        <v>458</v>
      </c>
      <c r="AZ180" s="135" t="s">
        <v>12</v>
      </c>
      <c r="BA180" s="135" t="s">
        <v>157</v>
      </c>
      <c r="BB180" s="601" t="s">
        <v>401</v>
      </c>
      <c r="BC180" s="607">
        <v>79.389110000000002</v>
      </c>
      <c r="BD180" s="608">
        <v>23.024709999999999</v>
      </c>
      <c r="BE180" s="609">
        <v>23.024709999999999</v>
      </c>
      <c r="BF180" s="146">
        <f t="shared" si="120"/>
        <v>56.364400000000003</v>
      </c>
      <c r="BG180" s="147">
        <f t="shared" si="121"/>
        <v>56.364400000000003</v>
      </c>
      <c r="BH180" s="148"/>
      <c r="BI180" s="149">
        <f t="shared" si="122"/>
        <v>0.7099764690648378</v>
      </c>
      <c r="BJ180" s="149">
        <f t="shared" si="123"/>
        <v>0.7099764690648378</v>
      </c>
      <c r="BK180" s="149"/>
      <c r="BL180" s="150">
        <f t="shared" si="124"/>
        <v>1</v>
      </c>
      <c r="BM180" s="151"/>
    </row>
    <row r="181" spans="1:65" ht="11.45" customHeight="1">
      <c r="A181" s="865">
        <v>1993</v>
      </c>
      <c r="B181" s="99" t="s">
        <v>512</v>
      </c>
      <c r="C181" s="135" t="s">
        <v>458</v>
      </c>
      <c r="D181" s="135" t="s">
        <v>12</v>
      </c>
      <c r="E181" s="135" t="s">
        <v>158</v>
      </c>
      <c r="F181" s="601" t="s">
        <v>401</v>
      </c>
      <c r="G181" s="146">
        <v>40.288670000000003</v>
      </c>
      <c r="H181" s="147">
        <v>21.890999999999998</v>
      </c>
      <c r="I181" s="148">
        <v>21.890999999999998</v>
      </c>
      <c r="J181" s="146">
        <f t="shared" si="105"/>
        <v>18.397670000000005</v>
      </c>
      <c r="K181" s="147">
        <f t="shared" si="106"/>
        <v>18.397670000000005</v>
      </c>
      <c r="L181" s="148"/>
      <c r="M181" s="149">
        <f t="shared" si="107"/>
        <v>0.45664624818838656</v>
      </c>
      <c r="N181" s="149">
        <f t="shared" si="108"/>
        <v>0.45664624818838656</v>
      </c>
      <c r="O181" s="149"/>
      <c r="P181" s="150">
        <f t="shared" si="109"/>
        <v>1</v>
      </c>
      <c r="Q181" s="151"/>
      <c r="R181" s="135">
        <v>1993</v>
      </c>
      <c r="S181" s="135" t="s">
        <v>458</v>
      </c>
      <c r="T181" s="135" t="s">
        <v>12</v>
      </c>
      <c r="U181" s="135" t="s">
        <v>158</v>
      </c>
      <c r="V181" s="601" t="s">
        <v>401</v>
      </c>
      <c r="W181" s="146">
        <v>31.943429999999999</v>
      </c>
      <c r="X181" s="147">
        <v>19.10379</v>
      </c>
      <c r="Y181" s="148">
        <v>19.10379</v>
      </c>
      <c r="Z181" s="146">
        <f t="shared" si="110"/>
        <v>12.839639999999999</v>
      </c>
      <c r="AA181" s="147">
        <f t="shared" si="111"/>
        <v>12.839639999999999</v>
      </c>
      <c r="AB181" s="148"/>
      <c r="AC181" s="149">
        <f t="shared" si="112"/>
        <v>0.40194932103409059</v>
      </c>
      <c r="AD181" s="149">
        <f t="shared" si="113"/>
        <v>0.40194932103409059</v>
      </c>
      <c r="AE181" s="149"/>
      <c r="AF181" s="150">
        <f t="shared" si="114"/>
        <v>1</v>
      </c>
      <c r="AG181" s="151"/>
      <c r="AH181" s="135">
        <v>1993</v>
      </c>
      <c r="AI181" s="135" t="s">
        <v>458</v>
      </c>
      <c r="AJ181" s="135" t="s">
        <v>12</v>
      </c>
      <c r="AK181" s="135" t="s">
        <v>158</v>
      </c>
      <c r="AL181" s="601" t="s">
        <v>401</v>
      </c>
      <c r="AM181" s="146">
        <v>33.939489999999999</v>
      </c>
      <c r="AN181" s="147">
        <v>28.81973</v>
      </c>
      <c r="AO181" s="148">
        <v>28.81973</v>
      </c>
      <c r="AP181" s="146">
        <f t="shared" si="115"/>
        <v>5.1197599999999994</v>
      </c>
      <c r="AQ181" s="147">
        <f t="shared" si="116"/>
        <v>5.1197599999999994</v>
      </c>
      <c r="AR181" s="148"/>
      <c r="AS181" s="149">
        <f t="shared" si="117"/>
        <v>0.15084964447020269</v>
      </c>
      <c r="AT181" s="149">
        <f t="shared" si="118"/>
        <v>0.15084964447020269</v>
      </c>
      <c r="AU181" s="149"/>
      <c r="AV181" s="150">
        <f t="shared" si="119"/>
        <v>1</v>
      </c>
      <c r="AW181" s="151"/>
      <c r="AX181" s="135">
        <v>1993</v>
      </c>
      <c r="AY181" s="135" t="s">
        <v>458</v>
      </c>
      <c r="AZ181" s="135" t="s">
        <v>12</v>
      </c>
      <c r="BA181" s="135" t="s">
        <v>158</v>
      </c>
      <c r="BB181" s="601" t="s">
        <v>401</v>
      </c>
      <c r="BC181" s="146">
        <v>79.435299999999998</v>
      </c>
      <c r="BD181" s="147">
        <v>24.376670000000001</v>
      </c>
      <c r="BE181" s="148">
        <v>24.376670000000001</v>
      </c>
      <c r="BF181" s="146">
        <f t="shared" si="120"/>
        <v>55.058629999999994</v>
      </c>
      <c r="BG181" s="147">
        <f t="shared" si="121"/>
        <v>55.058629999999994</v>
      </c>
      <c r="BH181" s="148"/>
      <c r="BI181" s="149">
        <f t="shared" si="122"/>
        <v>0.69312547444272254</v>
      </c>
      <c r="BJ181" s="149">
        <f t="shared" si="123"/>
        <v>0.69312547444272254</v>
      </c>
      <c r="BK181" s="149"/>
      <c r="BL181" s="150">
        <f t="shared" si="124"/>
        <v>1</v>
      </c>
      <c r="BM181" s="151"/>
    </row>
    <row r="182" spans="1:65" ht="11.45" customHeight="1">
      <c r="A182" s="865">
        <v>1991</v>
      </c>
      <c r="B182" s="99" t="s">
        <v>512</v>
      </c>
      <c r="C182" s="135" t="s">
        <v>458</v>
      </c>
      <c r="D182" s="135" t="s">
        <v>14</v>
      </c>
      <c r="E182" s="135" t="s">
        <v>159</v>
      </c>
      <c r="F182" s="601" t="s">
        <v>401</v>
      </c>
      <c r="G182" s="146">
        <v>35.856070000000003</v>
      </c>
      <c r="H182" s="147">
        <v>19.06439</v>
      </c>
      <c r="I182" s="148">
        <v>19.06439</v>
      </c>
      <c r="J182" s="146">
        <f t="shared" si="105"/>
        <v>16.791680000000003</v>
      </c>
      <c r="K182" s="147">
        <f t="shared" si="106"/>
        <v>16.791680000000003</v>
      </c>
      <c r="L182" s="148"/>
      <c r="M182" s="149">
        <f t="shared" si="107"/>
        <v>0.46830787646275795</v>
      </c>
      <c r="N182" s="149">
        <f t="shared" si="108"/>
        <v>0.46830787646275795</v>
      </c>
      <c r="O182" s="149"/>
      <c r="P182" s="150">
        <f t="shared" si="109"/>
        <v>1</v>
      </c>
      <c r="Q182" s="151"/>
      <c r="R182" s="135">
        <v>1991</v>
      </c>
      <c r="S182" s="135" t="s">
        <v>458</v>
      </c>
      <c r="T182" s="135" t="s">
        <v>14</v>
      </c>
      <c r="U182" s="135" t="s">
        <v>159</v>
      </c>
      <c r="V182" s="601" t="s">
        <v>401</v>
      </c>
      <c r="W182" s="146">
        <v>27.393509999999999</v>
      </c>
      <c r="X182" s="147">
        <v>15.118220000000001</v>
      </c>
      <c r="Y182" s="148">
        <v>15.118220000000001</v>
      </c>
      <c r="Z182" s="146">
        <f t="shared" si="110"/>
        <v>12.275289999999998</v>
      </c>
      <c r="AA182" s="147">
        <f t="shared" si="111"/>
        <v>12.275289999999998</v>
      </c>
      <c r="AB182" s="148"/>
      <c r="AC182" s="149">
        <f t="shared" si="112"/>
        <v>0.44810942445856694</v>
      </c>
      <c r="AD182" s="149">
        <f t="shared" si="113"/>
        <v>0.44810942445856694</v>
      </c>
      <c r="AE182" s="149"/>
      <c r="AF182" s="150">
        <f t="shared" si="114"/>
        <v>1</v>
      </c>
      <c r="AG182" s="151"/>
      <c r="AH182" s="135">
        <v>1991</v>
      </c>
      <c r="AI182" s="135" t="s">
        <v>458</v>
      </c>
      <c r="AJ182" s="135" t="s">
        <v>14</v>
      </c>
      <c r="AK182" s="135" t="s">
        <v>159</v>
      </c>
      <c r="AL182" s="601" t="s">
        <v>401</v>
      </c>
      <c r="AM182" s="146">
        <v>29.61429</v>
      </c>
      <c r="AN182" s="147">
        <v>25.503240000000002</v>
      </c>
      <c r="AO182" s="148">
        <v>25.503240000000002</v>
      </c>
      <c r="AP182" s="146">
        <f t="shared" si="115"/>
        <v>4.1110499999999988</v>
      </c>
      <c r="AQ182" s="147">
        <f t="shared" si="116"/>
        <v>4.1110499999999988</v>
      </c>
      <c r="AR182" s="148"/>
      <c r="AS182" s="149">
        <f t="shared" si="117"/>
        <v>0.13881980624894261</v>
      </c>
      <c r="AT182" s="149">
        <f t="shared" si="118"/>
        <v>0.13881980624894261</v>
      </c>
      <c r="AU182" s="149"/>
      <c r="AV182" s="150">
        <f t="shared" si="119"/>
        <v>1</v>
      </c>
      <c r="AW182" s="151"/>
      <c r="AX182" s="135">
        <v>1991</v>
      </c>
      <c r="AY182" s="135" t="s">
        <v>458</v>
      </c>
      <c r="AZ182" s="135" t="s">
        <v>14</v>
      </c>
      <c r="BA182" s="135" t="s">
        <v>159</v>
      </c>
      <c r="BB182" s="601" t="s">
        <v>401</v>
      </c>
      <c r="BC182" s="146">
        <v>77.857060000000004</v>
      </c>
      <c r="BD182" s="147">
        <v>27.44586</v>
      </c>
      <c r="BE182" s="148">
        <v>27.44586</v>
      </c>
      <c r="BF182" s="146">
        <f t="shared" si="120"/>
        <v>50.411200000000008</v>
      </c>
      <c r="BG182" s="147">
        <f t="shared" si="121"/>
        <v>50.411200000000008</v>
      </c>
      <c r="BH182" s="148"/>
      <c r="BI182" s="149">
        <f t="shared" si="122"/>
        <v>0.64748399181782623</v>
      </c>
      <c r="BJ182" s="149">
        <f t="shared" si="123"/>
        <v>0.64748399181782623</v>
      </c>
      <c r="BK182" s="149"/>
      <c r="BL182" s="150">
        <f t="shared" si="124"/>
        <v>1</v>
      </c>
      <c r="BM182" s="151"/>
    </row>
    <row r="183" spans="1:65" ht="11.45" customHeight="1">
      <c r="A183" s="865">
        <v>1989</v>
      </c>
      <c r="B183" s="99" t="s">
        <v>512</v>
      </c>
      <c r="C183" s="135" t="s">
        <v>458</v>
      </c>
      <c r="D183" s="135" t="s">
        <v>14</v>
      </c>
      <c r="E183" s="135" t="s">
        <v>160</v>
      </c>
      <c r="F183" s="601" t="s">
        <v>401</v>
      </c>
      <c r="G183" s="146">
        <v>34.08907</v>
      </c>
      <c r="H183" s="147">
        <v>17.465489999999999</v>
      </c>
      <c r="I183" s="148">
        <v>17.465489999999999</v>
      </c>
      <c r="J183" s="146">
        <f t="shared" si="105"/>
        <v>16.62358</v>
      </c>
      <c r="K183" s="147">
        <f t="shared" si="106"/>
        <v>16.62358</v>
      </c>
      <c r="L183" s="148"/>
      <c r="M183" s="149">
        <f t="shared" si="107"/>
        <v>0.48765132049656973</v>
      </c>
      <c r="N183" s="149">
        <f t="shared" si="108"/>
        <v>0.48765132049656973</v>
      </c>
      <c r="O183" s="149"/>
      <c r="P183" s="150">
        <f t="shared" si="109"/>
        <v>1</v>
      </c>
      <c r="Q183" s="151"/>
      <c r="R183" s="135">
        <v>1989</v>
      </c>
      <c r="S183" s="135" t="s">
        <v>458</v>
      </c>
      <c r="T183" s="135" t="s">
        <v>14</v>
      </c>
      <c r="U183" s="135" t="s">
        <v>160</v>
      </c>
      <c r="V183" s="601" t="s">
        <v>401</v>
      </c>
      <c r="W183" s="146">
        <v>26.381029999999999</v>
      </c>
      <c r="X183" s="147">
        <v>14.470190000000001</v>
      </c>
      <c r="Y183" s="148">
        <v>14.470190000000001</v>
      </c>
      <c r="Z183" s="146">
        <f t="shared" si="110"/>
        <v>11.910839999999999</v>
      </c>
      <c r="AA183" s="147">
        <f t="shared" si="111"/>
        <v>11.910839999999999</v>
      </c>
      <c r="AB183" s="148"/>
      <c r="AC183" s="149">
        <f t="shared" si="112"/>
        <v>0.45149260661922597</v>
      </c>
      <c r="AD183" s="149">
        <f t="shared" si="113"/>
        <v>0.45149260661922597</v>
      </c>
      <c r="AE183" s="149"/>
      <c r="AF183" s="150">
        <f t="shared" si="114"/>
        <v>1</v>
      </c>
      <c r="AG183" s="151"/>
      <c r="AH183" s="135">
        <v>1989</v>
      </c>
      <c r="AI183" s="135" t="s">
        <v>458</v>
      </c>
      <c r="AJ183" s="135" t="s">
        <v>14</v>
      </c>
      <c r="AK183" s="135" t="s">
        <v>160</v>
      </c>
      <c r="AL183" s="601" t="s">
        <v>401</v>
      </c>
      <c r="AM183" s="146">
        <v>25.804649999999999</v>
      </c>
      <c r="AN183" s="147">
        <v>21.181090000000001</v>
      </c>
      <c r="AO183" s="148">
        <v>21.181090000000001</v>
      </c>
      <c r="AP183" s="146">
        <f t="shared" si="115"/>
        <v>4.6235599999999977</v>
      </c>
      <c r="AQ183" s="147">
        <f t="shared" si="116"/>
        <v>4.6235599999999977</v>
      </c>
      <c r="AR183" s="148"/>
      <c r="AS183" s="149">
        <f t="shared" si="117"/>
        <v>0.17917545868670948</v>
      </c>
      <c r="AT183" s="149">
        <f t="shared" si="118"/>
        <v>0.17917545868670948</v>
      </c>
      <c r="AU183" s="149"/>
      <c r="AV183" s="150">
        <f t="shared" si="119"/>
        <v>1</v>
      </c>
      <c r="AW183" s="151"/>
      <c r="AX183" s="135">
        <v>1989</v>
      </c>
      <c r="AY183" s="135" t="s">
        <v>458</v>
      </c>
      <c r="AZ183" s="135" t="s">
        <v>14</v>
      </c>
      <c r="BA183" s="135" t="s">
        <v>160</v>
      </c>
      <c r="BB183" s="601" t="s">
        <v>401</v>
      </c>
      <c r="BC183" s="146">
        <v>78.373009999999994</v>
      </c>
      <c r="BD183" s="147">
        <v>25.45298</v>
      </c>
      <c r="BE183" s="148">
        <v>25.45298</v>
      </c>
      <c r="BF183" s="146">
        <f t="shared" si="120"/>
        <v>52.920029999999997</v>
      </c>
      <c r="BG183" s="147">
        <f t="shared" si="121"/>
        <v>52.920029999999997</v>
      </c>
      <c r="BH183" s="148"/>
      <c r="BI183" s="149">
        <f t="shared" si="122"/>
        <v>0.67523283844782789</v>
      </c>
      <c r="BJ183" s="149">
        <f t="shared" si="123"/>
        <v>0.67523283844782789</v>
      </c>
      <c r="BK183" s="149"/>
      <c r="BL183" s="150">
        <f t="shared" si="124"/>
        <v>1</v>
      </c>
      <c r="BM183" s="151"/>
    </row>
    <row r="184" spans="1:65" ht="11.45" customHeight="1">
      <c r="A184" s="865">
        <v>1987</v>
      </c>
      <c r="B184" s="99" t="s">
        <v>512</v>
      </c>
      <c r="C184" s="135" t="s">
        <v>458</v>
      </c>
      <c r="D184" s="135" t="s">
        <v>16</v>
      </c>
      <c r="E184" s="135" t="s">
        <v>161</v>
      </c>
      <c r="F184" s="601" t="s">
        <v>401</v>
      </c>
      <c r="G184" s="146">
        <v>34.630130000000001</v>
      </c>
      <c r="H184" s="147">
        <v>19.252220000000001</v>
      </c>
      <c r="I184" s="148">
        <v>19.252220000000001</v>
      </c>
      <c r="J184" s="146">
        <f t="shared" si="105"/>
        <v>15.37791</v>
      </c>
      <c r="K184" s="147">
        <f t="shared" si="106"/>
        <v>15.37791</v>
      </c>
      <c r="L184" s="148"/>
      <c r="M184" s="149">
        <f t="shared" si="107"/>
        <v>0.44406157297128251</v>
      </c>
      <c r="N184" s="149">
        <f t="shared" si="108"/>
        <v>0.44406157297128251</v>
      </c>
      <c r="O184" s="149"/>
      <c r="P184" s="150">
        <f t="shared" si="109"/>
        <v>1</v>
      </c>
      <c r="Q184" s="151"/>
      <c r="R184" s="135">
        <v>1987</v>
      </c>
      <c r="S184" s="135" t="s">
        <v>458</v>
      </c>
      <c r="T184" s="135" t="s">
        <v>16</v>
      </c>
      <c r="U184" s="135" t="s">
        <v>161</v>
      </c>
      <c r="V184" s="601" t="s">
        <v>401</v>
      </c>
      <c r="W184" s="146">
        <v>27.442710000000002</v>
      </c>
      <c r="X184" s="147">
        <v>17.304279999999999</v>
      </c>
      <c r="Y184" s="148">
        <v>17.304279999999999</v>
      </c>
      <c r="Z184" s="146">
        <f t="shared" si="110"/>
        <v>10.138430000000003</v>
      </c>
      <c r="AA184" s="147">
        <f t="shared" si="111"/>
        <v>10.138430000000003</v>
      </c>
      <c r="AB184" s="148"/>
      <c r="AC184" s="149">
        <f t="shared" si="112"/>
        <v>0.36943982573149675</v>
      </c>
      <c r="AD184" s="149">
        <f t="shared" si="113"/>
        <v>0.36943982573149675</v>
      </c>
      <c r="AE184" s="149"/>
      <c r="AF184" s="150">
        <f t="shared" si="114"/>
        <v>1</v>
      </c>
      <c r="AG184" s="151"/>
      <c r="AH184" s="135">
        <v>1987</v>
      </c>
      <c r="AI184" s="135" t="s">
        <v>458</v>
      </c>
      <c r="AJ184" s="135" t="s">
        <v>16</v>
      </c>
      <c r="AK184" s="135" t="s">
        <v>161</v>
      </c>
      <c r="AL184" s="601" t="s">
        <v>401</v>
      </c>
      <c r="AM184" s="146">
        <v>26.848549999999999</v>
      </c>
      <c r="AN184" s="147">
        <v>22.70326</v>
      </c>
      <c r="AO184" s="148">
        <v>22.70326</v>
      </c>
      <c r="AP184" s="146">
        <f t="shared" si="115"/>
        <v>4.1452899999999993</v>
      </c>
      <c r="AQ184" s="147">
        <f t="shared" si="116"/>
        <v>4.1452899999999993</v>
      </c>
      <c r="AR184" s="148"/>
      <c r="AS184" s="149">
        <f t="shared" si="117"/>
        <v>0.1543953025396157</v>
      </c>
      <c r="AT184" s="149">
        <f t="shared" si="118"/>
        <v>0.1543953025396157</v>
      </c>
      <c r="AU184" s="149"/>
      <c r="AV184" s="150">
        <f t="shared" si="119"/>
        <v>1</v>
      </c>
      <c r="AW184" s="151"/>
      <c r="AX184" s="135">
        <v>1987</v>
      </c>
      <c r="AY184" s="135" t="s">
        <v>458</v>
      </c>
      <c r="AZ184" s="135" t="s">
        <v>16</v>
      </c>
      <c r="BA184" s="135" t="s">
        <v>161</v>
      </c>
      <c r="BB184" s="601" t="s">
        <v>401</v>
      </c>
      <c r="BC184" s="146">
        <v>76.573459999999997</v>
      </c>
      <c r="BD184" s="147">
        <v>22.76698</v>
      </c>
      <c r="BE184" s="148">
        <v>22.76698</v>
      </c>
      <c r="BF184" s="146">
        <f t="shared" si="120"/>
        <v>53.806479999999993</v>
      </c>
      <c r="BG184" s="147">
        <f t="shared" si="121"/>
        <v>53.806479999999993</v>
      </c>
      <c r="BH184" s="148"/>
      <c r="BI184" s="149">
        <f t="shared" si="122"/>
        <v>0.70267792522370021</v>
      </c>
      <c r="BJ184" s="149">
        <f t="shared" si="123"/>
        <v>0.70267792522370021</v>
      </c>
      <c r="BK184" s="149"/>
      <c r="BL184" s="150">
        <f t="shared" si="124"/>
        <v>1</v>
      </c>
      <c r="BM184" s="151"/>
    </row>
    <row r="185" spans="1:65" ht="11.45" customHeight="1">
      <c r="A185" s="867">
        <v>1986</v>
      </c>
      <c r="B185" s="174" t="s">
        <v>512</v>
      </c>
      <c r="C185" s="173" t="s">
        <v>458</v>
      </c>
      <c r="D185" s="173" t="s">
        <v>16</v>
      </c>
      <c r="E185" s="173" t="s">
        <v>162</v>
      </c>
      <c r="F185" s="602" t="s">
        <v>401</v>
      </c>
      <c r="G185" s="607">
        <v>33.373089999999998</v>
      </c>
      <c r="H185" s="608">
        <v>17.385929999999998</v>
      </c>
      <c r="I185" s="609">
        <v>17.385929999999998</v>
      </c>
      <c r="J185" s="175">
        <f t="shared" si="105"/>
        <v>15.987159999999999</v>
      </c>
      <c r="K185" s="176">
        <f t="shared" si="106"/>
        <v>15.987159999999999</v>
      </c>
      <c r="L185" s="177"/>
      <c r="M185" s="178">
        <f t="shared" si="107"/>
        <v>0.47904344488328771</v>
      </c>
      <c r="N185" s="178">
        <f t="shared" si="108"/>
        <v>0.47904344488328771</v>
      </c>
      <c r="O185" s="178"/>
      <c r="P185" s="179">
        <f t="shared" si="109"/>
        <v>1</v>
      </c>
      <c r="Q185" s="180"/>
      <c r="R185" s="173">
        <v>1986</v>
      </c>
      <c r="S185" s="173" t="s">
        <v>458</v>
      </c>
      <c r="T185" s="173" t="s">
        <v>16</v>
      </c>
      <c r="U185" s="173" t="s">
        <v>162</v>
      </c>
      <c r="V185" s="602" t="s">
        <v>401</v>
      </c>
      <c r="W185" s="607">
        <v>28.165970000000002</v>
      </c>
      <c r="X185" s="608">
        <v>15.984859999999999</v>
      </c>
      <c r="Y185" s="609">
        <v>15.984859999999999</v>
      </c>
      <c r="Z185" s="175">
        <f t="shared" si="110"/>
        <v>12.181110000000002</v>
      </c>
      <c r="AA185" s="176">
        <f t="shared" si="111"/>
        <v>12.181110000000002</v>
      </c>
      <c r="AB185" s="177"/>
      <c r="AC185" s="178">
        <f t="shared" si="112"/>
        <v>0.43247614053412686</v>
      </c>
      <c r="AD185" s="178">
        <f t="shared" si="113"/>
        <v>0.43247614053412686</v>
      </c>
      <c r="AE185" s="178"/>
      <c r="AF185" s="179">
        <f t="shared" si="114"/>
        <v>1</v>
      </c>
      <c r="AG185" s="180"/>
      <c r="AH185" s="173">
        <v>1986</v>
      </c>
      <c r="AI185" s="173" t="s">
        <v>458</v>
      </c>
      <c r="AJ185" s="173" t="s">
        <v>16</v>
      </c>
      <c r="AK185" s="173" t="s">
        <v>162</v>
      </c>
      <c r="AL185" s="602" t="s">
        <v>401</v>
      </c>
      <c r="AM185" s="607">
        <v>23.22626</v>
      </c>
      <c r="AN185" s="608">
        <v>18.49699</v>
      </c>
      <c r="AO185" s="609">
        <v>18.49699</v>
      </c>
      <c r="AP185" s="175">
        <f t="shared" si="115"/>
        <v>4.7292699999999996</v>
      </c>
      <c r="AQ185" s="176">
        <f t="shared" si="116"/>
        <v>4.7292699999999996</v>
      </c>
      <c r="AR185" s="177"/>
      <c r="AS185" s="178">
        <f t="shared" si="117"/>
        <v>0.20361737102744909</v>
      </c>
      <c r="AT185" s="178">
        <f t="shared" si="118"/>
        <v>0.20361737102744909</v>
      </c>
      <c r="AU185" s="178"/>
      <c r="AV185" s="179">
        <f t="shared" si="119"/>
        <v>1</v>
      </c>
      <c r="AW185" s="180"/>
      <c r="AX185" s="173">
        <v>1986</v>
      </c>
      <c r="AY185" s="173" t="s">
        <v>458</v>
      </c>
      <c r="AZ185" s="173" t="s">
        <v>16</v>
      </c>
      <c r="BA185" s="173" t="s">
        <v>162</v>
      </c>
      <c r="BB185" s="602" t="s">
        <v>401</v>
      </c>
      <c r="BC185" s="607">
        <v>78.199969999999993</v>
      </c>
      <c r="BD185" s="608">
        <v>22.129239999999999</v>
      </c>
      <c r="BE185" s="609">
        <v>22.129239999999999</v>
      </c>
      <c r="BF185" s="175">
        <f t="shared" si="120"/>
        <v>56.070729999999998</v>
      </c>
      <c r="BG185" s="176">
        <f t="shared" si="121"/>
        <v>56.070729999999998</v>
      </c>
      <c r="BH185" s="177"/>
      <c r="BI185" s="178">
        <f t="shared" si="122"/>
        <v>0.71701728274320309</v>
      </c>
      <c r="BJ185" s="178">
        <f t="shared" si="123"/>
        <v>0.71701728274320309</v>
      </c>
      <c r="BK185" s="178"/>
      <c r="BL185" s="179">
        <f t="shared" si="124"/>
        <v>1</v>
      </c>
      <c r="BM185" s="180"/>
    </row>
    <row r="186" spans="1:65" ht="11.45" customHeight="1">
      <c r="A186" s="663">
        <v>2008</v>
      </c>
      <c r="B186" s="87" t="s">
        <v>519</v>
      </c>
      <c r="C186" s="82" t="s">
        <v>459</v>
      </c>
      <c r="D186" s="82" t="s">
        <v>6</v>
      </c>
      <c r="E186" s="82" t="s">
        <v>164</v>
      </c>
      <c r="F186" s="506" t="s">
        <v>313</v>
      </c>
      <c r="G186" s="513">
        <v>24.898099999999999</v>
      </c>
      <c r="H186" s="514">
        <v>13.78227</v>
      </c>
      <c r="I186" s="515">
        <v>17.561140000000002</v>
      </c>
      <c r="J186" s="124">
        <f t="shared" si="105"/>
        <v>7.3369599999999977</v>
      </c>
      <c r="K186" s="125">
        <f t="shared" si="106"/>
        <v>11.115829999999999</v>
      </c>
      <c r="L186" s="126">
        <f t="shared" si="106"/>
        <v>-3.7788700000000013</v>
      </c>
      <c r="M186" s="127">
        <f t="shared" si="107"/>
        <v>0.2946795136978323</v>
      </c>
      <c r="N186" s="127">
        <f t="shared" si="108"/>
        <v>0.44645294219237608</v>
      </c>
      <c r="O186" s="127">
        <f t="shared" ref="O186:O239" si="125">(H186-I186)/G186</f>
        <v>-0.15177342849454381</v>
      </c>
      <c r="P186" s="128">
        <f t="shared" si="109"/>
        <v>1.5150457410153528</v>
      </c>
      <c r="Q186" s="129">
        <f t="shared" ref="Q186:Q239" si="126">(H186-I186)/(G186-I186)</f>
        <v>-0.51504574101535272</v>
      </c>
      <c r="R186" s="82">
        <v>2008</v>
      </c>
      <c r="S186" s="82" t="s">
        <v>459</v>
      </c>
      <c r="T186" s="82" t="s">
        <v>6</v>
      </c>
      <c r="U186" s="82" t="s">
        <v>164</v>
      </c>
      <c r="V186" s="506" t="s">
        <v>313</v>
      </c>
      <c r="W186" s="513">
        <v>18.992920000000002</v>
      </c>
      <c r="X186" s="514">
        <v>12.26125</v>
      </c>
      <c r="Y186" s="515">
        <v>15.41338</v>
      </c>
      <c r="Z186" s="124">
        <f t="shared" si="110"/>
        <v>3.5795400000000015</v>
      </c>
      <c r="AA186" s="125">
        <f t="shared" si="111"/>
        <v>6.7316700000000012</v>
      </c>
      <c r="AB186" s="126">
        <f t="shared" si="111"/>
        <v>-3.1521299999999997</v>
      </c>
      <c r="AC186" s="127">
        <f t="shared" si="112"/>
        <v>0.18846707088746761</v>
      </c>
      <c r="AD186" s="127">
        <f t="shared" si="113"/>
        <v>0.35443049304688279</v>
      </c>
      <c r="AE186" s="127">
        <f t="shared" ref="AE186:AE239" si="127">(X186-Y186)/W186</f>
        <v>-0.16596342215941515</v>
      </c>
      <c r="AF186" s="128">
        <f t="shared" si="114"/>
        <v>1.880596389480212</v>
      </c>
      <c r="AG186" s="129">
        <f t="shared" ref="AG186:AG239" si="128">(X186-Y186)/(W186-Y186)</f>
        <v>-0.88059638948021213</v>
      </c>
      <c r="AH186" s="82">
        <v>2008</v>
      </c>
      <c r="AI186" s="82" t="s">
        <v>459</v>
      </c>
      <c r="AJ186" s="82" t="s">
        <v>6</v>
      </c>
      <c r="AK186" s="82" t="s">
        <v>164</v>
      </c>
      <c r="AL186" s="506" t="s">
        <v>313</v>
      </c>
      <c r="AM186" s="513">
        <v>18.330919999999999</v>
      </c>
      <c r="AN186" s="514">
        <v>14.471780000000001</v>
      </c>
      <c r="AO186" s="515">
        <v>19.44042</v>
      </c>
      <c r="AP186" s="124">
        <f t="shared" si="115"/>
        <v>-1.1095000000000006</v>
      </c>
      <c r="AQ186" s="125">
        <f t="shared" si="116"/>
        <v>3.8591399999999982</v>
      </c>
      <c r="AR186" s="126">
        <f t="shared" si="116"/>
        <v>-4.9686399999999988</v>
      </c>
      <c r="AS186" s="127">
        <f t="shared" si="117"/>
        <v>-6.0526149260375403E-2</v>
      </c>
      <c r="AT186" s="127">
        <f t="shared" si="118"/>
        <v>0.21052625836564659</v>
      </c>
      <c r="AU186" s="127">
        <f t="shared" ref="AU186:AU239" si="129">(AN186-AO186)/AM186</f>
        <v>-0.27105240762602201</v>
      </c>
      <c r="AV186" s="128">
        <f t="shared" si="119"/>
        <v>-3.4782694907616007</v>
      </c>
      <c r="AW186" s="129">
        <f t="shared" ref="AW186:AW239" si="130">(AN186-AO186)/(AM186-AO186)</f>
        <v>4.4782694907616012</v>
      </c>
      <c r="AX186" s="82">
        <v>2008</v>
      </c>
      <c r="AY186" s="82" t="s">
        <v>459</v>
      </c>
      <c r="AZ186" s="82" t="s">
        <v>6</v>
      </c>
      <c r="BA186" s="82" t="s">
        <v>164</v>
      </c>
      <c r="BB186" s="506" t="s">
        <v>313</v>
      </c>
      <c r="BC186" s="513">
        <v>50.83643</v>
      </c>
      <c r="BD186" s="514">
        <v>17.23978</v>
      </c>
      <c r="BE186" s="515">
        <v>22.118960000000001</v>
      </c>
      <c r="BF186" s="124">
        <f t="shared" si="120"/>
        <v>28.717469999999999</v>
      </c>
      <c r="BG186" s="125">
        <f t="shared" si="121"/>
        <v>33.596649999999997</v>
      </c>
      <c r="BH186" s="126">
        <f t="shared" si="121"/>
        <v>-4.8791800000000016</v>
      </c>
      <c r="BI186" s="127">
        <f t="shared" si="122"/>
        <v>0.56489942350397149</v>
      </c>
      <c r="BJ186" s="127">
        <f t="shared" si="123"/>
        <v>0.66087744556413575</v>
      </c>
      <c r="BK186" s="127">
        <f t="shared" ref="BK186:BK239" si="131">(BD186-BE186)/BC186</f>
        <v>-9.597802206016437E-2</v>
      </c>
      <c r="BL186" s="128">
        <f t="shared" si="124"/>
        <v>1.1699028500769739</v>
      </c>
      <c r="BM186" s="129">
        <f t="shared" ref="BM186:BM239" si="132">(BD186-BE186)/(BC186-BE186)</f>
        <v>-0.16990285007697412</v>
      </c>
    </row>
    <row r="187" spans="1:65" ht="11.45" customHeight="1">
      <c r="A187" s="661">
        <v>2013</v>
      </c>
      <c r="B187" s="359" t="s">
        <v>710</v>
      </c>
      <c r="C187" s="116" t="s">
        <v>709</v>
      </c>
      <c r="D187" s="116" t="s">
        <v>20</v>
      </c>
      <c r="E187" s="116" t="s">
        <v>711</v>
      </c>
      <c r="F187" s="505" t="s">
        <v>313</v>
      </c>
      <c r="G187" s="513">
        <v>37.261290000000002</v>
      </c>
      <c r="H187" s="514">
        <v>17.135339999999999</v>
      </c>
      <c r="I187" s="515">
        <v>20.095050000000001</v>
      </c>
      <c r="J187" s="514">
        <f t="shared" si="105"/>
        <v>17.166240000000002</v>
      </c>
      <c r="K187" s="514">
        <f t="shared" si="106"/>
        <v>20.125950000000003</v>
      </c>
      <c r="L187" s="514">
        <f t="shared" si="106"/>
        <v>-2.9597100000000012</v>
      </c>
      <c r="M187" s="516">
        <f t="shared" si="107"/>
        <v>0.46069902571811122</v>
      </c>
      <c r="N187" s="517">
        <f t="shared" si="108"/>
        <v>0.54013025313938412</v>
      </c>
      <c r="O187" s="518">
        <f t="shared" si="125"/>
        <v>-7.9431227421272885E-2</v>
      </c>
      <c r="P187" s="516">
        <f t="shared" si="109"/>
        <v>1.1724145765176299</v>
      </c>
      <c r="Q187" s="518">
        <f t="shared" si="126"/>
        <v>-0.17241457651763001</v>
      </c>
      <c r="R187" s="661">
        <v>2013</v>
      </c>
      <c r="S187" s="116" t="s">
        <v>709</v>
      </c>
      <c r="T187" s="116" t="s">
        <v>20</v>
      </c>
      <c r="U187" s="116" t="s">
        <v>711</v>
      </c>
      <c r="V187" s="505" t="s">
        <v>313</v>
      </c>
      <c r="W187" s="513">
        <v>25.133389999999999</v>
      </c>
      <c r="X187" s="514">
        <v>13.61412</v>
      </c>
      <c r="Y187" s="515">
        <v>16.814509999999999</v>
      </c>
      <c r="Z187" s="514">
        <f t="shared" si="110"/>
        <v>8.3188800000000001</v>
      </c>
      <c r="AA187" s="514">
        <f t="shared" si="111"/>
        <v>11.519269999999999</v>
      </c>
      <c r="AB187" s="514">
        <f t="shared" si="111"/>
        <v>-3.2003899999999987</v>
      </c>
      <c r="AC187" s="516">
        <f t="shared" si="112"/>
        <v>0.33098917416233942</v>
      </c>
      <c r="AD187" s="517">
        <f t="shared" si="113"/>
        <v>0.45832535921338108</v>
      </c>
      <c r="AE187" s="518">
        <f t="shared" si="127"/>
        <v>-0.12733618505104161</v>
      </c>
      <c r="AF187" s="516">
        <f t="shared" si="114"/>
        <v>1.3847140480449289</v>
      </c>
      <c r="AG187" s="518">
        <f t="shared" si="128"/>
        <v>-0.38471404804492898</v>
      </c>
      <c r="AH187" s="661">
        <v>2013</v>
      </c>
      <c r="AI187" s="116" t="s">
        <v>709</v>
      </c>
      <c r="AJ187" s="116" t="s">
        <v>20</v>
      </c>
      <c r="AK187" s="116" t="s">
        <v>711</v>
      </c>
      <c r="AL187" s="505" t="s">
        <v>313</v>
      </c>
      <c r="AM187" s="513">
        <v>31.156300000000002</v>
      </c>
      <c r="AN187" s="514">
        <v>17.751750000000001</v>
      </c>
      <c r="AO187" s="515">
        <v>22.548380000000002</v>
      </c>
      <c r="AP187" s="513">
        <f t="shared" si="115"/>
        <v>8.60792</v>
      </c>
      <c r="AQ187" s="514">
        <f t="shared" si="116"/>
        <v>13.40455</v>
      </c>
      <c r="AR187" s="515">
        <f t="shared" si="116"/>
        <v>-4.7966300000000004</v>
      </c>
      <c r="AS187" s="517">
        <f t="shared" si="117"/>
        <v>0.27628184347948886</v>
      </c>
      <c r="AT187" s="517">
        <f t="shared" si="118"/>
        <v>0.43023561847844577</v>
      </c>
      <c r="AU187" s="517">
        <f t="shared" si="129"/>
        <v>-0.15395377499895688</v>
      </c>
      <c r="AV187" s="516">
        <f t="shared" si="119"/>
        <v>1.5572345003206349</v>
      </c>
      <c r="AW187" s="518">
        <f t="shared" si="130"/>
        <v>-0.55723450032063504</v>
      </c>
      <c r="AX187" s="661">
        <v>2013</v>
      </c>
      <c r="AY187" s="116" t="s">
        <v>709</v>
      </c>
      <c r="AZ187" s="116" t="s">
        <v>20</v>
      </c>
      <c r="BA187" s="116" t="s">
        <v>711</v>
      </c>
      <c r="BB187" s="505" t="s">
        <v>313</v>
      </c>
      <c r="BC187" s="513">
        <v>81.245930000000001</v>
      </c>
      <c r="BD187" s="514">
        <v>27.899889999999999</v>
      </c>
      <c r="BE187" s="515">
        <v>28.54599</v>
      </c>
      <c r="BF187" s="513">
        <f t="shared" si="120"/>
        <v>52.699939999999998</v>
      </c>
      <c r="BG187" s="514">
        <f t="shared" si="121"/>
        <v>53.346040000000002</v>
      </c>
      <c r="BH187" s="515">
        <f t="shared" si="121"/>
        <v>-0.64610000000000056</v>
      </c>
      <c r="BI187" s="517">
        <f t="shared" si="122"/>
        <v>0.64864713838588584</v>
      </c>
      <c r="BJ187" s="517">
        <f t="shared" si="123"/>
        <v>0.65659953673987115</v>
      </c>
      <c r="BK187" s="517">
        <f t="shared" si="131"/>
        <v>-7.9523983539852468E-3</v>
      </c>
      <c r="BL187" s="516">
        <f t="shared" si="124"/>
        <v>1.0122599760075628</v>
      </c>
      <c r="BM187" s="518">
        <f t="shared" si="132"/>
        <v>-1.2259976007562828E-2</v>
      </c>
    </row>
    <row r="188" spans="1:65" ht="11.45" customHeight="1">
      <c r="A188" s="662">
        <v>2010</v>
      </c>
      <c r="B188" s="91" t="s">
        <v>710</v>
      </c>
      <c r="C188" s="121" t="s">
        <v>709</v>
      </c>
      <c r="D188" s="121" t="s">
        <v>4</v>
      </c>
      <c r="E188" s="121" t="s">
        <v>712</v>
      </c>
      <c r="F188" s="507" t="s">
        <v>313</v>
      </c>
      <c r="G188" s="337">
        <v>42.021210000000004</v>
      </c>
      <c r="H188" s="338">
        <v>17.36957</v>
      </c>
      <c r="I188" s="525">
        <v>19.29946</v>
      </c>
      <c r="J188" s="338">
        <f t="shared" si="105"/>
        <v>22.721750000000004</v>
      </c>
      <c r="K188" s="338">
        <f t="shared" si="106"/>
        <v>24.651640000000004</v>
      </c>
      <c r="L188" s="338">
        <f t="shared" si="106"/>
        <v>-1.9298900000000003</v>
      </c>
      <c r="M188" s="526">
        <f t="shared" si="107"/>
        <v>0.54072098352236886</v>
      </c>
      <c r="N188" s="341">
        <f t="shared" si="108"/>
        <v>0.58664755250979217</v>
      </c>
      <c r="O188" s="527">
        <f t="shared" si="125"/>
        <v>-4.5926568987423262E-2</v>
      </c>
      <c r="P188" s="526">
        <f t="shared" si="109"/>
        <v>1.0849357993992541</v>
      </c>
      <c r="Q188" s="527">
        <f t="shared" si="126"/>
        <v>-8.4935799399254025E-2</v>
      </c>
      <c r="R188" s="662">
        <v>2010</v>
      </c>
      <c r="S188" s="121" t="s">
        <v>709</v>
      </c>
      <c r="T188" s="121" t="s">
        <v>4</v>
      </c>
      <c r="U188" s="121" t="s">
        <v>712</v>
      </c>
      <c r="V188" s="507" t="s">
        <v>313</v>
      </c>
      <c r="W188" s="337">
        <v>31.789169999999999</v>
      </c>
      <c r="X188" s="338">
        <v>16.800170000000001</v>
      </c>
      <c r="Y188" s="525">
        <v>18.935669999999998</v>
      </c>
      <c r="Z188" s="338">
        <f t="shared" si="110"/>
        <v>12.8535</v>
      </c>
      <c r="AA188" s="338">
        <f t="shared" si="111"/>
        <v>14.988999999999997</v>
      </c>
      <c r="AB188" s="338">
        <f t="shared" si="111"/>
        <v>-2.1354999999999968</v>
      </c>
      <c r="AC188" s="526">
        <f t="shared" si="112"/>
        <v>0.40433581625440368</v>
      </c>
      <c r="AD188" s="341">
        <f t="shared" si="113"/>
        <v>0.47151278249793871</v>
      </c>
      <c r="AE188" s="527">
        <f t="shared" si="127"/>
        <v>-6.7176966243535044E-2</v>
      </c>
      <c r="AF188" s="526">
        <f t="shared" si="114"/>
        <v>1.1661415178745087</v>
      </c>
      <c r="AG188" s="527">
        <f t="shared" si="128"/>
        <v>-0.16614151787450865</v>
      </c>
      <c r="AH188" s="662">
        <v>2010</v>
      </c>
      <c r="AI188" s="121" t="s">
        <v>709</v>
      </c>
      <c r="AJ188" s="121" t="s">
        <v>4</v>
      </c>
      <c r="AK188" s="121" t="s">
        <v>712</v>
      </c>
      <c r="AL188" s="507" t="s">
        <v>313</v>
      </c>
      <c r="AM188" s="337">
        <v>34.364460000000001</v>
      </c>
      <c r="AN188" s="338">
        <v>20.534680000000002</v>
      </c>
      <c r="AO188" s="525">
        <v>23.86354</v>
      </c>
      <c r="AP188" s="337">
        <f t="shared" si="115"/>
        <v>10.500920000000001</v>
      </c>
      <c r="AQ188" s="338">
        <f t="shared" si="116"/>
        <v>13.82978</v>
      </c>
      <c r="AR188" s="525">
        <f t="shared" si="116"/>
        <v>-3.3288599999999988</v>
      </c>
      <c r="AS188" s="341">
        <f t="shared" si="117"/>
        <v>0.30557500394302722</v>
      </c>
      <c r="AT188" s="341">
        <f t="shared" si="118"/>
        <v>0.40244426945745687</v>
      </c>
      <c r="AU188" s="341">
        <f t="shared" si="129"/>
        <v>-9.6869265514429689E-2</v>
      </c>
      <c r="AV188" s="526">
        <f t="shared" si="119"/>
        <v>1.3170065099057986</v>
      </c>
      <c r="AW188" s="527">
        <f t="shared" si="130"/>
        <v>-0.31700650990579859</v>
      </c>
      <c r="AX188" s="662">
        <v>2010</v>
      </c>
      <c r="AY188" s="121" t="s">
        <v>709</v>
      </c>
      <c r="AZ188" s="121" t="s">
        <v>4</v>
      </c>
      <c r="BA188" s="121" t="s">
        <v>712</v>
      </c>
      <c r="BB188" s="507" t="s">
        <v>313</v>
      </c>
      <c r="BC188" s="337">
        <v>84.322689999999994</v>
      </c>
      <c r="BD188" s="338">
        <v>16.222349999999999</v>
      </c>
      <c r="BE188" s="525">
        <v>16.088249999999999</v>
      </c>
      <c r="BF188" s="337">
        <f t="shared" si="120"/>
        <v>68.234439999999992</v>
      </c>
      <c r="BG188" s="338">
        <f t="shared" si="121"/>
        <v>68.100339999999989</v>
      </c>
      <c r="BH188" s="525">
        <f t="shared" si="121"/>
        <v>0.13410000000000011</v>
      </c>
      <c r="BI188" s="341">
        <f t="shared" si="122"/>
        <v>0.80920615791550288</v>
      </c>
      <c r="BJ188" s="341">
        <f t="shared" si="123"/>
        <v>0.8076158386313339</v>
      </c>
      <c r="BK188" s="341">
        <f t="shared" si="131"/>
        <v>1.5903192841689481E-3</v>
      </c>
      <c r="BL188" s="526">
        <f t="shared" si="124"/>
        <v>0.99803471677938582</v>
      </c>
      <c r="BM188" s="527">
        <f t="shared" si="132"/>
        <v>1.9652832206141081E-3</v>
      </c>
    </row>
    <row r="189" spans="1:65" ht="11.45" customHeight="1">
      <c r="A189" s="661">
        <v>2013</v>
      </c>
      <c r="B189" s="88" t="s">
        <v>512</v>
      </c>
      <c r="C189" s="117" t="s">
        <v>460</v>
      </c>
      <c r="D189" s="117" t="s">
        <v>20</v>
      </c>
      <c r="E189" s="117" t="s">
        <v>165</v>
      </c>
      <c r="F189" s="505" t="s">
        <v>313</v>
      </c>
      <c r="G189" s="513">
        <v>37.559379999999997</v>
      </c>
      <c r="H189" s="514">
        <v>10.71866</v>
      </c>
      <c r="I189" s="515">
        <v>16.438590000000001</v>
      </c>
      <c r="J189" s="528">
        <f t="shared" si="105"/>
        <v>21.120789999999996</v>
      </c>
      <c r="K189" s="529">
        <f t="shared" si="106"/>
        <v>26.840719999999997</v>
      </c>
      <c r="L189" s="530">
        <f t="shared" si="106"/>
        <v>-5.7199300000000015</v>
      </c>
      <c r="M189" s="531">
        <f t="shared" si="107"/>
        <v>0.56233063485073498</v>
      </c>
      <c r="N189" s="531">
        <f t="shared" si="108"/>
        <v>0.71462095487199206</v>
      </c>
      <c r="O189" s="531">
        <f t="shared" si="125"/>
        <v>-0.15229032002125706</v>
      </c>
      <c r="P189" s="128">
        <f t="shared" si="109"/>
        <v>1.2708198888393853</v>
      </c>
      <c r="Q189" s="129">
        <f t="shared" si="126"/>
        <v>-0.2708198888393854</v>
      </c>
      <c r="R189" s="117">
        <v>2013</v>
      </c>
      <c r="S189" s="117" t="s">
        <v>460</v>
      </c>
      <c r="T189" s="117" t="s">
        <v>20</v>
      </c>
      <c r="U189" s="117" t="s">
        <v>165</v>
      </c>
      <c r="V189" s="505" t="s">
        <v>313</v>
      </c>
      <c r="W189" s="513">
        <v>27.45861</v>
      </c>
      <c r="X189" s="514">
        <v>10.1333</v>
      </c>
      <c r="Y189" s="515">
        <v>15.73779</v>
      </c>
      <c r="Z189" s="528">
        <f t="shared" si="110"/>
        <v>11.72082</v>
      </c>
      <c r="AA189" s="529">
        <f t="shared" si="111"/>
        <v>17.325310000000002</v>
      </c>
      <c r="AB189" s="530">
        <f t="shared" si="111"/>
        <v>-5.6044900000000002</v>
      </c>
      <c r="AC189" s="531">
        <f t="shared" si="112"/>
        <v>0.42685409057486884</v>
      </c>
      <c r="AD189" s="531">
        <f t="shared" si="113"/>
        <v>0.63096092628141054</v>
      </c>
      <c r="AE189" s="531">
        <f t="shared" si="127"/>
        <v>-0.20410683570654159</v>
      </c>
      <c r="AF189" s="532">
        <f t="shared" si="114"/>
        <v>1.4781653502058731</v>
      </c>
      <c r="AG189" s="533">
        <f t="shared" si="128"/>
        <v>-0.47816535020587297</v>
      </c>
      <c r="AH189" s="117">
        <v>2013</v>
      </c>
      <c r="AI189" s="117" t="s">
        <v>460</v>
      </c>
      <c r="AJ189" s="117" t="s">
        <v>20</v>
      </c>
      <c r="AK189" s="117" t="s">
        <v>165</v>
      </c>
      <c r="AL189" s="505" t="s">
        <v>313</v>
      </c>
      <c r="AM189" s="513">
        <v>36.629300000000001</v>
      </c>
      <c r="AN189" s="514">
        <v>16.72503</v>
      </c>
      <c r="AO189" s="515">
        <v>24.297619999999998</v>
      </c>
      <c r="AP189" s="528">
        <f t="shared" si="115"/>
        <v>12.331680000000002</v>
      </c>
      <c r="AQ189" s="529">
        <f t="shared" si="116"/>
        <v>19.90427</v>
      </c>
      <c r="AR189" s="530">
        <f t="shared" si="116"/>
        <v>-7.5725899999999982</v>
      </c>
      <c r="AS189" s="531">
        <f t="shared" si="117"/>
        <v>0.33666163426546514</v>
      </c>
      <c r="AT189" s="531">
        <f t="shared" si="118"/>
        <v>0.54339749872369936</v>
      </c>
      <c r="AU189" s="531">
        <f t="shared" si="129"/>
        <v>-0.20673586445823419</v>
      </c>
      <c r="AV189" s="532">
        <f t="shared" si="119"/>
        <v>1.6140761031749118</v>
      </c>
      <c r="AW189" s="533">
        <f t="shared" si="130"/>
        <v>-0.61407610317491179</v>
      </c>
      <c r="AX189" s="117">
        <v>2013</v>
      </c>
      <c r="AY189" s="117" t="s">
        <v>460</v>
      </c>
      <c r="AZ189" s="117" t="s">
        <v>20</v>
      </c>
      <c r="BA189" s="117" t="s">
        <v>165</v>
      </c>
      <c r="BB189" s="505" t="s">
        <v>313</v>
      </c>
      <c r="BC189" s="513">
        <v>84.150980000000004</v>
      </c>
      <c r="BD189" s="514">
        <v>4.7992739999999996</v>
      </c>
      <c r="BE189" s="515">
        <v>8.4014959999999999</v>
      </c>
      <c r="BF189" s="528">
        <f t="shared" si="120"/>
        <v>75.74948400000001</v>
      </c>
      <c r="BG189" s="529">
        <f t="shared" si="121"/>
        <v>79.351706000000007</v>
      </c>
      <c r="BH189" s="530">
        <f t="shared" si="121"/>
        <v>-3.6022220000000003</v>
      </c>
      <c r="BI189" s="531">
        <f t="shared" si="122"/>
        <v>0.90016163804628302</v>
      </c>
      <c r="BJ189" s="531">
        <f t="shared" si="123"/>
        <v>0.94296829341737909</v>
      </c>
      <c r="BK189" s="531">
        <f t="shared" si="131"/>
        <v>-4.2806655371096097E-2</v>
      </c>
      <c r="BL189" s="532">
        <f t="shared" si="124"/>
        <v>1.0475544097435701</v>
      </c>
      <c r="BM189" s="533">
        <f t="shared" si="132"/>
        <v>-4.7554409743570003E-2</v>
      </c>
    </row>
    <row r="190" spans="1:65" ht="11.45" customHeight="1">
      <c r="A190" s="663">
        <v>2010</v>
      </c>
      <c r="B190" s="87" t="s">
        <v>512</v>
      </c>
      <c r="C190" s="82" t="s">
        <v>460</v>
      </c>
      <c r="D190" s="82" t="s">
        <v>4</v>
      </c>
      <c r="E190" s="82" t="s">
        <v>166</v>
      </c>
      <c r="F190" s="506" t="s">
        <v>313</v>
      </c>
      <c r="G190" s="124">
        <v>35.668509999999998</v>
      </c>
      <c r="H190" s="125">
        <v>8.8212399999999995</v>
      </c>
      <c r="I190" s="126">
        <v>13.542199999999999</v>
      </c>
      <c r="J190" s="124">
        <f t="shared" si="105"/>
        <v>22.126309999999997</v>
      </c>
      <c r="K190" s="125">
        <f t="shared" si="106"/>
        <v>26.847269999999998</v>
      </c>
      <c r="L190" s="126">
        <f t="shared" si="106"/>
        <v>-4.7209599999999998</v>
      </c>
      <c r="M190" s="314">
        <f t="shared" si="107"/>
        <v>0.6203317716383443</v>
      </c>
      <c r="N190" s="314">
        <f t="shared" si="108"/>
        <v>0.75268829564229067</v>
      </c>
      <c r="O190" s="314">
        <f t="shared" si="125"/>
        <v>-0.13235652400394635</v>
      </c>
      <c r="P190" s="128">
        <f t="shared" si="109"/>
        <v>1.2133640900809941</v>
      </c>
      <c r="Q190" s="129">
        <f t="shared" si="126"/>
        <v>-0.21336409008099411</v>
      </c>
      <c r="R190" s="82">
        <v>2010</v>
      </c>
      <c r="S190" s="82" t="s">
        <v>460</v>
      </c>
      <c r="T190" s="82" t="s">
        <v>4</v>
      </c>
      <c r="U190" s="82" t="s">
        <v>166</v>
      </c>
      <c r="V190" s="506" t="s">
        <v>313</v>
      </c>
      <c r="W190" s="124">
        <v>26.911919999999999</v>
      </c>
      <c r="X190" s="125">
        <v>8.2059250000000006</v>
      </c>
      <c r="Y190" s="126">
        <v>12.982100000000001</v>
      </c>
      <c r="Z190" s="124">
        <f t="shared" si="110"/>
        <v>13.929819999999998</v>
      </c>
      <c r="AA190" s="125">
        <f t="shared" si="111"/>
        <v>18.705994999999998</v>
      </c>
      <c r="AB190" s="126">
        <f t="shared" si="111"/>
        <v>-4.7761750000000003</v>
      </c>
      <c r="AC190" s="314">
        <f t="shared" si="112"/>
        <v>0.51760781096257713</v>
      </c>
      <c r="AD190" s="314">
        <f t="shared" si="113"/>
        <v>0.69508214203966123</v>
      </c>
      <c r="AE190" s="314">
        <f t="shared" si="127"/>
        <v>-0.17747433107708407</v>
      </c>
      <c r="AF190" s="128">
        <f t="shared" si="114"/>
        <v>1.3428741362056367</v>
      </c>
      <c r="AG190" s="129">
        <f t="shared" si="128"/>
        <v>-0.34287413620563661</v>
      </c>
      <c r="AH190" s="82">
        <v>2010</v>
      </c>
      <c r="AI190" s="82" t="s">
        <v>460</v>
      </c>
      <c r="AJ190" s="82" t="s">
        <v>4</v>
      </c>
      <c r="AK190" s="82" t="s">
        <v>166</v>
      </c>
      <c r="AL190" s="506" t="s">
        <v>313</v>
      </c>
      <c r="AM190" s="124">
        <v>31.662050000000001</v>
      </c>
      <c r="AN190" s="125">
        <v>14.012829999999999</v>
      </c>
      <c r="AO190" s="126">
        <v>19.64339</v>
      </c>
      <c r="AP190" s="124">
        <f t="shared" si="115"/>
        <v>12.018660000000001</v>
      </c>
      <c r="AQ190" s="125">
        <f t="shared" si="116"/>
        <v>17.64922</v>
      </c>
      <c r="AR190" s="126">
        <f t="shared" si="116"/>
        <v>-5.6305600000000009</v>
      </c>
      <c r="AS190" s="314">
        <f t="shared" si="117"/>
        <v>0.37959197209277351</v>
      </c>
      <c r="AT190" s="314">
        <f t="shared" si="118"/>
        <v>0.55742505617924298</v>
      </c>
      <c r="AU190" s="314">
        <f t="shared" si="129"/>
        <v>-0.17783308408646947</v>
      </c>
      <c r="AV190" s="128">
        <f t="shared" si="119"/>
        <v>1.4684848394080536</v>
      </c>
      <c r="AW190" s="129">
        <f t="shared" si="130"/>
        <v>-0.46848483940805385</v>
      </c>
      <c r="AX190" s="82">
        <v>2010</v>
      </c>
      <c r="AY190" s="82" t="s">
        <v>460</v>
      </c>
      <c r="AZ190" s="82" t="s">
        <v>4</v>
      </c>
      <c r="BA190" s="82" t="s">
        <v>166</v>
      </c>
      <c r="BB190" s="506" t="s">
        <v>313</v>
      </c>
      <c r="BC190" s="124">
        <v>83.479140000000001</v>
      </c>
      <c r="BD190" s="125">
        <v>3.6053670000000002</v>
      </c>
      <c r="BE190" s="126">
        <v>6.6392309999999997</v>
      </c>
      <c r="BF190" s="124">
        <f t="shared" si="120"/>
        <v>76.839909000000006</v>
      </c>
      <c r="BG190" s="125">
        <f t="shared" si="121"/>
        <v>79.873773</v>
      </c>
      <c r="BH190" s="126">
        <f t="shared" si="121"/>
        <v>-3.0338639999999995</v>
      </c>
      <c r="BI190" s="314">
        <f t="shared" si="122"/>
        <v>0.92046838287984289</v>
      </c>
      <c r="BJ190" s="314">
        <f t="shared" si="123"/>
        <v>0.95681116264494337</v>
      </c>
      <c r="BK190" s="314">
        <f t="shared" si="131"/>
        <v>-3.6342779765100593E-2</v>
      </c>
      <c r="BL190" s="128">
        <f t="shared" si="124"/>
        <v>1.0394829202621778</v>
      </c>
      <c r="BM190" s="129">
        <f t="shared" si="132"/>
        <v>-3.9482920262177812E-2</v>
      </c>
    </row>
    <row r="191" spans="1:65" ht="11.45" customHeight="1">
      <c r="A191" s="663">
        <v>2007</v>
      </c>
      <c r="B191" s="87" t="s">
        <v>512</v>
      </c>
      <c r="C191" s="82" t="s">
        <v>460</v>
      </c>
      <c r="D191" s="82" t="s">
        <v>4</v>
      </c>
      <c r="E191" s="82" t="s">
        <v>167</v>
      </c>
      <c r="F191" s="506" t="s">
        <v>313</v>
      </c>
      <c r="G191" s="124">
        <v>32.29768</v>
      </c>
      <c r="H191" s="125">
        <v>8.9531720000000004</v>
      </c>
      <c r="I191" s="126">
        <v>14.445209999999999</v>
      </c>
      <c r="J191" s="124">
        <f t="shared" si="105"/>
        <v>17.85247</v>
      </c>
      <c r="K191" s="125">
        <f t="shared" si="106"/>
        <v>23.344507999999998</v>
      </c>
      <c r="L191" s="126">
        <f t="shared" si="106"/>
        <v>-5.4920379999999991</v>
      </c>
      <c r="M191" s="314">
        <f t="shared" si="107"/>
        <v>0.55274775154128719</v>
      </c>
      <c r="N191" s="314">
        <f t="shared" si="108"/>
        <v>0.72279210147601924</v>
      </c>
      <c r="O191" s="314">
        <f t="shared" si="125"/>
        <v>-0.17004434993473214</v>
      </c>
      <c r="P191" s="128">
        <f t="shared" si="109"/>
        <v>1.3076346298299337</v>
      </c>
      <c r="Q191" s="129">
        <f t="shared" si="126"/>
        <v>-0.30763462982993384</v>
      </c>
      <c r="R191" s="82">
        <v>2007</v>
      </c>
      <c r="S191" s="82" t="s">
        <v>460</v>
      </c>
      <c r="T191" s="82" t="s">
        <v>4</v>
      </c>
      <c r="U191" s="82" t="s">
        <v>167</v>
      </c>
      <c r="V191" s="506" t="s">
        <v>313</v>
      </c>
      <c r="W191" s="124">
        <v>22.464950000000002</v>
      </c>
      <c r="X191" s="125">
        <v>7.8648879999999997</v>
      </c>
      <c r="Y191" s="126">
        <v>13.601229999999999</v>
      </c>
      <c r="Z191" s="124">
        <f t="shared" si="110"/>
        <v>8.8637200000000025</v>
      </c>
      <c r="AA191" s="125">
        <f t="shared" si="111"/>
        <v>14.600062000000001</v>
      </c>
      <c r="AB191" s="126">
        <f t="shared" si="111"/>
        <v>-5.7363419999999996</v>
      </c>
      <c r="AC191" s="314">
        <f t="shared" si="112"/>
        <v>0.39455774439738356</v>
      </c>
      <c r="AD191" s="314">
        <f t="shared" si="113"/>
        <v>0.64990405053205103</v>
      </c>
      <c r="AE191" s="314">
        <f t="shared" si="127"/>
        <v>-0.25534630613466752</v>
      </c>
      <c r="AF191" s="128">
        <f t="shared" si="114"/>
        <v>1.647170939515237</v>
      </c>
      <c r="AG191" s="129">
        <f t="shared" si="128"/>
        <v>-0.64717093951523719</v>
      </c>
      <c r="AH191" s="82">
        <v>2007</v>
      </c>
      <c r="AI191" s="82" t="s">
        <v>460</v>
      </c>
      <c r="AJ191" s="82" t="s">
        <v>4</v>
      </c>
      <c r="AK191" s="82" t="s">
        <v>167</v>
      </c>
      <c r="AL191" s="506" t="s">
        <v>313</v>
      </c>
      <c r="AM191" s="124">
        <v>26.471830000000001</v>
      </c>
      <c r="AN191" s="125">
        <v>13.310919999999999</v>
      </c>
      <c r="AO191" s="126">
        <v>20.95298</v>
      </c>
      <c r="AP191" s="124">
        <f t="shared" si="115"/>
        <v>5.5188500000000005</v>
      </c>
      <c r="AQ191" s="125">
        <f t="shared" si="116"/>
        <v>13.160910000000001</v>
      </c>
      <c r="AR191" s="126">
        <f t="shared" si="116"/>
        <v>-7.6420600000000007</v>
      </c>
      <c r="AS191" s="314">
        <f t="shared" si="117"/>
        <v>0.20848010885533794</v>
      </c>
      <c r="AT191" s="314">
        <f t="shared" si="118"/>
        <v>0.49716661069521834</v>
      </c>
      <c r="AU191" s="314">
        <f t="shared" si="129"/>
        <v>-0.28868650183988037</v>
      </c>
      <c r="AV191" s="128">
        <f t="shared" si="119"/>
        <v>2.3847196426791815</v>
      </c>
      <c r="AW191" s="129">
        <f t="shared" si="130"/>
        <v>-1.3847196426791815</v>
      </c>
      <c r="AX191" s="82">
        <v>2007</v>
      </c>
      <c r="AY191" s="82" t="s">
        <v>460</v>
      </c>
      <c r="AZ191" s="82" t="s">
        <v>4</v>
      </c>
      <c r="BA191" s="82" t="s">
        <v>167</v>
      </c>
      <c r="BB191" s="506" t="s">
        <v>313</v>
      </c>
      <c r="BC191" s="124">
        <v>87.358410000000006</v>
      </c>
      <c r="BD191" s="125">
        <v>7.2967409999999999</v>
      </c>
      <c r="BE191" s="126">
        <v>8.3139289999999999</v>
      </c>
      <c r="BF191" s="124">
        <f t="shared" si="120"/>
        <v>79.044481000000005</v>
      </c>
      <c r="BG191" s="125">
        <f t="shared" si="121"/>
        <v>80.061669000000009</v>
      </c>
      <c r="BH191" s="126">
        <f t="shared" si="121"/>
        <v>-1.017188</v>
      </c>
      <c r="BI191" s="314">
        <f t="shared" si="122"/>
        <v>0.90482966665716558</v>
      </c>
      <c r="BJ191" s="314">
        <f t="shared" si="123"/>
        <v>0.9164735141127226</v>
      </c>
      <c r="BK191" s="314">
        <f t="shared" si="131"/>
        <v>-1.164384745555694E-2</v>
      </c>
      <c r="BL191" s="128">
        <f t="shared" si="124"/>
        <v>1.0128685518221063</v>
      </c>
      <c r="BM191" s="129">
        <f t="shared" si="132"/>
        <v>-1.2868551822106339E-2</v>
      </c>
    </row>
    <row r="192" spans="1:65" ht="11.45" customHeight="1">
      <c r="A192" s="663">
        <v>2004</v>
      </c>
      <c r="B192" s="87" t="s">
        <v>512</v>
      </c>
      <c r="C192" s="82" t="s">
        <v>460</v>
      </c>
      <c r="D192" s="82" t="s">
        <v>8</v>
      </c>
      <c r="E192" s="82" t="s">
        <v>168</v>
      </c>
      <c r="F192" s="506" t="s">
        <v>313</v>
      </c>
      <c r="G192" s="124">
        <v>33.512129999999999</v>
      </c>
      <c r="H192" s="125">
        <v>10.59473</v>
      </c>
      <c r="I192" s="126">
        <v>13.77215</v>
      </c>
      <c r="J192" s="124">
        <f t="shared" si="105"/>
        <v>19.739979999999999</v>
      </c>
      <c r="K192" s="125">
        <f t="shared" si="106"/>
        <v>22.917400000000001</v>
      </c>
      <c r="L192" s="126">
        <f t="shared" si="106"/>
        <v>-3.1774199999999997</v>
      </c>
      <c r="M192" s="314">
        <f t="shared" si="107"/>
        <v>0.58903984915312757</v>
      </c>
      <c r="N192" s="314">
        <f t="shared" si="108"/>
        <v>0.68385387619348581</v>
      </c>
      <c r="O192" s="314">
        <f t="shared" si="125"/>
        <v>-9.4814027040358212E-2</v>
      </c>
      <c r="P192" s="128">
        <f t="shared" si="109"/>
        <v>1.1609636889196444</v>
      </c>
      <c r="Q192" s="129">
        <f t="shared" si="126"/>
        <v>-0.1609636889196443</v>
      </c>
      <c r="R192" s="82">
        <v>2004</v>
      </c>
      <c r="S192" s="82" t="s">
        <v>460</v>
      </c>
      <c r="T192" s="82" t="s">
        <v>8</v>
      </c>
      <c r="U192" s="82" t="s">
        <v>168</v>
      </c>
      <c r="V192" s="506" t="s">
        <v>313</v>
      </c>
      <c r="W192" s="124">
        <v>24.64659</v>
      </c>
      <c r="X192" s="125">
        <v>9.4609579999999998</v>
      </c>
      <c r="Y192" s="126">
        <v>12.53862</v>
      </c>
      <c r="Z192" s="124">
        <f t="shared" si="110"/>
        <v>12.10797</v>
      </c>
      <c r="AA192" s="125">
        <f t="shared" si="111"/>
        <v>15.185632</v>
      </c>
      <c r="AB192" s="126">
        <f t="shared" si="111"/>
        <v>-3.0776620000000001</v>
      </c>
      <c r="AC192" s="314">
        <f t="shared" si="112"/>
        <v>0.49126349730327806</v>
      </c>
      <c r="AD192" s="314">
        <f t="shared" si="113"/>
        <v>0.61613521383688374</v>
      </c>
      <c r="AE192" s="314">
        <f t="shared" si="127"/>
        <v>-0.12487171653360567</v>
      </c>
      <c r="AF192" s="128">
        <f t="shared" si="114"/>
        <v>1.2541848055454383</v>
      </c>
      <c r="AG192" s="129">
        <f t="shared" si="128"/>
        <v>-0.25418480554543826</v>
      </c>
      <c r="AH192" s="82">
        <v>2004</v>
      </c>
      <c r="AI192" s="82" t="s">
        <v>460</v>
      </c>
      <c r="AJ192" s="82" t="s">
        <v>8</v>
      </c>
      <c r="AK192" s="82" t="s">
        <v>168</v>
      </c>
      <c r="AL192" s="506" t="s">
        <v>313</v>
      </c>
      <c r="AM192" s="124">
        <v>29.676100000000002</v>
      </c>
      <c r="AN192" s="125">
        <v>15.711959999999999</v>
      </c>
      <c r="AO192" s="126">
        <v>19.605699999999999</v>
      </c>
      <c r="AP192" s="124">
        <f t="shared" si="115"/>
        <v>10.070400000000003</v>
      </c>
      <c r="AQ192" s="125">
        <f t="shared" si="116"/>
        <v>13.964140000000002</v>
      </c>
      <c r="AR192" s="126">
        <f t="shared" si="116"/>
        <v>-3.8937399999999993</v>
      </c>
      <c r="AS192" s="314">
        <f t="shared" si="117"/>
        <v>0.33934378169638202</v>
      </c>
      <c r="AT192" s="314">
        <f t="shared" si="118"/>
        <v>0.47055172344074864</v>
      </c>
      <c r="AU192" s="314">
        <f t="shared" si="129"/>
        <v>-0.13120794174436665</v>
      </c>
      <c r="AV192" s="128">
        <f t="shared" si="119"/>
        <v>1.3866519701302826</v>
      </c>
      <c r="AW192" s="129">
        <f t="shared" si="130"/>
        <v>-0.38665197013028263</v>
      </c>
      <c r="AX192" s="82">
        <v>2004</v>
      </c>
      <c r="AY192" s="82" t="s">
        <v>460</v>
      </c>
      <c r="AZ192" s="82" t="s">
        <v>8</v>
      </c>
      <c r="BA192" s="82" t="s">
        <v>168</v>
      </c>
      <c r="BB192" s="506" t="s">
        <v>313</v>
      </c>
      <c r="BC192" s="124">
        <v>81.772030000000001</v>
      </c>
      <c r="BD192" s="125">
        <v>7.7020949999999999</v>
      </c>
      <c r="BE192" s="126">
        <v>10.194889999999999</v>
      </c>
      <c r="BF192" s="124">
        <f t="shared" si="120"/>
        <v>71.57714</v>
      </c>
      <c r="BG192" s="125">
        <f t="shared" si="121"/>
        <v>74.069935000000001</v>
      </c>
      <c r="BH192" s="126">
        <f t="shared" si="121"/>
        <v>-2.4927949999999992</v>
      </c>
      <c r="BI192" s="314">
        <f t="shared" si="122"/>
        <v>0.87532546275297307</v>
      </c>
      <c r="BJ192" s="314">
        <f t="shared" si="123"/>
        <v>0.90581015293371092</v>
      </c>
      <c r="BK192" s="314">
        <f t="shared" si="131"/>
        <v>-3.0484690180737829E-2</v>
      </c>
      <c r="BL192" s="128">
        <f t="shared" si="124"/>
        <v>1.0348266918739699</v>
      </c>
      <c r="BM192" s="129">
        <f t="shared" si="132"/>
        <v>-3.4826691873969806E-2</v>
      </c>
    </row>
    <row r="193" spans="1:65" ht="11.45" customHeight="1">
      <c r="A193" s="664">
        <v>2000</v>
      </c>
      <c r="B193" s="90" t="s">
        <v>512</v>
      </c>
      <c r="C193" s="119" t="s">
        <v>460</v>
      </c>
      <c r="D193" s="119" t="s">
        <v>10</v>
      </c>
      <c r="E193" s="119" t="s">
        <v>169</v>
      </c>
      <c r="F193" s="496" t="s">
        <v>401</v>
      </c>
      <c r="G193" s="152">
        <v>39.67698</v>
      </c>
      <c r="H193" s="153">
        <v>12.336320000000001</v>
      </c>
      <c r="I193" s="154">
        <v>12.336320000000001</v>
      </c>
      <c r="J193" s="152">
        <f t="shared" si="105"/>
        <v>27.34066</v>
      </c>
      <c r="K193" s="153">
        <f t="shared" si="106"/>
        <v>27.34066</v>
      </c>
      <c r="L193" s="154"/>
      <c r="M193" s="155">
        <f t="shared" si="107"/>
        <v>0.68908117502894628</v>
      </c>
      <c r="N193" s="155">
        <f t="shared" si="108"/>
        <v>0.68908117502894628</v>
      </c>
      <c r="O193" s="155"/>
      <c r="P193" s="156">
        <f t="shared" si="109"/>
        <v>1</v>
      </c>
      <c r="Q193" s="157"/>
      <c r="R193" s="119">
        <v>2000</v>
      </c>
      <c r="S193" s="119" t="s">
        <v>460</v>
      </c>
      <c r="T193" s="119" t="s">
        <v>10</v>
      </c>
      <c r="U193" s="119" t="s">
        <v>169</v>
      </c>
      <c r="V193" s="496" t="s">
        <v>401</v>
      </c>
      <c r="W193" s="152">
        <v>30.245809999999999</v>
      </c>
      <c r="X193" s="153">
        <v>10.676539999999999</v>
      </c>
      <c r="Y193" s="154">
        <v>10.676539999999999</v>
      </c>
      <c r="Z193" s="152">
        <f t="shared" si="110"/>
        <v>19.569269999999999</v>
      </c>
      <c r="AA193" s="153">
        <f t="shared" si="111"/>
        <v>19.569269999999999</v>
      </c>
      <c r="AB193" s="154"/>
      <c r="AC193" s="155">
        <f t="shared" si="112"/>
        <v>0.64700763510714376</v>
      </c>
      <c r="AD193" s="155">
        <f t="shared" si="113"/>
        <v>0.64700763510714376</v>
      </c>
      <c r="AE193" s="155"/>
      <c r="AF193" s="156">
        <f t="shared" si="114"/>
        <v>1</v>
      </c>
      <c r="AG193" s="157"/>
      <c r="AH193" s="119">
        <v>2000</v>
      </c>
      <c r="AI193" s="119" t="s">
        <v>460</v>
      </c>
      <c r="AJ193" s="119" t="s">
        <v>10</v>
      </c>
      <c r="AK193" s="119" t="s">
        <v>169</v>
      </c>
      <c r="AL193" s="496" t="s">
        <v>401</v>
      </c>
      <c r="AM193" s="152">
        <v>36.70946</v>
      </c>
      <c r="AN193" s="153">
        <v>18.259879999999999</v>
      </c>
      <c r="AO193" s="154">
        <v>18.259879999999999</v>
      </c>
      <c r="AP193" s="152">
        <f t="shared" si="115"/>
        <v>18.449580000000001</v>
      </c>
      <c r="AQ193" s="153">
        <f t="shared" si="116"/>
        <v>18.449580000000001</v>
      </c>
      <c r="AR193" s="154"/>
      <c r="AS193" s="155">
        <f t="shared" si="117"/>
        <v>0.50258380264923541</v>
      </c>
      <c r="AT193" s="155">
        <f t="shared" si="118"/>
        <v>0.50258380264923541</v>
      </c>
      <c r="AU193" s="155"/>
      <c r="AV193" s="156">
        <f t="shared" si="119"/>
        <v>1</v>
      </c>
      <c r="AW193" s="157"/>
      <c r="AX193" s="119">
        <v>2000</v>
      </c>
      <c r="AY193" s="119" t="s">
        <v>460</v>
      </c>
      <c r="AZ193" s="119" t="s">
        <v>10</v>
      </c>
      <c r="BA193" s="119" t="s">
        <v>169</v>
      </c>
      <c r="BB193" s="496" t="s">
        <v>401</v>
      </c>
      <c r="BC193" s="152">
        <v>87.70899</v>
      </c>
      <c r="BD193" s="153">
        <v>10.50137</v>
      </c>
      <c r="BE193" s="154">
        <v>10.50137</v>
      </c>
      <c r="BF193" s="152">
        <f t="shared" si="120"/>
        <v>77.207620000000006</v>
      </c>
      <c r="BG193" s="153">
        <f t="shared" si="121"/>
        <v>77.207620000000006</v>
      </c>
      <c r="BH193" s="154"/>
      <c r="BI193" s="155">
        <f t="shared" si="122"/>
        <v>0.88027031208545448</v>
      </c>
      <c r="BJ193" s="155">
        <f t="shared" si="123"/>
        <v>0.88027031208545448</v>
      </c>
      <c r="BK193" s="155"/>
      <c r="BL193" s="156">
        <f t="shared" si="124"/>
        <v>1</v>
      </c>
      <c r="BM193" s="157"/>
    </row>
    <row r="194" spans="1:65" ht="11.45" customHeight="1">
      <c r="A194" s="664">
        <v>1997</v>
      </c>
      <c r="B194" s="90" t="s">
        <v>512</v>
      </c>
      <c r="C194" s="119" t="s">
        <v>460</v>
      </c>
      <c r="D194" s="119" t="s">
        <v>12</v>
      </c>
      <c r="E194" s="119" t="s">
        <v>170</v>
      </c>
      <c r="F194" s="496" t="s">
        <v>401</v>
      </c>
      <c r="G194" s="152">
        <v>39.99109</v>
      </c>
      <c r="H194" s="153">
        <v>13.157109999999999</v>
      </c>
      <c r="I194" s="154">
        <v>13.157109999999999</v>
      </c>
      <c r="J194" s="152">
        <f t="shared" si="105"/>
        <v>26.83398</v>
      </c>
      <c r="K194" s="153">
        <f t="shared" si="106"/>
        <v>26.83398</v>
      </c>
      <c r="L194" s="154"/>
      <c r="M194" s="155">
        <f t="shared" si="107"/>
        <v>0.6709989650194581</v>
      </c>
      <c r="N194" s="155">
        <f t="shared" si="108"/>
        <v>0.6709989650194581</v>
      </c>
      <c r="O194" s="155"/>
      <c r="P194" s="156">
        <f t="shared" si="109"/>
        <v>1</v>
      </c>
      <c r="Q194" s="157"/>
      <c r="R194" s="119">
        <v>1997</v>
      </c>
      <c r="S194" s="119" t="s">
        <v>460</v>
      </c>
      <c r="T194" s="119" t="s">
        <v>12</v>
      </c>
      <c r="U194" s="119" t="s">
        <v>170</v>
      </c>
      <c r="V194" s="496" t="s">
        <v>401</v>
      </c>
      <c r="W194" s="152">
        <v>30.593769999999999</v>
      </c>
      <c r="X194" s="153">
        <v>10.810739999999999</v>
      </c>
      <c r="Y194" s="154">
        <v>10.810739999999999</v>
      </c>
      <c r="Z194" s="152">
        <f t="shared" si="110"/>
        <v>19.78303</v>
      </c>
      <c r="AA194" s="153">
        <f t="shared" si="111"/>
        <v>19.78303</v>
      </c>
      <c r="AB194" s="154"/>
      <c r="AC194" s="155">
        <f t="shared" si="112"/>
        <v>0.64663590005416138</v>
      </c>
      <c r="AD194" s="155">
        <f t="shared" si="113"/>
        <v>0.64663590005416138</v>
      </c>
      <c r="AE194" s="155"/>
      <c r="AF194" s="156">
        <f t="shared" si="114"/>
        <v>1</v>
      </c>
      <c r="AG194" s="157"/>
      <c r="AH194" s="119">
        <v>1997</v>
      </c>
      <c r="AI194" s="119" t="s">
        <v>460</v>
      </c>
      <c r="AJ194" s="119" t="s">
        <v>12</v>
      </c>
      <c r="AK194" s="119" t="s">
        <v>170</v>
      </c>
      <c r="AL194" s="496" t="s">
        <v>401</v>
      </c>
      <c r="AM194" s="152">
        <v>37.159559999999999</v>
      </c>
      <c r="AN194" s="153">
        <v>20.50975</v>
      </c>
      <c r="AO194" s="154">
        <v>20.50975</v>
      </c>
      <c r="AP194" s="152">
        <f t="shared" si="115"/>
        <v>16.649809999999999</v>
      </c>
      <c r="AQ194" s="153">
        <f t="shared" si="116"/>
        <v>16.649809999999999</v>
      </c>
      <c r="AR194" s="154"/>
      <c r="AS194" s="155">
        <f t="shared" si="117"/>
        <v>0.44806262506875749</v>
      </c>
      <c r="AT194" s="155">
        <f t="shared" si="118"/>
        <v>0.44806262506875749</v>
      </c>
      <c r="AU194" s="155"/>
      <c r="AV194" s="156">
        <f t="shared" si="119"/>
        <v>1</v>
      </c>
      <c r="AW194" s="157"/>
      <c r="AX194" s="119">
        <v>1997</v>
      </c>
      <c r="AY194" s="119" t="s">
        <v>460</v>
      </c>
      <c r="AZ194" s="119" t="s">
        <v>12</v>
      </c>
      <c r="BA194" s="119" t="s">
        <v>170</v>
      </c>
      <c r="BB194" s="496" t="s">
        <v>401</v>
      </c>
      <c r="BC194" s="152">
        <v>86.088890000000006</v>
      </c>
      <c r="BD194" s="153">
        <v>11.77134</v>
      </c>
      <c r="BE194" s="154">
        <v>11.77134</v>
      </c>
      <c r="BF194" s="152">
        <f t="shared" si="120"/>
        <v>74.317550000000011</v>
      </c>
      <c r="BG194" s="153">
        <f t="shared" si="121"/>
        <v>74.317550000000011</v>
      </c>
      <c r="BH194" s="154"/>
      <c r="BI194" s="155">
        <f t="shared" si="122"/>
        <v>0.86326528312770678</v>
      </c>
      <c r="BJ194" s="155">
        <f t="shared" si="123"/>
        <v>0.86326528312770678</v>
      </c>
      <c r="BK194" s="155"/>
      <c r="BL194" s="156">
        <f t="shared" si="124"/>
        <v>1</v>
      </c>
      <c r="BM194" s="157"/>
    </row>
    <row r="195" spans="1:65" ht="11.45" customHeight="1">
      <c r="A195" s="664">
        <v>1994</v>
      </c>
      <c r="B195" s="90" t="s">
        <v>512</v>
      </c>
      <c r="C195" s="119" t="s">
        <v>460</v>
      </c>
      <c r="D195" s="119" t="s">
        <v>12</v>
      </c>
      <c r="E195" s="119" t="s">
        <v>171</v>
      </c>
      <c r="F195" s="496" t="s">
        <v>401</v>
      </c>
      <c r="G195" s="152">
        <v>38.013449999999999</v>
      </c>
      <c r="H195" s="153">
        <v>10.419420000000001</v>
      </c>
      <c r="I195" s="154">
        <v>10.419420000000001</v>
      </c>
      <c r="J195" s="152">
        <f t="shared" si="105"/>
        <v>27.594029999999997</v>
      </c>
      <c r="K195" s="153">
        <f t="shared" si="106"/>
        <v>27.594029999999997</v>
      </c>
      <c r="L195" s="154"/>
      <c r="M195" s="155">
        <f t="shared" si="107"/>
        <v>0.72590175319525052</v>
      </c>
      <c r="N195" s="155">
        <f t="shared" si="108"/>
        <v>0.72590175319525052</v>
      </c>
      <c r="O195" s="155"/>
      <c r="P195" s="156">
        <f t="shared" si="109"/>
        <v>1</v>
      </c>
      <c r="Q195" s="157"/>
      <c r="R195" s="119">
        <v>1994</v>
      </c>
      <c r="S195" s="119" t="s">
        <v>460</v>
      </c>
      <c r="T195" s="119" t="s">
        <v>12</v>
      </c>
      <c r="U195" s="119" t="s">
        <v>171</v>
      </c>
      <c r="V195" s="496" t="s">
        <v>401</v>
      </c>
      <c r="W195" s="152">
        <v>29.952220000000001</v>
      </c>
      <c r="X195" s="153">
        <v>8.4709199999999996</v>
      </c>
      <c r="Y195" s="154">
        <v>8.4709199999999996</v>
      </c>
      <c r="Z195" s="152">
        <f t="shared" si="110"/>
        <v>21.481300000000001</v>
      </c>
      <c r="AA195" s="153">
        <f t="shared" si="111"/>
        <v>21.481300000000001</v>
      </c>
      <c r="AB195" s="154"/>
      <c r="AC195" s="155">
        <f t="shared" si="112"/>
        <v>0.71718557088589763</v>
      </c>
      <c r="AD195" s="155">
        <f t="shared" si="113"/>
        <v>0.71718557088589763</v>
      </c>
      <c r="AE195" s="155"/>
      <c r="AF195" s="156">
        <f t="shared" si="114"/>
        <v>1</v>
      </c>
      <c r="AG195" s="157"/>
      <c r="AH195" s="119">
        <v>1994</v>
      </c>
      <c r="AI195" s="119" t="s">
        <v>460</v>
      </c>
      <c r="AJ195" s="119" t="s">
        <v>12</v>
      </c>
      <c r="AK195" s="119" t="s">
        <v>171</v>
      </c>
      <c r="AL195" s="496" t="s">
        <v>401</v>
      </c>
      <c r="AM195" s="152">
        <v>35.083480000000002</v>
      </c>
      <c r="AN195" s="153">
        <v>14.054589999999999</v>
      </c>
      <c r="AO195" s="154">
        <v>14.054589999999999</v>
      </c>
      <c r="AP195" s="152">
        <f t="shared" si="115"/>
        <v>21.028890000000004</v>
      </c>
      <c r="AQ195" s="153">
        <f t="shared" si="116"/>
        <v>21.028890000000004</v>
      </c>
      <c r="AR195" s="154"/>
      <c r="AS195" s="155">
        <f t="shared" si="117"/>
        <v>0.59939578399862281</v>
      </c>
      <c r="AT195" s="155">
        <f t="shared" si="118"/>
        <v>0.59939578399862281</v>
      </c>
      <c r="AU195" s="155"/>
      <c r="AV195" s="156">
        <f t="shared" si="119"/>
        <v>1</v>
      </c>
      <c r="AW195" s="157"/>
      <c r="AX195" s="119">
        <v>1994</v>
      </c>
      <c r="AY195" s="119" t="s">
        <v>460</v>
      </c>
      <c r="AZ195" s="119" t="s">
        <v>12</v>
      </c>
      <c r="BA195" s="119" t="s">
        <v>171</v>
      </c>
      <c r="BB195" s="496" t="s">
        <v>401</v>
      </c>
      <c r="BC195" s="152">
        <v>82.001779999999997</v>
      </c>
      <c r="BD195" s="153">
        <v>13.43252</v>
      </c>
      <c r="BE195" s="154">
        <v>13.43252</v>
      </c>
      <c r="BF195" s="152">
        <f t="shared" si="120"/>
        <v>68.56926</v>
      </c>
      <c r="BG195" s="153">
        <f t="shared" si="121"/>
        <v>68.56926</v>
      </c>
      <c r="BH195" s="154"/>
      <c r="BI195" s="155">
        <f t="shared" si="122"/>
        <v>0.83619233631269962</v>
      </c>
      <c r="BJ195" s="155">
        <f t="shared" si="123"/>
        <v>0.83619233631269962</v>
      </c>
      <c r="BK195" s="155"/>
      <c r="BL195" s="156">
        <f t="shared" si="124"/>
        <v>1</v>
      </c>
      <c r="BM195" s="157"/>
    </row>
    <row r="196" spans="1:65" ht="11.45" customHeight="1">
      <c r="A196" s="664">
        <v>1991</v>
      </c>
      <c r="B196" s="90" t="s">
        <v>512</v>
      </c>
      <c r="C196" s="119" t="s">
        <v>460</v>
      </c>
      <c r="D196" s="119" t="s">
        <v>14</v>
      </c>
      <c r="E196" s="119" t="s">
        <v>172</v>
      </c>
      <c r="F196" s="496" t="s">
        <v>401</v>
      </c>
      <c r="G196" s="152">
        <v>34.267969999999998</v>
      </c>
      <c r="H196" s="153">
        <v>12.1922</v>
      </c>
      <c r="I196" s="154">
        <v>12.1922</v>
      </c>
      <c r="J196" s="152">
        <f t="shared" si="105"/>
        <v>22.075769999999999</v>
      </c>
      <c r="K196" s="153">
        <f t="shared" si="106"/>
        <v>22.075769999999999</v>
      </c>
      <c r="L196" s="154"/>
      <c r="M196" s="155">
        <f t="shared" si="107"/>
        <v>0.64421003053288539</v>
      </c>
      <c r="N196" s="155">
        <f t="shared" si="108"/>
        <v>0.64421003053288539</v>
      </c>
      <c r="O196" s="155"/>
      <c r="P196" s="156">
        <f t="shared" si="109"/>
        <v>1</v>
      </c>
      <c r="Q196" s="157"/>
      <c r="R196" s="119">
        <v>1991</v>
      </c>
      <c r="S196" s="119" t="s">
        <v>460</v>
      </c>
      <c r="T196" s="119" t="s">
        <v>14</v>
      </c>
      <c r="U196" s="119" t="s">
        <v>172</v>
      </c>
      <c r="V196" s="496" t="s">
        <v>401</v>
      </c>
      <c r="W196" s="152">
        <v>27.094460000000002</v>
      </c>
      <c r="X196" s="153">
        <v>8.9058379999999993</v>
      </c>
      <c r="Y196" s="154">
        <v>8.9058379999999993</v>
      </c>
      <c r="Z196" s="152">
        <f t="shared" si="110"/>
        <v>18.188622000000002</v>
      </c>
      <c r="AA196" s="153">
        <f t="shared" si="111"/>
        <v>18.188622000000002</v>
      </c>
      <c r="AB196" s="154"/>
      <c r="AC196" s="155">
        <f t="shared" si="112"/>
        <v>0.67130409685227166</v>
      </c>
      <c r="AD196" s="155">
        <f t="shared" si="113"/>
        <v>0.67130409685227166</v>
      </c>
      <c r="AE196" s="155"/>
      <c r="AF196" s="156">
        <f t="shared" si="114"/>
        <v>1</v>
      </c>
      <c r="AG196" s="157"/>
      <c r="AH196" s="119">
        <v>1991</v>
      </c>
      <c r="AI196" s="119" t="s">
        <v>460</v>
      </c>
      <c r="AJ196" s="119" t="s">
        <v>14</v>
      </c>
      <c r="AK196" s="119" t="s">
        <v>172</v>
      </c>
      <c r="AL196" s="496" t="s">
        <v>401</v>
      </c>
      <c r="AM196" s="152">
        <v>30.031980000000001</v>
      </c>
      <c r="AN196" s="153">
        <v>15.91526</v>
      </c>
      <c r="AO196" s="154">
        <v>15.91526</v>
      </c>
      <c r="AP196" s="152">
        <f t="shared" si="115"/>
        <v>14.116720000000001</v>
      </c>
      <c r="AQ196" s="153">
        <f t="shared" si="116"/>
        <v>14.116720000000001</v>
      </c>
      <c r="AR196" s="154"/>
      <c r="AS196" s="155">
        <f t="shared" si="117"/>
        <v>0.47005625336724388</v>
      </c>
      <c r="AT196" s="155">
        <f t="shared" si="118"/>
        <v>0.47005625336724388</v>
      </c>
      <c r="AU196" s="155"/>
      <c r="AV196" s="156">
        <f t="shared" si="119"/>
        <v>1</v>
      </c>
      <c r="AW196" s="157"/>
      <c r="AX196" s="119">
        <v>1991</v>
      </c>
      <c r="AY196" s="119" t="s">
        <v>460</v>
      </c>
      <c r="AZ196" s="119" t="s">
        <v>14</v>
      </c>
      <c r="BA196" s="119" t="s">
        <v>172</v>
      </c>
      <c r="BB196" s="496" t="s">
        <v>401</v>
      </c>
      <c r="BC196" s="152">
        <v>80.051559999999995</v>
      </c>
      <c r="BD196" s="153">
        <v>23.063269999999999</v>
      </c>
      <c r="BE196" s="154">
        <v>23.063269999999999</v>
      </c>
      <c r="BF196" s="152">
        <f t="shared" si="120"/>
        <v>56.988289999999992</v>
      </c>
      <c r="BG196" s="153">
        <f t="shared" si="121"/>
        <v>56.988289999999992</v>
      </c>
      <c r="BH196" s="154"/>
      <c r="BI196" s="155">
        <f t="shared" si="122"/>
        <v>0.71189480879573108</v>
      </c>
      <c r="BJ196" s="155">
        <f t="shared" si="123"/>
        <v>0.71189480879573108</v>
      </c>
      <c r="BK196" s="155"/>
      <c r="BL196" s="156">
        <f t="shared" si="124"/>
        <v>1</v>
      </c>
      <c r="BM196" s="157"/>
    </row>
    <row r="197" spans="1:65" ht="11.45" customHeight="1">
      <c r="A197" s="665">
        <v>1985</v>
      </c>
      <c r="B197" s="101" t="s">
        <v>512</v>
      </c>
      <c r="C197" s="158" t="s">
        <v>460</v>
      </c>
      <c r="D197" s="158" t="s">
        <v>16</v>
      </c>
      <c r="E197" s="158" t="s">
        <v>173</v>
      </c>
      <c r="F197" s="497" t="s">
        <v>401</v>
      </c>
      <c r="G197" s="159">
        <v>32.206330000000001</v>
      </c>
      <c r="H197" s="160">
        <v>10.86063</v>
      </c>
      <c r="I197" s="161">
        <v>10.86063</v>
      </c>
      <c r="J197" s="159">
        <f t="shared" si="105"/>
        <v>21.345700000000001</v>
      </c>
      <c r="K197" s="160">
        <f t="shared" si="106"/>
        <v>21.345700000000001</v>
      </c>
      <c r="L197" s="161"/>
      <c r="M197" s="162">
        <f t="shared" si="107"/>
        <v>0.66277964611304674</v>
      </c>
      <c r="N197" s="162">
        <f t="shared" si="108"/>
        <v>0.66277964611304674</v>
      </c>
      <c r="O197" s="162"/>
      <c r="P197" s="163">
        <f t="shared" si="109"/>
        <v>1</v>
      </c>
      <c r="Q197" s="164"/>
      <c r="R197" s="158">
        <v>1985</v>
      </c>
      <c r="S197" s="158" t="s">
        <v>460</v>
      </c>
      <c r="T197" s="158" t="s">
        <v>16</v>
      </c>
      <c r="U197" s="158" t="s">
        <v>173</v>
      </c>
      <c r="V197" s="497" t="s">
        <v>401</v>
      </c>
      <c r="W197" s="159">
        <v>24.818529999999999</v>
      </c>
      <c r="X197" s="160">
        <v>8.0321169999999995</v>
      </c>
      <c r="Y197" s="161">
        <v>8.0321169999999995</v>
      </c>
      <c r="Z197" s="159">
        <f t="shared" si="110"/>
        <v>16.786413</v>
      </c>
      <c r="AA197" s="160">
        <f t="shared" si="111"/>
        <v>16.786413</v>
      </c>
      <c r="AB197" s="161"/>
      <c r="AC197" s="162">
        <f t="shared" si="112"/>
        <v>0.67636612643859251</v>
      </c>
      <c r="AD197" s="162">
        <f t="shared" si="113"/>
        <v>0.67636612643859251</v>
      </c>
      <c r="AE197" s="162"/>
      <c r="AF197" s="163">
        <f t="shared" si="114"/>
        <v>1</v>
      </c>
      <c r="AG197" s="164"/>
      <c r="AH197" s="158">
        <v>1985</v>
      </c>
      <c r="AI197" s="158" t="s">
        <v>460</v>
      </c>
      <c r="AJ197" s="158" t="s">
        <v>16</v>
      </c>
      <c r="AK197" s="158" t="s">
        <v>173</v>
      </c>
      <c r="AL197" s="497" t="s">
        <v>401</v>
      </c>
      <c r="AM197" s="159">
        <v>25.43422</v>
      </c>
      <c r="AN197" s="160">
        <v>12.35928</v>
      </c>
      <c r="AO197" s="161">
        <v>12.35928</v>
      </c>
      <c r="AP197" s="159">
        <f t="shared" si="115"/>
        <v>13.07494</v>
      </c>
      <c r="AQ197" s="160">
        <f t="shared" si="116"/>
        <v>13.07494</v>
      </c>
      <c r="AR197" s="161"/>
      <c r="AS197" s="162">
        <f t="shared" si="117"/>
        <v>0.51406884111248541</v>
      </c>
      <c r="AT197" s="162">
        <f t="shared" si="118"/>
        <v>0.51406884111248541</v>
      </c>
      <c r="AU197" s="162"/>
      <c r="AV197" s="163">
        <f t="shared" si="119"/>
        <v>1</v>
      </c>
      <c r="AW197" s="164"/>
      <c r="AX197" s="158">
        <v>1985</v>
      </c>
      <c r="AY197" s="158" t="s">
        <v>460</v>
      </c>
      <c r="AZ197" s="158" t="s">
        <v>16</v>
      </c>
      <c r="BA197" s="158" t="s">
        <v>173</v>
      </c>
      <c r="BB197" s="497" t="s">
        <v>401</v>
      </c>
      <c r="BC197" s="159">
        <v>84.287739999999999</v>
      </c>
      <c r="BD197" s="160">
        <v>22.621860000000002</v>
      </c>
      <c r="BE197" s="161">
        <v>22.621860000000002</v>
      </c>
      <c r="BF197" s="159">
        <f t="shared" si="120"/>
        <v>61.665880000000001</v>
      </c>
      <c r="BG197" s="160">
        <f t="shared" si="121"/>
        <v>61.665880000000001</v>
      </c>
      <c r="BH197" s="161"/>
      <c r="BI197" s="162">
        <f t="shared" si="122"/>
        <v>0.73161150126934238</v>
      </c>
      <c r="BJ197" s="162">
        <f t="shared" si="123"/>
        <v>0.73161150126934238</v>
      </c>
      <c r="BK197" s="162"/>
      <c r="BL197" s="163">
        <f t="shared" si="124"/>
        <v>1</v>
      </c>
      <c r="BM197" s="164"/>
    </row>
    <row r="198" spans="1:65" ht="11.45" customHeight="1">
      <c r="A198" s="664">
        <v>2012</v>
      </c>
      <c r="B198" s="90" t="s">
        <v>517</v>
      </c>
      <c r="C198" s="119" t="s">
        <v>461</v>
      </c>
      <c r="D198" s="119" t="s">
        <v>20</v>
      </c>
      <c r="E198" s="119" t="s">
        <v>174</v>
      </c>
      <c r="F198" s="496" t="s">
        <v>401</v>
      </c>
      <c r="G198" s="152">
        <v>33.729259999999996</v>
      </c>
      <c r="H198" s="153">
        <v>25.965979999999998</v>
      </c>
      <c r="I198" s="154">
        <v>25.965979999999998</v>
      </c>
      <c r="J198" s="152">
        <f t="shared" si="105"/>
        <v>7.7632799999999982</v>
      </c>
      <c r="K198" s="153">
        <f t="shared" si="106"/>
        <v>7.7632799999999982</v>
      </c>
      <c r="L198" s="154"/>
      <c r="M198" s="544">
        <f t="shared" si="107"/>
        <v>0.23016455149030837</v>
      </c>
      <c r="N198" s="544">
        <f t="shared" si="108"/>
        <v>0.23016455149030837</v>
      </c>
      <c r="O198" s="544"/>
      <c r="P198" s="156">
        <f t="shared" si="109"/>
        <v>1</v>
      </c>
      <c r="Q198" s="157"/>
      <c r="R198" s="119">
        <v>2012</v>
      </c>
      <c r="S198" s="119" t="s">
        <v>461</v>
      </c>
      <c r="T198" s="119" t="s">
        <v>20</v>
      </c>
      <c r="U198" s="119" t="s">
        <v>174</v>
      </c>
      <c r="V198" s="496" t="s">
        <v>401</v>
      </c>
      <c r="W198" s="152">
        <v>28.5564</v>
      </c>
      <c r="X198" s="153">
        <v>22.087679999999999</v>
      </c>
      <c r="Y198" s="154">
        <v>22.087679999999999</v>
      </c>
      <c r="Z198" s="152">
        <f t="shared" si="110"/>
        <v>6.4687200000000011</v>
      </c>
      <c r="AA198" s="153">
        <f t="shared" si="111"/>
        <v>6.4687200000000011</v>
      </c>
      <c r="AB198" s="154"/>
      <c r="AC198" s="544">
        <f t="shared" si="112"/>
        <v>0.22652435180905159</v>
      </c>
      <c r="AD198" s="544">
        <f t="shared" si="113"/>
        <v>0.22652435180905159</v>
      </c>
      <c r="AE198" s="544"/>
      <c r="AF198" s="156">
        <f t="shared" si="114"/>
        <v>1</v>
      </c>
      <c r="AG198" s="157"/>
      <c r="AH198" s="119">
        <v>2012</v>
      </c>
      <c r="AI198" s="119" t="s">
        <v>461</v>
      </c>
      <c r="AJ198" s="119" t="s">
        <v>20</v>
      </c>
      <c r="AK198" s="119" t="s">
        <v>174</v>
      </c>
      <c r="AL198" s="496" t="s">
        <v>401</v>
      </c>
      <c r="AM198" s="152">
        <v>38.678150000000002</v>
      </c>
      <c r="AN198" s="153">
        <v>31.52684</v>
      </c>
      <c r="AO198" s="154">
        <v>31.52684</v>
      </c>
      <c r="AP198" s="152">
        <f t="shared" si="115"/>
        <v>7.1513100000000023</v>
      </c>
      <c r="AQ198" s="153">
        <f t="shared" si="116"/>
        <v>7.1513100000000023</v>
      </c>
      <c r="AR198" s="154"/>
      <c r="AS198" s="544">
        <f t="shared" si="117"/>
        <v>0.18489276245115141</v>
      </c>
      <c r="AT198" s="544">
        <f t="shared" si="118"/>
        <v>0.18489276245115141</v>
      </c>
      <c r="AU198" s="544"/>
      <c r="AV198" s="156">
        <f t="shared" si="119"/>
        <v>1</v>
      </c>
      <c r="AW198" s="157"/>
      <c r="AX198" s="119">
        <v>2012</v>
      </c>
      <c r="AY198" s="119" t="s">
        <v>461</v>
      </c>
      <c r="AZ198" s="119" t="s">
        <v>20</v>
      </c>
      <c r="BA198" s="119" t="s">
        <v>174</v>
      </c>
      <c r="BB198" s="496" t="s">
        <v>401</v>
      </c>
      <c r="BC198" s="152">
        <v>52.971400000000003</v>
      </c>
      <c r="BD198" s="153">
        <v>31.848559999999999</v>
      </c>
      <c r="BE198" s="154">
        <v>31.848559999999999</v>
      </c>
      <c r="BF198" s="152">
        <f t="shared" si="120"/>
        <v>21.122840000000004</v>
      </c>
      <c r="BG198" s="153">
        <f t="shared" si="121"/>
        <v>21.122840000000004</v>
      </c>
      <c r="BH198" s="154"/>
      <c r="BI198" s="544">
        <f t="shared" si="122"/>
        <v>0.3987593305066508</v>
      </c>
      <c r="BJ198" s="544">
        <f t="shared" si="123"/>
        <v>0.3987593305066508</v>
      </c>
      <c r="BK198" s="544"/>
      <c r="BL198" s="156">
        <f t="shared" si="124"/>
        <v>1</v>
      </c>
      <c r="BM198" s="157"/>
    </row>
    <row r="199" spans="1:65" ht="11.45" customHeight="1">
      <c r="A199" s="664">
        <v>2010</v>
      </c>
      <c r="B199" s="90" t="s">
        <v>517</v>
      </c>
      <c r="C199" s="119" t="s">
        <v>461</v>
      </c>
      <c r="D199" s="119" t="s">
        <v>4</v>
      </c>
      <c r="E199" s="119" t="s">
        <v>175</v>
      </c>
      <c r="F199" s="496" t="s">
        <v>401</v>
      </c>
      <c r="G199" s="152">
        <v>33.683540000000001</v>
      </c>
      <c r="H199" s="153">
        <v>26.4053</v>
      </c>
      <c r="I199" s="154">
        <v>26.4053</v>
      </c>
      <c r="J199" s="152">
        <f t="shared" si="105"/>
        <v>7.2782400000000003</v>
      </c>
      <c r="K199" s="153">
        <f t="shared" si="106"/>
        <v>7.2782400000000003</v>
      </c>
      <c r="L199" s="154"/>
      <c r="M199" s="544">
        <f t="shared" si="107"/>
        <v>0.21607705128380211</v>
      </c>
      <c r="N199" s="544">
        <f t="shared" si="108"/>
        <v>0.21607705128380211</v>
      </c>
      <c r="O199" s="544"/>
      <c r="P199" s="156">
        <f t="shared" si="109"/>
        <v>1</v>
      </c>
      <c r="Q199" s="157"/>
      <c r="R199" s="119">
        <v>2010</v>
      </c>
      <c r="S199" s="119" t="s">
        <v>461</v>
      </c>
      <c r="T199" s="119" t="s">
        <v>4</v>
      </c>
      <c r="U199" s="119" t="s">
        <v>175</v>
      </c>
      <c r="V199" s="496" t="s">
        <v>401</v>
      </c>
      <c r="W199" s="152">
        <v>28.643249999999998</v>
      </c>
      <c r="X199" s="153">
        <v>22.585319999999999</v>
      </c>
      <c r="Y199" s="154">
        <v>22.585319999999999</v>
      </c>
      <c r="Z199" s="152">
        <f t="shared" si="110"/>
        <v>6.0579299999999989</v>
      </c>
      <c r="AA199" s="153">
        <f t="shared" si="111"/>
        <v>6.0579299999999989</v>
      </c>
      <c r="AB199" s="154"/>
      <c r="AC199" s="544">
        <f t="shared" si="112"/>
        <v>0.2114959021759053</v>
      </c>
      <c r="AD199" s="544">
        <f t="shared" si="113"/>
        <v>0.2114959021759053</v>
      </c>
      <c r="AE199" s="544"/>
      <c r="AF199" s="156">
        <f t="shared" si="114"/>
        <v>1</v>
      </c>
      <c r="AG199" s="157"/>
      <c r="AH199" s="119">
        <v>2010</v>
      </c>
      <c r="AI199" s="119" t="s">
        <v>461</v>
      </c>
      <c r="AJ199" s="119" t="s">
        <v>4</v>
      </c>
      <c r="AK199" s="119" t="s">
        <v>175</v>
      </c>
      <c r="AL199" s="496" t="s">
        <v>401</v>
      </c>
      <c r="AM199" s="152">
        <v>38.705779999999997</v>
      </c>
      <c r="AN199" s="153">
        <v>31.984300000000001</v>
      </c>
      <c r="AO199" s="154">
        <v>31.984300000000001</v>
      </c>
      <c r="AP199" s="152">
        <f t="shared" si="115"/>
        <v>6.7214799999999961</v>
      </c>
      <c r="AQ199" s="153">
        <f t="shared" si="116"/>
        <v>6.7214799999999961</v>
      </c>
      <c r="AR199" s="154"/>
      <c r="AS199" s="544">
        <f t="shared" si="117"/>
        <v>0.17365571756983056</v>
      </c>
      <c r="AT199" s="544">
        <f t="shared" si="118"/>
        <v>0.17365571756983056</v>
      </c>
      <c r="AU199" s="544"/>
      <c r="AV199" s="156">
        <f t="shared" si="119"/>
        <v>1</v>
      </c>
      <c r="AW199" s="157"/>
      <c r="AX199" s="119">
        <v>2010</v>
      </c>
      <c r="AY199" s="119" t="s">
        <v>461</v>
      </c>
      <c r="AZ199" s="119" t="s">
        <v>4</v>
      </c>
      <c r="BA199" s="119" t="s">
        <v>175</v>
      </c>
      <c r="BB199" s="496" t="s">
        <v>401</v>
      </c>
      <c r="BC199" s="152">
        <v>49.740879999999997</v>
      </c>
      <c r="BD199" s="153">
        <v>29.720770000000002</v>
      </c>
      <c r="BE199" s="154">
        <v>29.720770000000002</v>
      </c>
      <c r="BF199" s="152">
        <f t="shared" si="120"/>
        <v>20.020109999999995</v>
      </c>
      <c r="BG199" s="153">
        <f t="shared" si="121"/>
        <v>20.020109999999995</v>
      </c>
      <c r="BH199" s="154"/>
      <c r="BI199" s="544">
        <f t="shared" si="122"/>
        <v>0.40248805409152383</v>
      </c>
      <c r="BJ199" s="544">
        <f t="shared" si="123"/>
        <v>0.40248805409152383</v>
      </c>
      <c r="BK199" s="544"/>
      <c r="BL199" s="156">
        <f t="shared" si="124"/>
        <v>1</v>
      </c>
      <c r="BM199" s="157"/>
    </row>
    <row r="200" spans="1:65" ht="11.45" customHeight="1">
      <c r="A200" s="664">
        <v>2008</v>
      </c>
      <c r="B200" s="90" t="s">
        <v>517</v>
      </c>
      <c r="C200" s="119" t="s">
        <v>461</v>
      </c>
      <c r="D200" s="119" t="s">
        <v>6</v>
      </c>
      <c r="E200" s="119" t="s">
        <v>176</v>
      </c>
      <c r="F200" s="496" t="s">
        <v>401</v>
      </c>
      <c r="G200" s="152">
        <v>33.854410000000001</v>
      </c>
      <c r="H200" s="153">
        <v>27.295529999999999</v>
      </c>
      <c r="I200" s="154">
        <v>27.295529999999999</v>
      </c>
      <c r="J200" s="152">
        <f t="shared" si="105"/>
        <v>6.558880000000002</v>
      </c>
      <c r="K200" s="153">
        <f t="shared" si="106"/>
        <v>6.558880000000002</v>
      </c>
      <c r="L200" s="154"/>
      <c r="M200" s="544">
        <f t="shared" si="107"/>
        <v>0.19373783208745926</v>
      </c>
      <c r="N200" s="544">
        <f t="shared" si="108"/>
        <v>0.19373783208745926</v>
      </c>
      <c r="O200" s="544"/>
      <c r="P200" s="156">
        <f t="shared" si="109"/>
        <v>1</v>
      </c>
      <c r="Q200" s="157"/>
      <c r="R200" s="119">
        <v>2008</v>
      </c>
      <c r="S200" s="119" t="s">
        <v>461</v>
      </c>
      <c r="T200" s="119" t="s">
        <v>6</v>
      </c>
      <c r="U200" s="119" t="s">
        <v>176</v>
      </c>
      <c r="V200" s="496" t="s">
        <v>401</v>
      </c>
      <c r="W200" s="152">
        <v>28.44276</v>
      </c>
      <c r="X200" s="153">
        <v>23.065460000000002</v>
      </c>
      <c r="Y200" s="154">
        <v>23.065460000000002</v>
      </c>
      <c r="Z200" s="152">
        <f t="shared" si="110"/>
        <v>5.3772999999999982</v>
      </c>
      <c r="AA200" s="153">
        <f t="shared" si="111"/>
        <v>5.3772999999999982</v>
      </c>
      <c r="AB200" s="154"/>
      <c r="AC200" s="544">
        <f t="shared" si="112"/>
        <v>0.18905689883822802</v>
      </c>
      <c r="AD200" s="544">
        <f t="shared" si="113"/>
        <v>0.18905689883822802</v>
      </c>
      <c r="AE200" s="544"/>
      <c r="AF200" s="156">
        <f t="shared" si="114"/>
        <v>1</v>
      </c>
      <c r="AG200" s="157"/>
      <c r="AH200" s="119">
        <v>2008</v>
      </c>
      <c r="AI200" s="119" t="s">
        <v>461</v>
      </c>
      <c r="AJ200" s="119" t="s">
        <v>6</v>
      </c>
      <c r="AK200" s="119" t="s">
        <v>176</v>
      </c>
      <c r="AL200" s="496" t="s">
        <v>401</v>
      </c>
      <c r="AM200" s="152">
        <v>39.388170000000002</v>
      </c>
      <c r="AN200" s="153">
        <v>33.225700000000003</v>
      </c>
      <c r="AO200" s="154">
        <v>33.225700000000003</v>
      </c>
      <c r="AP200" s="152">
        <f t="shared" si="115"/>
        <v>6.162469999999999</v>
      </c>
      <c r="AQ200" s="153">
        <f t="shared" si="116"/>
        <v>6.162469999999999</v>
      </c>
      <c r="AR200" s="154"/>
      <c r="AS200" s="544">
        <f t="shared" si="117"/>
        <v>0.15645484418291072</v>
      </c>
      <c r="AT200" s="544">
        <f t="shared" si="118"/>
        <v>0.15645484418291072</v>
      </c>
      <c r="AU200" s="544"/>
      <c r="AV200" s="156">
        <f t="shared" si="119"/>
        <v>1</v>
      </c>
      <c r="AW200" s="157"/>
      <c r="AX200" s="119">
        <v>2008</v>
      </c>
      <c r="AY200" s="119" t="s">
        <v>461</v>
      </c>
      <c r="AZ200" s="119" t="s">
        <v>6</v>
      </c>
      <c r="BA200" s="119" t="s">
        <v>176</v>
      </c>
      <c r="BB200" s="496" t="s">
        <v>401</v>
      </c>
      <c r="BC200" s="152">
        <v>49.527090000000001</v>
      </c>
      <c r="BD200" s="153">
        <v>30.78783</v>
      </c>
      <c r="BE200" s="154">
        <v>30.78783</v>
      </c>
      <c r="BF200" s="152">
        <f t="shared" si="120"/>
        <v>18.739260000000002</v>
      </c>
      <c r="BG200" s="153">
        <f t="shared" si="121"/>
        <v>18.739260000000002</v>
      </c>
      <c r="BH200" s="154"/>
      <c r="BI200" s="544">
        <f t="shared" si="122"/>
        <v>0.37836384087980945</v>
      </c>
      <c r="BJ200" s="544">
        <f t="shared" si="123"/>
        <v>0.37836384087980945</v>
      </c>
      <c r="BK200" s="544"/>
      <c r="BL200" s="156">
        <f t="shared" si="124"/>
        <v>1</v>
      </c>
      <c r="BM200" s="157"/>
    </row>
    <row r="201" spans="1:65" ht="11.45" customHeight="1">
      <c r="A201" s="664">
        <v>2004</v>
      </c>
      <c r="B201" s="90" t="s">
        <v>517</v>
      </c>
      <c r="C201" s="119" t="s">
        <v>461</v>
      </c>
      <c r="D201" s="119" t="s">
        <v>8</v>
      </c>
      <c r="E201" s="119" t="s">
        <v>177</v>
      </c>
      <c r="F201" s="496" t="s">
        <v>401</v>
      </c>
      <c r="G201" s="152">
        <v>29.424130000000002</v>
      </c>
      <c r="H201" s="153">
        <v>25.490790000000001</v>
      </c>
      <c r="I201" s="154">
        <v>25.490790000000001</v>
      </c>
      <c r="J201" s="152">
        <f t="shared" si="105"/>
        <v>3.9333400000000012</v>
      </c>
      <c r="K201" s="153">
        <f t="shared" si="106"/>
        <v>3.9333400000000012</v>
      </c>
      <c r="L201" s="154"/>
      <c r="M201" s="544">
        <f t="shared" si="107"/>
        <v>0.13367735936457598</v>
      </c>
      <c r="N201" s="544">
        <f t="shared" si="108"/>
        <v>0.13367735936457598</v>
      </c>
      <c r="O201" s="544"/>
      <c r="P201" s="156">
        <f t="shared" si="109"/>
        <v>1</v>
      </c>
      <c r="Q201" s="157"/>
      <c r="R201" s="119">
        <v>2004</v>
      </c>
      <c r="S201" s="119" t="s">
        <v>461</v>
      </c>
      <c r="T201" s="119" t="s">
        <v>8</v>
      </c>
      <c r="U201" s="119" t="s">
        <v>177</v>
      </c>
      <c r="V201" s="496" t="s">
        <v>401</v>
      </c>
      <c r="W201" s="152">
        <v>24.49691</v>
      </c>
      <c r="X201" s="153">
        <v>21.101099999999999</v>
      </c>
      <c r="Y201" s="154">
        <v>21.101099999999999</v>
      </c>
      <c r="Z201" s="152">
        <f t="shared" si="110"/>
        <v>3.3958100000000009</v>
      </c>
      <c r="AA201" s="153">
        <f t="shared" si="111"/>
        <v>3.3958100000000009</v>
      </c>
      <c r="AB201" s="154"/>
      <c r="AC201" s="544">
        <f t="shared" si="112"/>
        <v>0.13862197313865304</v>
      </c>
      <c r="AD201" s="544">
        <f t="shared" si="113"/>
        <v>0.13862197313865304</v>
      </c>
      <c r="AE201" s="544"/>
      <c r="AF201" s="156">
        <f t="shared" si="114"/>
        <v>1</v>
      </c>
      <c r="AG201" s="157"/>
      <c r="AH201" s="119">
        <v>2004</v>
      </c>
      <c r="AI201" s="119" t="s">
        <v>461</v>
      </c>
      <c r="AJ201" s="119" t="s">
        <v>8</v>
      </c>
      <c r="AK201" s="119" t="s">
        <v>177</v>
      </c>
      <c r="AL201" s="496" t="s">
        <v>401</v>
      </c>
      <c r="AM201" s="152">
        <v>33.505749999999999</v>
      </c>
      <c r="AN201" s="153">
        <v>30.37942</v>
      </c>
      <c r="AO201" s="154">
        <v>30.37942</v>
      </c>
      <c r="AP201" s="152">
        <f t="shared" si="115"/>
        <v>3.1263299999999994</v>
      </c>
      <c r="AQ201" s="153">
        <f t="shared" si="116"/>
        <v>3.1263299999999994</v>
      </c>
      <c r="AR201" s="154"/>
      <c r="AS201" s="544">
        <f t="shared" si="117"/>
        <v>9.3307268155465833E-2</v>
      </c>
      <c r="AT201" s="544">
        <f t="shared" si="118"/>
        <v>9.3307268155465833E-2</v>
      </c>
      <c r="AU201" s="544"/>
      <c r="AV201" s="156">
        <f t="shared" si="119"/>
        <v>1</v>
      </c>
      <c r="AW201" s="157"/>
      <c r="AX201" s="119">
        <v>2004</v>
      </c>
      <c r="AY201" s="119" t="s">
        <v>461</v>
      </c>
      <c r="AZ201" s="119" t="s">
        <v>8</v>
      </c>
      <c r="BA201" s="119" t="s">
        <v>177</v>
      </c>
      <c r="BB201" s="496" t="s">
        <v>401</v>
      </c>
      <c r="BC201" s="152">
        <v>49.598869999999998</v>
      </c>
      <c r="BD201" s="153">
        <v>35.693129999999996</v>
      </c>
      <c r="BE201" s="154">
        <v>35.693129999999996</v>
      </c>
      <c r="BF201" s="152">
        <f t="shared" si="120"/>
        <v>13.905740000000002</v>
      </c>
      <c r="BG201" s="153">
        <f t="shared" si="121"/>
        <v>13.905740000000002</v>
      </c>
      <c r="BH201" s="154"/>
      <c r="BI201" s="544">
        <f t="shared" si="122"/>
        <v>0.28036404861643022</v>
      </c>
      <c r="BJ201" s="544">
        <f t="shared" si="123"/>
        <v>0.28036404861643022</v>
      </c>
      <c r="BK201" s="544"/>
      <c r="BL201" s="156">
        <f t="shared" si="124"/>
        <v>1</v>
      </c>
      <c r="BM201" s="157"/>
    </row>
    <row r="202" spans="1:65" ht="11.45" customHeight="1">
      <c r="A202" s="664">
        <v>2002</v>
      </c>
      <c r="B202" s="90" t="s">
        <v>517</v>
      </c>
      <c r="C202" s="119" t="s">
        <v>461</v>
      </c>
      <c r="D202" s="119" t="s">
        <v>10</v>
      </c>
      <c r="E202" s="119" t="s">
        <v>178</v>
      </c>
      <c r="F202" s="496" t="s">
        <v>401</v>
      </c>
      <c r="G202" s="152">
        <v>30.29805</v>
      </c>
      <c r="H202" s="153">
        <v>26.527819999999998</v>
      </c>
      <c r="I202" s="154">
        <v>26.527819999999998</v>
      </c>
      <c r="J202" s="152">
        <f t="shared" si="105"/>
        <v>3.7702300000000015</v>
      </c>
      <c r="K202" s="153">
        <f t="shared" si="106"/>
        <v>3.7702300000000015</v>
      </c>
      <c r="L202" s="154"/>
      <c r="M202" s="544">
        <f t="shared" si="107"/>
        <v>0.12443804139210285</v>
      </c>
      <c r="N202" s="544">
        <f t="shared" si="108"/>
        <v>0.12443804139210285</v>
      </c>
      <c r="O202" s="544"/>
      <c r="P202" s="156">
        <f t="shared" si="109"/>
        <v>1</v>
      </c>
      <c r="Q202" s="157"/>
      <c r="R202" s="119">
        <v>2002</v>
      </c>
      <c r="S202" s="119" t="s">
        <v>461</v>
      </c>
      <c r="T202" s="119" t="s">
        <v>10</v>
      </c>
      <c r="U202" s="119" t="s">
        <v>178</v>
      </c>
      <c r="V202" s="496" t="s">
        <v>401</v>
      </c>
      <c r="W202" s="152">
        <v>25.04982</v>
      </c>
      <c r="X202" s="153">
        <v>21.58699</v>
      </c>
      <c r="Y202" s="154">
        <v>21.58699</v>
      </c>
      <c r="Z202" s="152">
        <f t="shared" si="110"/>
        <v>3.4628300000000003</v>
      </c>
      <c r="AA202" s="153">
        <f t="shared" si="111"/>
        <v>3.4628300000000003</v>
      </c>
      <c r="AB202" s="154"/>
      <c r="AC202" s="544">
        <f t="shared" si="112"/>
        <v>0.13823771987183942</v>
      </c>
      <c r="AD202" s="544">
        <f t="shared" si="113"/>
        <v>0.13823771987183942</v>
      </c>
      <c r="AE202" s="544"/>
      <c r="AF202" s="156">
        <f t="shared" si="114"/>
        <v>1</v>
      </c>
      <c r="AG202" s="157"/>
      <c r="AH202" s="119">
        <v>2002</v>
      </c>
      <c r="AI202" s="119" t="s">
        <v>461</v>
      </c>
      <c r="AJ202" s="119" t="s">
        <v>10</v>
      </c>
      <c r="AK202" s="119" t="s">
        <v>178</v>
      </c>
      <c r="AL202" s="496" t="s">
        <v>401</v>
      </c>
      <c r="AM202" s="152">
        <v>35.204329999999999</v>
      </c>
      <c r="AN202" s="153">
        <v>32.276730000000001</v>
      </c>
      <c r="AO202" s="154">
        <v>32.276730000000001</v>
      </c>
      <c r="AP202" s="152">
        <f t="shared" si="115"/>
        <v>2.9275999999999982</v>
      </c>
      <c r="AQ202" s="153">
        <f t="shared" si="116"/>
        <v>2.9275999999999982</v>
      </c>
      <c r="AR202" s="154"/>
      <c r="AS202" s="544">
        <f t="shared" si="117"/>
        <v>8.3160224892790124E-2</v>
      </c>
      <c r="AT202" s="544">
        <f t="shared" si="118"/>
        <v>8.3160224892790124E-2</v>
      </c>
      <c r="AU202" s="544"/>
      <c r="AV202" s="156">
        <f t="shared" si="119"/>
        <v>1</v>
      </c>
      <c r="AW202" s="157"/>
      <c r="AX202" s="119">
        <v>2002</v>
      </c>
      <c r="AY202" s="119" t="s">
        <v>461</v>
      </c>
      <c r="AZ202" s="119" t="s">
        <v>10</v>
      </c>
      <c r="BA202" s="119" t="s">
        <v>178</v>
      </c>
      <c r="BB202" s="496" t="s">
        <v>401</v>
      </c>
      <c r="BC202" s="152">
        <v>46.69558</v>
      </c>
      <c r="BD202" s="153">
        <v>34.918239999999997</v>
      </c>
      <c r="BE202" s="154">
        <v>34.918239999999997</v>
      </c>
      <c r="BF202" s="152">
        <f t="shared" si="120"/>
        <v>11.777340000000002</v>
      </c>
      <c r="BG202" s="153">
        <f t="shared" si="121"/>
        <v>11.777340000000002</v>
      </c>
      <c r="BH202" s="154"/>
      <c r="BI202" s="544">
        <f t="shared" si="122"/>
        <v>0.2522153060311062</v>
      </c>
      <c r="BJ202" s="544">
        <f t="shared" si="123"/>
        <v>0.2522153060311062</v>
      </c>
      <c r="BK202" s="544"/>
      <c r="BL202" s="156">
        <f t="shared" si="124"/>
        <v>1</v>
      </c>
      <c r="BM202" s="157"/>
    </row>
    <row r="203" spans="1:65" ht="11.45" customHeight="1">
      <c r="A203" s="664">
        <v>2000</v>
      </c>
      <c r="B203" s="90" t="s">
        <v>517</v>
      </c>
      <c r="C203" s="119" t="s">
        <v>461</v>
      </c>
      <c r="D203" s="119" t="s">
        <v>10</v>
      </c>
      <c r="E203" s="119" t="s">
        <v>179</v>
      </c>
      <c r="F203" s="496" t="s">
        <v>401</v>
      </c>
      <c r="G203" s="152">
        <v>30.442270000000001</v>
      </c>
      <c r="H203" s="153">
        <v>28.161549999999998</v>
      </c>
      <c r="I203" s="154">
        <v>28.161549999999998</v>
      </c>
      <c r="J203" s="152">
        <f t="shared" si="105"/>
        <v>2.2807200000000023</v>
      </c>
      <c r="K203" s="153">
        <f t="shared" si="106"/>
        <v>2.2807200000000023</v>
      </c>
      <c r="L203" s="154"/>
      <c r="M203" s="544">
        <f t="shared" si="107"/>
        <v>7.4919511587013793E-2</v>
      </c>
      <c r="N203" s="544">
        <f t="shared" si="108"/>
        <v>7.4919511587013793E-2</v>
      </c>
      <c r="O203" s="544"/>
      <c r="P203" s="156">
        <f t="shared" si="109"/>
        <v>1</v>
      </c>
      <c r="Q203" s="157"/>
      <c r="R203" s="119">
        <v>2000</v>
      </c>
      <c r="S203" s="119" t="s">
        <v>461</v>
      </c>
      <c r="T203" s="119" t="s">
        <v>10</v>
      </c>
      <c r="U203" s="119" t="s">
        <v>179</v>
      </c>
      <c r="V203" s="496" t="s">
        <v>401</v>
      </c>
      <c r="W203" s="152">
        <v>24.675699999999999</v>
      </c>
      <c r="X203" s="153">
        <v>22.436859999999999</v>
      </c>
      <c r="Y203" s="154">
        <v>22.436859999999999</v>
      </c>
      <c r="Z203" s="152">
        <f t="shared" si="110"/>
        <v>2.2388399999999997</v>
      </c>
      <c r="AA203" s="153">
        <f t="shared" si="111"/>
        <v>2.2388399999999997</v>
      </c>
      <c r="AB203" s="154"/>
      <c r="AC203" s="544">
        <f t="shared" si="112"/>
        <v>9.0730556782583668E-2</v>
      </c>
      <c r="AD203" s="544">
        <f t="shared" si="113"/>
        <v>9.0730556782583668E-2</v>
      </c>
      <c r="AE203" s="544"/>
      <c r="AF203" s="156">
        <f t="shared" si="114"/>
        <v>1</v>
      </c>
      <c r="AG203" s="157"/>
      <c r="AH203" s="119">
        <v>2000</v>
      </c>
      <c r="AI203" s="119" t="s">
        <v>461</v>
      </c>
      <c r="AJ203" s="119" t="s">
        <v>10</v>
      </c>
      <c r="AK203" s="119" t="s">
        <v>179</v>
      </c>
      <c r="AL203" s="496" t="s">
        <v>401</v>
      </c>
      <c r="AM203" s="152">
        <v>35.877690000000001</v>
      </c>
      <c r="AN203" s="153">
        <v>34.568800000000003</v>
      </c>
      <c r="AO203" s="154">
        <v>34.568800000000003</v>
      </c>
      <c r="AP203" s="152">
        <f t="shared" si="115"/>
        <v>1.3088899999999981</v>
      </c>
      <c r="AQ203" s="153">
        <f t="shared" si="116"/>
        <v>1.3088899999999981</v>
      </c>
      <c r="AR203" s="154"/>
      <c r="AS203" s="544">
        <f t="shared" si="117"/>
        <v>3.6482003161296003E-2</v>
      </c>
      <c r="AT203" s="544">
        <f t="shared" si="118"/>
        <v>3.6482003161296003E-2</v>
      </c>
      <c r="AU203" s="544"/>
      <c r="AV203" s="156">
        <f t="shared" si="119"/>
        <v>1</v>
      </c>
      <c r="AW203" s="157"/>
      <c r="AX203" s="119">
        <v>2000</v>
      </c>
      <c r="AY203" s="119" t="s">
        <v>461</v>
      </c>
      <c r="AZ203" s="119" t="s">
        <v>10</v>
      </c>
      <c r="BA203" s="119" t="s">
        <v>179</v>
      </c>
      <c r="BB203" s="496" t="s">
        <v>401</v>
      </c>
      <c r="BC203" s="152">
        <v>48.189590000000003</v>
      </c>
      <c r="BD203" s="153">
        <v>37.830210000000001</v>
      </c>
      <c r="BE203" s="154">
        <v>37.830210000000001</v>
      </c>
      <c r="BF203" s="152">
        <f t="shared" si="120"/>
        <v>10.359380000000002</v>
      </c>
      <c r="BG203" s="153">
        <f t="shared" si="121"/>
        <v>10.359380000000002</v>
      </c>
      <c r="BH203" s="154"/>
      <c r="BI203" s="544">
        <f t="shared" si="122"/>
        <v>0.21497132471971644</v>
      </c>
      <c r="BJ203" s="544">
        <f t="shared" si="123"/>
        <v>0.21497132471971644</v>
      </c>
      <c r="BK203" s="544"/>
      <c r="BL203" s="156">
        <f t="shared" si="124"/>
        <v>1</v>
      </c>
      <c r="BM203" s="157"/>
    </row>
    <row r="204" spans="1:65" ht="11.45" customHeight="1">
      <c r="A204" s="664">
        <v>1998</v>
      </c>
      <c r="B204" s="90" t="s">
        <v>517</v>
      </c>
      <c r="C204" s="119" t="s">
        <v>461</v>
      </c>
      <c r="D204" s="119" t="s">
        <v>10</v>
      </c>
      <c r="E204" s="119" t="s">
        <v>180</v>
      </c>
      <c r="F204" s="496" t="s">
        <v>401</v>
      </c>
      <c r="G204" s="152">
        <v>30.187919999999998</v>
      </c>
      <c r="H204" s="153">
        <v>28.152460000000001</v>
      </c>
      <c r="I204" s="154">
        <v>28.152460000000001</v>
      </c>
      <c r="J204" s="152">
        <f t="shared" si="105"/>
        <v>2.0354599999999969</v>
      </c>
      <c r="K204" s="153">
        <f t="shared" si="106"/>
        <v>2.0354599999999969</v>
      </c>
      <c r="L204" s="154"/>
      <c r="M204" s="544">
        <f t="shared" si="107"/>
        <v>6.742630827165294E-2</v>
      </c>
      <c r="N204" s="544">
        <f t="shared" si="108"/>
        <v>6.742630827165294E-2</v>
      </c>
      <c r="O204" s="544"/>
      <c r="P204" s="156">
        <f t="shared" si="109"/>
        <v>1</v>
      </c>
      <c r="Q204" s="157"/>
      <c r="R204" s="119">
        <v>1998</v>
      </c>
      <c r="S204" s="119" t="s">
        <v>461</v>
      </c>
      <c r="T204" s="119" t="s">
        <v>10</v>
      </c>
      <c r="U204" s="119" t="s">
        <v>180</v>
      </c>
      <c r="V204" s="496" t="s">
        <v>401</v>
      </c>
      <c r="W204" s="152">
        <v>24.332350000000002</v>
      </c>
      <c r="X204" s="153">
        <v>22.35332</v>
      </c>
      <c r="Y204" s="154">
        <v>22.35332</v>
      </c>
      <c r="Z204" s="152">
        <f t="shared" si="110"/>
        <v>1.9790300000000016</v>
      </c>
      <c r="AA204" s="153">
        <f t="shared" si="111"/>
        <v>1.9790300000000016</v>
      </c>
      <c r="AB204" s="154"/>
      <c r="AC204" s="544">
        <f t="shared" si="112"/>
        <v>8.1333286756108694E-2</v>
      </c>
      <c r="AD204" s="544">
        <f t="shared" si="113"/>
        <v>8.1333286756108694E-2</v>
      </c>
      <c r="AE204" s="544"/>
      <c r="AF204" s="156">
        <f t="shared" si="114"/>
        <v>1</v>
      </c>
      <c r="AG204" s="157"/>
      <c r="AH204" s="119">
        <v>1998</v>
      </c>
      <c r="AI204" s="119" t="s">
        <v>461</v>
      </c>
      <c r="AJ204" s="119" t="s">
        <v>10</v>
      </c>
      <c r="AK204" s="119" t="s">
        <v>180</v>
      </c>
      <c r="AL204" s="496" t="s">
        <v>401</v>
      </c>
      <c r="AM204" s="152">
        <v>35.603999999999999</v>
      </c>
      <c r="AN204" s="153">
        <v>34.472790000000003</v>
      </c>
      <c r="AO204" s="154">
        <v>34.472790000000003</v>
      </c>
      <c r="AP204" s="152">
        <f t="shared" si="115"/>
        <v>1.1312099999999958</v>
      </c>
      <c r="AQ204" s="153">
        <f t="shared" si="116"/>
        <v>1.1312099999999958</v>
      </c>
      <c r="AR204" s="154"/>
      <c r="AS204" s="544">
        <f t="shared" si="117"/>
        <v>3.1771991911021119E-2</v>
      </c>
      <c r="AT204" s="544">
        <f t="shared" si="118"/>
        <v>3.1771991911021119E-2</v>
      </c>
      <c r="AU204" s="544"/>
      <c r="AV204" s="156">
        <f t="shared" si="119"/>
        <v>1</v>
      </c>
      <c r="AW204" s="157"/>
      <c r="AX204" s="119">
        <v>1998</v>
      </c>
      <c r="AY204" s="119" t="s">
        <v>461</v>
      </c>
      <c r="AZ204" s="119" t="s">
        <v>10</v>
      </c>
      <c r="BA204" s="119" t="s">
        <v>180</v>
      </c>
      <c r="BB204" s="496" t="s">
        <v>401</v>
      </c>
      <c r="BC204" s="152">
        <v>47.359270000000002</v>
      </c>
      <c r="BD204" s="153">
        <v>37.203560000000003</v>
      </c>
      <c r="BE204" s="154">
        <v>37.203560000000003</v>
      </c>
      <c r="BF204" s="152">
        <f t="shared" si="120"/>
        <v>10.155709999999999</v>
      </c>
      <c r="BG204" s="153">
        <f t="shared" si="121"/>
        <v>10.155709999999999</v>
      </c>
      <c r="BH204" s="154"/>
      <c r="BI204" s="544">
        <f t="shared" si="122"/>
        <v>0.21443974959918088</v>
      </c>
      <c r="BJ204" s="544">
        <f t="shared" si="123"/>
        <v>0.21443974959918088</v>
      </c>
      <c r="BK204" s="544"/>
      <c r="BL204" s="156">
        <f t="shared" si="124"/>
        <v>1</v>
      </c>
      <c r="BM204" s="157"/>
    </row>
    <row r="205" spans="1:65" ht="11.45" customHeight="1">
      <c r="A205" s="664">
        <v>1996</v>
      </c>
      <c r="B205" s="90" t="s">
        <v>517</v>
      </c>
      <c r="C205" s="119" t="s">
        <v>461</v>
      </c>
      <c r="D205" s="119" t="s">
        <v>12</v>
      </c>
      <c r="E205" s="119" t="s">
        <v>181</v>
      </c>
      <c r="F205" s="496" t="s">
        <v>401</v>
      </c>
      <c r="G205" s="152">
        <v>28.58154</v>
      </c>
      <c r="H205" s="153">
        <v>26.253620000000002</v>
      </c>
      <c r="I205" s="154">
        <v>26.253620000000002</v>
      </c>
      <c r="J205" s="152">
        <f t="shared" si="105"/>
        <v>2.3279199999999989</v>
      </c>
      <c r="K205" s="153">
        <f t="shared" si="106"/>
        <v>2.3279199999999989</v>
      </c>
      <c r="L205" s="154"/>
      <c r="M205" s="544">
        <f t="shared" si="107"/>
        <v>8.1448375419938837E-2</v>
      </c>
      <c r="N205" s="544">
        <f t="shared" si="108"/>
        <v>8.1448375419938837E-2</v>
      </c>
      <c r="O205" s="544"/>
      <c r="P205" s="156">
        <f t="shared" si="109"/>
        <v>1</v>
      </c>
      <c r="Q205" s="157"/>
      <c r="R205" s="119">
        <v>1996</v>
      </c>
      <c r="S205" s="119" t="s">
        <v>461</v>
      </c>
      <c r="T205" s="119" t="s">
        <v>12</v>
      </c>
      <c r="U205" s="119" t="s">
        <v>181</v>
      </c>
      <c r="V205" s="496" t="s">
        <v>401</v>
      </c>
      <c r="W205" s="152">
        <v>22.890039999999999</v>
      </c>
      <c r="X205" s="153">
        <v>20.759720000000002</v>
      </c>
      <c r="Y205" s="154">
        <v>20.759720000000002</v>
      </c>
      <c r="Z205" s="152">
        <f t="shared" si="110"/>
        <v>2.1303199999999975</v>
      </c>
      <c r="AA205" s="153">
        <f t="shared" si="111"/>
        <v>2.1303199999999975</v>
      </c>
      <c r="AB205" s="154"/>
      <c r="AC205" s="544">
        <f t="shared" si="112"/>
        <v>9.3067552525028255E-2</v>
      </c>
      <c r="AD205" s="544">
        <f t="shared" si="113"/>
        <v>9.3067552525028255E-2</v>
      </c>
      <c r="AE205" s="544"/>
      <c r="AF205" s="156">
        <f t="shared" si="114"/>
        <v>1</v>
      </c>
      <c r="AG205" s="157"/>
      <c r="AH205" s="119">
        <v>1996</v>
      </c>
      <c r="AI205" s="119" t="s">
        <v>461</v>
      </c>
      <c r="AJ205" s="119" t="s">
        <v>12</v>
      </c>
      <c r="AK205" s="119" t="s">
        <v>181</v>
      </c>
      <c r="AL205" s="496" t="s">
        <v>401</v>
      </c>
      <c r="AM205" s="152">
        <v>33.909230000000001</v>
      </c>
      <c r="AN205" s="153">
        <v>32.100320000000004</v>
      </c>
      <c r="AO205" s="154">
        <v>32.100320000000004</v>
      </c>
      <c r="AP205" s="152">
        <f t="shared" si="115"/>
        <v>1.8089099999999974</v>
      </c>
      <c r="AQ205" s="153">
        <f t="shared" si="116"/>
        <v>1.8089099999999974</v>
      </c>
      <c r="AR205" s="154"/>
      <c r="AS205" s="544">
        <f t="shared" si="117"/>
        <v>5.3345652496385121E-2</v>
      </c>
      <c r="AT205" s="544">
        <f t="shared" si="118"/>
        <v>5.3345652496385121E-2</v>
      </c>
      <c r="AU205" s="544"/>
      <c r="AV205" s="156">
        <f t="shared" si="119"/>
        <v>1</v>
      </c>
      <c r="AW205" s="157"/>
      <c r="AX205" s="119">
        <v>1996</v>
      </c>
      <c r="AY205" s="119" t="s">
        <v>461</v>
      </c>
      <c r="AZ205" s="119" t="s">
        <v>12</v>
      </c>
      <c r="BA205" s="119" t="s">
        <v>181</v>
      </c>
      <c r="BB205" s="496" t="s">
        <v>401</v>
      </c>
      <c r="BC205" s="152">
        <v>43.614699999999999</v>
      </c>
      <c r="BD205" s="153">
        <v>34.253480000000003</v>
      </c>
      <c r="BE205" s="154">
        <v>34.253480000000003</v>
      </c>
      <c r="BF205" s="152">
        <f t="shared" si="120"/>
        <v>9.3612199999999959</v>
      </c>
      <c r="BG205" s="153">
        <f t="shared" si="121"/>
        <v>9.3612199999999959</v>
      </c>
      <c r="BH205" s="154"/>
      <c r="BI205" s="544">
        <f t="shared" si="122"/>
        <v>0.21463451542713802</v>
      </c>
      <c r="BJ205" s="544">
        <f t="shared" si="123"/>
        <v>0.21463451542713802</v>
      </c>
      <c r="BK205" s="544"/>
      <c r="BL205" s="156">
        <f t="shared" si="124"/>
        <v>1</v>
      </c>
      <c r="BM205" s="157"/>
    </row>
    <row r="206" spans="1:65" ht="11.45" customHeight="1">
      <c r="A206" s="664">
        <v>1994</v>
      </c>
      <c r="B206" s="90" t="s">
        <v>517</v>
      </c>
      <c r="C206" s="119" t="s">
        <v>461</v>
      </c>
      <c r="D206" s="119" t="s">
        <v>12</v>
      </c>
      <c r="E206" s="119" t="s">
        <v>182</v>
      </c>
      <c r="F206" s="496" t="s">
        <v>401</v>
      </c>
      <c r="G206" s="152">
        <v>29.52684</v>
      </c>
      <c r="H206" s="153">
        <v>26.740919999999999</v>
      </c>
      <c r="I206" s="154">
        <v>26.740919999999999</v>
      </c>
      <c r="J206" s="152">
        <f t="shared" si="105"/>
        <v>2.7859200000000008</v>
      </c>
      <c r="K206" s="153">
        <f t="shared" si="106"/>
        <v>2.7859200000000008</v>
      </c>
      <c r="L206" s="154"/>
      <c r="M206" s="544">
        <f t="shared" si="107"/>
        <v>9.4352121662866759E-2</v>
      </c>
      <c r="N206" s="544">
        <f t="shared" si="108"/>
        <v>9.4352121662866759E-2</v>
      </c>
      <c r="O206" s="544"/>
      <c r="P206" s="156">
        <f t="shared" si="109"/>
        <v>1</v>
      </c>
      <c r="Q206" s="157"/>
      <c r="R206" s="119">
        <v>1994</v>
      </c>
      <c r="S206" s="119" t="s">
        <v>461</v>
      </c>
      <c r="T206" s="119" t="s">
        <v>12</v>
      </c>
      <c r="U206" s="119" t="s">
        <v>182</v>
      </c>
      <c r="V206" s="496" t="s">
        <v>401</v>
      </c>
      <c r="W206" s="152">
        <v>24.36017</v>
      </c>
      <c r="X206" s="153">
        <v>21.65466</v>
      </c>
      <c r="Y206" s="154">
        <v>21.65466</v>
      </c>
      <c r="Z206" s="152">
        <f t="shared" si="110"/>
        <v>2.7055100000000003</v>
      </c>
      <c r="AA206" s="153">
        <f t="shared" si="111"/>
        <v>2.7055100000000003</v>
      </c>
      <c r="AB206" s="154"/>
      <c r="AC206" s="544">
        <f t="shared" si="112"/>
        <v>0.11106285383065882</v>
      </c>
      <c r="AD206" s="544">
        <f t="shared" si="113"/>
        <v>0.11106285383065882</v>
      </c>
      <c r="AE206" s="544"/>
      <c r="AF206" s="156">
        <f t="shared" si="114"/>
        <v>1</v>
      </c>
      <c r="AG206" s="157"/>
      <c r="AH206" s="119">
        <v>1994</v>
      </c>
      <c r="AI206" s="119" t="s">
        <v>461</v>
      </c>
      <c r="AJ206" s="119" t="s">
        <v>12</v>
      </c>
      <c r="AK206" s="119" t="s">
        <v>182</v>
      </c>
      <c r="AL206" s="496" t="s">
        <v>401</v>
      </c>
      <c r="AM206" s="152">
        <v>33.91469</v>
      </c>
      <c r="AN206" s="153">
        <v>31.757190000000001</v>
      </c>
      <c r="AO206" s="154">
        <v>31.757190000000001</v>
      </c>
      <c r="AP206" s="152">
        <f t="shared" si="115"/>
        <v>2.1574999999999989</v>
      </c>
      <c r="AQ206" s="153">
        <f t="shared" si="116"/>
        <v>2.1574999999999989</v>
      </c>
      <c r="AR206" s="154"/>
      <c r="AS206" s="544">
        <f t="shared" si="117"/>
        <v>6.3615501129451538E-2</v>
      </c>
      <c r="AT206" s="544">
        <f t="shared" si="118"/>
        <v>6.3615501129451538E-2</v>
      </c>
      <c r="AU206" s="544"/>
      <c r="AV206" s="156">
        <f t="shared" si="119"/>
        <v>1</v>
      </c>
      <c r="AW206" s="157"/>
      <c r="AX206" s="119">
        <v>1994</v>
      </c>
      <c r="AY206" s="119" t="s">
        <v>461</v>
      </c>
      <c r="AZ206" s="119" t="s">
        <v>12</v>
      </c>
      <c r="BA206" s="119" t="s">
        <v>182</v>
      </c>
      <c r="BB206" s="496" t="s">
        <v>401</v>
      </c>
      <c r="BC206" s="152">
        <v>46.340029999999999</v>
      </c>
      <c r="BD206" s="153">
        <v>37.055619999999998</v>
      </c>
      <c r="BE206" s="154">
        <v>37.055619999999998</v>
      </c>
      <c r="BF206" s="152">
        <f t="shared" si="120"/>
        <v>9.2844100000000012</v>
      </c>
      <c r="BG206" s="153">
        <f t="shared" si="121"/>
        <v>9.2844100000000012</v>
      </c>
      <c r="BH206" s="154"/>
      <c r="BI206" s="544">
        <f t="shared" si="122"/>
        <v>0.20035399200216317</v>
      </c>
      <c r="BJ206" s="544">
        <f t="shared" si="123"/>
        <v>0.20035399200216317</v>
      </c>
      <c r="BK206" s="544"/>
      <c r="BL206" s="156">
        <f t="shared" si="124"/>
        <v>1</v>
      </c>
      <c r="BM206" s="157"/>
    </row>
    <row r="207" spans="1:65" ht="11.45" customHeight="1">
      <c r="A207" s="664">
        <v>1992</v>
      </c>
      <c r="B207" s="90" t="s">
        <v>517</v>
      </c>
      <c r="C207" s="119" t="s">
        <v>461</v>
      </c>
      <c r="D207" s="119" t="s">
        <v>14</v>
      </c>
      <c r="E207" s="119" t="s">
        <v>183</v>
      </c>
      <c r="F207" s="496" t="s">
        <v>401</v>
      </c>
      <c r="G207" s="152">
        <v>27.143180000000001</v>
      </c>
      <c r="H207" s="153">
        <v>25.373139999999999</v>
      </c>
      <c r="I207" s="154">
        <v>25.373139999999999</v>
      </c>
      <c r="J207" s="152">
        <f t="shared" si="105"/>
        <v>1.7700400000000016</v>
      </c>
      <c r="K207" s="153">
        <f t="shared" si="106"/>
        <v>1.7700400000000016</v>
      </c>
      <c r="L207" s="154"/>
      <c r="M207" s="544">
        <f t="shared" si="107"/>
        <v>6.5211224329647502E-2</v>
      </c>
      <c r="N207" s="544">
        <f t="shared" si="108"/>
        <v>6.5211224329647502E-2</v>
      </c>
      <c r="O207" s="544"/>
      <c r="P207" s="156">
        <f t="shared" si="109"/>
        <v>1</v>
      </c>
      <c r="Q207" s="157"/>
      <c r="R207" s="119">
        <v>1992</v>
      </c>
      <c r="S207" s="119" t="s">
        <v>461</v>
      </c>
      <c r="T207" s="119" t="s">
        <v>14</v>
      </c>
      <c r="U207" s="119" t="s">
        <v>183</v>
      </c>
      <c r="V207" s="496" t="s">
        <v>401</v>
      </c>
      <c r="W207" s="152">
        <v>22.654730000000001</v>
      </c>
      <c r="X207" s="153">
        <v>20.661580000000001</v>
      </c>
      <c r="Y207" s="154">
        <v>20.661580000000001</v>
      </c>
      <c r="Z207" s="152">
        <f t="shared" si="110"/>
        <v>1.99315</v>
      </c>
      <c r="AA207" s="153">
        <f t="shared" si="111"/>
        <v>1.99315</v>
      </c>
      <c r="AB207" s="154"/>
      <c r="AC207" s="544">
        <f t="shared" si="112"/>
        <v>8.7979419750312621E-2</v>
      </c>
      <c r="AD207" s="544">
        <f t="shared" si="113"/>
        <v>8.7979419750312621E-2</v>
      </c>
      <c r="AE207" s="544"/>
      <c r="AF207" s="156">
        <f t="shared" si="114"/>
        <v>1</v>
      </c>
      <c r="AG207" s="157"/>
      <c r="AH207" s="119">
        <v>1992</v>
      </c>
      <c r="AI207" s="119" t="s">
        <v>461</v>
      </c>
      <c r="AJ207" s="119" t="s">
        <v>14</v>
      </c>
      <c r="AK207" s="119" t="s">
        <v>183</v>
      </c>
      <c r="AL207" s="496" t="s">
        <v>401</v>
      </c>
      <c r="AM207" s="152">
        <v>30.888249999999999</v>
      </c>
      <c r="AN207" s="153">
        <v>29.988399999999999</v>
      </c>
      <c r="AO207" s="154">
        <v>29.988399999999999</v>
      </c>
      <c r="AP207" s="152">
        <f t="shared" si="115"/>
        <v>0.8998500000000007</v>
      </c>
      <c r="AQ207" s="153">
        <f t="shared" si="116"/>
        <v>0.8998500000000007</v>
      </c>
      <c r="AR207" s="154"/>
      <c r="AS207" s="544">
        <f t="shared" si="117"/>
        <v>2.9132437091774405E-2</v>
      </c>
      <c r="AT207" s="544">
        <f t="shared" si="118"/>
        <v>2.9132437091774405E-2</v>
      </c>
      <c r="AU207" s="544"/>
      <c r="AV207" s="156">
        <f t="shared" si="119"/>
        <v>1</v>
      </c>
      <c r="AW207" s="157"/>
      <c r="AX207" s="119">
        <v>1992</v>
      </c>
      <c r="AY207" s="119" t="s">
        <v>461</v>
      </c>
      <c r="AZ207" s="119" t="s">
        <v>14</v>
      </c>
      <c r="BA207" s="119" t="s">
        <v>183</v>
      </c>
      <c r="BB207" s="496" t="s">
        <v>401</v>
      </c>
      <c r="BC207" s="152">
        <v>40.627609999999997</v>
      </c>
      <c r="BD207" s="153">
        <v>32.703629999999997</v>
      </c>
      <c r="BE207" s="154">
        <v>32.703629999999997</v>
      </c>
      <c r="BF207" s="152">
        <f t="shared" si="120"/>
        <v>7.9239800000000002</v>
      </c>
      <c r="BG207" s="153">
        <f t="shared" si="121"/>
        <v>7.9239800000000002</v>
      </c>
      <c r="BH207" s="154"/>
      <c r="BI207" s="544">
        <f t="shared" si="122"/>
        <v>0.1950392848607142</v>
      </c>
      <c r="BJ207" s="544">
        <f t="shared" si="123"/>
        <v>0.1950392848607142</v>
      </c>
      <c r="BK207" s="544"/>
      <c r="BL207" s="156">
        <f t="shared" si="124"/>
        <v>1</v>
      </c>
      <c r="BM207" s="157"/>
    </row>
    <row r="208" spans="1:65" ht="11.45" customHeight="1">
      <c r="A208" s="664">
        <v>1989</v>
      </c>
      <c r="B208" s="90" t="s">
        <v>517</v>
      </c>
      <c r="C208" s="119" t="s">
        <v>461</v>
      </c>
      <c r="D208" s="119" t="s">
        <v>14</v>
      </c>
      <c r="E208" s="119" t="s">
        <v>184</v>
      </c>
      <c r="F208" s="496" t="s">
        <v>401</v>
      </c>
      <c r="G208" s="152">
        <v>26.854150000000001</v>
      </c>
      <c r="H208" s="153">
        <v>25.5242</v>
      </c>
      <c r="I208" s="154">
        <v>25.5242</v>
      </c>
      <c r="J208" s="152">
        <f t="shared" si="105"/>
        <v>1.3299500000000002</v>
      </c>
      <c r="K208" s="153">
        <f t="shared" si="106"/>
        <v>1.3299500000000002</v>
      </c>
      <c r="L208" s="154"/>
      <c r="M208" s="544">
        <f t="shared" si="107"/>
        <v>4.9524933762565566E-2</v>
      </c>
      <c r="N208" s="544">
        <f t="shared" si="108"/>
        <v>4.9524933762565566E-2</v>
      </c>
      <c r="O208" s="544"/>
      <c r="P208" s="156">
        <f t="shared" si="109"/>
        <v>1</v>
      </c>
      <c r="Q208" s="157"/>
      <c r="R208" s="119">
        <v>1989</v>
      </c>
      <c r="S208" s="119" t="s">
        <v>461</v>
      </c>
      <c r="T208" s="119" t="s">
        <v>14</v>
      </c>
      <c r="U208" s="119" t="s">
        <v>184</v>
      </c>
      <c r="V208" s="496" t="s">
        <v>401</v>
      </c>
      <c r="W208" s="152">
        <v>22.180579999999999</v>
      </c>
      <c r="X208" s="153">
        <v>20.915279999999999</v>
      </c>
      <c r="Y208" s="154">
        <v>20.915279999999999</v>
      </c>
      <c r="Z208" s="152">
        <f t="shared" si="110"/>
        <v>1.2652999999999999</v>
      </c>
      <c r="AA208" s="153">
        <f t="shared" si="111"/>
        <v>1.2652999999999999</v>
      </c>
      <c r="AB208" s="154"/>
      <c r="AC208" s="544">
        <f t="shared" si="112"/>
        <v>5.7045397370131888E-2</v>
      </c>
      <c r="AD208" s="544">
        <f t="shared" si="113"/>
        <v>5.7045397370131888E-2</v>
      </c>
      <c r="AE208" s="544"/>
      <c r="AF208" s="156">
        <f t="shared" si="114"/>
        <v>1</v>
      </c>
      <c r="AG208" s="157"/>
      <c r="AH208" s="119">
        <v>1989</v>
      </c>
      <c r="AI208" s="119" t="s">
        <v>461</v>
      </c>
      <c r="AJ208" s="119" t="s">
        <v>14</v>
      </c>
      <c r="AK208" s="119" t="s">
        <v>184</v>
      </c>
      <c r="AL208" s="496" t="s">
        <v>401</v>
      </c>
      <c r="AM208" s="152">
        <v>30.609829999999999</v>
      </c>
      <c r="AN208" s="153">
        <v>29.81157</v>
      </c>
      <c r="AO208" s="154">
        <v>29.81157</v>
      </c>
      <c r="AP208" s="152">
        <f t="shared" si="115"/>
        <v>0.79825999999999908</v>
      </c>
      <c r="AQ208" s="153">
        <f t="shared" si="116"/>
        <v>0.79825999999999908</v>
      </c>
      <c r="AR208" s="154"/>
      <c r="AS208" s="544">
        <f t="shared" si="117"/>
        <v>2.6078550583260317E-2</v>
      </c>
      <c r="AT208" s="544">
        <f t="shared" si="118"/>
        <v>2.6078550583260317E-2</v>
      </c>
      <c r="AU208" s="544"/>
      <c r="AV208" s="156">
        <f t="shared" si="119"/>
        <v>1</v>
      </c>
      <c r="AW208" s="157"/>
      <c r="AX208" s="119">
        <v>1989</v>
      </c>
      <c r="AY208" s="119" t="s">
        <v>461</v>
      </c>
      <c r="AZ208" s="119" t="s">
        <v>14</v>
      </c>
      <c r="BA208" s="119" t="s">
        <v>184</v>
      </c>
      <c r="BB208" s="496" t="s">
        <v>401</v>
      </c>
      <c r="BC208" s="152">
        <v>39.19735</v>
      </c>
      <c r="BD208" s="153">
        <v>31.55519</v>
      </c>
      <c r="BE208" s="154">
        <v>31.55519</v>
      </c>
      <c r="BF208" s="152">
        <f t="shared" si="120"/>
        <v>7.6421600000000005</v>
      </c>
      <c r="BG208" s="153">
        <f t="shared" si="121"/>
        <v>7.6421600000000005</v>
      </c>
      <c r="BH208" s="154"/>
      <c r="BI208" s="544">
        <f t="shared" si="122"/>
        <v>0.19496624134029469</v>
      </c>
      <c r="BJ208" s="544">
        <f t="shared" si="123"/>
        <v>0.19496624134029469</v>
      </c>
      <c r="BK208" s="544"/>
      <c r="BL208" s="156">
        <f t="shared" si="124"/>
        <v>1</v>
      </c>
      <c r="BM208" s="157"/>
    </row>
    <row r="209" spans="1:65" ht="11.45" customHeight="1">
      <c r="A209" s="664">
        <v>1984</v>
      </c>
      <c r="B209" s="90" t="s">
        <v>517</v>
      </c>
      <c r="C209" s="119" t="s">
        <v>461</v>
      </c>
      <c r="D209" s="119" t="s">
        <v>16</v>
      </c>
      <c r="E209" s="119" t="s">
        <v>185</v>
      </c>
      <c r="F209" s="496" t="s">
        <v>401</v>
      </c>
      <c r="G209" s="152">
        <v>25.823889999999999</v>
      </c>
      <c r="H209" s="153">
        <v>25.104749999999999</v>
      </c>
      <c r="I209" s="154">
        <v>25.104749999999999</v>
      </c>
      <c r="J209" s="152">
        <f t="shared" si="105"/>
        <v>0.71913999999999945</v>
      </c>
      <c r="K209" s="153">
        <f t="shared" si="106"/>
        <v>0.71913999999999945</v>
      </c>
      <c r="L209" s="154"/>
      <c r="M209" s="544">
        <f t="shared" si="107"/>
        <v>2.7847857158623254E-2</v>
      </c>
      <c r="N209" s="544">
        <f t="shared" si="108"/>
        <v>2.7847857158623254E-2</v>
      </c>
      <c r="O209" s="544"/>
      <c r="P209" s="156">
        <f t="shared" si="109"/>
        <v>1</v>
      </c>
      <c r="Q209" s="157"/>
      <c r="R209" s="119">
        <v>1984</v>
      </c>
      <c r="S209" s="119" t="s">
        <v>461</v>
      </c>
      <c r="T209" s="119" t="s">
        <v>16</v>
      </c>
      <c r="U209" s="119" t="s">
        <v>185</v>
      </c>
      <c r="V209" s="496" t="s">
        <v>401</v>
      </c>
      <c r="W209" s="152">
        <v>21.438410000000001</v>
      </c>
      <c r="X209" s="153">
        <v>20.712910000000001</v>
      </c>
      <c r="Y209" s="154">
        <v>20.712910000000001</v>
      </c>
      <c r="Z209" s="152">
        <f t="shared" si="110"/>
        <v>0.72550000000000026</v>
      </c>
      <c r="AA209" s="153">
        <f t="shared" si="111"/>
        <v>0.72550000000000026</v>
      </c>
      <c r="AB209" s="154"/>
      <c r="AC209" s="544">
        <f t="shared" si="112"/>
        <v>3.3841129076270127E-2</v>
      </c>
      <c r="AD209" s="544">
        <f t="shared" si="113"/>
        <v>3.3841129076270127E-2</v>
      </c>
      <c r="AE209" s="544"/>
      <c r="AF209" s="156">
        <f t="shared" si="114"/>
        <v>1</v>
      </c>
      <c r="AG209" s="157"/>
      <c r="AH209" s="119">
        <v>1984</v>
      </c>
      <c r="AI209" s="119" t="s">
        <v>461</v>
      </c>
      <c r="AJ209" s="119" t="s">
        <v>16</v>
      </c>
      <c r="AK209" s="119" t="s">
        <v>185</v>
      </c>
      <c r="AL209" s="496" t="s">
        <v>401</v>
      </c>
      <c r="AM209" s="152">
        <v>29.23807</v>
      </c>
      <c r="AN209" s="153">
        <v>28.705400000000001</v>
      </c>
      <c r="AO209" s="154">
        <v>28.705400000000001</v>
      </c>
      <c r="AP209" s="152">
        <f t="shared" si="115"/>
        <v>0.53266999999999953</v>
      </c>
      <c r="AQ209" s="153">
        <f t="shared" si="116"/>
        <v>0.53266999999999953</v>
      </c>
      <c r="AR209" s="154"/>
      <c r="AS209" s="544">
        <f t="shared" si="117"/>
        <v>1.8218370774815147E-2</v>
      </c>
      <c r="AT209" s="544">
        <f t="shared" si="118"/>
        <v>1.8218370774815147E-2</v>
      </c>
      <c r="AU209" s="544"/>
      <c r="AV209" s="156">
        <f t="shared" si="119"/>
        <v>1</v>
      </c>
      <c r="AW209" s="157"/>
      <c r="AX209" s="119">
        <v>1984</v>
      </c>
      <c r="AY209" s="119" t="s">
        <v>461</v>
      </c>
      <c r="AZ209" s="119" t="s">
        <v>16</v>
      </c>
      <c r="BA209" s="119" t="s">
        <v>185</v>
      </c>
      <c r="BB209" s="496" t="s">
        <v>401</v>
      </c>
      <c r="BC209" s="152">
        <v>34.700600000000001</v>
      </c>
      <c r="BD209" s="153">
        <v>31.806039999999999</v>
      </c>
      <c r="BE209" s="154">
        <v>31.806039999999999</v>
      </c>
      <c r="BF209" s="152">
        <f t="shared" si="120"/>
        <v>2.894560000000002</v>
      </c>
      <c r="BG209" s="153">
        <f t="shared" si="121"/>
        <v>2.894560000000002</v>
      </c>
      <c r="BH209" s="154"/>
      <c r="BI209" s="544">
        <f t="shared" si="122"/>
        <v>8.3415272358403084E-2</v>
      </c>
      <c r="BJ209" s="544">
        <f t="shared" si="123"/>
        <v>8.3415272358403084E-2</v>
      </c>
      <c r="BK209" s="544"/>
      <c r="BL209" s="156">
        <f t="shared" si="124"/>
        <v>1</v>
      </c>
      <c r="BM209" s="157"/>
    </row>
    <row r="210" spans="1:65" ht="11.45" customHeight="1">
      <c r="A210" s="661">
        <v>2013</v>
      </c>
      <c r="B210" s="88" t="s">
        <v>512</v>
      </c>
      <c r="C210" s="117" t="s">
        <v>462</v>
      </c>
      <c r="D210" s="117" t="s">
        <v>4</v>
      </c>
      <c r="E210" s="117" t="s">
        <v>186</v>
      </c>
      <c r="F210" s="505" t="s">
        <v>313</v>
      </c>
      <c r="G210" s="513">
        <v>31.8108</v>
      </c>
      <c r="H210" s="514">
        <v>6.2672840000000001</v>
      </c>
      <c r="I210" s="515">
        <v>12.355270000000001</v>
      </c>
      <c r="J210" s="528">
        <f t="shared" si="105"/>
        <v>19.45553</v>
      </c>
      <c r="K210" s="529">
        <f t="shared" si="106"/>
        <v>25.543516</v>
      </c>
      <c r="L210" s="530">
        <f t="shared" si="106"/>
        <v>-6.0879860000000008</v>
      </c>
      <c r="M210" s="531">
        <f t="shared" si="107"/>
        <v>0.61160140581186262</v>
      </c>
      <c r="N210" s="531">
        <f t="shared" si="108"/>
        <v>0.80298250908496482</v>
      </c>
      <c r="O210" s="531">
        <f t="shared" si="125"/>
        <v>-0.19138110327310223</v>
      </c>
      <c r="P210" s="532">
        <f t="shared" si="109"/>
        <v>1.3129180238215048</v>
      </c>
      <c r="Q210" s="533">
        <f t="shared" si="126"/>
        <v>-0.3129180238215048</v>
      </c>
      <c r="R210" s="117">
        <v>2013</v>
      </c>
      <c r="S210" s="117" t="s">
        <v>462</v>
      </c>
      <c r="T210" s="117" t="s">
        <v>4</v>
      </c>
      <c r="U210" s="117" t="s">
        <v>186</v>
      </c>
      <c r="V210" s="505" t="s">
        <v>313</v>
      </c>
      <c r="W210" s="513">
        <v>21.81456</v>
      </c>
      <c r="X210" s="514">
        <v>7.4112280000000004</v>
      </c>
      <c r="Y210" s="515">
        <v>13.238329999999999</v>
      </c>
      <c r="Z210" s="528">
        <f t="shared" si="110"/>
        <v>8.5762300000000007</v>
      </c>
      <c r="AA210" s="529">
        <f t="shared" si="111"/>
        <v>14.403331999999999</v>
      </c>
      <c r="AB210" s="530">
        <f t="shared" si="111"/>
        <v>-5.8271019999999991</v>
      </c>
      <c r="AC210" s="531">
        <f t="shared" si="112"/>
        <v>0.39314246998335062</v>
      </c>
      <c r="AD210" s="531">
        <f t="shared" si="113"/>
        <v>0.66026232021182174</v>
      </c>
      <c r="AE210" s="531">
        <f t="shared" si="127"/>
        <v>-0.26711985022847123</v>
      </c>
      <c r="AF210" s="532">
        <f t="shared" si="114"/>
        <v>1.6794479625663021</v>
      </c>
      <c r="AG210" s="533">
        <f t="shared" si="128"/>
        <v>-0.67944796256630224</v>
      </c>
      <c r="AH210" s="117">
        <v>2013</v>
      </c>
      <c r="AI210" s="117" t="s">
        <v>462</v>
      </c>
      <c r="AJ210" s="117" t="s">
        <v>4</v>
      </c>
      <c r="AK210" s="117" t="s">
        <v>186</v>
      </c>
      <c r="AL210" s="505" t="s">
        <v>313</v>
      </c>
      <c r="AM210" s="513">
        <v>14.78518</v>
      </c>
      <c r="AN210" s="514">
        <v>5.9924549999999996</v>
      </c>
      <c r="AO210" s="515">
        <v>13.839740000000001</v>
      </c>
      <c r="AP210" s="528">
        <f t="shared" si="115"/>
        <v>0.94543999999999961</v>
      </c>
      <c r="AQ210" s="529">
        <f t="shared" si="116"/>
        <v>8.7927250000000008</v>
      </c>
      <c r="AR210" s="530">
        <f t="shared" si="116"/>
        <v>-7.8472850000000012</v>
      </c>
      <c r="AS210" s="531">
        <f t="shared" si="117"/>
        <v>6.3945112606001386E-2</v>
      </c>
      <c r="AT210" s="531">
        <f t="shared" si="118"/>
        <v>0.59469854272994993</v>
      </c>
      <c r="AU210" s="531">
        <f t="shared" si="129"/>
        <v>-0.53075343012394849</v>
      </c>
      <c r="AV210" s="532">
        <f t="shared" si="119"/>
        <v>9.3001406752411615</v>
      </c>
      <c r="AW210" s="533">
        <f t="shared" si="130"/>
        <v>-8.3001406752411615</v>
      </c>
      <c r="AX210" s="117">
        <v>2013</v>
      </c>
      <c r="AY210" s="117" t="s">
        <v>462</v>
      </c>
      <c r="AZ210" s="117" t="s">
        <v>4</v>
      </c>
      <c r="BA210" s="117" t="s">
        <v>186</v>
      </c>
      <c r="BB210" s="505" t="s">
        <v>313</v>
      </c>
      <c r="BC210" s="513">
        <v>90.705910000000003</v>
      </c>
      <c r="BD210" s="514">
        <v>2.3473790000000001</v>
      </c>
      <c r="BE210" s="515">
        <v>7.1772999999999998</v>
      </c>
      <c r="BF210" s="528">
        <f t="shared" si="120"/>
        <v>83.52861</v>
      </c>
      <c r="BG210" s="529">
        <f t="shared" si="121"/>
        <v>88.358530999999999</v>
      </c>
      <c r="BH210" s="530">
        <f t="shared" si="121"/>
        <v>-4.8299209999999997</v>
      </c>
      <c r="BI210" s="531">
        <f t="shared" si="122"/>
        <v>0.92087285161463017</v>
      </c>
      <c r="BJ210" s="531">
        <f t="shared" si="123"/>
        <v>0.97412099167518407</v>
      </c>
      <c r="BK210" s="531">
        <f t="shared" si="131"/>
        <v>-5.3248140060553929E-2</v>
      </c>
      <c r="BL210" s="532">
        <f t="shared" si="124"/>
        <v>1.0578235529119902</v>
      </c>
      <c r="BM210" s="533">
        <f t="shared" si="132"/>
        <v>-5.7823552911990268E-2</v>
      </c>
    </row>
    <row r="211" spans="1:65" ht="11.45" customHeight="1">
      <c r="A211" s="663">
        <v>2010</v>
      </c>
      <c r="B211" s="87" t="s">
        <v>512</v>
      </c>
      <c r="C211" s="82" t="s">
        <v>462</v>
      </c>
      <c r="D211" s="82" t="s">
        <v>4</v>
      </c>
      <c r="E211" s="82" t="s">
        <v>187</v>
      </c>
      <c r="F211" s="506" t="s">
        <v>313</v>
      </c>
      <c r="G211" s="124">
        <v>30.130089999999999</v>
      </c>
      <c r="H211" s="125">
        <v>4.8510289999999996</v>
      </c>
      <c r="I211" s="126">
        <v>11.10572</v>
      </c>
      <c r="J211" s="124">
        <f t="shared" si="105"/>
        <v>19.024369999999998</v>
      </c>
      <c r="K211" s="125">
        <f t="shared" si="106"/>
        <v>25.279060999999999</v>
      </c>
      <c r="L211" s="126">
        <f t="shared" si="106"/>
        <v>-6.2546910000000002</v>
      </c>
      <c r="M211" s="314">
        <f t="shared" si="107"/>
        <v>0.63140767252935515</v>
      </c>
      <c r="N211" s="314">
        <f t="shared" si="108"/>
        <v>0.83899719516270943</v>
      </c>
      <c r="O211" s="314">
        <f t="shared" si="125"/>
        <v>-0.20758952263335426</v>
      </c>
      <c r="P211" s="128">
        <f t="shared" si="109"/>
        <v>1.3287725690785031</v>
      </c>
      <c r="Q211" s="129">
        <f t="shared" si="126"/>
        <v>-0.32877256907850305</v>
      </c>
      <c r="R211" s="82">
        <v>2010</v>
      </c>
      <c r="S211" s="82" t="s">
        <v>462</v>
      </c>
      <c r="T211" s="82" t="s">
        <v>4</v>
      </c>
      <c r="U211" s="82" t="s">
        <v>187</v>
      </c>
      <c r="V211" s="506" t="s">
        <v>313</v>
      </c>
      <c r="W211" s="124">
        <v>20.667290000000001</v>
      </c>
      <c r="X211" s="125">
        <v>5.1608090000000004</v>
      </c>
      <c r="Y211" s="126">
        <v>11.009819999999999</v>
      </c>
      <c r="Z211" s="124">
        <f t="shared" si="110"/>
        <v>9.6574700000000018</v>
      </c>
      <c r="AA211" s="125">
        <f t="shared" si="111"/>
        <v>15.506481000000001</v>
      </c>
      <c r="AB211" s="126">
        <f t="shared" si="111"/>
        <v>-5.8490109999999991</v>
      </c>
      <c r="AC211" s="314">
        <f t="shared" si="112"/>
        <v>0.46728284163042183</v>
      </c>
      <c r="AD211" s="314">
        <f t="shared" si="113"/>
        <v>0.75029096703051057</v>
      </c>
      <c r="AE211" s="314">
        <f t="shared" si="127"/>
        <v>-0.28300812540008868</v>
      </c>
      <c r="AF211" s="128">
        <f t="shared" si="114"/>
        <v>1.605646302810156</v>
      </c>
      <c r="AG211" s="129">
        <f t="shared" si="128"/>
        <v>-0.60564630281015608</v>
      </c>
      <c r="AH211" s="82">
        <v>2010</v>
      </c>
      <c r="AI211" s="82" t="s">
        <v>462</v>
      </c>
      <c r="AJ211" s="82" t="s">
        <v>4</v>
      </c>
      <c r="AK211" s="82" t="s">
        <v>187</v>
      </c>
      <c r="AL211" s="506" t="s">
        <v>313</v>
      </c>
      <c r="AM211" s="124">
        <v>15.31058</v>
      </c>
      <c r="AN211" s="125">
        <v>5.958062</v>
      </c>
      <c r="AO211" s="126">
        <v>13.95632</v>
      </c>
      <c r="AP211" s="124">
        <f t="shared" si="115"/>
        <v>1.35426</v>
      </c>
      <c r="AQ211" s="125">
        <f t="shared" si="116"/>
        <v>9.3525179999999999</v>
      </c>
      <c r="AR211" s="126">
        <f t="shared" si="116"/>
        <v>-7.9982579999999999</v>
      </c>
      <c r="AS211" s="314">
        <f t="shared" si="117"/>
        <v>8.8452560255718599E-2</v>
      </c>
      <c r="AT211" s="314">
        <f t="shared" si="118"/>
        <v>0.61085327923566579</v>
      </c>
      <c r="AU211" s="314">
        <f t="shared" si="129"/>
        <v>-0.52240071897994722</v>
      </c>
      <c r="AV211" s="128">
        <f t="shared" si="119"/>
        <v>6.9059988480793937</v>
      </c>
      <c r="AW211" s="129">
        <f t="shared" si="130"/>
        <v>-5.9059988480793937</v>
      </c>
      <c r="AX211" s="82">
        <v>2010</v>
      </c>
      <c r="AY211" s="82" t="s">
        <v>462</v>
      </c>
      <c r="AZ211" s="82" t="s">
        <v>4</v>
      </c>
      <c r="BA211" s="82" t="s">
        <v>187</v>
      </c>
      <c r="BB211" s="506" t="s">
        <v>313</v>
      </c>
      <c r="BC211" s="124">
        <v>91.795249999999996</v>
      </c>
      <c r="BD211" s="125">
        <v>1.9303889999999999</v>
      </c>
      <c r="BE211" s="126">
        <v>7.3786170000000002</v>
      </c>
      <c r="BF211" s="124">
        <f t="shared" si="120"/>
        <v>84.41663299999999</v>
      </c>
      <c r="BG211" s="125">
        <f t="shared" si="121"/>
        <v>89.864860999999991</v>
      </c>
      <c r="BH211" s="126">
        <f t="shared" si="121"/>
        <v>-5.4482280000000003</v>
      </c>
      <c r="BI211" s="314">
        <f t="shared" si="122"/>
        <v>0.91961874933615839</v>
      </c>
      <c r="BJ211" s="314">
        <f t="shared" si="123"/>
        <v>0.97897070926872576</v>
      </c>
      <c r="BK211" s="314">
        <f t="shared" si="131"/>
        <v>-5.9351959932567325E-2</v>
      </c>
      <c r="BL211" s="128">
        <f t="shared" si="124"/>
        <v>1.0645397453840644</v>
      </c>
      <c r="BM211" s="129">
        <f t="shared" si="132"/>
        <v>-6.4539745384064304E-2</v>
      </c>
    </row>
    <row r="212" spans="1:65" ht="11.45" customHeight="1">
      <c r="A212" s="663">
        <v>2007</v>
      </c>
      <c r="B212" s="87" t="s">
        <v>512</v>
      </c>
      <c r="C212" s="82" t="s">
        <v>462</v>
      </c>
      <c r="D212" s="82" t="s">
        <v>6</v>
      </c>
      <c r="E212" s="82" t="s">
        <v>188</v>
      </c>
      <c r="F212" s="506" t="s">
        <v>313</v>
      </c>
      <c r="G212" s="124">
        <v>29.02338</v>
      </c>
      <c r="H212" s="125">
        <v>6.2129700000000003</v>
      </c>
      <c r="I212" s="126">
        <v>11.55425</v>
      </c>
      <c r="J212" s="124">
        <f t="shared" si="105"/>
        <v>17.46913</v>
      </c>
      <c r="K212" s="125">
        <f t="shared" si="106"/>
        <v>22.810409999999997</v>
      </c>
      <c r="L212" s="126">
        <f t="shared" si="106"/>
        <v>-5.3412799999999994</v>
      </c>
      <c r="M212" s="314">
        <f t="shared" si="107"/>
        <v>0.60189853835080542</v>
      </c>
      <c r="N212" s="314">
        <f t="shared" si="108"/>
        <v>0.78593223807840429</v>
      </c>
      <c r="O212" s="314">
        <f t="shared" si="125"/>
        <v>-0.18403369972759889</v>
      </c>
      <c r="P212" s="128">
        <f t="shared" si="109"/>
        <v>1.3057553524417069</v>
      </c>
      <c r="Q212" s="129">
        <f t="shared" si="126"/>
        <v>-0.30575535244170715</v>
      </c>
      <c r="R212" s="82">
        <v>2007</v>
      </c>
      <c r="S212" s="82" t="s">
        <v>462</v>
      </c>
      <c r="T212" s="82" t="s">
        <v>6</v>
      </c>
      <c r="U212" s="82" t="s">
        <v>188</v>
      </c>
      <c r="V212" s="506" t="s">
        <v>313</v>
      </c>
      <c r="W212" s="124">
        <v>20.47362</v>
      </c>
      <c r="X212" s="125">
        <v>6.0756439999999996</v>
      </c>
      <c r="Y212" s="126">
        <v>11.06851</v>
      </c>
      <c r="Z212" s="124">
        <f t="shared" si="110"/>
        <v>9.4051100000000005</v>
      </c>
      <c r="AA212" s="125">
        <f t="shared" si="111"/>
        <v>14.397976</v>
      </c>
      <c r="AB212" s="126">
        <f t="shared" si="111"/>
        <v>-4.9928660000000002</v>
      </c>
      <c r="AC212" s="314">
        <f t="shared" si="112"/>
        <v>0.45937699341884825</v>
      </c>
      <c r="AD212" s="314">
        <f t="shared" si="113"/>
        <v>0.70324524925245269</v>
      </c>
      <c r="AE212" s="314">
        <f t="shared" si="127"/>
        <v>-0.24386825583360441</v>
      </c>
      <c r="AF212" s="128">
        <f t="shared" si="114"/>
        <v>1.5308673689090291</v>
      </c>
      <c r="AG212" s="129">
        <f t="shared" si="128"/>
        <v>-0.53086736890902919</v>
      </c>
      <c r="AH212" s="82">
        <v>2007</v>
      </c>
      <c r="AI212" s="82" t="s">
        <v>462</v>
      </c>
      <c r="AJ212" s="82" t="s">
        <v>6</v>
      </c>
      <c r="AK212" s="82" t="s">
        <v>188</v>
      </c>
      <c r="AL212" s="506" t="s">
        <v>313</v>
      </c>
      <c r="AM212" s="124">
        <v>13.592840000000001</v>
      </c>
      <c r="AN212" s="125">
        <v>7.3762619999999997</v>
      </c>
      <c r="AO212" s="126">
        <v>13.22109</v>
      </c>
      <c r="AP212" s="124">
        <f t="shared" si="115"/>
        <v>0.37175000000000047</v>
      </c>
      <c r="AQ212" s="125">
        <f t="shared" si="116"/>
        <v>6.216578000000001</v>
      </c>
      <c r="AR212" s="126">
        <f t="shared" si="116"/>
        <v>-5.8448280000000006</v>
      </c>
      <c r="AS212" s="314">
        <f t="shared" si="117"/>
        <v>2.7348957245137914E-2</v>
      </c>
      <c r="AT212" s="314">
        <f t="shared" si="118"/>
        <v>0.45734210069418907</v>
      </c>
      <c r="AU212" s="314">
        <f t="shared" si="129"/>
        <v>-0.42999314344905115</v>
      </c>
      <c r="AV212" s="128">
        <f t="shared" si="119"/>
        <v>16.722469401479472</v>
      </c>
      <c r="AW212" s="129">
        <f t="shared" si="130"/>
        <v>-15.72246940147947</v>
      </c>
      <c r="AX212" s="82">
        <v>2007</v>
      </c>
      <c r="AY212" s="82" t="s">
        <v>462</v>
      </c>
      <c r="AZ212" s="82" t="s">
        <v>6</v>
      </c>
      <c r="BA212" s="82" t="s">
        <v>188</v>
      </c>
      <c r="BB212" s="506" t="s">
        <v>313</v>
      </c>
      <c r="BC212" s="124">
        <v>92.387810000000002</v>
      </c>
      <c r="BD212" s="125">
        <v>4.9790349999999997</v>
      </c>
      <c r="BE212" s="126">
        <v>11.095660000000001</v>
      </c>
      <c r="BF212" s="124">
        <f t="shared" si="120"/>
        <v>81.292150000000007</v>
      </c>
      <c r="BG212" s="125">
        <f t="shared" si="121"/>
        <v>87.408775000000006</v>
      </c>
      <c r="BH212" s="126">
        <f t="shared" si="121"/>
        <v>-6.1166250000000009</v>
      </c>
      <c r="BI212" s="314">
        <f t="shared" si="122"/>
        <v>0.87990125537124442</v>
      </c>
      <c r="BJ212" s="314">
        <f t="shared" si="123"/>
        <v>0.94610722994732754</v>
      </c>
      <c r="BK212" s="314">
        <f t="shared" si="131"/>
        <v>-6.6205974576083154E-2</v>
      </c>
      <c r="BL212" s="128">
        <f t="shared" si="124"/>
        <v>1.0752425049651166</v>
      </c>
      <c r="BM212" s="129">
        <f t="shared" si="132"/>
        <v>-7.5242504965116558E-2</v>
      </c>
    </row>
    <row r="213" spans="1:65" ht="11.45" customHeight="1">
      <c r="A213" s="663">
        <v>2004</v>
      </c>
      <c r="B213" s="87" t="s">
        <v>512</v>
      </c>
      <c r="C213" s="82" t="s">
        <v>462</v>
      </c>
      <c r="D213" s="82" t="s">
        <v>8</v>
      </c>
      <c r="E213" s="82" t="s">
        <v>189</v>
      </c>
      <c r="F213" s="506" t="s">
        <v>313</v>
      </c>
      <c r="G213" s="124">
        <v>28.998010000000001</v>
      </c>
      <c r="H213" s="125">
        <v>5.6234169999999999</v>
      </c>
      <c r="I213" s="126">
        <v>11.774290000000001</v>
      </c>
      <c r="J213" s="124">
        <f t="shared" si="105"/>
        <v>17.22372</v>
      </c>
      <c r="K213" s="125">
        <f t="shared" si="106"/>
        <v>23.374593000000001</v>
      </c>
      <c r="L213" s="126">
        <f t="shared" si="106"/>
        <v>-6.1508730000000007</v>
      </c>
      <c r="M213" s="314">
        <f t="shared" si="107"/>
        <v>0.59396213740184234</v>
      </c>
      <c r="N213" s="314">
        <f t="shared" si="108"/>
        <v>0.80607576175054774</v>
      </c>
      <c r="O213" s="314">
        <f t="shared" si="125"/>
        <v>-0.21211362434870532</v>
      </c>
      <c r="P213" s="128">
        <f t="shared" si="109"/>
        <v>1.3571164069086121</v>
      </c>
      <c r="Q213" s="129">
        <f t="shared" si="126"/>
        <v>-0.35711640690861213</v>
      </c>
      <c r="R213" s="82">
        <v>2004</v>
      </c>
      <c r="S213" s="82" t="s">
        <v>462</v>
      </c>
      <c r="T213" s="82" t="s">
        <v>8</v>
      </c>
      <c r="U213" s="82" t="s">
        <v>189</v>
      </c>
      <c r="V213" s="506" t="s">
        <v>313</v>
      </c>
      <c r="W213" s="124">
        <v>20.54982</v>
      </c>
      <c r="X213" s="125">
        <v>5.274394</v>
      </c>
      <c r="Y213" s="126">
        <v>11.17398</v>
      </c>
      <c r="Z213" s="124">
        <f t="shared" si="110"/>
        <v>9.3758400000000002</v>
      </c>
      <c r="AA213" s="125">
        <f t="shared" si="111"/>
        <v>15.275426</v>
      </c>
      <c r="AB213" s="126">
        <f t="shared" si="111"/>
        <v>-5.8995860000000002</v>
      </c>
      <c r="AC213" s="314">
        <f t="shared" si="112"/>
        <v>0.45624925181826409</v>
      </c>
      <c r="AD213" s="314">
        <f t="shared" si="113"/>
        <v>0.74333624333449144</v>
      </c>
      <c r="AE213" s="314">
        <f t="shared" si="127"/>
        <v>-0.28708699151622741</v>
      </c>
      <c r="AF213" s="128">
        <f t="shared" si="114"/>
        <v>1.6292327940749842</v>
      </c>
      <c r="AG213" s="129">
        <f t="shared" si="128"/>
        <v>-0.62923279407498423</v>
      </c>
      <c r="AH213" s="82">
        <v>2004</v>
      </c>
      <c r="AI213" s="82" t="s">
        <v>462</v>
      </c>
      <c r="AJ213" s="82" t="s">
        <v>8</v>
      </c>
      <c r="AK213" s="82" t="s">
        <v>189</v>
      </c>
      <c r="AL213" s="506" t="s">
        <v>313</v>
      </c>
      <c r="AM213" s="124">
        <v>15.26516</v>
      </c>
      <c r="AN213" s="125">
        <v>7.9237169999999999</v>
      </c>
      <c r="AO213" s="126">
        <v>15.481809999999999</v>
      </c>
      <c r="AP213" s="124">
        <f t="shared" si="115"/>
        <v>-0.21664999999999957</v>
      </c>
      <c r="AQ213" s="125">
        <f t="shared" si="116"/>
        <v>7.3414429999999999</v>
      </c>
      <c r="AR213" s="126">
        <f t="shared" si="116"/>
        <v>-7.5580929999999995</v>
      </c>
      <c r="AS213" s="314">
        <f t="shared" si="117"/>
        <v>-1.4192448687075639E-2</v>
      </c>
      <c r="AT213" s="314">
        <f t="shared" si="118"/>
        <v>0.48092800861569746</v>
      </c>
      <c r="AU213" s="314">
        <f t="shared" si="129"/>
        <v>-0.4951204573027731</v>
      </c>
      <c r="AV213" s="128">
        <f t="shared" si="119"/>
        <v>-33.886189706900602</v>
      </c>
      <c r="AW213" s="129">
        <f t="shared" si="130"/>
        <v>34.886189706900602</v>
      </c>
      <c r="AX213" s="82">
        <v>2004</v>
      </c>
      <c r="AY213" s="82" t="s">
        <v>462</v>
      </c>
      <c r="AZ213" s="82" t="s">
        <v>8</v>
      </c>
      <c r="BA213" s="82" t="s">
        <v>189</v>
      </c>
      <c r="BB213" s="506" t="s">
        <v>313</v>
      </c>
      <c r="BC213" s="124">
        <v>93.332669999999993</v>
      </c>
      <c r="BD213" s="125">
        <v>3.281094</v>
      </c>
      <c r="BE213" s="126">
        <v>8.1795960000000001</v>
      </c>
      <c r="BF213" s="124">
        <f t="shared" si="120"/>
        <v>85.153073999999989</v>
      </c>
      <c r="BG213" s="125">
        <f t="shared" si="121"/>
        <v>90.051575999999997</v>
      </c>
      <c r="BH213" s="126">
        <f t="shared" si="121"/>
        <v>-4.8985020000000006</v>
      </c>
      <c r="BI213" s="314">
        <f t="shared" si="122"/>
        <v>0.9123608485646022</v>
      </c>
      <c r="BJ213" s="314">
        <f t="shared" si="123"/>
        <v>0.96484517157818372</v>
      </c>
      <c r="BK213" s="314">
        <f t="shared" si="131"/>
        <v>-5.2484323013581427E-2</v>
      </c>
      <c r="BL213" s="128">
        <f t="shared" si="124"/>
        <v>1.0575258387031337</v>
      </c>
      <c r="BM213" s="129">
        <f t="shared" si="132"/>
        <v>-5.7525838703133624E-2</v>
      </c>
    </row>
    <row r="214" spans="1:65" ht="11.45" customHeight="1">
      <c r="A214" s="663">
        <v>1999</v>
      </c>
      <c r="B214" s="87" t="s">
        <v>512</v>
      </c>
      <c r="C214" s="82" t="s">
        <v>462</v>
      </c>
      <c r="D214" s="82" t="s">
        <v>10</v>
      </c>
      <c r="E214" s="82" t="s">
        <v>190</v>
      </c>
      <c r="F214" s="506" t="s">
        <v>313</v>
      </c>
      <c r="G214" s="124">
        <v>27.751300000000001</v>
      </c>
      <c r="H214" s="125">
        <v>6.7818529999999999</v>
      </c>
      <c r="I214" s="126">
        <v>11.061769999999999</v>
      </c>
      <c r="J214" s="124">
        <f t="shared" si="105"/>
        <v>16.689530000000001</v>
      </c>
      <c r="K214" s="125">
        <f t="shared" si="106"/>
        <v>20.969447000000002</v>
      </c>
      <c r="L214" s="126">
        <f t="shared" si="106"/>
        <v>-4.2799169999999993</v>
      </c>
      <c r="M214" s="314">
        <f t="shared" si="107"/>
        <v>0.60139633098269274</v>
      </c>
      <c r="N214" s="314">
        <f t="shared" si="108"/>
        <v>0.75562034931696898</v>
      </c>
      <c r="O214" s="314">
        <f t="shared" si="125"/>
        <v>-0.15422401833427621</v>
      </c>
      <c r="P214" s="128">
        <f t="shared" si="109"/>
        <v>1.2564432311754736</v>
      </c>
      <c r="Q214" s="129">
        <f t="shared" si="126"/>
        <v>-0.25644323117547341</v>
      </c>
      <c r="R214" s="82">
        <v>1999</v>
      </c>
      <c r="S214" s="82" t="s">
        <v>462</v>
      </c>
      <c r="T214" s="82" t="s">
        <v>10</v>
      </c>
      <c r="U214" s="82" t="s">
        <v>190</v>
      </c>
      <c r="V214" s="506" t="s">
        <v>313</v>
      </c>
      <c r="W214" s="124">
        <v>18.61467</v>
      </c>
      <c r="X214" s="125">
        <v>5.8803650000000003</v>
      </c>
      <c r="Y214" s="126">
        <v>9.7134280000000004</v>
      </c>
      <c r="Z214" s="124">
        <f t="shared" si="110"/>
        <v>8.9012419999999999</v>
      </c>
      <c r="AA214" s="125">
        <f t="shared" si="111"/>
        <v>12.734304999999999</v>
      </c>
      <c r="AB214" s="126">
        <f t="shared" si="111"/>
        <v>-3.8330630000000001</v>
      </c>
      <c r="AC214" s="314">
        <f t="shared" si="112"/>
        <v>0.47818424930444642</v>
      </c>
      <c r="AD214" s="314">
        <f t="shared" si="113"/>
        <v>0.68410049708106557</v>
      </c>
      <c r="AE214" s="314">
        <f t="shared" si="127"/>
        <v>-0.20591624777661918</v>
      </c>
      <c r="AF214" s="128">
        <f t="shared" si="114"/>
        <v>1.4306211425326936</v>
      </c>
      <c r="AG214" s="129">
        <f t="shared" si="128"/>
        <v>-0.43062114253269379</v>
      </c>
      <c r="AH214" s="82">
        <v>1999</v>
      </c>
      <c r="AI214" s="82" t="s">
        <v>462</v>
      </c>
      <c r="AJ214" s="82" t="s">
        <v>10</v>
      </c>
      <c r="AK214" s="82" t="s">
        <v>190</v>
      </c>
      <c r="AL214" s="506" t="s">
        <v>313</v>
      </c>
      <c r="AM214" s="124">
        <v>12.19299</v>
      </c>
      <c r="AN214" s="125">
        <v>7.3895020000000002</v>
      </c>
      <c r="AO214" s="126">
        <v>12.194430000000001</v>
      </c>
      <c r="AP214" s="124">
        <f t="shared" si="115"/>
        <v>-1.4400000000005519E-3</v>
      </c>
      <c r="AQ214" s="125">
        <f t="shared" si="116"/>
        <v>4.8034879999999998</v>
      </c>
      <c r="AR214" s="126">
        <f t="shared" si="116"/>
        <v>-4.8049280000000003</v>
      </c>
      <c r="AS214" s="314">
        <f t="shared" si="117"/>
        <v>-1.1810064635504105E-4</v>
      </c>
      <c r="AT214" s="314">
        <f t="shared" si="118"/>
        <v>0.39395488719337912</v>
      </c>
      <c r="AU214" s="314">
        <f t="shared" si="129"/>
        <v>-0.39407298783973416</v>
      </c>
      <c r="AV214" s="128">
        <f t="shared" si="119"/>
        <v>-3335.7555555542767</v>
      </c>
      <c r="AW214" s="129">
        <f t="shared" si="130"/>
        <v>3336.7555555542767</v>
      </c>
      <c r="AX214" s="82">
        <v>1999</v>
      </c>
      <c r="AY214" s="82" t="s">
        <v>462</v>
      </c>
      <c r="AZ214" s="82" t="s">
        <v>10</v>
      </c>
      <c r="BA214" s="82" t="s">
        <v>190</v>
      </c>
      <c r="BB214" s="506" t="s">
        <v>313</v>
      </c>
      <c r="BC214" s="124">
        <v>93.993939999999995</v>
      </c>
      <c r="BD214" s="125">
        <v>9.6842439999999996</v>
      </c>
      <c r="BE214" s="126">
        <v>15.02472</v>
      </c>
      <c r="BF214" s="124">
        <f t="shared" si="120"/>
        <v>78.969219999999993</v>
      </c>
      <c r="BG214" s="125">
        <f t="shared" si="121"/>
        <v>84.309696000000002</v>
      </c>
      <c r="BH214" s="126">
        <f t="shared" si="121"/>
        <v>-5.3404760000000007</v>
      </c>
      <c r="BI214" s="314">
        <f t="shared" si="122"/>
        <v>0.84015224811301659</v>
      </c>
      <c r="BJ214" s="314">
        <f t="shared" si="123"/>
        <v>0.89696948547959587</v>
      </c>
      <c r="BK214" s="314">
        <f t="shared" si="131"/>
        <v>-5.6817237366579176E-2</v>
      </c>
      <c r="BL214" s="128">
        <f t="shared" si="124"/>
        <v>1.0676273109953474</v>
      </c>
      <c r="BM214" s="129">
        <f t="shared" si="132"/>
        <v>-6.7627310995347314E-2</v>
      </c>
    </row>
    <row r="215" spans="1:65" ht="11.45" customHeight="1">
      <c r="A215" s="663">
        <v>1993</v>
      </c>
      <c r="B215" s="87" t="s">
        <v>512</v>
      </c>
      <c r="C215" s="82" t="s">
        <v>462</v>
      </c>
      <c r="D215" s="82" t="s">
        <v>12</v>
      </c>
      <c r="E215" s="82" t="s">
        <v>191</v>
      </c>
      <c r="F215" s="506" t="s">
        <v>313</v>
      </c>
      <c r="G215" s="124">
        <v>31.591539999999998</v>
      </c>
      <c r="H215" s="125">
        <v>7.5234560000000004</v>
      </c>
      <c r="I215" s="126">
        <v>13.71153</v>
      </c>
      <c r="J215" s="124">
        <f t="shared" si="105"/>
        <v>17.880009999999999</v>
      </c>
      <c r="K215" s="125">
        <f t="shared" si="106"/>
        <v>24.068083999999999</v>
      </c>
      <c r="L215" s="126">
        <f t="shared" si="106"/>
        <v>-6.1880739999999994</v>
      </c>
      <c r="M215" s="314">
        <f t="shared" si="107"/>
        <v>0.56597462485209649</v>
      </c>
      <c r="N215" s="314">
        <f t="shared" si="108"/>
        <v>0.76185219207420718</v>
      </c>
      <c r="O215" s="314">
        <f t="shared" si="125"/>
        <v>-0.19587756722211072</v>
      </c>
      <c r="P215" s="128">
        <f t="shared" si="109"/>
        <v>1.3460889563260872</v>
      </c>
      <c r="Q215" s="129">
        <f t="shared" si="126"/>
        <v>-0.34608895632608705</v>
      </c>
      <c r="R215" s="82">
        <v>1993</v>
      </c>
      <c r="S215" s="82" t="s">
        <v>462</v>
      </c>
      <c r="T215" s="82" t="s">
        <v>12</v>
      </c>
      <c r="U215" s="82" t="s">
        <v>191</v>
      </c>
      <c r="V215" s="506" t="s">
        <v>313</v>
      </c>
      <c r="W215" s="124">
        <v>25.790199999999999</v>
      </c>
      <c r="X215" s="125">
        <v>7.6413929999999999</v>
      </c>
      <c r="Y215" s="126">
        <v>12.5847</v>
      </c>
      <c r="Z215" s="124">
        <f t="shared" si="110"/>
        <v>13.205499999999999</v>
      </c>
      <c r="AA215" s="125">
        <f t="shared" si="111"/>
        <v>18.148806999999998</v>
      </c>
      <c r="AB215" s="126">
        <f t="shared" si="111"/>
        <v>-4.9433069999999999</v>
      </c>
      <c r="AC215" s="314">
        <f t="shared" si="112"/>
        <v>0.51203557940613098</v>
      </c>
      <c r="AD215" s="314">
        <f t="shared" si="113"/>
        <v>0.70370943226496885</v>
      </c>
      <c r="AE215" s="314">
        <f t="shared" si="127"/>
        <v>-0.19167385285883787</v>
      </c>
      <c r="AF215" s="128">
        <f t="shared" si="114"/>
        <v>1.3743369808034531</v>
      </c>
      <c r="AG215" s="129">
        <f t="shared" si="128"/>
        <v>-0.37433698080345312</v>
      </c>
      <c r="AH215" s="82">
        <v>1993</v>
      </c>
      <c r="AI215" s="82" t="s">
        <v>462</v>
      </c>
      <c r="AJ215" s="82" t="s">
        <v>12</v>
      </c>
      <c r="AK215" s="82" t="s">
        <v>191</v>
      </c>
      <c r="AL215" s="506" t="s">
        <v>313</v>
      </c>
      <c r="AM215" s="124">
        <v>17.78734</v>
      </c>
      <c r="AN215" s="125">
        <v>7.6608479999999997</v>
      </c>
      <c r="AO215" s="126">
        <v>12.888719999999999</v>
      </c>
      <c r="AP215" s="124">
        <f t="shared" si="115"/>
        <v>4.8986200000000011</v>
      </c>
      <c r="AQ215" s="125">
        <f t="shared" si="116"/>
        <v>10.126492000000001</v>
      </c>
      <c r="AR215" s="126">
        <f t="shared" si="116"/>
        <v>-5.2278719999999996</v>
      </c>
      <c r="AS215" s="314">
        <f t="shared" si="117"/>
        <v>0.275399244631294</v>
      </c>
      <c r="AT215" s="314">
        <f t="shared" si="118"/>
        <v>0.56930895794424574</v>
      </c>
      <c r="AU215" s="314">
        <f t="shared" si="129"/>
        <v>-0.29390971331295179</v>
      </c>
      <c r="AV215" s="128">
        <f t="shared" si="119"/>
        <v>2.0672132151503888</v>
      </c>
      <c r="AW215" s="129">
        <f t="shared" si="130"/>
        <v>-1.067213215150389</v>
      </c>
      <c r="AX215" s="82">
        <v>1993</v>
      </c>
      <c r="AY215" s="82" t="s">
        <v>462</v>
      </c>
      <c r="AZ215" s="82" t="s">
        <v>12</v>
      </c>
      <c r="BA215" s="82" t="s">
        <v>191</v>
      </c>
      <c r="BB215" s="506" t="s">
        <v>313</v>
      </c>
      <c r="BC215" s="124">
        <v>89.556470000000004</v>
      </c>
      <c r="BD215" s="125">
        <v>6.622916</v>
      </c>
      <c r="BE215" s="126">
        <v>21.365480000000002</v>
      </c>
      <c r="BF215" s="124">
        <f t="shared" si="120"/>
        <v>68.190989999999999</v>
      </c>
      <c r="BG215" s="125">
        <f t="shared" si="121"/>
        <v>82.933554000000001</v>
      </c>
      <c r="BH215" s="126">
        <f t="shared" si="121"/>
        <v>-14.742564000000002</v>
      </c>
      <c r="BI215" s="314">
        <f t="shared" si="122"/>
        <v>0.76143007869783164</v>
      </c>
      <c r="BJ215" s="314">
        <f t="shared" si="123"/>
        <v>0.9260475987943696</v>
      </c>
      <c r="BK215" s="314">
        <f t="shared" si="131"/>
        <v>-0.16461752009653799</v>
      </c>
      <c r="BL215" s="128">
        <f t="shared" si="124"/>
        <v>1.2161951894231189</v>
      </c>
      <c r="BM215" s="129">
        <f t="shared" si="132"/>
        <v>-0.21619518942311883</v>
      </c>
    </row>
    <row r="216" spans="1:65" ht="11.45" customHeight="1">
      <c r="A216" s="663">
        <v>1990</v>
      </c>
      <c r="B216" s="87" t="s">
        <v>512</v>
      </c>
      <c r="C216" s="82" t="s">
        <v>462</v>
      </c>
      <c r="D216" s="82" t="s">
        <v>14</v>
      </c>
      <c r="E216" s="82" t="s">
        <v>192</v>
      </c>
      <c r="F216" s="506" t="s">
        <v>313</v>
      </c>
      <c r="G216" s="124">
        <v>30.489439999999998</v>
      </c>
      <c r="H216" s="125">
        <v>6.0200630000000004</v>
      </c>
      <c r="I216" s="126">
        <v>12.198320000000001</v>
      </c>
      <c r="J216" s="124">
        <f t="shared" si="105"/>
        <v>18.291119999999999</v>
      </c>
      <c r="K216" s="125">
        <f t="shared" si="106"/>
        <v>24.469376999999998</v>
      </c>
      <c r="L216" s="126">
        <f t="shared" si="106"/>
        <v>-6.1782570000000003</v>
      </c>
      <c r="M216" s="314">
        <f t="shared" si="107"/>
        <v>0.59991656127498572</v>
      </c>
      <c r="N216" s="314">
        <f t="shared" si="108"/>
        <v>0.80255252310308089</v>
      </c>
      <c r="O216" s="314">
        <f t="shared" si="125"/>
        <v>-0.20263596182809526</v>
      </c>
      <c r="P216" s="128">
        <f t="shared" si="109"/>
        <v>1.3377735753742799</v>
      </c>
      <c r="Q216" s="129">
        <f t="shared" si="126"/>
        <v>-0.33777357537427999</v>
      </c>
      <c r="R216" s="82">
        <v>1990</v>
      </c>
      <c r="S216" s="82" t="s">
        <v>462</v>
      </c>
      <c r="T216" s="82" t="s">
        <v>14</v>
      </c>
      <c r="U216" s="82" t="s">
        <v>192</v>
      </c>
      <c r="V216" s="506" t="s">
        <v>313</v>
      </c>
      <c r="W216" s="124">
        <v>23.104379999999999</v>
      </c>
      <c r="X216" s="125">
        <v>5.8093830000000004</v>
      </c>
      <c r="Y216" s="126">
        <v>10.11148</v>
      </c>
      <c r="Z216" s="124">
        <f t="shared" si="110"/>
        <v>12.992899999999999</v>
      </c>
      <c r="AA216" s="125">
        <f t="shared" si="111"/>
        <v>17.294996999999999</v>
      </c>
      <c r="AB216" s="126">
        <f t="shared" si="111"/>
        <v>-4.3020969999999998</v>
      </c>
      <c r="AC216" s="314">
        <f t="shared" si="112"/>
        <v>0.56235657481395296</v>
      </c>
      <c r="AD216" s="314">
        <f t="shared" si="113"/>
        <v>0.74855923422312132</v>
      </c>
      <c r="AE216" s="314">
        <f t="shared" si="127"/>
        <v>-0.1862026594091683</v>
      </c>
      <c r="AF216" s="128">
        <f t="shared" si="114"/>
        <v>1.3311113762131626</v>
      </c>
      <c r="AG216" s="129">
        <f t="shared" si="128"/>
        <v>-0.33111137621316261</v>
      </c>
      <c r="AH216" s="82">
        <v>1990</v>
      </c>
      <c r="AI216" s="82" t="s">
        <v>462</v>
      </c>
      <c r="AJ216" s="82" t="s">
        <v>14</v>
      </c>
      <c r="AK216" s="82" t="s">
        <v>192</v>
      </c>
      <c r="AL216" s="506" t="s">
        <v>313</v>
      </c>
      <c r="AM216" s="124">
        <v>17.68188</v>
      </c>
      <c r="AN216" s="125">
        <v>7.3238070000000004</v>
      </c>
      <c r="AO216" s="126">
        <v>13.89385</v>
      </c>
      <c r="AP216" s="124">
        <f t="shared" si="115"/>
        <v>3.7880299999999991</v>
      </c>
      <c r="AQ216" s="125">
        <f t="shared" si="116"/>
        <v>10.358072999999999</v>
      </c>
      <c r="AR216" s="126">
        <f t="shared" si="116"/>
        <v>-6.5700430000000001</v>
      </c>
      <c r="AS216" s="314">
        <f t="shared" si="117"/>
        <v>0.21423231013896707</v>
      </c>
      <c r="AT216" s="314">
        <f t="shared" si="118"/>
        <v>0.5858015663492796</v>
      </c>
      <c r="AU216" s="314">
        <f t="shared" si="129"/>
        <v>-0.3715692562103125</v>
      </c>
      <c r="AV216" s="128">
        <f t="shared" si="119"/>
        <v>2.7344221138692149</v>
      </c>
      <c r="AW216" s="129">
        <f t="shared" si="130"/>
        <v>-1.7344221138692149</v>
      </c>
      <c r="AX216" s="82">
        <v>1990</v>
      </c>
      <c r="AY216" s="82" t="s">
        <v>462</v>
      </c>
      <c r="AZ216" s="82" t="s">
        <v>14</v>
      </c>
      <c r="BA216" s="82" t="s">
        <v>192</v>
      </c>
      <c r="BB216" s="506" t="s">
        <v>313</v>
      </c>
      <c r="BC216" s="124">
        <v>93.640360000000001</v>
      </c>
      <c r="BD216" s="125">
        <v>4.4945370000000002</v>
      </c>
      <c r="BE216" s="126">
        <v>19.449449999999999</v>
      </c>
      <c r="BF216" s="124">
        <f t="shared" si="120"/>
        <v>74.190910000000002</v>
      </c>
      <c r="BG216" s="125">
        <f t="shared" si="121"/>
        <v>89.145823000000007</v>
      </c>
      <c r="BH216" s="126">
        <f t="shared" si="121"/>
        <v>-14.954912999999998</v>
      </c>
      <c r="BI216" s="314">
        <f t="shared" si="122"/>
        <v>0.79229629189806616</v>
      </c>
      <c r="BJ216" s="314">
        <f t="shared" si="123"/>
        <v>0.95200213882133733</v>
      </c>
      <c r="BK216" s="314">
        <f t="shared" si="131"/>
        <v>-0.15970584692327108</v>
      </c>
      <c r="BL216" s="128">
        <f t="shared" si="124"/>
        <v>1.2015733868205687</v>
      </c>
      <c r="BM216" s="129">
        <f t="shared" si="132"/>
        <v>-0.20157338682056869</v>
      </c>
    </row>
    <row r="217" spans="1:65" ht="11.45" customHeight="1">
      <c r="A217" s="663">
        <v>1987</v>
      </c>
      <c r="B217" s="87" t="s">
        <v>512</v>
      </c>
      <c r="C217" s="82" t="s">
        <v>462</v>
      </c>
      <c r="D217" s="82" t="s">
        <v>16</v>
      </c>
      <c r="E217" s="82" t="s">
        <v>193</v>
      </c>
      <c r="F217" s="506" t="s">
        <v>313</v>
      </c>
      <c r="G217" s="124">
        <v>30.380520000000001</v>
      </c>
      <c r="H217" s="125">
        <v>2.7925520000000001</v>
      </c>
      <c r="I217" s="126">
        <v>8.3071280000000005</v>
      </c>
      <c r="J217" s="124">
        <f t="shared" si="105"/>
        <v>22.073391999999998</v>
      </c>
      <c r="K217" s="125">
        <f t="shared" si="106"/>
        <v>27.587968</v>
      </c>
      <c r="L217" s="126">
        <f t="shared" si="106"/>
        <v>-5.5145759999999999</v>
      </c>
      <c r="M217" s="314">
        <f t="shared" si="107"/>
        <v>0.72656399561297824</v>
      </c>
      <c r="N217" s="314">
        <f t="shared" si="108"/>
        <v>0.90808083600939016</v>
      </c>
      <c r="O217" s="314">
        <f t="shared" si="125"/>
        <v>-0.18151684039641192</v>
      </c>
      <c r="P217" s="128">
        <f t="shared" si="109"/>
        <v>1.2498291155251537</v>
      </c>
      <c r="Q217" s="129">
        <f t="shared" si="126"/>
        <v>-0.24982911552515355</v>
      </c>
      <c r="R217" s="82">
        <v>1987</v>
      </c>
      <c r="S217" s="82" t="s">
        <v>462</v>
      </c>
      <c r="T217" s="82" t="s">
        <v>16</v>
      </c>
      <c r="U217" s="82" t="s">
        <v>193</v>
      </c>
      <c r="V217" s="506" t="s">
        <v>313</v>
      </c>
      <c r="W217" s="124">
        <v>24.090240000000001</v>
      </c>
      <c r="X217" s="125">
        <v>3.5290080000000001</v>
      </c>
      <c r="Y217" s="126">
        <v>8.8985090000000007</v>
      </c>
      <c r="Z217" s="124">
        <f t="shared" si="110"/>
        <v>15.191731000000001</v>
      </c>
      <c r="AA217" s="125">
        <f t="shared" si="111"/>
        <v>20.561232</v>
      </c>
      <c r="AB217" s="126">
        <f t="shared" si="111"/>
        <v>-5.3695010000000005</v>
      </c>
      <c r="AC217" s="314">
        <f t="shared" si="112"/>
        <v>0.63061766923036056</v>
      </c>
      <c r="AD217" s="314">
        <f t="shared" si="113"/>
        <v>0.8535088068861082</v>
      </c>
      <c r="AE217" s="314">
        <f t="shared" si="127"/>
        <v>-0.22289113765574772</v>
      </c>
      <c r="AF217" s="128">
        <f t="shared" si="114"/>
        <v>1.3534489256030138</v>
      </c>
      <c r="AG217" s="129">
        <f t="shared" si="128"/>
        <v>-0.35344892560301394</v>
      </c>
      <c r="AH217" s="82">
        <v>1987</v>
      </c>
      <c r="AI217" s="82" t="s">
        <v>462</v>
      </c>
      <c r="AJ217" s="82" t="s">
        <v>16</v>
      </c>
      <c r="AK217" s="82" t="s">
        <v>193</v>
      </c>
      <c r="AL217" s="506" t="s">
        <v>313</v>
      </c>
      <c r="AM217" s="124">
        <v>17.65512</v>
      </c>
      <c r="AN217" s="125">
        <v>1.1793130000000001</v>
      </c>
      <c r="AO217" s="126">
        <v>6.6916320000000002</v>
      </c>
      <c r="AP217" s="124">
        <f t="shared" si="115"/>
        <v>10.963488</v>
      </c>
      <c r="AQ217" s="125">
        <f t="shared" si="116"/>
        <v>16.475807</v>
      </c>
      <c r="AR217" s="126">
        <f t="shared" si="116"/>
        <v>-5.5123189999999997</v>
      </c>
      <c r="AS217" s="314">
        <f t="shared" si="117"/>
        <v>0.62098065603632258</v>
      </c>
      <c r="AT217" s="314">
        <f t="shared" si="118"/>
        <v>0.93320277630511717</v>
      </c>
      <c r="AU217" s="314">
        <f t="shared" si="129"/>
        <v>-0.31222212026879453</v>
      </c>
      <c r="AV217" s="128">
        <f t="shared" si="119"/>
        <v>1.5027888022497948</v>
      </c>
      <c r="AW217" s="129">
        <f t="shared" si="130"/>
        <v>-0.50278880224979494</v>
      </c>
      <c r="AX217" s="82">
        <v>1987</v>
      </c>
      <c r="AY217" s="82" t="s">
        <v>462</v>
      </c>
      <c r="AZ217" s="82" t="s">
        <v>16</v>
      </c>
      <c r="BA217" s="82" t="s">
        <v>193</v>
      </c>
      <c r="BB217" s="506" t="s">
        <v>313</v>
      </c>
      <c r="BC217" s="124">
        <v>93.28931</v>
      </c>
      <c r="BD217" s="125">
        <v>1.3715310000000001</v>
      </c>
      <c r="BE217" s="126">
        <v>7.7908020000000002</v>
      </c>
      <c r="BF217" s="124">
        <f t="shared" si="120"/>
        <v>85.498508000000001</v>
      </c>
      <c r="BG217" s="125">
        <f t="shared" si="121"/>
        <v>91.917778999999996</v>
      </c>
      <c r="BH217" s="126">
        <f t="shared" si="121"/>
        <v>-6.4192710000000002</v>
      </c>
      <c r="BI217" s="314">
        <f t="shared" si="122"/>
        <v>0.91648773048058774</v>
      </c>
      <c r="BJ217" s="314">
        <f t="shared" si="123"/>
        <v>0.98529809042429406</v>
      </c>
      <c r="BK217" s="314">
        <f t="shared" si="131"/>
        <v>-6.8810359943706309E-2</v>
      </c>
      <c r="BL217" s="128">
        <f t="shared" si="124"/>
        <v>1.0750805031591895</v>
      </c>
      <c r="BM217" s="129">
        <f t="shared" si="132"/>
        <v>-7.5080503159189627E-2</v>
      </c>
    </row>
    <row r="218" spans="1:65" ht="11.45" customHeight="1">
      <c r="A218" s="662">
        <v>1983</v>
      </c>
      <c r="B218" s="91" t="s">
        <v>512</v>
      </c>
      <c r="C218" s="121" t="s">
        <v>462</v>
      </c>
      <c r="D218" s="121" t="s">
        <v>16</v>
      </c>
      <c r="E218" s="121" t="s">
        <v>194</v>
      </c>
      <c r="F218" s="507" t="s">
        <v>313</v>
      </c>
      <c r="G218" s="337">
        <v>31.26868</v>
      </c>
      <c r="H218" s="338">
        <v>6.0987470000000004</v>
      </c>
      <c r="I218" s="525">
        <v>10.252470000000001</v>
      </c>
      <c r="J218" s="337">
        <f t="shared" si="105"/>
        <v>21.016210000000001</v>
      </c>
      <c r="K218" s="338">
        <f t="shared" si="106"/>
        <v>25.169933</v>
      </c>
      <c r="L218" s="525">
        <f t="shared" si="106"/>
        <v>-4.1537230000000003</v>
      </c>
      <c r="M218" s="341">
        <f t="shared" si="107"/>
        <v>0.67211695536875882</v>
      </c>
      <c r="N218" s="341">
        <f t="shared" si="108"/>
        <v>0.80495668509191942</v>
      </c>
      <c r="O218" s="341">
        <f t="shared" si="125"/>
        <v>-0.13283972972316069</v>
      </c>
      <c r="P218" s="526">
        <f t="shared" si="109"/>
        <v>1.1976437711652101</v>
      </c>
      <c r="Q218" s="527">
        <f t="shared" si="126"/>
        <v>-0.19764377116521009</v>
      </c>
      <c r="R218" s="121">
        <v>1983</v>
      </c>
      <c r="S218" s="121" t="s">
        <v>462</v>
      </c>
      <c r="T218" s="121" t="s">
        <v>16</v>
      </c>
      <c r="U218" s="121" t="s">
        <v>194</v>
      </c>
      <c r="V218" s="507" t="s">
        <v>313</v>
      </c>
      <c r="W218" s="337">
        <v>24.92144</v>
      </c>
      <c r="X218" s="338">
        <v>5.3261989999999999</v>
      </c>
      <c r="Y218" s="525">
        <v>9.3444599999999998</v>
      </c>
      <c r="Z218" s="337">
        <f t="shared" si="110"/>
        <v>15.576980000000001</v>
      </c>
      <c r="AA218" s="338">
        <f t="shared" si="111"/>
        <v>19.595241000000001</v>
      </c>
      <c r="AB218" s="525">
        <f t="shared" si="111"/>
        <v>-4.0182609999999999</v>
      </c>
      <c r="AC218" s="341">
        <f t="shared" si="112"/>
        <v>0.62504333617961083</v>
      </c>
      <c r="AD218" s="341">
        <f t="shared" si="113"/>
        <v>0.78628044767878591</v>
      </c>
      <c r="AE218" s="341">
        <f t="shared" si="127"/>
        <v>-0.161237111499175</v>
      </c>
      <c r="AF218" s="526">
        <f t="shared" si="114"/>
        <v>1.2579614918938073</v>
      </c>
      <c r="AG218" s="527">
        <f t="shared" si="128"/>
        <v>-0.2579614918938074</v>
      </c>
      <c r="AH218" s="121">
        <v>1983</v>
      </c>
      <c r="AI218" s="121" t="s">
        <v>462</v>
      </c>
      <c r="AJ218" s="121" t="s">
        <v>16</v>
      </c>
      <c r="AK218" s="121" t="s">
        <v>194</v>
      </c>
      <c r="AL218" s="507" t="s">
        <v>313</v>
      </c>
      <c r="AM218" s="337">
        <v>18.47043</v>
      </c>
      <c r="AN218" s="338">
        <v>4.011971</v>
      </c>
      <c r="AO218" s="525">
        <v>7.206188</v>
      </c>
      <c r="AP218" s="337">
        <f t="shared" si="115"/>
        <v>11.264241999999999</v>
      </c>
      <c r="AQ218" s="338">
        <f t="shared" si="116"/>
        <v>14.458459000000001</v>
      </c>
      <c r="AR218" s="525">
        <f t="shared" si="116"/>
        <v>-3.1942170000000001</v>
      </c>
      <c r="AS218" s="341">
        <f t="shared" si="117"/>
        <v>0.60985272134974655</v>
      </c>
      <c r="AT218" s="341">
        <f t="shared" si="118"/>
        <v>0.78278951816498055</v>
      </c>
      <c r="AU218" s="341">
        <f t="shared" si="129"/>
        <v>-0.17293679681523386</v>
      </c>
      <c r="AV218" s="526">
        <f t="shared" si="119"/>
        <v>1.283571411196599</v>
      </c>
      <c r="AW218" s="527">
        <f t="shared" si="130"/>
        <v>-0.28357141119659895</v>
      </c>
      <c r="AX218" s="121">
        <v>1983</v>
      </c>
      <c r="AY218" s="121" t="s">
        <v>462</v>
      </c>
      <c r="AZ218" s="121" t="s">
        <v>16</v>
      </c>
      <c r="BA218" s="121" t="s">
        <v>194</v>
      </c>
      <c r="BB218" s="507" t="s">
        <v>313</v>
      </c>
      <c r="BC218" s="337">
        <v>90.367670000000004</v>
      </c>
      <c r="BD218" s="338">
        <v>5.6054579999999996</v>
      </c>
      <c r="BE218" s="525">
        <v>13.635109999999999</v>
      </c>
      <c r="BF218" s="337">
        <f t="shared" si="120"/>
        <v>76.732560000000007</v>
      </c>
      <c r="BG218" s="338">
        <f t="shared" si="121"/>
        <v>84.762212000000005</v>
      </c>
      <c r="BH218" s="525">
        <f t="shared" si="121"/>
        <v>-8.0296519999999987</v>
      </c>
      <c r="BI218" s="341">
        <f t="shared" si="122"/>
        <v>0.84911517581453633</v>
      </c>
      <c r="BJ218" s="341">
        <f t="shared" si="123"/>
        <v>0.93797053747208492</v>
      </c>
      <c r="BK218" s="341">
        <f t="shared" si="131"/>
        <v>-8.8855361657548523E-2</v>
      </c>
      <c r="BL218" s="526">
        <f t="shared" si="124"/>
        <v>1.1046446515012662</v>
      </c>
      <c r="BM218" s="527">
        <f t="shared" si="132"/>
        <v>-0.10464465150126619</v>
      </c>
    </row>
    <row r="219" spans="1:65" ht="11.45" customHeight="1">
      <c r="A219" s="301">
        <v>2013</v>
      </c>
      <c r="B219" s="87" t="s">
        <v>513</v>
      </c>
      <c r="C219" s="133" t="s">
        <v>463</v>
      </c>
      <c r="D219" s="133" t="s">
        <v>20</v>
      </c>
      <c r="E219" s="131" t="s">
        <v>195</v>
      </c>
      <c r="F219" s="573" t="s">
        <v>313</v>
      </c>
      <c r="G219" s="545">
        <v>31.680810000000001</v>
      </c>
      <c r="H219" s="546">
        <v>9.6081990000000008</v>
      </c>
      <c r="I219" s="547">
        <v>13.590400000000001</v>
      </c>
      <c r="J219" s="577">
        <f t="shared" si="105"/>
        <v>18.090409999999999</v>
      </c>
      <c r="K219" s="578">
        <f t="shared" si="106"/>
        <v>22.072611000000002</v>
      </c>
      <c r="L219" s="579">
        <f t="shared" si="106"/>
        <v>-3.9822009999999999</v>
      </c>
      <c r="M219" s="580">
        <f t="shared" si="107"/>
        <v>0.57102106922139928</v>
      </c>
      <c r="N219" s="580">
        <f t="shared" si="108"/>
        <v>0.69671864450435461</v>
      </c>
      <c r="O219" s="580">
        <f t="shared" si="125"/>
        <v>-0.12569757528295519</v>
      </c>
      <c r="P219" s="581">
        <f t="shared" si="109"/>
        <v>1.2201277361872951</v>
      </c>
      <c r="Q219" s="582">
        <f t="shared" si="126"/>
        <v>-0.22012773618729484</v>
      </c>
      <c r="R219" s="133">
        <v>2013</v>
      </c>
      <c r="S219" s="82" t="s">
        <v>463</v>
      </c>
      <c r="T219" s="133" t="s">
        <v>20</v>
      </c>
      <c r="U219" s="133" t="s">
        <v>195</v>
      </c>
      <c r="V219" s="131" t="s">
        <v>313</v>
      </c>
      <c r="W219" s="545">
        <v>23.16056</v>
      </c>
      <c r="X219" s="546">
        <v>9.9359330000000003</v>
      </c>
      <c r="Y219" s="547">
        <v>13.68634</v>
      </c>
      <c r="Z219" s="577">
        <f t="shared" si="110"/>
        <v>9.4742200000000008</v>
      </c>
      <c r="AA219" s="578">
        <f t="shared" si="111"/>
        <v>13.224627</v>
      </c>
      <c r="AB219" s="579">
        <f t="shared" si="111"/>
        <v>-3.7504069999999992</v>
      </c>
      <c r="AC219" s="580">
        <f t="shared" si="112"/>
        <v>0.40906696556559946</v>
      </c>
      <c r="AD219" s="580">
        <f t="shared" si="113"/>
        <v>0.57099772198945098</v>
      </c>
      <c r="AE219" s="580">
        <f t="shared" si="127"/>
        <v>-0.16193075642385155</v>
      </c>
      <c r="AF219" s="581">
        <f t="shared" si="114"/>
        <v>1.3958539067068316</v>
      </c>
      <c r="AG219" s="582">
        <f t="shared" si="128"/>
        <v>-0.39585390670683168</v>
      </c>
      <c r="AH219" s="133">
        <v>2013</v>
      </c>
      <c r="AI219" s="133" t="s">
        <v>463</v>
      </c>
      <c r="AJ219" s="133" t="s">
        <v>20</v>
      </c>
      <c r="AK219" s="131" t="s">
        <v>195</v>
      </c>
      <c r="AL219" s="133" t="s">
        <v>313</v>
      </c>
      <c r="AM219" s="545">
        <v>20.812280000000001</v>
      </c>
      <c r="AN219" s="546">
        <v>8.1577610000000007</v>
      </c>
      <c r="AO219" s="547">
        <v>12.77176</v>
      </c>
      <c r="AP219" s="577">
        <f t="shared" si="115"/>
        <v>8.0405200000000008</v>
      </c>
      <c r="AQ219" s="578">
        <f t="shared" si="116"/>
        <v>12.654519000000001</v>
      </c>
      <c r="AR219" s="579">
        <f t="shared" si="116"/>
        <v>-4.6139989999999997</v>
      </c>
      <c r="AS219" s="580">
        <f t="shared" si="117"/>
        <v>0.38633537507663746</v>
      </c>
      <c r="AT219" s="580">
        <f t="shared" si="118"/>
        <v>0.60803136417538106</v>
      </c>
      <c r="AU219" s="580">
        <f t="shared" si="129"/>
        <v>-0.22169598909874361</v>
      </c>
      <c r="AV219" s="581">
        <f t="shared" si="119"/>
        <v>1.5738433583897558</v>
      </c>
      <c r="AW219" s="582">
        <f t="shared" si="130"/>
        <v>-0.57384335838975575</v>
      </c>
      <c r="AX219" s="133">
        <v>2013</v>
      </c>
      <c r="AY219" s="82" t="s">
        <v>463</v>
      </c>
      <c r="AZ219" s="133" t="s">
        <v>20</v>
      </c>
      <c r="BA219" s="133" t="s">
        <v>195</v>
      </c>
      <c r="BB219" s="131" t="s">
        <v>313</v>
      </c>
      <c r="BC219" s="545">
        <v>81.738389999999995</v>
      </c>
      <c r="BD219" s="546">
        <v>10.383430000000001</v>
      </c>
      <c r="BE219" s="547">
        <v>14.386900000000001</v>
      </c>
      <c r="BF219" s="577">
        <f t="shared" si="120"/>
        <v>67.351489999999998</v>
      </c>
      <c r="BG219" s="578">
        <f t="shared" si="121"/>
        <v>71.354959999999991</v>
      </c>
      <c r="BH219" s="579">
        <f t="shared" si="121"/>
        <v>-4.0034700000000001</v>
      </c>
      <c r="BI219" s="580">
        <f t="shared" si="122"/>
        <v>0.8239884587890709</v>
      </c>
      <c r="BJ219" s="580">
        <f t="shared" si="123"/>
        <v>0.87296752480688689</v>
      </c>
      <c r="BK219" s="580">
        <f t="shared" si="131"/>
        <v>-4.8979066017816111E-2</v>
      </c>
      <c r="BL219" s="581">
        <f t="shared" si="124"/>
        <v>1.0594414466554487</v>
      </c>
      <c r="BM219" s="582">
        <f t="shared" si="132"/>
        <v>-5.9441446655448905E-2</v>
      </c>
    </row>
    <row r="220" spans="1:65" ht="11.45" customHeight="1">
      <c r="A220" s="301">
        <v>2010</v>
      </c>
      <c r="B220" s="87" t="s">
        <v>513</v>
      </c>
      <c r="C220" s="133" t="s">
        <v>463</v>
      </c>
      <c r="D220" s="133" t="s">
        <v>4</v>
      </c>
      <c r="E220" s="133" t="s">
        <v>196</v>
      </c>
      <c r="F220" s="583" t="s">
        <v>313</v>
      </c>
      <c r="G220" s="548">
        <v>31.981999999999999</v>
      </c>
      <c r="H220" s="549">
        <v>9.2599850000000004</v>
      </c>
      <c r="I220" s="550">
        <v>12.87167</v>
      </c>
      <c r="J220" s="267">
        <f t="shared" si="105"/>
        <v>19.110329999999998</v>
      </c>
      <c r="K220" s="268">
        <f t="shared" si="106"/>
        <v>22.722014999999999</v>
      </c>
      <c r="L220" s="269">
        <f t="shared" si="106"/>
        <v>-3.6116849999999996</v>
      </c>
      <c r="M220" s="587">
        <f t="shared" si="107"/>
        <v>0.59753392533299976</v>
      </c>
      <c r="N220" s="587">
        <f t="shared" si="108"/>
        <v>0.71046260396473015</v>
      </c>
      <c r="O220" s="587">
        <f t="shared" si="125"/>
        <v>-0.11292867863173034</v>
      </c>
      <c r="P220" s="588">
        <f t="shared" si="109"/>
        <v>1.1889912419094804</v>
      </c>
      <c r="Q220" s="589">
        <f t="shared" si="126"/>
        <v>-0.18899124190948038</v>
      </c>
      <c r="R220" s="133">
        <v>2010</v>
      </c>
      <c r="S220" s="82" t="s">
        <v>463</v>
      </c>
      <c r="T220" s="133" t="s">
        <v>4</v>
      </c>
      <c r="U220" s="133" t="s">
        <v>196</v>
      </c>
      <c r="V220" s="133" t="s">
        <v>313</v>
      </c>
      <c r="W220" s="548">
        <v>24.108160000000002</v>
      </c>
      <c r="X220" s="549">
        <v>9.7092270000000003</v>
      </c>
      <c r="Y220" s="550">
        <v>12.96612</v>
      </c>
      <c r="Z220" s="267">
        <f t="shared" si="110"/>
        <v>11.142040000000001</v>
      </c>
      <c r="AA220" s="268">
        <f t="shared" si="111"/>
        <v>14.398933000000001</v>
      </c>
      <c r="AB220" s="269">
        <f t="shared" si="111"/>
        <v>-3.2568929999999998</v>
      </c>
      <c r="AC220" s="587">
        <f t="shared" si="112"/>
        <v>0.46216882582494895</v>
      </c>
      <c r="AD220" s="587">
        <f t="shared" si="113"/>
        <v>0.59726387248135071</v>
      </c>
      <c r="AE220" s="587">
        <f t="shared" si="127"/>
        <v>-0.13509504665640179</v>
      </c>
      <c r="AF220" s="588">
        <f t="shared" si="114"/>
        <v>1.2923067050558066</v>
      </c>
      <c r="AG220" s="589">
        <f t="shared" si="128"/>
        <v>-0.29230670505580658</v>
      </c>
      <c r="AH220" s="133">
        <v>2010</v>
      </c>
      <c r="AI220" s="133" t="s">
        <v>463</v>
      </c>
      <c r="AJ220" s="133" t="s">
        <v>4</v>
      </c>
      <c r="AK220" s="133" t="s">
        <v>196</v>
      </c>
      <c r="AL220" s="133" t="s">
        <v>313</v>
      </c>
      <c r="AM220" s="548">
        <v>20.65352</v>
      </c>
      <c r="AN220" s="549">
        <v>6.5125909999999996</v>
      </c>
      <c r="AO220" s="550">
        <v>10.456239999999999</v>
      </c>
      <c r="AP220" s="267">
        <f t="shared" si="115"/>
        <v>10.197280000000001</v>
      </c>
      <c r="AQ220" s="268">
        <f t="shared" si="116"/>
        <v>14.140929</v>
      </c>
      <c r="AR220" s="269">
        <f t="shared" si="116"/>
        <v>-3.9436489999999997</v>
      </c>
      <c r="AS220" s="587">
        <f t="shared" si="117"/>
        <v>0.49373085072181405</v>
      </c>
      <c r="AT220" s="587">
        <f t="shared" si="118"/>
        <v>0.68467404103513585</v>
      </c>
      <c r="AU220" s="587">
        <f t="shared" si="129"/>
        <v>-0.19094319031332188</v>
      </c>
      <c r="AV220" s="588">
        <f t="shared" si="119"/>
        <v>1.3867353843377841</v>
      </c>
      <c r="AW220" s="589">
        <f t="shared" si="130"/>
        <v>-0.38673538433778415</v>
      </c>
      <c r="AX220" s="133">
        <v>2010</v>
      </c>
      <c r="AY220" s="82" t="s">
        <v>463</v>
      </c>
      <c r="AZ220" s="133" t="s">
        <v>4</v>
      </c>
      <c r="BA220" s="133" t="s">
        <v>196</v>
      </c>
      <c r="BB220" s="133" t="s">
        <v>313</v>
      </c>
      <c r="BC220" s="548">
        <v>84.035740000000004</v>
      </c>
      <c r="BD220" s="549">
        <v>11.561199999999999</v>
      </c>
      <c r="BE220" s="550">
        <v>16.185849999999999</v>
      </c>
      <c r="BF220" s="267">
        <f t="shared" si="120"/>
        <v>67.849890000000002</v>
      </c>
      <c r="BG220" s="268">
        <f t="shared" si="121"/>
        <v>72.474540000000005</v>
      </c>
      <c r="BH220" s="269">
        <f t="shared" si="121"/>
        <v>-4.624649999999999</v>
      </c>
      <c r="BI220" s="587">
        <f t="shared" si="122"/>
        <v>0.80739325910618509</v>
      </c>
      <c r="BJ220" s="587">
        <f t="shared" si="123"/>
        <v>0.86242520146785162</v>
      </c>
      <c r="BK220" s="587">
        <f t="shared" si="131"/>
        <v>-5.5031942361666579E-2</v>
      </c>
      <c r="BL220" s="588">
        <f t="shared" si="124"/>
        <v>1.068160022072254</v>
      </c>
      <c r="BM220" s="589">
        <f t="shared" si="132"/>
        <v>-6.8160022072253898E-2</v>
      </c>
    </row>
    <row r="221" spans="1:65" ht="11.45" customHeight="1">
      <c r="A221" s="301">
        <v>2007</v>
      </c>
      <c r="B221" s="87" t="s">
        <v>513</v>
      </c>
      <c r="C221" s="133" t="s">
        <v>463</v>
      </c>
      <c r="D221" s="133" t="s">
        <v>6</v>
      </c>
      <c r="E221" s="133" t="s">
        <v>197</v>
      </c>
      <c r="F221" s="583" t="s">
        <v>313</v>
      </c>
      <c r="G221" s="548">
        <v>31.140879999999999</v>
      </c>
      <c r="H221" s="549">
        <v>9.4761699999999998</v>
      </c>
      <c r="I221" s="550">
        <v>13.01347</v>
      </c>
      <c r="J221" s="267">
        <f t="shared" si="105"/>
        <v>18.127409999999998</v>
      </c>
      <c r="K221" s="268">
        <f t="shared" si="106"/>
        <v>21.664709999999999</v>
      </c>
      <c r="L221" s="269">
        <f t="shared" si="106"/>
        <v>-3.5373000000000001</v>
      </c>
      <c r="M221" s="587">
        <f t="shared" si="107"/>
        <v>0.5821097541238397</v>
      </c>
      <c r="N221" s="587">
        <f t="shared" si="108"/>
        <v>0.69569999306377983</v>
      </c>
      <c r="O221" s="587">
        <f t="shared" si="125"/>
        <v>-0.11359023893994005</v>
      </c>
      <c r="P221" s="588">
        <f t="shared" si="109"/>
        <v>1.1951354330265604</v>
      </c>
      <c r="Q221" s="589">
        <f t="shared" si="126"/>
        <v>-0.19513543302656036</v>
      </c>
      <c r="R221" s="133">
        <v>2007</v>
      </c>
      <c r="S221" s="82" t="s">
        <v>463</v>
      </c>
      <c r="T221" s="133" t="s">
        <v>6</v>
      </c>
      <c r="U221" s="133" t="s">
        <v>197</v>
      </c>
      <c r="V221" s="133" t="s">
        <v>313</v>
      </c>
      <c r="W221" s="548">
        <v>22.829239999999999</v>
      </c>
      <c r="X221" s="549">
        <v>9.3084000000000007</v>
      </c>
      <c r="Y221" s="550">
        <v>12.305999999999999</v>
      </c>
      <c r="Z221" s="267">
        <f t="shared" si="110"/>
        <v>10.523239999999999</v>
      </c>
      <c r="AA221" s="268">
        <f t="shared" si="111"/>
        <v>13.520839999999998</v>
      </c>
      <c r="AB221" s="269">
        <f t="shared" si="111"/>
        <v>-2.9975999999999985</v>
      </c>
      <c r="AC221" s="587">
        <f t="shared" si="112"/>
        <v>0.46095446015723696</v>
      </c>
      <c r="AD221" s="587">
        <f t="shared" si="113"/>
        <v>0.59225975109114448</v>
      </c>
      <c r="AE221" s="587">
        <f t="shared" si="127"/>
        <v>-0.1313052909339075</v>
      </c>
      <c r="AF221" s="588">
        <f t="shared" si="114"/>
        <v>1.2848552346995792</v>
      </c>
      <c r="AG221" s="589">
        <f t="shared" si="128"/>
        <v>-0.28485523469957907</v>
      </c>
      <c r="AH221" s="133">
        <v>2007</v>
      </c>
      <c r="AI221" s="133" t="s">
        <v>463</v>
      </c>
      <c r="AJ221" s="133" t="s">
        <v>6</v>
      </c>
      <c r="AK221" s="133" t="s">
        <v>197</v>
      </c>
      <c r="AL221" s="133" t="s">
        <v>313</v>
      </c>
      <c r="AM221" s="548">
        <v>20.366379999999999</v>
      </c>
      <c r="AN221" s="549">
        <v>6.8771620000000002</v>
      </c>
      <c r="AO221" s="550">
        <v>10.263909999999999</v>
      </c>
      <c r="AP221" s="267">
        <f t="shared" si="115"/>
        <v>10.10247</v>
      </c>
      <c r="AQ221" s="268">
        <f t="shared" si="116"/>
        <v>13.489217999999999</v>
      </c>
      <c r="AR221" s="269">
        <f t="shared" si="116"/>
        <v>-3.386747999999999</v>
      </c>
      <c r="AS221" s="587">
        <f t="shared" si="117"/>
        <v>0.49603660542521549</v>
      </c>
      <c r="AT221" s="587">
        <f t="shared" si="118"/>
        <v>0.66232771852435235</v>
      </c>
      <c r="AU221" s="587">
        <f t="shared" si="129"/>
        <v>-0.16629111309913686</v>
      </c>
      <c r="AV221" s="588">
        <f t="shared" si="119"/>
        <v>1.3352395998206379</v>
      </c>
      <c r="AW221" s="589">
        <f t="shared" si="130"/>
        <v>-0.33523959982063783</v>
      </c>
      <c r="AX221" s="133">
        <v>2007</v>
      </c>
      <c r="AY221" s="82" t="s">
        <v>463</v>
      </c>
      <c r="AZ221" s="133" t="s">
        <v>6</v>
      </c>
      <c r="BA221" s="133" t="s">
        <v>197</v>
      </c>
      <c r="BB221" s="133" t="s">
        <v>313</v>
      </c>
      <c r="BC221" s="548">
        <v>85.993480000000005</v>
      </c>
      <c r="BD221" s="549">
        <v>14.44979</v>
      </c>
      <c r="BE221" s="550">
        <v>20.644950000000001</v>
      </c>
      <c r="BF221" s="267">
        <f t="shared" si="120"/>
        <v>65.348530000000011</v>
      </c>
      <c r="BG221" s="268">
        <f t="shared" si="121"/>
        <v>71.543689999999998</v>
      </c>
      <c r="BH221" s="269">
        <f t="shared" si="121"/>
        <v>-6.1951600000000013</v>
      </c>
      <c r="BI221" s="587">
        <f t="shared" si="122"/>
        <v>0.75992424076802112</v>
      </c>
      <c r="BJ221" s="587">
        <f t="shared" si="123"/>
        <v>0.8319664467585216</v>
      </c>
      <c r="BK221" s="587">
        <f t="shared" si="131"/>
        <v>-7.204220599050068E-2</v>
      </c>
      <c r="BL221" s="588">
        <f t="shared" si="124"/>
        <v>1.0948018264527142</v>
      </c>
      <c r="BM221" s="589">
        <f t="shared" si="132"/>
        <v>-9.4801826452714399E-2</v>
      </c>
    </row>
    <row r="222" spans="1:65" ht="11.45" customHeight="1">
      <c r="A222" s="663">
        <v>2004</v>
      </c>
      <c r="B222" s="87" t="s">
        <v>513</v>
      </c>
      <c r="C222" s="82" t="s">
        <v>463</v>
      </c>
      <c r="D222" s="82" t="s">
        <v>8</v>
      </c>
      <c r="E222" s="82" t="s">
        <v>198</v>
      </c>
      <c r="F222" s="506" t="s">
        <v>313</v>
      </c>
      <c r="G222" s="548">
        <v>31.82159</v>
      </c>
      <c r="H222" s="549">
        <v>9.0955510000000004</v>
      </c>
      <c r="I222" s="550">
        <v>12.76868</v>
      </c>
      <c r="J222" s="124">
        <f t="shared" si="105"/>
        <v>19.052910000000001</v>
      </c>
      <c r="K222" s="125">
        <f t="shared" si="106"/>
        <v>22.726039</v>
      </c>
      <c r="L222" s="126">
        <f t="shared" si="106"/>
        <v>-3.6731289999999994</v>
      </c>
      <c r="M222" s="127">
        <f t="shared" si="107"/>
        <v>0.59874160907735907</v>
      </c>
      <c r="N222" s="127">
        <f t="shared" si="108"/>
        <v>0.71417044214321157</v>
      </c>
      <c r="O222" s="127">
        <f t="shared" si="125"/>
        <v>-0.11542883306585244</v>
      </c>
      <c r="P222" s="128">
        <f t="shared" si="109"/>
        <v>1.1927857214462252</v>
      </c>
      <c r="Q222" s="129">
        <f t="shared" si="126"/>
        <v>-0.19278572144622524</v>
      </c>
      <c r="R222" s="82">
        <v>2004</v>
      </c>
      <c r="S222" s="82" t="s">
        <v>463</v>
      </c>
      <c r="T222" s="82" t="s">
        <v>8</v>
      </c>
      <c r="U222" s="82" t="s">
        <v>198</v>
      </c>
      <c r="V222" s="82" t="s">
        <v>313</v>
      </c>
      <c r="W222" s="548">
        <v>22.84403</v>
      </c>
      <c r="X222" s="549">
        <v>8.2785820000000001</v>
      </c>
      <c r="Y222" s="550">
        <v>11.36978</v>
      </c>
      <c r="Z222" s="124">
        <f t="shared" si="110"/>
        <v>11.47425</v>
      </c>
      <c r="AA222" s="125">
        <f t="shared" si="111"/>
        <v>14.565448</v>
      </c>
      <c r="AB222" s="126">
        <f t="shared" si="111"/>
        <v>-3.0911980000000003</v>
      </c>
      <c r="AC222" s="127">
        <f t="shared" si="112"/>
        <v>0.50228659303984458</v>
      </c>
      <c r="AD222" s="127">
        <f t="shared" si="113"/>
        <v>0.63760413552249751</v>
      </c>
      <c r="AE222" s="127">
        <f t="shared" si="127"/>
        <v>-0.13531754248265304</v>
      </c>
      <c r="AF222" s="128">
        <f t="shared" si="114"/>
        <v>1.2694030546658823</v>
      </c>
      <c r="AG222" s="129">
        <f t="shared" si="128"/>
        <v>-0.26940305466588232</v>
      </c>
      <c r="AH222" s="82">
        <v>2004</v>
      </c>
      <c r="AI222" s="82" t="s">
        <v>463</v>
      </c>
      <c r="AJ222" s="82" t="s">
        <v>8</v>
      </c>
      <c r="AK222" s="82" t="s">
        <v>198</v>
      </c>
      <c r="AL222" s="82" t="s">
        <v>313</v>
      </c>
      <c r="AM222" s="548">
        <v>21.598939999999999</v>
      </c>
      <c r="AN222" s="549">
        <v>6.6537470000000001</v>
      </c>
      <c r="AO222" s="550">
        <v>10.29965</v>
      </c>
      <c r="AP222" s="124">
        <f t="shared" si="115"/>
        <v>11.299289999999999</v>
      </c>
      <c r="AQ222" s="125">
        <f t="shared" si="116"/>
        <v>14.945193</v>
      </c>
      <c r="AR222" s="126">
        <f t="shared" si="116"/>
        <v>-3.6459029999999997</v>
      </c>
      <c r="AS222" s="127">
        <f t="shared" si="117"/>
        <v>0.52314095043553066</v>
      </c>
      <c r="AT222" s="127">
        <f t="shared" si="118"/>
        <v>0.69194103969917042</v>
      </c>
      <c r="AU222" s="127">
        <f t="shared" si="129"/>
        <v>-0.16880008926363979</v>
      </c>
      <c r="AV222" s="128">
        <f t="shared" si="119"/>
        <v>1.3226665569252583</v>
      </c>
      <c r="AW222" s="129">
        <f t="shared" si="130"/>
        <v>-0.32266655692525814</v>
      </c>
      <c r="AX222" s="82">
        <v>2004</v>
      </c>
      <c r="AY222" s="82" t="s">
        <v>463</v>
      </c>
      <c r="AZ222" s="82" t="s">
        <v>8</v>
      </c>
      <c r="BA222" s="82" t="s">
        <v>198</v>
      </c>
      <c r="BB222" s="82" t="s">
        <v>313</v>
      </c>
      <c r="BC222" s="548">
        <v>87.803470000000004</v>
      </c>
      <c r="BD222" s="549">
        <v>16.718969999999999</v>
      </c>
      <c r="BE222" s="550">
        <v>22.95778</v>
      </c>
      <c r="BF222" s="124">
        <f t="shared" si="120"/>
        <v>64.845690000000005</v>
      </c>
      <c r="BG222" s="125">
        <f t="shared" si="121"/>
        <v>71.084500000000006</v>
      </c>
      <c r="BH222" s="126">
        <f t="shared" si="121"/>
        <v>-6.2388100000000009</v>
      </c>
      <c r="BI222" s="127">
        <f t="shared" si="122"/>
        <v>0.73853220151777599</v>
      </c>
      <c r="BJ222" s="127">
        <f t="shared" si="123"/>
        <v>0.80958645484056613</v>
      </c>
      <c r="BK222" s="127">
        <f t="shared" si="131"/>
        <v>-7.1054253322790098E-2</v>
      </c>
      <c r="BL222" s="128">
        <f t="shared" si="124"/>
        <v>1.0962100950733966</v>
      </c>
      <c r="BM222" s="129">
        <f t="shared" si="132"/>
        <v>-9.6210095073396562E-2</v>
      </c>
    </row>
    <row r="223" spans="1:65" ht="11.45" customHeight="1">
      <c r="A223" s="663">
        <v>2000</v>
      </c>
      <c r="B223" s="87" t="s">
        <v>513</v>
      </c>
      <c r="C223" s="82" t="s">
        <v>463</v>
      </c>
      <c r="D223" s="82" t="s">
        <v>10</v>
      </c>
      <c r="E223" s="82" t="s">
        <v>199</v>
      </c>
      <c r="F223" s="506" t="s">
        <v>313</v>
      </c>
      <c r="G223" s="548">
        <v>28.29692</v>
      </c>
      <c r="H223" s="549">
        <v>8.8052130000000002</v>
      </c>
      <c r="I223" s="550">
        <v>12.28068</v>
      </c>
      <c r="J223" s="124">
        <f t="shared" si="105"/>
        <v>16.01624</v>
      </c>
      <c r="K223" s="125">
        <f t="shared" si="106"/>
        <v>19.491706999999998</v>
      </c>
      <c r="L223" s="126">
        <f t="shared" si="106"/>
        <v>-3.4754670000000001</v>
      </c>
      <c r="M223" s="127">
        <f t="shared" si="107"/>
        <v>0.56600647703000895</v>
      </c>
      <c r="N223" s="127">
        <f t="shared" si="108"/>
        <v>0.68882786536485241</v>
      </c>
      <c r="O223" s="127">
        <f t="shared" si="125"/>
        <v>-0.12282138833484352</v>
      </c>
      <c r="P223" s="128">
        <f t="shared" si="109"/>
        <v>1.2169964361173409</v>
      </c>
      <c r="Q223" s="129">
        <f t="shared" si="126"/>
        <v>-0.2169964361173409</v>
      </c>
      <c r="R223" s="82">
        <v>2000</v>
      </c>
      <c r="S223" s="82" t="s">
        <v>463</v>
      </c>
      <c r="T223" s="82" t="s">
        <v>10</v>
      </c>
      <c r="U223" s="82" t="s">
        <v>199</v>
      </c>
      <c r="V223" s="82" t="s">
        <v>313</v>
      </c>
      <c r="W223" s="548">
        <v>18.076930000000001</v>
      </c>
      <c r="X223" s="549">
        <v>7.2802629999999997</v>
      </c>
      <c r="Y223" s="550">
        <v>9.8819289999999995</v>
      </c>
      <c r="Z223" s="124">
        <f t="shared" si="110"/>
        <v>8.1950010000000013</v>
      </c>
      <c r="AA223" s="125">
        <f t="shared" si="111"/>
        <v>10.796667000000001</v>
      </c>
      <c r="AB223" s="126">
        <f t="shared" si="111"/>
        <v>-2.6016659999999998</v>
      </c>
      <c r="AC223" s="127">
        <f t="shared" si="112"/>
        <v>0.45334030723137175</v>
      </c>
      <c r="AD223" s="127">
        <f t="shared" si="113"/>
        <v>0.59726220104851879</v>
      </c>
      <c r="AE223" s="127">
        <f t="shared" si="127"/>
        <v>-0.14392189381714704</v>
      </c>
      <c r="AF223" s="128">
        <f t="shared" si="114"/>
        <v>1.3174698819438826</v>
      </c>
      <c r="AG223" s="129">
        <f t="shared" si="128"/>
        <v>-0.31746988194388254</v>
      </c>
      <c r="AH223" s="82">
        <v>2000</v>
      </c>
      <c r="AI223" s="82" t="s">
        <v>463</v>
      </c>
      <c r="AJ223" s="82" t="s">
        <v>10</v>
      </c>
      <c r="AK223" s="82" t="s">
        <v>199</v>
      </c>
      <c r="AL223" s="82" t="s">
        <v>313</v>
      </c>
      <c r="AM223" s="548">
        <v>16.363710000000001</v>
      </c>
      <c r="AN223" s="549">
        <v>5.2183489999999999</v>
      </c>
      <c r="AO223" s="550">
        <v>7.804265</v>
      </c>
      <c r="AP223" s="124">
        <f t="shared" si="115"/>
        <v>8.5594450000000002</v>
      </c>
      <c r="AQ223" s="125">
        <f t="shared" si="116"/>
        <v>11.145361000000001</v>
      </c>
      <c r="AR223" s="126">
        <f t="shared" si="116"/>
        <v>-2.5859160000000001</v>
      </c>
      <c r="AS223" s="127">
        <f t="shared" si="117"/>
        <v>0.52307484060766174</v>
      </c>
      <c r="AT223" s="127">
        <f t="shared" si="118"/>
        <v>0.68110232948396177</v>
      </c>
      <c r="AU223" s="127">
        <f t="shared" si="129"/>
        <v>-0.15802748887630005</v>
      </c>
      <c r="AV223" s="128">
        <f t="shared" si="119"/>
        <v>1.3021125785608765</v>
      </c>
      <c r="AW223" s="129">
        <f t="shared" si="130"/>
        <v>-0.30211257856087631</v>
      </c>
      <c r="AX223" s="82">
        <v>2000</v>
      </c>
      <c r="AY223" s="82" t="s">
        <v>463</v>
      </c>
      <c r="AZ223" s="82" t="s">
        <v>10</v>
      </c>
      <c r="BA223" s="82" t="s">
        <v>199</v>
      </c>
      <c r="BB223" s="82" t="s">
        <v>313</v>
      </c>
      <c r="BC223" s="548">
        <v>88.027289999999994</v>
      </c>
      <c r="BD223" s="549">
        <v>20.508880000000001</v>
      </c>
      <c r="BE223" s="550">
        <v>28.889220000000002</v>
      </c>
      <c r="BF223" s="124">
        <f t="shared" si="120"/>
        <v>59.138069999999992</v>
      </c>
      <c r="BG223" s="125">
        <f t="shared" si="121"/>
        <v>67.518409999999989</v>
      </c>
      <c r="BH223" s="126">
        <f t="shared" si="121"/>
        <v>-8.3803400000000003</v>
      </c>
      <c r="BI223" s="127">
        <f t="shared" si="122"/>
        <v>0.6718151836776981</v>
      </c>
      <c r="BJ223" s="127">
        <f t="shared" si="123"/>
        <v>0.76701679672292533</v>
      </c>
      <c r="BK223" s="127">
        <f t="shared" si="131"/>
        <v>-9.5201613045227229E-2</v>
      </c>
      <c r="BL223" s="128">
        <f t="shared" si="124"/>
        <v>1.1417080401846051</v>
      </c>
      <c r="BM223" s="129">
        <f t="shared" si="132"/>
        <v>-0.14170804018460531</v>
      </c>
    </row>
    <row r="224" spans="1:65" ht="11.45" customHeight="1">
      <c r="A224" s="663">
        <v>1995</v>
      </c>
      <c r="B224" s="87" t="s">
        <v>513</v>
      </c>
      <c r="C224" s="82" t="s">
        <v>463</v>
      </c>
      <c r="D224" s="82" t="s">
        <v>12</v>
      </c>
      <c r="E224" s="82" t="s">
        <v>200</v>
      </c>
      <c r="F224" s="506" t="s">
        <v>313</v>
      </c>
      <c r="G224" s="548">
        <v>29.610990000000001</v>
      </c>
      <c r="H224" s="549">
        <v>10.16028</v>
      </c>
      <c r="I224" s="550">
        <v>13.286060000000001</v>
      </c>
      <c r="J224" s="124">
        <f t="shared" si="105"/>
        <v>16.324930000000002</v>
      </c>
      <c r="K224" s="125">
        <f t="shared" si="106"/>
        <v>19.450710000000001</v>
      </c>
      <c r="L224" s="126">
        <f t="shared" si="106"/>
        <v>-3.1257800000000007</v>
      </c>
      <c r="M224" s="127">
        <f t="shared" si="107"/>
        <v>0.55131321175009684</v>
      </c>
      <c r="N224" s="127">
        <f t="shared" si="108"/>
        <v>0.65687469415916189</v>
      </c>
      <c r="O224" s="127">
        <f t="shared" si="125"/>
        <v>-0.10556148240906503</v>
      </c>
      <c r="P224" s="128">
        <f t="shared" si="109"/>
        <v>1.1914727965142882</v>
      </c>
      <c r="Q224" s="129">
        <f t="shared" si="126"/>
        <v>-0.19147279651428828</v>
      </c>
      <c r="R224" s="82">
        <v>1995</v>
      </c>
      <c r="S224" s="82" t="s">
        <v>463</v>
      </c>
      <c r="T224" s="82" t="s">
        <v>12</v>
      </c>
      <c r="U224" s="82" t="s">
        <v>200</v>
      </c>
      <c r="V224" s="82" t="s">
        <v>313</v>
      </c>
      <c r="W224" s="548">
        <v>19.040030000000002</v>
      </c>
      <c r="X224" s="549">
        <v>7.645016</v>
      </c>
      <c r="Y224" s="550">
        <v>10.30165</v>
      </c>
      <c r="Z224" s="124">
        <f t="shared" si="110"/>
        <v>8.7383800000000011</v>
      </c>
      <c r="AA224" s="125">
        <f t="shared" si="111"/>
        <v>11.395014000000002</v>
      </c>
      <c r="AB224" s="126">
        <f t="shared" si="111"/>
        <v>-2.6566340000000004</v>
      </c>
      <c r="AC224" s="127">
        <f t="shared" si="112"/>
        <v>0.45894780627971704</v>
      </c>
      <c r="AD224" s="127">
        <f t="shared" si="113"/>
        <v>0.59847668307245316</v>
      </c>
      <c r="AE224" s="127">
        <f t="shared" si="127"/>
        <v>-0.13952887679273615</v>
      </c>
      <c r="AF224" s="128">
        <f t="shared" si="114"/>
        <v>1.3040190515862209</v>
      </c>
      <c r="AG224" s="129">
        <f t="shared" si="128"/>
        <v>-0.30401905158622078</v>
      </c>
      <c r="AH224" s="82">
        <v>1995</v>
      </c>
      <c r="AI224" s="82" t="s">
        <v>463</v>
      </c>
      <c r="AJ224" s="82" t="s">
        <v>12</v>
      </c>
      <c r="AK224" s="82" t="s">
        <v>200</v>
      </c>
      <c r="AL224" s="82" t="s">
        <v>313</v>
      </c>
      <c r="AM224" s="548">
        <v>18.66901</v>
      </c>
      <c r="AN224" s="549">
        <v>7.3239000000000001</v>
      </c>
      <c r="AO224" s="550">
        <v>10.58905</v>
      </c>
      <c r="AP224" s="124">
        <f t="shared" si="115"/>
        <v>8.0799599999999998</v>
      </c>
      <c r="AQ224" s="125">
        <f t="shared" si="116"/>
        <v>11.34511</v>
      </c>
      <c r="AR224" s="126">
        <f t="shared" si="116"/>
        <v>-3.2651500000000002</v>
      </c>
      <c r="AS224" s="127">
        <f t="shared" si="117"/>
        <v>0.43280066805899187</v>
      </c>
      <c r="AT224" s="127">
        <f t="shared" si="118"/>
        <v>0.60769746226500498</v>
      </c>
      <c r="AU224" s="127">
        <f t="shared" si="129"/>
        <v>-0.17489679420601309</v>
      </c>
      <c r="AV224" s="128">
        <f t="shared" si="119"/>
        <v>1.4041047232907093</v>
      </c>
      <c r="AW224" s="129">
        <f t="shared" si="130"/>
        <v>-0.4041047232907094</v>
      </c>
      <c r="AX224" s="82">
        <v>1995</v>
      </c>
      <c r="AY224" s="82" t="s">
        <v>463</v>
      </c>
      <c r="AZ224" s="82" t="s">
        <v>12</v>
      </c>
      <c r="BA224" s="82" t="s">
        <v>200</v>
      </c>
      <c r="BB224" s="82" t="s">
        <v>313</v>
      </c>
      <c r="BC224" s="548">
        <v>86.141750000000002</v>
      </c>
      <c r="BD224" s="549">
        <v>23.951450000000001</v>
      </c>
      <c r="BE224" s="550">
        <v>28.672989999999999</v>
      </c>
      <c r="BF224" s="124">
        <f t="shared" si="120"/>
        <v>57.468760000000003</v>
      </c>
      <c r="BG224" s="125">
        <f t="shared" si="121"/>
        <v>62.190300000000001</v>
      </c>
      <c r="BH224" s="126">
        <f t="shared" si="121"/>
        <v>-4.7215399999999974</v>
      </c>
      <c r="BI224" s="127">
        <f t="shared" si="122"/>
        <v>0.66714177503939731</v>
      </c>
      <c r="BJ224" s="127">
        <f t="shared" si="123"/>
        <v>0.72195305992738712</v>
      </c>
      <c r="BK224" s="127">
        <f t="shared" si="131"/>
        <v>-5.4811284887989822E-2</v>
      </c>
      <c r="BL224" s="128">
        <f t="shared" si="124"/>
        <v>1.0821583761333984</v>
      </c>
      <c r="BM224" s="129">
        <f t="shared" si="132"/>
        <v>-8.2158376133398339E-2</v>
      </c>
    </row>
    <row r="225" spans="1:65" ht="11.45" customHeight="1">
      <c r="A225" s="663">
        <v>1991</v>
      </c>
      <c r="B225" s="87" t="s">
        <v>513</v>
      </c>
      <c r="C225" s="82" t="s">
        <v>463</v>
      </c>
      <c r="D225" s="82" t="s">
        <v>14</v>
      </c>
      <c r="E225" s="82" t="s">
        <v>201</v>
      </c>
      <c r="F225" s="506" t="s">
        <v>313</v>
      </c>
      <c r="G225" s="548">
        <v>25.844380000000001</v>
      </c>
      <c r="H225" s="549">
        <v>9.2779830000000008</v>
      </c>
      <c r="I225" s="550">
        <v>12.143230000000001</v>
      </c>
      <c r="J225" s="124">
        <f t="shared" si="105"/>
        <v>13.70115</v>
      </c>
      <c r="K225" s="125">
        <f t="shared" si="106"/>
        <v>16.566397000000002</v>
      </c>
      <c r="L225" s="126">
        <f t="shared" si="106"/>
        <v>-2.8652470000000001</v>
      </c>
      <c r="M225" s="127">
        <f t="shared" si="107"/>
        <v>0.53014040189782075</v>
      </c>
      <c r="N225" s="127">
        <f t="shared" si="108"/>
        <v>0.64100578152774423</v>
      </c>
      <c r="O225" s="127">
        <f t="shared" si="125"/>
        <v>-0.11086537962992341</v>
      </c>
      <c r="P225" s="128">
        <f t="shared" si="109"/>
        <v>1.2091245625367215</v>
      </c>
      <c r="Q225" s="129">
        <f t="shared" si="126"/>
        <v>-0.20912456253672138</v>
      </c>
      <c r="R225" s="82">
        <v>1991</v>
      </c>
      <c r="S225" s="82" t="s">
        <v>463</v>
      </c>
      <c r="T225" s="82" t="s">
        <v>14</v>
      </c>
      <c r="U225" s="82" t="s">
        <v>201</v>
      </c>
      <c r="V225" s="82" t="s">
        <v>313</v>
      </c>
      <c r="W225" s="548">
        <v>15.64303</v>
      </c>
      <c r="X225" s="549">
        <v>6.391534</v>
      </c>
      <c r="Y225" s="550">
        <v>8.5795480000000008</v>
      </c>
      <c r="Z225" s="124">
        <f t="shared" si="110"/>
        <v>7.0634819999999987</v>
      </c>
      <c r="AA225" s="125">
        <f t="shared" si="111"/>
        <v>9.2514959999999995</v>
      </c>
      <c r="AB225" s="126">
        <f t="shared" si="111"/>
        <v>-2.1880140000000008</v>
      </c>
      <c r="AC225" s="127">
        <f t="shared" si="112"/>
        <v>0.45154180488051221</v>
      </c>
      <c r="AD225" s="127">
        <f t="shared" si="113"/>
        <v>0.5914133003644434</v>
      </c>
      <c r="AE225" s="127">
        <f t="shared" si="127"/>
        <v>-0.13987149548393124</v>
      </c>
      <c r="AF225" s="128">
        <f t="shared" si="114"/>
        <v>1.3097642211022837</v>
      </c>
      <c r="AG225" s="129">
        <f t="shared" si="128"/>
        <v>-0.30976422110228374</v>
      </c>
      <c r="AH225" s="82">
        <v>1991</v>
      </c>
      <c r="AI225" s="82" t="s">
        <v>463</v>
      </c>
      <c r="AJ225" s="82" t="s">
        <v>14</v>
      </c>
      <c r="AK225" s="82" t="s">
        <v>201</v>
      </c>
      <c r="AL225" s="82" t="s">
        <v>313</v>
      </c>
      <c r="AM225" s="548">
        <v>16.478459999999998</v>
      </c>
      <c r="AN225" s="549">
        <v>7.3189120000000001</v>
      </c>
      <c r="AO225" s="550">
        <v>10.114280000000001</v>
      </c>
      <c r="AP225" s="124">
        <f t="shared" si="115"/>
        <v>6.3641799999999975</v>
      </c>
      <c r="AQ225" s="125">
        <f t="shared" si="116"/>
        <v>9.1595479999999974</v>
      </c>
      <c r="AR225" s="126">
        <f t="shared" si="116"/>
        <v>-2.7953680000000007</v>
      </c>
      <c r="AS225" s="127">
        <f t="shared" si="117"/>
        <v>0.38621206107852302</v>
      </c>
      <c r="AT225" s="127">
        <f t="shared" si="118"/>
        <v>0.55584975780503754</v>
      </c>
      <c r="AU225" s="127">
        <f t="shared" si="129"/>
        <v>-0.16963769672651455</v>
      </c>
      <c r="AV225" s="128">
        <f t="shared" si="119"/>
        <v>1.4392345911020745</v>
      </c>
      <c r="AW225" s="129">
        <f t="shared" si="130"/>
        <v>-0.43923459110207469</v>
      </c>
      <c r="AX225" s="82">
        <v>1991</v>
      </c>
      <c r="AY225" s="82" t="s">
        <v>463</v>
      </c>
      <c r="AZ225" s="82" t="s">
        <v>14</v>
      </c>
      <c r="BA225" s="82" t="s">
        <v>201</v>
      </c>
      <c r="BB225" s="82" t="s">
        <v>313</v>
      </c>
      <c r="BC225" s="548">
        <v>80.64452</v>
      </c>
      <c r="BD225" s="549">
        <v>23.737089999999998</v>
      </c>
      <c r="BE225" s="550">
        <v>29.404489999999999</v>
      </c>
      <c r="BF225" s="124">
        <f t="shared" si="120"/>
        <v>51.240030000000004</v>
      </c>
      <c r="BG225" s="125">
        <f t="shared" si="121"/>
        <v>56.907430000000005</v>
      </c>
      <c r="BH225" s="126">
        <f t="shared" si="121"/>
        <v>-5.6674000000000007</v>
      </c>
      <c r="BI225" s="127">
        <f t="shared" si="122"/>
        <v>0.6353814245530881</v>
      </c>
      <c r="BJ225" s="127">
        <f t="shared" si="123"/>
        <v>0.70565774339037546</v>
      </c>
      <c r="BK225" s="127">
        <f t="shared" si="131"/>
        <v>-7.0276318837287396E-2</v>
      </c>
      <c r="BL225" s="128">
        <f t="shared" si="124"/>
        <v>1.1106049313398139</v>
      </c>
      <c r="BM225" s="129">
        <f t="shared" si="132"/>
        <v>-0.11060493133981382</v>
      </c>
    </row>
    <row r="226" spans="1:65" ht="11.45" customHeight="1">
      <c r="A226" s="663">
        <v>1986</v>
      </c>
      <c r="B226" s="87" t="s">
        <v>513</v>
      </c>
      <c r="C226" s="82" t="s">
        <v>463</v>
      </c>
      <c r="D226" s="82" t="s">
        <v>16</v>
      </c>
      <c r="E226" s="82" t="s">
        <v>202</v>
      </c>
      <c r="F226" s="506" t="s">
        <v>313</v>
      </c>
      <c r="G226" s="548">
        <v>22.168369999999999</v>
      </c>
      <c r="H226" s="549">
        <v>10.65901</v>
      </c>
      <c r="I226" s="550">
        <v>12.80494</v>
      </c>
      <c r="J226" s="124">
        <f t="shared" si="105"/>
        <v>9.3634299999999993</v>
      </c>
      <c r="K226" s="125">
        <f t="shared" si="106"/>
        <v>11.509359999999999</v>
      </c>
      <c r="L226" s="126">
        <f t="shared" si="106"/>
        <v>-2.1459299999999999</v>
      </c>
      <c r="M226" s="127">
        <f t="shared" si="107"/>
        <v>0.42237791953129616</v>
      </c>
      <c r="N226" s="127">
        <f t="shared" si="108"/>
        <v>0.51917935328578513</v>
      </c>
      <c r="O226" s="127">
        <f t="shared" si="125"/>
        <v>-9.6801433754488936E-2</v>
      </c>
      <c r="P226" s="128">
        <f t="shared" si="109"/>
        <v>1.2291820411964418</v>
      </c>
      <c r="Q226" s="129">
        <f t="shared" si="126"/>
        <v>-0.22918204119644192</v>
      </c>
      <c r="R226" s="82">
        <v>1986</v>
      </c>
      <c r="S226" s="82" t="s">
        <v>463</v>
      </c>
      <c r="T226" s="82" t="s">
        <v>16</v>
      </c>
      <c r="U226" s="82" t="s">
        <v>202</v>
      </c>
      <c r="V226" s="82" t="s">
        <v>313</v>
      </c>
      <c r="W226" s="548">
        <v>11.95628</v>
      </c>
      <c r="X226" s="549">
        <v>6.1304850000000002</v>
      </c>
      <c r="Y226" s="550">
        <v>7.9469190000000003</v>
      </c>
      <c r="Z226" s="124">
        <f t="shared" si="110"/>
        <v>4.0093609999999993</v>
      </c>
      <c r="AA226" s="125">
        <f t="shared" si="111"/>
        <v>5.8257949999999994</v>
      </c>
      <c r="AB226" s="126">
        <f t="shared" si="111"/>
        <v>-1.8164340000000001</v>
      </c>
      <c r="AC226" s="127">
        <f t="shared" si="112"/>
        <v>0.33533515441257644</v>
      </c>
      <c r="AD226" s="127">
        <f t="shared" si="113"/>
        <v>0.48725816056499177</v>
      </c>
      <c r="AE226" s="127">
        <f t="shared" si="127"/>
        <v>-0.1519230061524153</v>
      </c>
      <c r="AF226" s="128">
        <f t="shared" si="114"/>
        <v>1.4530482538239886</v>
      </c>
      <c r="AG226" s="129">
        <f t="shared" si="128"/>
        <v>-0.4530482538239885</v>
      </c>
      <c r="AH226" s="82">
        <v>1986</v>
      </c>
      <c r="AI226" s="82" t="s">
        <v>463</v>
      </c>
      <c r="AJ226" s="82" t="s">
        <v>16</v>
      </c>
      <c r="AK226" s="82" t="s">
        <v>202</v>
      </c>
      <c r="AL226" s="82" t="s">
        <v>313</v>
      </c>
      <c r="AM226" s="548">
        <v>11.22583</v>
      </c>
      <c r="AN226" s="549">
        <v>7.3541980000000002</v>
      </c>
      <c r="AO226" s="550">
        <v>8.2955839999999998</v>
      </c>
      <c r="AP226" s="124">
        <f t="shared" si="115"/>
        <v>2.9302460000000004</v>
      </c>
      <c r="AQ226" s="125">
        <f t="shared" si="116"/>
        <v>3.871632</v>
      </c>
      <c r="AR226" s="126">
        <f t="shared" si="116"/>
        <v>-0.94138599999999961</v>
      </c>
      <c r="AS226" s="127">
        <f t="shared" si="117"/>
        <v>0.26102711336266454</v>
      </c>
      <c r="AT226" s="127">
        <f t="shared" si="118"/>
        <v>0.34488603515285726</v>
      </c>
      <c r="AU226" s="127">
        <f t="shared" si="129"/>
        <v>-8.3858921790192761E-2</v>
      </c>
      <c r="AV226" s="128">
        <f t="shared" si="119"/>
        <v>1.3212651770533941</v>
      </c>
      <c r="AW226" s="129">
        <f t="shared" si="130"/>
        <v>-0.32126517705339397</v>
      </c>
      <c r="AX226" s="82">
        <v>1986</v>
      </c>
      <c r="AY226" s="82" t="s">
        <v>463</v>
      </c>
      <c r="AZ226" s="82" t="s">
        <v>16</v>
      </c>
      <c r="BA226" s="82" t="s">
        <v>202</v>
      </c>
      <c r="BB226" s="82" t="s">
        <v>313</v>
      </c>
      <c r="BC226" s="548">
        <v>79.053979999999996</v>
      </c>
      <c r="BD226" s="549">
        <v>33.58569</v>
      </c>
      <c r="BE226" s="550">
        <v>38.798099999999998</v>
      </c>
      <c r="BF226" s="124">
        <f t="shared" si="120"/>
        <v>40.255879999999998</v>
      </c>
      <c r="BG226" s="125">
        <f t="shared" si="121"/>
        <v>45.468289999999996</v>
      </c>
      <c r="BH226" s="126">
        <f t="shared" si="121"/>
        <v>-5.2124099999999984</v>
      </c>
      <c r="BI226" s="127">
        <f t="shared" si="122"/>
        <v>0.50922015564554746</v>
      </c>
      <c r="BJ226" s="127">
        <f t="shared" si="123"/>
        <v>0.57515497638449065</v>
      </c>
      <c r="BK226" s="127">
        <f t="shared" si="131"/>
        <v>-6.5934820738943176E-2</v>
      </c>
      <c r="BL226" s="128">
        <f t="shared" si="124"/>
        <v>1.1294819539406418</v>
      </c>
      <c r="BM226" s="129">
        <f t="shared" si="132"/>
        <v>-0.12948195394064169</v>
      </c>
    </row>
    <row r="227" spans="1:65" ht="11.45" customHeight="1">
      <c r="A227" s="662">
        <v>1979</v>
      </c>
      <c r="B227" s="91" t="s">
        <v>513</v>
      </c>
      <c r="C227" s="121" t="s">
        <v>463</v>
      </c>
      <c r="D227" s="121" t="s">
        <v>18</v>
      </c>
      <c r="E227" s="82" t="s">
        <v>203</v>
      </c>
      <c r="F227" s="506" t="s">
        <v>313</v>
      </c>
      <c r="G227" s="551">
        <v>22.626650000000001</v>
      </c>
      <c r="H227" s="552">
        <v>10.094849999999999</v>
      </c>
      <c r="I227" s="553">
        <v>12.0893</v>
      </c>
      <c r="J227" s="124">
        <f t="shared" si="105"/>
        <v>10.537350000000002</v>
      </c>
      <c r="K227" s="125">
        <f t="shared" si="106"/>
        <v>12.531800000000002</v>
      </c>
      <c r="L227" s="126">
        <f t="shared" si="106"/>
        <v>-1.9944500000000005</v>
      </c>
      <c r="M227" s="127">
        <f t="shared" si="107"/>
        <v>0.46570526348354713</v>
      </c>
      <c r="N227" s="127">
        <f t="shared" si="108"/>
        <v>0.55385132134010118</v>
      </c>
      <c r="O227" s="127">
        <f t="shared" si="125"/>
        <v>-8.8146057856554119E-2</v>
      </c>
      <c r="P227" s="128">
        <f t="shared" si="109"/>
        <v>1.1892743431697723</v>
      </c>
      <c r="Q227" s="129">
        <f t="shared" si="126"/>
        <v>-0.18927434316977229</v>
      </c>
      <c r="R227" s="121">
        <v>1979</v>
      </c>
      <c r="S227" s="121" t="s">
        <v>463</v>
      </c>
      <c r="T227" s="121" t="s">
        <v>18</v>
      </c>
      <c r="U227" s="121" t="s">
        <v>203</v>
      </c>
      <c r="V227" s="82" t="s">
        <v>313</v>
      </c>
      <c r="W227" s="551">
        <v>12.42512</v>
      </c>
      <c r="X227" s="552">
        <v>6.9345210000000002</v>
      </c>
      <c r="Y227" s="553">
        <v>8.641356</v>
      </c>
      <c r="Z227" s="124">
        <f t="shared" si="110"/>
        <v>3.7837639999999997</v>
      </c>
      <c r="AA227" s="125">
        <f t="shared" si="111"/>
        <v>5.4905989999999996</v>
      </c>
      <c r="AB227" s="126">
        <f t="shared" si="111"/>
        <v>-1.7068349999999999</v>
      </c>
      <c r="AC227" s="127">
        <f t="shared" si="112"/>
        <v>0.30452534864854425</v>
      </c>
      <c r="AD227" s="127">
        <f t="shared" si="113"/>
        <v>0.44189504809611496</v>
      </c>
      <c r="AE227" s="127">
        <f t="shared" si="127"/>
        <v>-0.13736969944757071</v>
      </c>
      <c r="AF227" s="128">
        <f t="shared" si="114"/>
        <v>1.4510944657224922</v>
      </c>
      <c r="AG227" s="129">
        <f t="shared" si="128"/>
        <v>-0.45109446572249223</v>
      </c>
      <c r="AH227" s="121">
        <v>1979</v>
      </c>
      <c r="AI227" s="121" t="s">
        <v>463</v>
      </c>
      <c r="AJ227" s="121" t="s">
        <v>18</v>
      </c>
      <c r="AK227" s="82" t="s">
        <v>203</v>
      </c>
      <c r="AL227" s="121" t="s">
        <v>313</v>
      </c>
      <c r="AM227" s="551">
        <v>12.92521</v>
      </c>
      <c r="AN227" s="552">
        <v>6.9117220000000001</v>
      </c>
      <c r="AO227" s="553">
        <v>9.1046399999999998</v>
      </c>
      <c r="AP227" s="124">
        <f t="shared" si="115"/>
        <v>3.82057</v>
      </c>
      <c r="AQ227" s="125">
        <f t="shared" si="116"/>
        <v>6.0134879999999997</v>
      </c>
      <c r="AR227" s="126">
        <f t="shared" si="116"/>
        <v>-2.1929179999999997</v>
      </c>
      <c r="AS227" s="127">
        <f t="shared" si="117"/>
        <v>0.29559055520181104</v>
      </c>
      <c r="AT227" s="127">
        <f t="shared" si="118"/>
        <v>0.46525263419317753</v>
      </c>
      <c r="AU227" s="127">
        <f t="shared" si="129"/>
        <v>-0.16966207899136646</v>
      </c>
      <c r="AV227" s="128">
        <f t="shared" si="119"/>
        <v>1.5739766579332402</v>
      </c>
      <c r="AW227" s="129">
        <f t="shared" si="130"/>
        <v>-0.57397665793324026</v>
      </c>
      <c r="AX227" s="121">
        <v>1979</v>
      </c>
      <c r="AY227" s="121" t="s">
        <v>463</v>
      </c>
      <c r="AZ227" s="121" t="s">
        <v>18</v>
      </c>
      <c r="BA227" s="121" t="s">
        <v>203</v>
      </c>
      <c r="BB227" s="82" t="s">
        <v>313</v>
      </c>
      <c r="BC227" s="551">
        <v>84.223380000000006</v>
      </c>
      <c r="BD227" s="552">
        <v>29.570740000000001</v>
      </c>
      <c r="BE227" s="553">
        <v>31.98293</v>
      </c>
      <c r="BF227" s="124">
        <f t="shared" si="120"/>
        <v>52.24045000000001</v>
      </c>
      <c r="BG227" s="125">
        <f t="shared" si="121"/>
        <v>54.652640000000005</v>
      </c>
      <c r="BH227" s="126">
        <f t="shared" si="121"/>
        <v>-2.4121899999999989</v>
      </c>
      <c r="BI227" s="127">
        <f t="shared" si="122"/>
        <v>0.62026066871217955</v>
      </c>
      <c r="BJ227" s="127">
        <f t="shared" si="123"/>
        <v>0.648901053365467</v>
      </c>
      <c r="BK227" s="127">
        <f t="shared" si="131"/>
        <v>-2.8640384653287471E-2</v>
      </c>
      <c r="BL227" s="128">
        <f t="shared" si="124"/>
        <v>1.0461747553859126</v>
      </c>
      <c r="BM227" s="129">
        <f t="shared" si="132"/>
        <v>-4.6174755385912612E-2</v>
      </c>
    </row>
    <row r="228" spans="1:65" ht="11.45" customHeight="1">
      <c r="A228" s="663">
        <v>2013</v>
      </c>
      <c r="B228" s="87" t="s">
        <v>517</v>
      </c>
      <c r="C228" s="82" t="s">
        <v>464</v>
      </c>
      <c r="D228" s="82" t="s">
        <v>20</v>
      </c>
      <c r="E228" s="117" t="s">
        <v>204</v>
      </c>
      <c r="F228" s="505" t="s">
        <v>313</v>
      </c>
      <c r="G228" s="513">
        <v>34.631869999999999</v>
      </c>
      <c r="H228" s="514">
        <v>27.592549999999999</v>
      </c>
      <c r="I228" s="515">
        <v>29.22672</v>
      </c>
      <c r="J228" s="528">
        <f t="shared" si="105"/>
        <v>5.405149999999999</v>
      </c>
      <c r="K228" s="529">
        <f t="shared" si="106"/>
        <v>7.03932</v>
      </c>
      <c r="L228" s="530">
        <f t="shared" si="106"/>
        <v>-1.634170000000001</v>
      </c>
      <c r="M228" s="531">
        <f t="shared" si="107"/>
        <v>0.15607444818890806</v>
      </c>
      <c r="N228" s="531">
        <f t="shared" si="108"/>
        <v>0.20326133125355345</v>
      </c>
      <c r="O228" s="531">
        <f t="shared" si="125"/>
        <v>-4.7186883064645399E-2</v>
      </c>
      <c r="P228" s="532">
        <f t="shared" si="109"/>
        <v>1.3023357353634961</v>
      </c>
      <c r="Q228" s="533">
        <f t="shared" si="126"/>
        <v>-0.30233573536349617</v>
      </c>
      <c r="R228" s="117">
        <v>2013</v>
      </c>
      <c r="S228" s="117" t="s">
        <v>464</v>
      </c>
      <c r="T228" s="117" t="s">
        <v>20</v>
      </c>
      <c r="U228" s="117" t="s">
        <v>204</v>
      </c>
      <c r="V228" s="505" t="s">
        <v>313</v>
      </c>
      <c r="W228" s="513">
        <v>26.468039999999998</v>
      </c>
      <c r="X228" s="514">
        <v>21.441089999999999</v>
      </c>
      <c r="Y228" s="515">
        <v>22.835889999999999</v>
      </c>
      <c r="Z228" s="528">
        <f t="shared" si="110"/>
        <v>3.6321499999999993</v>
      </c>
      <c r="AA228" s="529">
        <f t="shared" si="111"/>
        <v>5.0269499999999994</v>
      </c>
      <c r="AB228" s="530">
        <f t="shared" si="111"/>
        <v>-1.3948</v>
      </c>
      <c r="AC228" s="531">
        <f t="shared" si="112"/>
        <v>0.13722776601516393</v>
      </c>
      <c r="AD228" s="531">
        <f t="shared" si="113"/>
        <v>0.18992528347395574</v>
      </c>
      <c r="AE228" s="531">
        <f t="shared" si="127"/>
        <v>-5.2697517458791816E-2</v>
      </c>
      <c r="AF228" s="532">
        <f t="shared" si="114"/>
        <v>1.3840149773550101</v>
      </c>
      <c r="AG228" s="533">
        <f t="shared" si="128"/>
        <v>-0.38401497735501022</v>
      </c>
      <c r="AH228" s="82">
        <v>2013</v>
      </c>
      <c r="AI228" s="82" t="s">
        <v>464</v>
      </c>
      <c r="AJ228" s="82" t="s">
        <v>20</v>
      </c>
      <c r="AK228" s="117" t="s">
        <v>204</v>
      </c>
      <c r="AL228" s="505" t="s">
        <v>313</v>
      </c>
      <c r="AM228" s="513">
        <v>42.622410000000002</v>
      </c>
      <c r="AN228" s="514">
        <v>36.6404</v>
      </c>
      <c r="AO228" s="515">
        <v>39.063769999999998</v>
      </c>
      <c r="AP228" s="528">
        <f t="shared" si="115"/>
        <v>3.558640000000004</v>
      </c>
      <c r="AQ228" s="529">
        <f t="shared" si="116"/>
        <v>5.9820100000000025</v>
      </c>
      <c r="AR228" s="530">
        <f t="shared" si="116"/>
        <v>-2.4233699999999985</v>
      </c>
      <c r="AS228" s="531">
        <f t="shared" si="117"/>
        <v>8.3492228618700912E-2</v>
      </c>
      <c r="AT228" s="531">
        <f t="shared" si="118"/>
        <v>0.14034893850441593</v>
      </c>
      <c r="AU228" s="531">
        <f t="shared" si="129"/>
        <v>-5.6856709885715014E-2</v>
      </c>
      <c r="AV228" s="532">
        <f t="shared" si="119"/>
        <v>1.6809820605624608</v>
      </c>
      <c r="AW228" s="533">
        <f t="shared" si="130"/>
        <v>-0.68098206056246091</v>
      </c>
      <c r="AX228" s="117">
        <v>2013</v>
      </c>
      <c r="AY228" s="117" t="s">
        <v>464</v>
      </c>
      <c r="AZ228" s="117" t="s">
        <v>20</v>
      </c>
      <c r="BA228" s="117" t="s">
        <v>204</v>
      </c>
      <c r="BB228" s="505" t="s">
        <v>313</v>
      </c>
      <c r="BC228" s="513">
        <v>56.095109999999998</v>
      </c>
      <c r="BD228" s="514">
        <v>30.92305</v>
      </c>
      <c r="BE228" s="515">
        <v>31.092490000000002</v>
      </c>
      <c r="BF228" s="528">
        <f t="shared" si="120"/>
        <v>25.002619999999997</v>
      </c>
      <c r="BG228" s="529">
        <f t="shared" si="121"/>
        <v>25.172059999999998</v>
      </c>
      <c r="BH228" s="530">
        <f t="shared" si="121"/>
        <v>-0.16944000000000159</v>
      </c>
      <c r="BI228" s="531">
        <f t="shared" si="122"/>
        <v>0.44571835227705225</v>
      </c>
      <c r="BJ228" s="531">
        <f t="shared" si="123"/>
        <v>0.44873893642422663</v>
      </c>
      <c r="BK228" s="531">
        <f t="shared" si="131"/>
        <v>-3.0205841471743545E-3</v>
      </c>
      <c r="BL228" s="532">
        <f t="shared" si="124"/>
        <v>1.0067768897819509</v>
      </c>
      <c r="BM228" s="533">
        <f t="shared" si="132"/>
        <v>-6.7768897819509158E-3</v>
      </c>
    </row>
    <row r="229" spans="1:65" ht="11.45" customHeight="1">
      <c r="A229" s="663">
        <v>2010</v>
      </c>
      <c r="B229" s="87" t="s">
        <v>517</v>
      </c>
      <c r="C229" s="82" t="s">
        <v>464</v>
      </c>
      <c r="D229" s="82" t="s">
        <v>4</v>
      </c>
      <c r="E229" s="82" t="s">
        <v>205</v>
      </c>
      <c r="F229" s="506" t="s">
        <v>313</v>
      </c>
      <c r="G229" s="124">
        <v>34.112569999999998</v>
      </c>
      <c r="H229" s="125">
        <v>27.379729999999999</v>
      </c>
      <c r="I229" s="126">
        <v>28.383520000000001</v>
      </c>
      <c r="J229" s="124">
        <f t="shared" si="105"/>
        <v>5.7290499999999973</v>
      </c>
      <c r="K229" s="125">
        <f t="shared" si="106"/>
        <v>6.7328399999999995</v>
      </c>
      <c r="L229" s="126">
        <f t="shared" si="106"/>
        <v>-1.0037900000000022</v>
      </c>
      <c r="M229" s="314">
        <f t="shared" si="107"/>
        <v>0.1679454230507991</v>
      </c>
      <c r="N229" s="314">
        <f t="shared" si="108"/>
        <v>0.19737123295019987</v>
      </c>
      <c r="O229" s="314">
        <f t="shared" si="125"/>
        <v>-2.9425809899400784E-2</v>
      </c>
      <c r="P229" s="128">
        <f t="shared" si="109"/>
        <v>1.1752105497421044</v>
      </c>
      <c r="Q229" s="129">
        <f t="shared" si="126"/>
        <v>-0.17521054974210432</v>
      </c>
      <c r="R229" s="82">
        <v>2010</v>
      </c>
      <c r="S229" s="82" t="s">
        <v>464</v>
      </c>
      <c r="T229" s="82" t="s">
        <v>4</v>
      </c>
      <c r="U229" s="82" t="s">
        <v>205</v>
      </c>
      <c r="V229" s="506" t="s">
        <v>313</v>
      </c>
      <c r="W229" s="124">
        <v>26.549479999999999</v>
      </c>
      <c r="X229" s="125">
        <v>21.598490000000002</v>
      </c>
      <c r="Y229" s="126">
        <v>22.54766</v>
      </c>
      <c r="Z229" s="124">
        <f t="shared" si="110"/>
        <v>4.0018199999999986</v>
      </c>
      <c r="AA229" s="125">
        <f t="shared" si="111"/>
        <v>4.9509899999999973</v>
      </c>
      <c r="AB229" s="126">
        <f t="shared" si="111"/>
        <v>-0.94916999999999874</v>
      </c>
      <c r="AC229" s="314">
        <f t="shared" si="112"/>
        <v>0.15073063577893045</v>
      </c>
      <c r="AD229" s="314">
        <f t="shared" si="113"/>
        <v>0.18648161847237676</v>
      </c>
      <c r="AE229" s="314">
        <f t="shared" si="127"/>
        <v>-3.5750982693446301E-2</v>
      </c>
      <c r="AF229" s="128">
        <f t="shared" si="114"/>
        <v>1.2371845810156377</v>
      </c>
      <c r="AG229" s="129">
        <f t="shared" si="128"/>
        <v>-0.23718458101563766</v>
      </c>
      <c r="AH229" s="82">
        <v>2010</v>
      </c>
      <c r="AI229" s="82" t="s">
        <v>464</v>
      </c>
      <c r="AJ229" s="82" t="s">
        <v>4</v>
      </c>
      <c r="AK229" s="82" t="s">
        <v>205</v>
      </c>
      <c r="AL229" s="506" t="s">
        <v>313</v>
      </c>
      <c r="AM229" s="124">
        <v>41.269129999999997</v>
      </c>
      <c r="AN229" s="125">
        <v>36.612949999999998</v>
      </c>
      <c r="AO229" s="126">
        <v>37.910490000000003</v>
      </c>
      <c r="AP229" s="124">
        <f t="shared" si="115"/>
        <v>3.3586399999999941</v>
      </c>
      <c r="AQ229" s="125">
        <f t="shared" si="116"/>
        <v>4.6561799999999991</v>
      </c>
      <c r="AR229" s="126">
        <f t="shared" si="116"/>
        <v>-1.297540000000005</v>
      </c>
      <c r="AS229" s="314">
        <f t="shared" si="117"/>
        <v>8.1383833388297605E-2</v>
      </c>
      <c r="AT229" s="314">
        <f t="shared" si="118"/>
        <v>0.11282476756839796</v>
      </c>
      <c r="AU229" s="314">
        <f t="shared" si="129"/>
        <v>-3.1440934180100362E-2</v>
      </c>
      <c r="AV229" s="128">
        <f t="shared" si="119"/>
        <v>1.386328990305602</v>
      </c>
      <c r="AW229" s="129">
        <f t="shared" si="130"/>
        <v>-0.38632899030560208</v>
      </c>
      <c r="AX229" s="82">
        <v>2010</v>
      </c>
      <c r="AY229" s="82" t="s">
        <v>464</v>
      </c>
      <c r="AZ229" s="82" t="s">
        <v>4</v>
      </c>
      <c r="BA229" s="82" t="s">
        <v>205</v>
      </c>
      <c r="BB229" s="506" t="s">
        <v>313</v>
      </c>
      <c r="BC229" s="124">
        <v>56.965310000000002</v>
      </c>
      <c r="BD229" s="125">
        <v>28.84197</v>
      </c>
      <c r="BE229" s="126">
        <v>28.949909999999999</v>
      </c>
      <c r="BF229" s="124">
        <f t="shared" si="120"/>
        <v>28.015400000000003</v>
      </c>
      <c r="BG229" s="125">
        <f t="shared" si="121"/>
        <v>28.123340000000002</v>
      </c>
      <c r="BH229" s="126">
        <f t="shared" si="121"/>
        <v>-0.10793999999999926</v>
      </c>
      <c r="BI229" s="314">
        <f t="shared" si="122"/>
        <v>0.49179755187850294</v>
      </c>
      <c r="BJ229" s="314">
        <f t="shared" si="123"/>
        <v>0.49369238928042347</v>
      </c>
      <c r="BK229" s="314">
        <f t="shared" si="131"/>
        <v>-1.8948374019205592E-3</v>
      </c>
      <c r="BL229" s="128">
        <f t="shared" si="124"/>
        <v>1.0038528809154965</v>
      </c>
      <c r="BM229" s="129">
        <f t="shared" si="132"/>
        <v>-3.8528809154964498E-3</v>
      </c>
    </row>
    <row r="230" spans="1:65" ht="11.45" customHeight="1">
      <c r="A230" s="662">
        <v>2007</v>
      </c>
      <c r="B230" s="91" t="s">
        <v>517</v>
      </c>
      <c r="C230" s="121" t="s">
        <v>464</v>
      </c>
      <c r="D230" s="121" t="s">
        <v>6</v>
      </c>
      <c r="E230" s="121" t="s">
        <v>206</v>
      </c>
      <c r="F230" s="507" t="s">
        <v>313</v>
      </c>
      <c r="G230" s="337">
        <v>34.891599999999997</v>
      </c>
      <c r="H230" s="338">
        <v>28.87086</v>
      </c>
      <c r="I230" s="525">
        <v>29.84638</v>
      </c>
      <c r="J230" s="337">
        <f t="shared" si="105"/>
        <v>5.0452199999999969</v>
      </c>
      <c r="K230" s="338">
        <f t="shared" si="106"/>
        <v>6.0207399999999964</v>
      </c>
      <c r="L230" s="525">
        <f t="shared" si="106"/>
        <v>-0.9755199999999995</v>
      </c>
      <c r="M230" s="341">
        <f t="shared" si="107"/>
        <v>0.1445969803620355</v>
      </c>
      <c r="N230" s="341">
        <f t="shared" si="108"/>
        <v>0.17255557211477826</v>
      </c>
      <c r="O230" s="341">
        <f t="shared" si="125"/>
        <v>-2.7958591752742769E-2</v>
      </c>
      <c r="P230" s="526">
        <f t="shared" si="109"/>
        <v>1.1933552947146011</v>
      </c>
      <c r="Q230" s="527">
        <f t="shared" si="126"/>
        <v>-0.19335529471460117</v>
      </c>
      <c r="R230" s="121">
        <v>2007</v>
      </c>
      <c r="S230" s="121" t="s">
        <v>464</v>
      </c>
      <c r="T230" s="121" t="s">
        <v>6</v>
      </c>
      <c r="U230" s="121" t="s">
        <v>206</v>
      </c>
      <c r="V230" s="507" t="s">
        <v>313</v>
      </c>
      <c r="W230" s="337">
        <v>27.77402</v>
      </c>
      <c r="X230" s="338">
        <v>22.989149999999999</v>
      </c>
      <c r="Y230" s="525">
        <v>23.900680000000001</v>
      </c>
      <c r="Z230" s="337">
        <f t="shared" si="110"/>
        <v>3.8733399999999989</v>
      </c>
      <c r="AA230" s="338">
        <f t="shared" si="111"/>
        <v>4.7848700000000015</v>
      </c>
      <c r="AB230" s="525">
        <f t="shared" si="111"/>
        <v>-0.91153000000000262</v>
      </c>
      <c r="AC230" s="341">
        <f t="shared" si="112"/>
        <v>0.13945910602786341</v>
      </c>
      <c r="AD230" s="341">
        <f t="shared" si="113"/>
        <v>0.17227862585250539</v>
      </c>
      <c r="AE230" s="341">
        <f t="shared" si="127"/>
        <v>-3.2819519824641971E-2</v>
      </c>
      <c r="AF230" s="526">
        <f t="shared" si="114"/>
        <v>1.2353343625914592</v>
      </c>
      <c r="AG230" s="527">
        <f t="shared" si="128"/>
        <v>-0.23533436259145929</v>
      </c>
      <c r="AH230" s="121">
        <v>2007</v>
      </c>
      <c r="AI230" s="121" t="s">
        <v>464</v>
      </c>
      <c r="AJ230" s="121" t="s">
        <v>6</v>
      </c>
      <c r="AK230" s="121" t="s">
        <v>206</v>
      </c>
      <c r="AL230" s="507" t="s">
        <v>313</v>
      </c>
      <c r="AM230" s="337">
        <v>42.365299999999998</v>
      </c>
      <c r="AN230" s="338">
        <v>38.098759999999999</v>
      </c>
      <c r="AO230" s="525">
        <v>39.285919999999997</v>
      </c>
      <c r="AP230" s="337">
        <f t="shared" si="115"/>
        <v>3.0793800000000005</v>
      </c>
      <c r="AQ230" s="338">
        <f t="shared" si="116"/>
        <v>4.2665399999999991</v>
      </c>
      <c r="AR230" s="525">
        <f t="shared" si="116"/>
        <v>-1.1871599999999987</v>
      </c>
      <c r="AS230" s="341">
        <f t="shared" si="117"/>
        <v>7.268637304586538E-2</v>
      </c>
      <c r="AT230" s="341">
        <f t="shared" si="118"/>
        <v>0.10070836274026147</v>
      </c>
      <c r="AU230" s="341">
        <f t="shared" si="129"/>
        <v>-2.802198969439609E-2</v>
      </c>
      <c r="AV230" s="526">
        <f t="shared" si="119"/>
        <v>1.3855191629483852</v>
      </c>
      <c r="AW230" s="527">
        <f t="shared" si="130"/>
        <v>-0.38551916294838523</v>
      </c>
      <c r="AX230" s="121">
        <v>2007</v>
      </c>
      <c r="AY230" s="121" t="s">
        <v>464</v>
      </c>
      <c r="AZ230" s="121" t="s">
        <v>6</v>
      </c>
      <c r="BA230" s="121" t="s">
        <v>206</v>
      </c>
      <c r="BB230" s="507" t="s">
        <v>313</v>
      </c>
      <c r="BC230" s="337">
        <v>55.163719999999998</v>
      </c>
      <c r="BD230" s="338">
        <v>30.050450000000001</v>
      </c>
      <c r="BE230" s="525">
        <v>30.23387</v>
      </c>
      <c r="BF230" s="337">
        <f t="shared" si="120"/>
        <v>24.929849999999998</v>
      </c>
      <c r="BG230" s="338">
        <f t="shared" si="121"/>
        <v>25.113269999999996</v>
      </c>
      <c r="BH230" s="525">
        <f t="shared" si="121"/>
        <v>-0.18341999999999814</v>
      </c>
      <c r="BI230" s="341">
        <f t="shared" si="122"/>
        <v>0.45192474329142412</v>
      </c>
      <c r="BJ230" s="341">
        <f t="shared" si="123"/>
        <v>0.45524975473010154</v>
      </c>
      <c r="BK230" s="341">
        <f t="shared" si="131"/>
        <v>-3.3250114386774161E-3</v>
      </c>
      <c r="BL230" s="526">
        <f t="shared" si="124"/>
        <v>1.0073574449906437</v>
      </c>
      <c r="BM230" s="527">
        <f t="shared" si="132"/>
        <v>-7.3574449906436724E-3</v>
      </c>
    </row>
    <row r="231" spans="1:65" ht="11.45" customHeight="1">
      <c r="A231" s="659">
        <v>2016</v>
      </c>
      <c r="B231" s="360" t="s">
        <v>517</v>
      </c>
      <c r="C231" s="119" t="s">
        <v>633</v>
      </c>
      <c r="D231" s="137" t="s">
        <v>623</v>
      </c>
      <c r="E231" s="119" t="s">
        <v>625</v>
      </c>
      <c r="F231" s="119" t="s">
        <v>631</v>
      </c>
      <c r="G231" s="152">
        <v>31.459990000000001</v>
      </c>
      <c r="H231" s="153">
        <v>28.452950000000001</v>
      </c>
      <c r="I231" s="154">
        <v>28.452950000000001</v>
      </c>
      <c r="J231" s="152">
        <f t="shared" ref="J231:J236" si="133">G231-I231</f>
        <v>3.0070399999999999</v>
      </c>
      <c r="K231" s="153">
        <f t="shared" ref="K231:K236" si="134">G231-H231</f>
        <v>3.0070399999999999</v>
      </c>
      <c r="L231" s="154"/>
      <c r="M231" s="544">
        <f t="shared" ref="M231:M236" si="135">(G231-I231)/G231</f>
        <v>9.5582992874441469E-2</v>
      </c>
      <c r="N231" s="544">
        <f t="shared" ref="N231:N236" si="136">(G231-H231)/G231</f>
        <v>9.5582992874441469E-2</v>
      </c>
      <c r="O231" s="544"/>
      <c r="P231" s="156">
        <f t="shared" ref="P231:P236" si="137">(G231-H231)/(G231-I231)</f>
        <v>1</v>
      </c>
      <c r="Q231" s="157"/>
      <c r="R231" s="653">
        <v>2016</v>
      </c>
      <c r="S231" s="136" t="s">
        <v>633</v>
      </c>
      <c r="T231" s="119" t="s">
        <v>623</v>
      </c>
      <c r="U231" s="137" t="s">
        <v>625</v>
      </c>
      <c r="V231" s="119" t="s">
        <v>631</v>
      </c>
      <c r="W231" s="152">
        <v>26.008430000000001</v>
      </c>
      <c r="X231" s="153">
        <v>23.712119999999999</v>
      </c>
      <c r="Y231" s="154">
        <v>23.712119999999999</v>
      </c>
      <c r="Z231" s="152">
        <f t="shared" ref="Z231:Z236" si="138">W231-Y231</f>
        <v>2.2963100000000018</v>
      </c>
      <c r="AA231" s="153">
        <f t="shared" ref="AA231:AA236" si="139">W231-X231</f>
        <v>2.2963100000000018</v>
      </c>
      <c r="AB231" s="154"/>
      <c r="AC231" s="155">
        <f t="shared" ref="AC231:AC236" si="140">(W231-Y231)/W231</f>
        <v>8.8290988729423564E-2</v>
      </c>
      <c r="AD231" s="155">
        <f t="shared" ref="AD231:AD236" si="141">(W231-X231)/W231</f>
        <v>8.8290988729423564E-2</v>
      </c>
      <c r="AE231" s="155"/>
      <c r="AF231" s="156">
        <f t="shared" ref="AF231:AF236" si="142">(W231-X231)/(W231-Y231)</f>
        <v>1</v>
      </c>
      <c r="AG231" s="157"/>
      <c r="AH231" s="653">
        <v>2016</v>
      </c>
      <c r="AI231" s="119" t="s">
        <v>633</v>
      </c>
      <c r="AJ231" s="137" t="s">
        <v>623</v>
      </c>
      <c r="AK231" s="119" t="s">
        <v>625</v>
      </c>
      <c r="AL231" s="653" t="s">
        <v>631</v>
      </c>
      <c r="AM231" s="152">
        <v>37.470750000000002</v>
      </c>
      <c r="AN231" s="153">
        <v>34.827710000000003</v>
      </c>
      <c r="AO231" s="154">
        <v>34.827710000000003</v>
      </c>
      <c r="AP231" s="152">
        <f t="shared" ref="AP231:AP236" si="143">AM231-AO231</f>
        <v>2.6430399999999992</v>
      </c>
      <c r="AQ231" s="153">
        <f t="shared" ref="AQ231:AQ236" si="144">AM231-AN231</f>
        <v>2.6430399999999992</v>
      </c>
      <c r="AR231" s="154"/>
      <c r="AS231" s="544">
        <f t="shared" ref="AS231:AS236" si="145">(AM231-AO231)/AM231</f>
        <v>7.0536084812820643E-2</v>
      </c>
      <c r="AT231" s="544">
        <f t="shared" ref="AT231:AT236" si="146">(AM231-AN231)/AM231</f>
        <v>7.0536084812820643E-2</v>
      </c>
      <c r="AU231" s="544"/>
      <c r="AV231" s="156">
        <f t="shared" ref="AV231:AV236" si="147">(AM231-AN231)/(AM231-AO231)</f>
        <v>1</v>
      </c>
      <c r="AW231" s="157"/>
      <c r="AX231" s="653">
        <v>2016</v>
      </c>
      <c r="AY231" s="136" t="s">
        <v>633</v>
      </c>
      <c r="AZ231" s="119" t="s">
        <v>623</v>
      </c>
      <c r="BA231" s="137" t="s">
        <v>625</v>
      </c>
      <c r="BB231" s="119" t="s">
        <v>631</v>
      </c>
      <c r="BC231" s="152">
        <v>47.296599999999998</v>
      </c>
      <c r="BD231" s="153">
        <v>35.51502</v>
      </c>
      <c r="BE231" s="154">
        <v>35.51502</v>
      </c>
      <c r="BF231" s="152">
        <f t="shared" ref="BF231:BF236" si="148">BC231-BE231</f>
        <v>11.781579999999998</v>
      </c>
      <c r="BG231" s="153">
        <f t="shared" ref="BG231:BG236" si="149">BC231-BD231</f>
        <v>11.781579999999998</v>
      </c>
      <c r="BH231" s="154"/>
      <c r="BI231" s="544">
        <f t="shared" ref="BI231:BI236" si="150">(BC231-BE231)/BC231</f>
        <v>0.24909993530190327</v>
      </c>
      <c r="BJ231" s="544">
        <f t="shared" ref="BJ231:BJ236" si="151">(BC231-BD231)/BC231</f>
        <v>0.24909993530190327</v>
      </c>
      <c r="BK231" s="544"/>
      <c r="BL231" s="156">
        <f t="shared" ref="BL231:BL236" si="152">(BC231-BD231)/(BC231-BE231)</f>
        <v>1</v>
      </c>
      <c r="BM231" s="157"/>
    </row>
    <row r="232" spans="1:65" ht="11.45" customHeight="1">
      <c r="A232" s="664">
        <v>2013</v>
      </c>
      <c r="B232" s="90" t="s">
        <v>517</v>
      </c>
      <c r="C232" s="119" t="s">
        <v>465</v>
      </c>
      <c r="D232" s="119" t="s">
        <v>20</v>
      </c>
      <c r="E232" s="119" t="s">
        <v>207</v>
      </c>
      <c r="F232" s="496" t="s">
        <v>401</v>
      </c>
      <c r="G232" s="152">
        <v>30.417300000000001</v>
      </c>
      <c r="H232" s="153">
        <v>27.280930000000001</v>
      </c>
      <c r="I232" s="154">
        <v>27.280930000000001</v>
      </c>
      <c r="J232" s="152">
        <f t="shared" si="133"/>
        <v>3.1363699999999994</v>
      </c>
      <c r="K232" s="153">
        <f t="shared" si="134"/>
        <v>3.1363699999999994</v>
      </c>
      <c r="L232" s="154"/>
      <c r="M232" s="544">
        <f t="shared" si="135"/>
        <v>0.1031113872697445</v>
      </c>
      <c r="N232" s="544">
        <f t="shared" si="136"/>
        <v>0.1031113872697445</v>
      </c>
      <c r="O232" s="544"/>
      <c r="P232" s="156">
        <f t="shared" si="137"/>
        <v>1</v>
      </c>
      <c r="Q232" s="157"/>
      <c r="R232" s="119">
        <v>2013</v>
      </c>
      <c r="S232" s="119" t="s">
        <v>465</v>
      </c>
      <c r="T232" s="119" t="s">
        <v>20</v>
      </c>
      <c r="U232" s="119" t="s">
        <v>207</v>
      </c>
      <c r="V232" s="119" t="s">
        <v>401</v>
      </c>
      <c r="W232" s="152">
        <v>25.045680000000001</v>
      </c>
      <c r="X232" s="153">
        <v>22.625499999999999</v>
      </c>
      <c r="Y232" s="154">
        <v>22.625499999999999</v>
      </c>
      <c r="Z232" s="152">
        <f t="shared" si="138"/>
        <v>2.420180000000002</v>
      </c>
      <c r="AA232" s="153">
        <f t="shared" si="139"/>
        <v>2.420180000000002</v>
      </c>
      <c r="AB232" s="154"/>
      <c r="AC232" s="544">
        <f t="shared" si="140"/>
        <v>9.6630636500985481E-2</v>
      </c>
      <c r="AD232" s="544">
        <f t="shared" si="141"/>
        <v>9.6630636500985481E-2</v>
      </c>
      <c r="AE232" s="544"/>
      <c r="AF232" s="156">
        <f t="shared" si="142"/>
        <v>1</v>
      </c>
      <c r="AG232" s="157"/>
      <c r="AH232" s="119">
        <v>2013</v>
      </c>
      <c r="AI232" s="119" t="s">
        <v>465</v>
      </c>
      <c r="AJ232" s="119" t="s">
        <v>20</v>
      </c>
      <c r="AK232" s="119" t="s">
        <v>207</v>
      </c>
      <c r="AL232" s="119" t="s">
        <v>401</v>
      </c>
      <c r="AM232" s="152">
        <v>35.979210000000002</v>
      </c>
      <c r="AN232" s="153">
        <v>32.99935</v>
      </c>
      <c r="AO232" s="154">
        <v>32.99935</v>
      </c>
      <c r="AP232" s="152">
        <f t="shared" si="143"/>
        <v>2.9798600000000022</v>
      </c>
      <c r="AQ232" s="153">
        <f t="shared" si="144"/>
        <v>2.9798600000000022</v>
      </c>
      <c r="AR232" s="154"/>
      <c r="AS232" s="544">
        <f t="shared" si="145"/>
        <v>8.2821718431283012E-2</v>
      </c>
      <c r="AT232" s="544">
        <f t="shared" si="146"/>
        <v>8.2821718431283012E-2</v>
      </c>
      <c r="AU232" s="544"/>
      <c r="AV232" s="156">
        <f t="shared" si="147"/>
        <v>1</v>
      </c>
      <c r="AW232" s="157"/>
      <c r="AX232" s="119">
        <v>2013</v>
      </c>
      <c r="AY232" s="119" t="s">
        <v>465</v>
      </c>
      <c r="AZ232" s="119" t="s">
        <v>20</v>
      </c>
      <c r="BA232" s="119" t="s">
        <v>207</v>
      </c>
      <c r="BB232" s="119" t="s">
        <v>401</v>
      </c>
      <c r="BC232" s="152">
        <v>44.691749999999999</v>
      </c>
      <c r="BD232" s="153">
        <v>34.543059999999997</v>
      </c>
      <c r="BE232" s="154">
        <v>34.543059999999997</v>
      </c>
      <c r="BF232" s="152">
        <f t="shared" si="148"/>
        <v>10.148690000000002</v>
      </c>
      <c r="BG232" s="153">
        <f t="shared" si="149"/>
        <v>10.148690000000002</v>
      </c>
      <c r="BH232" s="154"/>
      <c r="BI232" s="544">
        <f t="shared" si="150"/>
        <v>0.22708195584196195</v>
      </c>
      <c r="BJ232" s="544">
        <f t="shared" si="151"/>
        <v>0.22708195584196195</v>
      </c>
      <c r="BK232" s="544"/>
      <c r="BL232" s="156">
        <f t="shared" si="152"/>
        <v>1</v>
      </c>
      <c r="BM232" s="157"/>
    </row>
    <row r="233" spans="1:65" s="165" customFormat="1" ht="11.45" customHeight="1">
      <c r="A233" s="664">
        <v>2010</v>
      </c>
      <c r="B233" s="90" t="s">
        <v>517</v>
      </c>
      <c r="C233" s="119" t="s">
        <v>465</v>
      </c>
      <c r="D233" s="119" t="s">
        <v>4</v>
      </c>
      <c r="E233" s="119" t="s">
        <v>208</v>
      </c>
      <c r="F233" s="496" t="s">
        <v>401</v>
      </c>
      <c r="G233" s="152">
        <v>31.164809999999999</v>
      </c>
      <c r="H233" s="153">
        <v>29.02731</v>
      </c>
      <c r="I233" s="154">
        <v>29.02731</v>
      </c>
      <c r="J233" s="152">
        <f t="shared" si="133"/>
        <v>2.1374999999999993</v>
      </c>
      <c r="K233" s="153">
        <f t="shared" si="134"/>
        <v>2.1374999999999993</v>
      </c>
      <c r="L233" s="154"/>
      <c r="M233" s="544">
        <f t="shared" si="135"/>
        <v>6.858697357692857E-2</v>
      </c>
      <c r="N233" s="544">
        <f t="shared" si="136"/>
        <v>6.858697357692857E-2</v>
      </c>
      <c r="O233" s="544"/>
      <c r="P233" s="156">
        <f t="shared" si="137"/>
        <v>1</v>
      </c>
      <c r="Q233" s="157"/>
      <c r="R233" s="119">
        <v>2010</v>
      </c>
      <c r="S233" s="119" t="s">
        <v>465</v>
      </c>
      <c r="T233" s="119" t="s">
        <v>4</v>
      </c>
      <c r="U233" s="119" t="s">
        <v>208</v>
      </c>
      <c r="V233" s="119" t="s">
        <v>401</v>
      </c>
      <c r="W233" s="152">
        <v>25.807749999999999</v>
      </c>
      <c r="X233" s="153">
        <v>24.007760000000001</v>
      </c>
      <c r="Y233" s="154">
        <v>24.007760000000001</v>
      </c>
      <c r="Z233" s="152">
        <f t="shared" si="138"/>
        <v>1.7999899999999975</v>
      </c>
      <c r="AA233" s="153">
        <f t="shared" si="139"/>
        <v>1.7999899999999975</v>
      </c>
      <c r="AB233" s="154"/>
      <c r="AC233" s="544">
        <f t="shared" si="140"/>
        <v>6.9746103399172643E-2</v>
      </c>
      <c r="AD233" s="544">
        <f t="shared" si="141"/>
        <v>6.9746103399172643E-2</v>
      </c>
      <c r="AE233" s="544"/>
      <c r="AF233" s="156">
        <f t="shared" si="142"/>
        <v>1</v>
      </c>
      <c r="AG233" s="157"/>
      <c r="AH233" s="119">
        <v>2010</v>
      </c>
      <c r="AI233" s="119" t="s">
        <v>465</v>
      </c>
      <c r="AJ233" s="119" t="s">
        <v>4</v>
      </c>
      <c r="AK233" s="119" t="s">
        <v>208</v>
      </c>
      <c r="AL233" s="119" t="s">
        <v>401</v>
      </c>
      <c r="AM233" s="152">
        <v>36.515369999999997</v>
      </c>
      <c r="AN233" s="153">
        <v>34.614220000000003</v>
      </c>
      <c r="AO233" s="154">
        <v>34.614220000000003</v>
      </c>
      <c r="AP233" s="152">
        <f t="shared" si="143"/>
        <v>1.9011499999999941</v>
      </c>
      <c r="AQ233" s="153">
        <f t="shared" si="144"/>
        <v>1.9011499999999941</v>
      </c>
      <c r="AR233" s="154"/>
      <c r="AS233" s="544">
        <f t="shared" si="145"/>
        <v>5.2064377274555734E-2</v>
      </c>
      <c r="AT233" s="544">
        <f t="shared" si="146"/>
        <v>5.2064377274555734E-2</v>
      </c>
      <c r="AU233" s="544"/>
      <c r="AV233" s="156">
        <f t="shared" si="147"/>
        <v>1</v>
      </c>
      <c r="AW233" s="157"/>
      <c r="AX233" s="119">
        <v>2010</v>
      </c>
      <c r="AY233" s="119" t="s">
        <v>465</v>
      </c>
      <c r="AZ233" s="119" t="s">
        <v>4</v>
      </c>
      <c r="BA233" s="119" t="s">
        <v>208</v>
      </c>
      <c r="BB233" s="119" t="s">
        <v>401</v>
      </c>
      <c r="BC233" s="152">
        <v>43.931449999999998</v>
      </c>
      <c r="BD233" s="153">
        <v>36.497309999999999</v>
      </c>
      <c r="BE233" s="154">
        <v>36.497309999999999</v>
      </c>
      <c r="BF233" s="152">
        <f t="shared" si="148"/>
        <v>7.4341399999999993</v>
      </c>
      <c r="BG233" s="153">
        <f t="shared" si="149"/>
        <v>7.4341399999999993</v>
      </c>
      <c r="BH233" s="154"/>
      <c r="BI233" s="544">
        <f t="shared" si="150"/>
        <v>0.16922136646980693</v>
      </c>
      <c r="BJ233" s="544">
        <f t="shared" si="151"/>
        <v>0.16922136646980693</v>
      </c>
      <c r="BK233" s="544"/>
      <c r="BL233" s="156">
        <f t="shared" si="152"/>
        <v>1</v>
      </c>
      <c r="BM233" s="157"/>
    </row>
    <row r="234" spans="1:65" s="165" customFormat="1" ht="11.45" customHeight="1">
      <c r="A234" s="659">
        <v>2007</v>
      </c>
      <c r="B234" s="90" t="s">
        <v>517</v>
      </c>
      <c r="C234" s="119" t="s">
        <v>633</v>
      </c>
      <c r="D234" s="119" t="s">
        <v>6</v>
      </c>
      <c r="E234" s="119" t="s">
        <v>626</v>
      </c>
      <c r="F234" s="119" t="s">
        <v>635</v>
      </c>
      <c r="G234" s="152">
        <v>28.57985</v>
      </c>
      <c r="H234" s="153">
        <v>26.979310000000002</v>
      </c>
      <c r="I234" s="154">
        <v>26.979310000000002</v>
      </c>
      <c r="J234" s="152">
        <f t="shared" si="133"/>
        <v>1.6005399999999987</v>
      </c>
      <c r="K234" s="153">
        <f t="shared" si="134"/>
        <v>1.6005399999999987</v>
      </c>
      <c r="L234" s="154"/>
      <c r="M234" s="544">
        <f t="shared" si="135"/>
        <v>5.6002393294576382E-2</v>
      </c>
      <c r="N234" s="544">
        <f t="shared" si="136"/>
        <v>5.6002393294576382E-2</v>
      </c>
      <c r="O234" s="544"/>
      <c r="P234" s="156">
        <f t="shared" si="137"/>
        <v>1</v>
      </c>
      <c r="Q234" s="157"/>
      <c r="R234" s="653">
        <v>2007</v>
      </c>
      <c r="S234" s="119" t="s">
        <v>633</v>
      </c>
      <c r="T234" s="119" t="s">
        <v>6</v>
      </c>
      <c r="U234" s="119" t="s">
        <v>626</v>
      </c>
      <c r="V234" s="119" t="s">
        <v>635</v>
      </c>
      <c r="W234" s="152">
        <v>23.421530000000001</v>
      </c>
      <c r="X234" s="153">
        <v>22.040990000000001</v>
      </c>
      <c r="Y234" s="154">
        <v>22.040990000000001</v>
      </c>
      <c r="Z234" s="152">
        <f t="shared" si="138"/>
        <v>1.3805399999999999</v>
      </c>
      <c r="AA234" s="153">
        <f t="shared" si="139"/>
        <v>1.3805399999999999</v>
      </c>
      <c r="AB234" s="154"/>
      <c r="AC234" s="155">
        <f t="shared" si="140"/>
        <v>5.8943203112691606E-2</v>
      </c>
      <c r="AD234" s="155">
        <f t="shared" si="141"/>
        <v>5.8943203112691606E-2</v>
      </c>
      <c r="AE234" s="155"/>
      <c r="AF234" s="156">
        <f t="shared" si="142"/>
        <v>1</v>
      </c>
      <c r="AG234" s="157"/>
      <c r="AH234" s="653">
        <v>2007</v>
      </c>
      <c r="AI234" s="119" t="s">
        <v>633</v>
      </c>
      <c r="AJ234" s="119" t="s">
        <v>6</v>
      </c>
      <c r="AK234" s="119" t="s">
        <v>626</v>
      </c>
      <c r="AL234" s="653" t="s">
        <v>635</v>
      </c>
      <c r="AM234" s="152">
        <v>33.769260000000003</v>
      </c>
      <c r="AN234" s="153">
        <v>32.576749999999997</v>
      </c>
      <c r="AO234" s="154">
        <v>32.576749999999997</v>
      </c>
      <c r="AP234" s="152">
        <f t="shared" si="143"/>
        <v>1.1925100000000057</v>
      </c>
      <c r="AQ234" s="153">
        <f t="shared" si="144"/>
        <v>1.1925100000000057</v>
      </c>
      <c r="AR234" s="154"/>
      <c r="AS234" s="544">
        <f t="shared" si="145"/>
        <v>3.5313477405190564E-2</v>
      </c>
      <c r="AT234" s="544">
        <f t="shared" si="146"/>
        <v>3.5313477405190564E-2</v>
      </c>
      <c r="AU234" s="544"/>
      <c r="AV234" s="156">
        <f t="shared" si="147"/>
        <v>1</v>
      </c>
      <c r="AW234" s="157"/>
      <c r="AX234" s="653">
        <v>2007</v>
      </c>
      <c r="AY234" s="119" t="s">
        <v>633</v>
      </c>
      <c r="AZ234" s="119" t="s">
        <v>6</v>
      </c>
      <c r="BA234" s="119" t="s">
        <v>626</v>
      </c>
      <c r="BB234" s="119" t="s">
        <v>635</v>
      </c>
      <c r="BC234" s="152">
        <v>37.982149999999997</v>
      </c>
      <c r="BD234" s="153">
        <v>31.065200000000001</v>
      </c>
      <c r="BE234" s="154">
        <v>31.065200000000001</v>
      </c>
      <c r="BF234" s="152">
        <f t="shared" si="148"/>
        <v>6.9169499999999964</v>
      </c>
      <c r="BG234" s="153">
        <f t="shared" si="149"/>
        <v>6.9169499999999964</v>
      </c>
      <c r="BH234" s="154"/>
      <c r="BI234" s="544">
        <f t="shared" si="150"/>
        <v>0.18211054403186752</v>
      </c>
      <c r="BJ234" s="544">
        <f t="shared" si="151"/>
        <v>0.18211054403186752</v>
      </c>
      <c r="BK234" s="544"/>
      <c r="BL234" s="156">
        <f t="shared" si="152"/>
        <v>1</v>
      </c>
      <c r="BM234" s="157"/>
    </row>
    <row r="235" spans="1:65" ht="11.45" customHeight="1">
      <c r="A235" s="656">
        <v>2004</v>
      </c>
      <c r="B235" s="87" t="s">
        <v>517</v>
      </c>
      <c r="C235" s="82" t="s">
        <v>633</v>
      </c>
      <c r="D235" s="82" t="s">
        <v>8</v>
      </c>
      <c r="E235" s="82" t="s">
        <v>627</v>
      </c>
      <c r="F235" s="506" t="s">
        <v>636</v>
      </c>
      <c r="G235" s="124">
        <v>27.813420000000001</v>
      </c>
      <c r="H235" s="125">
        <v>26.0032</v>
      </c>
      <c r="I235" s="126">
        <v>25.828690000000002</v>
      </c>
      <c r="J235" s="124">
        <f t="shared" si="133"/>
        <v>1.984729999999999</v>
      </c>
      <c r="K235" s="125">
        <f t="shared" si="134"/>
        <v>1.8102200000000011</v>
      </c>
      <c r="L235" s="126">
        <f>H235-I235</f>
        <v>0.17450999999999794</v>
      </c>
      <c r="M235" s="314">
        <f t="shared" si="135"/>
        <v>7.1358718201501248E-2</v>
      </c>
      <c r="N235" s="314">
        <f t="shared" si="136"/>
        <v>6.508440889326092E-2</v>
      </c>
      <c r="O235" s="314">
        <f>(H235-I235)/G235</f>
        <v>6.2743093082403365E-3</v>
      </c>
      <c r="P235" s="128">
        <f t="shared" si="137"/>
        <v>0.91207368256639543</v>
      </c>
      <c r="Q235" s="129">
        <f>(H235-I235)/(G235-I235)</f>
        <v>8.7926317433604587E-2</v>
      </c>
      <c r="R235" s="651">
        <v>2004</v>
      </c>
      <c r="S235" s="82" t="s">
        <v>633</v>
      </c>
      <c r="T235" s="82" t="s">
        <v>8</v>
      </c>
      <c r="U235" s="82" t="s">
        <v>627</v>
      </c>
      <c r="V235" s="82" t="s">
        <v>636</v>
      </c>
      <c r="W235" s="124">
        <v>22.880780000000001</v>
      </c>
      <c r="X235" s="125">
        <v>21.467749999999999</v>
      </c>
      <c r="Y235" s="126">
        <v>21.343299999999999</v>
      </c>
      <c r="Z235" s="124">
        <f t="shared" si="138"/>
        <v>1.5374800000000022</v>
      </c>
      <c r="AA235" s="125">
        <f t="shared" si="139"/>
        <v>1.4130300000000027</v>
      </c>
      <c r="AB235" s="126">
        <f>X235-Y235</f>
        <v>0.12444999999999951</v>
      </c>
      <c r="AC235" s="314">
        <f t="shared" si="140"/>
        <v>6.7195261699994582E-2</v>
      </c>
      <c r="AD235" s="314">
        <f t="shared" si="141"/>
        <v>6.1756198870842806E-2</v>
      </c>
      <c r="AE235" s="314">
        <f>(X235-Y235)/W235</f>
        <v>5.4390628291517817E-3</v>
      </c>
      <c r="AF235" s="128">
        <f t="shared" si="142"/>
        <v>0.9190558576371729</v>
      </c>
      <c r="AG235" s="129">
        <f>(X235-Y235)/(W235-Y235)</f>
        <v>8.0944142362827043E-2</v>
      </c>
      <c r="AH235" s="651">
        <v>2004</v>
      </c>
      <c r="AI235" s="82" t="s">
        <v>633</v>
      </c>
      <c r="AJ235" s="82" t="s">
        <v>8</v>
      </c>
      <c r="AK235" s="82" t="s">
        <v>627</v>
      </c>
      <c r="AL235" s="651" t="s">
        <v>636</v>
      </c>
      <c r="AM235" s="124">
        <v>32.053849999999997</v>
      </c>
      <c r="AN235" s="125">
        <v>30.386199999999999</v>
      </c>
      <c r="AO235" s="126">
        <v>30.180060000000001</v>
      </c>
      <c r="AP235" s="124">
        <f t="shared" si="143"/>
        <v>1.8737899999999961</v>
      </c>
      <c r="AQ235" s="125">
        <f t="shared" si="144"/>
        <v>1.6676499999999983</v>
      </c>
      <c r="AR235" s="126">
        <f>AN235-AO235</f>
        <v>0.20613999999999777</v>
      </c>
      <c r="AS235" s="314">
        <f t="shared" si="145"/>
        <v>5.8457564379941762E-2</v>
      </c>
      <c r="AT235" s="314">
        <f t="shared" si="146"/>
        <v>5.2026511635887687E-2</v>
      </c>
      <c r="AU235" s="314">
        <f>(AN235-AO235)/AM235</f>
        <v>6.4310527440540775E-3</v>
      </c>
      <c r="AV235" s="128">
        <f t="shared" si="147"/>
        <v>0.88998767204436025</v>
      </c>
      <c r="AW235" s="129">
        <f>(AN235-AO235)/(AM235-AO235)</f>
        <v>0.11001232795563974</v>
      </c>
      <c r="AX235" s="651">
        <v>2004</v>
      </c>
      <c r="AY235" s="82" t="s">
        <v>633</v>
      </c>
      <c r="AZ235" s="82" t="s">
        <v>8</v>
      </c>
      <c r="BA235" s="82" t="s">
        <v>627</v>
      </c>
      <c r="BB235" s="82" t="s">
        <v>636</v>
      </c>
      <c r="BC235" s="124">
        <v>41.45749</v>
      </c>
      <c r="BD235" s="125">
        <v>33.652900000000002</v>
      </c>
      <c r="BE235" s="126">
        <v>33.355289999999997</v>
      </c>
      <c r="BF235" s="124">
        <f t="shared" si="148"/>
        <v>8.1022000000000034</v>
      </c>
      <c r="BG235" s="125">
        <f t="shared" si="149"/>
        <v>7.8045899999999975</v>
      </c>
      <c r="BH235" s="126">
        <f>BD235-BE235</f>
        <v>0.29761000000000593</v>
      </c>
      <c r="BI235" s="314">
        <f t="shared" si="150"/>
        <v>0.19543392520868977</v>
      </c>
      <c r="BJ235" s="314">
        <f t="shared" si="151"/>
        <v>0.18825524651878339</v>
      </c>
      <c r="BK235" s="314">
        <f>(BD235-BE235)/BC235</f>
        <v>7.1786786899063577E-3</v>
      </c>
      <c r="BL235" s="128">
        <f t="shared" si="152"/>
        <v>0.96326800128360124</v>
      </c>
      <c r="BM235" s="129">
        <f>(BD235-BE235)/(BC235-BE235)</f>
        <v>3.6731998716398734E-2</v>
      </c>
    </row>
    <row r="236" spans="1:65" ht="11.45" customHeight="1">
      <c r="A236" s="659">
        <v>2000</v>
      </c>
      <c r="B236" s="90" t="s">
        <v>517</v>
      </c>
      <c r="C236" s="119" t="s">
        <v>634</v>
      </c>
      <c r="D236" s="119" t="s">
        <v>10</v>
      </c>
      <c r="E236" s="119" t="s">
        <v>628</v>
      </c>
      <c r="F236" s="119" t="s">
        <v>637</v>
      </c>
      <c r="G236" s="152">
        <v>32.585470000000001</v>
      </c>
      <c r="H236" s="153">
        <v>30.163150000000002</v>
      </c>
      <c r="I236" s="154">
        <v>30.163150000000002</v>
      </c>
      <c r="J236" s="152">
        <f t="shared" si="133"/>
        <v>2.4223199999999991</v>
      </c>
      <c r="K236" s="153">
        <f t="shared" si="134"/>
        <v>2.4223199999999991</v>
      </c>
      <c r="L236" s="154"/>
      <c r="M236" s="544">
        <f t="shared" si="135"/>
        <v>7.4337427080229293E-2</v>
      </c>
      <c r="N236" s="544">
        <f t="shared" si="136"/>
        <v>7.4337427080229293E-2</v>
      </c>
      <c r="O236" s="544"/>
      <c r="P236" s="156">
        <f t="shared" si="137"/>
        <v>1</v>
      </c>
      <c r="Q236" s="157"/>
      <c r="R236" s="653">
        <v>2000</v>
      </c>
      <c r="S236" s="119" t="s">
        <v>634</v>
      </c>
      <c r="T236" s="119" t="s">
        <v>10</v>
      </c>
      <c r="U236" s="119" t="s">
        <v>628</v>
      </c>
      <c r="V236" s="119" t="s">
        <v>637</v>
      </c>
      <c r="W236" s="152">
        <v>26.791180000000001</v>
      </c>
      <c r="X236" s="153">
        <v>24.642289999999999</v>
      </c>
      <c r="Y236" s="154">
        <v>24.642289999999999</v>
      </c>
      <c r="Z236" s="152">
        <f t="shared" si="138"/>
        <v>2.1488900000000015</v>
      </c>
      <c r="AA236" s="153">
        <f t="shared" si="139"/>
        <v>2.1488900000000015</v>
      </c>
      <c r="AB236" s="154"/>
      <c r="AC236" s="155">
        <f t="shared" si="140"/>
        <v>8.0208859781465441E-2</v>
      </c>
      <c r="AD236" s="155">
        <f t="shared" si="141"/>
        <v>8.0208859781465441E-2</v>
      </c>
      <c r="AE236" s="155"/>
      <c r="AF236" s="156">
        <f t="shared" si="142"/>
        <v>1</v>
      </c>
      <c r="AG236" s="157"/>
      <c r="AH236" s="653">
        <v>2000</v>
      </c>
      <c r="AI236" s="119" t="s">
        <v>634</v>
      </c>
      <c r="AJ236" s="119" t="s">
        <v>10</v>
      </c>
      <c r="AK236" s="119" t="s">
        <v>628</v>
      </c>
      <c r="AL236" s="653" t="s">
        <v>637</v>
      </c>
      <c r="AM236" s="152">
        <v>37.990259999999999</v>
      </c>
      <c r="AN236" s="153">
        <v>36.011249999999997</v>
      </c>
      <c r="AO236" s="154">
        <v>36.011249999999997</v>
      </c>
      <c r="AP236" s="152">
        <f t="shared" si="143"/>
        <v>1.9790100000000024</v>
      </c>
      <c r="AQ236" s="153">
        <f t="shared" si="144"/>
        <v>1.9790100000000024</v>
      </c>
      <c r="AR236" s="154"/>
      <c r="AS236" s="544">
        <f t="shared" si="145"/>
        <v>5.2092562672642999E-2</v>
      </c>
      <c r="AT236" s="544">
        <f t="shared" si="146"/>
        <v>5.2092562672642999E-2</v>
      </c>
      <c r="AU236" s="544"/>
      <c r="AV236" s="156">
        <f t="shared" si="147"/>
        <v>1</v>
      </c>
      <c r="AW236" s="157"/>
      <c r="AX236" s="653">
        <v>2000</v>
      </c>
      <c r="AY236" s="119" t="s">
        <v>634</v>
      </c>
      <c r="AZ236" s="119" t="s">
        <v>10</v>
      </c>
      <c r="BA236" s="119" t="s">
        <v>628</v>
      </c>
      <c r="BB236" s="119" t="s">
        <v>637</v>
      </c>
      <c r="BC236" s="152">
        <v>39.527360000000002</v>
      </c>
      <c r="BD236" s="153">
        <v>30.485150000000001</v>
      </c>
      <c r="BE236" s="154">
        <v>30.485150000000001</v>
      </c>
      <c r="BF236" s="152">
        <f t="shared" si="148"/>
        <v>9.0422100000000007</v>
      </c>
      <c r="BG236" s="153">
        <f t="shared" si="149"/>
        <v>9.0422100000000007</v>
      </c>
      <c r="BH236" s="154"/>
      <c r="BI236" s="544">
        <f t="shared" si="150"/>
        <v>0.22875825757146442</v>
      </c>
      <c r="BJ236" s="544">
        <f t="shared" si="151"/>
        <v>0.22875825757146442</v>
      </c>
      <c r="BK236" s="544"/>
      <c r="BL236" s="156">
        <f t="shared" si="152"/>
        <v>1</v>
      </c>
      <c r="BM236" s="157"/>
    </row>
    <row r="237" spans="1:65" ht="11.45" customHeight="1">
      <c r="A237" s="661">
        <v>2013</v>
      </c>
      <c r="B237" s="88" t="s">
        <v>517</v>
      </c>
      <c r="C237" s="117" t="s">
        <v>466</v>
      </c>
      <c r="D237" s="117" t="s">
        <v>20</v>
      </c>
      <c r="E237" s="117" t="s">
        <v>209</v>
      </c>
      <c r="F237" s="505" t="s">
        <v>313</v>
      </c>
      <c r="G237" s="513">
        <v>33.151310000000002</v>
      </c>
      <c r="H237" s="514">
        <v>29.475359999999998</v>
      </c>
      <c r="I237" s="515">
        <v>29.864940000000001</v>
      </c>
      <c r="J237" s="528">
        <f t="shared" si="105"/>
        <v>3.2863700000000016</v>
      </c>
      <c r="K237" s="529">
        <f t="shared" si="106"/>
        <v>3.6759500000000038</v>
      </c>
      <c r="L237" s="530">
        <f t="shared" si="106"/>
        <v>-0.38958000000000226</v>
      </c>
      <c r="M237" s="531">
        <f t="shared" si="107"/>
        <v>9.9132432474010865E-2</v>
      </c>
      <c r="N237" s="531">
        <f t="shared" si="108"/>
        <v>0.11088400428218383</v>
      </c>
      <c r="O237" s="531">
        <f t="shared" si="125"/>
        <v>-1.1751571808172956E-2</v>
      </c>
      <c r="P237" s="532">
        <f t="shared" si="109"/>
        <v>1.1185441687941413</v>
      </c>
      <c r="Q237" s="533">
        <f t="shared" si="126"/>
        <v>-0.11854416879414127</v>
      </c>
      <c r="R237" s="117">
        <v>2013</v>
      </c>
      <c r="S237" s="117" t="s">
        <v>466</v>
      </c>
      <c r="T237" s="117" t="s">
        <v>20</v>
      </c>
      <c r="U237" s="117" t="s">
        <v>209</v>
      </c>
      <c r="V237" s="505" t="s">
        <v>313</v>
      </c>
      <c r="W237" s="513">
        <v>26.924389999999999</v>
      </c>
      <c r="X237" s="514">
        <v>24.095130000000001</v>
      </c>
      <c r="Y237" s="515">
        <v>24.461179999999999</v>
      </c>
      <c r="Z237" s="528">
        <f t="shared" si="110"/>
        <v>2.4632100000000001</v>
      </c>
      <c r="AA237" s="529">
        <f t="shared" si="111"/>
        <v>2.8292599999999979</v>
      </c>
      <c r="AB237" s="530">
        <f t="shared" si="111"/>
        <v>-0.36604999999999777</v>
      </c>
      <c r="AC237" s="531">
        <f t="shared" si="112"/>
        <v>9.1486195230421202E-2</v>
      </c>
      <c r="AD237" s="531">
        <f t="shared" si="113"/>
        <v>0.10508167501659268</v>
      </c>
      <c r="AE237" s="531">
        <f t="shared" si="127"/>
        <v>-1.359547978617149E-2</v>
      </c>
      <c r="AF237" s="532">
        <f t="shared" si="114"/>
        <v>1.1486068991275602</v>
      </c>
      <c r="AG237" s="533">
        <f t="shared" si="128"/>
        <v>-0.14860689912756028</v>
      </c>
      <c r="AH237" s="117">
        <v>2013</v>
      </c>
      <c r="AI237" s="117" t="s">
        <v>466</v>
      </c>
      <c r="AJ237" s="117" t="s">
        <v>20</v>
      </c>
      <c r="AK237" s="117" t="s">
        <v>209</v>
      </c>
      <c r="AL237" s="505" t="s">
        <v>313</v>
      </c>
      <c r="AM237" s="513">
        <v>38.415950000000002</v>
      </c>
      <c r="AN237" s="514">
        <v>35.46602</v>
      </c>
      <c r="AO237" s="515">
        <v>35.954279999999997</v>
      </c>
      <c r="AP237" s="528">
        <f t="shared" si="115"/>
        <v>2.4616700000000051</v>
      </c>
      <c r="AQ237" s="529">
        <f t="shared" si="116"/>
        <v>2.9499300000000019</v>
      </c>
      <c r="AR237" s="530">
        <f t="shared" si="116"/>
        <v>-0.48825999999999681</v>
      </c>
      <c r="AS237" s="531">
        <f t="shared" si="117"/>
        <v>6.4079373281150279E-2</v>
      </c>
      <c r="AT237" s="531">
        <f t="shared" si="118"/>
        <v>7.6789198236669964E-2</v>
      </c>
      <c r="AU237" s="531">
        <f t="shared" si="129"/>
        <v>-1.2709824955519694E-2</v>
      </c>
      <c r="AV237" s="532">
        <f t="shared" si="119"/>
        <v>1.1983450259376747</v>
      </c>
      <c r="AW237" s="533">
        <f t="shared" si="130"/>
        <v>-0.19834502593767475</v>
      </c>
      <c r="AX237" s="117">
        <v>2013</v>
      </c>
      <c r="AY237" s="117" t="s">
        <v>466</v>
      </c>
      <c r="AZ237" s="117" t="s">
        <v>20</v>
      </c>
      <c r="BA237" s="117" t="s">
        <v>209</v>
      </c>
      <c r="BB237" s="505" t="s">
        <v>313</v>
      </c>
      <c r="BC237" s="513">
        <v>53.23471</v>
      </c>
      <c r="BD237" s="514">
        <v>41.68947</v>
      </c>
      <c r="BE237" s="515">
        <v>41.93</v>
      </c>
      <c r="BF237" s="528">
        <f t="shared" si="120"/>
        <v>11.30471</v>
      </c>
      <c r="BG237" s="529">
        <f t="shared" si="121"/>
        <v>11.54524</v>
      </c>
      <c r="BH237" s="530">
        <f t="shared" si="121"/>
        <v>-0.24052999999999969</v>
      </c>
      <c r="BI237" s="531">
        <f t="shared" si="122"/>
        <v>0.21235599855808363</v>
      </c>
      <c r="BJ237" s="531">
        <f t="shared" si="123"/>
        <v>0.21687429122841093</v>
      </c>
      <c r="BK237" s="531">
        <f t="shared" si="131"/>
        <v>-4.5182926703273051E-3</v>
      </c>
      <c r="BL237" s="532">
        <f t="shared" si="124"/>
        <v>1.0212769721646995</v>
      </c>
      <c r="BM237" s="533">
        <f t="shared" si="132"/>
        <v>-2.1276972164699464E-2</v>
      </c>
    </row>
    <row r="238" spans="1:65" ht="11.45" customHeight="1">
      <c r="A238" s="663">
        <v>2010</v>
      </c>
      <c r="B238" s="87" t="s">
        <v>517</v>
      </c>
      <c r="C238" s="82" t="s">
        <v>466</v>
      </c>
      <c r="D238" s="82" t="s">
        <v>4</v>
      </c>
      <c r="E238" s="82" t="s">
        <v>210</v>
      </c>
      <c r="F238" s="506" t="s">
        <v>313</v>
      </c>
      <c r="G238" s="124">
        <v>34.518329999999999</v>
      </c>
      <c r="H238" s="125">
        <v>30.133400000000002</v>
      </c>
      <c r="I238" s="126">
        <v>30.354700000000001</v>
      </c>
      <c r="J238" s="124">
        <f t="shared" si="105"/>
        <v>4.1636299999999977</v>
      </c>
      <c r="K238" s="125">
        <f t="shared" si="106"/>
        <v>4.3849299999999971</v>
      </c>
      <c r="L238" s="126">
        <f t="shared" si="106"/>
        <v>-0.22129999999999939</v>
      </c>
      <c r="M238" s="314">
        <f t="shared" si="107"/>
        <v>0.12062084115888566</v>
      </c>
      <c r="N238" s="314">
        <f t="shared" si="108"/>
        <v>0.12703192767436888</v>
      </c>
      <c r="O238" s="314">
        <f t="shared" si="125"/>
        <v>-6.4110865154832055E-3</v>
      </c>
      <c r="P238" s="128">
        <f t="shared" si="109"/>
        <v>1.0531507362565837</v>
      </c>
      <c r="Q238" s="129">
        <f t="shared" si="126"/>
        <v>-5.3150736256583682E-2</v>
      </c>
      <c r="R238" s="82">
        <v>2010</v>
      </c>
      <c r="S238" s="82" t="s">
        <v>466</v>
      </c>
      <c r="T238" s="82" t="s">
        <v>4</v>
      </c>
      <c r="U238" s="82" t="s">
        <v>210</v>
      </c>
      <c r="V238" s="506" t="s">
        <v>313</v>
      </c>
      <c r="W238" s="124">
        <v>28.399920000000002</v>
      </c>
      <c r="X238" s="125">
        <v>24.955719999999999</v>
      </c>
      <c r="Y238" s="126">
        <v>25.151689999999999</v>
      </c>
      <c r="Z238" s="124">
        <f t="shared" si="110"/>
        <v>3.2482300000000031</v>
      </c>
      <c r="AA238" s="125">
        <f t="shared" si="111"/>
        <v>3.4442000000000021</v>
      </c>
      <c r="AB238" s="126">
        <f t="shared" si="111"/>
        <v>-0.19596999999999909</v>
      </c>
      <c r="AC238" s="314">
        <f t="shared" si="112"/>
        <v>0.11437461795667041</v>
      </c>
      <c r="AD238" s="314">
        <f t="shared" si="113"/>
        <v>0.12127498950701276</v>
      </c>
      <c r="AE238" s="314">
        <f t="shared" si="127"/>
        <v>-6.9003715503423626E-3</v>
      </c>
      <c r="AF238" s="128">
        <f t="shared" si="114"/>
        <v>1.0603313189029098</v>
      </c>
      <c r="AG238" s="129">
        <f t="shared" si="128"/>
        <v>-6.033131890290986E-2</v>
      </c>
      <c r="AH238" s="82">
        <v>2010</v>
      </c>
      <c r="AI238" s="82" t="s">
        <v>466</v>
      </c>
      <c r="AJ238" s="82" t="s">
        <v>4</v>
      </c>
      <c r="AK238" s="82" t="s">
        <v>210</v>
      </c>
      <c r="AL238" s="506" t="s">
        <v>313</v>
      </c>
      <c r="AM238" s="124">
        <v>40.050170000000001</v>
      </c>
      <c r="AN238" s="125">
        <v>36.393349999999998</v>
      </c>
      <c r="AO238" s="126">
        <v>36.65981</v>
      </c>
      <c r="AP238" s="124">
        <f t="shared" si="115"/>
        <v>3.3903600000000012</v>
      </c>
      <c r="AQ238" s="125">
        <f t="shared" si="116"/>
        <v>3.6568200000000033</v>
      </c>
      <c r="AR238" s="126">
        <f t="shared" si="116"/>
        <v>-0.26646000000000214</v>
      </c>
      <c r="AS238" s="314">
        <f t="shared" si="117"/>
        <v>8.4652824195253135E-2</v>
      </c>
      <c r="AT238" s="314">
        <f t="shared" si="118"/>
        <v>9.1305979475243257E-2</v>
      </c>
      <c r="AU238" s="314">
        <f t="shared" si="129"/>
        <v>-6.6531552799901257E-3</v>
      </c>
      <c r="AV238" s="128">
        <f t="shared" si="119"/>
        <v>1.0785934237072174</v>
      </c>
      <c r="AW238" s="129">
        <f t="shared" si="130"/>
        <v>-7.8593423707217544E-2</v>
      </c>
      <c r="AX238" s="82">
        <v>2010</v>
      </c>
      <c r="AY238" s="82" t="s">
        <v>466</v>
      </c>
      <c r="AZ238" s="82" t="s">
        <v>4</v>
      </c>
      <c r="BA238" s="82" t="s">
        <v>210</v>
      </c>
      <c r="BB238" s="506" t="s">
        <v>313</v>
      </c>
      <c r="BC238" s="124">
        <v>52.985230000000001</v>
      </c>
      <c r="BD238" s="125">
        <v>39.289450000000002</v>
      </c>
      <c r="BE238" s="126">
        <v>39.516170000000002</v>
      </c>
      <c r="BF238" s="124">
        <f t="shared" si="120"/>
        <v>13.469059999999999</v>
      </c>
      <c r="BG238" s="125">
        <f t="shared" si="121"/>
        <v>13.695779999999999</v>
      </c>
      <c r="BH238" s="126">
        <f t="shared" si="121"/>
        <v>-0.22672000000000025</v>
      </c>
      <c r="BI238" s="314">
        <f t="shared" si="122"/>
        <v>0.25420404893967619</v>
      </c>
      <c r="BJ238" s="314">
        <f t="shared" si="123"/>
        <v>0.2584829772372414</v>
      </c>
      <c r="BK238" s="314">
        <f t="shared" si="131"/>
        <v>-4.2789282975651943E-3</v>
      </c>
      <c r="BL238" s="128">
        <f t="shared" si="124"/>
        <v>1.0168326520187749</v>
      </c>
      <c r="BM238" s="129">
        <f t="shared" si="132"/>
        <v>-1.6832652018774902E-2</v>
      </c>
    </row>
    <row r="239" spans="1:65" ht="11.45" customHeight="1">
      <c r="A239" s="663">
        <v>2007</v>
      </c>
      <c r="B239" s="87" t="s">
        <v>517</v>
      </c>
      <c r="C239" s="82" t="s">
        <v>466</v>
      </c>
      <c r="D239" s="82" t="s">
        <v>6</v>
      </c>
      <c r="E239" s="82" t="s">
        <v>211</v>
      </c>
      <c r="F239" s="506" t="s">
        <v>313</v>
      </c>
      <c r="G239" s="124">
        <v>35.910530000000001</v>
      </c>
      <c r="H239" s="125">
        <v>31.851120000000002</v>
      </c>
      <c r="I239" s="126">
        <v>32.078980000000001</v>
      </c>
      <c r="J239" s="124">
        <f t="shared" si="105"/>
        <v>3.83155</v>
      </c>
      <c r="K239" s="125">
        <f t="shared" si="106"/>
        <v>4.0594099999999997</v>
      </c>
      <c r="L239" s="126">
        <f t="shared" si="106"/>
        <v>-0.22785999999999973</v>
      </c>
      <c r="M239" s="314">
        <f t="shared" si="107"/>
        <v>0.10669711641682815</v>
      </c>
      <c r="N239" s="314">
        <f t="shared" si="108"/>
        <v>0.11304233048078097</v>
      </c>
      <c r="O239" s="314">
        <f t="shared" si="125"/>
        <v>-6.3452140639528214E-3</v>
      </c>
      <c r="P239" s="128">
        <f t="shared" si="109"/>
        <v>1.0594694053320457</v>
      </c>
      <c r="Q239" s="129">
        <f t="shared" si="126"/>
        <v>-5.9469405332045706E-2</v>
      </c>
      <c r="R239" s="82">
        <v>2007</v>
      </c>
      <c r="S239" s="82" t="s">
        <v>466</v>
      </c>
      <c r="T239" s="82" t="s">
        <v>6</v>
      </c>
      <c r="U239" s="82" t="s">
        <v>211</v>
      </c>
      <c r="V239" s="506" t="s">
        <v>313</v>
      </c>
      <c r="W239" s="124">
        <v>29.465800000000002</v>
      </c>
      <c r="X239" s="125">
        <v>26.0932</v>
      </c>
      <c r="Y239" s="126">
        <v>26.317029999999999</v>
      </c>
      <c r="Z239" s="124">
        <f t="shared" si="110"/>
        <v>3.1487700000000025</v>
      </c>
      <c r="AA239" s="125">
        <f t="shared" si="111"/>
        <v>3.372600000000002</v>
      </c>
      <c r="AB239" s="126">
        <f t="shared" si="111"/>
        <v>-0.22382999999999953</v>
      </c>
      <c r="AC239" s="314">
        <f t="shared" si="112"/>
        <v>0.10686185340292823</v>
      </c>
      <c r="AD239" s="314">
        <f t="shared" si="113"/>
        <v>0.11445811754644374</v>
      </c>
      <c r="AE239" s="314">
        <f t="shared" si="127"/>
        <v>-7.5962641435155173E-3</v>
      </c>
      <c r="AF239" s="128">
        <f t="shared" si="114"/>
        <v>1.071084899818024</v>
      </c>
      <c r="AG239" s="129">
        <f t="shared" si="128"/>
        <v>-7.1084899818023975E-2</v>
      </c>
      <c r="AH239" s="82">
        <v>2007</v>
      </c>
      <c r="AI239" s="82" t="s">
        <v>466</v>
      </c>
      <c r="AJ239" s="82" t="s">
        <v>6</v>
      </c>
      <c r="AK239" s="82" t="s">
        <v>211</v>
      </c>
      <c r="AL239" s="506" t="s">
        <v>313</v>
      </c>
      <c r="AM239" s="124">
        <v>42.645049999999998</v>
      </c>
      <c r="AN239" s="125">
        <v>39.507159999999999</v>
      </c>
      <c r="AO239" s="126">
        <v>39.771949999999997</v>
      </c>
      <c r="AP239" s="124">
        <f t="shared" si="115"/>
        <v>2.8731000000000009</v>
      </c>
      <c r="AQ239" s="125">
        <f t="shared" si="116"/>
        <v>3.1378899999999987</v>
      </c>
      <c r="AR239" s="126">
        <f t="shared" si="116"/>
        <v>-0.26478999999999786</v>
      </c>
      <c r="AS239" s="314">
        <f t="shared" si="117"/>
        <v>6.7372414852368584E-2</v>
      </c>
      <c r="AT239" s="314">
        <f t="shared" si="118"/>
        <v>7.3581576290800435E-2</v>
      </c>
      <c r="AU239" s="314">
        <f t="shared" si="129"/>
        <v>-6.2091614384318433E-3</v>
      </c>
      <c r="AV239" s="128">
        <f t="shared" si="119"/>
        <v>1.0921617764783675</v>
      </c>
      <c r="AW239" s="129">
        <f t="shared" si="130"/>
        <v>-9.2161776478367541E-2</v>
      </c>
      <c r="AX239" s="82">
        <v>2007</v>
      </c>
      <c r="AY239" s="82" t="s">
        <v>466</v>
      </c>
      <c r="AZ239" s="82" t="s">
        <v>6</v>
      </c>
      <c r="BA239" s="82" t="s">
        <v>211</v>
      </c>
      <c r="BB239" s="506" t="s">
        <v>313</v>
      </c>
      <c r="BC239" s="124">
        <v>50.452069999999999</v>
      </c>
      <c r="BD239" s="125">
        <v>36.253250000000001</v>
      </c>
      <c r="BE239" s="126">
        <v>36.426020000000001</v>
      </c>
      <c r="BF239" s="124">
        <f t="shared" si="120"/>
        <v>14.026049999999998</v>
      </c>
      <c r="BG239" s="125">
        <f t="shared" si="121"/>
        <v>14.198819999999998</v>
      </c>
      <c r="BH239" s="126">
        <f t="shared" si="121"/>
        <v>-0.17276999999999987</v>
      </c>
      <c r="BI239" s="314">
        <f t="shared" si="122"/>
        <v>0.27800742367954373</v>
      </c>
      <c r="BJ239" s="314">
        <f t="shared" si="123"/>
        <v>0.28143186196324549</v>
      </c>
      <c r="BK239" s="314">
        <f t="shared" si="131"/>
        <v>-3.4244382837017367E-3</v>
      </c>
      <c r="BL239" s="128">
        <f t="shared" si="124"/>
        <v>1.0123177943897248</v>
      </c>
      <c r="BM239" s="129">
        <f t="shared" si="132"/>
        <v>-1.2317794389724825E-2</v>
      </c>
    </row>
    <row r="240" spans="1:65" ht="11.45" customHeight="1">
      <c r="A240" s="662">
        <v>2004</v>
      </c>
      <c r="B240" s="91" t="s">
        <v>517</v>
      </c>
      <c r="C240" s="121" t="s">
        <v>466</v>
      </c>
      <c r="D240" s="121" t="s">
        <v>8</v>
      </c>
      <c r="E240" s="121" t="s">
        <v>212</v>
      </c>
      <c r="F240" s="507" t="s">
        <v>313</v>
      </c>
      <c r="G240" s="337">
        <v>36.839440000000003</v>
      </c>
      <c r="H240" s="338">
        <v>33.248959999999997</v>
      </c>
      <c r="I240" s="525">
        <v>33.33437</v>
      </c>
      <c r="J240" s="337">
        <f t="shared" ref="J240:J306" si="153">G240-I240</f>
        <v>3.5050700000000035</v>
      </c>
      <c r="K240" s="338">
        <f t="shared" ref="K240:L306" si="154">G240-H240</f>
        <v>3.5904800000000066</v>
      </c>
      <c r="L240" s="525">
        <f t="shared" si="154"/>
        <v>-8.5410000000003095E-2</v>
      </c>
      <c r="M240" s="314">
        <f t="shared" ref="M240:M306" si="155">(G240-I240)/G240</f>
        <v>9.5144497310491238E-2</v>
      </c>
      <c r="N240" s="314">
        <f t="shared" ref="N240:N306" si="156">(G240-H240)/G240</f>
        <v>9.7462936461575042E-2</v>
      </c>
      <c r="O240" s="314">
        <f t="shared" ref="O240:O306" si="157">(H240-I240)/G240</f>
        <v>-2.3184391510838137E-3</v>
      </c>
      <c r="P240" s="526">
        <f t="shared" ref="P240:P306" si="158">(G240-H240)/(G240-I240)</f>
        <v>1.0243675589931165</v>
      </c>
      <c r="Q240" s="527">
        <f t="shared" ref="Q240:Q306" si="159">(H240-I240)/(G240-I240)</f>
        <v>-2.4367558993116545E-2</v>
      </c>
      <c r="R240" s="121">
        <v>2004</v>
      </c>
      <c r="S240" s="121" t="s">
        <v>466</v>
      </c>
      <c r="T240" s="121" t="s">
        <v>8</v>
      </c>
      <c r="U240" s="121" t="s">
        <v>212</v>
      </c>
      <c r="V240" s="507" t="s">
        <v>313</v>
      </c>
      <c r="W240" s="337">
        <v>31.028289999999998</v>
      </c>
      <c r="X240" s="338">
        <v>27.888030000000001</v>
      </c>
      <c r="Y240" s="525">
        <v>27.96407</v>
      </c>
      <c r="Z240" s="337">
        <f t="shared" ref="Z240:Z306" si="160">W240-Y240</f>
        <v>3.0642199999999988</v>
      </c>
      <c r="AA240" s="338">
        <f t="shared" ref="AA240:AB306" si="161">W240-X240</f>
        <v>3.1402599999999978</v>
      </c>
      <c r="AB240" s="525">
        <f t="shared" si="161"/>
        <v>-7.6039999999998997E-2</v>
      </c>
      <c r="AC240" s="341">
        <f t="shared" ref="AC240:AC306" si="162">(W240-Y240)/W240</f>
        <v>9.8755683925862467E-2</v>
      </c>
      <c r="AD240" s="341">
        <f t="shared" ref="AD240:AD306" si="163">(W240-X240)/W240</f>
        <v>0.10120635072058427</v>
      </c>
      <c r="AE240" s="341">
        <f t="shared" ref="AE240:AE306" si="164">(X240-Y240)/W240</f>
        <v>-2.4506667947218168E-3</v>
      </c>
      <c r="AF240" s="526">
        <f t="shared" ref="AF240:AF306" si="165">(W240-X240)/(W240-Y240)</f>
        <v>1.0248154505877511</v>
      </c>
      <c r="AG240" s="527">
        <f t="shared" ref="AG240:AG306" si="166">(X240-Y240)/(W240-Y240)</f>
        <v>-2.4815450587751215E-2</v>
      </c>
      <c r="AH240" s="121">
        <v>2004</v>
      </c>
      <c r="AI240" s="121" t="s">
        <v>466</v>
      </c>
      <c r="AJ240" s="121" t="s">
        <v>8</v>
      </c>
      <c r="AK240" s="121" t="s">
        <v>212</v>
      </c>
      <c r="AL240" s="507" t="s">
        <v>313</v>
      </c>
      <c r="AM240" s="337">
        <v>42.231160000000003</v>
      </c>
      <c r="AN240" s="338">
        <v>39.553240000000002</v>
      </c>
      <c r="AO240" s="525">
        <v>39.662030000000001</v>
      </c>
      <c r="AP240" s="337">
        <f t="shared" ref="AP240:AP306" si="167">AM240-AO240</f>
        <v>2.5691300000000012</v>
      </c>
      <c r="AQ240" s="338">
        <f t="shared" ref="AQ240:AR306" si="168">AM240-AN240</f>
        <v>2.6779200000000003</v>
      </c>
      <c r="AR240" s="525">
        <f t="shared" si="168"/>
        <v>-0.10878999999999905</v>
      </c>
      <c r="AS240" s="341">
        <f t="shared" ref="AS240:AS306" si="169">(AM240-AO240)/AM240</f>
        <v>6.0834937993652104E-2</v>
      </c>
      <c r="AT240" s="341">
        <f t="shared" ref="AT240:AT306" si="170">(AM240-AN240)/AM240</f>
        <v>6.3410997945592781E-2</v>
      </c>
      <c r="AU240" s="341">
        <f t="shared" ref="AU240:AU306" si="171">(AN240-AO240)/AM240</f>
        <v>-2.5760599519406772E-3</v>
      </c>
      <c r="AV240" s="526">
        <f t="shared" ref="AV240:AV306" si="172">(AM240-AN240)/(AM240-AO240)</f>
        <v>1.0423450740133815</v>
      </c>
      <c r="AW240" s="527">
        <f t="shared" ref="AW240:AW306" si="173">(AN240-AO240)/(AM240-AO240)</f>
        <v>-4.234507401338157E-2</v>
      </c>
      <c r="AX240" s="121">
        <v>2004</v>
      </c>
      <c r="AY240" s="121" t="s">
        <v>466</v>
      </c>
      <c r="AZ240" s="121" t="s">
        <v>8</v>
      </c>
      <c r="BA240" s="121" t="s">
        <v>212</v>
      </c>
      <c r="BB240" s="507" t="s">
        <v>313</v>
      </c>
      <c r="BC240" s="337">
        <v>51.649889999999999</v>
      </c>
      <c r="BD240" s="338">
        <v>38.92765</v>
      </c>
      <c r="BE240" s="525">
        <v>38.983840000000001</v>
      </c>
      <c r="BF240" s="337">
        <f t="shared" ref="BF240:BF306" si="174">BC240-BE240</f>
        <v>12.666049999999998</v>
      </c>
      <c r="BG240" s="338">
        <f t="shared" ref="BG240:BH306" si="175">BC240-BD240</f>
        <v>12.722239999999999</v>
      </c>
      <c r="BH240" s="525">
        <f t="shared" si="175"/>
        <v>-5.619000000000085E-2</v>
      </c>
      <c r="BI240" s="341">
        <f t="shared" ref="BI240:BI306" si="176">(BC240-BE240)/BC240</f>
        <v>0.24522898306269381</v>
      </c>
      <c r="BJ240" s="341">
        <f t="shared" ref="BJ240:BJ306" si="177">(BC240-BD240)/BC240</f>
        <v>0.24631688470198096</v>
      </c>
      <c r="BK240" s="341">
        <f t="shared" ref="BK240:BK306" si="178">(BD240-BE240)/BC240</f>
        <v>-1.0879016392871476E-3</v>
      </c>
      <c r="BL240" s="526">
        <f t="shared" ref="BL240:BL306" si="179">(BC240-BD240)/(BC240-BE240)</f>
        <v>1.0044362686078139</v>
      </c>
      <c r="BM240" s="527">
        <f t="shared" ref="BM240:BM306" si="180">(BD240-BE240)/(BC240-BE240)</f>
        <v>-4.4362686078138688E-3</v>
      </c>
    </row>
    <row r="241" spans="1:65" ht="11.45" customHeight="1">
      <c r="A241" s="661">
        <v>2016</v>
      </c>
      <c r="B241" s="359" t="s">
        <v>518</v>
      </c>
      <c r="C241" s="116" t="s">
        <v>467</v>
      </c>
      <c r="D241" s="116" t="s">
        <v>623</v>
      </c>
      <c r="E241" s="116" t="s">
        <v>713</v>
      </c>
      <c r="F241" s="505" t="s">
        <v>402</v>
      </c>
      <c r="G241" s="513">
        <v>43.465629999999997</v>
      </c>
      <c r="H241" s="514">
        <v>13.97236</v>
      </c>
      <c r="I241" s="515">
        <v>14.4529</v>
      </c>
      <c r="J241" s="514">
        <f t="shared" si="153"/>
        <v>29.012729999999998</v>
      </c>
      <c r="K241" s="514">
        <f t="shared" si="154"/>
        <v>29.493269999999995</v>
      </c>
      <c r="L241" s="514">
        <f t="shared" si="154"/>
        <v>-0.48053999999999952</v>
      </c>
      <c r="M241" s="516">
        <f t="shared" si="155"/>
        <v>0.66748670156167067</v>
      </c>
      <c r="N241" s="517">
        <f t="shared" si="156"/>
        <v>0.67854233333325653</v>
      </c>
      <c r="O241" s="518">
        <f t="shared" si="157"/>
        <v>-1.1055631771585953E-2</v>
      </c>
      <c r="P241" s="516">
        <f t="shared" si="158"/>
        <v>1.0165630742091487</v>
      </c>
      <c r="Q241" s="518">
        <f t="shared" si="159"/>
        <v>-1.6563074209148865E-2</v>
      </c>
      <c r="R241" s="661">
        <v>2016</v>
      </c>
      <c r="S241" s="116" t="s">
        <v>467</v>
      </c>
      <c r="T241" s="116" t="s">
        <v>623</v>
      </c>
      <c r="U241" s="116" t="s">
        <v>713</v>
      </c>
      <c r="V241" s="505" t="s">
        <v>402</v>
      </c>
      <c r="W241" s="513">
        <v>35.15954</v>
      </c>
      <c r="X241" s="514">
        <v>13.78036</v>
      </c>
      <c r="Y241" s="515">
        <v>14.25742</v>
      </c>
      <c r="Z241" s="514">
        <f t="shared" si="160"/>
        <v>20.90212</v>
      </c>
      <c r="AA241" s="514">
        <f t="shared" si="161"/>
        <v>21.379179999999998</v>
      </c>
      <c r="AB241" s="514">
        <f t="shared" si="161"/>
        <v>-0.47705999999999982</v>
      </c>
      <c r="AC241" s="516">
        <f t="shared" si="162"/>
        <v>0.59449355708294249</v>
      </c>
      <c r="AD241" s="517">
        <f t="shared" si="163"/>
        <v>0.60806199398513172</v>
      </c>
      <c r="AE241" s="518">
        <f t="shared" si="164"/>
        <v>-1.3568436902189273E-2</v>
      </c>
      <c r="AF241" s="516">
        <f t="shared" si="165"/>
        <v>1.0228235222073168</v>
      </c>
      <c r="AG241" s="518">
        <f t="shared" si="166"/>
        <v>-2.282352220731676E-2</v>
      </c>
      <c r="AH241" s="661">
        <v>2016</v>
      </c>
      <c r="AI241" s="116" t="s">
        <v>467</v>
      </c>
      <c r="AJ241" s="116" t="s">
        <v>623</v>
      </c>
      <c r="AK241" s="116" t="s">
        <v>713</v>
      </c>
      <c r="AL241" s="505" t="s">
        <v>402</v>
      </c>
      <c r="AM241" s="513">
        <v>37.983199999999997</v>
      </c>
      <c r="AN241" s="514">
        <v>14.39113</v>
      </c>
      <c r="AO241" s="515">
        <v>14.77675</v>
      </c>
      <c r="AP241" s="513">
        <f t="shared" si="167"/>
        <v>23.206449999999997</v>
      </c>
      <c r="AQ241" s="514">
        <f t="shared" si="168"/>
        <v>23.592069999999996</v>
      </c>
      <c r="AR241" s="515">
        <f t="shared" si="168"/>
        <v>-0.38561999999999941</v>
      </c>
      <c r="AS241" s="517">
        <f t="shared" si="169"/>
        <v>0.61096616398828951</v>
      </c>
      <c r="AT241" s="517">
        <f t="shared" si="170"/>
        <v>0.62111854714715975</v>
      </c>
      <c r="AU241" s="517">
        <f t="shared" si="171"/>
        <v>-1.0152383158870223E-2</v>
      </c>
      <c r="AV241" s="516">
        <f t="shared" si="172"/>
        <v>1.0166169319305625</v>
      </c>
      <c r="AW241" s="518">
        <f t="shared" si="173"/>
        <v>-1.6616931930562386E-2</v>
      </c>
      <c r="AX241" s="661">
        <v>2016</v>
      </c>
      <c r="AY241" s="116" t="s">
        <v>467</v>
      </c>
      <c r="AZ241" s="116" t="s">
        <v>623</v>
      </c>
      <c r="BA241" s="116" t="s">
        <v>713</v>
      </c>
      <c r="BB241" s="505" t="s">
        <v>402</v>
      </c>
      <c r="BC241" s="513">
        <v>84.285439999999994</v>
      </c>
      <c r="BD241" s="514">
        <v>14.1091</v>
      </c>
      <c r="BE241" s="515">
        <v>14.743790000000001</v>
      </c>
      <c r="BF241" s="513">
        <f t="shared" si="174"/>
        <v>69.54164999999999</v>
      </c>
      <c r="BG241" s="514">
        <f t="shared" si="175"/>
        <v>70.176339999999996</v>
      </c>
      <c r="BH241" s="515">
        <f t="shared" si="175"/>
        <v>-0.63469000000000086</v>
      </c>
      <c r="BI241" s="517">
        <f t="shared" si="176"/>
        <v>0.82507310871248929</v>
      </c>
      <c r="BJ241" s="517">
        <f t="shared" si="177"/>
        <v>0.83260335355667603</v>
      </c>
      <c r="BK241" s="517">
        <f t="shared" si="178"/>
        <v>-7.5302448441866227E-3</v>
      </c>
      <c r="BL241" s="516">
        <f t="shared" si="179"/>
        <v>1.0091267607254071</v>
      </c>
      <c r="BM241" s="518">
        <f t="shared" si="180"/>
        <v>-9.1267607254070186E-3</v>
      </c>
    </row>
    <row r="242" spans="1:65" ht="11.45" customHeight="1">
      <c r="A242" s="663">
        <v>2013</v>
      </c>
      <c r="B242" s="87" t="s">
        <v>518</v>
      </c>
      <c r="C242" s="82" t="s">
        <v>467</v>
      </c>
      <c r="D242" s="82" t="s">
        <v>20</v>
      </c>
      <c r="E242" s="82" t="s">
        <v>213</v>
      </c>
      <c r="F242" s="506" t="s">
        <v>402</v>
      </c>
      <c r="G242" s="124">
        <v>42.476370000000003</v>
      </c>
      <c r="H242" s="125">
        <v>16.591750000000001</v>
      </c>
      <c r="I242" s="126">
        <v>17.323689999999999</v>
      </c>
      <c r="J242" s="125">
        <f t="shared" si="153"/>
        <v>25.152680000000004</v>
      </c>
      <c r="K242" s="125">
        <f t="shared" si="154"/>
        <v>25.884620000000002</v>
      </c>
      <c r="L242" s="125">
        <f t="shared" si="154"/>
        <v>-0.73193999999999804</v>
      </c>
      <c r="M242" s="128">
        <f t="shared" si="155"/>
        <v>0.59215700400010651</v>
      </c>
      <c r="N242" s="314">
        <f t="shared" si="156"/>
        <v>0.60938870247151533</v>
      </c>
      <c r="O242" s="129">
        <f t="shared" si="157"/>
        <v>-1.7231698471408881E-2</v>
      </c>
      <c r="P242" s="128">
        <f t="shared" si="158"/>
        <v>1.0290998812055017</v>
      </c>
      <c r="Q242" s="129">
        <f t="shared" si="159"/>
        <v>-2.9099881205501676E-2</v>
      </c>
      <c r="R242" s="663">
        <v>2013</v>
      </c>
      <c r="S242" s="82" t="s">
        <v>467</v>
      </c>
      <c r="T242" s="82" t="s">
        <v>20</v>
      </c>
      <c r="U242" s="82" t="s">
        <v>213</v>
      </c>
      <c r="V242" s="506" t="s">
        <v>402</v>
      </c>
      <c r="W242" s="124">
        <v>35.858840000000001</v>
      </c>
      <c r="X242" s="125">
        <v>15.867570000000001</v>
      </c>
      <c r="Y242" s="126">
        <v>16.520790000000002</v>
      </c>
      <c r="Z242" s="125">
        <f t="shared" si="160"/>
        <v>19.338049999999999</v>
      </c>
      <c r="AA242" s="125">
        <f t="shared" si="161"/>
        <v>19.99127</v>
      </c>
      <c r="AB242" s="125">
        <f t="shared" si="161"/>
        <v>-0.65322000000000102</v>
      </c>
      <c r="AC242" s="128">
        <f t="shared" si="162"/>
        <v>0.53928264271794624</v>
      </c>
      <c r="AD242" s="314">
        <f t="shared" si="163"/>
        <v>0.55749907135869425</v>
      </c>
      <c r="AE242" s="129">
        <f t="shared" si="164"/>
        <v>-1.8216428640748027E-2</v>
      </c>
      <c r="AF242" s="128">
        <f t="shared" si="165"/>
        <v>1.0337790004679894</v>
      </c>
      <c r="AG242" s="129">
        <f t="shared" si="166"/>
        <v>-3.3779000467989331E-2</v>
      </c>
      <c r="AH242" s="663">
        <v>2013</v>
      </c>
      <c r="AI242" s="82" t="s">
        <v>467</v>
      </c>
      <c r="AJ242" s="82" t="s">
        <v>20</v>
      </c>
      <c r="AK242" s="82" t="s">
        <v>213</v>
      </c>
      <c r="AL242" s="506" t="s">
        <v>402</v>
      </c>
      <c r="AM242" s="124">
        <v>36.440849999999998</v>
      </c>
      <c r="AN242" s="125">
        <v>21.62828</v>
      </c>
      <c r="AO242" s="126">
        <v>22.259309999999999</v>
      </c>
      <c r="AP242" s="124">
        <f t="shared" si="167"/>
        <v>14.181539999999998</v>
      </c>
      <c r="AQ242" s="125">
        <f t="shared" si="168"/>
        <v>14.812569999999997</v>
      </c>
      <c r="AR242" s="126">
        <f t="shared" si="168"/>
        <v>-0.63102999999999909</v>
      </c>
      <c r="AS242" s="314">
        <f t="shared" si="169"/>
        <v>0.3891660046349083</v>
      </c>
      <c r="AT242" s="314">
        <f t="shared" si="170"/>
        <v>0.40648256009396044</v>
      </c>
      <c r="AU242" s="314">
        <f t="shared" si="171"/>
        <v>-1.7316555459052113E-2</v>
      </c>
      <c r="AV242" s="128">
        <f t="shared" si="172"/>
        <v>1.0444965779456956</v>
      </c>
      <c r="AW242" s="129">
        <f t="shared" si="173"/>
        <v>-4.4496577945695545E-2</v>
      </c>
      <c r="AX242" s="663">
        <v>2013</v>
      </c>
      <c r="AY242" s="82" t="s">
        <v>467</v>
      </c>
      <c r="AZ242" s="82" t="s">
        <v>20</v>
      </c>
      <c r="BA242" s="82" t="s">
        <v>213</v>
      </c>
      <c r="BB242" s="506" t="s">
        <v>402</v>
      </c>
      <c r="BC242" s="124">
        <v>83.987099999999998</v>
      </c>
      <c r="BD242" s="125">
        <v>11.60745</v>
      </c>
      <c r="BE242" s="126">
        <v>12.88186</v>
      </c>
      <c r="BF242" s="124">
        <f t="shared" si="174"/>
        <v>71.105239999999995</v>
      </c>
      <c r="BG242" s="125">
        <f t="shared" si="175"/>
        <v>72.379649999999998</v>
      </c>
      <c r="BH242" s="126">
        <f t="shared" si="175"/>
        <v>-1.2744099999999996</v>
      </c>
      <c r="BI242" s="314">
        <f t="shared" si="176"/>
        <v>0.84662096917264673</v>
      </c>
      <c r="BJ242" s="314">
        <f t="shared" si="177"/>
        <v>0.86179484706579934</v>
      </c>
      <c r="BK242" s="314">
        <f t="shared" si="178"/>
        <v>-1.5173877893152634E-2</v>
      </c>
      <c r="BL242" s="128">
        <f t="shared" si="179"/>
        <v>1.017922870381986</v>
      </c>
      <c r="BM242" s="129">
        <f t="shared" si="180"/>
        <v>-1.7922870381985909E-2</v>
      </c>
    </row>
    <row r="243" spans="1:65" ht="11.45" customHeight="1">
      <c r="A243" s="663">
        <v>2010</v>
      </c>
      <c r="B243" s="87" t="s">
        <v>518</v>
      </c>
      <c r="C243" s="82" t="s">
        <v>467</v>
      </c>
      <c r="D243" s="82" t="s">
        <v>4</v>
      </c>
      <c r="E243" s="82" t="s">
        <v>214</v>
      </c>
      <c r="F243" s="506" t="s">
        <v>402</v>
      </c>
      <c r="G243" s="124">
        <v>41.504370000000002</v>
      </c>
      <c r="H243" s="125">
        <v>15.040940000000001</v>
      </c>
      <c r="I243" s="126">
        <v>16.234030000000001</v>
      </c>
      <c r="J243" s="125">
        <f t="shared" si="153"/>
        <v>25.270340000000001</v>
      </c>
      <c r="K243" s="125">
        <f t="shared" si="154"/>
        <v>26.463430000000002</v>
      </c>
      <c r="L243" s="125">
        <f t="shared" si="154"/>
        <v>-1.1930899999999998</v>
      </c>
      <c r="M243" s="128">
        <f t="shared" si="155"/>
        <v>0.60885974175731372</v>
      </c>
      <c r="N243" s="314">
        <f t="shared" si="156"/>
        <v>0.63760587138173641</v>
      </c>
      <c r="O243" s="129">
        <f t="shared" si="157"/>
        <v>-2.8746129624422675E-2</v>
      </c>
      <c r="P243" s="128">
        <f t="shared" si="158"/>
        <v>1.0472130568880356</v>
      </c>
      <c r="Q243" s="129">
        <f t="shared" si="159"/>
        <v>-4.721305688803553E-2</v>
      </c>
      <c r="R243" s="663">
        <v>2010</v>
      </c>
      <c r="S243" s="82" t="s">
        <v>467</v>
      </c>
      <c r="T243" s="82" t="s">
        <v>4</v>
      </c>
      <c r="U243" s="82" t="s">
        <v>214</v>
      </c>
      <c r="V243" s="506" t="s">
        <v>402</v>
      </c>
      <c r="W243" s="124">
        <v>35.639020000000002</v>
      </c>
      <c r="X243" s="125">
        <v>14.132099999999999</v>
      </c>
      <c r="Y243" s="126">
        <v>15.183490000000001</v>
      </c>
      <c r="Z243" s="125">
        <f t="shared" si="160"/>
        <v>20.455530000000003</v>
      </c>
      <c r="AA243" s="125">
        <f t="shared" si="161"/>
        <v>21.506920000000001</v>
      </c>
      <c r="AB243" s="125">
        <f t="shared" si="161"/>
        <v>-1.0513900000000014</v>
      </c>
      <c r="AC243" s="128">
        <f t="shared" si="162"/>
        <v>0.5739644356101824</v>
      </c>
      <c r="AD243" s="314">
        <f t="shared" si="163"/>
        <v>0.60346552739104498</v>
      </c>
      <c r="AE243" s="129">
        <f t="shared" si="164"/>
        <v>-2.9501091780862698E-2</v>
      </c>
      <c r="AF243" s="128">
        <f t="shared" si="165"/>
        <v>1.0513988148925986</v>
      </c>
      <c r="AG243" s="129">
        <f t="shared" si="166"/>
        <v>-5.1398814892598788E-2</v>
      </c>
      <c r="AH243" s="663">
        <v>2010</v>
      </c>
      <c r="AI243" s="82" t="s">
        <v>467</v>
      </c>
      <c r="AJ243" s="82" t="s">
        <v>4</v>
      </c>
      <c r="AK243" s="82" t="s">
        <v>214</v>
      </c>
      <c r="AL243" s="506" t="s">
        <v>402</v>
      </c>
      <c r="AM243" s="124">
        <v>35.21461</v>
      </c>
      <c r="AN243" s="125">
        <v>18.96818</v>
      </c>
      <c r="AO243" s="126">
        <v>20.02495</v>
      </c>
      <c r="AP243" s="124">
        <f t="shared" si="167"/>
        <v>15.18966</v>
      </c>
      <c r="AQ243" s="125">
        <f t="shared" si="168"/>
        <v>16.24643</v>
      </c>
      <c r="AR243" s="126">
        <f t="shared" si="168"/>
        <v>-1.0567700000000002</v>
      </c>
      <c r="AS243" s="314">
        <f t="shared" si="169"/>
        <v>0.4313453989693482</v>
      </c>
      <c r="AT243" s="314">
        <f t="shared" si="170"/>
        <v>0.46135481835522246</v>
      </c>
      <c r="AU243" s="314">
        <f t="shared" si="171"/>
        <v>-3.000941938587422E-2</v>
      </c>
      <c r="AV243" s="128">
        <f t="shared" si="172"/>
        <v>1.0695716691486181</v>
      </c>
      <c r="AW243" s="129">
        <f t="shared" si="173"/>
        <v>-6.9571669148618218E-2</v>
      </c>
      <c r="AX243" s="663">
        <v>2010</v>
      </c>
      <c r="AY243" s="82" t="s">
        <v>467</v>
      </c>
      <c r="AZ243" s="82" t="s">
        <v>4</v>
      </c>
      <c r="BA243" s="82" t="s">
        <v>214</v>
      </c>
      <c r="BB243" s="506" t="s">
        <v>402</v>
      </c>
      <c r="BC243" s="124">
        <v>83.632769999999994</v>
      </c>
      <c r="BD243" s="125">
        <v>12.651059999999999</v>
      </c>
      <c r="BE243" s="126">
        <v>14.833500000000001</v>
      </c>
      <c r="BF243" s="124">
        <f t="shared" si="174"/>
        <v>68.799269999999993</v>
      </c>
      <c r="BG243" s="125">
        <f t="shared" si="175"/>
        <v>70.981709999999993</v>
      </c>
      <c r="BH243" s="126">
        <f t="shared" si="175"/>
        <v>-2.1824400000000015</v>
      </c>
      <c r="BI243" s="314">
        <f t="shared" si="176"/>
        <v>0.82263531388473676</v>
      </c>
      <c r="BJ243" s="314">
        <f t="shared" si="177"/>
        <v>0.84873082644518405</v>
      </c>
      <c r="BK243" s="314">
        <f t="shared" si="178"/>
        <v>-2.6095512560447318E-2</v>
      </c>
      <c r="BL243" s="128">
        <f t="shared" si="179"/>
        <v>1.0317218482114709</v>
      </c>
      <c r="BM243" s="129">
        <f t="shared" si="180"/>
        <v>-3.1721848211470872E-2</v>
      </c>
    </row>
    <row r="244" spans="1:65" ht="11.45" customHeight="1">
      <c r="A244" s="663">
        <v>2007</v>
      </c>
      <c r="B244" s="87" t="s">
        <v>518</v>
      </c>
      <c r="C244" s="82" t="s">
        <v>467</v>
      </c>
      <c r="D244" s="82" t="s">
        <v>6</v>
      </c>
      <c r="E244" s="82" t="s">
        <v>215</v>
      </c>
      <c r="F244" s="506" t="s">
        <v>402</v>
      </c>
      <c r="G244" s="124">
        <v>42.917940000000002</v>
      </c>
      <c r="H244" s="125">
        <v>14.11511</v>
      </c>
      <c r="I244" s="126">
        <v>15.53647</v>
      </c>
      <c r="J244" s="125">
        <f t="shared" si="153"/>
        <v>27.38147</v>
      </c>
      <c r="K244" s="125">
        <f t="shared" si="154"/>
        <v>28.80283</v>
      </c>
      <c r="L244" s="125">
        <f t="shared" si="154"/>
        <v>-1.42136</v>
      </c>
      <c r="M244" s="128">
        <f t="shared" si="155"/>
        <v>0.6379959056748763</v>
      </c>
      <c r="N244" s="314">
        <f t="shared" si="156"/>
        <v>0.67111399102566427</v>
      </c>
      <c r="O244" s="129">
        <f t="shared" si="157"/>
        <v>-3.3118085350788036E-2</v>
      </c>
      <c r="P244" s="128">
        <f t="shared" si="158"/>
        <v>1.0519095578140985</v>
      </c>
      <c r="Q244" s="129">
        <f t="shared" si="159"/>
        <v>-5.1909557814098367E-2</v>
      </c>
      <c r="R244" s="663">
        <v>2007</v>
      </c>
      <c r="S244" s="82" t="s">
        <v>467</v>
      </c>
      <c r="T244" s="82" t="s">
        <v>6</v>
      </c>
      <c r="U244" s="82" t="s">
        <v>215</v>
      </c>
      <c r="V244" s="506" t="s">
        <v>402</v>
      </c>
      <c r="W244" s="124">
        <v>37.181109999999997</v>
      </c>
      <c r="X244" s="125">
        <v>13.401630000000001</v>
      </c>
      <c r="Y244" s="126">
        <v>14.67815</v>
      </c>
      <c r="Z244" s="125">
        <f t="shared" si="160"/>
        <v>22.502959999999995</v>
      </c>
      <c r="AA244" s="125">
        <f t="shared" si="161"/>
        <v>23.779479999999996</v>
      </c>
      <c r="AB244" s="125">
        <f t="shared" si="161"/>
        <v>-1.2765199999999997</v>
      </c>
      <c r="AC244" s="128">
        <f t="shared" si="162"/>
        <v>0.60522561053179957</v>
      </c>
      <c r="AD244" s="314">
        <f t="shared" si="163"/>
        <v>0.63955809818480402</v>
      </c>
      <c r="AE244" s="129">
        <f t="shared" si="164"/>
        <v>-3.4332487653004437E-2</v>
      </c>
      <c r="AF244" s="128">
        <f t="shared" si="165"/>
        <v>1.0567267595018612</v>
      </c>
      <c r="AG244" s="129">
        <f t="shared" si="166"/>
        <v>-5.6726759501861089E-2</v>
      </c>
      <c r="AH244" s="663">
        <v>2007</v>
      </c>
      <c r="AI244" s="82" t="s">
        <v>467</v>
      </c>
      <c r="AJ244" s="82" t="s">
        <v>6</v>
      </c>
      <c r="AK244" s="82" t="s">
        <v>215</v>
      </c>
      <c r="AL244" s="506" t="s">
        <v>402</v>
      </c>
      <c r="AM244" s="124">
        <v>36.730359999999997</v>
      </c>
      <c r="AN244" s="125">
        <v>18.543019999999999</v>
      </c>
      <c r="AO244" s="126">
        <v>20.010590000000001</v>
      </c>
      <c r="AP244" s="124">
        <f t="shared" si="167"/>
        <v>16.719769999999997</v>
      </c>
      <c r="AQ244" s="125">
        <f t="shared" si="168"/>
        <v>18.187339999999999</v>
      </c>
      <c r="AR244" s="126">
        <f t="shared" si="168"/>
        <v>-1.467570000000002</v>
      </c>
      <c r="AS244" s="314">
        <f t="shared" si="169"/>
        <v>0.45520299828261956</v>
      </c>
      <c r="AT244" s="314">
        <f t="shared" si="170"/>
        <v>0.49515822877859078</v>
      </c>
      <c r="AU244" s="314">
        <f t="shared" si="171"/>
        <v>-3.9955230495971238E-2</v>
      </c>
      <c r="AV244" s="128">
        <f t="shared" si="172"/>
        <v>1.087774532783645</v>
      </c>
      <c r="AW244" s="129">
        <f t="shared" si="173"/>
        <v>-8.7774532783644887E-2</v>
      </c>
      <c r="AX244" s="663">
        <v>2007</v>
      </c>
      <c r="AY244" s="82" t="s">
        <v>467</v>
      </c>
      <c r="AZ244" s="82" t="s">
        <v>6</v>
      </c>
      <c r="BA244" s="82" t="s">
        <v>215</v>
      </c>
      <c r="BB244" s="506" t="s">
        <v>402</v>
      </c>
      <c r="BC244" s="124">
        <v>84.776560000000003</v>
      </c>
      <c r="BD244" s="125">
        <v>9.5088690000000007</v>
      </c>
      <c r="BE244" s="126">
        <v>11.604939999999999</v>
      </c>
      <c r="BF244" s="124">
        <f t="shared" si="174"/>
        <v>73.171620000000004</v>
      </c>
      <c r="BG244" s="125">
        <f t="shared" si="175"/>
        <v>75.267690999999999</v>
      </c>
      <c r="BH244" s="126">
        <f t="shared" si="175"/>
        <v>-2.0960709999999985</v>
      </c>
      <c r="BI244" s="314">
        <f t="shared" si="176"/>
        <v>0.86311145439258208</v>
      </c>
      <c r="BJ244" s="314">
        <f t="shared" si="177"/>
        <v>0.88783610705600691</v>
      </c>
      <c r="BK244" s="314">
        <f t="shared" si="178"/>
        <v>-2.472465266342487E-2</v>
      </c>
      <c r="BL244" s="128">
        <f t="shared" si="179"/>
        <v>1.0286459559047618</v>
      </c>
      <c r="BM244" s="129">
        <f t="shared" si="180"/>
        <v>-2.8645955904761961E-2</v>
      </c>
    </row>
    <row r="245" spans="1:65" ht="11.45" customHeight="1">
      <c r="A245" s="663">
        <v>2004</v>
      </c>
      <c r="B245" s="87" t="s">
        <v>518</v>
      </c>
      <c r="C245" s="82" t="s">
        <v>467</v>
      </c>
      <c r="D245" s="82" t="s">
        <v>8</v>
      </c>
      <c r="E245" s="82" t="s">
        <v>216</v>
      </c>
      <c r="F245" s="506" t="s">
        <v>402</v>
      </c>
      <c r="G245" s="124">
        <v>47.999000000000002</v>
      </c>
      <c r="H245" s="125">
        <v>15.923349999999999</v>
      </c>
      <c r="I245" s="126">
        <v>17.229669999999999</v>
      </c>
      <c r="J245" s="125">
        <f t="shared" si="153"/>
        <v>30.769330000000004</v>
      </c>
      <c r="K245" s="125">
        <f t="shared" si="154"/>
        <v>32.075650000000003</v>
      </c>
      <c r="L245" s="125">
        <f t="shared" si="154"/>
        <v>-1.3063199999999995</v>
      </c>
      <c r="M245" s="128">
        <f t="shared" si="155"/>
        <v>0.64104106335548661</v>
      </c>
      <c r="N245" s="314">
        <f t="shared" si="156"/>
        <v>0.66825663034646554</v>
      </c>
      <c r="O245" s="129">
        <f t="shared" si="157"/>
        <v>-2.7215566990978966E-2</v>
      </c>
      <c r="P245" s="128">
        <f t="shared" si="158"/>
        <v>1.0424552630817765</v>
      </c>
      <c r="Q245" s="129">
        <f t="shared" si="159"/>
        <v>-4.2455263081776537E-2</v>
      </c>
      <c r="R245" s="663">
        <v>2004</v>
      </c>
      <c r="S245" s="82" t="s">
        <v>467</v>
      </c>
      <c r="T245" s="82" t="s">
        <v>8</v>
      </c>
      <c r="U245" s="82" t="s">
        <v>216</v>
      </c>
      <c r="V245" s="506" t="s">
        <v>402</v>
      </c>
      <c r="W245" s="124">
        <v>42.709350000000001</v>
      </c>
      <c r="X245" s="125">
        <v>15.219340000000001</v>
      </c>
      <c r="Y245" s="126">
        <v>16.481649999999998</v>
      </c>
      <c r="Z245" s="125">
        <f t="shared" si="160"/>
        <v>26.227700000000002</v>
      </c>
      <c r="AA245" s="125">
        <f t="shared" si="161"/>
        <v>27.490009999999998</v>
      </c>
      <c r="AB245" s="125">
        <f t="shared" si="161"/>
        <v>-1.2623099999999976</v>
      </c>
      <c r="AC245" s="128">
        <f t="shared" si="162"/>
        <v>0.61409738148672366</v>
      </c>
      <c r="AD245" s="314">
        <f t="shared" si="163"/>
        <v>0.64365320474322363</v>
      </c>
      <c r="AE245" s="129">
        <f t="shared" si="164"/>
        <v>-2.9555823256499983E-2</v>
      </c>
      <c r="AF245" s="128">
        <f t="shared" si="165"/>
        <v>1.0481288866351222</v>
      </c>
      <c r="AG245" s="129">
        <f t="shared" si="166"/>
        <v>-4.8128886635122312E-2</v>
      </c>
      <c r="AH245" s="663">
        <v>2004</v>
      </c>
      <c r="AI245" s="82" t="s">
        <v>467</v>
      </c>
      <c r="AJ245" s="82" t="s">
        <v>8</v>
      </c>
      <c r="AK245" s="82" t="s">
        <v>216</v>
      </c>
      <c r="AL245" s="506" t="s">
        <v>402</v>
      </c>
      <c r="AM245" s="124">
        <v>42.20899</v>
      </c>
      <c r="AN245" s="125">
        <v>22.976109999999998</v>
      </c>
      <c r="AO245" s="126">
        <v>24.010770000000001</v>
      </c>
      <c r="AP245" s="124">
        <f t="shared" si="167"/>
        <v>18.198219999999999</v>
      </c>
      <c r="AQ245" s="125">
        <f t="shared" si="168"/>
        <v>19.232880000000002</v>
      </c>
      <c r="AR245" s="126">
        <f t="shared" si="168"/>
        <v>-1.0346600000000024</v>
      </c>
      <c r="AS245" s="314">
        <f t="shared" si="169"/>
        <v>0.43114559244369505</v>
      </c>
      <c r="AT245" s="314">
        <f t="shared" si="170"/>
        <v>0.45565837988542257</v>
      </c>
      <c r="AU245" s="314">
        <f t="shared" si="171"/>
        <v>-2.4512787441727517E-2</v>
      </c>
      <c r="AV245" s="128">
        <f t="shared" si="172"/>
        <v>1.0568550110944919</v>
      </c>
      <c r="AW245" s="129">
        <f t="shared" si="173"/>
        <v>-5.6855011094491793E-2</v>
      </c>
      <c r="AX245" s="663">
        <v>2004</v>
      </c>
      <c r="AY245" s="82" t="s">
        <v>467</v>
      </c>
      <c r="AZ245" s="82" t="s">
        <v>8</v>
      </c>
      <c r="BA245" s="82" t="s">
        <v>216</v>
      </c>
      <c r="BB245" s="506" t="s">
        <v>402</v>
      </c>
      <c r="BC245" s="124">
        <v>86.473299999999995</v>
      </c>
      <c r="BD245" s="125">
        <v>6.1877329999999997</v>
      </c>
      <c r="BE245" s="126">
        <v>8.2385590000000004</v>
      </c>
      <c r="BF245" s="124">
        <f t="shared" si="174"/>
        <v>78.234741</v>
      </c>
      <c r="BG245" s="125">
        <f t="shared" si="175"/>
        <v>80.285567</v>
      </c>
      <c r="BH245" s="126">
        <f t="shared" si="175"/>
        <v>-2.0508260000000007</v>
      </c>
      <c r="BI245" s="314">
        <f t="shared" si="176"/>
        <v>0.90472713542792982</v>
      </c>
      <c r="BJ245" s="314">
        <f t="shared" si="177"/>
        <v>0.92844342704626748</v>
      </c>
      <c r="BK245" s="314">
        <f t="shared" si="178"/>
        <v>-2.3716291618337694E-2</v>
      </c>
      <c r="BL245" s="128">
        <f t="shared" si="179"/>
        <v>1.0262137507427807</v>
      </c>
      <c r="BM245" s="129">
        <f t="shared" si="180"/>
        <v>-2.6213750742780637E-2</v>
      </c>
    </row>
    <row r="246" spans="1:65" ht="11.45" customHeight="1">
      <c r="A246" s="663">
        <v>1999</v>
      </c>
      <c r="B246" s="87" t="s">
        <v>518</v>
      </c>
      <c r="C246" s="82" t="s">
        <v>467</v>
      </c>
      <c r="D246" s="82" t="s">
        <v>10</v>
      </c>
      <c r="E246" s="82" t="s">
        <v>217</v>
      </c>
      <c r="F246" s="506" t="s">
        <v>402</v>
      </c>
      <c r="G246" s="124">
        <v>42.293669999999999</v>
      </c>
      <c r="H246" s="125">
        <v>12.54217</v>
      </c>
      <c r="I246" s="126">
        <v>15.22292</v>
      </c>
      <c r="J246" s="125">
        <f t="shared" si="153"/>
        <v>27.070749999999997</v>
      </c>
      <c r="K246" s="125">
        <f t="shared" si="154"/>
        <v>29.7515</v>
      </c>
      <c r="L246" s="125">
        <f t="shared" si="154"/>
        <v>-2.6807499999999997</v>
      </c>
      <c r="M246" s="128">
        <f t="shared" si="155"/>
        <v>0.64006623213355562</v>
      </c>
      <c r="N246" s="314">
        <f t="shared" si="156"/>
        <v>0.70345042177706496</v>
      </c>
      <c r="O246" s="129">
        <f t="shared" si="157"/>
        <v>-6.3384189643509295E-2</v>
      </c>
      <c r="P246" s="128">
        <f t="shared" si="158"/>
        <v>1.0990275481839256</v>
      </c>
      <c r="Q246" s="129">
        <f t="shared" si="159"/>
        <v>-9.9027548183925451E-2</v>
      </c>
      <c r="R246" s="663">
        <v>1999</v>
      </c>
      <c r="S246" s="82" t="s">
        <v>467</v>
      </c>
      <c r="T246" s="82" t="s">
        <v>10</v>
      </c>
      <c r="U246" s="82" t="s">
        <v>217</v>
      </c>
      <c r="V246" s="506" t="s">
        <v>402</v>
      </c>
      <c r="W246" s="124">
        <v>37.762500000000003</v>
      </c>
      <c r="X246" s="125">
        <v>11.21988</v>
      </c>
      <c r="Y246" s="126">
        <v>13.61914</v>
      </c>
      <c r="Z246" s="125">
        <f t="shared" si="160"/>
        <v>24.143360000000001</v>
      </c>
      <c r="AA246" s="125">
        <f t="shared" si="161"/>
        <v>26.542620000000003</v>
      </c>
      <c r="AB246" s="125">
        <f t="shared" si="161"/>
        <v>-2.3992599999999999</v>
      </c>
      <c r="AC246" s="128">
        <f t="shared" si="162"/>
        <v>0.63934750082754055</v>
      </c>
      <c r="AD246" s="314">
        <f t="shared" si="163"/>
        <v>0.70288301886792459</v>
      </c>
      <c r="AE246" s="129">
        <f t="shared" si="164"/>
        <v>-6.3535518040383973E-2</v>
      </c>
      <c r="AF246" s="128">
        <f t="shared" si="165"/>
        <v>1.0993755633018769</v>
      </c>
      <c r="AG246" s="129">
        <f t="shared" si="166"/>
        <v>-9.9375563301876788E-2</v>
      </c>
      <c r="AH246" s="663">
        <v>1999</v>
      </c>
      <c r="AI246" s="82" t="s">
        <v>467</v>
      </c>
      <c r="AJ246" s="82" t="s">
        <v>10</v>
      </c>
      <c r="AK246" s="82" t="s">
        <v>217</v>
      </c>
      <c r="AL246" s="506" t="s">
        <v>402</v>
      </c>
      <c r="AM246" s="124">
        <v>36.589509999999997</v>
      </c>
      <c r="AN246" s="125">
        <v>17.617509999999999</v>
      </c>
      <c r="AO246" s="126">
        <v>20.48667</v>
      </c>
      <c r="AP246" s="124">
        <f t="shared" si="167"/>
        <v>16.102839999999997</v>
      </c>
      <c r="AQ246" s="125">
        <f t="shared" si="168"/>
        <v>18.971999999999998</v>
      </c>
      <c r="AR246" s="126">
        <f t="shared" si="168"/>
        <v>-2.8691600000000008</v>
      </c>
      <c r="AS246" s="314">
        <f t="shared" si="169"/>
        <v>0.44009444236886469</v>
      </c>
      <c r="AT246" s="314">
        <f t="shared" si="170"/>
        <v>0.5185092667269936</v>
      </c>
      <c r="AU246" s="314">
        <f t="shared" si="171"/>
        <v>-7.8414824358128896E-2</v>
      </c>
      <c r="AV246" s="128">
        <f t="shared" si="172"/>
        <v>1.1781772656251941</v>
      </c>
      <c r="AW246" s="129">
        <f t="shared" si="173"/>
        <v>-0.17817726562519415</v>
      </c>
      <c r="AX246" s="663">
        <v>1999</v>
      </c>
      <c r="AY246" s="82" t="s">
        <v>467</v>
      </c>
      <c r="AZ246" s="82" t="s">
        <v>10</v>
      </c>
      <c r="BA246" s="82" t="s">
        <v>217</v>
      </c>
      <c r="BB246" s="506" t="s">
        <v>402</v>
      </c>
      <c r="BC246" s="124">
        <v>82.677989999999994</v>
      </c>
      <c r="BD246" s="125">
        <v>6.9643449999999998</v>
      </c>
      <c r="BE246" s="126">
        <v>10.75563</v>
      </c>
      <c r="BF246" s="124">
        <f t="shared" si="174"/>
        <v>71.922359999999998</v>
      </c>
      <c r="BG246" s="125">
        <f t="shared" si="175"/>
        <v>75.713645</v>
      </c>
      <c r="BH246" s="126">
        <f t="shared" si="175"/>
        <v>-3.7912850000000002</v>
      </c>
      <c r="BI246" s="314">
        <f t="shared" si="176"/>
        <v>0.86990939184660876</v>
      </c>
      <c r="BJ246" s="314">
        <f t="shared" si="177"/>
        <v>0.91576542922729498</v>
      </c>
      <c r="BK246" s="314">
        <f t="shared" si="178"/>
        <v>-4.5856037380686207E-2</v>
      </c>
      <c r="BL246" s="128">
        <f t="shared" si="179"/>
        <v>1.0527135789203803</v>
      </c>
      <c r="BM246" s="129">
        <f t="shared" si="180"/>
        <v>-5.2713578920380262E-2</v>
      </c>
    </row>
    <row r="247" spans="1:65" ht="11.45" customHeight="1">
      <c r="A247" s="663">
        <v>1995</v>
      </c>
      <c r="B247" s="87" t="s">
        <v>518</v>
      </c>
      <c r="C247" s="82" t="s">
        <v>467</v>
      </c>
      <c r="D247" s="82" t="s">
        <v>12</v>
      </c>
      <c r="E247" s="82" t="s">
        <v>218</v>
      </c>
      <c r="F247" s="506" t="s">
        <v>402</v>
      </c>
      <c r="G247" s="124">
        <v>52.247909999999997</v>
      </c>
      <c r="H247" s="125">
        <v>19.245539999999998</v>
      </c>
      <c r="I247" s="126">
        <v>17.62867</v>
      </c>
      <c r="J247" s="125">
        <f t="shared" si="153"/>
        <v>34.619239999999998</v>
      </c>
      <c r="K247" s="125">
        <f t="shared" si="154"/>
        <v>33.002369999999999</v>
      </c>
      <c r="L247" s="125">
        <f t="shared" si="154"/>
        <v>1.6168699999999987</v>
      </c>
      <c r="M247" s="128">
        <f t="shared" si="155"/>
        <v>0.66259569043048805</v>
      </c>
      <c r="N247" s="314">
        <f t="shared" si="156"/>
        <v>0.63164957220298379</v>
      </c>
      <c r="O247" s="129">
        <f t="shared" si="157"/>
        <v>3.0946118227504198E-2</v>
      </c>
      <c r="P247" s="128">
        <f t="shared" si="158"/>
        <v>0.95329562405182788</v>
      </c>
      <c r="Q247" s="129">
        <f t="shared" si="159"/>
        <v>4.6704375948172137E-2</v>
      </c>
      <c r="R247" s="663">
        <v>1995</v>
      </c>
      <c r="S247" s="82" t="s">
        <v>467</v>
      </c>
      <c r="T247" s="82" t="s">
        <v>12</v>
      </c>
      <c r="U247" s="82" t="s">
        <v>218</v>
      </c>
      <c r="V247" s="506" t="s">
        <v>402</v>
      </c>
      <c r="W247" s="124">
        <v>48.075789999999998</v>
      </c>
      <c r="X247" s="125">
        <v>17.329719999999998</v>
      </c>
      <c r="Y247" s="126">
        <v>15.76225</v>
      </c>
      <c r="Z247" s="125">
        <f t="shared" si="160"/>
        <v>32.313539999999996</v>
      </c>
      <c r="AA247" s="125">
        <f t="shared" si="161"/>
        <v>30.74607</v>
      </c>
      <c r="AB247" s="125">
        <f t="shared" si="161"/>
        <v>1.5674699999999984</v>
      </c>
      <c r="AC247" s="128">
        <f t="shared" si="162"/>
        <v>0.67213747293596215</v>
      </c>
      <c r="AD247" s="314">
        <f t="shared" si="163"/>
        <v>0.63953332852148659</v>
      </c>
      <c r="AE247" s="129">
        <f t="shared" si="164"/>
        <v>3.2604144414475525E-2</v>
      </c>
      <c r="AF247" s="128">
        <f t="shared" si="165"/>
        <v>0.95149185140346748</v>
      </c>
      <c r="AG247" s="129">
        <f t="shared" si="166"/>
        <v>4.8508148596532553E-2</v>
      </c>
      <c r="AH247" s="663">
        <v>1995</v>
      </c>
      <c r="AI247" s="82" t="s">
        <v>467</v>
      </c>
      <c r="AJ247" s="82" t="s">
        <v>12</v>
      </c>
      <c r="AK247" s="82" t="s">
        <v>218</v>
      </c>
      <c r="AL247" s="506" t="s">
        <v>402</v>
      </c>
      <c r="AM247" s="124">
        <v>47.560929999999999</v>
      </c>
      <c r="AN247" s="125">
        <v>25.092089999999999</v>
      </c>
      <c r="AO247" s="126">
        <v>22.963550000000001</v>
      </c>
      <c r="AP247" s="124">
        <f t="shared" si="167"/>
        <v>24.597379999999998</v>
      </c>
      <c r="AQ247" s="125">
        <f t="shared" si="168"/>
        <v>22.46884</v>
      </c>
      <c r="AR247" s="126">
        <f t="shared" si="168"/>
        <v>2.1285399999999974</v>
      </c>
      <c r="AS247" s="314">
        <f t="shared" si="169"/>
        <v>0.51717617800997584</v>
      </c>
      <c r="AT247" s="314">
        <f t="shared" si="170"/>
        <v>0.47242221714335697</v>
      </c>
      <c r="AU247" s="314">
        <f t="shared" si="171"/>
        <v>4.4753960866618828E-2</v>
      </c>
      <c r="AV247" s="128">
        <f t="shared" si="172"/>
        <v>0.91346476738579485</v>
      </c>
      <c r="AW247" s="129">
        <f t="shared" si="173"/>
        <v>8.6535232614205163E-2</v>
      </c>
      <c r="AX247" s="663">
        <v>1995</v>
      </c>
      <c r="AY247" s="82" t="s">
        <v>467</v>
      </c>
      <c r="AZ247" s="82" t="s">
        <v>12</v>
      </c>
      <c r="BA247" s="82" t="s">
        <v>218</v>
      </c>
      <c r="BB247" s="506" t="s">
        <v>402</v>
      </c>
      <c r="BC247" s="124">
        <v>86.922650000000004</v>
      </c>
      <c r="BD247" s="125">
        <v>14.72847</v>
      </c>
      <c r="BE247" s="126">
        <v>14.15033</v>
      </c>
      <c r="BF247" s="124">
        <f t="shared" si="174"/>
        <v>72.772320000000008</v>
      </c>
      <c r="BG247" s="125">
        <f t="shared" si="175"/>
        <v>72.194180000000003</v>
      </c>
      <c r="BH247" s="126">
        <f t="shared" si="175"/>
        <v>0.57813999999999943</v>
      </c>
      <c r="BI247" s="314">
        <f t="shared" si="176"/>
        <v>0.83720779336571083</v>
      </c>
      <c r="BJ247" s="314">
        <f t="shared" si="177"/>
        <v>0.83055659255671566</v>
      </c>
      <c r="BK247" s="314">
        <f t="shared" si="178"/>
        <v>6.6512008089951169E-3</v>
      </c>
      <c r="BL247" s="128">
        <f t="shared" si="179"/>
        <v>0.99205549582588537</v>
      </c>
      <c r="BM247" s="129">
        <f t="shared" si="180"/>
        <v>7.9445041741145455E-3</v>
      </c>
    </row>
    <row r="248" spans="1:65" ht="11.45" customHeight="1">
      <c r="A248" s="664">
        <v>1992</v>
      </c>
      <c r="B248" s="90" t="s">
        <v>518</v>
      </c>
      <c r="C248" s="119" t="s">
        <v>467</v>
      </c>
      <c r="D248" s="119" t="s">
        <v>14</v>
      </c>
      <c r="E248" s="119" t="s">
        <v>219</v>
      </c>
      <c r="F248" s="496" t="s">
        <v>401</v>
      </c>
      <c r="G248" s="152">
        <v>43.043729999999996</v>
      </c>
      <c r="H248" s="153">
        <v>12.335559999999999</v>
      </c>
      <c r="I248" s="154">
        <v>12.335559999999999</v>
      </c>
      <c r="J248" s="153">
        <f t="shared" si="153"/>
        <v>30.708169999999996</v>
      </c>
      <c r="K248" s="153">
        <f t="shared" si="154"/>
        <v>30.708169999999996</v>
      </c>
      <c r="L248" s="153"/>
      <c r="M248" s="156">
        <f t="shared" si="155"/>
        <v>0.71341795889900805</v>
      </c>
      <c r="N248" s="155">
        <f t="shared" si="156"/>
        <v>0.71341795889900805</v>
      </c>
      <c r="O248" s="157"/>
      <c r="P248" s="156">
        <f t="shared" si="158"/>
        <v>1</v>
      </c>
      <c r="Q248" s="157"/>
      <c r="R248" s="664">
        <v>1992</v>
      </c>
      <c r="S248" s="119" t="s">
        <v>467</v>
      </c>
      <c r="T248" s="119" t="s">
        <v>14</v>
      </c>
      <c r="U248" s="119" t="s">
        <v>219</v>
      </c>
      <c r="V248" s="496" t="s">
        <v>401</v>
      </c>
      <c r="W248" s="152">
        <v>39.225969999999997</v>
      </c>
      <c r="X248" s="153">
        <v>10.2415</v>
      </c>
      <c r="Y248" s="154">
        <v>10.2415</v>
      </c>
      <c r="Z248" s="153">
        <f t="shared" si="160"/>
        <v>28.984469999999995</v>
      </c>
      <c r="AA248" s="153">
        <f t="shared" si="161"/>
        <v>28.984469999999995</v>
      </c>
      <c r="AB248" s="153"/>
      <c r="AC248" s="156">
        <f t="shared" si="162"/>
        <v>0.7389102168792766</v>
      </c>
      <c r="AD248" s="155">
        <f t="shared" si="163"/>
        <v>0.7389102168792766</v>
      </c>
      <c r="AE248" s="157"/>
      <c r="AF248" s="156">
        <f t="shared" si="165"/>
        <v>1</v>
      </c>
      <c r="AG248" s="157"/>
      <c r="AH248" s="664">
        <v>1992</v>
      </c>
      <c r="AI248" s="119" t="s">
        <v>467</v>
      </c>
      <c r="AJ248" s="119" t="s">
        <v>14</v>
      </c>
      <c r="AK248" s="119" t="s">
        <v>219</v>
      </c>
      <c r="AL248" s="496" t="s">
        <v>401</v>
      </c>
      <c r="AM248" s="152">
        <v>38.84243</v>
      </c>
      <c r="AN248" s="153">
        <v>13.275090000000001</v>
      </c>
      <c r="AO248" s="154">
        <v>13.275090000000001</v>
      </c>
      <c r="AP248" s="152">
        <f t="shared" si="167"/>
        <v>25.567340000000002</v>
      </c>
      <c r="AQ248" s="153">
        <f t="shared" si="168"/>
        <v>25.567340000000002</v>
      </c>
      <c r="AR248" s="154"/>
      <c r="AS248" s="155">
        <f t="shared" si="169"/>
        <v>0.6582322475705048</v>
      </c>
      <c r="AT248" s="155">
        <f t="shared" si="170"/>
        <v>0.6582322475705048</v>
      </c>
      <c r="AU248" s="155"/>
      <c r="AV248" s="156">
        <f t="shared" si="172"/>
        <v>1</v>
      </c>
      <c r="AW248" s="157"/>
      <c r="AX248" s="664">
        <v>1992</v>
      </c>
      <c r="AY248" s="119" t="s">
        <v>467</v>
      </c>
      <c r="AZ248" s="119" t="s">
        <v>14</v>
      </c>
      <c r="BA248" s="119" t="s">
        <v>219</v>
      </c>
      <c r="BB248" s="496" t="s">
        <v>401</v>
      </c>
      <c r="BC248" s="152">
        <v>84.942700000000002</v>
      </c>
      <c r="BD248" s="153">
        <v>23.012419999999999</v>
      </c>
      <c r="BE248" s="154">
        <v>23.012419999999999</v>
      </c>
      <c r="BF248" s="152">
        <f t="shared" si="174"/>
        <v>61.930280000000003</v>
      </c>
      <c r="BG248" s="153">
        <f t="shared" si="175"/>
        <v>61.930280000000003</v>
      </c>
      <c r="BH248" s="154"/>
      <c r="BI248" s="155">
        <f t="shared" si="176"/>
        <v>0.72908301713978951</v>
      </c>
      <c r="BJ248" s="155">
        <f t="shared" si="177"/>
        <v>0.72908301713978951</v>
      </c>
      <c r="BK248" s="155"/>
      <c r="BL248" s="156">
        <f t="shared" si="179"/>
        <v>1</v>
      </c>
      <c r="BM248" s="157"/>
    </row>
    <row r="249" spans="1:65" ht="11.45" customHeight="1">
      <c r="A249" s="665">
        <v>1986</v>
      </c>
      <c r="B249" s="101" t="s">
        <v>518</v>
      </c>
      <c r="C249" s="158" t="s">
        <v>467</v>
      </c>
      <c r="D249" s="158" t="s">
        <v>16</v>
      </c>
      <c r="E249" s="158" t="s">
        <v>220</v>
      </c>
      <c r="F249" s="497" t="s">
        <v>401</v>
      </c>
      <c r="G249" s="159">
        <v>30.276620000000001</v>
      </c>
      <c r="H249" s="160">
        <v>16.957129999999999</v>
      </c>
      <c r="I249" s="161">
        <v>16.957129999999999</v>
      </c>
      <c r="J249" s="160">
        <f t="shared" si="153"/>
        <v>13.319490000000002</v>
      </c>
      <c r="K249" s="160">
        <f t="shared" si="154"/>
        <v>13.319490000000002</v>
      </c>
      <c r="L249" s="160"/>
      <c r="M249" s="163">
        <f t="shared" si="155"/>
        <v>0.43992658361468356</v>
      </c>
      <c r="N249" s="162">
        <f t="shared" si="156"/>
        <v>0.43992658361468356</v>
      </c>
      <c r="O249" s="164"/>
      <c r="P249" s="163">
        <f t="shared" si="158"/>
        <v>1</v>
      </c>
      <c r="Q249" s="164"/>
      <c r="R249" s="665">
        <v>1986</v>
      </c>
      <c r="S249" s="158" t="s">
        <v>467</v>
      </c>
      <c r="T249" s="158" t="s">
        <v>16</v>
      </c>
      <c r="U249" s="158" t="s">
        <v>220</v>
      </c>
      <c r="V249" s="497" t="s">
        <v>401</v>
      </c>
      <c r="W249" s="159">
        <v>25.5426</v>
      </c>
      <c r="X249" s="160">
        <v>13.18458</v>
      </c>
      <c r="Y249" s="161">
        <v>13.18458</v>
      </c>
      <c r="Z249" s="160">
        <f t="shared" si="160"/>
        <v>12.35802</v>
      </c>
      <c r="AA249" s="160">
        <f t="shared" si="161"/>
        <v>12.35802</v>
      </c>
      <c r="AB249" s="160"/>
      <c r="AC249" s="163">
        <f t="shared" si="162"/>
        <v>0.48381997134199334</v>
      </c>
      <c r="AD249" s="162">
        <f t="shared" si="163"/>
        <v>0.48381997134199334</v>
      </c>
      <c r="AE249" s="164"/>
      <c r="AF249" s="163">
        <f t="shared" si="165"/>
        <v>1</v>
      </c>
      <c r="AG249" s="164"/>
      <c r="AH249" s="665">
        <v>1986</v>
      </c>
      <c r="AI249" s="158" t="s">
        <v>467</v>
      </c>
      <c r="AJ249" s="158" t="s">
        <v>16</v>
      </c>
      <c r="AK249" s="158" t="s">
        <v>220</v>
      </c>
      <c r="AL249" s="497" t="s">
        <v>401</v>
      </c>
      <c r="AM249" s="159">
        <v>26.913029999999999</v>
      </c>
      <c r="AN249" s="160">
        <v>19.727509999999999</v>
      </c>
      <c r="AO249" s="161">
        <v>19.727509999999999</v>
      </c>
      <c r="AP249" s="159">
        <f t="shared" si="167"/>
        <v>7.1855200000000004</v>
      </c>
      <c r="AQ249" s="160">
        <f t="shared" si="168"/>
        <v>7.1855200000000004</v>
      </c>
      <c r="AR249" s="161"/>
      <c r="AS249" s="162">
        <f t="shared" si="169"/>
        <v>0.26699037603718351</v>
      </c>
      <c r="AT249" s="162">
        <f t="shared" si="170"/>
        <v>0.26699037603718351</v>
      </c>
      <c r="AU249" s="162"/>
      <c r="AV249" s="163">
        <f t="shared" si="172"/>
        <v>1</v>
      </c>
      <c r="AW249" s="164"/>
      <c r="AX249" s="665">
        <v>1986</v>
      </c>
      <c r="AY249" s="158" t="s">
        <v>467</v>
      </c>
      <c r="AZ249" s="158" t="s">
        <v>16</v>
      </c>
      <c r="BA249" s="158" t="s">
        <v>220</v>
      </c>
      <c r="BB249" s="497" t="s">
        <v>401</v>
      </c>
      <c r="BC249" s="159">
        <v>69.713620000000006</v>
      </c>
      <c r="BD249" s="160">
        <v>31.183109999999999</v>
      </c>
      <c r="BE249" s="161">
        <v>31.183109999999999</v>
      </c>
      <c r="BF249" s="159">
        <f t="shared" si="174"/>
        <v>38.530510000000007</v>
      </c>
      <c r="BG249" s="160">
        <f t="shared" si="175"/>
        <v>38.530510000000007</v>
      </c>
      <c r="BH249" s="161"/>
      <c r="BI249" s="162">
        <f t="shared" si="176"/>
        <v>0.55269701960678563</v>
      </c>
      <c r="BJ249" s="162">
        <f t="shared" si="177"/>
        <v>0.55269701960678563</v>
      </c>
      <c r="BK249" s="162"/>
      <c r="BL249" s="163">
        <f t="shared" si="179"/>
        <v>1</v>
      </c>
      <c r="BM249" s="164"/>
    </row>
    <row r="250" spans="1:65" s="97" customFormat="1" ht="11.45" customHeight="1">
      <c r="A250" s="661">
        <v>1997</v>
      </c>
      <c r="B250" s="88" t="s">
        <v>518</v>
      </c>
      <c r="C250" s="117" t="s">
        <v>468</v>
      </c>
      <c r="D250" s="117" t="s">
        <v>12</v>
      </c>
      <c r="E250" s="117" t="s">
        <v>221</v>
      </c>
      <c r="F250" s="505" t="s">
        <v>313</v>
      </c>
      <c r="G250" s="545">
        <v>28.92671</v>
      </c>
      <c r="H250" s="546">
        <v>13.63147</v>
      </c>
      <c r="I250" s="547">
        <v>14.406370000000001</v>
      </c>
      <c r="J250" s="124">
        <f t="shared" si="153"/>
        <v>14.520339999999999</v>
      </c>
      <c r="K250" s="125">
        <f t="shared" si="154"/>
        <v>15.29524</v>
      </c>
      <c r="L250" s="126">
        <f t="shared" si="154"/>
        <v>-0.77490000000000059</v>
      </c>
      <c r="M250" s="314">
        <f t="shared" si="155"/>
        <v>0.5019699786114632</v>
      </c>
      <c r="N250" s="314">
        <f t="shared" si="156"/>
        <v>0.52875836899529882</v>
      </c>
      <c r="O250" s="314">
        <f t="shared" si="157"/>
        <v>-2.6788390383835584E-2</v>
      </c>
      <c r="P250" s="128">
        <f t="shared" si="158"/>
        <v>1.0533665189658095</v>
      </c>
      <c r="Q250" s="129">
        <f t="shared" ref="Q250:Q251" si="181">(H250-I250)/(G250-I250)</f>
        <v>-5.3366518965809386E-2</v>
      </c>
      <c r="R250" s="117">
        <v>1997</v>
      </c>
      <c r="S250" s="117" t="s">
        <v>468</v>
      </c>
      <c r="T250" s="117" t="s">
        <v>12</v>
      </c>
      <c r="U250" s="117" t="s">
        <v>221</v>
      </c>
      <c r="V250" s="505" t="s">
        <v>313</v>
      </c>
      <c r="W250" s="545">
        <v>24.278939999999999</v>
      </c>
      <c r="X250" s="546">
        <v>11.41245</v>
      </c>
      <c r="Y250" s="547">
        <v>12.35163</v>
      </c>
      <c r="Z250" s="124">
        <f t="shared" si="160"/>
        <v>11.927309999999999</v>
      </c>
      <c r="AA250" s="125">
        <f t="shared" si="161"/>
        <v>12.866489999999999</v>
      </c>
      <c r="AB250" s="126">
        <f t="shared" si="161"/>
        <v>-0.93918000000000035</v>
      </c>
      <c r="AC250" s="314">
        <f t="shared" si="162"/>
        <v>0.49126156248996039</v>
      </c>
      <c r="AD250" s="314">
        <f t="shared" si="163"/>
        <v>0.52994447039285897</v>
      </c>
      <c r="AE250" s="314">
        <f t="shared" si="164"/>
        <v>-3.8682907902898578E-2</v>
      </c>
      <c r="AF250" s="128">
        <f t="shared" si="165"/>
        <v>1.07874197954107</v>
      </c>
      <c r="AG250" s="129">
        <f t="shared" ref="AG250:AG251" si="182">(X250-Y250)/(W250-Y250)</f>
        <v>-7.8741979541070067E-2</v>
      </c>
      <c r="AH250" s="117">
        <v>1997</v>
      </c>
      <c r="AI250" s="117" t="s">
        <v>468</v>
      </c>
      <c r="AJ250" s="117" t="s">
        <v>12</v>
      </c>
      <c r="AK250" s="117" t="s">
        <v>221</v>
      </c>
      <c r="AL250" s="505" t="s">
        <v>313</v>
      </c>
      <c r="AM250" s="545">
        <v>25.385059999999999</v>
      </c>
      <c r="AN250" s="546">
        <v>15.687799999999999</v>
      </c>
      <c r="AO250" s="547">
        <v>17.179449999999999</v>
      </c>
      <c r="AP250" s="124">
        <f t="shared" si="167"/>
        <v>8.2056100000000001</v>
      </c>
      <c r="AQ250" s="125">
        <f t="shared" si="168"/>
        <v>9.69726</v>
      </c>
      <c r="AR250" s="126">
        <f t="shared" si="168"/>
        <v>-1.4916499999999999</v>
      </c>
      <c r="AS250" s="314">
        <f t="shared" si="169"/>
        <v>0.32324564133391848</v>
      </c>
      <c r="AT250" s="314">
        <f t="shared" si="170"/>
        <v>0.38200658182411229</v>
      </c>
      <c r="AU250" s="314">
        <f t="shared" si="171"/>
        <v>-5.8760940490193835E-2</v>
      </c>
      <c r="AV250" s="128">
        <f t="shared" si="172"/>
        <v>1.1817841696107907</v>
      </c>
      <c r="AW250" s="129">
        <f t="shared" ref="AW250:AW251" si="183">(AN250-AO250)/(AM250-AO250)</f>
        <v>-0.18178416961079066</v>
      </c>
      <c r="AX250" s="117">
        <v>1997</v>
      </c>
      <c r="AY250" s="117" t="s">
        <v>468</v>
      </c>
      <c r="AZ250" s="117" t="s">
        <v>12</v>
      </c>
      <c r="BA250" s="117" t="s">
        <v>221</v>
      </c>
      <c r="BB250" s="505" t="s">
        <v>313</v>
      </c>
      <c r="BC250" s="545">
        <v>59.118319999999997</v>
      </c>
      <c r="BD250" s="546">
        <v>20.672930000000001</v>
      </c>
      <c r="BE250" s="547">
        <v>19.21668</v>
      </c>
      <c r="BF250" s="124">
        <f t="shared" si="174"/>
        <v>39.90164</v>
      </c>
      <c r="BG250" s="125">
        <f t="shared" si="175"/>
        <v>38.445389999999996</v>
      </c>
      <c r="BH250" s="126">
        <f t="shared" si="175"/>
        <v>1.4562500000000007</v>
      </c>
      <c r="BI250" s="314">
        <f t="shared" si="176"/>
        <v>0.67494543146692942</v>
      </c>
      <c r="BJ250" s="314">
        <f t="shared" si="177"/>
        <v>0.65031262728710826</v>
      </c>
      <c r="BK250" s="314">
        <f t="shared" si="178"/>
        <v>2.463280417982109E-2</v>
      </c>
      <c r="BL250" s="128">
        <f t="shared" si="179"/>
        <v>0.96350400635161848</v>
      </c>
      <c r="BM250" s="129">
        <f t="shared" ref="BM250:BM251" si="184">(BD250-BE250)/(BC250-BE250)</f>
        <v>3.6495993648381388E-2</v>
      </c>
    </row>
    <row r="251" spans="1:65" s="97" customFormat="1" ht="11.45" customHeight="1">
      <c r="A251" s="662">
        <v>1995</v>
      </c>
      <c r="B251" s="91" t="s">
        <v>518</v>
      </c>
      <c r="C251" s="121" t="s">
        <v>468</v>
      </c>
      <c r="D251" s="121" t="s">
        <v>12</v>
      </c>
      <c r="E251" s="121" t="s">
        <v>222</v>
      </c>
      <c r="F251" s="507" t="s">
        <v>313</v>
      </c>
      <c r="G251" s="551">
        <v>28.88053</v>
      </c>
      <c r="H251" s="552">
        <v>13.74966</v>
      </c>
      <c r="I251" s="553">
        <v>15.18923</v>
      </c>
      <c r="J251" s="337">
        <f t="shared" si="153"/>
        <v>13.6913</v>
      </c>
      <c r="K251" s="338">
        <f t="shared" si="154"/>
        <v>15.13087</v>
      </c>
      <c r="L251" s="525">
        <f t="shared" si="154"/>
        <v>-1.4395699999999998</v>
      </c>
      <c r="M251" s="341">
        <f t="shared" si="155"/>
        <v>0.47406678478545927</v>
      </c>
      <c r="N251" s="341">
        <f t="shared" si="156"/>
        <v>0.5239124766754627</v>
      </c>
      <c r="O251" s="341">
        <f t="shared" si="157"/>
        <v>-4.9845691890003395E-2</v>
      </c>
      <c r="P251" s="526">
        <f t="shared" si="158"/>
        <v>1.1051448730215538</v>
      </c>
      <c r="Q251" s="527">
        <f t="shared" si="181"/>
        <v>-0.10514487302155381</v>
      </c>
      <c r="R251" s="121">
        <v>1995</v>
      </c>
      <c r="S251" s="121" t="s">
        <v>468</v>
      </c>
      <c r="T251" s="121" t="s">
        <v>12</v>
      </c>
      <c r="U251" s="121" t="s">
        <v>222</v>
      </c>
      <c r="V251" s="507" t="s">
        <v>313</v>
      </c>
      <c r="W251" s="551">
        <v>23.97316</v>
      </c>
      <c r="X251" s="552">
        <v>10.846550000000001</v>
      </c>
      <c r="Y251" s="553">
        <v>12.21008</v>
      </c>
      <c r="Z251" s="337">
        <f t="shared" si="160"/>
        <v>11.76308</v>
      </c>
      <c r="AA251" s="338">
        <f t="shared" si="161"/>
        <v>13.126609999999999</v>
      </c>
      <c r="AB251" s="525">
        <f t="shared" si="161"/>
        <v>-1.363529999999999</v>
      </c>
      <c r="AC251" s="341">
        <f t="shared" si="162"/>
        <v>0.49067707386093451</v>
      </c>
      <c r="AD251" s="341">
        <f t="shared" si="163"/>
        <v>0.54755443170612461</v>
      </c>
      <c r="AE251" s="341">
        <f t="shared" si="164"/>
        <v>-5.6877357845190164E-2</v>
      </c>
      <c r="AF251" s="526">
        <f t="shared" si="165"/>
        <v>1.1159160696008188</v>
      </c>
      <c r="AG251" s="527">
        <f t="shared" si="182"/>
        <v>-0.11591606960081875</v>
      </c>
      <c r="AH251" s="121">
        <v>1995</v>
      </c>
      <c r="AI251" s="121" t="s">
        <v>468</v>
      </c>
      <c r="AJ251" s="121" t="s">
        <v>12</v>
      </c>
      <c r="AK251" s="121" t="s">
        <v>222</v>
      </c>
      <c r="AL251" s="507" t="s">
        <v>313</v>
      </c>
      <c r="AM251" s="551">
        <v>24.325880000000002</v>
      </c>
      <c r="AN251" s="552">
        <v>16.10126</v>
      </c>
      <c r="AO251" s="553">
        <v>19.11026</v>
      </c>
      <c r="AP251" s="337">
        <f t="shared" si="167"/>
        <v>5.2156200000000013</v>
      </c>
      <c r="AQ251" s="338">
        <f t="shared" si="168"/>
        <v>8.2246200000000016</v>
      </c>
      <c r="AR251" s="525">
        <f t="shared" si="168"/>
        <v>-3.0090000000000003</v>
      </c>
      <c r="AS251" s="341">
        <f t="shared" si="169"/>
        <v>0.21440622086436342</v>
      </c>
      <c r="AT251" s="341">
        <f t="shared" si="170"/>
        <v>0.33810164318824237</v>
      </c>
      <c r="AU251" s="341">
        <f t="shared" si="171"/>
        <v>-0.12369542232387894</v>
      </c>
      <c r="AV251" s="526">
        <f t="shared" si="172"/>
        <v>1.5769208646335431</v>
      </c>
      <c r="AW251" s="527">
        <f t="shared" si="183"/>
        <v>-0.57692086463354297</v>
      </c>
      <c r="AX251" s="121">
        <v>1995</v>
      </c>
      <c r="AY251" s="121" t="s">
        <v>468</v>
      </c>
      <c r="AZ251" s="121" t="s">
        <v>12</v>
      </c>
      <c r="BA251" s="121" t="s">
        <v>222</v>
      </c>
      <c r="BB251" s="507" t="s">
        <v>313</v>
      </c>
      <c r="BC251" s="551">
        <v>63.776600000000002</v>
      </c>
      <c r="BD251" s="552">
        <v>23.689350000000001</v>
      </c>
      <c r="BE251" s="553">
        <v>22.190670000000001</v>
      </c>
      <c r="BF251" s="337">
        <f t="shared" si="174"/>
        <v>41.585930000000005</v>
      </c>
      <c r="BG251" s="338">
        <f t="shared" si="175"/>
        <v>40.087249999999997</v>
      </c>
      <c r="BH251" s="525">
        <f t="shared" si="175"/>
        <v>1.4986800000000002</v>
      </c>
      <c r="BI251" s="341">
        <f t="shared" si="176"/>
        <v>0.65205624006296981</v>
      </c>
      <c r="BJ251" s="341">
        <f t="shared" si="177"/>
        <v>0.62855733921218748</v>
      </c>
      <c r="BK251" s="341">
        <f t="shared" si="178"/>
        <v>2.3498900850782264E-2</v>
      </c>
      <c r="BL251" s="526">
        <f t="shared" si="179"/>
        <v>0.96396184959672637</v>
      </c>
      <c r="BM251" s="527">
        <f t="shared" si="184"/>
        <v>3.603815040327342E-2</v>
      </c>
    </row>
    <row r="252" spans="1:65" ht="11.45" customHeight="1">
      <c r="A252" s="664">
        <v>2013</v>
      </c>
      <c r="B252" s="90" t="s">
        <v>515</v>
      </c>
      <c r="C252" s="119" t="s">
        <v>469</v>
      </c>
      <c r="D252" s="119" t="s">
        <v>20</v>
      </c>
      <c r="E252" s="119" t="s">
        <v>223</v>
      </c>
      <c r="F252" s="496" t="s">
        <v>401</v>
      </c>
      <c r="G252" s="152">
        <v>39.966369999999998</v>
      </c>
      <c r="H252" s="153">
        <v>19.51022</v>
      </c>
      <c r="I252" s="154">
        <v>19.51022</v>
      </c>
      <c r="J252" s="152">
        <f t="shared" si="153"/>
        <v>20.456149999999997</v>
      </c>
      <c r="K252" s="153">
        <f t="shared" si="154"/>
        <v>20.456149999999997</v>
      </c>
      <c r="L252" s="154"/>
      <c r="M252" s="544">
        <f t="shared" si="155"/>
        <v>0.51183407449813423</v>
      </c>
      <c r="N252" s="544">
        <f t="shared" si="156"/>
        <v>0.51183407449813423</v>
      </c>
      <c r="O252" s="544"/>
      <c r="P252" s="156">
        <f t="shared" si="158"/>
        <v>1</v>
      </c>
      <c r="Q252" s="157"/>
      <c r="R252" s="119">
        <v>2013</v>
      </c>
      <c r="S252" s="119" t="s">
        <v>469</v>
      </c>
      <c r="T252" s="119" t="s">
        <v>20</v>
      </c>
      <c r="U252" s="119" t="s">
        <v>223</v>
      </c>
      <c r="V252" s="496" t="s">
        <v>401</v>
      </c>
      <c r="W252" s="152">
        <v>32.776539999999997</v>
      </c>
      <c r="X252" s="153">
        <v>17.864719999999998</v>
      </c>
      <c r="Y252" s="154">
        <v>17.864719999999998</v>
      </c>
      <c r="Z252" s="152">
        <f t="shared" si="160"/>
        <v>14.911819999999999</v>
      </c>
      <c r="AA252" s="153">
        <f t="shared" si="161"/>
        <v>14.911819999999999</v>
      </c>
      <c r="AB252" s="154"/>
      <c r="AC252" s="544">
        <f t="shared" si="162"/>
        <v>0.45495406165507402</v>
      </c>
      <c r="AD252" s="544">
        <f t="shared" si="163"/>
        <v>0.45495406165507402</v>
      </c>
      <c r="AE252" s="544"/>
      <c r="AF252" s="156">
        <f t="shared" si="165"/>
        <v>1</v>
      </c>
      <c r="AG252" s="157"/>
      <c r="AH252" s="119">
        <v>2013</v>
      </c>
      <c r="AI252" s="119" t="s">
        <v>469</v>
      </c>
      <c r="AJ252" s="119" t="s">
        <v>20</v>
      </c>
      <c r="AK252" s="119" t="s">
        <v>223</v>
      </c>
      <c r="AL252" s="496" t="s">
        <v>401</v>
      </c>
      <c r="AM252" s="152">
        <v>32.56964</v>
      </c>
      <c r="AN252" s="153">
        <v>22.864260000000002</v>
      </c>
      <c r="AO252" s="154">
        <v>22.864260000000002</v>
      </c>
      <c r="AP252" s="152">
        <f t="shared" si="167"/>
        <v>9.7053799999999981</v>
      </c>
      <c r="AQ252" s="153">
        <f t="shared" si="168"/>
        <v>9.7053799999999981</v>
      </c>
      <c r="AR252" s="154"/>
      <c r="AS252" s="544">
        <f t="shared" si="169"/>
        <v>0.29798855621370079</v>
      </c>
      <c r="AT252" s="544">
        <f t="shared" si="170"/>
        <v>0.29798855621370079</v>
      </c>
      <c r="AU252" s="544"/>
      <c r="AV252" s="156">
        <f t="shared" si="172"/>
        <v>1</v>
      </c>
      <c r="AW252" s="157"/>
      <c r="AX252" s="119">
        <v>2013</v>
      </c>
      <c r="AY252" s="119" t="s">
        <v>469</v>
      </c>
      <c r="AZ252" s="119" t="s">
        <v>20</v>
      </c>
      <c r="BA252" s="119" t="s">
        <v>223</v>
      </c>
      <c r="BB252" s="496" t="s">
        <v>401</v>
      </c>
      <c r="BC252" s="152">
        <v>78.324209999999994</v>
      </c>
      <c r="BD252" s="153">
        <v>22.249680000000001</v>
      </c>
      <c r="BE252" s="154">
        <v>22.249680000000001</v>
      </c>
      <c r="BF252" s="152">
        <f t="shared" si="174"/>
        <v>56.074529999999996</v>
      </c>
      <c r="BG252" s="153">
        <f t="shared" si="175"/>
        <v>56.074529999999996</v>
      </c>
      <c r="BH252" s="154"/>
      <c r="BI252" s="544">
        <f t="shared" si="176"/>
        <v>0.71592844664504118</v>
      </c>
      <c r="BJ252" s="544">
        <f t="shared" si="177"/>
        <v>0.71592844664504118</v>
      </c>
      <c r="BK252" s="544"/>
      <c r="BL252" s="156">
        <f t="shared" si="179"/>
        <v>1</v>
      </c>
      <c r="BM252" s="157"/>
    </row>
    <row r="253" spans="1:65" ht="11.45" customHeight="1">
      <c r="A253" s="664">
        <v>2010</v>
      </c>
      <c r="B253" s="90" t="s">
        <v>515</v>
      </c>
      <c r="C253" s="119" t="s">
        <v>469</v>
      </c>
      <c r="D253" s="119" t="s">
        <v>4</v>
      </c>
      <c r="E253" s="119" t="s">
        <v>224</v>
      </c>
      <c r="F253" s="496" t="s">
        <v>401</v>
      </c>
      <c r="G253" s="152">
        <v>39.112490000000001</v>
      </c>
      <c r="H253" s="153">
        <v>19.168949999999999</v>
      </c>
      <c r="I253" s="154">
        <v>19.168949999999999</v>
      </c>
      <c r="J253" s="152">
        <f t="shared" si="153"/>
        <v>19.943540000000002</v>
      </c>
      <c r="K253" s="153">
        <f t="shared" si="154"/>
        <v>19.943540000000002</v>
      </c>
      <c r="L253" s="154"/>
      <c r="M253" s="544">
        <f t="shared" si="155"/>
        <v>0.50990207987269542</v>
      </c>
      <c r="N253" s="544">
        <f t="shared" si="156"/>
        <v>0.50990207987269542</v>
      </c>
      <c r="O253" s="544"/>
      <c r="P253" s="156">
        <f t="shared" si="158"/>
        <v>1</v>
      </c>
      <c r="Q253" s="157"/>
      <c r="R253" s="119">
        <v>2010</v>
      </c>
      <c r="S253" s="119" t="s">
        <v>469</v>
      </c>
      <c r="T253" s="119" t="s">
        <v>4</v>
      </c>
      <c r="U253" s="119" t="s">
        <v>224</v>
      </c>
      <c r="V253" s="496" t="s">
        <v>401</v>
      </c>
      <c r="W253" s="152">
        <v>32.887039999999999</v>
      </c>
      <c r="X253" s="153">
        <v>17.744779999999999</v>
      </c>
      <c r="Y253" s="154">
        <v>17.744779999999999</v>
      </c>
      <c r="Z253" s="152">
        <f t="shared" si="160"/>
        <v>15.14226</v>
      </c>
      <c r="AA253" s="153">
        <f t="shared" si="161"/>
        <v>15.14226</v>
      </c>
      <c r="AB253" s="154"/>
      <c r="AC253" s="544">
        <f t="shared" si="162"/>
        <v>0.46043243782353172</v>
      </c>
      <c r="AD253" s="544">
        <f t="shared" si="163"/>
        <v>0.46043243782353172</v>
      </c>
      <c r="AE253" s="544"/>
      <c r="AF253" s="156">
        <f t="shared" si="165"/>
        <v>1</v>
      </c>
      <c r="AG253" s="157"/>
      <c r="AH253" s="119">
        <v>2010</v>
      </c>
      <c r="AI253" s="119" t="s">
        <v>469</v>
      </c>
      <c r="AJ253" s="119" t="s">
        <v>4</v>
      </c>
      <c r="AK253" s="119" t="s">
        <v>224</v>
      </c>
      <c r="AL253" s="496" t="s">
        <v>401</v>
      </c>
      <c r="AM253" s="152">
        <v>35.001759999999997</v>
      </c>
      <c r="AN253" s="153">
        <v>25.075569999999999</v>
      </c>
      <c r="AO253" s="154">
        <v>25.075569999999999</v>
      </c>
      <c r="AP253" s="152">
        <f t="shared" si="167"/>
        <v>9.9261899999999983</v>
      </c>
      <c r="AQ253" s="153">
        <f t="shared" si="168"/>
        <v>9.9261899999999983</v>
      </c>
      <c r="AR253" s="154"/>
      <c r="AS253" s="544">
        <f t="shared" si="169"/>
        <v>0.2835911679869812</v>
      </c>
      <c r="AT253" s="544">
        <f t="shared" si="170"/>
        <v>0.2835911679869812</v>
      </c>
      <c r="AU253" s="544"/>
      <c r="AV253" s="156">
        <f t="shared" si="172"/>
        <v>1</v>
      </c>
      <c r="AW253" s="157"/>
      <c r="AX253" s="119">
        <v>2010</v>
      </c>
      <c r="AY253" s="119" t="s">
        <v>469</v>
      </c>
      <c r="AZ253" s="119" t="s">
        <v>4</v>
      </c>
      <c r="BA253" s="119" t="s">
        <v>224</v>
      </c>
      <c r="BB253" s="496" t="s">
        <v>401</v>
      </c>
      <c r="BC253" s="152">
        <v>76.591800000000006</v>
      </c>
      <c r="BD253" s="153">
        <v>17.612079999999999</v>
      </c>
      <c r="BE253" s="154">
        <v>17.612079999999999</v>
      </c>
      <c r="BF253" s="152">
        <f t="shared" si="174"/>
        <v>58.979720000000007</v>
      </c>
      <c r="BG253" s="153">
        <f t="shared" si="175"/>
        <v>58.979720000000007</v>
      </c>
      <c r="BH253" s="154"/>
      <c r="BI253" s="544">
        <f t="shared" si="176"/>
        <v>0.77005266882355561</v>
      </c>
      <c r="BJ253" s="544">
        <f t="shared" si="177"/>
        <v>0.77005266882355561</v>
      </c>
      <c r="BK253" s="544"/>
      <c r="BL253" s="156">
        <f t="shared" si="179"/>
        <v>1</v>
      </c>
      <c r="BM253" s="157"/>
    </row>
    <row r="254" spans="1:65" ht="11.45" customHeight="1">
      <c r="A254" s="664">
        <v>2007</v>
      </c>
      <c r="B254" s="90" t="s">
        <v>515</v>
      </c>
      <c r="C254" s="119" t="s">
        <v>469</v>
      </c>
      <c r="D254" s="119" t="s">
        <v>6</v>
      </c>
      <c r="E254" s="119" t="s">
        <v>225</v>
      </c>
      <c r="F254" s="496" t="s">
        <v>401</v>
      </c>
      <c r="G254" s="152">
        <v>37.629429999999999</v>
      </c>
      <c r="H254" s="153">
        <v>23.77018</v>
      </c>
      <c r="I254" s="154">
        <v>23.77018</v>
      </c>
      <c r="J254" s="152">
        <f t="shared" si="153"/>
        <v>13.859249999999999</v>
      </c>
      <c r="K254" s="153">
        <f t="shared" si="154"/>
        <v>13.859249999999999</v>
      </c>
      <c r="L254" s="154"/>
      <c r="M254" s="544">
        <f t="shared" si="155"/>
        <v>0.36830879447283682</v>
      </c>
      <c r="N254" s="544">
        <f t="shared" si="156"/>
        <v>0.36830879447283682</v>
      </c>
      <c r="O254" s="544"/>
      <c r="P254" s="156">
        <f t="shared" si="158"/>
        <v>1</v>
      </c>
      <c r="Q254" s="157"/>
      <c r="R254" s="119">
        <v>2007</v>
      </c>
      <c r="S254" s="119" t="s">
        <v>469</v>
      </c>
      <c r="T254" s="119" t="s">
        <v>6</v>
      </c>
      <c r="U254" s="119" t="s">
        <v>225</v>
      </c>
      <c r="V254" s="496" t="s">
        <v>401</v>
      </c>
      <c r="W254" s="152">
        <v>30.043700000000001</v>
      </c>
      <c r="X254" s="153">
        <v>20.016449999999999</v>
      </c>
      <c r="Y254" s="154">
        <v>20.016449999999999</v>
      </c>
      <c r="Z254" s="152">
        <f t="shared" si="160"/>
        <v>10.027250000000002</v>
      </c>
      <c r="AA254" s="153">
        <f t="shared" si="161"/>
        <v>10.027250000000002</v>
      </c>
      <c r="AB254" s="154"/>
      <c r="AC254" s="544">
        <f t="shared" si="162"/>
        <v>0.3337554961605928</v>
      </c>
      <c r="AD254" s="544">
        <f t="shared" si="163"/>
        <v>0.3337554961605928</v>
      </c>
      <c r="AE254" s="544"/>
      <c r="AF254" s="156">
        <f t="shared" si="165"/>
        <v>1</v>
      </c>
      <c r="AG254" s="157"/>
      <c r="AH254" s="119">
        <v>2007</v>
      </c>
      <c r="AI254" s="119" t="s">
        <v>469</v>
      </c>
      <c r="AJ254" s="119" t="s">
        <v>6</v>
      </c>
      <c r="AK254" s="119" t="s">
        <v>225</v>
      </c>
      <c r="AL254" s="496" t="s">
        <v>401</v>
      </c>
      <c r="AM254" s="152">
        <v>32.359220000000001</v>
      </c>
      <c r="AN254" s="153">
        <v>24.972989999999999</v>
      </c>
      <c r="AO254" s="154">
        <v>24.972989999999999</v>
      </c>
      <c r="AP254" s="152">
        <f t="shared" si="167"/>
        <v>7.3862300000000012</v>
      </c>
      <c r="AQ254" s="153">
        <f t="shared" si="168"/>
        <v>7.3862300000000012</v>
      </c>
      <c r="AR254" s="154"/>
      <c r="AS254" s="544">
        <f t="shared" si="169"/>
        <v>0.22825735601785213</v>
      </c>
      <c r="AT254" s="544">
        <f t="shared" si="170"/>
        <v>0.22825735601785213</v>
      </c>
      <c r="AU254" s="544"/>
      <c r="AV254" s="156">
        <f t="shared" si="172"/>
        <v>1</v>
      </c>
      <c r="AW254" s="157"/>
      <c r="AX254" s="119">
        <v>2007</v>
      </c>
      <c r="AY254" s="119" t="s">
        <v>469</v>
      </c>
      <c r="AZ254" s="119" t="s">
        <v>6</v>
      </c>
      <c r="BA254" s="119" t="s">
        <v>225</v>
      </c>
      <c r="BB254" s="496" t="s">
        <v>401</v>
      </c>
      <c r="BC254" s="152">
        <v>73.859309999999994</v>
      </c>
      <c r="BD254" s="153">
        <v>37.395760000000003</v>
      </c>
      <c r="BE254" s="154">
        <v>37.395760000000003</v>
      </c>
      <c r="BF254" s="152">
        <f t="shared" si="174"/>
        <v>36.463549999999991</v>
      </c>
      <c r="BG254" s="153">
        <f t="shared" si="175"/>
        <v>36.463549999999991</v>
      </c>
      <c r="BH254" s="154"/>
      <c r="BI254" s="544">
        <f t="shared" si="176"/>
        <v>0.4936892857515186</v>
      </c>
      <c r="BJ254" s="544">
        <f t="shared" si="177"/>
        <v>0.4936892857515186</v>
      </c>
      <c r="BK254" s="544"/>
      <c r="BL254" s="156">
        <f t="shared" si="179"/>
        <v>1</v>
      </c>
      <c r="BM254" s="157"/>
    </row>
    <row r="255" spans="1:65" ht="11.45" customHeight="1">
      <c r="A255" s="664">
        <v>2004</v>
      </c>
      <c r="B255" s="90" t="s">
        <v>515</v>
      </c>
      <c r="C255" s="119" t="s">
        <v>469</v>
      </c>
      <c r="D255" s="119" t="s">
        <v>8</v>
      </c>
      <c r="E255" s="119" t="s">
        <v>226</v>
      </c>
      <c r="F255" s="496" t="s">
        <v>401</v>
      </c>
      <c r="G255" s="152">
        <v>40.360619999999997</v>
      </c>
      <c r="H255" s="153">
        <v>23.898820000000001</v>
      </c>
      <c r="I255" s="154">
        <v>23.898820000000001</v>
      </c>
      <c r="J255" s="152">
        <f t="shared" si="153"/>
        <v>16.461799999999997</v>
      </c>
      <c r="K255" s="153">
        <f t="shared" si="154"/>
        <v>16.461799999999997</v>
      </c>
      <c r="L255" s="154"/>
      <c r="M255" s="544">
        <f t="shared" si="155"/>
        <v>0.40786786724287183</v>
      </c>
      <c r="N255" s="544">
        <f t="shared" si="156"/>
        <v>0.40786786724287183</v>
      </c>
      <c r="O255" s="544"/>
      <c r="P255" s="156">
        <f t="shared" si="158"/>
        <v>1</v>
      </c>
      <c r="Q255" s="157"/>
      <c r="R255" s="119">
        <v>2004</v>
      </c>
      <c r="S255" s="119" t="s">
        <v>469</v>
      </c>
      <c r="T255" s="119" t="s">
        <v>8</v>
      </c>
      <c r="U255" s="119" t="s">
        <v>226</v>
      </c>
      <c r="V255" s="496" t="s">
        <v>401</v>
      </c>
      <c r="W255" s="152">
        <v>32.158099999999997</v>
      </c>
      <c r="X255" s="153">
        <v>19.972580000000001</v>
      </c>
      <c r="Y255" s="154">
        <v>19.972580000000001</v>
      </c>
      <c r="Z255" s="152">
        <f t="shared" si="160"/>
        <v>12.185519999999997</v>
      </c>
      <c r="AA255" s="153">
        <f t="shared" si="161"/>
        <v>12.185519999999997</v>
      </c>
      <c r="AB255" s="154"/>
      <c r="AC255" s="544">
        <f t="shared" si="162"/>
        <v>0.3789253718347787</v>
      </c>
      <c r="AD255" s="544">
        <f t="shared" si="163"/>
        <v>0.3789253718347787</v>
      </c>
      <c r="AE255" s="544"/>
      <c r="AF255" s="156">
        <f t="shared" si="165"/>
        <v>1</v>
      </c>
      <c r="AG255" s="157"/>
      <c r="AH255" s="119">
        <v>2004</v>
      </c>
      <c r="AI255" s="119" t="s">
        <v>469</v>
      </c>
      <c r="AJ255" s="119" t="s">
        <v>8</v>
      </c>
      <c r="AK255" s="119" t="s">
        <v>226</v>
      </c>
      <c r="AL255" s="496" t="s">
        <v>401</v>
      </c>
      <c r="AM255" s="152">
        <v>35.617179999999998</v>
      </c>
      <c r="AN255" s="153">
        <v>27.237960000000001</v>
      </c>
      <c r="AO255" s="154">
        <v>27.237960000000001</v>
      </c>
      <c r="AP255" s="152">
        <f t="shared" si="167"/>
        <v>8.3792199999999966</v>
      </c>
      <c r="AQ255" s="153">
        <f t="shared" si="168"/>
        <v>8.3792199999999966</v>
      </c>
      <c r="AR255" s="154"/>
      <c r="AS255" s="544">
        <f t="shared" si="169"/>
        <v>0.23525781659300363</v>
      </c>
      <c r="AT255" s="544">
        <f t="shared" si="170"/>
        <v>0.23525781659300363</v>
      </c>
      <c r="AU255" s="544"/>
      <c r="AV255" s="156">
        <f t="shared" si="172"/>
        <v>1</v>
      </c>
      <c r="AW255" s="157"/>
      <c r="AX255" s="119">
        <v>2004</v>
      </c>
      <c r="AY255" s="119" t="s">
        <v>469</v>
      </c>
      <c r="AZ255" s="119" t="s">
        <v>8</v>
      </c>
      <c r="BA255" s="119" t="s">
        <v>226</v>
      </c>
      <c r="BB255" s="496" t="s">
        <v>401</v>
      </c>
      <c r="BC255" s="152">
        <v>75.045140000000004</v>
      </c>
      <c r="BD255" s="153">
        <v>34.043140000000001</v>
      </c>
      <c r="BE255" s="154">
        <v>34.043140000000001</v>
      </c>
      <c r="BF255" s="152">
        <f t="shared" si="174"/>
        <v>41.002000000000002</v>
      </c>
      <c r="BG255" s="153">
        <f t="shared" si="175"/>
        <v>41.002000000000002</v>
      </c>
      <c r="BH255" s="154"/>
      <c r="BI255" s="544">
        <f t="shared" si="176"/>
        <v>0.5463644947560895</v>
      </c>
      <c r="BJ255" s="544">
        <f t="shared" si="177"/>
        <v>0.5463644947560895</v>
      </c>
      <c r="BK255" s="544"/>
      <c r="BL255" s="156">
        <f t="shared" si="179"/>
        <v>1</v>
      </c>
      <c r="BM255" s="157"/>
    </row>
    <row r="256" spans="1:65" ht="11.45" customHeight="1">
      <c r="A256" s="664">
        <v>2000</v>
      </c>
      <c r="B256" s="90" t="s">
        <v>515</v>
      </c>
      <c r="C256" s="119" t="s">
        <v>469</v>
      </c>
      <c r="D256" s="119" t="s">
        <v>10</v>
      </c>
      <c r="E256" s="119" t="s">
        <v>227</v>
      </c>
      <c r="F256" s="496" t="s">
        <v>401</v>
      </c>
      <c r="G256" s="152">
        <v>40.978400000000001</v>
      </c>
      <c r="H256" s="153">
        <v>23.476050000000001</v>
      </c>
      <c r="I256" s="154">
        <v>23.476050000000001</v>
      </c>
      <c r="J256" s="152">
        <f t="shared" si="153"/>
        <v>17.50235</v>
      </c>
      <c r="K256" s="153">
        <f t="shared" si="154"/>
        <v>17.50235</v>
      </c>
      <c r="L256" s="154"/>
      <c r="M256" s="544">
        <f t="shared" si="155"/>
        <v>0.42711160025769673</v>
      </c>
      <c r="N256" s="544">
        <f t="shared" si="156"/>
        <v>0.42711160025769673</v>
      </c>
      <c r="O256" s="544"/>
      <c r="P256" s="156">
        <f t="shared" si="158"/>
        <v>1</v>
      </c>
      <c r="Q256" s="157"/>
      <c r="R256" s="119">
        <v>2000</v>
      </c>
      <c r="S256" s="119" t="s">
        <v>469</v>
      </c>
      <c r="T256" s="119" t="s">
        <v>10</v>
      </c>
      <c r="U256" s="119" t="s">
        <v>227</v>
      </c>
      <c r="V256" s="496" t="s">
        <v>401</v>
      </c>
      <c r="W256" s="152">
        <v>34.91827</v>
      </c>
      <c r="X256" s="153">
        <v>21.9344</v>
      </c>
      <c r="Y256" s="154">
        <v>21.9344</v>
      </c>
      <c r="Z256" s="152">
        <f t="shared" si="160"/>
        <v>12.98387</v>
      </c>
      <c r="AA256" s="153">
        <f t="shared" si="161"/>
        <v>12.98387</v>
      </c>
      <c r="AB256" s="154"/>
      <c r="AC256" s="544">
        <f t="shared" si="162"/>
        <v>0.37183600447559401</v>
      </c>
      <c r="AD256" s="544">
        <f t="shared" si="163"/>
        <v>0.37183600447559401</v>
      </c>
      <c r="AE256" s="544"/>
      <c r="AF256" s="156">
        <f t="shared" si="165"/>
        <v>1</v>
      </c>
      <c r="AG256" s="157"/>
      <c r="AH256" s="119">
        <v>2000</v>
      </c>
      <c r="AI256" s="119" t="s">
        <v>469</v>
      </c>
      <c r="AJ256" s="119" t="s">
        <v>10</v>
      </c>
      <c r="AK256" s="119" t="s">
        <v>227</v>
      </c>
      <c r="AL256" s="496" t="s">
        <v>401</v>
      </c>
      <c r="AM256" s="152">
        <v>35.443109999999997</v>
      </c>
      <c r="AN256" s="153">
        <v>25.134899999999998</v>
      </c>
      <c r="AO256" s="154">
        <v>25.134899999999998</v>
      </c>
      <c r="AP256" s="152">
        <f t="shared" si="167"/>
        <v>10.308209999999999</v>
      </c>
      <c r="AQ256" s="153">
        <f t="shared" si="168"/>
        <v>10.308209999999999</v>
      </c>
      <c r="AR256" s="154"/>
      <c r="AS256" s="544">
        <f t="shared" si="169"/>
        <v>0.29083819111810449</v>
      </c>
      <c r="AT256" s="544">
        <f t="shared" si="170"/>
        <v>0.29083819111810449</v>
      </c>
      <c r="AU256" s="544"/>
      <c r="AV256" s="156">
        <f t="shared" si="172"/>
        <v>1</v>
      </c>
      <c r="AW256" s="157"/>
      <c r="AX256" s="119">
        <v>2000</v>
      </c>
      <c r="AY256" s="119" t="s">
        <v>469</v>
      </c>
      <c r="AZ256" s="119" t="s">
        <v>10</v>
      </c>
      <c r="BA256" s="119" t="s">
        <v>227</v>
      </c>
      <c r="BB256" s="496" t="s">
        <v>401</v>
      </c>
      <c r="BC256" s="152">
        <v>74.890590000000003</v>
      </c>
      <c r="BD256" s="153">
        <v>27.354099999999999</v>
      </c>
      <c r="BE256" s="154">
        <v>27.354099999999999</v>
      </c>
      <c r="BF256" s="152">
        <f t="shared" si="174"/>
        <v>47.536490000000001</v>
      </c>
      <c r="BG256" s="153">
        <f t="shared" si="175"/>
        <v>47.536490000000001</v>
      </c>
      <c r="BH256" s="154"/>
      <c r="BI256" s="544">
        <f t="shared" si="176"/>
        <v>0.63474583388914418</v>
      </c>
      <c r="BJ256" s="544">
        <f t="shared" si="177"/>
        <v>0.63474583388914418</v>
      </c>
      <c r="BK256" s="544"/>
      <c r="BL256" s="156">
        <f t="shared" si="179"/>
        <v>1</v>
      </c>
      <c r="BM256" s="157"/>
    </row>
    <row r="257" spans="1:65" ht="11.45" customHeight="1">
      <c r="A257" s="501">
        <v>2016</v>
      </c>
      <c r="B257" s="383" t="s">
        <v>513</v>
      </c>
      <c r="C257" s="502" t="s">
        <v>470</v>
      </c>
      <c r="D257" s="502" t="s">
        <v>623</v>
      </c>
      <c r="E257" s="502" t="s">
        <v>714</v>
      </c>
      <c r="F257" s="495" t="s">
        <v>401</v>
      </c>
      <c r="G257" s="564">
        <v>46.532789999999999</v>
      </c>
      <c r="H257" s="565">
        <v>21.378340000000001</v>
      </c>
      <c r="I257" s="566">
        <v>21.378340000000001</v>
      </c>
      <c r="J257" s="565">
        <f t="shared" si="153"/>
        <v>25.154449999999997</v>
      </c>
      <c r="K257" s="565">
        <f t="shared" si="154"/>
        <v>25.154449999999997</v>
      </c>
      <c r="L257" s="565"/>
      <c r="M257" s="622">
        <f t="shared" si="155"/>
        <v>0.54057472161028808</v>
      </c>
      <c r="N257" s="623">
        <f t="shared" si="156"/>
        <v>0.54057472161028808</v>
      </c>
      <c r="O257" s="624"/>
      <c r="P257" s="622">
        <f t="shared" si="158"/>
        <v>1</v>
      </c>
      <c r="Q257" s="624"/>
      <c r="R257" s="502">
        <v>2016</v>
      </c>
      <c r="S257" s="502" t="s">
        <v>470</v>
      </c>
      <c r="T257" s="502" t="s">
        <v>623</v>
      </c>
      <c r="U257" s="502" t="s">
        <v>714</v>
      </c>
      <c r="V257" s="495" t="s">
        <v>401</v>
      </c>
      <c r="W257" s="564">
        <v>37.841329999999999</v>
      </c>
      <c r="X257" s="565">
        <v>20.755089999999999</v>
      </c>
      <c r="Y257" s="566">
        <v>20.755089999999999</v>
      </c>
      <c r="Z257" s="565">
        <f t="shared" si="160"/>
        <v>17.08624</v>
      </c>
      <c r="AA257" s="565">
        <f t="shared" si="161"/>
        <v>17.08624</v>
      </c>
      <c r="AB257" s="565"/>
      <c r="AC257" s="622">
        <f t="shared" si="162"/>
        <v>0.45152324191565152</v>
      </c>
      <c r="AD257" s="623">
        <f t="shared" si="163"/>
        <v>0.45152324191565152</v>
      </c>
      <c r="AE257" s="624"/>
      <c r="AF257" s="622">
        <f t="shared" si="165"/>
        <v>1</v>
      </c>
      <c r="AG257" s="624"/>
      <c r="AH257" s="502">
        <v>2016</v>
      </c>
      <c r="AI257" s="502" t="s">
        <v>470</v>
      </c>
      <c r="AJ257" s="502" t="s">
        <v>623</v>
      </c>
      <c r="AK257" s="502" t="s">
        <v>714</v>
      </c>
      <c r="AL257" s="495" t="s">
        <v>401</v>
      </c>
      <c r="AM257" s="564">
        <v>36.441240000000001</v>
      </c>
      <c r="AN257" s="565">
        <v>23.437190000000001</v>
      </c>
      <c r="AO257" s="566">
        <v>23.437190000000001</v>
      </c>
      <c r="AP257" s="564">
        <f t="shared" si="167"/>
        <v>13.004049999999999</v>
      </c>
      <c r="AQ257" s="565">
        <f t="shared" si="168"/>
        <v>13.004049999999999</v>
      </c>
      <c r="AR257" s="566"/>
      <c r="AS257" s="623">
        <f t="shared" si="169"/>
        <v>0.35684982179530661</v>
      </c>
      <c r="AT257" s="623">
        <f t="shared" si="170"/>
        <v>0.35684982179530661</v>
      </c>
      <c r="AU257" s="623"/>
      <c r="AV257" s="622">
        <f t="shared" si="172"/>
        <v>1</v>
      </c>
      <c r="AW257" s="624"/>
      <c r="AX257" s="502">
        <v>2016</v>
      </c>
      <c r="AY257" s="502" t="s">
        <v>470</v>
      </c>
      <c r="AZ257" s="502" t="s">
        <v>623</v>
      </c>
      <c r="BA257" s="502" t="s">
        <v>714</v>
      </c>
      <c r="BB257" s="495" t="s">
        <v>401</v>
      </c>
      <c r="BC257" s="564">
        <v>76.645939999999996</v>
      </c>
      <c r="BD257" s="565">
        <v>21.613759999999999</v>
      </c>
      <c r="BE257" s="566">
        <v>21.613759999999999</v>
      </c>
      <c r="BF257" s="564">
        <f t="shared" si="174"/>
        <v>55.032179999999997</v>
      </c>
      <c r="BG257" s="565">
        <f t="shared" si="175"/>
        <v>55.032179999999997</v>
      </c>
      <c r="BH257" s="566"/>
      <c r="BI257" s="623">
        <f t="shared" si="176"/>
        <v>0.71800515461092917</v>
      </c>
      <c r="BJ257" s="623">
        <f t="shared" si="177"/>
        <v>0.71800515461092917</v>
      </c>
      <c r="BK257" s="623"/>
      <c r="BL257" s="622">
        <f t="shared" si="179"/>
        <v>1</v>
      </c>
      <c r="BM257" s="624"/>
    </row>
    <row r="258" spans="1:65" ht="11.45" customHeight="1">
      <c r="A258" s="503">
        <v>2013</v>
      </c>
      <c r="B258" s="384" t="s">
        <v>513</v>
      </c>
      <c r="C258" s="214" t="s">
        <v>470</v>
      </c>
      <c r="D258" s="214" t="s">
        <v>20</v>
      </c>
      <c r="E258" s="214" t="s">
        <v>228</v>
      </c>
      <c r="F258" s="496" t="s">
        <v>401</v>
      </c>
      <c r="G258" s="152">
        <v>51.249929999999999</v>
      </c>
      <c r="H258" s="153">
        <v>21.684609999999999</v>
      </c>
      <c r="I258" s="154">
        <v>21.684609999999999</v>
      </c>
      <c r="J258" s="153">
        <f t="shared" si="153"/>
        <v>29.56532</v>
      </c>
      <c r="K258" s="153">
        <f t="shared" si="154"/>
        <v>29.56532</v>
      </c>
      <c r="L258" s="153"/>
      <c r="M258" s="156">
        <f t="shared" si="155"/>
        <v>0.57688508062352473</v>
      </c>
      <c r="N258" s="155">
        <f t="shared" si="156"/>
        <v>0.57688508062352473</v>
      </c>
      <c r="O258" s="157"/>
      <c r="P258" s="156">
        <f t="shared" si="158"/>
        <v>1</v>
      </c>
      <c r="Q258" s="157"/>
      <c r="R258" s="214">
        <v>2013</v>
      </c>
      <c r="S258" s="214" t="s">
        <v>470</v>
      </c>
      <c r="T258" s="214" t="s">
        <v>20</v>
      </c>
      <c r="U258" s="214" t="s">
        <v>228</v>
      </c>
      <c r="V258" s="496" t="s">
        <v>401</v>
      </c>
      <c r="W258" s="152">
        <v>44.071280000000002</v>
      </c>
      <c r="X258" s="153">
        <v>21.034020000000002</v>
      </c>
      <c r="Y258" s="154">
        <v>21.034020000000002</v>
      </c>
      <c r="Z258" s="153">
        <f t="shared" si="160"/>
        <v>23.03726</v>
      </c>
      <c r="AA258" s="153">
        <f t="shared" si="161"/>
        <v>23.03726</v>
      </c>
      <c r="AB258" s="153"/>
      <c r="AC258" s="156">
        <f t="shared" si="162"/>
        <v>0.52272727272727271</v>
      </c>
      <c r="AD258" s="155">
        <f t="shared" si="163"/>
        <v>0.52272727272727271</v>
      </c>
      <c r="AE258" s="157"/>
      <c r="AF258" s="156">
        <f t="shared" si="165"/>
        <v>1</v>
      </c>
      <c r="AG258" s="157"/>
      <c r="AH258" s="214">
        <v>2013</v>
      </c>
      <c r="AI258" s="214" t="s">
        <v>470</v>
      </c>
      <c r="AJ258" s="214" t="s">
        <v>20</v>
      </c>
      <c r="AK258" s="214" t="s">
        <v>228</v>
      </c>
      <c r="AL258" s="496" t="s">
        <v>401</v>
      </c>
      <c r="AM258" s="152">
        <v>42.394710000000003</v>
      </c>
      <c r="AN258" s="153">
        <v>25.923960000000001</v>
      </c>
      <c r="AO258" s="154">
        <v>25.923960000000001</v>
      </c>
      <c r="AP258" s="152">
        <f t="shared" si="167"/>
        <v>16.470750000000002</v>
      </c>
      <c r="AQ258" s="153">
        <f t="shared" si="168"/>
        <v>16.470750000000002</v>
      </c>
      <c r="AR258" s="154"/>
      <c r="AS258" s="155">
        <f t="shared" si="169"/>
        <v>0.38850955697066925</v>
      </c>
      <c r="AT258" s="155">
        <f t="shared" si="170"/>
        <v>0.38850955697066925</v>
      </c>
      <c r="AU258" s="155"/>
      <c r="AV258" s="156">
        <f t="shared" si="172"/>
        <v>1</v>
      </c>
      <c r="AW258" s="157"/>
      <c r="AX258" s="214">
        <v>2013</v>
      </c>
      <c r="AY258" s="214" t="s">
        <v>470</v>
      </c>
      <c r="AZ258" s="214" t="s">
        <v>20</v>
      </c>
      <c r="BA258" s="214" t="s">
        <v>228</v>
      </c>
      <c r="BB258" s="496" t="s">
        <v>401</v>
      </c>
      <c r="BC258" s="152">
        <v>78.798490000000001</v>
      </c>
      <c r="BD258" s="153">
        <v>20.380040000000001</v>
      </c>
      <c r="BE258" s="154">
        <v>20.380040000000001</v>
      </c>
      <c r="BF258" s="152">
        <f t="shared" si="174"/>
        <v>58.41845</v>
      </c>
      <c r="BG258" s="153">
        <f t="shared" si="175"/>
        <v>58.41845</v>
      </c>
      <c r="BH258" s="154"/>
      <c r="BI258" s="155">
        <f t="shared" si="176"/>
        <v>0.74136509468645906</v>
      </c>
      <c r="BJ258" s="155">
        <f t="shared" si="177"/>
        <v>0.74136509468645906</v>
      </c>
      <c r="BK258" s="155"/>
      <c r="BL258" s="156">
        <f t="shared" si="179"/>
        <v>1</v>
      </c>
      <c r="BM258" s="157"/>
    </row>
    <row r="259" spans="1:65" ht="11.45" customHeight="1">
      <c r="A259" s="503">
        <v>2010</v>
      </c>
      <c r="B259" s="384" t="s">
        <v>513</v>
      </c>
      <c r="C259" s="214" t="s">
        <v>470</v>
      </c>
      <c r="D259" s="214" t="s">
        <v>4</v>
      </c>
      <c r="E259" s="214" t="s">
        <v>229</v>
      </c>
      <c r="F259" s="496" t="s">
        <v>401</v>
      </c>
      <c r="G259" s="152">
        <v>49.872039999999998</v>
      </c>
      <c r="H259" s="153">
        <v>20.805489999999999</v>
      </c>
      <c r="I259" s="154">
        <v>20.805489999999999</v>
      </c>
      <c r="J259" s="153">
        <f t="shared" si="153"/>
        <v>29.066549999999999</v>
      </c>
      <c r="K259" s="153">
        <f t="shared" si="154"/>
        <v>29.066549999999999</v>
      </c>
      <c r="L259" s="153"/>
      <c r="M259" s="156">
        <f t="shared" si="155"/>
        <v>0.58282255949425776</v>
      </c>
      <c r="N259" s="155">
        <f t="shared" si="156"/>
        <v>0.58282255949425776</v>
      </c>
      <c r="O259" s="157"/>
      <c r="P259" s="156">
        <f t="shared" si="158"/>
        <v>1</v>
      </c>
      <c r="Q259" s="157"/>
      <c r="R259" s="214">
        <v>2010</v>
      </c>
      <c r="S259" s="214" t="s">
        <v>470</v>
      </c>
      <c r="T259" s="214" t="s">
        <v>4</v>
      </c>
      <c r="U259" s="214" t="s">
        <v>229</v>
      </c>
      <c r="V259" s="496" t="s">
        <v>401</v>
      </c>
      <c r="W259" s="152">
        <v>42.475709999999999</v>
      </c>
      <c r="X259" s="153">
        <v>20.52966</v>
      </c>
      <c r="Y259" s="154">
        <v>20.52966</v>
      </c>
      <c r="Z259" s="153">
        <f t="shared" si="160"/>
        <v>21.94605</v>
      </c>
      <c r="AA259" s="153">
        <f t="shared" si="161"/>
        <v>21.94605</v>
      </c>
      <c r="AB259" s="153"/>
      <c r="AC259" s="156">
        <f t="shared" si="162"/>
        <v>0.51667294084077697</v>
      </c>
      <c r="AD259" s="155">
        <f t="shared" si="163"/>
        <v>0.51667294084077697</v>
      </c>
      <c r="AE259" s="157"/>
      <c r="AF259" s="156">
        <f t="shared" si="165"/>
        <v>1</v>
      </c>
      <c r="AG259" s="157"/>
      <c r="AH259" s="214">
        <v>2010</v>
      </c>
      <c r="AI259" s="214" t="s">
        <v>470</v>
      </c>
      <c r="AJ259" s="214" t="s">
        <v>4</v>
      </c>
      <c r="AK259" s="214" t="s">
        <v>229</v>
      </c>
      <c r="AL259" s="496" t="s">
        <v>401</v>
      </c>
      <c r="AM259" s="152">
        <v>41.667259999999999</v>
      </c>
      <c r="AN259" s="153">
        <v>25.418769999999999</v>
      </c>
      <c r="AO259" s="154">
        <v>25.418769999999999</v>
      </c>
      <c r="AP259" s="152">
        <f t="shared" si="167"/>
        <v>16.24849</v>
      </c>
      <c r="AQ259" s="153">
        <f t="shared" si="168"/>
        <v>16.24849</v>
      </c>
      <c r="AR259" s="154"/>
      <c r="AS259" s="155">
        <f t="shared" si="169"/>
        <v>0.38995820699513239</v>
      </c>
      <c r="AT259" s="155">
        <f t="shared" si="170"/>
        <v>0.38995820699513239</v>
      </c>
      <c r="AU259" s="155"/>
      <c r="AV259" s="156">
        <f t="shared" si="172"/>
        <v>1</v>
      </c>
      <c r="AW259" s="157"/>
      <c r="AX259" s="214">
        <v>2010</v>
      </c>
      <c r="AY259" s="214" t="s">
        <v>470</v>
      </c>
      <c r="AZ259" s="214" t="s">
        <v>4</v>
      </c>
      <c r="BA259" s="214" t="s">
        <v>229</v>
      </c>
      <c r="BB259" s="496" t="s">
        <v>401</v>
      </c>
      <c r="BC259" s="152">
        <v>76.463549999999998</v>
      </c>
      <c r="BD259" s="153">
        <v>18.26925</v>
      </c>
      <c r="BE259" s="154">
        <v>18.26925</v>
      </c>
      <c r="BF259" s="152">
        <f t="shared" si="174"/>
        <v>58.194299999999998</v>
      </c>
      <c r="BG259" s="153">
        <f t="shared" si="175"/>
        <v>58.194299999999998</v>
      </c>
      <c r="BH259" s="154"/>
      <c r="BI259" s="155">
        <f t="shared" si="176"/>
        <v>0.76107243255119594</v>
      </c>
      <c r="BJ259" s="155">
        <f t="shared" si="177"/>
        <v>0.76107243255119594</v>
      </c>
      <c r="BK259" s="155"/>
      <c r="BL259" s="156">
        <f t="shared" si="179"/>
        <v>1</v>
      </c>
      <c r="BM259" s="157"/>
    </row>
    <row r="260" spans="1:65" ht="11.45" customHeight="1">
      <c r="A260" s="504">
        <v>2006</v>
      </c>
      <c r="B260" s="385" t="s">
        <v>513</v>
      </c>
      <c r="C260" s="226" t="s">
        <v>470</v>
      </c>
      <c r="D260" s="226" t="s">
        <v>6</v>
      </c>
      <c r="E260" s="226" t="s">
        <v>230</v>
      </c>
      <c r="F260" s="497" t="s">
        <v>401</v>
      </c>
      <c r="G260" s="159">
        <v>44.734999999999999</v>
      </c>
      <c r="H260" s="160">
        <v>23.111350000000002</v>
      </c>
      <c r="I260" s="161">
        <v>23.111350000000002</v>
      </c>
      <c r="J260" s="160">
        <f t="shared" si="153"/>
        <v>21.623649999999998</v>
      </c>
      <c r="K260" s="160">
        <f t="shared" si="154"/>
        <v>21.623649999999998</v>
      </c>
      <c r="L260" s="160"/>
      <c r="M260" s="163">
        <f t="shared" si="155"/>
        <v>0.48337208002682458</v>
      </c>
      <c r="N260" s="162">
        <f t="shared" si="156"/>
        <v>0.48337208002682458</v>
      </c>
      <c r="O260" s="164"/>
      <c r="P260" s="163">
        <f t="shared" si="158"/>
        <v>1</v>
      </c>
      <c r="Q260" s="164"/>
      <c r="R260" s="226">
        <v>2006</v>
      </c>
      <c r="S260" s="226" t="s">
        <v>470</v>
      </c>
      <c r="T260" s="226" t="s">
        <v>6</v>
      </c>
      <c r="U260" s="226" t="s">
        <v>230</v>
      </c>
      <c r="V260" s="497" t="s">
        <v>401</v>
      </c>
      <c r="W260" s="159">
        <v>37.49165</v>
      </c>
      <c r="X260" s="160">
        <v>21.141259999999999</v>
      </c>
      <c r="Y260" s="161">
        <v>21.141259999999999</v>
      </c>
      <c r="Z260" s="160">
        <f t="shared" si="160"/>
        <v>16.350390000000001</v>
      </c>
      <c r="AA260" s="160">
        <f t="shared" si="161"/>
        <v>16.350390000000001</v>
      </c>
      <c r="AB260" s="160"/>
      <c r="AC260" s="163">
        <f t="shared" si="162"/>
        <v>0.43610750660480402</v>
      </c>
      <c r="AD260" s="162">
        <f t="shared" si="163"/>
        <v>0.43610750660480402</v>
      </c>
      <c r="AE260" s="164"/>
      <c r="AF260" s="163">
        <f t="shared" si="165"/>
        <v>1</v>
      </c>
      <c r="AG260" s="164"/>
      <c r="AH260" s="226">
        <v>2006</v>
      </c>
      <c r="AI260" s="226" t="s">
        <v>470</v>
      </c>
      <c r="AJ260" s="226" t="s">
        <v>6</v>
      </c>
      <c r="AK260" s="226" t="s">
        <v>230</v>
      </c>
      <c r="AL260" s="497" t="s">
        <v>401</v>
      </c>
      <c r="AM260" s="159">
        <v>40.652099999999997</v>
      </c>
      <c r="AN260" s="160">
        <v>27.53276</v>
      </c>
      <c r="AO260" s="161">
        <v>27.53276</v>
      </c>
      <c r="AP260" s="159">
        <f t="shared" si="167"/>
        <v>13.119339999999998</v>
      </c>
      <c r="AQ260" s="160">
        <f t="shared" si="168"/>
        <v>13.119339999999998</v>
      </c>
      <c r="AR260" s="161"/>
      <c r="AS260" s="162">
        <f t="shared" si="169"/>
        <v>0.32272231938817425</v>
      </c>
      <c r="AT260" s="162">
        <f t="shared" si="170"/>
        <v>0.32272231938817425</v>
      </c>
      <c r="AU260" s="162"/>
      <c r="AV260" s="163">
        <f t="shared" si="172"/>
        <v>1</v>
      </c>
      <c r="AW260" s="164"/>
      <c r="AX260" s="226">
        <v>2006</v>
      </c>
      <c r="AY260" s="226" t="s">
        <v>470</v>
      </c>
      <c r="AZ260" s="226" t="s">
        <v>6</v>
      </c>
      <c r="BA260" s="226" t="s">
        <v>230</v>
      </c>
      <c r="BB260" s="497" t="s">
        <v>401</v>
      </c>
      <c r="BC260" s="159">
        <v>72.494969999999995</v>
      </c>
      <c r="BD260" s="160">
        <v>25.514800000000001</v>
      </c>
      <c r="BE260" s="161">
        <v>25.514800000000001</v>
      </c>
      <c r="BF260" s="159">
        <f t="shared" si="174"/>
        <v>46.980169999999994</v>
      </c>
      <c r="BG260" s="160">
        <f t="shared" si="175"/>
        <v>46.980169999999994</v>
      </c>
      <c r="BH260" s="161"/>
      <c r="BI260" s="162">
        <f t="shared" si="176"/>
        <v>0.64804730590274051</v>
      </c>
      <c r="BJ260" s="162">
        <f t="shared" si="177"/>
        <v>0.64804730590274051</v>
      </c>
      <c r="BK260" s="162"/>
      <c r="BL260" s="163">
        <f t="shared" si="179"/>
        <v>1</v>
      </c>
      <c r="BM260" s="164"/>
    </row>
    <row r="261" spans="1:65" ht="11.45" customHeight="1">
      <c r="A261" s="663">
        <v>2013</v>
      </c>
      <c r="B261" s="87" t="s">
        <v>518</v>
      </c>
      <c r="C261" s="82" t="s">
        <v>471</v>
      </c>
      <c r="D261" s="82" t="s">
        <v>20</v>
      </c>
      <c r="E261" s="82" t="s">
        <v>231</v>
      </c>
      <c r="F261" s="506" t="s">
        <v>313</v>
      </c>
      <c r="G261" s="124">
        <v>30.716560000000001</v>
      </c>
      <c r="H261" s="125">
        <v>11.49775</v>
      </c>
      <c r="I261" s="126">
        <v>13.83778</v>
      </c>
      <c r="J261" s="124">
        <f t="shared" si="153"/>
        <v>16.878779999999999</v>
      </c>
      <c r="K261" s="125">
        <f t="shared" si="154"/>
        <v>19.218810000000001</v>
      </c>
      <c r="L261" s="126">
        <f t="shared" si="154"/>
        <v>-2.3400300000000005</v>
      </c>
      <c r="M261" s="127">
        <f t="shared" si="155"/>
        <v>0.54950098578747097</v>
      </c>
      <c r="N261" s="127">
        <f t="shared" si="156"/>
        <v>0.62568236807767541</v>
      </c>
      <c r="O261" s="127">
        <f t="shared" si="157"/>
        <v>-7.618138229020438E-2</v>
      </c>
      <c r="P261" s="128">
        <f t="shared" si="158"/>
        <v>1.1386373896691586</v>
      </c>
      <c r="Q261" s="129">
        <f t="shared" si="159"/>
        <v>-0.13863738966915859</v>
      </c>
      <c r="R261" s="82">
        <v>2013</v>
      </c>
      <c r="S261" s="82" t="s">
        <v>471</v>
      </c>
      <c r="T261" s="82" t="s">
        <v>20</v>
      </c>
      <c r="U261" s="82" t="s">
        <v>231</v>
      </c>
      <c r="V261" s="506" t="s">
        <v>313</v>
      </c>
      <c r="W261" s="124">
        <v>21.12323</v>
      </c>
      <c r="X261" s="125">
        <v>10.284000000000001</v>
      </c>
      <c r="Y261" s="126">
        <v>12.65448</v>
      </c>
      <c r="Z261" s="124">
        <f t="shared" si="160"/>
        <v>8.46875</v>
      </c>
      <c r="AA261" s="125">
        <f t="shared" si="161"/>
        <v>10.839229999999999</v>
      </c>
      <c r="AB261" s="126">
        <f t="shared" si="161"/>
        <v>-2.3704799999999988</v>
      </c>
      <c r="AC261" s="127">
        <f t="shared" si="162"/>
        <v>0.40092116593911065</v>
      </c>
      <c r="AD261" s="127">
        <f t="shared" si="163"/>
        <v>0.51314263964365292</v>
      </c>
      <c r="AE261" s="127">
        <f t="shared" si="164"/>
        <v>-0.11222147370454229</v>
      </c>
      <c r="AF261" s="128">
        <f t="shared" si="165"/>
        <v>1.2799090774907749</v>
      </c>
      <c r="AG261" s="129">
        <f t="shared" si="166"/>
        <v>-0.27990907749077476</v>
      </c>
      <c r="AH261" s="82">
        <v>2013</v>
      </c>
      <c r="AI261" s="82" t="s">
        <v>471</v>
      </c>
      <c r="AJ261" s="82" t="s">
        <v>20</v>
      </c>
      <c r="AK261" s="82" t="s">
        <v>231</v>
      </c>
      <c r="AL261" s="506" t="s">
        <v>313</v>
      </c>
      <c r="AM261" s="124">
        <v>26.90532</v>
      </c>
      <c r="AN261" s="125">
        <v>15.967370000000001</v>
      </c>
      <c r="AO261" s="126">
        <v>20.175930000000001</v>
      </c>
      <c r="AP261" s="124">
        <f t="shared" si="167"/>
        <v>6.7293899999999987</v>
      </c>
      <c r="AQ261" s="125">
        <f t="shared" si="168"/>
        <v>10.937949999999999</v>
      </c>
      <c r="AR261" s="126">
        <f t="shared" si="168"/>
        <v>-4.2085600000000003</v>
      </c>
      <c r="AS261" s="127">
        <f t="shared" si="169"/>
        <v>0.25011373215408694</v>
      </c>
      <c r="AT261" s="127">
        <f t="shared" si="170"/>
        <v>0.40653484143656343</v>
      </c>
      <c r="AU261" s="127">
        <f t="shared" si="171"/>
        <v>-0.15642110928247649</v>
      </c>
      <c r="AV261" s="128">
        <f t="shared" si="172"/>
        <v>1.6253999248074493</v>
      </c>
      <c r="AW261" s="129">
        <f t="shared" si="173"/>
        <v>-0.62539992480744933</v>
      </c>
      <c r="AX261" s="82">
        <v>2013</v>
      </c>
      <c r="AY261" s="82" t="s">
        <v>471</v>
      </c>
      <c r="AZ261" s="82" t="s">
        <v>20</v>
      </c>
      <c r="BA261" s="82" t="s">
        <v>231</v>
      </c>
      <c r="BB261" s="506" t="s">
        <v>313</v>
      </c>
      <c r="BC261" s="124">
        <v>77.528880000000001</v>
      </c>
      <c r="BD261" s="125">
        <v>11.65954</v>
      </c>
      <c r="BE261" s="126">
        <v>11.69117</v>
      </c>
      <c r="BF261" s="124">
        <f t="shared" si="174"/>
        <v>65.837710000000001</v>
      </c>
      <c r="BG261" s="125">
        <f t="shared" si="175"/>
        <v>65.869339999999994</v>
      </c>
      <c r="BH261" s="126">
        <f t="shared" si="175"/>
        <v>-3.1629999999999825E-2</v>
      </c>
      <c r="BI261" s="127">
        <f t="shared" si="176"/>
        <v>0.84920238754900113</v>
      </c>
      <c r="BJ261" s="127">
        <f t="shared" si="177"/>
        <v>0.84961036455060346</v>
      </c>
      <c r="BK261" s="127">
        <f t="shared" si="178"/>
        <v>-4.0797700160249734E-4</v>
      </c>
      <c r="BL261" s="128">
        <f t="shared" si="179"/>
        <v>1.0004804237571445</v>
      </c>
      <c r="BM261" s="129">
        <f t="shared" si="180"/>
        <v>-4.8042375714464896E-4</v>
      </c>
    </row>
    <row r="262" spans="1:65" ht="11.45" customHeight="1">
      <c r="A262" s="663">
        <v>2010</v>
      </c>
      <c r="B262" s="87" t="s">
        <v>518</v>
      </c>
      <c r="C262" s="82" t="s">
        <v>471</v>
      </c>
      <c r="D262" s="82" t="s">
        <v>4</v>
      </c>
      <c r="E262" s="82" t="s">
        <v>232</v>
      </c>
      <c r="F262" s="506" t="s">
        <v>313</v>
      </c>
      <c r="G262" s="124">
        <v>33.149810000000002</v>
      </c>
      <c r="H262" s="125">
        <v>11.38841</v>
      </c>
      <c r="I262" s="126">
        <v>13.43798</v>
      </c>
      <c r="J262" s="124">
        <f t="shared" si="153"/>
        <v>19.711830000000003</v>
      </c>
      <c r="K262" s="125">
        <f t="shared" si="154"/>
        <v>21.761400000000002</v>
      </c>
      <c r="L262" s="126">
        <f t="shared" si="154"/>
        <v>-2.0495699999999992</v>
      </c>
      <c r="M262" s="127">
        <f t="shared" si="155"/>
        <v>0.59462874749508376</v>
      </c>
      <c r="N262" s="127">
        <f t="shared" si="156"/>
        <v>0.65645625118213347</v>
      </c>
      <c r="O262" s="127">
        <f t="shared" si="157"/>
        <v>-6.1827503687049763E-2</v>
      </c>
      <c r="P262" s="128">
        <f t="shared" si="158"/>
        <v>1.1039766475258765</v>
      </c>
      <c r="Q262" s="129">
        <f t="shared" si="159"/>
        <v>-0.10397664752587654</v>
      </c>
      <c r="R262" s="82">
        <v>2010</v>
      </c>
      <c r="S262" s="82" t="s">
        <v>471</v>
      </c>
      <c r="T262" s="82" t="s">
        <v>4</v>
      </c>
      <c r="U262" s="82" t="s">
        <v>232</v>
      </c>
      <c r="V262" s="506" t="s">
        <v>313</v>
      </c>
      <c r="W262" s="124">
        <v>24.3871</v>
      </c>
      <c r="X262" s="125">
        <v>10.089650000000001</v>
      </c>
      <c r="Y262" s="126">
        <v>12.240869999999999</v>
      </c>
      <c r="Z262" s="124">
        <f t="shared" si="160"/>
        <v>12.146230000000001</v>
      </c>
      <c r="AA262" s="125">
        <f t="shared" si="161"/>
        <v>14.29745</v>
      </c>
      <c r="AB262" s="126">
        <f t="shared" si="161"/>
        <v>-2.1512199999999986</v>
      </c>
      <c r="AC262" s="127">
        <f t="shared" si="162"/>
        <v>0.49805962988629238</v>
      </c>
      <c r="AD262" s="127">
        <f t="shared" si="163"/>
        <v>0.58627102033452105</v>
      </c>
      <c r="AE262" s="127">
        <f t="shared" si="164"/>
        <v>-8.8211390448228719E-2</v>
      </c>
      <c r="AF262" s="128">
        <f t="shared" si="165"/>
        <v>1.1771100991830385</v>
      </c>
      <c r="AG262" s="129">
        <f t="shared" si="166"/>
        <v>-0.17711009918303855</v>
      </c>
      <c r="AH262" s="82">
        <v>2010</v>
      </c>
      <c r="AI262" s="82" t="s">
        <v>471</v>
      </c>
      <c r="AJ262" s="82" t="s">
        <v>4</v>
      </c>
      <c r="AK262" s="82" t="s">
        <v>232</v>
      </c>
      <c r="AL262" s="506" t="s">
        <v>313</v>
      </c>
      <c r="AM262" s="124">
        <v>29.269970000000001</v>
      </c>
      <c r="AN262" s="125">
        <v>16.411819999999999</v>
      </c>
      <c r="AO262" s="126">
        <v>19.629239999999999</v>
      </c>
      <c r="AP262" s="124">
        <f t="shared" si="167"/>
        <v>9.6407300000000014</v>
      </c>
      <c r="AQ262" s="125">
        <f t="shared" si="168"/>
        <v>12.858150000000002</v>
      </c>
      <c r="AR262" s="126">
        <f t="shared" si="168"/>
        <v>-3.2174200000000006</v>
      </c>
      <c r="AS262" s="127">
        <f t="shared" si="169"/>
        <v>0.32937273253098659</v>
      </c>
      <c r="AT262" s="127">
        <f t="shared" si="170"/>
        <v>0.43929494973858879</v>
      </c>
      <c r="AU262" s="127">
        <f t="shared" si="171"/>
        <v>-0.10992221720760222</v>
      </c>
      <c r="AV262" s="128">
        <f t="shared" si="172"/>
        <v>1.3337319891750936</v>
      </c>
      <c r="AW262" s="129">
        <f t="shared" si="173"/>
        <v>-0.33373198917509361</v>
      </c>
      <c r="AX262" s="82">
        <v>2010</v>
      </c>
      <c r="AY262" s="82" t="s">
        <v>471</v>
      </c>
      <c r="AZ262" s="82" t="s">
        <v>4</v>
      </c>
      <c r="BA262" s="82" t="s">
        <v>232</v>
      </c>
      <c r="BB262" s="506" t="s">
        <v>313</v>
      </c>
      <c r="BC262" s="124">
        <v>81.230289999999997</v>
      </c>
      <c r="BD262" s="125">
        <v>12.176069999999999</v>
      </c>
      <c r="BE262" s="126">
        <v>12.396610000000001</v>
      </c>
      <c r="BF262" s="124">
        <f t="shared" si="174"/>
        <v>68.833680000000001</v>
      </c>
      <c r="BG262" s="125">
        <f t="shared" si="175"/>
        <v>69.054220000000001</v>
      </c>
      <c r="BH262" s="126">
        <f t="shared" si="175"/>
        <v>-0.22054000000000151</v>
      </c>
      <c r="BI262" s="127">
        <f t="shared" si="176"/>
        <v>0.84738931745781043</v>
      </c>
      <c r="BJ262" s="127">
        <f t="shared" si="177"/>
        <v>0.85010431453587088</v>
      </c>
      <c r="BK262" s="127">
        <f t="shared" si="178"/>
        <v>-2.7149970780604321E-3</v>
      </c>
      <c r="BL262" s="128">
        <f t="shared" si="179"/>
        <v>1.0032039548081695</v>
      </c>
      <c r="BM262" s="129">
        <f t="shared" si="180"/>
        <v>-3.2039548081695111E-3</v>
      </c>
    </row>
    <row r="263" spans="1:65" ht="11.45" customHeight="1">
      <c r="A263" s="663">
        <v>2007</v>
      </c>
      <c r="B263" s="87" t="s">
        <v>518</v>
      </c>
      <c r="C263" s="82" t="s">
        <v>471</v>
      </c>
      <c r="D263" s="82" t="s">
        <v>6</v>
      </c>
      <c r="E263" s="82" t="s">
        <v>233</v>
      </c>
      <c r="F263" s="506" t="s">
        <v>313</v>
      </c>
      <c r="G263" s="124">
        <v>29.82572</v>
      </c>
      <c r="H263" s="125">
        <v>10.489420000000001</v>
      </c>
      <c r="I263" s="126">
        <v>12.782349999999999</v>
      </c>
      <c r="J263" s="124">
        <f t="shared" si="153"/>
        <v>17.043370000000003</v>
      </c>
      <c r="K263" s="125">
        <f t="shared" si="154"/>
        <v>19.336300000000001</v>
      </c>
      <c r="L263" s="126">
        <f t="shared" si="154"/>
        <v>-2.2929299999999984</v>
      </c>
      <c r="M263" s="127">
        <f t="shared" si="155"/>
        <v>0.57143197213680019</v>
      </c>
      <c r="N263" s="127">
        <f t="shared" si="156"/>
        <v>0.64830957978550063</v>
      </c>
      <c r="O263" s="127">
        <f t="shared" si="157"/>
        <v>-7.6877607648700455E-2</v>
      </c>
      <c r="P263" s="128">
        <f t="shared" si="158"/>
        <v>1.1345350127351572</v>
      </c>
      <c r="Q263" s="129">
        <f t="shared" si="159"/>
        <v>-0.13453501273515731</v>
      </c>
      <c r="R263" s="82">
        <v>2007</v>
      </c>
      <c r="S263" s="82" t="s">
        <v>471</v>
      </c>
      <c r="T263" s="82" t="s">
        <v>6</v>
      </c>
      <c r="U263" s="82" t="s">
        <v>233</v>
      </c>
      <c r="V263" s="506" t="s">
        <v>313</v>
      </c>
      <c r="W263" s="124">
        <v>20.810479999999998</v>
      </c>
      <c r="X263" s="125">
        <v>7.5116269999999998</v>
      </c>
      <c r="Y263" s="126">
        <v>9.7826149999999998</v>
      </c>
      <c r="Z263" s="124">
        <f t="shared" si="160"/>
        <v>11.027864999999998</v>
      </c>
      <c r="AA263" s="125">
        <f t="shared" si="161"/>
        <v>13.298852999999998</v>
      </c>
      <c r="AB263" s="126">
        <f t="shared" si="161"/>
        <v>-2.270988</v>
      </c>
      <c r="AC263" s="127">
        <f t="shared" si="162"/>
        <v>0.52991881974851129</v>
      </c>
      <c r="AD263" s="127">
        <f t="shared" si="163"/>
        <v>0.63904595184733837</v>
      </c>
      <c r="AE263" s="127">
        <f t="shared" si="164"/>
        <v>-0.10912713209882714</v>
      </c>
      <c r="AF263" s="128">
        <f t="shared" si="165"/>
        <v>1.2059317918744925</v>
      </c>
      <c r="AG263" s="129">
        <f t="shared" si="166"/>
        <v>-0.20593179187449251</v>
      </c>
      <c r="AH263" s="82">
        <v>2007</v>
      </c>
      <c r="AI263" s="82" t="s">
        <v>471</v>
      </c>
      <c r="AJ263" s="82" t="s">
        <v>6</v>
      </c>
      <c r="AK263" s="82" t="s">
        <v>233</v>
      </c>
      <c r="AL263" s="506" t="s">
        <v>313</v>
      </c>
      <c r="AM263" s="124">
        <v>23.736470000000001</v>
      </c>
      <c r="AN263" s="125">
        <v>11.966240000000001</v>
      </c>
      <c r="AO263" s="126">
        <v>15.82146</v>
      </c>
      <c r="AP263" s="124">
        <f t="shared" si="167"/>
        <v>7.9150100000000005</v>
      </c>
      <c r="AQ263" s="125">
        <f t="shared" si="168"/>
        <v>11.77023</v>
      </c>
      <c r="AR263" s="126">
        <f t="shared" si="168"/>
        <v>-3.8552199999999992</v>
      </c>
      <c r="AS263" s="127">
        <f t="shared" si="169"/>
        <v>0.33345354216528406</v>
      </c>
      <c r="AT263" s="127">
        <f t="shared" si="170"/>
        <v>0.49587112152733742</v>
      </c>
      <c r="AU263" s="127">
        <f t="shared" si="171"/>
        <v>-0.16241757936205337</v>
      </c>
      <c r="AV263" s="128">
        <f t="shared" si="172"/>
        <v>1.4870770851837205</v>
      </c>
      <c r="AW263" s="129">
        <f t="shared" si="173"/>
        <v>-0.48707708518372039</v>
      </c>
      <c r="AX263" s="82">
        <v>2007</v>
      </c>
      <c r="AY263" s="82" t="s">
        <v>471</v>
      </c>
      <c r="AZ263" s="82" t="s">
        <v>6</v>
      </c>
      <c r="BA263" s="82" t="s">
        <v>233</v>
      </c>
      <c r="BB263" s="506" t="s">
        <v>313</v>
      </c>
      <c r="BC263" s="124">
        <v>80.407679999999999</v>
      </c>
      <c r="BD263" s="125">
        <v>22.982060000000001</v>
      </c>
      <c r="BE263" s="126">
        <v>23.492429999999999</v>
      </c>
      <c r="BF263" s="124">
        <f t="shared" si="174"/>
        <v>56.91525</v>
      </c>
      <c r="BG263" s="125">
        <f t="shared" si="175"/>
        <v>57.425619999999995</v>
      </c>
      <c r="BH263" s="126">
        <f t="shared" si="175"/>
        <v>-0.51036999999999821</v>
      </c>
      <c r="BI263" s="127">
        <f t="shared" si="176"/>
        <v>0.70783350545619528</v>
      </c>
      <c r="BJ263" s="127">
        <f t="shared" si="177"/>
        <v>0.71418078472106139</v>
      </c>
      <c r="BK263" s="127">
        <f t="shared" si="178"/>
        <v>-6.3472792648662192E-3</v>
      </c>
      <c r="BL263" s="128">
        <f t="shared" si="179"/>
        <v>1.0089671924484209</v>
      </c>
      <c r="BM263" s="129">
        <f t="shared" si="180"/>
        <v>-8.9671924484210856E-3</v>
      </c>
    </row>
    <row r="264" spans="1:65" ht="11.45" customHeight="1">
      <c r="A264" s="663">
        <v>2004</v>
      </c>
      <c r="B264" s="87" t="s">
        <v>518</v>
      </c>
      <c r="C264" s="82" t="s">
        <v>471</v>
      </c>
      <c r="D264" s="82" t="s">
        <v>8</v>
      </c>
      <c r="E264" s="82" t="s">
        <v>234</v>
      </c>
      <c r="F264" s="506" t="s">
        <v>313</v>
      </c>
      <c r="G264" s="124">
        <v>32.746650000000002</v>
      </c>
      <c r="H264" s="125">
        <v>11.333130000000001</v>
      </c>
      <c r="I264" s="126">
        <v>14.303419999999999</v>
      </c>
      <c r="J264" s="124">
        <f t="shared" si="153"/>
        <v>18.443230000000003</v>
      </c>
      <c r="K264" s="125">
        <f t="shared" si="154"/>
        <v>21.413520000000002</v>
      </c>
      <c r="L264" s="126">
        <f t="shared" si="154"/>
        <v>-2.9702899999999985</v>
      </c>
      <c r="M264" s="127">
        <f t="shared" si="155"/>
        <v>0.56320967182902681</v>
      </c>
      <c r="N264" s="127">
        <f t="shared" si="156"/>
        <v>0.65391482792896372</v>
      </c>
      <c r="O264" s="127">
        <f t="shared" si="157"/>
        <v>-9.0705156099936887E-2</v>
      </c>
      <c r="P264" s="128">
        <f t="shared" si="158"/>
        <v>1.1610504233802863</v>
      </c>
      <c r="Q264" s="129">
        <f t="shared" si="159"/>
        <v>-0.16105042338028633</v>
      </c>
      <c r="R264" s="82">
        <v>2004</v>
      </c>
      <c r="S264" s="82" t="s">
        <v>471</v>
      </c>
      <c r="T264" s="82" t="s">
        <v>8</v>
      </c>
      <c r="U264" s="82" t="s">
        <v>234</v>
      </c>
      <c r="V264" s="506" t="s">
        <v>313</v>
      </c>
      <c r="W264" s="124">
        <v>24.9041</v>
      </c>
      <c r="X264" s="125">
        <v>9.5427099999999996</v>
      </c>
      <c r="Y264" s="126">
        <v>12.39832</v>
      </c>
      <c r="Z264" s="124">
        <f t="shared" si="160"/>
        <v>12.50578</v>
      </c>
      <c r="AA264" s="125">
        <f t="shared" si="161"/>
        <v>15.36139</v>
      </c>
      <c r="AB264" s="126">
        <f t="shared" si="161"/>
        <v>-2.8556100000000004</v>
      </c>
      <c r="AC264" s="127">
        <f t="shared" si="162"/>
        <v>0.50215747607823613</v>
      </c>
      <c r="AD264" s="127">
        <f t="shared" si="163"/>
        <v>0.61682172814918024</v>
      </c>
      <c r="AE264" s="127">
        <f t="shared" si="164"/>
        <v>-0.11466425207094416</v>
      </c>
      <c r="AF264" s="128">
        <f t="shared" si="165"/>
        <v>1.2283432140978012</v>
      </c>
      <c r="AG264" s="129">
        <f t="shared" si="166"/>
        <v>-0.22834321409780123</v>
      </c>
      <c r="AH264" s="82">
        <v>2004</v>
      </c>
      <c r="AI264" s="82" t="s">
        <v>471</v>
      </c>
      <c r="AJ264" s="82" t="s">
        <v>8</v>
      </c>
      <c r="AK264" s="82" t="s">
        <v>234</v>
      </c>
      <c r="AL264" s="506" t="s">
        <v>313</v>
      </c>
      <c r="AM264" s="124">
        <v>25</v>
      </c>
      <c r="AN264" s="125">
        <v>13.430999999999999</v>
      </c>
      <c r="AO264" s="126">
        <v>18.653770000000002</v>
      </c>
      <c r="AP264" s="124">
        <f t="shared" si="167"/>
        <v>6.3462299999999985</v>
      </c>
      <c r="AQ264" s="125">
        <f t="shared" si="168"/>
        <v>11.569000000000001</v>
      </c>
      <c r="AR264" s="126">
        <f t="shared" si="168"/>
        <v>-5.2227700000000024</v>
      </c>
      <c r="AS264" s="127">
        <f t="shared" si="169"/>
        <v>0.25384919999999994</v>
      </c>
      <c r="AT264" s="127">
        <f t="shared" si="170"/>
        <v>0.46276000000000006</v>
      </c>
      <c r="AU264" s="127">
        <f t="shared" si="171"/>
        <v>-0.20891080000000009</v>
      </c>
      <c r="AV264" s="128">
        <f t="shared" si="172"/>
        <v>1.8229720637291753</v>
      </c>
      <c r="AW264" s="129">
        <f t="shared" si="173"/>
        <v>-0.8229720637291752</v>
      </c>
      <c r="AX264" s="82">
        <v>2004</v>
      </c>
      <c r="AY264" s="82" t="s">
        <v>471</v>
      </c>
      <c r="AZ264" s="82" t="s">
        <v>8</v>
      </c>
      <c r="BA264" s="82" t="s">
        <v>234</v>
      </c>
      <c r="BB264" s="506" t="s">
        <v>313</v>
      </c>
      <c r="BC264" s="124">
        <v>86.94529</v>
      </c>
      <c r="BD264" s="125">
        <v>17.706119999999999</v>
      </c>
      <c r="BE264" s="126">
        <v>17.797470000000001</v>
      </c>
      <c r="BF264" s="124">
        <f t="shared" si="174"/>
        <v>69.147819999999996</v>
      </c>
      <c r="BG264" s="125">
        <f t="shared" si="175"/>
        <v>69.239170000000001</v>
      </c>
      <c r="BH264" s="126">
        <f t="shared" si="175"/>
        <v>-9.1350000000002041E-2</v>
      </c>
      <c r="BI264" s="127">
        <f t="shared" si="176"/>
        <v>0.79530265526746757</v>
      </c>
      <c r="BJ264" s="127">
        <f t="shared" si="177"/>
        <v>0.79635331597605807</v>
      </c>
      <c r="BK264" s="127">
        <f t="shared" si="178"/>
        <v>-1.0506607085904486E-3</v>
      </c>
      <c r="BL264" s="128">
        <f t="shared" si="179"/>
        <v>1.0013210828627714</v>
      </c>
      <c r="BM264" s="129">
        <f t="shared" si="180"/>
        <v>-1.3210828627714083E-3</v>
      </c>
    </row>
    <row r="265" spans="1:65" ht="11.45" customHeight="1">
      <c r="A265" s="664">
        <v>1996</v>
      </c>
      <c r="B265" s="90" t="s">
        <v>518</v>
      </c>
      <c r="C265" s="119" t="s">
        <v>471</v>
      </c>
      <c r="D265" s="119" t="s">
        <v>12</v>
      </c>
      <c r="E265" s="119" t="s">
        <v>236</v>
      </c>
      <c r="F265" s="496" t="s">
        <v>401</v>
      </c>
      <c r="G265" s="152">
        <v>40.371380000000002</v>
      </c>
      <c r="H265" s="153">
        <v>12.863110000000001</v>
      </c>
      <c r="I265" s="154">
        <v>12.863110000000001</v>
      </c>
      <c r="J265" s="152">
        <f t="shared" si="153"/>
        <v>27.508270000000003</v>
      </c>
      <c r="K265" s="153">
        <f t="shared" si="154"/>
        <v>27.508270000000003</v>
      </c>
      <c r="L265" s="154"/>
      <c r="M265" s="544">
        <f t="shared" si="155"/>
        <v>0.68138047299844595</v>
      </c>
      <c r="N265" s="544">
        <f t="shared" si="156"/>
        <v>0.68138047299844595</v>
      </c>
      <c r="O265" s="544"/>
      <c r="P265" s="156">
        <f t="shared" si="158"/>
        <v>1</v>
      </c>
      <c r="Q265" s="157"/>
      <c r="R265" s="119">
        <v>1996</v>
      </c>
      <c r="S265" s="119" t="s">
        <v>471</v>
      </c>
      <c r="T265" s="119" t="s">
        <v>12</v>
      </c>
      <c r="U265" s="119" t="s">
        <v>236</v>
      </c>
      <c r="V265" s="496" t="s">
        <v>401</v>
      </c>
      <c r="W265" s="152">
        <v>33.840170000000001</v>
      </c>
      <c r="X265" s="153">
        <v>11.735760000000001</v>
      </c>
      <c r="Y265" s="154">
        <v>11.735760000000001</v>
      </c>
      <c r="Z265" s="152">
        <f t="shared" si="160"/>
        <v>22.104410000000001</v>
      </c>
      <c r="AA265" s="153">
        <f t="shared" si="161"/>
        <v>22.104410000000001</v>
      </c>
      <c r="AB265" s="154"/>
      <c r="AC265" s="544">
        <f t="shared" si="162"/>
        <v>0.6532003237572388</v>
      </c>
      <c r="AD265" s="544">
        <f t="shared" si="163"/>
        <v>0.6532003237572388</v>
      </c>
      <c r="AE265" s="544"/>
      <c r="AF265" s="156">
        <f t="shared" si="165"/>
        <v>1</v>
      </c>
      <c r="AG265" s="157"/>
      <c r="AH265" s="119">
        <v>1996</v>
      </c>
      <c r="AI265" s="119" t="s">
        <v>471</v>
      </c>
      <c r="AJ265" s="119" t="s">
        <v>12</v>
      </c>
      <c r="AK265" s="119" t="s">
        <v>236</v>
      </c>
      <c r="AL265" s="496" t="s">
        <v>401</v>
      </c>
      <c r="AM265" s="152">
        <v>39.738729999999997</v>
      </c>
      <c r="AN265" s="153">
        <v>16.169329999999999</v>
      </c>
      <c r="AO265" s="154">
        <v>16.169329999999999</v>
      </c>
      <c r="AP265" s="152">
        <f t="shared" si="167"/>
        <v>23.569399999999998</v>
      </c>
      <c r="AQ265" s="153">
        <f t="shared" si="168"/>
        <v>23.569399999999998</v>
      </c>
      <c r="AR265" s="154"/>
      <c r="AS265" s="544">
        <f t="shared" si="169"/>
        <v>0.59310903997183606</v>
      </c>
      <c r="AT265" s="544">
        <f t="shared" si="170"/>
        <v>0.59310903997183606</v>
      </c>
      <c r="AU265" s="544"/>
      <c r="AV265" s="156">
        <f t="shared" si="172"/>
        <v>1</v>
      </c>
      <c r="AW265" s="157"/>
      <c r="AX265" s="119">
        <v>1996</v>
      </c>
      <c r="AY265" s="119" t="s">
        <v>471</v>
      </c>
      <c r="AZ265" s="119" t="s">
        <v>12</v>
      </c>
      <c r="BA265" s="119" t="s">
        <v>236</v>
      </c>
      <c r="BB265" s="496" t="s">
        <v>401</v>
      </c>
      <c r="BC265" s="152"/>
      <c r="BD265" s="153"/>
      <c r="BE265" s="154"/>
      <c r="BF265" s="152">
        <f t="shared" si="174"/>
        <v>0</v>
      </c>
      <c r="BG265" s="153">
        <f t="shared" si="175"/>
        <v>0</v>
      </c>
      <c r="BH265" s="154"/>
      <c r="BI265" s="544"/>
      <c r="BJ265" s="544"/>
      <c r="BK265" s="544"/>
      <c r="BL265" s="156"/>
      <c r="BM265" s="157"/>
    </row>
    <row r="266" spans="1:65" ht="11.45" customHeight="1">
      <c r="A266" s="663">
        <v>1992</v>
      </c>
      <c r="B266" s="87" t="s">
        <v>518</v>
      </c>
      <c r="C266" s="82" t="s">
        <v>471</v>
      </c>
      <c r="D266" s="82" t="s">
        <v>14</v>
      </c>
      <c r="E266" s="82" t="s">
        <v>237</v>
      </c>
      <c r="F266" s="506" t="s">
        <v>313</v>
      </c>
      <c r="G266" s="548">
        <v>35.253189999999996</v>
      </c>
      <c r="H266" s="549">
        <v>5.6023639999999997</v>
      </c>
      <c r="I266" s="550">
        <v>6.25</v>
      </c>
      <c r="J266" s="337">
        <f t="shared" si="153"/>
        <v>29.003189999999996</v>
      </c>
      <c r="K266" s="338">
        <f t="shared" si="154"/>
        <v>29.650825999999995</v>
      </c>
      <c r="L266" s="525">
        <f t="shared" si="154"/>
        <v>-0.64763600000000032</v>
      </c>
      <c r="M266" s="341">
        <f t="shared" si="155"/>
        <v>0.82271107947961586</v>
      </c>
      <c r="N266" s="341">
        <f t="shared" si="156"/>
        <v>0.84108206945243813</v>
      </c>
      <c r="O266" s="341">
        <f t="shared" si="157"/>
        <v>-1.8370989972822327E-2</v>
      </c>
      <c r="P266" s="526">
        <f t="shared" si="158"/>
        <v>1.0223298195819148</v>
      </c>
      <c r="Q266" s="527">
        <f t="shared" ref="Q266" si="185">(H266-I266)/(G266-I266)</f>
        <v>-2.2329819581914968E-2</v>
      </c>
      <c r="R266" s="82">
        <v>1992</v>
      </c>
      <c r="S266" s="82" t="s">
        <v>471</v>
      </c>
      <c r="T266" s="82" t="s">
        <v>14</v>
      </c>
      <c r="U266" s="82" t="s">
        <v>237</v>
      </c>
      <c r="V266" s="506" t="s">
        <v>313</v>
      </c>
      <c r="W266" s="548">
        <v>28.82733</v>
      </c>
      <c r="X266" s="549">
        <v>4.4023599999999998</v>
      </c>
      <c r="Y266" s="550">
        <v>5.1655300000000004</v>
      </c>
      <c r="Z266" s="337">
        <f t="shared" si="160"/>
        <v>23.661799999999999</v>
      </c>
      <c r="AA266" s="338">
        <f t="shared" si="161"/>
        <v>24.424970000000002</v>
      </c>
      <c r="AB266" s="525">
        <f t="shared" si="161"/>
        <v>-0.76317000000000057</v>
      </c>
      <c r="AC266" s="341">
        <f t="shared" si="162"/>
        <v>0.82081136199571725</v>
      </c>
      <c r="AD266" s="341">
        <f t="shared" si="163"/>
        <v>0.84728519776198497</v>
      </c>
      <c r="AE266" s="341">
        <f t="shared" si="164"/>
        <v>-2.6473835766267655E-2</v>
      </c>
      <c r="AF266" s="526">
        <f t="shared" si="165"/>
        <v>1.0322532520771879</v>
      </c>
      <c r="AG266" s="527">
        <f t="shared" ref="AG266" si="186">(X266-Y266)/(W266-Y266)</f>
        <v>-3.2253252077187732E-2</v>
      </c>
      <c r="AH266" s="82">
        <v>1992</v>
      </c>
      <c r="AI266" s="82" t="s">
        <v>471</v>
      </c>
      <c r="AJ266" s="82" t="s">
        <v>14</v>
      </c>
      <c r="AK266" s="82" t="s">
        <v>237</v>
      </c>
      <c r="AL266" s="506" t="s">
        <v>313</v>
      </c>
      <c r="AM266" s="548">
        <v>30.311789999999998</v>
      </c>
      <c r="AN266" s="549">
        <v>4.5781599999999996</v>
      </c>
      <c r="AO266" s="550">
        <v>5.2624149999999998</v>
      </c>
      <c r="AP266" s="337">
        <f t="shared" si="167"/>
        <v>25.049374999999998</v>
      </c>
      <c r="AQ266" s="338">
        <f t="shared" si="168"/>
        <v>25.733629999999998</v>
      </c>
      <c r="AR266" s="525">
        <f t="shared" si="168"/>
        <v>-0.68425500000000028</v>
      </c>
      <c r="AS266" s="341">
        <f t="shared" si="169"/>
        <v>0.82639049030096867</v>
      </c>
      <c r="AT266" s="341">
        <f t="shared" si="170"/>
        <v>0.84896437986671192</v>
      </c>
      <c r="AU266" s="341">
        <f t="shared" si="171"/>
        <v>-2.257388956574324E-2</v>
      </c>
      <c r="AV266" s="526">
        <f t="shared" si="172"/>
        <v>1.0273162504054492</v>
      </c>
      <c r="AW266" s="527">
        <f t="shared" ref="AW266" si="187">(AN266-AO266)/(AM266-AO266)</f>
        <v>-2.7316250405449251E-2</v>
      </c>
      <c r="AX266" s="82">
        <v>1992</v>
      </c>
      <c r="AY266" s="82" t="s">
        <v>471</v>
      </c>
      <c r="AZ266" s="82" t="s">
        <v>14</v>
      </c>
      <c r="BA266" s="82" t="s">
        <v>237</v>
      </c>
      <c r="BB266" s="506" t="s">
        <v>313</v>
      </c>
      <c r="BC266" s="548">
        <v>83.393839999999997</v>
      </c>
      <c r="BD266" s="549">
        <v>14.867190000000001</v>
      </c>
      <c r="BE266" s="550">
        <v>14.790749999999999</v>
      </c>
      <c r="BF266" s="337">
        <f t="shared" si="174"/>
        <v>68.603089999999995</v>
      </c>
      <c r="BG266" s="338">
        <f t="shared" si="175"/>
        <v>68.526649999999989</v>
      </c>
      <c r="BH266" s="525">
        <f t="shared" si="175"/>
        <v>7.6440000000001618E-2</v>
      </c>
      <c r="BI266" s="341">
        <f t="shared" si="176"/>
        <v>0.82263977771020014</v>
      </c>
      <c r="BJ266" s="341">
        <f t="shared" si="177"/>
        <v>0.82172316324563055</v>
      </c>
      <c r="BK266" s="341">
        <f t="shared" si="178"/>
        <v>9.1661446456958479E-4</v>
      </c>
      <c r="BL266" s="526">
        <f t="shared" si="179"/>
        <v>0.99888576447504029</v>
      </c>
      <c r="BM266" s="527">
        <f t="shared" ref="BM266" si="188">(BD266-BE266)/(BC266-BE266)</f>
        <v>1.1142355249596136E-3</v>
      </c>
    </row>
    <row r="267" spans="1:65" ht="11.45" customHeight="1">
      <c r="A267" s="666">
        <v>2012</v>
      </c>
      <c r="B267" s="102" t="s">
        <v>518</v>
      </c>
      <c r="C267" s="137" t="s">
        <v>472</v>
      </c>
      <c r="D267" s="137" t="s">
        <v>20</v>
      </c>
      <c r="E267" s="137" t="s">
        <v>238</v>
      </c>
      <c r="F267" s="495" t="s">
        <v>401</v>
      </c>
      <c r="G267" s="564">
        <v>42.859929999999999</v>
      </c>
      <c r="H267" s="565">
        <v>15.91756</v>
      </c>
      <c r="I267" s="566">
        <v>15.91756</v>
      </c>
      <c r="J267" s="615">
        <f t="shared" si="153"/>
        <v>26.942369999999997</v>
      </c>
      <c r="K267" s="616">
        <f t="shared" si="154"/>
        <v>26.942369999999997</v>
      </c>
      <c r="L267" s="617"/>
      <c r="M267" s="618">
        <f t="shared" si="155"/>
        <v>0.62861441910894389</v>
      </c>
      <c r="N267" s="618">
        <f t="shared" si="156"/>
        <v>0.62861441910894389</v>
      </c>
      <c r="O267" s="618"/>
      <c r="P267" s="619">
        <f t="shared" si="158"/>
        <v>1</v>
      </c>
      <c r="Q267" s="620"/>
      <c r="R267" s="137">
        <v>2012</v>
      </c>
      <c r="S267" s="137" t="s">
        <v>472</v>
      </c>
      <c r="T267" s="137" t="s">
        <v>20</v>
      </c>
      <c r="U267" s="137" t="s">
        <v>238</v>
      </c>
      <c r="V267" s="495" t="s">
        <v>401</v>
      </c>
      <c r="W267" s="564">
        <v>34.958240000000004</v>
      </c>
      <c r="X267" s="565">
        <v>14.974489999999999</v>
      </c>
      <c r="Y267" s="566">
        <v>14.974489999999999</v>
      </c>
      <c r="Z267" s="615">
        <f t="shared" si="160"/>
        <v>19.983750000000004</v>
      </c>
      <c r="AA267" s="616">
        <f t="shared" si="161"/>
        <v>19.983750000000004</v>
      </c>
      <c r="AB267" s="617"/>
      <c r="AC267" s="618">
        <f t="shared" si="162"/>
        <v>0.57164634146341464</v>
      </c>
      <c r="AD267" s="618">
        <f t="shared" si="163"/>
        <v>0.57164634146341464</v>
      </c>
      <c r="AE267" s="618"/>
      <c r="AF267" s="619">
        <f t="shared" si="165"/>
        <v>1</v>
      </c>
      <c r="AG267" s="620"/>
      <c r="AH267" s="137">
        <v>2012</v>
      </c>
      <c r="AI267" s="137" t="s">
        <v>472</v>
      </c>
      <c r="AJ267" s="137" t="s">
        <v>20</v>
      </c>
      <c r="AK267" s="137" t="s">
        <v>238</v>
      </c>
      <c r="AL267" s="495" t="s">
        <v>401</v>
      </c>
      <c r="AM267" s="564">
        <v>31.190449999999998</v>
      </c>
      <c r="AN267" s="565">
        <v>16.081589999999998</v>
      </c>
      <c r="AO267" s="566">
        <v>16.081589999999998</v>
      </c>
      <c r="AP267" s="615">
        <f t="shared" si="167"/>
        <v>15.10886</v>
      </c>
      <c r="AQ267" s="616">
        <f t="shared" si="168"/>
        <v>15.10886</v>
      </c>
      <c r="AR267" s="617"/>
      <c r="AS267" s="618">
        <f t="shared" si="169"/>
        <v>0.48440660522692042</v>
      </c>
      <c r="AT267" s="618">
        <f t="shared" si="170"/>
        <v>0.48440660522692042</v>
      </c>
      <c r="AU267" s="618"/>
      <c r="AV267" s="619">
        <f t="shared" si="172"/>
        <v>1</v>
      </c>
      <c r="AW267" s="620"/>
      <c r="AX267" s="137">
        <v>2012</v>
      </c>
      <c r="AY267" s="137" t="s">
        <v>472</v>
      </c>
      <c r="AZ267" s="137" t="s">
        <v>20</v>
      </c>
      <c r="BA267" s="137" t="s">
        <v>238</v>
      </c>
      <c r="BB267" s="495" t="s">
        <v>401</v>
      </c>
      <c r="BC267" s="564">
        <v>84.637919999999994</v>
      </c>
      <c r="BD267" s="565">
        <v>19.33961</v>
      </c>
      <c r="BE267" s="566">
        <v>19.33961</v>
      </c>
      <c r="BF267" s="615">
        <f t="shared" si="174"/>
        <v>65.298309999999987</v>
      </c>
      <c r="BG267" s="616">
        <f t="shared" si="175"/>
        <v>65.298309999999987</v>
      </c>
      <c r="BH267" s="617"/>
      <c r="BI267" s="618">
        <f t="shared" si="176"/>
        <v>0.77150182802223866</v>
      </c>
      <c r="BJ267" s="618">
        <f t="shared" si="177"/>
        <v>0.77150182802223866</v>
      </c>
      <c r="BK267" s="618"/>
      <c r="BL267" s="619">
        <f t="shared" si="179"/>
        <v>1</v>
      </c>
      <c r="BM267" s="620"/>
    </row>
    <row r="268" spans="1:65" ht="11.45" customHeight="1">
      <c r="A268" s="664">
        <v>2010</v>
      </c>
      <c r="B268" s="90" t="s">
        <v>518</v>
      </c>
      <c r="C268" s="119" t="s">
        <v>472</v>
      </c>
      <c r="D268" s="119" t="s">
        <v>4</v>
      </c>
      <c r="E268" s="119" t="s">
        <v>239</v>
      </c>
      <c r="F268" s="496" t="s">
        <v>401</v>
      </c>
      <c r="G268" s="152">
        <v>38.940730000000002</v>
      </c>
      <c r="H268" s="153">
        <v>15.64913</v>
      </c>
      <c r="I268" s="154">
        <v>15.64913</v>
      </c>
      <c r="J268" s="152">
        <f t="shared" si="153"/>
        <v>23.291600000000003</v>
      </c>
      <c r="K268" s="153">
        <f t="shared" si="154"/>
        <v>23.291600000000003</v>
      </c>
      <c r="L268" s="154"/>
      <c r="M268" s="155">
        <f t="shared" si="155"/>
        <v>0.59812951631877476</v>
      </c>
      <c r="N268" s="155">
        <f t="shared" si="156"/>
        <v>0.59812951631877476</v>
      </c>
      <c r="O268" s="155"/>
      <c r="P268" s="156">
        <f t="shared" si="158"/>
        <v>1</v>
      </c>
      <c r="Q268" s="157"/>
      <c r="R268" s="119">
        <v>2010</v>
      </c>
      <c r="S268" s="119" t="s">
        <v>472</v>
      </c>
      <c r="T268" s="119" t="s">
        <v>4</v>
      </c>
      <c r="U268" s="119" t="s">
        <v>239</v>
      </c>
      <c r="V268" s="496" t="s">
        <v>401</v>
      </c>
      <c r="W268" s="152">
        <v>31.269359999999999</v>
      </c>
      <c r="X268" s="153">
        <v>13.27636</v>
      </c>
      <c r="Y268" s="154">
        <v>13.27636</v>
      </c>
      <c r="Z268" s="152">
        <f t="shared" si="160"/>
        <v>17.992999999999999</v>
      </c>
      <c r="AA268" s="153">
        <f t="shared" si="161"/>
        <v>17.992999999999999</v>
      </c>
      <c r="AB268" s="154"/>
      <c r="AC268" s="155">
        <f t="shared" si="162"/>
        <v>0.57541951610138486</v>
      </c>
      <c r="AD268" s="155">
        <f t="shared" si="163"/>
        <v>0.57541951610138486</v>
      </c>
      <c r="AE268" s="155"/>
      <c r="AF268" s="156">
        <f t="shared" si="165"/>
        <v>1</v>
      </c>
      <c r="AG268" s="157"/>
      <c r="AH268" s="119">
        <v>2010</v>
      </c>
      <c r="AI268" s="119" t="s">
        <v>472</v>
      </c>
      <c r="AJ268" s="119" t="s">
        <v>4</v>
      </c>
      <c r="AK268" s="119" t="s">
        <v>239</v>
      </c>
      <c r="AL268" s="496" t="s">
        <v>401</v>
      </c>
      <c r="AM268" s="152">
        <v>23.316040000000001</v>
      </c>
      <c r="AN268" s="153">
        <v>12.188689999999999</v>
      </c>
      <c r="AO268" s="154">
        <v>12.188689999999999</v>
      </c>
      <c r="AP268" s="152">
        <f t="shared" si="167"/>
        <v>11.127350000000002</v>
      </c>
      <c r="AQ268" s="153">
        <f t="shared" si="168"/>
        <v>11.127350000000002</v>
      </c>
      <c r="AR268" s="154"/>
      <c r="AS268" s="155">
        <f t="shared" si="169"/>
        <v>0.47724013168616974</v>
      </c>
      <c r="AT268" s="155">
        <f t="shared" si="170"/>
        <v>0.47724013168616974</v>
      </c>
      <c r="AU268" s="155"/>
      <c r="AV268" s="156">
        <f t="shared" si="172"/>
        <v>1</v>
      </c>
      <c r="AW268" s="157"/>
      <c r="AX268" s="119">
        <v>2010</v>
      </c>
      <c r="AY268" s="119" t="s">
        <v>472</v>
      </c>
      <c r="AZ268" s="119" t="s">
        <v>4</v>
      </c>
      <c r="BA268" s="119" t="s">
        <v>239</v>
      </c>
      <c r="BB268" s="496" t="s">
        <v>401</v>
      </c>
      <c r="BC268" s="152">
        <v>85.724559999999997</v>
      </c>
      <c r="BD268" s="153">
        <v>28.699580000000001</v>
      </c>
      <c r="BE268" s="154">
        <v>28.699580000000001</v>
      </c>
      <c r="BF268" s="152">
        <f t="shared" si="174"/>
        <v>57.024979999999999</v>
      </c>
      <c r="BG268" s="153">
        <f t="shared" si="175"/>
        <v>57.024979999999999</v>
      </c>
      <c r="BH268" s="154"/>
      <c r="BI268" s="155">
        <f t="shared" si="176"/>
        <v>0.66521169662463131</v>
      </c>
      <c r="BJ268" s="155">
        <f t="shared" si="177"/>
        <v>0.66521169662463131</v>
      </c>
      <c r="BK268" s="155"/>
      <c r="BL268" s="156">
        <f t="shared" si="179"/>
        <v>1</v>
      </c>
      <c r="BM268" s="157"/>
    </row>
    <row r="269" spans="1:65" ht="11.45" customHeight="1">
      <c r="A269" s="664">
        <v>2007</v>
      </c>
      <c r="B269" s="90" t="s">
        <v>518</v>
      </c>
      <c r="C269" s="119" t="s">
        <v>472</v>
      </c>
      <c r="D269" s="119" t="s">
        <v>6</v>
      </c>
      <c r="E269" s="119" t="s">
        <v>240</v>
      </c>
      <c r="F269" s="496" t="s">
        <v>401</v>
      </c>
      <c r="G269" s="152">
        <v>37.791319999999999</v>
      </c>
      <c r="H269" s="153">
        <v>13.18276</v>
      </c>
      <c r="I269" s="154">
        <v>13.18276</v>
      </c>
      <c r="J269" s="152">
        <f t="shared" si="153"/>
        <v>24.608559999999997</v>
      </c>
      <c r="K269" s="153">
        <f t="shared" si="154"/>
        <v>24.608559999999997</v>
      </c>
      <c r="L269" s="154"/>
      <c r="M269" s="155">
        <f t="shared" si="155"/>
        <v>0.65116963366190961</v>
      </c>
      <c r="N269" s="155">
        <f t="shared" si="156"/>
        <v>0.65116963366190961</v>
      </c>
      <c r="O269" s="155"/>
      <c r="P269" s="156">
        <f t="shared" si="158"/>
        <v>1</v>
      </c>
      <c r="Q269" s="157"/>
      <c r="R269" s="119">
        <v>2007</v>
      </c>
      <c r="S269" s="119" t="s">
        <v>472</v>
      </c>
      <c r="T269" s="119" t="s">
        <v>6</v>
      </c>
      <c r="U269" s="119" t="s">
        <v>240</v>
      </c>
      <c r="V269" s="496" t="s">
        <v>401</v>
      </c>
      <c r="W269" s="152">
        <v>30.22035</v>
      </c>
      <c r="X269" s="153">
        <v>10.70335</v>
      </c>
      <c r="Y269" s="154">
        <v>10.70335</v>
      </c>
      <c r="Z269" s="152">
        <f t="shared" si="160"/>
        <v>19.516999999999999</v>
      </c>
      <c r="AA269" s="153">
        <f t="shared" si="161"/>
        <v>19.516999999999999</v>
      </c>
      <c r="AB269" s="154"/>
      <c r="AC269" s="155">
        <f t="shared" si="162"/>
        <v>0.64582309602635313</v>
      </c>
      <c r="AD269" s="155">
        <f t="shared" si="163"/>
        <v>0.64582309602635313</v>
      </c>
      <c r="AE269" s="155"/>
      <c r="AF269" s="156">
        <f t="shared" si="165"/>
        <v>1</v>
      </c>
      <c r="AG269" s="157"/>
      <c r="AH269" s="119">
        <v>2007</v>
      </c>
      <c r="AI269" s="119" t="s">
        <v>472</v>
      </c>
      <c r="AJ269" s="119" t="s">
        <v>6</v>
      </c>
      <c r="AK269" s="119" t="s">
        <v>240</v>
      </c>
      <c r="AL269" s="496" t="s">
        <v>401</v>
      </c>
      <c r="AM269" s="152">
        <v>25.502099999999999</v>
      </c>
      <c r="AN269" s="153">
        <v>11.57821</v>
      </c>
      <c r="AO269" s="154">
        <v>11.57821</v>
      </c>
      <c r="AP269" s="152">
        <f t="shared" si="167"/>
        <v>13.923889999999998</v>
      </c>
      <c r="AQ269" s="153">
        <f t="shared" si="168"/>
        <v>13.923889999999998</v>
      </c>
      <c r="AR269" s="154"/>
      <c r="AS269" s="155">
        <f t="shared" si="169"/>
        <v>0.54598993808353036</v>
      </c>
      <c r="AT269" s="155">
        <f t="shared" si="170"/>
        <v>0.54598993808353036</v>
      </c>
      <c r="AU269" s="155"/>
      <c r="AV269" s="156">
        <f t="shared" si="172"/>
        <v>1</v>
      </c>
      <c r="AW269" s="157"/>
      <c r="AX269" s="119">
        <v>2007</v>
      </c>
      <c r="AY269" s="119" t="s">
        <v>472</v>
      </c>
      <c r="AZ269" s="119" t="s">
        <v>6</v>
      </c>
      <c r="BA269" s="119" t="s">
        <v>240</v>
      </c>
      <c r="BB269" s="496" t="s">
        <v>401</v>
      </c>
      <c r="BC269" s="152">
        <v>83.777839999999998</v>
      </c>
      <c r="BD269" s="153">
        <v>25.537839999999999</v>
      </c>
      <c r="BE269" s="154">
        <v>25.537839999999999</v>
      </c>
      <c r="BF269" s="152">
        <f t="shared" si="174"/>
        <v>58.239999999999995</v>
      </c>
      <c r="BG269" s="153">
        <f t="shared" si="175"/>
        <v>58.239999999999995</v>
      </c>
      <c r="BH269" s="154"/>
      <c r="BI269" s="155">
        <f t="shared" si="176"/>
        <v>0.69517189748506281</v>
      </c>
      <c r="BJ269" s="155">
        <f t="shared" si="177"/>
        <v>0.69517189748506281</v>
      </c>
      <c r="BK269" s="155"/>
      <c r="BL269" s="156">
        <f t="shared" si="179"/>
        <v>1</v>
      </c>
      <c r="BM269" s="157"/>
    </row>
    <row r="270" spans="1:65" ht="11.45" customHeight="1">
      <c r="A270" s="664">
        <v>2004</v>
      </c>
      <c r="B270" s="90" t="s">
        <v>518</v>
      </c>
      <c r="C270" s="119" t="s">
        <v>472</v>
      </c>
      <c r="D270" s="119" t="s">
        <v>8</v>
      </c>
      <c r="E270" s="119" t="s">
        <v>241</v>
      </c>
      <c r="F270" s="496" t="s">
        <v>401</v>
      </c>
      <c r="G270" s="152">
        <v>37.783470000000001</v>
      </c>
      <c r="H270" s="153">
        <v>11.67365</v>
      </c>
      <c r="I270" s="154">
        <v>11.67365</v>
      </c>
      <c r="J270" s="152">
        <f t="shared" si="153"/>
        <v>26.109819999999999</v>
      </c>
      <c r="K270" s="153">
        <f t="shared" si="154"/>
        <v>26.109819999999999</v>
      </c>
      <c r="L270" s="154"/>
      <c r="M270" s="155">
        <f t="shared" si="155"/>
        <v>0.6910381709250103</v>
      </c>
      <c r="N270" s="155">
        <f t="shared" si="156"/>
        <v>0.6910381709250103</v>
      </c>
      <c r="O270" s="155"/>
      <c r="P270" s="156">
        <f t="shared" si="158"/>
        <v>1</v>
      </c>
      <c r="Q270" s="157"/>
      <c r="R270" s="119">
        <v>2004</v>
      </c>
      <c r="S270" s="119" t="s">
        <v>472</v>
      </c>
      <c r="T270" s="119" t="s">
        <v>8</v>
      </c>
      <c r="U270" s="119" t="s">
        <v>241</v>
      </c>
      <c r="V270" s="496" t="s">
        <v>401</v>
      </c>
      <c r="W270" s="152">
        <v>30.722159999999999</v>
      </c>
      <c r="X270" s="153">
        <v>9.1616599999999995</v>
      </c>
      <c r="Y270" s="154">
        <v>9.1616599999999995</v>
      </c>
      <c r="Z270" s="152">
        <f t="shared" si="160"/>
        <v>21.560499999999998</v>
      </c>
      <c r="AA270" s="153">
        <f t="shared" si="161"/>
        <v>21.560499999999998</v>
      </c>
      <c r="AB270" s="154"/>
      <c r="AC270" s="155">
        <f t="shared" si="162"/>
        <v>0.70178984810963807</v>
      </c>
      <c r="AD270" s="155">
        <f t="shared" si="163"/>
        <v>0.70178984810963807</v>
      </c>
      <c r="AE270" s="155"/>
      <c r="AF270" s="156">
        <f t="shared" si="165"/>
        <v>1</v>
      </c>
      <c r="AG270" s="157"/>
      <c r="AH270" s="119">
        <v>2004</v>
      </c>
      <c r="AI270" s="119" t="s">
        <v>472</v>
      </c>
      <c r="AJ270" s="119" t="s">
        <v>8</v>
      </c>
      <c r="AK270" s="119" t="s">
        <v>241</v>
      </c>
      <c r="AL270" s="496" t="s">
        <v>401</v>
      </c>
      <c r="AM270" s="152">
        <v>26.380369999999999</v>
      </c>
      <c r="AN270" s="153">
        <v>8.8376300000000008</v>
      </c>
      <c r="AO270" s="154">
        <v>8.8376300000000008</v>
      </c>
      <c r="AP270" s="152">
        <f t="shared" si="167"/>
        <v>17.542739999999998</v>
      </c>
      <c r="AQ270" s="153">
        <f t="shared" si="168"/>
        <v>17.542739999999998</v>
      </c>
      <c r="AR270" s="154"/>
      <c r="AS270" s="155">
        <f t="shared" si="169"/>
        <v>0.66499218926800496</v>
      </c>
      <c r="AT270" s="155">
        <f t="shared" si="170"/>
        <v>0.66499218926800496</v>
      </c>
      <c r="AU270" s="155"/>
      <c r="AV270" s="156">
        <f t="shared" si="172"/>
        <v>1</v>
      </c>
      <c r="AW270" s="157"/>
      <c r="AX270" s="119">
        <v>2004</v>
      </c>
      <c r="AY270" s="119" t="s">
        <v>472</v>
      </c>
      <c r="AZ270" s="119" t="s">
        <v>8</v>
      </c>
      <c r="BA270" s="119" t="s">
        <v>241</v>
      </c>
      <c r="BB270" s="496" t="s">
        <v>401</v>
      </c>
      <c r="BC270" s="152">
        <v>82.879909999999995</v>
      </c>
      <c r="BD270" s="153">
        <v>26.23124</v>
      </c>
      <c r="BE270" s="154">
        <v>26.23124</v>
      </c>
      <c r="BF270" s="152">
        <f t="shared" si="174"/>
        <v>56.648669999999996</v>
      </c>
      <c r="BG270" s="153">
        <f t="shared" si="175"/>
        <v>56.648669999999996</v>
      </c>
      <c r="BH270" s="154"/>
      <c r="BI270" s="155">
        <f t="shared" si="176"/>
        <v>0.68350303469200191</v>
      </c>
      <c r="BJ270" s="155">
        <f t="shared" si="177"/>
        <v>0.68350303469200191</v>
      </c>
      <c r="BK270" s="155"/>
      <c r="BL270" s="156">
        <f t="shared" si="179"/>
        <v>1</v>
      </c>
      <c r="BM270" s="157"/>
    </row>
    <row r="271" spans="1:65" ht="11.45" customHeight="1">
      <c r="A271" s="664">
        <v>1999</v>
      </c>
      <c r="B271" s="90" t="s">
        <v>518</v>
      </c>
      <c r="C271" s="119" t="s">
        <v>472</v>
      </c>
      <c r="D271" s="119" t="s">
        <v>10</v>
      </c>
      <c r="E271" s="119" t="s">
        <v>242</v>
      </c>
      <c r="F271" s="496" t="s">
        <v>401</v>
      </c>
      <c r="G271" s="152">
        <v>37.219940000000001</v>
      </c>
      <c r="H271" s="153">
        <v>13.19739</v>
      </c>
      <c r="I271" s="154">
        <v>13.19739</v>
      </c>
      <c r="J271" s="152">
        <f t="shared" si="153"/>
        <v>24.022550000000003</v>
      </c>
      <c r="K271" s="153">
        <f t="shared" si="154"/>
        <v>24.022550000000003</v>
      </c>
      <c r="L271" s="154"/>
      <c r="M271" s="155">
        <f t="shared" si="155"/>
        <v>0.6454215133071145</v>
      </c>
      <c r="N271" s="155">
        <f t="shared" si="156"/>
        <v>0.6454215133071145</v>
      </c>
      <c r="O271" s="155"/>
      <c r="P271" s="156">
        <f t="shared" si="158"/>
        <v>1</v>
      </c>
      <c r="Q271" s="157"/>
      <c r="R271" s="119">
        <v>1999</v>
      </c>
      <c r="S271" s="119" t="s">
        <v>472</v>
      </c>
      <c r="T271" s="119" t="s">
        <v>10</v>
      </c>
      <c r="U271" s="119" t="s">
        <v>242</v>
      </c>
      <c r="V271" s="496" t="s">
        <v>401</v>
      </c>
      <c r="W271" s="152">
        <v>32.309469999999997</v>
      </c>
      <c r="X271" s="153">
        <v>10.80626</v>
      </c>
      <c r="Y271" s="154">
        <v>10.80626</v>
      </c>
      <c r="Z271" s="152">
        <f t="shared" si="160"/>
        <v>21.503209999999996</v>
      </c>
      <c r="AA271" s="153">
        <f t="shared" si="161"/>
        <v>21.503209999999996</v>
      </c>
      <c r="AB271" s="154"/>
      <c r="AC271" s="155">
        <f t="shared" si="162"/>
        <v>0.66553892713189033</v>
      </c>
      <c r="AD271" s="155">
        <f t="shared" si="163"/>
        <v>0.66553892713189033</v>
      </c>
      <c r="AE271" s="155"/>
      <c r="AF271" s="156">
        <f t="shared" si="165"/>
        <v>1</v>
      </c>
      <c r="AG271" s="157"/>
      <c r="AH271" s="119">
        <v>1999</v>
      </c>
      <c r="AI271" s="119" t="s">
        <v>472</v>
      </c>
      <c r="AJ271" s="119" t="s">
        <v>10</v>
      </c>
      <c r="AK271" s="119" t="s">
        <v>242</v>
      </c>
      <c r="AL271" s="496" t="s">
        <v>401</v>
      </c>
      <c r="AM271" s="152">
        <v>25.970949999999998</v>
      </c>
      <c r="AN271" s="153">
        <v>11.61863</v>
      </c>
      <c r="AO271" s="154">
        <v>11.61863</v>
      </c>
      <c r="AP271" s="152">
        <f t="shared" si="167"/>
        <v>14.352319999999999</v>
      </c>
      <c r="AQ271" s="153">
        <f t="shared" si="168"/>
        <v>14.352319999999999</v>
      </c>
      <c r="AR271" s="154"/>
      <c r="AS271" s="155">
        <f t="shared" si="169"/>
        <v>0.55262976517994145</v>
      </c>
      <c r="AT271" s="155">
        <f t="shared" si="170"/>
        <v>0.55262976517994145</v>
      </c>
      <c r="AU271" s="155"/>
      <c r="AV271" s="156">
        <f t="shared" si="172"/>
        <v>1</v>
      </c>
      <c r="AW271" s="157"/>
      <c r="AX271" s="119">
        <v>1999</v>
      </c>
      <c r="AY271" s="119" t="s">
        <v>472</v>
      </c>
      <c r="AZ271" s="119" t="s">
        <v>10</v>
      </c>
      <c r="BA271" s="119" t="s">
        <v>242</v>
      </c>
      <c r="BB271" s="496" t="s">
        <v>401</v>
      </c>
      <c r="BC271" s="152">
        <v>78.616680000000002</v>
      </c>
      <c r="BD271" s="153">
        <v>27.420179999999998</v>
      </c>
      <c r="BE271" s="154">
        <v>27.420179999999998</v>
      </c>
      <c r="BF271" s="152">
        <f t="shared" si="174"/>
        <v>51.1965</v>
      </c>
      <c r="BG271" s="153">
        <f t="shared" si="175"/>
        <v>51.1965</v>
      </c>
      <c r="BH271" s="154"/>
      <c r="BI271" s="155">
        <f t="shared" si="176"/>
        <v>0.65121676468657796</v>
      </c>
      <c r="BJ271" s="155">
        <f t="shared" si="177"/>
        <v>0.65121676468657796</v>
      </c>
      <c r="BK271" s="155"/>
      <c r="BL271" s="156">
        <f t="shared" si="179"/>
        <v>1</v>
      </c>
      <c r="BM271" s="157"/>
    </row>
    <row r="272" spans="1:65" ht="11.45" customHeight="1">
      <c r="A272" s="665">
        <v>1997</v>
      </c>
      <c r="B272" s="101" t="s">
        <v>518</v>
      </c>
      <c r="C272" s="158" t="s">
        <v>472</v>
      </c>
      <c r="D272" s="158" t="s">
        <v>12</v>
      </c>
      <c r="E272" s="158" t="s">
        <v>243</v>
      </c>
      <c r="F272" s="497" t="s">
        <v>401</v>
      </c>
      <c r="G272" s="159">
        <v>36.336199999999998</v>
      </c>
      <c r="H272" s="160">
        <v>12.529500000000001</v>
      </c>
      <c r="I272" s="161">
        <v>12.529500000000001</v>
      </c>
      <c r="J272" s="159">
        <f t="shared" si="153"/>
        <v>23.806699999999999</v>
      </c>
      <c r="K272" s="160">
        <f t="shared" si="154"/>
        <v>23.806699999999999</v>
      </c>
      <c r="L272" s="161"/>
      <c r="M272" s="162">
        <f t="shared" si="155"/>
        <v>0.65517858224030034</v>
      </c>
      <c r="N272" s="162">
        <f t="shared" si="156"/>
        <v>0.65517858224030034</v>
      </c>
      <c r="O272" s="162"/>
      <c r="P272" s="163">
        <f t="shared" si="158"/>
        <v>1</v>
      </c>
      <c r="Q272" s="164"/>
      <c r="R272" s="158">
        <v>1997</v>
      </c>
      <c r="S272" s="158" t="s">
        <v>472</v>
      </c>
      <c r="T272" s="158" t="s">
        <v>12</v>
      </c>
      <c r="U272" s="158" t="s">
        <v>243</v>
      </c>
      <c r="V272" s="497" t="s">
        <v>401</v>
      </c>
      <c r="W272" s="159">
        <v>31.869129999999998</v>
      </c>
      <c r="X272" s="160">
        <v>10.315939999999999</v>
      </c>
      <c r="Y272" s="161">
        <v>10.315939999999999</v>
      </c>
      <c r="Z272" s="159">
        <f t="shared" si="160"/>
        <v>21.553190000000001</v>
      </c>
      <c r="AA272" s="160">
        <f t="shared" si="161"/>
        <v>21.553190000000001</v>
      </c>
      <c r="AB272" s="161"/>
      <c r="AC272" s="162">
        <f t="shared" si="162"/>
        <v>0.6763030556529156</v>
      </c>
      <c r="AD272" s="162">
        <f t="shared" si="163"/>
        <v>0.6763030556529156</v>
      </c>
      <c r="AE272" s="162"/>
      <c r="AF272" s="163">
        <f t="shared" si="165"/>
        <v>1</v>
      </c>
      <c r="AG272" s="164"/>
      <c r="AH272" s="158">
        <v>1997</v>
      </c>
      <c r="AI272" s="158" t="s">
        <v>472</v>
      </c>
      <c r="AJ272" s="158" t="s">
        <v>12</v>
      </c>
      <c r="AK272" s="158" t="s">
        <v>243</v>
      </c>
      <c r="AL272" s="497" t="s">
        <v>401</v>
      </c>
      <c r="AM272" s="159">
        <v>25.998480000000001</v>
      </c>
      <c r="AN272" s="160">
        <v>12.35904</v>
      </c>
      <c r="AO272" s="161">
        <v>12.35904</v>
      </c>
      <c r="AP272" s="159">
        <f t="shared" si="167"/>
        <v>13.63944</v>
      </c>
      <c r="AQ272" s="160">
        <f t="shared" si="168"/>
        <v>13.63944</v>
      </c>
      <c r="AR272" s="161"/>
      <c r="AS272" s="162">
        <f t="shared" si="169"/>
        <v>0.52462451651019604</v>
      </c>
      <c r="AT272" s="162">
        <f t="shared" si="170"/>
        <v>0.52462451651019604</v>
      </c>
      <c r="AU272" s="162"/>
      <c r="AV272" s="163">
        <f t="shared" si="172"/>
        <v>1</v>
      </c>
      <c r="AW272" s="164"/>
      <c r="AX272" s="158">
        <v>1997</v>
      </c>
      <c r="AY272" s="158" t="s">
        <v>472</v>
      </c>
      <c r="AZ272" s="158" t="s">
        <v>12</v>
      </c>
      <c r="BA272" s="158" t="s">
        <v>243</v>
      </c>
      <c r="BB272" s="497" t="s">
        <v>401</v>
      </c>
      <c r="BC272" s="159">
        <v>76.100639999999999</v>
      </c>
      <c r="BD272" s="160">
        <v>23.94547</v>
      </c>
      <c r="BE272" s="161">
        <v>23.94547</v>
      </c>
      <c r="BF272" s="159">
        <f t="shared" si="174"/>
        <v>52.155169999999998</v>
      </c>
      <c r="BG272" s="160">
        <f t="shared" si="175"/>
        <v>52.155169999999998</v>
      </c>
      <c r="BH272" s="161"/>
      <c r="BI272" s="162">
        <f t="shared" si="176"/>
        <v>0.68534469618126737</v>
      </c>
      <c r="BJ272" s="162">
        <f t="shared" si="177"/>
        <v>0.68534469618126737</v>
      </c>
      <c r="BK272" s="162"/>
      <c r="BL272" s="163">
        <f t="shared" si="179"/>
        <v>1</v>
      </c>
      <c r="BM272" s="164"/>
    </row>
    <row r="273" spans="1:65" ht="11.45" customHeight="1">
      <c r="A273" s="663">
        <v>2012</v>
      </c>
      <c r="B273" s="87" t="s">
        <v>515</v>
      </c>
      <c r="C273" s="82" t="s">
        <v>473</v>
      </c>
      <c r="D273" s="82" t="s">
        <v>20</v>
      </c>
      <c r="E273" s="82" t="s">
        <v>244</v>
      </c>
      <c r="F273" s="506" t="s">
        <v>313</v>
      </c>
      <c r="G273" s="124">
        <v>42.107619999999997</v>
      </c>
      <c r="H273" s="125">
        <v>27.363479999999999</v>
      </c>
      <c r="I273" s="126">
        <v>29.815059999999999</v>
      </c>
      <c r="J273" s="124">
        <f t="shared" si="153"/>
        <v>12.292559999999998</v>
      </c>
      <c r="K273" s="125">
        <f t="shared" si="154"/>
        <v>14.744139999999998</v>
      </c>
      <c r="L273" s="126">
        <f t="shared" si="154"/>
        <v>-2.4515799999999999</v>
      </c>
      <c r="M273" s="127">
        <f t="shared" si="155"/>
        <v>0.29193195910858888</v>
      </c>
      <c r="N273" s="127">
        <f t="shared" si="156"/>
        <v>0.35015372514523496</v>
      </c>
      <c r="O273" s="127">
        <f t="shared" si="157"/>
        <v>-5.8221766036646097E-2</v>
      </c>
      <c r="P273" s="128">
        <f t="shared" si="158"/>
        <v>1.1994360816624039</v>
      </c>
      <c r="Q273" s="129">
        <f t="shared" si="159"/>
        <v>-0.19943608166240395</v>
      </c>
      <c r="R273" s="82">
        <v>2012</v>
      </c>
      <c r="S273" s="82" t="s">
        <v>473</v>
      </c>
      <c r="T273" s="82" t="s">
        <v>20</v>
      </c>
      <c r="U273" s="82" t="s">
        <v>244</v>
      </c>
      <c r="V273" s="506" t="s">
        <v>313</v>
      </c>
      <c r="W273" s="124">
        <v>34.701309999999999</v>
      </c>
      <c r="X273" s="125">
        <v>23.40578</v>
      </c>
      <c r="Y273" s="126">
        <v>26.192060000000001</v>
      </c>
      <c r="Z273" s="124">
        <f t="shared" si="160"/>
        <v>8.509249999999998</v>
      </c>
      <c r="AA273" s="125">
        <f t="shared" si="161"/>
        <v>11.295529999999999</v>
      </c>
      <c r="AB273" s="126">
        <f t="shared" si="161"/>
        <v>-2.7862800000000014</v>
      </c>
      <c r="AC273" s="127">
        <f t="shared" si="162"/>
        <v>0.24521408557774904</v>
      </c>
      <c r="AD273" s="127">
        <f t="shared" si="163"/>
        <v>0.32550730793736604</v>
      </c>
      <c r="AE273" s="127">
        <f t="shared" si="164"/>
        <v>-8.0293222359617014E-2</v>
      </c>
      <c r="AF273" s="128">
        <f t="shared" si="165"/>
        <v>1.3274413138643244</v>
      </c>
      <c r="AG273" s="129">
        <f t="shared" si="166"/>
        <v>-0.32744131386432435</v>
      </c>
      <c r="AH273" s="82">
        <v>2012</v>
      </c>
      <c r="AI273" s="82" t="s">
        <v>473</v>
      </c>
      <c r="AJ273" s="82" t="s">
        <v>20</v>
      </c>
      <c r="AK273" s="82" t="s">
        <v>244</v>
      </c>
      <c r="AL273" s="506" t="s">
        <v>313</v>
      </c>
      <c r="AM273" s="124">
        <v>51.60183</v>
      </c>
      <c r="AN273" s="125">
        <v>34.844499999999996</v>
      </c>
      <c r="AO273" s="126">
        <v>37.15757</v>
      </c>
      <c r="AP273" s="124">
        <f t="shared" si="167"/>
        <v>14.44426</v>
      </c>
      <c r="AQ273" s="125">
        <f t="shared" si="168"/>
        <v>16.757330000000003</v>
      </c>
      <c r="AR273" s="126">
        <f t="shared" si="168"/>
        <v>-2.3130700000000033</v>
      </c>
      <c r="AS273" s="127">
        <f t="shared" si="169"/>
        <v>0.27991759206989364</v>
      </c>
      <c r="AT273" s="127">
        <f t="shared" si="170"/>
        <v>0.32474294031820194</v>
      </c>
      <c r="AU273" s="127">
        <f t="shared" si="171"/>
        <v>-4.4825348248308312E-2</v>
      </c>
      <c r="AV273" s="128">
        <f t="shared" si="172"/>
        <v>1.1601376602193538</v>
      </c>
      <c r="AW273" s="129">
        <f t="shared" si="173"/>
        <v>-0.1601376602193538</v>
      </c>
      <c r="AX273" s="82">
        <v>2012</v>
      </c>
      <c r="AY273" s="82" t="s">
        <v>473</v>
      </c>
      <c r="AZ273" s="82" t="s">
        <v>20</v>
      </c>
      <c r="BA273" s="82" t="s">
        <v>244</v>
      </c>
      <c r="BB273" s="506" t="s">
        <v>313</v>
      </c>
      <c r="BC273" s="124">
        <v>62.384500000000003</v>
      </c>
      <c r="BD273" s="125">
        <v>21.32095</v>
      </c>
      <c r="BE273" s="126">
        <v>20.679110000000001</v>
      </c>
      <c r="BF273" s="124">
        <f t="shared" si="174"/>
        <v>41.705390000000001</v>
      </c>
      <c r="BG273" s="125">
        <f t="shared" si="175"/>
        <v>41.063550000000006</v>
      </c>
      <c r="BH273" s="126">
        <f t="shared" si="175"/>
        <v>0.64183999999999841</v>
      </c>
      <c r="BI273" s="127">
        <f t="shared" si="176"/>
        <v>0.66852166804254265</v>
      </c>
      <c r="BJ273" s="127">
        <f t="shared" si="177"/>
        <v>0.65823321498128551</v>
      </c>
      <c r="BK273" s="127">
        <f t="shared" si="178"/>
        <v>1.0288453061257178E-2</v>
      </c>
      <c r="BL273" s="128">
        <f t="shared" si="179"/>
        <v>0.98461014271776393</v>
      </c>
      <c r="BM273" s="129">
        <f t="shared" si="180"/>
        <v>1.5389857282236142E-2</v>
      </c>
    </row>
    <row r="274" spans="1:65" ht="11.45" customHeight="1">
      <c r="A274" s="663">
        <v>2010</v>
      </c>
      <c r="B274" s="87" t="s">
        <v>515</v>
      </c>
      <c r="C274" s="82" t="s">
        <v>473</v>
      </c>
      <c r="D274" s="82" t="s">
        <v>4</v>
      </c>
      <c r="E274" s="82" t="s">
        <v>245</v>
      </c>
      <c r="F274" s="506" t="s">
        <v>313</v>
      </c>
      <c r="G274" s="124">
        <v>42.598460000000003</v>
      </c>
      <c r="H274" s="125">
        <v>25.926210000000001</v>
      </c>
      <c r="I274" s="126">
        <v>30.84656</v>
      </c>
      <c r="J274" s="124">
        <f t="shared" si="153"/>
        <v>11.751900000000003</v>
      </c>
      <c r="K274" s="125">
        <f t="shared" si="154"/>
        <v>16.672250000000002</v>
      </c>
      <c r="L274" s="126">
        <f t="shared" si="154"/>
        <v>-4.9203499999999991</v>
      </c>
      <c r="M274" s="127">
        <f t="shared" si="155"/>
        <v>0.27587617017140997</v>
      </c>
      <c r="N274" s="127">
        <f t="shared" si="156"/>
        <v>0.39138151942581961</v>
      </c>
      <c r="O274" s="127">
        <f t="shared" si="157"/>
        <v>-0.11550534925440964</v>
      </c>
      <c r="P274" s="128">
        <f t="shared" si="158"/>
        <v>1.418685489154945</v>
      </c>
      <c r="Q274" s="129">
        <f t="shared" si="159"/>
        <v>-0.41868548915494497</v>
      </c>
      <c r="R274" s="82">
        <v>2010</v>
      </c>
      <c r="S274" s="82" t="s">
        <v>473</v>
      </c>
      <c r="T274" s="82" t="s">
        <v>4</v>
      </c>
      <c r="U274" s="82" t="s">
        <v>245</v>
      </c>
      <c r="V274" s="506" t="s">
        <v>313</v>
      </c>
      <c r="W274" s="124">
        <v>35.765749999999997</v>
      </c>
      <c r="X274" s="125">
        <v>22.374030000000001</v>
      </c>
      <c r="Y274" s="126">
        <v>27.614239999999999</v>
      </c>
      <c r="Z274" s="124">
        <f t="shared" si="160"/>
        <v>8.1515099999999983</v>
      </c>
      <c r="AA274" s="125">
        <f t="shared" si="161"/>
        <v>13.391719999999996</v>
      </c>
      <c r="AB274" s="126">
        <f t="shared" si="161"/>
        <v>-5.2402099999999976</v>
      </c>
      <c r="AC274" s="127">
        <f t="shared" si="162"/>
        <v>0.22791385613331186</v>
      </c>
      <c r="AD274" s="127">
        <f t="shared" si="163"/>
        <v>0.37442860837533104</v>
      </c>
      <c r="AE274" s="127">
        <f t="shared" si="164"/>
        <v>-0.14651475224201921</v>
      </c>
      <c r="AF274" s="128">
        <f t="shared" si="165"/>
        <v>1.6428514471551896</v>
      </c>
      <c r="AG274" s="129">
        <f t="shared" si="166"/>
        <v>-0.64285144715518949</v>
      </c>
      <c r="AH274" s="82">
        <v>2010</v>
      </c>
      <c r="AI274" s="82" t="s">
        <v>473</v>
      </c>
      <c r="AJ274" s="82" t="s">
        <v>4</v>
      </c>
      <c r="AK274" s="82" t="s">
        <v>245</v>
      </c>
      <c r="AL274" s="506" t="s">
        <v>313</v>
      </c>
      <c r="AM274" s="124">
        <v>50.176270000000002</v>
      </c>
      <c r="AN274" s="125">
        <v>32.343719999999998</v>
      </c>
      <c r="AO274" s="126">
        <v>37.299619999999997</v>
      </c>
      <c r="AP274" s="124">
        <f t="shared" si="167"/>
        <v>12.876650000000005</v>
      </c>
      <c r="AQ274" s="125">
        <f t="shared" si="168"/>
        <v>17.832550000000005</v>
      </c>
      <c r="AR274" s="126">
        <f t="shared" si="168"/>
        <v>-4.9558999999999997</v>
      </c>
      <c r="AS274" s="127">
        <f t="shared" si="169"/>
        <v>0.25662828265233756</v>
      </c>
      <c r="AT274" s="127">
        <f t="shared" si="170"/>
        <v>0.35539807961014247</v>
      </c>
      <c r="AU274" s="127">
        <f t="shared" si="171"/>
        <v>-9.876979695780494E-2</v>
      </c>
      <c r="AV274" s="128">
        <f t="shared" si="172"/>
        <v>1.3848749480649081</v>
      </c>
      <c r="AW274" s="129">
        <f t="shared" si="173"/>
        <v>-0.38487494806490802</v>
      </c>
      <c r="AX274" s="82">
        <v>2010</v>
      </c>
      <c r="AY274" s="82" t="s">
        <v>473</v>
      </c>
      <c r="AZ274" s="82" t="s">
        <v>4</v>
      </c>
      <c r="BA274" s="82" t="s">
        <v>245</v>
      </c>
      <c r="BB274" s="506" t="s">
        <v>313</v>
      </c>
      <c r="BC274" s="124">
        <v>68.407039999999995</v>
      </c>
      <c r="BD274" s="125">
        <v>20.712769999999999</v>
      </c>
      <c r="BE274" s="126">
        <v>21.513829999999999</v>
      </c>
      <c r="BF274" s="124">
        <f t="shared" si="174"/>
        <v>46.893209999999996</v>
      </c>
      <c r="BG274" s="125">
        <f t="shared" si="175"/>
        <v>47.694269999999996</v>
      </c>
      <c r="BH274" s="126">
        <f t="shared" si="175"/>
        <v>-0.80105999999999966</v>
      </c>
      <c r="BI274" s="127">
        <f t="shared" si="176"/>
        <v>0.68550269095110683</v>
      </c>
      <c r="BJ274" s="127">
        <f t="shared" si="177"/>
        <v>0.69721288919970814</v>
      </c>
      <c r="BK274" s="127">
        <f t="shared" si="178"/>
        <v>-1.1710198248601309E-2</v>
      </c>
      <c r="BL274" s="128">
        <f t="shared" si="179"/>
        <v>1.0170826437345619</v>
      </c>
      <c r="BM274" s="129">
        <f t="shared" si="180"/>
        <v>-1.7082643734561993E-2</v>
      </c>
    </row>
    <row r="275" spans="1:65" ht="11.45" customHeight="1">
      <c r="A275" s="663">
        <v>2008</v>
      </c>
      <c r="B275" s="87" t="s">
        <v>515</v>
      </c>
      <c r="C275" s="82" t="s">
        <v>473</v>
      </c>
      <c r="D275" s="82" t="s">
        <v>6</v>
      </c>
      <c r="E275" s="82" t="s">
        <v>246</v>
      </c>
      <c r="F275" s="506" t="s">
        <v>313</v>
      </c>
      <c r="G275" s="124">
        <v>44.203740000000003</v>
      </c>
      <c r="H275" s="125">
        <v>27.991</v>
      </c>
      <c r="I275" s="126">
        <v>30.401430000000001</v>
      </c>
      <c r="J275" s="124">
        <f t="shared" si="153"/>
        <v>13.802310000000002</v>
      </c>
      <c r="K275" s="125">
        <f t="shared" si="154"/>
        <v>16.212740000000004</v>
      </c>
      <c r="L275" s="126">
        <f t="shared" si="154"/>
        <v>-2.4104300000000016</v>
      </c>
      <c r="M275" s="127">
        <f t="shared" si="155"/>
        <v>0.31224303644895207</v>
      </c>
      <c r="N275" s="127">
        <f t="shared" si="156"/>
        <v>0.3667730377565338</v>
      </c>
      <c r="O275" s="127">
        <f t="shared" si="157"/>
        <v>-5.4530001307581698E-2</v>
      </c>
      <c r="P275" s="128">
        <f t="shared" si="158"/>
        <v>1.1746396074280321</v>
      </c>
      <c r="Q275" s="129">
        <f t="shared" si="159"/>
        <v>-0.17463960742803206</v>
      </c>
      <c r="R275" s="82">
        <v>2008</v>
      </c>
      <c r="S275" s="82" t="s">
        <v>473</v>
      </c>
      <c r="T275" s="82" t="s">
        <v>6</v>
      </c>
      <c r="U275" s="82" t="s">
        <v>246</v>
      </c>
      <c r="V275" s="506" t="s">
        <v>313</v>
      </c>
      <c r="W275" s="124">
        <v>36.039450000000002</v>
      </c>
      <c r="X275" s="125">
        <v>23.208159999999999</v>
      </c>
      <c r="Y275" s="126">
        <v>25.576250000000002</v>
      </c>
      <c r="Z275" s="124">
        <f t="shared" si="160"/>
        <v>10.463200000000001</v>
      </c>
      <c r="AA275" s="125">
        <f t="shared" si="161"/>
        <v>12.831290000000003</v>
      </c>
      <c r="AB275" s="126">
        <f t="shared" si="161"/>
        <v>-2.3680900000000022</v>
      </c>
      <c r="AC275" s="127">
        <f t="shared" si="162"/>
        <v>0.29032629521260728</v>
      </c>
      <c r="AD275" s="127">
        <f t="shared" si="163"/>
        <v>0.35603456767514491</v>
      </c>
      <c r="AE275" s="127">
        <f t="shared" si="164"/>
        <v>-6.5708272462537645E-2</v>
      </c>
      <c r="AF275" s="128">
        <f t="shared" si="165"/>
        <v>1.2263255982873311</v>
      </c>
      <c r="AG275" s="129">
        <f t="shared" si="166"/>
        <v>-0.22632559828733104</v>
      </c>
      <c r="AH275" s="82">
        <v>2008</v>
      </c>
      <c r="AI275" s="82" t="s">
        <v>473</v>
      </c>
      <c r="AJ275" s="82" t="s">
        <v>6</v>
      </c>
      <c r="AK275" s="82" t="s">
        <v>246</v>
      </c>
      <c r="AL275" s="506" t="s">
        <v>313</v>
      </c>
      <c r="AM275" s="124">
        <v>53.969839999999998</v>
      </c>
      <c r="AN275" s="125">
        <v>36.819220000000001</v>
      </c>
      <c r="AO275" s="126">
        <v>39.597499999999997</v>
      </c>
      <c r="AP275" s="124">
        <f t="shared" si="167"/>
        <v>14.372340000000001</v>
      </c>
      <c r="AQ275" s="125">
        <f t="shared" si="168"/>
        <v>17.150619999999996</v>
      </c>
      <c r="AR275" s="126">
        <f t="shared" si="168"/>
        <v>-2.7782799999999952</v>
      </c>
      <c r="AS275" s="127">
        <f t="shared" si="169"/>
        <v>0.2663031797018483</v>
      </c>
      <c r="AT275" s="127">
        <f t="shared" si="170"/>
        <v>0.3177815609607143</v>
      </c>
      <c r="AU275" s="127">
        <f t="shared" si="171"/>
        <v>-5.1478381258865974E-2</v>
      </c>
      <c r="AV275" s="128">
        <f t="shared" si="172"/>
        <v>1.1933074224517368</v>
      </c>
      <c r="AW275" s="129">
        <f t="shared" si="173"/>
        <v>-0.19330742245173679</v>
      </c>
      <c r="AX275" s="82">
        <v>2008</v>
      </c>
      <c r="AY275" s="82" t="s">
        <v>473</v>
      </c>
      <c r="AZ275" s="82" t="s">
        <v>6</v>
      </c>
      <c r="BA275" s="82" t="s">
        <v>246</v>
      </c>
      <c r="BB275" s="506" t="s">
        <v>313</v>
      </c>
      <c r="BC275" s="124">
        <v>68.284260000000003</v>
      </c>
      <c r="BD275" s="125">
        <v>18.578299999999999</v>
      </c>
      <c r="BE275" s="126">
        <v>18.858250000000002</v>
      </c>
      <c r="BF275" s="124">
        <f t="shared" si="174"/>
        <v>49.426010000000005</v>
      </c>
      <c r="BG275" s="125">
        <f t="shared" si="175"/>
        <v>49.705960000000005</v>
      </c>
      <c r="BH275" s="126">
        <f t="shared" si="175"/>
        <v>-0.27995000000000303</v>
      </c>
      <c r="BI275" s="127">
        <f t="shared" si="176"/>
        <v>0.72382727732569707</v>
      </c>
      <c r="BJ275" s="127">
        <f t="shared" si="177"/>
        <v>0.72792705083133369</v>
      </c>
      <c r="BK275" s="127">
        <f t="shared" si="178"/>
        <v>-4.0997735056366291E-3</v>
      </c>
      <c r="BL275" s="128">
        <f t="shared" si="179"/>
        <v>1.0056640218378947</v>
      </c>
      <c r="BM275" s="129">
        <f t="shared" si="180"/>
        <v>-5.6640218378947241E-3</v>
      </c>
    </row>
    <row r="276" spans="1:65" ht="11.45" customHeight="1">
      <c r="A276" s="661">
        <v>2012</v>
      </c>
      <c r="B276" s="88" t="s">
        <v>519</v>
      </c>
      <c r="C276" s="117" t="s">
        <v>474</v>
      </c>
      <c r="D276" s="117" t="s">
        <v>20</v>
      </c>
      <c r="E276" s="117" t="s">
        <v>247</v>
      </c>
      <c r="F276" s="505" t="s">
        <v>313</v>
      </c>
      <c r="G276" s="513">
        <v>21.347539999999999</v>
      </c>
      <c r="H276" s="514">
        <v>18.016279999999998</v>
      </c>
      <c r="I276" s="515">
        <v>20.09451</v>
      </c>
      <c r="J276" s="528">
        <f t="shared" si="153"/>
        <v>1.253029999999999</v>
      </c>
      <c r="K276" s="529">
        <f t="shared" si="154"/>
        <v>3.3312600000000003</v>
      </c>
      <c r="L276" s="530">
        <f t="shared" si="154"/>
        <v>-2.0782300000000014</v>
      </c>
      <c r="M276" s="531">
        <f t="shared" si="155"/>
        <v>5.8696692921057836E-2</v>
      </c>
      <c r="N276" s="531">
        <f t="shared" si="156"/>
        <v>0.15604889368985844</v>
      </c>
      <c r="O276" s="531">
        <f t="shared" si="157"/>
        <v>-9.7352200768800592E-2</v>
      </c>
      <c r="P276" s="532">
        <f t="shared" si="158"/>
        <v>2.6585636417324432</v>
      </c>
      <c r="Q276" s="533">
        <f t="shared" si="159"/>
        <v>-1.658563641732443</v>
      </c>
      <c r="R276" s="117">
        <v>2012</v>
      </c>
      <c r="S276" s="117" t="s">
        <v>474</v>
      </c>
      <c r="T276" s="117" t="s">
        <v>20</v>
      </c>
      <c r="U276" s="117" t="s">
        <v>247</v>
      </c>
      <c r="V276" s="505" t="s">
        <v>313</v>
      </c>
      <c r="W276" s="513">
        <v>14.66813</v>
      </c>
      <c r="X276" s="514">
        <v>12.205019999999999</v>
      </c>
      <c r="Y276" s="515">
        <v>14.17839</v>
      </c>
      <c r="Z276" s="528">
        <f t="shared" si="160"/>
        <v>0.4897399999999994</v>
      </c>
      <c r="AA276" s="529">
        <f t="shared" si="161"/>
        <v>2.4631100000000004</v>
      </c>
      <c r="AB276" s="530">
        <f t="shared" si="161"/>
        <v>-1.973370000000001</v>
      </c>
      <c r="AC276" s="531">
        <f t="shared" si="162"/>
        <v>3.3388032421310651E-2</v>
      </c>
      <c r="AD276" s="531">
        <f t="shared" si="163"/>
        <v>0.16792256408962836</v>
      </c>
      <c r="AE276" s="531">
        <f t="shared" si="164"/>
        <v>-0.13453453166831772</v>
      </c>
      <c r="AF276" s="532">
        <f t="shared" si="165"/>
        <v>5.0294237758810869</v>
      </c>
      <c r="AG276" s="533">
        <f t="shared" si="166"/>
        <v>-4.0294237758810869</v>
      </c>
      <c r="AH276" s="117">
        <v>2012</v>
      </c>
      <c r="AI276" s="117" t="s">
        <v>474</v>
      </c>
      <c r="AJ276" s="117" t="s">
        <v>20</v>
      </c>
      <c r="AK276" s="117" t="s">
        <v>247</v>
      </c>
      <c r="AL276" s="505" t="s">
        <v>313</v>
      </c>
      <c r="AM276" s="513">
        <v>13.454079999999999</v>
      </c>
      <c r="AN276" s="514">
        <v>12.37467</v>
      </c>
      <c r="AO276" s="515">
        <v>14.911619999999999</v>
      </c>
      <c r="AP276" s="528">
        <f t="shared" si="167"/>
        <v>-1.4575399999999998</v>
      </c>
      <c r="AQ276" s="529">
        <f t="shared" si="168"/>
        <v>1.0794099999999993</v>
      </c>
      <c r="AR276" s="530">
        <f t="shared" si="168"/>
        <v>-2.5369499999999992</v>
      </c>
      <c r="AS276" s="531">
        <f t="shared" si="169"/>
        <v>-0.10833442346113595</v>
      </c>
      <c r="AT276" s="531">
        <f t="shared" si="170"/>
        <v>8.0229194415374322E-2</v>
      </c>
      <c r="AU276" s="531">
        <f t="shared" si="171"/>
        <v>-0.18856361787651027</v>
      </c>
      <c r="AV276" s="532">
        <f t="shared" si="172"/>
        <v>-0.74056972707438518</v>
      </c>
      <c r="AW276" s="533">
        <f t="shared" si="173"/>
        <v>1.7405697270743852</v>
      </c>
      <c r="AX276" s="117">
        <v>2012</v>
      </c>
      <c r="AY276" s="117" t="s">
        <v>474</v>
      </c>
      <c r="AZ276" s="117" t="s">
        <v>20</v>
      </c>
      <c r="BA276" s="117" t="s">
        <v>247</v>
      </c>
      <c r="BB276" s="505" t="s">
        <v>313</v>
      </c>
      <c r="BC276" s="513">
        <v>65.184839999999994</v>
      </c>
      <c r="BD276" s="514">
        <v>53.96987</v>
      </c>
      <c r="BE276" s="515">
        <v>55.697330000000001</v>
      </c>
      <c r="BF276" s="528">
        <f t="shared" si="174"/>
        <v>9.4875099999999932</v>
      </c>
      <c r="BG276" s="529">
        <f t="shared" si="175"/>
        <v>11.214969999999994</v>
      </c>
      <c r="BH276" s="530">
        <f t="shared" si="175"/>
        <v>-1.7274600000000007</v>
      </c>
      <c r="BI276" s="531">
        <f t="shared" si="176"/>
        <v>0.14554779915084542</v>
      </c>
      <c r="BJ276" s="531">
        <f t="shared" si="177"/>
        <v>0.1720487463035883</v>
      </c>
      <c r="BK276" s="531">
        <f t="shared" si="178"/>
        <v>-2.6500947152742888E-2</v>
      </c>
      <c r="BL276" s="532">
        <f t="shared" si="179"/>
        <v>1.1820772784429214</v>
      </c>
      <c r="BM276" s="533">
        <f t="shared" si="180"/>
        <v>-0.18207727844292146</v>
      </c>
    </row>
    <row r="277" spans="1:65" ht="11.45" customHeight="1">
      <c r="A277" s="663">
        <v>2010</v>
      </c>
      <c r="B277" s="87" t="s">
        <v>519</v>
      </c>
      <c r="C277" s="82" t="s">
        <v>474</v>
      </c>
      <c r="D277" s="82" t="s">
        <v>4</v>
      </c>
      <c r="E277" s="82" t="s">
        <v>248</v>
      </c>
      <c r="F277" s="506" t="s">
        <v>313</v>
      </c>
      <c r="G277" s="124">
        <v>21.98546</v>
      </c>
      <c r="H277" s="125">
        <v>18.358619999999998</v>
      </c>
      <c r="I277" s="126">
        <v>20.518329999999999</v>
      </c>
      <c r="J277" s="124">
        <f t="shared" si="153"/>
        <v>1.4671300000000009</v>
      </c>
      <c r="K277" s="125">
        <f t="shared" si="154"/>
        <v>3.6268400000000014</v>
      </c>
      <c r="L277" s="126">
        <f t="shared" si="154"/>
        <v>-2.1597100000000005</v>
      </c>
      <c r="M277" s="314">
        <f t="shared" si="155"/>
        <v>6.6731830946452839E-2</v>
      </c>
      <c r="N277" s="314">
        <f t="shared" si="156"/>
        <v>0.1649653907628042</v>
      </c>
      <c r="O277" s="314">
        <f t="shared" si="157"/>
        <v>-9.8233559816351373E-2</v>
      </c>
      <c r="P277" s="128">
        <f t="shared" si="158"/>
        <v>2.4720645068944123</v>
      </c>
      <c r="Q277" s="129">
        <f t="shared" si="159"/>
        <v>-1.4720645068944123</v>
      </c>
      <c r="R277" s="82">
        <v>2010</v>
      </c>
      <c r="S277" s="82" t="s">
        <v>474</v>
      </c>
      <c r="T277" s="82" t="s">
        <v>4</v>
      </c>
      <c r="U277" s="82" t="s">
        <v>248</v>
      </c>
      <c r="V277" s="506" t="s">
        <v>313</v>
      </c>
      <c r="W277" s="124">
        <v>16.67399</v>
      </c>
      <c r="X277" s="125">
        <v>13.94122</v>
      </c>
      <c r="Y277" s="126">
        <v>15.98883</v>
      </c>
      <c r="Z277" s="124">
        <f t="shared" si="160"/>
        <v>0.68515999999999977</v>
      </c>
      <c r="AA277" s="125">
        <f t="shared" si="161"/>
        <v>2.7327700000000004</v>
      </c>
      <c r="AB277" s="126">
        <f t="shared" si="161"/>
        <v>-2.0476100000000006</v>
      </c>
      <c r="AC277" s="314">
        <f t="shared" si="162"/>
        <v>4.1091544375401433E-2</v>
      </c>
      <c r="AD277" s="314">
        <f t="shared" si="163"/>
        <v>0.16389418489515709</v>
      </c>
      <c r="AE277" s="314">
        <f t="shared" si="164"/>
        <v>-0.12280264051975566</v>
      </c>
      <c r="AF277" s="128">
        <f t="shared" si="165"/>
        <v>3.9885136318524159</v>
      </c>
      <c r="AG277" s="129">
        <f t="shared" si="166"/>
        <v>-2.9885136318524159</v>
      </c>
      <c r="AH277" s="82">
        <v>2010</v>
      </c>
      <c r="AI277" s="82" t="s">
        <v>474</v>
      </c>
      <c r="AJ277" s="82" t="s">
        <v>4</v>
      </c>
      <c r="AK277" s="82" t="s">
        <v>248</v>
      </c>
      <c r="AL277" s="506" t="s">
        <v>313</v>
      </c>
      <c r="AM277" s="124">
        <v>14.458019999999999</v>
      </c>
      <c r="AN277" s="125">
        <v>12.68008</v>
      </c>
      <c r="AO277" s="126">
        <v>15.301589999999999</v>
      </c>
      <c r="AP277" s="124">
        <f t="shared" si="167"/>
        <v>-0.84356999999999971</v>
      </c>
      <c r="AQ277" s="125">
        <f t="shared" si="168"/>
        <v>1.7779399999999992</v>
      </c>
      <c r="AR277" s="126">
        <f t="shared" si="168"/>
        <v>-2.6215099999999989</v>
      </c>
      <c r="AS277" s="314">
        <f t="shared" si="169"/>
        <v>-5.8346163582565232E-2</v>
      </c>
      <c r="AT277" s="314">
        <f t="shared" si="170"/>
        <v>0.12297257854118332</v>
      </c>
      <c r="AU277" s="314">
        <f t="shared" si="171"/>
        <v>-0.18131874212374854</v>
      </c>
      <c r="AV277" s="128">
        <f t="shared" si="172"/>
        <v>-2.10763777754069</v>
      </c>
      <c r="AW277" s="129">
        <f t="shared" si="173"/>
        <v>3.10763777754069</v>
      </c>
      <c r="AX277" s="82">
        <v>2010</v>
      </c>
      <c r="AY277" s="82" t="s">
        <v>474</v>
      </c>
      <c r="AZ277" s="82" t="s">
        <v>4</v>
      </c>
      <c r="BA277" s="82" t="s">
        <v>248</v>
      </c>
      <c r="BB277" s="506" t="s">
        <v>313</v>
      </c>
      <c r="BC277" s="124">
        <v>64.923360000000002</v>
      </c>
      <c r="BD277" s="125">
        <v>52.869289999999999</v>
      </c>
      <c r="BE277" s="126">
        <v>54.655529999999999</v>
      </c>
      <c r="BF277" s="124">
        <f t="shared" si="174"/>
        <v>10.267830000000004</v>
      </c>
      <c r="BG277" s="125">
        <f t="shared" si="175"/>
        <v>12.054070000000003</v>
      </c>
      <c r="BH277" s="126">
        <f t="shared" si="175"/>
        <v>-1.7862399999999994</v>
      </c>
      <c r="BI277" s="314">
        <f t="shared" si="176"/>
        <v>0.15815309004339892</v>
      </c>
      <c r="BJ277" s="314">
        <f t="shared" si="177"/>
        <v>0.18566614543671187</v>
      </c>
      <c r="BK277" s="314">
        <f t="shared" si="178"/>
        <v>-2.7513055393312967E-2</v>
      </c>
      <c r="BL277" s="128">
        <f t="shared" si="179"/>
        <v>1.1739647033501721</v>
      </c>
      <c r="BM277" s="129">
        <f t="shared" si="180"/>
        <v>-0.17396470335017222</v>
      </c>
    </row>
    <row r="278" spans="1:65" ht="11.45" customHeight="1">
      <c r="A278" s="663">
        <v>2008</v>
      </c>
      <c r="B278" s="87" t="s">
        <v>519</v>
      </c>
      <c r="C278" s="82" t="s">
        <v>474</v>
      </c>
      <c r="D278" s="82" t="s">
        <v>6</v>
      </c>
      <c r="E278" s="82" t="s">
        <v>249</v>
      </c>
      <c r="F278" s="506" t="s">
        <v>313</v>
      </c>
      <c r="G278" s="124">
        <v>22.20279</v>
      </c>
      <c r="H278" s="125">
        <v>18.959499999999998</v>
      </c>
      <c r="I278" s="126">
        <v>20.5443</v>
      </c>
      <c r="J278" s="124">
        <f t="shared" si="153"/>
        <v>1.6584900000000005</v>
      </c>
      <c r="K278" s="125">
        <f t="shared" si="154"/>
        <v>3.2432900000000018</v>
      </c>
      <c r="L278" s="126">
        <f t="shared" si="154"/>
        <v>-1.5848000000000013</v>
      </c>
      <c r="M278" s="314">
        <f t="shared" si="155"/>
        <v>7.4697369114422124E-2</v>
      </c>
      <c r="N278" s="314">
        <f t="shared" si="156"/>
        <v>0.14607578597104245</v>
      </c>
      <c r="O278" s="314">
        <f t="shared" si="157"/>
        <v>-7.137841685662033E-2</v>
      </c>
      <c r="P278" s="128">
        <f t="shared" si="158"/>
        <v>1.955568016689881</v>
      </c>
      <c r="Q278" s="129">
        <f t="shared" si="159"/>
        <v>-0.95556801668988112</v>
      </c>
      <c r="R278" s="82">
        <v>2008</v>
      </c>
      <c r="S278" s="82" t="s">
        <v>474</v>
      </c>
      <c r="T278" s="82" t="s">
        <v>6</v>
      </c>
      <c r="U278" s="82" t="s">
        <v>249</v>
      </c>
      <c r="V278" s="506" t="s">
        <v>313</v>
      </c>
      <c r="W278" s="124">
        <v>16.964549999999999</v>
      </c>
      <c r="X278" s="125">
        <v>14.512740000000001</v>
      </c>
      <c r="Y278" s="126">
        <v>16.096900000000002</v>
      </c>
      <c r="Z278" s="124">
        <f t="shared" si="160"/>
        <v>0.86764999999999759</v>
      </c>
      <c r="AA278" s="125">
        <f t="shared" si="161"/>
        <v>2.4518099999999983</v>
      </c>
      <c r="AB278" s="126">
        <f t="shared" si="161"/>
        <v>-1.5841600000000007</v>
      </c>
      <c r="AC278" s="314">
        <f t="shared" si="162"/>
        <v>5.114488742701679E-2</v>
      </c>
      <c r="AD278" s="314">
        <f t="shared" si="163"/>
        <v>0.1445254958133283</v>
      </c>
      <c r="AE278" s="314">
        <f t="shared" si="164"/>
        <v>-9.3380608386311501E-2</v>
      </c>
      <c r="AF278" s="128">
        <f t="shared" si="165"/>
        <v>2.8258053362531035</v>
      </c>
      <c r="AG278" s="129">
        <f t="shared" si="166"/>
        <v>-1.8258053362531033</v>
      </c>
      <c r="AH278" s="82">
        <v>2008</v>
      </c>
      <c r="AI278" s="82" t="s">
        <v>474</v>
      </c>
      <c r="AJ278" s="82" t="s">
        <v>6</v>
      </c>
      <c r="AK278" s="82" t="s">
        <v>249</v>
      </c>
      <c r="AL278" s="506" t="s">
        <v>313</v>
      </c>
      <c r="AM278" s="124">
        <v>15.73456</v>
      </c>
      <c r="AN278" s="125">
        <v>13.880599999999999</v>
      </c>
      <c r="AO278" s="126">
        <v>15.67048</v>
      </c>
      <c r="AP278" s="124">
        <f t="shared" si="167"/>
        <v>6.4080000000000581E-2</v>
      </c>
      <c r="AQ278" s="125">
        <f t="shared" si="168"/>
        <v>1.8539600000000007</v>
      </c>
      <c r="AR278" s="126">
        <f t="shared" si="168"/>
        <v>-1.7898800000000001</v>
      </c>
      <c r="AS278" s="314">
        <f t="shared" si="169"/>
        <v>4.0725638340061987E-3</v>
      </c>
      <c r="AT278" s="314">
        <f t="shared" si="170"/>
        <v>0.11782725414628695</v>
      </c>
      <c r="AU278" s="314">
        <f t="shared" si="171"/>
        <v>-0.11375469031228075</v>
      </c>
      <c r="AV278" s="128">
        <f t="shared" si="172"/>
        <v>28.931960049937327</v>
      </c>
      <c r="AW278" s="129">
        <f t="shared" si="173"/>
        <v>-27.931960049937327</v>
      </c>
      <c r="AX278" s="82">
        <v>2008</v>
      </c>
      <c r="AY278" s="82" t="s">
        <v>474</v>
      </c>
      <c r="AZ278" s="82" t="s">
        <v>6</v>
      </c>
      <c r="BA278" s="82" t="s">
        <v>249</v>
      </c>
      <c r="BB278" s="506" t="s">
        <v>313</v>
      </c>
      <c r="BC278" s="124">
        <v>61.146769999999997</v>
      </c>
      <c r="BD278" s="125">
        <v>51.191020000000002</v>
      </c>
      <c r="BE278" s="126">
        <v>52.36683</v>
      </c>
      <c r="BF278" s="124">
        <f t="shared" si="174"/>
        <v>8.7799399999999963</v>
      </c>
      <c r="BG278" s="125">
        <f t="shared" si="175"/>
        <v>9.9557499999999948</v>
      </c>
      <c r="BH278" s="126">
        <f t="shared" si="175"/>
        <v>-1.1758099999999985</v>
      </c>
      <c r="BI278" s="314">
        <f t="shared" si="176"/>
        <v>0.14358796057420525</v>
      </c>
      <c r="BJ278" s="314">
        <f t="shared" si="177"/>
        <v>0.16281726737160435</v>
      </c>
      <c r="BK278" s="314">
        <f t="shared" si="178"/>
        <v>-1.9229306797399086E-2</v>
      </c>
      <c r="BL278" s="128">
        <f t="shared" si="179"/>
        <v>1.1339200495675368</v>
      </c>
      <c r="BM278" s="129">
        <f t="shared" si="180"/>
        <v>-0.13392004956753678</v>
      </c>
    </row>
    <row r="279" spans="1:65" ht="11.45" customHeight="1">
      <c r="A279" s="662">
        <v>2006</v>
      </c>
      <c r="B279" s="91" t="s">
        <v>519</v>
      </c>
      <c r="C279" s="121" t="s">
        <v>474</v>
      </c>
      <c r="D279" s="121" t="s">
        <v>8</v>
      </c>
      <c r="E279" s="121" t="s">
        <v>250</v>
      </c>
      <c r="F279" s="507" t="s">
        <v>313</v>
      </c>
      <c r="G279" s="337">
        <v>21.014279999999999</v>
      </c>
      <c r="H279" s="338">
        <v>18.428920000000002</v>
      </c>
      <c r="I279" s="525">
        <v>20.388670000000001</v>
      </c>
      <c r="J279" s="337">
        <f t="shared" si="153"/>
        <v>0.62560999999999822</v>
      </c>
      <c r="K279" s="338">
        <f t="shared" si="154"/>
        <v>2.5853599999999979</v>
      </c>
      <c r="L279" s="525">
        <f t="shared" si="154"/>
        <v>-1.9597499999999997</v>
      </c>
      <c r="M279" s="341">
        <f t="shared" si="155"/>
        <v>2.9770708299308769E-2</v>
      </c>
      <c r="N279" s="341">
        <f t="shared" si="156"/>
        <v>0.12302872142181402</v>
      </c>
      <c r="O279" s="341">
        <f t="shared" si="157"/>
        <v>-9.3258013122505257E-2</v>
      </c>
      <c r="P279" s="526">
        <f t="shared" si="158"/>
        <v>4.1325426383849448</v>
      </c>
      <c r="Q279" s="527">
        <f t="shared" si="159"/>
        <v>-3.1325426383849448</v>
      </c>
      <c r="R279" s="121">
        <v>2006</v>
      </c>
      <c r="S279" s="121" t="s">
        <v>474</v>
      </c>
      <c r="T279" s="121" t="s">
        <v>8</v>
      </c>
      <c r="U279" s="121" t="s">
        <v>250</v>
      </c>
      <c r="V279" s="507" t="s">
        <v>313</v>
      </c>
      <c r="W279" s="337">
        <v>16.175599999999999</v>
      </c>
      <c r="X279" s="338">
        <v>14.210459999999999</v>
      </c>
      <c r="Y279" s="525">
        <v>16.13063</v>
      </c>
      <c r="Z279" s="337">
        <f t="shared" si="160"/>
        <v>4.4969999999999288E-2</v>
      </c>
      <c r="AA279" s="338">
        <f t="shared" si="161"/>
        <v>1.9651399999999999</v>
      </c>
      <c r="AB279" s="525">
        <f t="shared" si="161"/>
        <v>-1.9201700000000006</v>
      </c>
      <c r="AC279" s="341">
        <f t="shared" si="162"/>
        <v>2.780113257004333E-3</v>
      </c>
      <c r="AD279" s="341">
        <f t="shared" si="163"/>
        <v>0.12148792007715324</v>
      </c>
      <c r="AE279" s="341">
        <f t="shared" si="164"/>
        <v>-0.11870780682014891</v>
      </c>
      <c r="AF279" s="526">
        <f t="shared" si="165"/>
        <v>43.698910384701598</v>
      </c>
      <c r="AG279" s="527">
        <f t="shared" si="166"/>
        <v>-42.698910384701598</v>
      </c>
      <c r="AH279" s="121">
        <v>2006</v>
      </c>
      <c r="AI279" s="121" t="s">
        <v>474</v>
      </c>
      <c r="AJ279" s="121" t="s">
        <v>8</v>
      </c>
      <c r="AK279" s="121" t="s">
        <v>250</v>
      </c>
      <c r="AL279" s="507" t="s">
        <v>313</v>
      </c>
      <c r="AM279" s="337">
        <v>16.514340000000001</v>
      </c>
      <c r="AN279" s="338">
        <v>15.17024</v>
      </c>
      <c r="AO279" s="525">
        <v>17.337</v>
      </c>
      <c r="AP279" s="337">
        <f t="shared" si="167"/>
        <v>-0.82265999999999906</v>
      </c>
      <c r="AQ279" s="338">
        <f t="shared" si="168"/>
        <v>1.344100000000001</v>
      </c>
      <c r="AR279" s="525">
        <f t="shared" si="168"/>
        <v>-2.16676</v>
      </c>
      <c r="AS279" s="341">
        <f t="shared" si="169"/>
        <v>-4.9814888151751689E-2</v>
      </c>
      <c r="AT279" s="341">
        <f t="shared" si="170"/>
        <v>8.1389870863746355E-2</v>
      </c>
      <c r="AU279" s="341">
        <f t="shared" si="171"/>
        <v>-0.13120475901549805</v>
      </c>
      <c r="AV279" s="526">
        <f t="shared" si="172"/>
        <v>-1.6338463034546502</v>
      </c>
      <c r="AW279" s="527">
        <f t="shared" si="173"/>
        <v>2.63384630345465</v>
      </c>
      <c r="AX279" s="121">
        <v>2006</v>
      </c>
      <c r="AY279" s="121" t="s">
        <v>474</v>
      </c>
      <c r="AZ279" s="121" t="s">
        <v>8</v>
      </c>
      <c r="BA279" s="121" t="s">
        <v>250</v>
      </c>
      <c r="BB279" s="507" t="s">
        <v>313</v>
      </c>
      <c r="BC279" s="337">
        <v>58.822830000000003</v>
      </c>
      <c r="BD279" s="338">
        <v>49.878360000000001</v>
      </c>
      <c r="BE279" s="525">
        <v>51.592210000000001</v>
      </c>
      <c r="BF279" s="337">
        <f t="shared" si="174"/>
        <v>7.2306200000000018</v>
      </c>
      <c r="BG279" s="338">
        <f t="shared" si="175"/>
        <v>8.9444700000000026</v>
      </c>
      <c r="BH279" s="525">
        <f t="shared" si="175"/>
        <v>-1.7138500000000008</v>
      </c>
      <c r="BI279" s="341">
        <f t="shared" si="176"/>
        <v>0.12292200154259837</v>
      </c>
      <c r="BJ279" s="341">
        <f t="shared" si="177"/>
        <v>0.15205779796721786</v>
      </c>
      <c r="BK279" s="341">
        <f t="shared" si="178"/>
        <v>-2.9135796424619501E-2</v>
      </c>
      <c r="BL279" s="526">
        <f t="shared" si="179"/>
        <v>1.2370267003382835</v>
      </c>
      <c r="BM279" s="527">
        <f t="shared" si="180"/>
        <v>-0.23702670033828363</v>
      </c>
    </row>
    <row r="280" spans="1:65" ht="11.45" customHeight="1">
      <c r="A280" s="663">
        <v>2013</v>
      </c>
      <c r="B280" s="87" t="s">
        <v>512</v>
      </c>
      <c r="C280" s="82" t="s">
        <v>475</v>
      </c>
      <c r="D280" s="82" t="s">
        <v>20</v>
      </c>
      <c r="E280" s="82" t="s">
        <v>251</v>
      </c>
      <c r="F280" s="506" t="s">
        <v>313</v>
      </c>
      <c r="G280" s="124">
        <v>43.252319999999997</v>
      </c>
      <c r="H280" s="125">
        <v>20.33249</v>
      </c>
      <c r="I280" s="126">
        <v>22.693000000000001</v>
      </c>
      <c r="J280" s="124">
        <f t="shared" si="153"/>
        <v>20.559319999999996</v>
      </c>
      <c r="K280" s="125">
        <f t="shared" si="154"/>
        <v>22.919829999999997</v>
      </c>
      <c r="L280" s="126">
        <f t="shared" si="154"/>
        <v>-2.3605100000000014</v>
      </c>
      <c r="M280" s="127">
        <f t="shared" si="155"/>
        <v>0.4753345022879697</v>
      </c>
      <c r="N280" s="127">
        <f t="shared" si="156"/>
        <v>0.52990984067444236</v>
      </c>
      <c r="O280" s="127">
        <f t="shared" si="157"/>
        <v>-5.4575338386472716E-2</v>
      </c>
      <c r="P280" s="128">
        <f t="shared" si="158"/>
        <v>1.1148145950352444</v>
      </c>
      <c r="Q280" s="129">
        <f t="shared" si="159"/>
        <v>-0.11481459503524445</v>
      </c>
      <c r="R280" s="82">
        <v>2013</v>
      </c>
      <c r="S280" s="82" t="s">
        <v>475</v>
      </c>
      <c r="T280" s="82" t="s">
        <v>20</v>
      </c>
      <c r="U280" s="82" t="s">
        <v>251</v>
      </c>
      <c r="V280" s="506" t="s">
        <v>313</v>
      </c>
      <c r="W280" s="124">
        <v>34.932009999999998</v>
      </c>
      <c r="X280" s="125">
        <v>19.87415</v>
      </c>
      <c r="Y280" s="126">
        <v>22.380590000000002</v>
      </c>
      <c r="Z280" s="124">
        <f t="shared" si="160"/>
        <v>12.551419999999997</v>
      </c>
      <c r="AA280" s="125">
        <f t="shared" si="161"/>
        <v>15.057859999999998</v>
      </c>
      <c r="AB280" s="126">
        <f t="shared" si="161"/>
        <v>-2.5064400000000013</v>
      </c>
      <c r="AC280" s="127">
        <f t="shared" si="162"/>
        <v>0.35930998531146641</v>
      </c>
      <c r="AD280" s="127">
        <f t="shared" si="163"/>
        <v>0.43106194003723231</v>
      </c>
      <c r="AE280" s="127">
        <f t="shared" si="164"/>
        <v>-7.1751954725765899E-2</v>
      </c>
      <c r="AF280" s="128">
        <f t="shared" si="165"/>
        <v>1.1996937398318279</v>
      </c>
      <c r="AG280" s="129">
        <f t="shared" si="166"/>
        <v>-0.19969373983182795</v>
      </c>
      <c r="AH280" s="82">
        <v>2013</v>
      </c>
      <c r="AI280" s="82" t="s">
        <v>475</v>
      </c>
      <c r="AJ280" s="82" t="s">
        <v>20</v>
      </c>
      <c r="AK280" s="82" t="s">
        <v>251</v>
      </c>
      <c r="AL280" s="506" t="s">
        <v>313</v>
      </c>
      <c r="AM280" s="124">
        <v>37.523249999999997</v>
      </c>
      <c r="AN280" s="125">
        <v>27.723289999999999</v>
      </c>
      <c r="AO280" s="126">
        <v>31.2362</v>
      </c>
      <c r="AP280" s="124">
        <f t="shared" si="167"/>
        <v>6.2870499999999971</v>
      </c>
      <c r="AQ280" s="125">
        <f t="shared" si="168"/>
        <v>9.7999599999999987</v>
      </c>
      <c r="AR280" s="126">
        <f t="shared" si="168"/>
        <v>-3.5129100000000015</v>
      </c>
      <c r="AS280" s="127">
        <f t="shared" si="169"/>
        <v>0.16755078517985508</v>
      </c>
      <c r="AT280" s="127">
        <f t="shared" si="170"/>
        <v>0.26117034105521242</v>
      </c>
      <c r="AU280" s="127">
        <f t="shared" si="171"/>
        <v>-9.3619555875357321E-2</v>
      </c>
      <c r="AV280" s="128">
        <f t="shared" si="172"/>
        <v>1.5587533103760911</v>
      </c>
      <c r="AW280" s="129">
        <f t="shared" si="173"/>
        <v>-0.55875331037609099</v>
      </c>
      <c r="AX280" s="82">
        <v>2013</v>
      </c>
      <c r="AY280" s="82" t="s">
        <v>475</v>
      </c>
      <c r="AZ280" s="82" t="s">
        <v>20</v>
      </c>
      <c r="BA280" s="82" t="s">
        <v>251</v>
      </c>
      <c r="BB280" s="506" t="s">
        <v>313</v>
      </c>
      <c r="BC280" s="124">
        <v>78.105019999999996</v>
      </c>
      <c r="BD280" s="125">
        <v>14.719709999999999</v>
      </c>
      <c r="BE280" s="126">
        <v>15.44074</v>
      </c>
      <c r="BF280" s="124">
        <f t="shared" si="174"/>
        <v>62.664279999999998</v>
      </c>
      <c r="BG280" s="125">
        <f t="shared" si="175"/>
        <v>63.385309999999997</v>
      </c>
      <c r="BH280" s="126">
        <f t="shared" si="175"/>
        <v>-0.72103000000000073</v>
      </c>
      <c r="BI280" s="127">
        <f t="shared" si="176"/>
        <v>0.80230796944933891</v>
      </c>
      <c r="BJ280" s="127">
        <f t="shared" si="177"/>
        <v>0.81153951436156091</v>
      </c>
      <c r="BK280" s="127">
        <f t="shared" si="178"/>
        <v>-9.2315449122220405E-3</v>
      </c>
      <c r="BL280" s="128">
        <f t="shared" si="179"/>
        <v>1.0115062360885658</v>
      </c>
      <c r="BM280" s="129">
        <f t="shared" si="180"/>
        <v>-1.1506236088565939E-2</v>
      </c>
    </row>
    <row r="281" spans="1:65" ht="11.45" customHeight="1">
      <c r="A281" s="663">
        <v>2010</v>
      </c>
      <c r="B281" s="87" t="s">
        <v>512</v>
      </c>
      <c r="C281" s="82" t="s">
        <v>475</v>
      </c>
      <c r="D281" s="82" t="s">
        <v>4</v>
      </c>
      <c r="E281" s="82" t="s">
        <v>252</v>
      </c>
      <c r="F281" s="506" t="s">
        <v>313</v>
      </c>
      <c r="G281" s="124">
        <v>39.246000000000002</v>
      </c>
      <c r="H281" s="125">
        <v>19.713979999999999</v>
      </c>
      <c r="I281" s="126">
        <v>22.329560000000001</v>
      </c>
      <c r="J281" s="124">
        <f t="shared" si="153"/>
        <v>16.916440000000001</v>
      </c>
      <c r="K281" s="125">
        <f t="shared" si="154"/>
        <v>19.532020000000003</v>
      </c>
      <c r="L281" s="126">
        <f t="shared" si="154"/>
        <v>-2.6155800000000013</v>
      </c>
      <c r="M281" s="127">
        <f t="shared" si="155"/>
        <v>0.43103602914946748</v>
      </c>
      <c r="N281" s="127">
        <f t="shared" si="156"/>
        <v>0.49768180196707951</v>
      </c>
      <c r="O281" s="127">
        <f t="shared" si="157"/>
        <v>-6.6645772817612012E-2</v>
      </c>
      <c r="P281" s="128">
        <f t="shared" si="158"/>
        <v>1.1546176382264828</v>
      </c>
      <c r="Q281" s="129">
        <f t="shared" si="159"/>
        <v>-0.1546176382264827</v>
      </c>
      <c r="R281" s="82">
        <v>2010</v>
      </c>
      <c r="S281" s="82" t="s">
        <v>475</v>
      </c>
      <c r="T281" s="82" t="s">
        <v>4</v>
      </c>
      <c r="U281" s="82" t="s">
        <v>252</v>
      </c>
      <c r="V281" s="506" t="s">
        <v>313</v>
      </c>
      <c r="W281" s="124">
        <v>30.39601</v>
      </c>
      <c r="X281" s="125">
        <v>17.00337</v>
      </c>
      <c r="Y281" s="126">
        <v>19.891839999999998</v>
      </c>
      <c r="Z281" s="124">
        <f t="shared" si="160"/>
        <v>10.504170000000002</v>
      </c>
      <c r="AA281" s="125">
        <f t="shared" si="161"/>
        <v>13.39264</v>
      </c>
      <c r="AB281" s="126">
        <f t="shared" si="161"/>
        <v>-2.8884699999999981</v>
      </c>
      <c r="AC281" s="127">
        <f t="shared" si="162"/>
        <v>0.34557726491075647</v>
      </c>
      <c r="AD281" s="127">
        <f t="shared" si="163"/>
        <v>0.44060519785327085</v>
      </c>
      <c r="AE281" s="127">
        <f t="shared" si="164"/>
        <v>-9.5027932942514437E-2</v>
      </c>
      <c r="AF281" s="128">
        <f t="shared" si="165"/>
        <v>1.2749831733492505</v>
      </c>
      <c r="AG281" s="129">
        <f t="shared" si="166"/>
        <v>-0.2749831733492506</v>
      </c>
      <c r="AH281" s="82">
        <v>2010</v>
      </c>
      <c r="AI281" s="82" t="s">
        <v>475</v>
      </c>
      <c r="AJ281" s="82" t="s">
        <v>4</v>
      </c>
      <c r="AK281" s="82" t="s">
        <v>252</v>
      </c>
      <c r="AL281" s="506" t="s">
        <v>313</v>
      </c>
      <c r="AM281" s="124">
        <v>31.34065</v>
      </c>
      <c r="AN281" s="125">
        <v>24.302569999999999</v>
      </c>
      <c r="AO281" s="126">
        <v>28.465029999999999</v>
      </c>
      <c r="AP281" s="124">
        <f t="shared" si="167"/>
        <v>2.8756200000000014</v>
      </c>
      <c r="AQ281" s="125">
        <f t="shared" si="168"/>
        <v>7.0380800000000008</v>
      </c>
      <c r="AR281" s="126">
        <f t="shared" si="168"/>
        <v>-4.1624599999999994</v>
      </c>
      <c r="AS281" s="127">
        <f t="shared" si="169"/>
        <v>9.1753680922380398E-2</v>
      </c>
      <c r="AT281" s="127">
        <f t="shared" si="170"/>
        <v>0.2245671356528981</v>
      </c>
      <c r="AU281" s="127">
        <f t="shared" si="171"/>
        <v>-0.1328134547305177</v>
      </c>
      <c r="AV281" s="128">
        <f t="shared" si="172"/>
        <v>2.4475000173875539</v>
      </c>
      <c r="AW281" s="129">
        <f t="shared" si="173"/>
        <v>-1.4475000173875539</v>
      </c>
      <c r="AX281" s="82">
        <v>2010</v>
      </c>
      <c r="AY281" s="82" t="s">
        <v>475</v>
      </c>
      <c r="AZ281" s="82" t="s">
        <v>4</v>
      </c>
      <c r="BA281" s="82" t="s">
        <v>252</v>
      </c>
      <c r="BB281" s="506" t="s">
        <v>313</v>
      </c>
      <c r="BC281" s="124">
        <v>80.672600000000003</v>
      </c>
      <c r="BD281" s="125">
        <v>25.27</v>
      </c>
      <c r="BE281" s="126">
        <v>25.28228</v>
      </c>
      <c r="BF281" s="124">
        <f t="shared" si="174"/>
        <v>55.390320000000003</v>
      </c>
      <c r="BG281" s="125">
        <f t="shared" si="175"/>
        <v>55.402600000000007</v>
      </c>
      <c r="BH281" s="126">
        <f t="shared" si="175"/>
        <v>-1.2280000000000513E-2</v>
      </c>
      <c r="BI281" s="127">
        <f t="shared" si="176"/>
        <v>0.68660635705307627</v>
      </c>
      <c r="BJ281" s="127">
        <f t="shared" si="177"/>
        <v>0.68675857726167255</v>
      </c>
      <c r="BK281" s="127">
        <f t="shared" si="178"/>
        <v>-1.5222020859623358E-4</v>
      </c>
      <c r="BL281" s="128">
        <f t="shared" si="179"/>
        <v>1.0002216993871855</v>
      </c>
      <c r="BM281" s="129">
        <f t="shared" si="180"/>
        <v>-2.2169938718535139E-4</v>
      </c>
    </row>
    <row r="282" spans="1:65" ht="11.45" customHeight="1">
      <c r="A282" s="663">
        <v>2007</v>
      </c>
      <c r="B282" s="87" t="s">
        <v>512</v>
      </c>
      <c r="C282" s="82" t="s">
        <v>475</v>
      </c>
      <c r="D282" s="82" t="s">
        <v>6</v>
      </c>
      <c r="E282" s="82" t="s">
        <v>253</v>
      </c>
      <c r="F282" s="506" t="s">
        <v>313</v>
      </c>
      <c r="G282" s="124">
        <v>32.878250000000001</v>
      </c>
      <c r="H282" s="125">
        <v>17.212319999999998</v>
      </c>
      <c r="I282" s="126">
        <v>20.393889999999999</v>
      </c>
      <c r="J282" s="124">
        <f t="shared" si="153"/>
        <v>12.484360000000002</v>
      </c>
      <c r="K282" s="125">
        <f t="shared" si="154"/>
        <v>15.665930000000003</v>
      </c>
      <c r="L282" s="126">
        <f t="shared" si="154"/>
        <v>-3.1815700000000007</v>
      </c>
      <c r="M282" s="127">
        <f t="shared" si="155"/>
        <v>0.37971485708637176</v>
      </c>
      <c r="N282" s="127">
        <f t="shared" si="156"/>
        <v>0.47648308532236366</v>
      </c>
      <c r="O282" s="127">
        <f t="shared" si="157"/>
        <v>-9.676822823599189E-2</v>
      </c>
      <c r="P282" s="128">
        <f t="shared" si="158"/>
        <v>1.2548444613900913</v>
      </c>
      <c r="Q282" s="129">
        <f t="shared" si="159"/>
        <v>-0.25484446139009131</v>
      </c>
      <c r="R282" s="82">
        <v>2007</v>
      </c>
      <c r="S282" s="82" t="s">
        <v>475</v>
      </c>
      <c r="T282" s="82" t="s">
        <v>6</v>
      </c>
      <c r="U282" s="82" t="s">
        <v>253</v>
      </c>
      <c r="V282" s="506" t="s">
        <v>313</v>
      </c>
      <c r="W282" s="124">
        <v>23.43141</v>
      </c>
      <c r="X282" s="125">
        <v>13.3142</v>
      </c>
      <c r="Y282" s="126">
        <v>16.440539999999999</v>
      </c>
      <c r="Z282" s="124">
        <f t="shared" si="160"/>
        <v>6.990870000000001</v>
      </c>
      <c r="AA282" s="125">
        <f t="shared" si="161"/>
        <v>10.11721</v>
      </c>
      <c r="AB282" s="126">
        <f t="shared" si="161"/>
        <v>-3.126339999999999</v>
      </c>
      <c r="AC282" s="127">
        <f t="shared" si="162"/>
        <v>0.29835464447081933</v>
      </c>
      <c r="AD282" s="127">
        <f t="shared" si="163"/>
        <v>0.43177982033518258</v>
      </c>
      <c r="AE282" s="127">
        <f t="shared" si="164"/>
        <v>-0.13342517586436323</v>
      </c>
      <c r="AF282" s="128">
        <f t="shared" si="165"/>
        <v>1.447203280850595</v>
      </c>
      <c r="AG282" s="129">
        <f t="shared" si="166"/>
        <v>-0.44720328085059491</v>
      </c>
      <c r="AH282" s="82">
        <v>2007</v>
      </c>
      <c r="AI282" s="82" t="s">
        <v>475</v>
      </c>
      <c r="AJ282" s="82" t="s">
        <v>6</v>
      </c>
      <c r="AK282" s="82" t="s">
        <v>253</v>
      </c>
      <c r="AL282" s="506" t="s">
        <v>313</v>
      </c>
      <c r="AM282" s="124">
        <v>25.560890000000001</v>
      </c>
      <c r="AN282" s="125">
        <v>19.733180000000001</v>
      </c>
      <c r="AO282" s="126">
        <v>24.774039999999999</v>
      </c>
      <c r="AP282" s="124">
        <f t="shared" si="167"/>
        <v>0.78685000000000116</v>
      </c>
      <c r="AQ282" s="125">
        <f t="shared" si="168"/>
        <v>5.8277099999999997</v>
      </c>
      <c r="AR282" s="126">
        <f t="shared" si="168"/>
        <v>-5.0408599999999986</v>
      </c>
      <c r="AS282" s="127">
        <f t="shared" si="169"/>
        <v>3.0783356917540868E-2</v>
      </c>
      <c r="AT282" s="127">
        <f t="shared" si="170"/>
        <v>0.22799323497734234</v>
      </c>
      <c r="AU282" s="127">
        <f t="shared" si="171"/>
        <v>-0.19720987805980145</v>
      </c>
      <c r="AV282" s="128">
        <f t="shared" si="172"/>
        <v>7.4063798690982923</v>
      </c>
      <c r="AW282" s="129">
        <f t="shared" si="173"/>
        <v>-6.4063798690982923</v>
      </c>
      <c r="AX282" s="82">
        <v>2007</v>
      </c>
      <c r="AY282" s="82" t="s">
        <v>475</v>
      </c>
      <c r="AZ282" s="82" t="s">
        <v>6</v>
      </c>
      <c r="BA282" s="82" t="s">
        <v>253</v>
      </c>
      <c r="BB282" s="506" t="s">
        <v>313</v>
      </c>
      <c r="BC282" s="124">
        <v>77.692869999999999</v>
      </c>
      <c r="BD282" s="125">
        <v>29.996559999999999</v>
      </c>
      <c r="BE282" s="126">
        <v>31.48048</v>
      </c>
      <c r="BF282" s="124">
        <f t="shared" si="174"/>
        <v>46.212389999999999</v>
      </c>
      <c r="BG282" s="125">
        <f t="shared" si="175"/>
        <v>47.696309999999997</v>
      </c>
      <c r="BH282" s="126">
        <f t="shared" si="175"/>
        <v>-1.4839200000000012</v>
      </c>
      <c r="BI282" s="127">
        <f t="shared" si="176"/>
        <v>0.59480863559294439</v>
      </c>
      <c r="BJ282" s="127">
        <f t="shared" si="177"/>
        <v>0.61390845775165725</v>
      </c>
      <c r="BK282" s="127">
        <f t="shared" si="178"/>
        <v>-1.9099822158712906E-2</v>
      </c>
      <c r="BL282" s="128">
        <f t="shared" si="179"/>
        <v>1.0321108689682572</v>
      </c>
      <c r="BM282" s="129">
        <f t="shared" si="180"/>
        <v>-3.2110868968257239E-2</v>
      </c>
    </row>
    <row r="283" spans="1:65" ht="11.45" customHeight="1">
      <c r="A283" s="664">
        <v>2004</v>
      </c>
      <c r="B283" s="90" t="s">
        <v>512</v>
      </c>
      <c r="C283" s="119" t="s">
        <v>475</v>
      </c>
      <c r="D283" s="119" t="s">
        <v>8</v>
      </c>
      <c r="E283" s="119" t="s">
        <v>254</v>
      </c>
      <c r="F283" s="496" t="s">
        <v>401</v>
      </c>
      <c r="G283" s="152">
        <v>39.5852</v>
      </c>
      <c r="H283" s="153">
        <v>20.587879999999998</v>
      </c>
      <c r="I283" s="154">
        <v>20.587879999999998</v>
      </c>
      <c r="J283" s="152">
        <f t="shared" si="153"/>
        <v>18.997320000000002</v>
      </c>
      <c r="K283" s="153">
        <f t="shared" si="154"/>
        <v>18.997320000000002</v>
      </c>
      <c r="L283" s="154"/>
      <c r="M283" s="544">
        <f t="shared" si="155"/>
        <v>0.47990966320746142</v>
      </c>
      <c r="N283" s="544">
        <f t="shared" si="156"/>
        <v>0.47990966320746142</v>
      </c>
      <c r="O283" s="544"/>
      <c r="P283" s="156">
        <f t="shared" si="158"/>
        <v>1</v>
      </c>
      <c r="Q283" s="157"/>
      <c r="R283" s="119">
        <v>2004</v>
      </c>
      <c r="S283" s="119" t="s">
        <v>475</v>
      </c>
      <c r="T283" s="119" t="s">
        <v>8</v>
      </c>
      <c r="U283" s="119" t="s">
        <v>254</v>
      </c>
      <c r="V283" s="496" t="s">
        <v>401</v>
      </c>
      <c r="W283" s="152">
        <v>29.978249999999999</v>
      </c>
      <c r="X283" s="153">
        <v>16.06973</v>
      </c>
      <c r="Y283" s="154">
        <v>16.06973</v>
      </c>
      <c r="Z283" s="152">
        <f t="shared" si="160"/>
        <v>13.908519999999999</v>
      </c>
      <c r="AA283" s="153">
        <f t="shared" si="161"/>
        <v>13.908519999999999</v>
      </c>
      <c r="AB283" s="154"/>
      <c r="AC283" s="544">
        <f t="shared" si="162"/>
        <v>0.46395369976566342</v>
      </c>
      <c r="AD283" s="544">
        <f t="shared" si="163"/>
        <v>0.46395369976566342</v>
      </c>
      <c r="AE283" s="544"/>
      <c r="AF283" s="156">
        <f t="shared" si="165"/>
        <v>1</v>
      </c>
      <c r="AG283" s="157"/>
      <c r="AH283" s="119">
        <v>2004</v>
      </c>
      <c r="AI283" s="119" t="s">
        <v>475</v>
      </c>
      <c r="AJ283" s="119" t="s">
        <v>8</v>
      </c>
      <c r="AK283" s="119" t="s">
        <v>254</v>
      </c>
      <c r="AL283" s="496" t="s">
        <v>401</v>
      </c>
      <c r="AM283" s="152">
        <v>34.922969999999999</v>
      </c>
      <c r="AN283" s="153">
        <v>25.17474</v>
      </c>
      <c r="AO283" s="154">
        <v>25.17474</v>
      </c>
      <c r="AP283" s="152">
        <f t="shared" si="167"/>
        <v>9.7482299999999995</v>
      </c>
      <c r="AQ283" s="153">
        <f t="shared" si="168"/>
        <v>9.7482299999999995</v>
      </c>
      <c r="AR283" s="154"/>
      <c r="AS283" s="544">
        <f t="shared" si="169"/>
        <v>0.27913519382801633</v>
      </c>
      <c r="AT283" s="544">
        <f t="shared" si="170"/>
        <v>0.27913519382801633</v>
      </c>
      <c r="AU283" s="544"/>
      <c r="AV283" s="156">
        <f t="shared" si="172"/>
        <v>1</v>
      </c>
      <c r="AW283" s="157"/>
      <c r="AX283" s="119">
        <v>2004</v>
      </c>
      <c r="AY283" s="119" t="s">
        <v>475</v>
      </c>
      <c r="AZ283" s="119" t="s">
        <v>8</v>
      </c>
      <c r="BA283" s="119" t="s">
        <v>254</v>
      </c>
      <c r="BB283" s="496" t="s">
        <v>401</v>
      </c>
      <c r="BC283" s="152">
        <v>82.654110000000003</v>
      </c>
      <c r="BD283" s="153">
        <v>33.619950000000003</v>
      </c>
      <c r="BE283" s="154">
        <v>33.619950000000003</v>
      </c>
      <c r="BF283" s="152">
        <f t="shared" si="174"/>
        <v>49.03416</v>
      </c>
      <c r="BG283" s="153">
        <f t="shared" si="175"/>
        <v>49.03416</v>
      </c>
      <c r="BH283" s="154"/>
      <c r="BI283" s="544">
        <f t="shared" si="176"/>
        <v>0.59324527237665492</v>
      </c>
      <c r="BJ283" s="544">
        <f t="shared" si="177"/>
        <v>0.59324527237665492</v>
      </c>
      <c r="BK283" s="544"/>
      <c r="BL283" s="156">
        <f t="shared" si="179"/>
        <v>1</v>
      </c>
      <c r="BM283" s="157"/>
    </row>
    <row r="284" spans="1:65" ht="11.45" customHeight="1">
      <c r="A284" s="664">
        <v>2000</v>
      </c>
      <c r="B284" s="90" t="s">
        <v>512</v>
      </c>
      <c r="C284" s="119" t="s">
        <v>475</v>
      </c>
      <c r="D284" s="119" t="s">
        <v>10</v>
      </c>
      <c r="E284" s="119" t="s">
        <v>255</v>
      </c>
      <c r="F284" s="496" t="s">
        <v>401</v>
      </c>
      <c r="G284" s="152">
        <v>39.013689999999997</v>
      </c>
      <c r="H284" s="153">
        <v>20.821339999999999</v>
      </c>
      <c r="I284" s="154">
        <v>20.821339999999999</v>
      </c>
      <c r="J284" s="152">
        <f t="shared" si="153"/>
        <v>18.192349999999998</v>
      </c>
      <c r="K284" s="153">
        <f t="shared" si="154"/>
        <v>18.192349999999998</v>
      </c>
      <c r="L284" s="154"/>
      <c r="M284" s="544">
        <f t="shared" si="155"/>
        <v>0.46630682716759164</v>
      </c>
      <c r="N284" s="544">
        <f t="shared" si="156"/>
        <v>0.46630682716759164</v>
      </c>
      <c r="O284" s="544"/>
      <c r="P284" s="156">
        <f t="shared" si="158"/>
        <v>1</v>
      </c>
      <c r="Q284" s="157"/>
      <c r="R284" s="119">
        <v>2000</v>
      </c>
      <c r="S284" s="119" t="s">
        <v>475</v>
      </c>
      <c r="T284" s="119" t="s">
        <v>10</v>
      </c>
      <c r="U284" s="119" t="s">
        <v>255</v>
      </c>
      <c r="V284" s="496" t="s">
        <v>401</v>
      </c>
      <c r="W284" s="152">
        <v>28.576000000000001</v>
      </c>
      <c r="X284" s="153">
        <v>15.92789</v>
      </c>
      <c r="Y284" s="154">
        <v>15.92789</v>
      </c>
      <c r="Z284" s="152">
        <f t="shared" si="160"/>
        <v>12.648110000000001</v>
      </c>
      <c r="AA284" s="153">
        <f t="shared" si="161"/>
        <v>12.648110000000001</v>
      </c>
      <c r="AB284" s="154"/>
      <c r="AC284" s="544">
        <f t="shared" si="162"/>
        <v>0.44261303191489365</v>
      </c>
      <c r="AD284" s="544">
        <f t="shared" si="163"/>
        <v>0.44261303191489365</v>
      </c>
      <c r="AE284" s="544"/>
      <c r="AF284" s="156">
        <f t="shared" si="165"/>
        <v>1</v>
      </c>
      <c r="AG284" s="157"/>
      <c r="AH284" s="119">
        <v>2000</v>
      </c>
      <c r="AI284" s="119" t="s">
        <v>475</v>
      </c>
      <c r="AJ284" s="119" t="s">
        <v>10</v>
      </c>
      <c r="AK284" s="119" t="s">
        <v>255</v>
      </c>
      <c r="AL284" s="496" t="s">
        <v>401</v>
      </c>
      <c r="AM284" s="152">
        <v>31.98039</v>
      </c>
      <c r="AN284" s="153">
        <v>24.12829</v>
      </c>
      <c r="AO284" s="154">
        <v>24.12829</v>
      </c>
      <c r="AP284" s="152">
        <f t="shared" si="167"/>
        <v>7.8521000000000001</v>
      </c>
      <c r="AQ284" s="153">
        <f t="shared" si="168"/>
        <v>7.8521000000000001</v>
      </c>
      <c r="AR284" s="154"/>
      <c r="AS284" s="544">
        <f t="shared" si="169"/>
        <v>0.24552858798782629</v>
      </c>
      <c r="AT284" s="544">
        <f t="shared" si="170"/>
        <v>0.24552858798782629</v>
      </c>
      <c r="AU284" s="544"/>
      <c r="AV284" s="156">
        <f t="shared" si="172"/>
        <v>1</v>
      </c>
      <c r="AW284" s="157"/>
      <c r="AX284" s="119">
        <v>2000</v>
      </c>
      <c r="AY284" s="119" t="s">
        <v>475</v>
      </c>
      <c r="AZ284" s="119" t="s">
        <v>10</v>
      </c>
      <c r="BA284" s="119" t="s">
        <v>255</v>
      </c>
      <c r="BB284" s="496" t="s">
        <v>401</v>
      </c>
      <c r="BC284" s="152">
        <v>79.436199999999999</v>
      </c>
      <c r="BD284" s="153">
        <v>33.764420000000001</v>
      </c>
      <c r="BE284" s="154">
        <v>33.764420000000001</v>
      </c>
      <c r="BF284" s="152">
        <f t="shared" si="174"/>
        <v>45.671779999999998</v>
      </c>
      <c r="BG284" s="153">
        <f t="shared" si="175"/>
        <v>45.671779999999998</v>
      </c>
      <c r="BH284" s="154"/>
      <c r="BI284" s="544">
        <f t="shared" si="176"/>
        <v>0.57494920451884657</v>
      </c>
      <c r="BJ284" s="544">
        <f t="shared" si="177"/>
        <v>0.57494920451884657</v>
      </c>
      <c r="BK284" s="544"/>
      <c r="BL284" s="156">
        <f t="shared" si="179"/>
        <v>1</v>
      </c>
      <c r="BM284" s="157"/>
    </row>
    <row r="285" spans="1:65" ht="11.45" customHeight="1">
      <c r="A285" s="664">
        <v>1995</v>
      </c>
      <c r="B285" s="90" t="s">
        <v>512</v>
      </c>
      <c r="C285" s="119" t="s">
        <v>475</v>
      </c>
      <c r="D285" s="119" t="s">
        <v>12</v>
      </c>
      <c r="E285" s="119" t="s">
        <v>256</v>
      </c>
      <c r="F285" s="496" t="s">
        <v>401</v>
      </c>
      <c r="G285" s="152">
        <v>41.145389999999999</v>
      </c>
      <c r="H285" s="153">
        <v>20.51925</v>
      </c>
      <c r="I285" s="154">
        <v>20.51925</v>
      </c>
      <c r="J285" s="152">
        <f t="shared" si="153"/>
        <v>20.626139999999999</v>
      </c>
      <c r="K285" s="153">
        <f t="shared" si="154"/>
        <v>20.626139999999999</v>
      </c>
      <c r="L285" s="154"/>
      <c r="M285" s="544">
        <f t="shared" si="155"/>
        <v>0.50129893045126073</v>
      </c>
      <c r="N285" s="544">
        <f t="shared" si="156"/>
        <v>0.50129893045126073</v>
      </c>
      <c r="O285" s="544"/>
      <c r="P285" s="156">
        <f t="shared" si="158"/>
        <v>1</v>
      </c>
      <c r="Q285" s="157"/>
      <c r="R285" s="119">
        <v>1995</v>
      </c>
      <c r="S285" s="119" t="s">
        <v>475</v>
      </c>
      <c r="T285" s="119" t="s">
        <v>12</v>
      </c>
      <c r="U285" s="119" t="s">
        <v>256</v>
      </c>
      <c r="V285" s="496" t="s">
        <v>401</v>
      </c>
      <c r="W285" s="152">
        <v>33.322580000000002</v>
      </c>
      <c r="X285" s="153">
        <v>17.98704</v>
      </c>
      <c r="Y285" s="154">
        <v>17.98704</v>
      </c>
      <c r="Z285" s="152">
        <f t="shared" si="160"/>
        <v>15.335540000000002</v>
      </c>
      <c r="AA285" s="153">
        <f t="shared" si="161"/>
        <v>15.335540000000002</v>
      </c>
      <c r="AB285" s="154"/>
      <c r="AC285" s="544">
        <f t="shared" si="162"/>
        <v>0.46021466525101001</v>
      </c>
      <c r="AD285" s="544">
        <f t="shared" si="163"/>
        <v>0.46021466525101001</v>
      </c>
      <c r="AE285" s="544"/>
      <c r="AF285" s="156">
        <f t="shared" si="165"/>
        <v>1</v>
      </c>
      <c r="AG285" s="157"/>
      <c r="AH285" s="119">
        <v>1995</v>
      </c>
      <c r="AI285" s="119" t="s">
        <v>475</v>
      </c>
      <c r="AJ285" s="119" t="s">
        <v>12</v>
      </c>
      <c r="AK285" s="119" t="s">
        <v>256</v>
      </c>
      <c r="AL285" s="496" t="s">
        <v>401</v>
      </c>
      <c r="AM285" s="152">
        <v>34.899880000000003</v>
      </c>
      <c r="AN285" s="153">
        <v>24.855440000000002</v>
      </c>
      <c r="AO285" s="154">
        <v>24.855440000000002</v>
      </c>
      <c r="AP285" s="152">
        <f t="shared" si="167"/>
        <v>10.044440000000002</v>
      </c>
      <c r="AQ285" s="153">
        <f t="shared" si="168"/>
        <v>10.044440000000002</v>
      </c>
      <c r="AR285" s="154"/>
      <c r="AS285" s="544">
        <f t="shared" si="169"/>
        <v>0.28780729332020627</v>
      </c>
      <c r="AT285" s="544">
        <f t="shared" si="170"/>
        <v>0.28780729332020627</v>
      </c>
      <c r="AU285" s="544"/>
      <c r="AV285" s="156">
        <f t="shared" si="172"/>
        <v>1</v>
      </c>
      <c r="AW285" s="157"/>
      <c r="AX285" s="119">
        <v>1995</v>
      </c>
      <c r="AY285" s="119" t="s">
        <v>475</v>
      </c>
      <c r="AZ285" s="119" t="s">
        <v>12</v>
      </c>
      <c r="BA285" s="119" t="s">
        <v>256</v>
      </c>
      <c r="BB285" s="496" t="s">
        <v>401</v>
      </c>
      <c r="BC285" s="152">
        <v>78.742679999999993</v>
      </c>
      <c r="BD285" s="153">
        <v>24.845960000000002</v>
      </c>
      <c r="BE285" s="154">
        <v>24.845960000000002</v>
      </c>
      <c r="BF285" s="152">
        <f t="shared" si="174"/>
        <v>53.896719999999988</v>
      </c>
      <c r="BG285" s="153">
        <f t="shared" si="175"/>
        <v>53.896719999999988</v>
      </c>
      <c r="BH285" s="154"/>
      <c r="BI285" s="544">
        <f t="shared" si="176"/>
        <v>0.68446641643388306</v>
      </c>
      <c r="BJ285" s="544">
        <f t="shared" si="177"/>
        <v>0.68446641643388306</v>
      </c>
      <c r="BK285" s="544"/>
      <c r="BL285" s="156">
        <f t="shared" si="179"/>
        <v>1</v>
      </c>
      <c r="BM285" s="157"/>
    </row>
    <row r="286" spans="1:65" ht="11.45" customHeight="1">
      <c r="A286" s="664">
        <v>1990</v>
      </c>
      <c r="B286" s="90" t="s">
        <v>512</v>
      </c>
      <c r="C286" s="119" t="s">
        <v>475</v>
      </c>
      <c r="D286" s="119" t="s">
        <v>14</v>
      </c>
      <c r="E286" s="119" t="s">
        <v>257</v>
      </c>
      <c r="F286" s="496" t="s">
        <v>401</v>
      </c>
      <c r="G286" s="152">
        <v>34.048819999999999</v>
      </c>
      <c r="H286" s="153">
        <v>17.14791</v>
      </c>
      <c r="I286" s="154">
        <v>17.14791</v>
      </c>
      <c r="J286" s="152">
        <f t="shared" si="153"/>
        <v>16.90091</v>
      </c>
      <c r="K286" s="153">
        <f t="shared" si="154"/>
        <v>16.90091</v>
      </c>
      <c r="L286" s="154"/>
      <c r="M286" s="155">
        <f t="shared" si="155"/>
        <v>0.49637285521201618</v>
      </c>
      <c r="N286" s="155">
        <f t="shared" si="156"/>
        <v>0.49637285521201618</v>
      </c>
      <c r="O286" s="155"/>
      <c r="P286" s="156">
        <f t="shared" si="158"/>
        <v>1</v>
      </c>
      <c r="Q286" s="157"/>
      <c r="R286" s="119">
        <v>1990</v>
      </c>
      <c r="S286" s="119" t="s">
        <v>475</v>
      </c>
      <c r="T286" s="119" t="s">
        <v>14</v>
      </c>
      <c r="U286" s="119" t="s">
        <v>257</v>
      </c>
      <c r="V286" s="496" t="s">
        <v>401</v>
      </c>
      <c r="W286" s="152">
        <v>27.53313</v>
      </c>
      <c r="X286" s="153">
        <v>14.427429999999999</v>
      </c>
      <c r="Y286" s="154">
        <v>14.427429999999999</v>
      </c>
      <c r="Z286" s="152">
        <f t="shared" si="160"/>
        <v>13.105700000000001</v>
      </c>
      <c r="AA286" s="153">
        <f t="shared" si="161"/>
        <v>13.105700000000001</v>
      </c>
      <c r="AB286" s="154"/>
      <c r="AC286" s="155">
        <f t="shared" si="162"/>
        <v>0.47599746196672882</v>
      </c>
      <c r="AD286" s="155">
        <f t="shared" si="163"/>
        <v>0.47599746196672882</v>
      </c>
      <c r="AE286" s="155"/>
      <c r="AF286" s="156">
        <f t="shared" si="165"/>
        <v>1</v>
      </c>
      <c r="AG286" s="157"/>
      <c r="AH286" s="119">
        <v>1990</v>
      </c>
      <c r="AI286" s="119" t="s">
        <v>475</v>
      </c>
      <c r="AJ286" s="119" t="s">
        <v>14</v>
      </c>
      <c r="AK286" s="119" t="s">
        <v>257</v>
      </c>
      <c r="AL286" s="496" t="s">
        <v>401</v>
      </c>
      <c r="AM286" s="152">
        <v>25.836279999999999</v>
      </c>
      <c r="AN286" s="153">
        <v>18.783860000000001</v>
      </c>
      <c r="AO286" s="154">
        <v>18.783860000000001</v>
      </c>
      <c r="AP286" s="152">
        <f t="shared" si="167"/>
        <v>7.0524199999999979</v>
      </c>
      <c r="AQ286" s="153">
        <f t="shared" si="168"/>
        <v>7.0524199999999979</v>
      </c>
      <c r="AR286" s="154"/>
      <c r="AS286" s="155">
        <f t="shared" si="169"/>
        <v>0.2729657675176147</v>
      </c>
      <c r="AT286" s="155">
        <f t="shared" si="170"/>
        <v>0.2729657675176147</v>
      </c>
      <c r="AU286" s="155"/>
      <c r="AV286" s="156">
        <f t="shared" si="172"/>
        <v>1</v>
      </c>
      <c r="AW286" s="157"/>
      <c r="AX286" s="119">
        <v>1990</v>
      </c>
      <c r="AY286" s="119" t="s">
        <v>475</v>
      </c>
      <c r="AZ286" s="119" t="s">
        <v>14</v>
      </c>
      <c r="BA286" s="119" t="s">
        <v>257</v>
      </c>
      <c r="BB286" s="496" t="s">
        <v>401</v>
      </c>
      <c r="BC286" s="152">
        <v>76.264189999999999</v>
      </c>
      <c r="BD286" s="153">
        <v>25.137419999999999</v>
      </c>
      <c r="BE286" s="154">
        <v>25.137419999999999</v>
      </c>
      <c r="BF286" s="152">
        <f t="shared" si="174"/>
        <v>51.12677</v>
      </c>
      <c r="BG286" s="153">
        <f t="shared" si="175"/>
        <v>51.12677</v>
      </c>
      <c r="BH286" s="154"/>
      <c r="BI286" s="155">
        <f t="shared" si="176"/>
        <v>0.67039025786545425</v>
      </c>
      <c r="BJ286" s="155">
        <f t="shared" si="177"/>
        <v>0.67039025786545425</v>
      </c>
      <c r="BK286" s="155"/>
      <c r="BL286" s="156">
        <f t="shared" si="179"/>
        <v>1</v>
      </c>
      <c r="BM286" s="157"/>
    </row>
    <row r="287" spans="1:65" ht="11.45" customHeight="1">
      <c r="A287" s="664">
        <v>1985</v>
      </c>
      <c r="B287" s="90" t="s">
        <v>512</v>
      </c>
      <c r="C287" s="119" t="s">
        <v>475</v>
      </c>
      <c r="D287" s="119" t="s">
        <v>16</v>
      </c>
      <c r="E287" s="119" t="s">
        <v>258</v>
      </c>
      <c r="F287" s="496" t="s">
        <v>401</v>
      </c>
      <c r="G287" s="561">
        <v>36.14622</v>
      </c>
      <c r="H287" s="562">
        <v>17.214120000000001</v>
      </c>
      <c r="I287" s="563">
        <v>17.214120000000001</v>
      </c>
      <c r="J287" s="152">
        <f t="shared" si="153"/>
        <v>18.932099999999998</v>
      </c>
      <c r="K287" s="153">
        <f t="shared" si="154"/>
        <v>18.932099999999998</v>
      </c>
      <c r="L287" s="154"/>
      <c r="M287" s="155">
        <f t="shared" si="155"/>
        <v>0.52376431062501139</v>
      </c>
      <c r="N287" s="155">
        <f t="shared" si="156"/>
        <v>0.52376431062501139</v>
      </c>
      <c r="O287" s="155"/>
      <c r="P287" s="156">
        <f t="shared" si="158"/>
        <v>1</v>
      </c>
      <c r="Q287" s="157"/>
      <c r="R287" s="119">
        <v>1985</v>
      </c>
      <c r="S287" s="119" t="s">
        <v>475</v>
      </c>
      <c r="T287" s="119" t="s">
        <v>16</v>
      </c>
      <c r="U287" s="119" t="s">
        <v>258</v>
      </c>
      <c r="V287" s="496" t="s">
        <v>401</v>
      </c>
      <c r="W287" s="561">
        <v>31.491209999999999</v>
      </c>
      <c r="X287" s="562">
        <v>14.61281</v>
      </c>
      <c r="Y287" s="563">
        <v>14.61281</v>
      </c>
      <c r="Z287" s="152">
        <f t="shared" si="160"/>
        <v>16.878399999999999</v>
      </c>
      <c r="AA287" s="153">
        <f t="shared" si="161"/>
        <v>16.878399999999999</v>
      </c>
      <c r="AB287" s="154"/>
      <c r="AC287" s="155">
        <f t="shared" si="162"/>
        <v>0.53597178387238853</v>
      </c>
      <c r="AD287" s="155">
        <f t="shared" si="163"/>
        <v>0.53597178387238853</v>
      </c>
      <c r="AE287" s="155"/>
      <c r="AF287" s="156">
        <f t="shared" si="165"/>
        <v>1</v>
      </c>
      <c r="AG287" s="157"/>
      <c r="AH287" s="119">
        <v>1985</v>
      </c>
      <c r="AI287" s="119" t="s">
        <v>475</v>
      </c>
      <c r="AJ287" s="119" t="s">
        <v>16</v>
      </c>
      <c r="AK287" s="119" t="s">
        <v>258</v>
      </c>
      <c r="AL287" s="496" t="s">
        <v>401</v>
      </c>
      <c r="AM287" s="561">
        <v>31.541160000000001</v>
      </c>
      <c r="AN287" s="562">
        <v>20.803319999999999</v>
      </c>
      <c r="AO287" s="563">
        <v>20.803319999999999</v>
      </c>
      <c r="AP287" s="152">
        <f t="shared" si="167"/>
        <v>10.737840000000002</v>
      </c>
      <c r="AQ287" s="153">
        <f t="shared" si="168"/>
        <v>10.737840000000002</v>
      </c>
      <c r="AR287" s="154"/>
      <c r="AS287" s="155">
        <f t="shared" si="169"/>
        <v>0.34043896927062928</v>
      </c>
      <c r="AT287" s="155">
        <f t="shared" si="170"/>
        <v>0.34043896927062928</v>
      </c>
      <c r="AU287" s="155"/>
      <c r="AV287" s="156">
        <f t="shared" si="172"/>
        <v>1</v>
      </c>
      <c r="AW287" s="157"/>
      <c r="AX287" s="119">
        <v>1985</v>
      </c>
      <c r="AY287" s="119" t="s">
        <v>475</v>
      </c>
      <c r="AZ287" s="119" t="s">
        <v>16</v>
      </c>
      <c r="BA287" s="119" t="s">
        <v>258</v>
      </c>
      <c r="BB287" s="496" t="s">
        <v>401</v>
      </c>
      <c r="BC287" s="561">
        <v>72.585700000000003</v>
      </c>
      <c r="BD287" s="562">
        <v>21.129740000000002</v>
      </c>
      <c r="BE287" s="563">
        <v>21.129740000000002</v>
      </c>
      <c r="BF287" s="152">
        <f t="shared" si="174"/>
        <v>51.455960000000005</v>
      </c>
      <c r="BG287" s="153">
        <f t="shared" si="175"/>
        <v>51.455960000000005</v>
      </c>
      <c r="BH287" s="154"/>
      <c r="BI287" s="155">
        <f t="shared" si="176"/>
        <v>0.7088994113165541</v>
      </c>
      <c r="BJ287" s="155">
        <f t="shared" si="177"/>
        <v>0.7088994113165541</v>
      </c>
      <c r="BK287" s="155"/>
      <c r="BL287" s="156">
        <f t="shared" si="179"/>
        <v>1</v>
      </c>
      <c r="BM287" s="157"/>
    </row>
    <row r="288" spans="1:65" ht="11.45" customHeight="1">
      <c r="A288" s="664">
        <v>1980</v>
      </c>
      <c r="B288" s="90" t="s">
        <v>512</v>
      </c>
      <c r="C288" s="119" t="s">
        <v>475</v>
      </c>
      <c r="D288" s="119" t="s">
        <v>18</v>
      </c>
      <c r="E288" s="119" t="s">
        <v>259</v>
      </c>
      <c r="F288" s="496" t="s">
        <v>401</v>
      </c>
      <c r="G288" s="561">
        <v>31.54204</v>
      </c>
      <c r="H288" s="562">
        <v>19.445340000000002</v>
      </c>
      <c r="I288" s="563">
        <v>19.445340000000002</v>
      </c>
      <c r="J288" s="159">
        <f t="shared" si="153"/>
        <v>12.096699999999998</v>
      </c>
      <c r="K288" s="160">
        <f t="shared" si="154"/>
        <v>12.096699999999998</v>
      </c>
      <c r="L288" s="161"/>
      <c r="M288" s="162">
        <f t="shared" si="155"/>
        <v>0.38351038804084958</v>
      </c>
      <c r="N288" s="162">
        <f t="shared" si="156"/>
        <v>0.38351038804084958</v>
      </c>
      <c r="O288" s="162"/>
      <c r="P288" s="163">
        <f t="shared" si="158"/>
        <v>1</v>
      </c>
      <c r="Q288" s="157"/>
      <c r="R288" s="119">
        <v>1980</v>
      </c>
      <c r="S288" s="119" t="s">
        <v>475</v>
      </c>
      <c r="T288" s="119" t="s">
        <v>18</v>
      </c>
      <c r="U288" s="119" t="s">
        <v>259</v>
      </c>
      <c r="V288" s="496" t="s">
        <v>401</v>
      </c>
      <c r="W288" s="561">
        <v>26.95871</v>
      </c>
      <c r="X288" s="562">
        <v>16.761559999999999</v>
      </c>
      <c r="Y288" s="563">
        <v>16.761559999999999</v>
      </c>
      <c r="Z288" s="159">
        <f t="shared" si="160"/>
        <v>10.197150000000001</v>
      </c>
      <c r="AA288" s="160">
        <f t="shared" si="161"/>
        <v>10.197150000000001</v>
      </c>
      <c r="AB288" s="161"/>
      <c r="AC288" s="162">
        <f t="shared" si="162"/>
        <v>0.37825066555484299</v>
      </c>
      <c r="AD288" s="162">
        <f t="shared" si="163"/>
        <v>0.37825066555484299</v>
      </c>
      <c r="AE288" s="162"/>
      <c r="AF288" s="163">
        <f t="shared" si="165"/>
        <v>1</v>
      </c>
      <c r="AG288" s="157"/>
      <c r="AH288" s="119">
        <v>1980</v>
      </c>
      <c r="AI288" s="119" t="s">
        <v>475</v>
      </c>
      <c r="AJ288" s="119" t="s">
        <v>18</v>
      </c>
      <c r="AK288" s="119" t="s">
        <v>259</v>
      </c>
      <c r="AL288" s="496" t="s">
        <v>401</v>
      </c>
      <c r="AM288" s="561">
        <v>24.534009999999999</v>
      </c>
      <c r="AN288" s="562">
        <v>18.1005</v>
      </c>
      <c r="AO288" s="563">
        <v>18.1005</v>
      </c>
      <c r="AP288" s="159">
        <f t="shared" si="167"/>
        <v>6.4335099999999983</v>
      </c>
      <c r="AQ288" s="160">
        <f t="shared" si="168"/>
        <v>6.4335099999999983</v>
      </c>
      <c r="AR288" s="161"/>
      <c r="AS288" s="162">
        <f t="shared" si="169"/>
        <v>0.26222822930291456</v>
      </c>
      <c r="AT288" s="162">
        <f t="shared" si="170"/>
        <v>0.26222822930291456</v>
      </c>
      <c r="AU288" s="162"/>
      <c r="AV288" s="163">
        <f t="shared" si="172"/>
        <v>1</v>
      </c>
      <c r="AW288" s="157"/>
      <c r="AX288" s="119">
        <v>1980</v>
      </c>
      <c r="AY288" s="119" t="s">
        <v>475</v>
      </c>
      <c r="AZ288" s="119" t="s">
        <v>18</v>
      </c>
      <c r="BA288" s="119" t="s">
        <v>259</v>
      </c>
      <c r="BB288" s="496" t="s">
        <v>401</v>
      </c>
      <c r="BC288" s="561">
        <v>69.43468</v>
      </c>
      <c r="BD288" s="562">
        <v>31.611730000000001</v>
      </c>
      <c r="BE288" s="563">
        <v>31.611730000000001</v>
      </c>
      <c r="BF288" s="159">
        <f t="shared" si="174"/>
        <v>37.822949999999999</v>
      </c>
      <c r="BG288" s="160">
        <f t="shared" si="175"/>
        <v>37.822949999999999</v>
      </c>
      <c r="BH288" s="161"/>
      <c r="BI288" s="162">
        <f t="shared" si="176"/>
        <v>0.54472707298427814</v>
      </c>
      <c r="BJ288" s="162">
        <f t="shared" si="177"/>
        <v>0.54472707298427814</v>
      </c>
      <c r="BK288" s="162"/>
      <c r="BL288" s="163">
        <f t="shared" si="179"/>
        <v>1</v>
      </c>
      <c r="BM288" s="157"/>
    </row>
    <row r="289" spans="1:65" ht="11.45" customHeight="1">
      <c r="A289" s="661">
        <v>2005</v>
      </c>
      <c r="B289" s="88" t="s">
        <v>512</v>
      </c>
      <c r="C289" s="117" t="s">
        <v>476</v>
      </c>
      <c r="D289" s="117" t="s">
        <v>8</v>
      </c>
      <c r="E289" s="117" t="s">
        <v>260</v>
      </c>
      <c r="F289" s="505" t="s">
        <v>313</v>
      </c>
      <c r="G289" s="513">
        <v>34.666539999999998</v>
      </c>
      <c r="H289" s="514">
        <v>5.7964219999999997</v>
      </c>
      <c r="I289" s="515">
        <v>11.969469999999999</v>
      </c>
      <c r="J289" s="528">
        <f t="shared" si="153"/>
        <v>22.697069999999997</v>
      </c>
      <c r="K289" s="529">
        <f t="shared" si="154"/>
        <v>28.870117999999998</v>
      </c>
      <c r="L289" s="530">
        <f t="shared" si="154"/>
        <v>-6.1730479999999996</v>
      </c>
      <c r="M289" s="531">
        <f t="shared" si="155"/>
        <v>0.65472556534341175</v>
      </c>
      <c r="N289" s="531">
        <f t="shared" si="156"/>
        <v>0.83279490828908798</v>
      </c>
      <c r="O289" s="531">
        <f t="shared" si="157"/>
        <v>-0.17806934294567614</v>
      </c>
      <c r="P289" s="532">
        <f t="shared" si="158"/>
        <v>1.2719755457422479</v>
      </c>
      <c r="Q289" s="533">
        <f t="shared" si="159"/>
        <v>-0.2719755457422478</v>
      </c>
      <c r="R289" s="117">
        <v>2005</v>
      </c>
      <c r="S289" s="117" t="s">
        <v>476</v>
      </c>
      <c r="T289" s="117" t="s">
        <v>8</v>
      </c>
      <c r="U289" s="117" t="s">
        <v>260</v>
      </c>
      <c r="V289" s="505" t="s">
        <v>313</v>
      </c>
      <c r="W289" s="513">
        <v>23.475560000000002</v>
      </c>
      <c r="X289" s="514">
        <v>6.0957369999999997</v>
      </c>
      <c r="Y289" s="515">
        <v>9.9618210000000005</v>
      </c>
      <c r="Z289" s="528">
        <f t="shared" si="160"/>
        <v>13.513739000000001</v>
      </c>
      <c r="AA289" s="529">
        <f t="shared" si="161"/>
        <v>17.379823000000002</v>
      </c>
      <c r="AB289" s="530">
        <f t="shared" si="161"/>
        <v>-3.8660840000000007</v>
      </c>
      <c r="AC289" s="531">
        <f t="shared" si="162"/>
        <v>0.57565140086115096</v>
      </c>
      <c r="AD289" s="531">
        <f t="shared" si="163"/>
        <v>0.74033688653220631</v>
      </c>
      <c r="AE289" s="531">
        <f t="shared" si="164"/>
        <v>-0.16468548567105537</v>
      </c>
      <c r="AF289" s="532">
        <f t="shared" si="165"/>
        <v>1.2860854423783086</v>
      </c>
      <c r="AG289" s="533">
        <f t="shared" si="166"/>
        <v>-0.28608544237830852</v>
      </c>
      <c r="AH289" s="117">
        <v>2005</v>
      </c>
      <c r="AI289" s="117" t="s">
        <v>476</v>
      </c>
      <c r="AJ289" s="117" t="s">
        <v>8</v>
      </c>
      <c r="AK289" s="117" t="s">
        <v>260</v>
      </c>
      <c r="AL289" s="505" t="s">
        <v>313</v>
      </c>
      <c r="AM289" s="513">
        <v>24.209209999999999</v>
      </c>
      <c r="AN289" s="514">
        <v>6.1104349999999998</v>
      </c>
      <c r="AO289" s="515">
        <v>10.97354</v>
      </c>
      <c r="AP289" s="528">
        <f t="shared" si="167"/>
        <v>13.235669999999999</v>
      </c>
      <c r="AQ289" s="529">
        <f t="shared" si="168"/>
        <v>18.098775</v>
      </c>
      <c r="AR289" s="530">
        <f t="shared" si="168"/>
        <v>-4.863105</v>
      </c>
      <c r="AS289" s="531">
        <f t="shared" si="169"/>
        <v>0.54672044234405004</v>
      </c>
      <c r="AT289" s="531">
        <f t="shared" si="170"/>
        <v>0.74759874444477947</v>
      </c>
      <c r="AU289" s="531">
        <f t="shared" si="171"/>
        <v>-0.20087830210072943</v>
      </c>
      <c r="AV289" s="532">
        <f t="shared" si="172"/>
        <v>1.3674241651537098</v>
      </c>
      <c r="AW289" s="533">
        <f t="shared" si="173"/>
        <v>-0.36742416515370968</v>
      </c>
      <c r="AX289" s="117">
        <v>2005</v>
      </c>
      <c r="AY289" s="117" t="s">
        <v>476</v>
      </c>
      <c r="AZ289" s="117" t="s">
        <v>8</v>
      </c>
      <c r="BA289" s="117" t="s">
        <v>260</v>
      </c>
      <c r="BB289" s="505" t="s">
        <v>313</v>
      </c>
      <c r="BC289" s="513">
        <v>89.154179999999997</v>
      </c>
      <c r="BD289" s="514">
        <v>4.2938999999999998</v>
      </c>
      <c r="BE289" s="515">
        <v>20.585619999999999</v>
      </c>
      <c r="BF289" s="528">
        <f t="shared" si="174"/>
        <v>68.568559999999991</v>
      </c>
      <c r="BG289" s="529">
        <f t="shared" si="175"/>
        <v>84.860280000000003</v>
      </c>
      <c r="BH289" s="530">
        <f t="shared" si="175"/>
        <v>-16.291719999999998</v>
      </c>
      <c r="BI289" s="531">
        <f t="shared" si="176"/>
        <v>0.76910089913899715</v>
      </c>
      <c r="BJ289" s="531">
        <f t="shared" si="177"/>
        <v>0.95183736758052184</v>
      </c>
      <c r="BK289" s="531">
        <f t="shared" si="178"/>
        <v>-0.18273646844152455</v>
      </c>
      <c r="BL289" s="532">
        <f t="shared" si="179"/>
        <v>1.2375975228297051</v>
      </c>
      <c r="BM289" s="533">
        <f t="shared" si="180"/>
        <v>-0.23759752282970503</v>
      </c>
    </row>
    <row r="290" spans="1:65" ht="11.45" customHeight="1">
      <c r="A290" s="663">
        <v>2000</v>
      </c>
      <c r="B290" s="87" t="s">
        <v>512</v>
      </c>
      <c r="C290" s="82" t="s">
        <v>476</v>
      </c>
      <c r="D290" s="82" t="s">
        <v>10</v>
      </c>
      <c r="E290" s="82" t="s">
        <v>261</v>
      </c>
      <c r="F290" s="506" t="s">
        <v>313</v>
      </c>
      <c r="G290" s="124">
        <v>33.216949999999997</v>
      </c>
      <c r="H290" s="125">
        <v>7.6576329999999997</v>
      </c>
      <c r="I290" s="126">
        <v>12.289809999999999</v>
      </c>
      <c r="J290" s="124">
        <f t="shared" si="153"/>
        <v>20.927139999999998</v>
      </c>
      <c r="K290" s="125">
        <f t="shared" si="154"/>
        <v>25.559316999999997</v>
      </c>
      <c r="L290" s="126">
        <f t="shared" si="154"/>
        <v>-4.6321769999999995</v>
      </c>
      <c r="M290" s="314">
        <f t="shared" si="155"/>
        <v>0.63001389350918735</v>
      </c>
      <c r="N290" s="314">
        <f t="shared" si="156"/>
        <v>0.76946610089126177</v>
      </c>
      <c r="O290" s="314">
        <f t="shared" si="157"/>
        <v>-0.13945220738207451</v>
      </c>
      <c r="P290" s="128">
        <f t="shared" si="158"/>
        <v>1.2213478287047346</v>
      </c>
      <c r="Q290" s="129">
        <f t="shared" si="159"/>
        <v>-0.22134782870473463</v>
      </c>
      <c r="R290" s="82">
        <v>2000</v>
      </c>
      <c r="S290" s="82" t="s">
        <v>476</v>
      </c>
      <c r="T290" s="82" t="s">
        <v>10</v>
      </c>
      <c r="U290" s="82" t="s">
        <v>261</v>
      </c>
      <c r="V290" s="506" t="s">
        <v>313</v>
      </c>
      <c r="W290" s="124">
        <v>21.93094</v>
      </c>
      <c r="X290" s="125">
        <v>7.3230820000000003</v>
      </c>
      <c r="Y290" s="126">
        <v>10.8973</v>
      </c>
      <c r="Z290" s="124">
        <f t="shared" si="160"/>
        <v>11.03364</v>
      </c>
      <c r="AA290" s="125">
        <f t="shared" si="161"/>
        <v>14.607858</v>
      </c>
      <c r="AB290" s="126">
        <f t="shared" si="161"/>
        <v>-3.5742179999999992</v>
      </c>
      <c r="AC290" s="314">
        <f t="shared" si="162"/>
        <v>0.50310839389465301</v>
      </c>
      <c r="AD290" s="314">
        <f t="shared" si="163"/>
        <v>0.66608444508078546</v>
      </c>
      <c r="AE290" s="314">
        <f t="shared" si="164"/>
        <v>-0.16297605118613243</v>
      </c>
      <c r="AF290" s="128">
        <f t="shared" si="165"/>
        <v>1.3239382470336172</v>
      </c>
      <c r="AG290" s="129">
        <f t="shared" si="166"/>
        <v>-0.32393824703361712</v>
      </c>
      <c r="AH290" s="82">
        <v>2000</v>
      </c>
      <c r="AI290" s="82" t="s">
        <v>476</v>
      </c>
      <c r="AJ290" s="82" t="s">
        <v>10</v>
      </c>
      <c r="AK290" s="82" t="s">
        <v>261</v>
      </c>
      <c r="AL290" s="506" t="s">
        <v>313</v>
      </c>
      <c r="AM290" s="124">
        <v>21.066839999999999</v>
      </c>
      <c r="AN290" s="125">
        <v>5.222664</v>
      </c>
      <c r="AO290" s="126">
        <v>9.1621190000000006</v>
      </c>
      <c r="AP290" s="124">
        <f t="shared" si="167"/>
        <v>11.904720999999999</v>
      </c>
      <c r="AQ290" s="125">
        <f t="shared" si="168"/>
        <v>15.844175999999999</v>
      </c>
      <c r="AR290" s="126">
        <f t="shared" si="168"/>
        <v>-3.9394550000000006</v>
      </c>
      <c r="AS290" s="314">
        <f t="shared" si="169"/>
        <v>0.5650928663245175</v>
      </c>
      <c r="AT290" s="314">
        <f t="shared" si="170"/>
        <v>0.75209077393667012</v>
      </c>
      <c r="AU290" s="314">
        <f t="shared" si="171"/>
        <v>-0.1869979076121526</v>
      </c>
      <c r="AV290" s="128">
        <f t="shared" si="172"/>
        <v>1.3309153570251668</v>
      </c>
      <c r="AW290" s="129">
        <f t="shared" si="173"/>
        <v>-0.33091535702516683</v>
      </c>
      <c r="AX290" s="82">
        <v>2000</v>
      </c>
      <c r="AY290" s="82" t="s">
        <v>476</v>
      </c>
      <c r="AZ290" s="82" t="s">
        <v>10</v>
      </c>
      <c r="BA290" s="82" t="s">
        <v>261</v>
      </c>
      <c r="BB290" s="506" t="s">
        <v>313</v>
      </c>
      <c r="BC290" s="124">
        <v>89.7089</v>
      </c>
      <c r="BD290" s="125">
        <v>12.08493</v>
      </c>
      <c r="BE290" s="126">
        <v>21.420649999999998</v>
      </c>
      <c r="BF290" s="124">
        <f t="shared" si="174"/>
        <v>68.288250000000005</v>
      </c>
      <c r="BG290" s="125">
        <f t="shared" si="175"/>
        <v>77.62397</v>
      </c>
      <c r="BH290" s="126">
        <f t="shared" si="175"/>
        <v>-9.3357199999999985</v>
      </c>
      <c r="BI290" s="314">
        <f t="shared" si="176"/>
        <v>0.76122045861670362</v>
      </c>
      <c r="BJ290" s="314">
        <f t="shared" si="177"/>
        <v>0.86528727918857551</v>
      </c>
      <c r="BK290" s="314">
        <f t="shared" si="178"/>
        <v>-0.10406682057187189</v>
      </c>
      <c r="BL290" s="128">
        <f t="shared" si="179"/>
        <v>1.1367104882611576</v>
      </c>
      <c r="BM290" s="129">
        <f t="shared" si="180"/>
        <v>-0.13671048826115764</v>
      </c>
    </row>
    <row r="291" spans="1:65" ht="11.45" customHeight="1">
      <c r="A291" s="663">
        <v>1995</v>
      </c>
      <c r="B291" s="87" t="s">
        <v>512</v>
      </c>
      <c r="C291" s="82" t="s">
        <v>476</v>
      </c>
      <c r="D291" s="82" t="s">
        <v>12</v>
      </c>
      <c r="E291" s="82" t="s">
        <v>262</v>
      </c>
      <c r="F291" s="506" t="s">
        <v>313</v>
      </c>
      <c r="G291" s="124">
        <v>39.488959999999999</v>
      </c>
      <c r="H291" s="125">
        <v>6.7079259999999996</v>
      </c>
      <c r="I291" s="126">
        <v>10.01679</v>
      </c>
      <c r="J291" s="124">
        <f t="shared" si="153"/>
        <v>29.472169999999998</v>
      </c>
      <c r="K291" s="125">
        <f t="shared" si="154"/>
        <v>32.781033999999998</v>
      </c>
      <c r="L291" s="126">
        <f t="shared" si="154"/>
        <v>-3.3088640000000007</v>
      </c>
      <c r="M291" s="314">
        <f t="shared" si="155"/>
        <v>0.74633948323784671</v>
      </c>
      <c r="N291" s="314">
        <f t="shared" si="156"/>
        <v>0.83013161146811665</v>
      </c>
      <c r="O291" s="314">
        <f t="shared" si="157"/>
        <v>-8.3792128230269949E-2</v>
      </c>
      <c r="P291" s="128">
        <f t="shared" si="158"/>
        <v>1.1122707964835978</v>
      </c>
      <c r="Q291" s="129">
        <f t="shared" si="159"/>
        <v>-0.11227079648359795</v>
      </c>
      <c r="R291" s="82">
        <v>1995</v>
      </c>
      <c r="S291" s="82" t="s">
        <v>476</v>
      </c>
      <c r="T291" s="82" t="s">
        <v>12</v>
      </c>
      <c r="U291" s="82" t="s">
        <v>262</v>
      </c>
      <c r="V291" s="506" t="s">
        <v>313</v>
      </c>
      <c r="W291" s="124">
        <v>29.15147</v>
      </c>
      <c r="X291" s="125">
        <v>8.9553189999999994</v>
      </c>
      <c r="Y291" s="126">
        <v>12.306509999999999</v>
      </c>
      <c r="Z291" s="124">
        <f t="shared" si="160"/>
        <v>16.84496</v>
      </c>
      <c r="AA291" s="125">
        <f t="shared" si="161"/>
        <v>20.196151</v>
      </c>
      <c r="AB291" s="126">
        <f t="shared" si="161"/>
        <v>-3.351191</v>
      </c>
      <c r="AC291" s="314">
        <f t="shared" si="162"/>
        <v>0.57784255819689367</v>
      </c>
      <c r="AD291" s="314">
        <f t="shared" si="163"/>
        <v>0.69280043167634431</v>
      </c>
      <c r="AE291" s="314">
        <f t="shared" si="164"/>
        <v>-0.11495787347945061</v>
      </c>
      <c r="AF291" s="128">
        <f t="shared" si="165"/>
        <v>1.1989432447450157</v>
      </c>
      <c r="AG291" s="129">
        <f t="shared" si="166"/>
        <v>-0.19894324474501571</v>
      </c>
      <c r="AH291" s="82">
        <v>1995</v>
      </c>
      <c r="AI291" s="82" t="s">
        <v>476</v>
      </c>
      <c r="AJ291" s="82" t="s">
        <v>12</v>
      </c>
      <c r="AK291" s="82" t="s">
        <v>262</v>
      </c>
      <c r="AL291" s="506" t="s">
        <v>313</v>
      </c>
      <c r="AM291" s="124">
        <v>26.39226</v>
      </c>
      <c r="AN291" s="125">
        <v>2.5133459999999999</v>
      </c>
      <c r="AO291" s="126">
        <v>5.5004249999999999</v>
      </c>
      <c r="AP291" s="124">
        <f t="shared" si="167"/>
        <v>20.891835</v>
      </c>
      <c r="AQ291" s="125">
        <f t="shared" si="168"/>
        <v>23.878914000000002</v>
      </c>
      <c r="AR291" s="126">
        <f t="shared" si="168"/>
        <v>-2.987079</v>
      </c>
      <c r="AS291" s="314">
        <f t="shared" si="169"/>
        <v>0.79158946600253255</v>
      </c>
      <c r="AT291" s="314">
        <f t="shared" si="170"/>
        <v>0.90476958017236875</v>
      </c>
      <c r="AU291" s="314">
        <f t="shared" si="171"/>
        <v>-0.11318011416983616</v>
      </c>
      <c r="AV291" s="128">
        <f t="shared" si="172"/>
        <v>1.1429782975023497</v>
      </c>
      <c r="AW291" s="129">
        <f t="shared" si="173"/>
        <v>-0.14297829750234961</v>
      </c>
      <c r="AX291" s="82">
        <v>1995</v>
      </c>
      <c r="AY291" s="82" t="s">
        <v>476</v>
      </c>
      <c r="AZ291" s="82" t="s">
        <v>12</v>
      </c>
      <c r="BA291" s="82" t="s">
        <v>262</v>
      </c>
      <c r="BB291" s="506" t="s">
        <v>313</v>
      </c>
      <c r="BC291" s="124">
        <v>93.337590000000006</v>
      </c>
      <c r="BD291" s="125">
        <v>4.196256</v>
      </c>
      <c r="BE291" s="126">
        <v>7.7748860000000004</v>
      </c>
      <c r="BF291" s="124">
        <f t="shared" si="174"/>
        <v>85.562704000000011</v>
      </c>
      <c r="BG291" s="125">
        <f t="shared" si="175"/>
        <v>89.141334000000001</v>
      </c>
      <c r="BH291" s="126">
        <f t="shared" si="175"/>
        <v>-3.5786300000000004</v>
      </c>
      <c r="BI291" s="314">
        <f t="shared" si="176"/>
        <v>0.91670144900891493</v>
      </c>
      <c r="BJ291" s="314">
        <f t="shared" si="177"/>
        <v>0.95504216468413206</v>
      </c>
      <c r="BK291" s="314">
        <f t="shared" si="178"/>
        <v>-3.8340715675217241E-2</v>
      </c>
      <c r="BL291" s="128">
        <f t="shared" si="179"/>
        <v>1.0418246482719853</v>
      </c>
      <c r="BM291" s="129">
        <f t="shared" si="180"/>
        <v>-4.1824648271985419E-2</v>
      </c>
    </row>
    <row r="292" spans="1:65" ht="11.45" customHeight="1">
      <c r="A292" s="663">
        <v>1992</v>
      </c>
      <c r="B292" s="87" t="s">
        <v>512</v>
      </c>
      <c r="C292" s="82" t="s">
        <v>476</v>
      </c>
      <c r="D292" s="82" t="s">
        <v>14</v>
      </c>
      <c r="E292" s="82" t="s">
        <v>263</v>
      </c>
      <c r="F292" s="506" t="s">
        <v>313</v>
      </c>
      <c r="G292" s="124">
        <v>37.589700000000001</v>
      </c>
      <c r="H292" s="125">
        <v>7.4421759999999999</v>
      </c>
      <c r="I292" s="126">
        <v>12.085229999999999</v>
      </c>
      <c r="J292" s="124">
        <f t="shared" si="153"/>
        <v>25.504470000000001</v>
      </c>
      <c r="K292" s="125">
        <f t="shared" si="154"/>
        <v>30.147524000000001</v>
      </c>
      <c r="L292" s="126">
        <f t="shared" si="154"/>
        <v>-4.6430539999999993</v>
      </c>
      <c r="M292" s="314">
        <f t="shared" si="155"/>
        <v>0.67849623700109341</v>
      </c>
      <c r="N292" s="314">
        <f t="shared" si="156"/>
        <v>0.80201555213263209</v>
      </c>
      <c r="O292" s="314">
        <f t="shared" si="157"/>
        <v>-0.12351931513153867</v>
      </c>
      <c r="P292" s="128">
        <f t="shared" si="158"/>
        <v>1.1820486369644223</v>
      </c>
      <c r="Q292" s="129">
        <f t="shared" si="159"/>
        <v>-0.18204863696442228</v>
      </c>
      <c r="R292" s="82">
        <v>1992</v>
      </c>
      <c r="S292" s="82" t="s">
        <v>476</v>
      </c>
      <c r="T292" s="82" t="s">
        <v>14</v>
      </c>
      <c r="U292" s="82" t="s">
        <v>263</v>
      </c>
      <c r="V292" s="506" t="s">
        <v>313</v>
      </c>
      <c r="W292" s="124">
        <v>26.38579</v>
      </c>
      <c r="X292" s="125">
        <v>8.1645099999999999</v>
      </c>
      <c r="Y292" s="126">
        <v>11.9994</v>
      </c>
      <c r="Z292" s="124">
        <f t="shared" si="160"/>
        <v>14.38639</v>
      </c>
      <c r="AA292" s="125">
        <f t="shared" si="161"/>
        <v>18.22128</v>
      </c>
      <c r="AB292" s="126">
        <f t="shared" si="161"/>
        <v>-3.8348899999999997</v>
      </c>
      <c r="AC292" s="314">
        <f t="shared" si="162"/>
        <v>0.54523249067016755</v>
      </c>
      <c r="AD292" s="314">
        <f t="shared" si="163"/>
        <v>0.69057170545206337</v>
      </c>
      <c r="AE292" s="314">
        <f t="shared" si="164"/>
        <v>-0.14533921478189585</v>
      </c>
      <c r="AF292" s="128">
        <f t="shared" si="165"/>
        <v>1.2665637453176231</v>
      </c>
      <c r="AG292" s="129">
        <f t="shared" si="166"/>
        <v>-0.26656374531762306</v>
      </c>
      <c r="AH292" s="82">
        <v>1992</v>
      </c>
      <c r="AI292" s="82" t="s">
        <v>476</v>
      </c>
      <c r="AJ292" s="82" t="s">
        <v>14</v>
      </c>
      <c r="AK292" s="82" t="s">
        <v>263</v>
      </c>
      <c r="AL292" s="506" t="s">
        <v>313</v>
      </c>
      <c r="AM292" s="124">
        <v>23.08822</v>
      </c>
      <c r="AN292" s="125">
        <v>3.6609560000000001</v>
      </c>
      <c r="AO292" s="126">
        <v>6.2254990000000001</v>
      </c>
      <c r="AP292" s="124">
        <f t="shared" si="167"/>
        <v>16.862721000000001</v>
      </c>
      <c r="AQ292" s="125">
        <f t="shared" si="168"/>
        <v>19.427264000000001</v>
      </c>
      <c r="AR292" s="126">
        <f t="shared" si="168"/>
        <v>-2.564543</v>
      </c>
      <c r="AS292" s="314">
        <f t="shared" si="169"/>
        <v>0.73036037425145817</v>
      </c>
      <c r="AT292" s="314">
        <f t="shared" si="170"/>
        <v>0.84143619560104677</v>
      </c>
      <c r="AU292" s="314">
        <f t="shared" si="171"/>
        <v>-0.11107582134958867</v>
      </c>
      <c r="AV292" s="128">
        <f t="shared" si="172"/>
        <v>1.1520835812915367</v>
      </c>
      <c r="AW292" s="129">
        <f t="shared" si="173"/>
        <v>-0.15208358129153651</v>
      </c>
      <c r="AX292" s="82">
        <v>1992</v>
      </c>
      <c r="AY292" s="82" t="s">
        <v>476</v>
      </c>
      <c r="AZ292" s="82" t="s">
        <v>14</v>
      </c>
      <c r="BA292" s="82" t="s">
        <v>263</v>
      </c>
      <c r="BB292" s="506" t="s">
        <v>313</v>
      </c>
      <c r="BC292" s="124">
        <v>94.202669999999998</v>
      </c>
      <c r="BD292" s="125">
        <v>9.7696769999999997</v>
      </c>
      <c r="BE292" s="126">
        <v>19.804950000000002</v>
      </c>
      <c r="BF292" s="124">
        <f t="shared" si="174"/>
        <v>74.397719999999993</v>
      </c>
      <c r="BG292" s="125">
        <f t="shared" si="175"/>
        <v>84.432992999999996</v>
      </c>
      <c r="BH292" s="126">
        <f t="shared" si="175"/>
        <v>-10.035273000000002</v>
      </c>
      <c r="BI292" s="314">
        <f t="shared" si="176"/>
        <v>0.78976232839260285</v>
      </c>
      <c r="BJ292" s="314">
        <f t="shared" si="177"/>
        <v>0.89629086946261716</v>
      </c>
      <c r="BK292" s="314">
        <f t="shared" si="178"/>
        <v>-0.10652854107001428</v>
      </c>
      <c r="BL292" s="128">
        <f t="shared" si="179"/>
        <v>1.1348868352417252</v>
      </c>
      <c r="BM292" s="129">
        <f t="shared" si="180"/>
        <v>-0.13488683524172518</v>
      </c>
    </row>
    <row r="293" spans="1:65" ht="11.45" customHeight="1">
      <c r="A293" s="663">
        <v>1987</v>
      </c>
      <c r="B293" s="87" t="s">
        <v>512</v>
      </c>
      <c r="C293" s="82" t="s">
        <v>476</v>
      </c>
      <c r="D293" s="82" t="s">
        <v>16</v>
      </c>
      <c r="E293" s="82" t="s">
        <v>264</v>
      </c>
      <c r="F293" s="506" t="s">
        <v>313</v>
      </c>
      <c r="G293" s="124">
        <v>32.339370000000002</v>
      </c>
      <c r="H293" s="125">
        <v>5.8694509999999998</v>
      </c>
      <c r="I293" s="126">
        <v>11.52408</v>
      </c>
      <c r="J293" s="124">
        <f t="shared" si="153"/>
        <v>20.815290000000005</v>
      </c>
      <c r="K293" s="125">
        <f t="shared" si="154"/>
        <v>26.469919000000004</v>
      </c>
      <c r="L293" s="126">
        <f t="shared" si="154"/>
        <v>-5.6546289999999999</v>
      </c>
      <c r="M293" s="314">
        <f t="shared" si="155"/>
        <v>0.64365168523691096</v>
      </c>
      <c r="N293" s="314">
        <f t="shared" si="156"/>
        <v>0.81850447303085994</v>
      </c>
      <c r="O293" s="314">
        <f t="shared" si="157"/>
        <v>-0.17485278779394897</v>
      </c>
      <c r="P293" s="128">
        <f t="shared" si="158"/>
        <v>1.2716574691008389</v>
      </c>
      <c r="Q293" s="129">
        <f t="shared" si="159"/>
        <v>-0.27165746910083877</v>
      </c>
      <c r="R293" s="82">
        <v>1987</v>
      </c>
      <c r="S293" s="82" t="s">
        <v>476</v>
      </c>
      <c r="T293" s="82" t="s">
        <v>16</v>
      </c>
      <c r="U293" s="82" t="s">
        <v>264</v>
      </c>
      <c r="V293" s="506" t="s">
        <v>313</v>
      </c>
      <c r="W293" s="124">
        <v>20.368490000000001</v>
      </c>
      <c r="X293" s="125">
        <v>6.3940320000000002</v>
      </c>
      <c r="Y293" s="126">
        <v>10.675850000000001</v>
      </c>
      <c r="Z293" s="124">
        <f t="shared" si="160"/>
        <v>9.6926400000000008</v>
      </c>
      <c r="AA293" s="125">
        <f t="shared" si="161"/>
        <v>13.974458000000002</v>
      </c>
      <c r="AB293" s="126">
        <f t="shared" si="161"/>
        <v>-4.2818180000000003</v>
      </c>
      <c r="AC293" s="314">
        <f t="shared" si="162"/>
        <v>0.47586443570436493</v>
      </c>
      <c r="AD293" s="314">
        <f t="shared" si="163"/>
        <v>0.68608217889495005</v>
      </c>
      <c r="AE293" s="314">
        <f t="shared" si="164"/>
        <v>-0.21021774319058506</v>
      </c>
      <c r="AF293" s="128">
        <f t="shared" si="165"/>
        <v>1.4417597269680913</v>
      </c>
      <c r="AG293" s="129">
        <f t="shared" si="166"/>
        <v>-0.44175972696809124</v>
      </c>
      <c r="AH293" s="82">
        <v>1987</v>
      </c>
      <c r="AI293" s="82" t="s">
        <v>476</v>
      </c>
      <c r="AJ293" s="82" t="s">
        <v>16</v>
      </c>
      <c r="AK293" s="82" t="s">
        <v>264</v>
      </c>
      <c r="AL293" s="506" t="s">
        <v>313</v>
      </c>
      <c r="AM293" s="124">
        <v>13.228350000000001</v>
      </c>
      <c r="AN293" s="125">
        <v>1.853664</v>
      </c>
      <c r="AO293" s="126">
        <v>5.3549610000000003</v>
      </c>
      <c r="AP293" s="124">
        <f t="shared" si="167"/>
        <v>7.8733890000000004</v>
      </c>
      <c r="AQ293" s="125">
        <f t="shared" si="168"/>
        <v>11.374686000000001</v>
      </c>
      <c r="AR293" s="126">
        <f t="shared" si="168"/>
        <v>-3.5012970000000001</v>
      </c>
      <c r="AS293" s="314">
        <f t="shared" si="169"/>
        <v>0.59519055664538656</v>
      </c>
      <c r="AT293" s="314">
        <f t="shared" si="170"/>
        <v>0.85987186610575017</v>
      </c>
      <c r="AU293" s="314">
        <f t="shared" si="171"/>
        <v>-0.26468130946036356</v>
      </c>
      <c r="AV293" s="128">
        <f t="shared" si="172"/>
        <v>1.4447001157951169</v>
      </c>
      <c r="AW293" s="129">
        <f t="shared" si="173"/>
        <v>-0.44470011579511692</v>
      </c>
      <c r="AX293" s="82">
        <v>1987</v>
      </c>
      <c r="AY293" s="82" t="s">
        <v>476</v>
      </c>
      <c r="AZ293" s="82" t="s">
        <v>16</v>
      </c>
      <c r="BA293" s="82" t="s">
        <v>264</v>
      </c>
      <c r="BB293" s="506" t="s">
        <v>313</v>
      </c>
      <c r="BC293" s="124">
        <v>92.021330000000006</v>
      </c>
      <c r="BD293" s="125">
        <v>8.8616709999999994</v>
      </c>
      <c r="BE293" s="126">
        <v>21.386800000000001</v>
      </c>
      <c r="BF293" s="124">
        <f t="shared" si="174"/>
        <v>70.634530000000012</v>
      </c>
      <c r="BG293" s="125">
        <f t="shared" si="175"/>
        <v>83.159659000000005</v>
      </c>
      <c r="BH293" s="126">
        <f t="shared" si="175"/>
        <v>-12.525129000000002</v>
      </c>
      <c r="BI293" s="314">
        <f t="shared" si="176"/>
        <v>0.76758866667108605</v>
      </c>
      <c r="BJ293" s="314">
        <f t="shared" si="177"/>
        <v>0.90369981611871941</v>
      </c>
      <c r="BK293" s="314">
        <f t="shared" si="178"/>
        <v>-0.1361111494476335</v>
      </c>
      <c r="BL293" s="128">
        <f t="shared" si="179"/>
        <v>1.1773230316673728</v>
      </c>
      <c r="BM293" s="129">
        <f t="shared" si="180"/>
        <v>-0.17732303166737287</v>
      </c>
    </row>
    <row r="294" spans="1:65" ht="11.45" customHeight="1">
      <c r="A294" s="663">
        <v>1981</v>
      </c>
      <c r="B294" s="87" t="s">
        <v>512</v>
      </c>
      <c r="C294" s="82" t="s">
        <v>476</v>
      </c>
      <c r="D294" s="82" t="s">
        <v>18</v>
      </c>
      <c r="E294" s="82" t="s">
        <v>265</v>
      </c>
      <c r="F294" s="506" t="s">
        <v>313</v>
      </c>
      <c r="G294" s="548">
        <v>30.31174</v>
      </c>
      <c r="H294" s="549">
        <v>4.9209160000000001</v>
      </c>
      <c r="I294" s="550">
        <v>9.1262699999999999</v>
      </c>
      <c r="J294" s="124">
        <f t="shared" si="153"/>
        <v>21.185470000000002</v>
      </c>
      <c r="K294" s="125">
        <f t="shared" si="154"/>
        <v>25.390824000000002</v>
      </c>
      <c r="L294" s="126">
        <f t="shared" si="154"/>
        <v>-4.2053539999999998</v>
      </c>
      <c r="M294" s="314">
        <f t="shared" si="155"/>
        <v>0.69891962652094541</v>
      </c>
      <c r="N294" s="314">
        <f t="shared" si="156"/>
        <v>0.8376564327880881</v>
      </c>
      <c r="O294" s="314">
        <f t="shared" si="157"/>
        <v>-0.13873680626714269</v>
      </c>
      <c r="P294" s="128">
        <f t="shared" si="158"/>
        <v>1.1985018033586226</v>
      </c>
      <c r="Q294" s="129">
        <f t="shared" si="159"/>
        <v>-0.19850180335862264</v>
      </c>
      <c r="R294" s="82">
        <v>1981</v>
      </c>
      <c r="S294" s="82" t="s">
        <v>476</v>
      </c>
      <c r="T294" s="82" t="s">
        <v>18</v>
      </c>
      <c r="U294" s="82" t="s">
        <v>265</v>
      </c>
      <c r="V294" s="506" t="s">
        <v>313</v>
      </c>
      <c r="W294" s="548">
        <v>18.598559999999999</v>
      </c>
      <c r="X294" s="549">
        <v>4.8423259999999999</v>
      </c>
      <c r="Y294" s="550">
        <v>8.8784510000000001</v>
      </c>
      <c r="Z294" s="124">
        <f t="shared" si="160"/>
        <v>9.720108999999999</v>
      </c>
      <c r="AA294" s="125">
        <f t="shared" si="161"/>
        <v>13.756233999999999</v>
      </c>
      <c r="AB294" s="126">
        <f t="shared" si="161"/>
        <v>-4.0361250000000002</v>
      </c>
      <c r="AC294" s="314">
        <f t="shared" si="162"/>
        <v>0.5226269668189365</v>
      </c>
      <c r="AD294" s="314">
        <f t="shared" si="163"/>
        <v>0.73963973554941886</v>
      </c>
      <c r="AE294" s="314">
        <f t="shared" si="164"/>
        <v>-0.21701276873048239</v>
      </c>
      <c r="AF294" s="128">
        <f t="shared" si="165"/>
        <v>1.415234541094138</v>
      </c>
      <c r="AG294" s="129">
        <f t="shared" si="166"/>
        <v>-0.41523454109413799</v>
      </c>
      <c r="AH294" s="82">
        <v>1981</v>
      </c>
      <c r="AI294" s="82" t="s">
        <v>476</v>
      </c>
      <c r="AJ294" s="82" t="s">
        <v>18</v>
      </c>
      <c r="AK294" s="82" t="s">
        <v>265</v>
      </c>
      <c r="AL294" s="506" t="s">
        <v>313</v>
      </c>
      <c r="AM294" s="548">
        <v>14.46442</v>
      </c>
      <c r="AN294" s="549">
        <v>3.1424310000000002</v>
      </c>
      <c r="AO294" s="550">
        <v>7.6890840000000003</v>
      </c>
      <c r="AP294" s="124">
        <f t="shared" si="167"/>
        <v>6.7753360000000002</v>
      </c>
      <c r="AQ294" s="125">
        <f t="shared" si="168"/>
        <v>11.321989</v>
      </c>
      <c r="AR294" s="126">
        <f t="shared" si="168"/>
        <v>-4.5466530000000001</v>
      </c>
      <c r="AS294" s="314">
        <f t="shared" si="169"/>
        <v>0.46841394262611291</v>
      </c>
      <c r="AT294" s="314">
        <f t="shared" si="170"/>
        <v>0.78274752807233194</v>
      </c>
      <c r="AU294" s="314">
        <f t="shared" si="171"/>
        <v>-0.31433358544621903</v>
      </c>
      <c r="AV294" s="128">
        <f t="shared" si="172"/>
        <v>1.6710594131420198</v>
      </c>
      <c r="AW294" s="129">
        <f t="shared" si="173"/>
        <v>-0.67105941314201978</v>
      </c>
      <c r="AX294" s="82">
        <v>1981</v>
      </c>
      <c r="AY294" s="82" t="s">
        <v>476</v>
      </c>
      <c r="AZ294" s="82" t="s">
        <v>18</v>
      </c>
      <c r="BA294" s="82" t="s">
        <v>265</v>
      </c>
      <c r="BB294" s="506" t="s">
        <v>313</v>
      </c>
      <c r="BC294" s="548">
        <v>90.914259999999999</v>
      </c>
      <c r="BD294" s="549">
        <v>7.4981450000000001</v>
      </c>
      <c r="BE294" s="550">
        <v>11.83902</v>
      </c>
      <c r="BF294" s="124">
        <f t="shared" si="174"/>
        <v>79.075239999999994</v>
      </c>
      <c r="BG294" s="125">
        <f t="shared" si="175"/>
        <v>83.416115000000005</v>
      </c>
      <c r="BH294" s="126">
        <f t="shared" si="175"/>
        <v>-4.3408749999999996</v>
      </c>
      <c r="BI294" s="314">
        <f t="shared" si="176"/>
        <v>0.86977818441243426</v>
      </c>
      <c r="BJ294" s="314">
        <f t="shared" si="177"/>
        <v>0.91752509452312547</v>
      </c>
      <c r="BK294" s="314">
        <f t="shared" si="178"/>
        <v>-4.7746910110691106E-2</v>
      </c>
      <c r="BL294" s="128">
        <f t="shared" si="179"/>
        <v>1.0548955020560167</v>
      </c>
      <c r="BM294" s="129">
        <f t="shared" si="180"/>
        <v>-5.4895502056016524E-2</v>
      </c>
    </row>
    <row r="295" spans="1:65" ht="11.45" customHeight="1">
      <c r="A295" s="663">
        <v>1975</v>
      </c>
      <c r="B295" s="87" t="s">
        <v>512</v>
      </c>
      <c r="C295" s="82" t="s">
        <v>476</v>
      </c>
      <c r="D295" s="82" t="s">
        <v>50</v>
      </c>
      <c r="E295" s="82" t="s">
        <v>266</v>
      </c>
      <c r="F295" s="506" t="s">
        <v>313</v>
      </c>
      <c r="G295" s="124">
        <v>25.72035</v>
      </c>
      <c r="H295" s="125">
        <v>8.913449</v>
      </c>
      <c r="I295" s="126">
        <v>12.5473</v>
      </c>
      <c r="J295" s="124">
        <f t="shared" si="153"/>
        <v>13.17305</v>
      </c>
      <c r="K295" s="125">
        <f t="shared" si="154"/>
        <v>16.806901</v>
      </c>
      <c r="L295" s="126">
        <f t="shared" si="154"/>
        <v>-3.6338509999999999</v>
      </c>
      <c r="M295" s="314">
        <f t="shared" si="155"/>
        <v>0.51216449231833938</v>
      </c>
      <c r="N295" s="314">
        <f t="shared" si="156"/>
        <v>0.65344760082969322</v>
      </c>
      <c r="O295" s="314">
        <f t="shared" si="157"/>
        <v>-0.14128310851135384</v>
      </c>
      <c r="P295" s="128">
        <f t="shared" si="158"/>
        <v>1.275854946272883</v>
      </c>
      <c r="Q295" s="129">
        <f t="shared" si="159"/>
        <v>-0.27585494627288287</v>
      </c>
      <c r="R295" s="82">
        <v>1975</v>
      </c>
      <c r="S295" s="82" t="s">
        <v>476</v>
      </c>
      <c r="T295" s="82" t="s">
        <v>50</v>
      </c>
      <c r="U295" s="82" t="s">
        <v>266</v>
      </c>
      <c r="V295" s="506" t="s">
        <v>313</v>
      </c>
      <c r="W295" s="124">
        <v>15.546419999999999</v>
      </c>
      <c r="X295" s="125">
        <v>6.390625</v>
      </c>
      <c r="Y295" s="126">
        <v>9.7520070000000008</v>
      </c>
      <c r="Z295" s="124">
        <f t="shared" si="160"/>
        <v>5.7944129999999987</v>
      </c>
      <c r="AA295" s="125">
        <f t="shared" si="161"/>
        <v>9.1557949999999995</v>
      </c>
      <c r="AB295" s="126">
        <f t="shared" si="161"/>
        <v>-3.3613820000000008</v>
      </c>
      <c r="AC295" s="314">
        <f t="shared" si="162"/>
        <v>0.37271686986457325</v>
      </c>
      <c r="AD295" s="314">
        <f t="shared" si="163"/>
        <v>0.58893269318595531</v>
      </c>
      <c r="AE295" s="314">
        <f t="shared" si="164"/>
        <v>-0.21621582332138209</v>
      </c>
      <c r="AF295" s="128">
        <f t="shared" si="165"/>
        <v>1.5801074241687643</v>
      </c>
      <c r="AG295" s="129">
        <f t="shared" si="166"/>
        <v>-0.58010742416876415</v>
      </c>
      <c r="AH295" s="82">
        <v>1975</v>
      </c>
      <c r="AI295" s="82" t="s">
        <v>476</v>
      </c>
      <c r="AJ295" s="82" t="s">
        <v>50</v>
      </c>
      <c r="AK295" s="82" t="s">
        <v>266</v>
      </c>
      <c r="AL295" s="506" t="s">
        <v>313</v>
      </c>
      <c r="AM295" s="124">
        <v>10.009119999999999</v>
      </c>
      <c r="AN295" s="125">
        <v>2.0263270000000002</v>
      </c>
      <c r="AO295" s="126">
        <v>4.8855490000000001</v>
      </c>
      <c r="AP295" s="124">
        <f t="shared" si="167"/>
        <v>5.1235709999999992</v>
      </c>
      <c r="AQ295" s="125">
        <f t="shared" si="168"/>
        <v>7.9827929999999991</v>
      </c>
      <c r="AR295" s="126">
        <f t="shared" si="168"/>
        <v>-2.8592219999999999</v>
      </c>
      <c r="AS295" s="314">
        <f t="shared" si="169"/>
        <v>0.51189025608644911</v>
      </c>
      <c r="AT295" s="314">
        <f t="shared" si="170"/>
        <v>0.79755193263743462</v>
      </c>
      <c r="AU295" s="314">
        <f t="shared" si="171"/>
        <v>-0.28566167655098551</v>
      </c>
      <c r="AV295" s="128">
        <f t="shared" si="172"/>
        <v>1.5580525770014704</v>
      </c>
      <c r="AW295" s="129">
        <f t="shared" si="173"/>
        <v>-0.55805257700147037</v>
      </c>
      <c r="AX295" s="82">
        <v>1975</v>
      </c>
      <c r="AY295" s="82" t="s">
        <v>476</v>
      </c>
      <c r="AZ295" s="82" t="s">
        <v>50</v>
      </c>
      <c r="BA295" s="82" t="s">
        <v>266</v>
      </c>
      <c r="BB295" s="506" t="s">
        <v>313</v>
      </c>
      <c r="BC295" s="124">
        <v>87.756039999999999</v>
      </c>
      <c r="BD295" s="125">
        <v>29.092089999999999</v>
      </c>
      <c r="BE295" s="126">
        <v>34.98415</v>
      </c>
      <c r="BF295" s="124">
        <f t="shared" si="174"/>
        <v>52.771889999999999</v>
      </c>
      <c r="BG295" s="125">
        <f t="shared" si="175"/>
        <v>58.66395</v>
      </c>
      <c r="BH295" s="126">
        <f t="shared" si="175"/>
        <v>-5.8920600000000007</v>
      </c>
      <c r="BI295" s="314">
        <f t="shared" si="176"/>
        <v>0.6013476679212052</v>
      </c>
      <c r="BJ295" s="314">
        <f t="shared" si="177"/>
        <v>0.6684890293591188</v>
      </c>
      <c r="BK295" s="314">
        <f t="shared" si="178"/>
        <v>-6.7141361437913577E-2</v>
      </c>
      <c r="BL295" s="128">
        <f t="shared" si="179"/>
        <v>1.1116514871838019</v>
      </c>
      <c r="BM295" s="129">
        <f t="shared" si="180"/>
        <v>-0.11165148718380184</v>
      </c>
    </row>
    <row r="296" spans="1:65" ht="11.45" customHeight="1">
      <c r="A296" s="662">
        <v>1967</v>
      </c>
      <c r="B296" s="91" t="s">
        <v>512</v>
      </c>
      <c r="C296" s="121" t="s">
        <v>476</v>
      </c>
      <c r="D296" s="121" t="s">
        <v>50</v>
      </c>
      <c r="E296" s="121" t="s">
        <v>267</v>
      </c>
      <c r="F296" s="507" t="s">
        <v>313</v>
      </c>
      <c r="G296" s="548">
        <v>21.03238</v>
      </c>
      <c r="H296" s="549">
        <v>12.38626</v>
      </c>
      <c r="I296" s="550">
        <v>15.97527</v>
      </c>
      <c r="J296" s="337">
        <f t="shared" si="153"/>
        <v>5.0571099999999998</v>
      </c>
      <c r="K296" s="338">
        <f t="shared" si="154"/>
        <v>8.6461199999999998</v>
      </c>
      <c r="L296" s="525">
        <f t="shared" si="154"/>
        <v>-3.58901</v>
      </c>
      <c r="M296" s="341">
        <f t="shared" si="155"/>
        <v>0.24044402012515939</v>
      </c>
      <c r="N296" s="341">
        <f t="shared" si="156"/>
        <v>0.41108614431652529</v>
      </c>
      <c r="O296" s="341">
        <f t="shared" si="157"/>
        <v>-0.17064212419136587</v>
      </c>
      <c r="P296" s="526">
        <f t="shared" si="158"/>
        <v>1.7096958539561133</v>
      </c>
      <c r="Q296" s="527">
        <f t="shared" si="159"/>
        <v>-0.70969585395611334</v>
      </c>
      <c r="R296" s="121">
        <v>1967</v>
      </c>
      <c r="S296" s="121" t="s">
        <v>476</v>
      </c>
      <c r="T296" s="121" t="s">
        <v>50</v>
      </c>
      <c r="U296" s="121" t="s">
        <v>267</v>
      </c>
      <c r="V296" s="507" t="s">
        <v>313</v>
      </c>
      <c r="W296" s="548">
        <v>14.32564</v>
      </c>
      <c r="X296" s="549">
        <v>9.5596449999999997</v>
      </c>
      <c r="Y296" s="550">
        <v>13.22052</v>
      </c>
      <c r="Z296" s="337">
        <f t="shared" si="160"/>
        <v>1.1051199999999994</v>
      </c>
      <c r="AA296" s="338">
        <f t="shared" si="161"/>
        <v>4.7659950000000002</v>
      </c>
      <c r="AB296" s="525">
        <f t="shared" si="161"/>
        <v>-3.6608750000000008</v>
      </c>
      <c r="AC296" s="341">
        <f t="shared" si="162"/>
        <v>7.7142801298929711E-2</v>
      </c>
      <c r="AD296" s="341">
        <f t="shared" si="163"/>
        <v>0.33268984841165911</v>
      </c>
      <c r="AE296" s="341">
        <f t="shared" si="164"/>
        <v>-0.25554704711272941</v>
      </c>
      <c r="AF296" s="526">
        <f t="shared" si="165"/>
        <v>4.3126493050528474</v>
      </c>
      <c r="AG296" s="527">
        <f t="shared" si="166"/>
        <v>-3.3126493050528474</v>
      </c>
      <c r="AH296" s="121">
        <v>1967</v>
      </c>
      <c r="AI296" s="121" t="s">
        <v>476</v>
      </c>
      <c r="AJ296" s="121" t="s">
        <v>50</v>
      </c>
      <c r="AK296" s="121" t="s">
        <v>267</v>
      </c>
      <c r="AL296" s="507" t="s">
        <v>313</v>
      </c>
      <c r="AM296" s="548">
        <v>11.39772</v>
      </c>
      <c r="AN296" s="549">
        <v>6.8047700000000004</v>
      </c>
      <c r="AO296" s="550">
        <v>9.0512320000000006</v>
      </c>
      <c r="AP296" s="337">
        <f t="shared" si="167"/>
        <v>2.346487999999999</v>
      </c>
      <c r="AQ296" s="338">
        <f t="shared" si="168"/>
        <v>4.5929499999999992</v>
      </c>
      <c r="AR296" s="525">
        <f t="shared" si="168"/>
        <v>-2.2464620000000002</v>
      </c>
      <c r="AS296" s="341">
        <f t="shared" si="169"/>
        <v>0.20587345539283286</v>
      </c>
      <c r="AT296" s="341">
        <f t="shared" si="170"/>
        <v>0.40297094506620618</v>
      </c>
      <c r="AU296" s="341">
        <f t="shared" si="171"/>
        <v>-0.19709748967337329</v>
      </c>
      <c r="AV296" s="526">
        <f t="shared" si="172"/>
        <v>1.9573720385529358</v>
      </c>
      <c r="AW296" s="527">
        <f t="shared" si="173"/>
        <v>-0.95737203855293573</v>
      </c>
      <c r="AX296" s="121">
        <v>1967</v>
      </c>
      <c r="AY296" s="121" t="s">
        <v>476</v>
      </c>
      <c r="AZ296" s="121" t="s">
        <v>50</v>
      </c>
      <c r="BA296" s="121" t="s">
        <v>267</v>
      </c>
      <c r="BB296" s="507" t="s">
        <v>313</v>
      </c>
      <c r="BC296" s="548">
        <v>72.35136</v>
      </c>
      <c r="BD296" s="549">
        <v>29.332100000000001</v>
      </c>
      <c r="BE296" s="550">
        <v>33.049430000000001</v>
      </c>
      <c r="BF296" s="337">
        <f t="shared" si="174"/>
        <v>39.301929999999999</v>
      </c>
      <c r="BG296" s="338">
        <f t="shared" si="175"/>
        <v>43.019260000000003</v>
      </c>
      <c r="BH296" s="525">
        <f t="shared" si="175"/>
        <v>-3.7173300000000005</v>
      </c>
      <c r="BI296" s="341">
        <f t="shared" si="176"/>
        <v>0.54320927761413196</v>
      </c>
      <c r="BJ296" s="341">
        <f t="shared" si="177"/>
        <v>0.59458813213739181</v>
      </c>
      <c r="BK296" s="341">
        <f t="shared" si="178"/>
        <v>-5.1378854523259833E-2</v>
      </c>
      <c r="BL296" s="526">
        <f t="shared" si="179"/>
        <v>1.0945839046581174</v>
      </c>
      <c r="BM296" s="527">
        <f t="shared" si="180"/>
        <v>-9.4583904658117307E-2</v>
      </c>
    </row>
    <row r="297" spans="1:65" ht="11.45" customHeight="1">
      <c r="A297" s="663">
        <v>2013</v>
      </c>
      <c r="B297" s="87" t="s">
        <v>513</v>
      </c>
      <c r="C297" s="82" t="s">
        <v>477</v>
      </c>
      <c r="D297" s="82" t="s">
        <v>20</v>
      </c>
      <c r="E297" s="82" t="s">
        <v>268</v>
      </c>
      <c r="F297" s="506" t="s">
        <v>313</v>
      </c>
      <c r="G297" s="513">
        <v>23.906189999999999</v>
      </c>
      <c r="H297" s="514">
        <v>5.2546799999999996</v>
      </c>
      <c r="I297" s="515">
        <v>14.775980000000001</v>
      </c>
      <c r="J297" s="124">
        <f t="shared" si="153"/>
        <v>9.1302099999999982</v>
      </c>
      <c r="K297" s="125">
        <f t="shared" si="154"/>
        <v>18.651509999999998</v>
      </c>
      <c r="L297" s="126">
        <f t="shared" si="154"/>
        <v>-9.5213000000000001</v>
      </c>
      <c r="M297" s="127">
        <f t="shared" si="155"/>
        <v>0.38191823958564702</v>
      </c>
      <c r="N297" s="127">
        <f t="shared" si="156"/>
        <v>0.78019584049152124</v>
      </c>
      <c r="O297" s="127">
        <f t="shared" si="157"/>
        <v>-0.39827760090587422</v>
      </c>
      <c r="P297" s="128">
        <f t="shared" si="158"/>
        <v>2.0428347212167082</v>
      </c>
      <c r="Q297" s="129">
        <f t="shared" si="159"/>
        <v>-1.0428347212167082</v>
      </c>
      <c r="R297" s="82">
        <v>2013</v>
      </c>
      <c r="S297" s="82" t="s">
        <v>477</v>
      </c>
      <c r="T297" s="82" t="s">
        <v>20</v>
      </c>
      <c r="U297" s="82" t="s">
        <v>268</v>
      </c>
      <c r="V297" s="506" t="s">
        <v>313</v>
      </c>
      <c r="W297" s="513">
        <v>11.998799999999999</v>
      </c>
      <c r="X297" s="514">
        <v>3.428131</v>
      </c>
      <c r="Y297" s="515">
        <v>10.58361</v>
      </c>
      <c r="Z297" s="124">
        <f t="shared" si="160"/>
        <v>1.4151899999999991</v>
      </c>
      <c r="AA297" s="125">
        <f t="shared" si="161"/>
        <v>8.5706689999999988</v>
      </c>
      <c r="AB297" s="126">
        <f t="shared" si="161"/>
        <v>-7.1554789999999997</v>
      </c>
      <c r="AC297" s="127">
        <f t="shared" si="162"/>
        <v>0.11794429442944288</v>
      </c>
      <c r="AD297" s="127">
        <f t="shared" si="163"/>
        <v>0.71429384605127177</v>
      </c>
      <c r="AE297" s="127">
        <f t="shared" si="164"/>
        <v>-0.5963495516218289</v>
      </c>
      <c r="AF297" s="128">
        <f t="shared" si="165"/>
        <v>6.0561966944367924</v>
      </c>
      <c r="AG297" s="129">
        <f t="shared" si="166"/>
        <v>-5.0561966944367924</v>
      </c>
      <c r="AH297" s="82">
        <v>2013</v>
      </c>
      <c r="AI297" s="82" t="s">
        <v>477</v>
      </c>
      <c r="AJ297" s="82" t="s">
        <v>20</v>
      </c>
      <c r="AK297" s="82" t="s">
        <v>268</v>
      </c>
      <c r="AL297" s="506" t="s">
        <v>313</v>
      </c>
      <c r="AM297" s="513">
        <v>13.76685</v>
      </c>
      <c r="AN297" s="514">
        <v>4.9891170000000002</v>
      </c>
      <c r="AO297" s="515">
        <v>15.9391</v>
      </c>
      <c r="AP297" s="124">
        <f t="shared" si="167"/>
        <v>-2.17225</v>
      </c>
      <c r="AQ297" s="125">
        <f t="shared" si="168"/>
        <v>8.7777329999999996</v>
      </c>
      <c r="AR297" s="126">
        <f t="shared" si="168"/>
        <v>-10.949983</v>
      </c>
      <c r="AS297" s="127">
        <f t="shared" si="169"/>
        <v>-0.15778845560168087</v>
      </c>
      <c r="AT297" s="127">
        <f t="shared" si="170"/>
        <v>0.6375992329399971</v>
      </c>
      <c r="AU297" s="127">
        <f t="shared" si="171"/>
        <v>-0.79538768854167796</v>
      </c>
      <c r="AV297" s="128">
        <f t="shared" si="172"/>
        <v>-4.0408484290482214</v>
      </c>
      <c r="AW297" s="129">
        <f t="shared" si="173"/>
        <v>5.0408484290482214</v>
      </c>
      <c r="AX297" s="82">
        <v>2013</v>
      </c>
      <c r="AY297" s="82" t="s">
        <v>477</v>
      </c>
      <c r="AZ297" s="82" t="s">
        <v>20</v>
      </c>
      <c r="BA297" s="82" t="s">
        <v>268</v>
      </c>
      <c r="BB297" s="506" t="s">
        <v>313</v>
      </c>
      <c r="BC297" s="513">
        <v>79.099969999999999</v>
      </c>
      <c r="BD297" s="514">
        <v>12.39523</v>
      </c>
      <c r="BE297" s="515">
        <v>29.342880000000001</v>
      </c>
      <c r="BF297" s="124">
        <f t="shared" si="174"/>
        <v>49.757089999999998</v>
      </c>
      <c r="BG297" s="125">
        <f t="shared" si="175"/>
        <v>66.704740000000001</v>
      </c>
      <c r="BH297" s="126">
        <f t="shared" si="175"/>
        <v>-16.947650000000003</v>
      </c>
      <c r="BI297" s="127">
        <f t="shared" si="176"/>
        <v>0.62904056727202295</v>
      </c>
      <c r="BJ297" s="127">
        <f t="shared" si="177"/>
        <v>0.84329665358912276</v>
      </c>
      <c r="BK297" s="127">
        <f t="shared" si="178"/>
        <v>-0.21425608631709978</v>
      </c>
      <c r="BL297" s="128">
        <f t="shared" si="179"/>
        <v>1.3406077405250187</v>
      </c>
      <c r="BM297" s="129">
        <f t="shared" si="180"/>
        <v>-0.34060774052501874</v>
      </c>
    </row>
    <row r="298" spans="1:65" ht="11.45" customHeight="1">
      <c r="A298" s="663">
        <v>2010</v>
      </c>
      <c r="B298" s="87" t="s">
        <v>513</v>
      </c>
      <c r="C298" s="82" t="s">
        <v>477</v>
      </c>
      <c r="D298" s="82" t="s">
        <v>4</v>
      </c>
      <c r="E298" s="82" t="s">
        <v>269</v>
      </c>
      <c r="F298" s="506" t="s">
        <v>313</v>
      </c>
      <c r="G298" s="124">
        <v>23.100750000000001</v>
      </c>
      <c r="H298" s="125">
        <v>5.6278649999999999</v>
      </c>
      <c r="I298" s="126">
        <v>16.161660000000001</v>
      </c>
      <c r="J298" s="124">
        <f t="shared" si="153"/>
        <v>6.9390900000000002</v>
      </c>
      <c r="K298" s="125">
        <f t="shared" si="154"/>
        <v>17.472885000000002</v>
      </c>
      <c r="L298" s="126">
        <f t="shared" si="154"/>
        <v>-10.533795000000001</v>
      </c>
      <c r="M298" s="127">
        <f t="shared" si="155"/>
        <v>0.3003837537742281</v>
      </c>
      <c r="N298" s="127">
        <f t="shared" si="156"/>
        <v>0.75637739034446938</v>
      </c>
      <c r="O298" s="127">
        <f t="shared" si="157"/>
        <v>-0.45599363657024128</v>
      </c>
      <c r="P298" s="128">
        <f t="shared" si="158"/>
        <v>2.5180369472077753</v>
      </c>
      <c r="Q298" s="129">
        <f t="shared" si="159"/>
        <v>-1.5180369472077753</v>
      </c>
      <c r="R298" s="82">
        <v>2010</v>
      </c>
      <c r="S298" s="82" t="s">
        <v>477</v>
      </c>
      <c r="T298" s="82" t="s">
        <v>4</v>
      </c>
      <c r="U298" s="82" t="s">
        <v>269</v>
      </c>
      <c r="V298" s="506" t="s">
        <v>313</v>
      </c>
      <c r="W298" s="124">
        <v>11.38025</v>
      </c>
      <c r="X298" s="125">
        <v>3.609019</v>
      </c>
      <c r="Y298" s="126">
        <v>11.551069999999999</v>
      </c>
      <c r="Z298" s="124">
        <f t="shared" si="160"/>
        <v>-0.17081999999999908</v>
      </c>
      <c r="AA298" s="125">
        <f t="shared" si="161"/>
        <v>7.7712310000000002</v>
      </c>
      <c r="AB298" s="126">
        <f t="shared" si="161"/>
        <v>-7.9420509999999993</v>
      </c>
      <c r="AC298" s="127">
        <f t="shared" si="162"/>
        <v>-1.501021506557405E-2</v>
      </c>
      <c r="AD298" s="127">
        <f t="shared" si="163"/>
        <v>0.6828699721007887</v>
      </c>
      <c r="AE298" s="127">
        <f t="shared" si="164"/>
        <v>-0.69788018716636269</v>
      </c>
      <c r="AF298" s="128">
        <f t="shared" si="165"/>
        <v>-45.493683409437082</v>
      </c>
      <c r="AG298" s="129">
        <f t="shared" si="166"/>
        <v>46.493683409437082</v>
      </c>
      <c r="AH298" s="82">
        <v>2010</v>
      </c>
      <c r="AI298" s="82" t="s">
        <v>477</v>
      </c>
      <c r="AJ298" s="82" t="s">
        <v>4</v>
      </c>
      <c r="AK298" s="82" t="s">
        <v>269</v>
      </c>
      <c r="AL298" s="506" t="s">
        <v>313</v>
      </c>
      <c r="AM298" s="124">
        <v>12.4567</v>
      </c>
      <c r="AN298" s="125">
        <v>5.7036340000000001</v>
      </c>
      <c r="AO298" s="126">
        <v>18.255019999999998</v>
      </c>
      <c r="AP298" s="124">
        <f t="shared" si="167"/>
        <v>-5.7983199999999986</v>
      </c>
      <c r="AQ298" s="125">
        <f t="shared" si="168"/>
        <v>6.7530659999999996</v>
      </c>
      <c r="AR298" s="126">
        <f t="shared" si="168"/>
        <v>-12.551385999999997</v>
      </c>
      <c r="AS298" s="127">
        <f t="shared" si="169"/>
        <v>-0.46547801584689352</v>
      </c>
      <c r="AT298" s="127">
        <f t="shared" si="170"/>
        <v>0.5421231947466022</v>
      </c>
      <c r="AU298" s="127">
        <f t="shared" si="171"/>
        <v>-1.0076012105934957</v>
      </c>
      <c r="AV298" s="128">
        <f t="shared" si="172"/>
        <v>-1.1646590736627163</v>
      </c>
      <c r="AW298" s="129">
        <f t="shared" si="173"/>
        <v>2.1646590736627163</v>
      </c>
      <c r="AX298" s="82">
        <v>2010</v>
      </c>
      <c r="AY298" s="82" t="s">
        <v>477</v>
      </c>
      <c r="AZ298" s="82" t="s">
        <v>4</v>
      </c>
      <c r="BA298" s="82" t="s">
        <v>269</v>
      </c>
      <c r="BB298" s="506" t="s">
        <v>313</v>
      </c>
      <c r="BC298" s="124">
        <v>81.572479999999999</v>
      </c>
      <c r="BD298" s="125">
        <v>13.57461</v>
      </c>
      <c r="BE298" s="126">
        <v>32.172849999999997</v>
      </c>
      <c r="BF298" s="124">
        <f t="shared" si="174"/>
        <v>49.399630000000002</v>
      </c>
      <c r="BG298" s="125">
        <f t="shared" si="175"/>
        <v>67.997870000000006</v>
      </c>
      <c r="BH298" s="126">
        <f t="shared" si="175"/>
        <v>-18.598239999999997</v>
      </c>
      <c r="BI298" s="127">
        <f t="shared" si="176"/>
        <v>0.60559186137285514</v>
      </c>
      <c r="BJ298" s="127">
        <f t="shared" si="177"/>
        <v>0.83358836215351073</v>
      </c>
      <c r="BK298" s="127">
        <f t="shared" si="178"/>
        <v>-0.22799650078065539</v>
      </c>
      <c r="BL298" s="128">
        <f t="shared" si="179"/>
        <v>1.3764854109231184</v>
      </c>
      <c r="BM298" s="129">
        <f t="shared" si="180"/>
        <v>-0.37648541092311816</v>
      </c>
    </row>
    <row r="299" spans="1:65" ht="11.45" customHeight="1">
      <c r="A299" s="663">
        <v>2007</v>
      </c>
      <c r="B299" s="87" t="s">
        <v>513</v>
      </c>
      <c r="C299" s="82" t="s">
        <v>477</v>
      </c>
      <c r="D299" s="82" t="s">
        <v>6</v>
      </c>
      <c r="E299" s="82" t="s">
        <v>270</v>
      </c>
      <c r="F299" s="506" t="s">
        <v>313</v>
      </c>
      <c r="G299" s="124">
        <v>22.26107</v>
      </c>
      <c r="H299" s="125">
        <v>6.5885429999999996</v>
      </c>
      <c r="I299" s="126">
        <v>16.73076</v>
      </c>
      <c r="J299" s="124">
        <f t="shared" si="153"/>
        <v>5.5303100000000001</v>
      </c>
      <c r="K299" s="125">
        <f t="shared" si="154"/>
        <v>15.672527000000001</v>
      </c>
      <c r="L299" s="126">
        <f t="shared" si="154"/>
        <v>-10.142217</v>
      </c>
      <c r="M299" s="127">
        <f t="shared" si="155"/>
        <v>0.24842965769390241</v>
      </c>
      <c r="N299" s="127">
        <f t="shared" si="156"/>
        <v>0.70403295978135827</v>
      </c>
      <c r="O299" s="127">
        <f t="shared" si="157"/>
        <v>-0.45560330208745581</v>
      </c>
      <c r="P299" s="128">
        <f t="shared" si="158"/>
        <v>2.8339328175093259</v>
      </c>
      <c r="Q299" s="129">
        <f t="shared" si="159"/>
        <v>-1.8339328175093259</v>
      </c>
      <c r="R299" s="82">
        <v>2007</v>
      </c>
      <c r="S299" s="82" t="s">
        <v>477</v>
      </c>
      <c r="T299" s="82" t="s">
        <v>6</v>
      </c>
      <c r="U299" s="82" t="s">
        <v>270</v>
      </c>
      <c r="V299" s="506" t="s">
        <v>313</v>
      </c>
      <c r="W299" s="124">
        <v>10.9823</v>
      </c>
      <c r="X299" s="125">
        <v>4.3068479999999996</v>
      </c>
      <c r="Y299" s="126">
        <v>12.088039999999999</v>
      </c>
      <c r="Z299" s="124">
        <f t="shared" si="160"/>
        <v>-1.1057399999999991</v>
      </c>
      <c r="AA299" s="125">
        <f t="shared" si="161"/>
        <v>6.6754520000000008</v>
      </c>
      <c r="AB299" s="126">
        <f t="shared" si="161"/>
        <v>-7.7811919999999999</v>
      </c>
      <c r="AC299" s="127">
        <f t="shared" si="162"/>
        <v>-0.10068382761352349</v>
      </c>
      <c r="AD299" s="127">
        <f t="shared" si="163"/>
        <v>0.60783733826247699</v>
      </c>
      <c r="AE299" s="127">
        <f t="shared" si="164"/>
        <v>-0.70852116587600045</v>
      </c>
      <c r="AF299" s="128">
        <f t="shared" si="165"/>
        <v>-6.0370900935120435</v>
      </c>
      <c r="AG299" s="129">
        <f t="shared" si="166"/>
        <v>7.0370900935120435</v>
      </c>
      <c r="AH299" s="82">
        <v>2007</v>
      </c>
      <c r="AI299" s="82" t="s">
        <v>477</v>
      </c>
      <c r="AJ299" s="82" t="s">
        <v>6</v>
      </c>
      <c r="AK299" s="82" t="s">
        <v>270</v>
      </c>
      <c r="AL299" s="506" t="s">
        <v>313</v>
      </c>
      <c r="AM299" s="124">
        <v>12.609819999999999</v>
      </c>
      <c r="AN299" s="125">
        <v>7.4736960000000003</v>
      </c>
      <c r="AO299" s="126">
        <v>20.299530000000001</v>
      </c>
      <c r="AP299" s="124">
        <f t="shared" si="167"/>
        <v>-7.6897100000000016</v>
      </c>
      <c r="AQ299" s="125">
        <f t="shared" si="168"/>
        <v>5.1361239999999988</v>
      </c>
      <c r="AR299" s="126">
        <f t="shared" si="168"/>
        <v>-12.825834</v>
      </c>
      <c r="AS299" s="127">
        <f t="shared" si="169"/>
        <v>-0.60981917267653318</v>
      </c>
      <c r="AT299" s="127">
        <f t="shared" si="170"/>
        <v>0.40731144457256324</v>
      </c>
      <c r="AU299" s="127">
        <f t="shared" si="171"/>
        <v>-1.0171306172490964</v>
      </c>
      <c r="AV299" s="128">
        <f t="shared" si="172"/>
        <v>-0.66792167715037343</v>
      </c>
      <c r="AW299" s="129">
        <f t="shared" si="173"/>
        <v>1.6679216771503733</v>
      </c>
      <c r="AX299" s="82">
        <v>2007</v>
      </c>
      <c r="AY299" s="82" t="s">
        <v>477</v>
      </c>
      <c r="AZ299" s="82" t="s">
        <v>6</v>
      </c>
      <c r="BA299" s="82" t="s">
        <v>270</v>
      </c>
      <c r="BB299" s="506" t="s">
        <v>313</v>
      </c>
      <c r="BC299" s="124">
        <v>80.411699999999996</v>
      </c>
      <c r="BD299" s="125">
        <v>14.91394</v>
      </c>
      <c r="BE299" s="126">
        <v>31.528970000000001</v>
      </c>
      <c r="BF299" s="124">
        <f t="shared" si="174"/>
        <v>48.882729999999995</v>
      </c>
      <c r="BG299" s="125">
        <f t="shared" si="175"/>
        <v>65.49776</v>
      </c>
      <c r="BH299" s="126">
        <f t="shared" si="175"/>
        <v>-16.615030000000001</v>
      </c>
      <c r="BI299" s="127">
        <f t="shared" si="176"/>
        <v>0.60790569034108222</v>
      </c>
      <c r="BJ299" s="127">
        <f t="shared" si="177"/>
        <v>0.81453022383558615</v>
      </c>
      <c r="BK299" s="127">
        <f t="shared" si="178"/>
        <v>-0.20662453349450394</v>
      </c>
      <c r="BL299" s="128">
        <f t="shared" si="179"/>
        <v>1.3398957054976268</v>
      </c>
      <c r="BM299" s="129">
        <f t="shared" si="180"/>
        <v>-0.33989570549762671</v>
      </c>
    </row>
    <row r="300" spans="1:65" ht="11.45" customHeight="1">
      <c r="A300" s="663">
        <v>2004</v>
      </c>
      <c r="B300" s="87" t="s">
        <v>513</v>
      </c>
      <c r="C300" s="82" t="s">
        <v>477</v>
      </c>
      <c r="D300" s="82" t="s">
        <v>8</v>
      </c>
      <c r="E300" s="82" t="s">
        <v>271</v>
      </c>
      <c r="F300" s="506" t="s">
        <v>313</v>
      </c>
      <c r="G300" s="124">
        <v>24.233470000000001</v>
      </c>
      <c r="H300" s="125">
        <v>4.6576009999999997</v>
      </c>
      <c r="I300" s="126">
        <v>14.812379999999999</v>
      </c>
      <c r="J300" s="124">
        <f t="shared" si="153"/>
        <v>9.4210900000000013</v>
      </c>
      <c r="K300" s="125">
        <f t="shared" si="154"/>
        <v>19.575869000000001</v>
      </c>
      <c r="L300" s="126">
        <f t="shared" si="154"/>
        <v>-10.154779</v>
      </c>
      <c r="M300" s="127">
        <f t="shared" si="155"/>
        <v>0.38876355717938871</v>
      </c>
      <c r="N300" s="127">
        <f t="shared" si="156"/>
        <v>0.80780296837390597</v>
      </c>
      <c r="O300" s="127">
        <f t="shared" si="157"/>
        <v>-0.41903941119451732</v>
      </c>
      <c r="P300" s="128">
        <f t="shared" si="158"/>
        <v>2.0778772944531894</v>
      </c>
      <c r="Q300" s="129">
        <f t="shared" si="159"/>
        <v>-1.0778772944531894</v>
      </c>
      <c r="R300" s="82">
        <v>2004</v>
      </c>
      <c r="S300" s="82" t="s">
        <v>477</v>
      </c>
      <c r="T300" s="82" t="s">
        <v>8</v>
      </c>
      <c r="U300" s="82" t="s">
        <v>271</v>
      </c>
      <c r="V300" s="506" t="s">
        <v>313</v>
      </c>
      <c r="W300" s="124">
        <v>13.38489</v>
      </c>
      <c r="X300" s="125">
        <v>3.3100010000000002</v>
      </c>
      <c r="Y300" s="126">
        <v>10.400259999999999</v>
      </c>
      <c r="Z300" s="124">
        <f t="shared" si="160"/>
        <v>2.984630000000001</v>
      </c>
      <c r="AA300" s="125">
        <f t="shared" si="161"/>
        <v>10.074889000000001</v>
      </c>
      <c r="AB300" s="126">
        <f t="shared" si="161"/>
        <v>-7.0902589999999996</v>
      </c>
      <c r="AC300" s="127">
        <f t="shared" si="162"/>
        <v>0.22298502266361553</v>
      </c>
      <c r="AD300" s="127">
        <f t="shared" si="163"/>
        <v>0.7527061485002865</v>
      </c>
      <c r="AE300" s="127">
        <f t="shared" si="164"/>
        <v>-0.52972112583667097</v>
      </c>
      <c r="AF300" s="128">
        <f t="shared" si="165"/>
        <v>3.3755906092212427</v>
      </c>
      <c r="AG300" s="129">
        <f t="shared" si="166"/>
        <v>-2.3755906092212427</v>
      </c>
      <c r="AH300" s="82">
        <v>2004</v>
      </c>
      <c r="AI300" s="82" t="s">
        <v>477</v>
      </c>
      <c r="AJ300" s="82" t="s">
        <v>8</v>
      </c>
      <c r="AK300" s="82" t="s">
        <v>271</v>
      </c>
      <c r="AL300" s="506" t="s">
        <v>313</v>
      </c>
      <c r="AM300" s="124">
        <v>13.39827</v>
      </c>
      <c r="AN300" s="125">
        <v>5.1436010000000003</v>
      </c>
      <c r="AO300" s="126">
        <v>17.212910000000001</v>
      </c>
      <c r="AP300" s="124">
        <f t="shared" si="167"/>
        <v>-3.8146400000000007</v>
      </c>
      <c r="AQ300" s="125">
        <f t="shared" si="168"/>
        <v>8.2546689999999998</v>
      </c>
      <c r="AR300" s="126">
        <f t="shared" si="168"/>
        <v>-12.069309000000001</v>
      </c>
      <c r="AS300" s="127">
        <f t="shared" si="169"/>
        <v>-0.28471138438022225</v>
      </c>
      <c r="AT300" s="127">
        <f t="shared" si="170"/>
        <v>0.61609961584592632</v>
      </c>
      <c r="AU300" s="127">
        <f t="shared" si="171"/>
        <v>-0.90081100022614868</v>
      </c>
      <c r="AV300" s="128">
        <f t="shared" si="172"/>
        <v>-2.1639444351236286</v>
      </c>
      <c r="AW300" s="129">
        <f t="shared" si="173"/>
        <v>3.1639444351236286</v>
      </c>
      <c r="AX300" s="82">
        <v>2004</v>
      </c>
      <c r="AY300" s="82" t="s">
        <v>477</v>
      </c>
      <c r="AZ300" s="82" t="s">
        <v>8</v>
      </c>
      <c r="BA300" s="82" t="s">
        <v>271</v>
      </c>
      <c r="BB300" s="506" t="s">
        <v>313</v>
      </c>
      <c r="BC300" s="124">
        <v>87.123270000000005</v>
      </c>
      <c r="BD300" s="125">
        <v>9.8752440000000004</v>
      </c>
      <c r="BE300" s="126">
        <v>30.748999999999999</v>
      </c>
      <c r="BF300" s="124">
        <f t="shared" si="174"/>
        <v>56.37427000000001</v>
      </c>
      <c r="BG300" s="125">
        <f t="shared" si="175"/>
        <v>77.24802600000001</v>
      </c>
      <c r="BH300" s="126">
        <f t="shared" si="175"/>
        <v>-20.873756</v>
      </c>
      <c r="BI300" s="127">
        <f t="shared" si="176"/>
        <v>0.64706329319365541</v>
      </c>
      <c r="BJ300" s="127">
        <f t="shared" si="177"/>
        <v>0.88665205059451979</v>
      </c>
      <c r="BK300" s="127">
        <f t="shared" si="178"/>
        <v>-0.2395887574008643</v>
      </c>
      <c r="BL300" s="128">
        <f t="shared" si="179"/>
        <v>1.3702709764578769</v>
      </c>
      <c r="BM300" s="129">
        <f t="shared" si="180"/>
        <v>-0.37027097645787693</v>
      </c>
    </row>
    <row r="301" spans="1:65" ht="11.45" customHeight="1">
      <c r="A301" s="663">
        <v>2002</v>
      </c>
      <c r="B301" s="87" t="s">
        <v>513</v>
      </c>
      <c r="C301" s="82" t="s">
        <v>477</v>
      </c>
      <c r="D301" s="82" t="s">
        <v>10</v>
      </c>
      <c r="E301" s="82" t="s">
        <v>272</v>
      </c>
      <c r="F301" s="506" t="s">
        <v>313</v>
      </c>
      <c r="G301" s="124">
        <v>21.77205</v>
      </c>
      <c r="H301" s="125">
        <v>5.415254</v>
      </c>
      <c r="I301" s="126">
        <v>14.45382</v>
      </c>
      <c r="J301" s="124">
        <f t="shared" si="153"/>
        <v>7.3182299999999998</v>
      </c>
      <c r="K301" s="125">
        <f t="shared" si="154"/>
        <v>16.356795999999999</v>
      </c>
      <c r="L301" s="126">
        <f t="shared" si="154"/>
        <v>-9.0385659999999994</v>
      </c>
      <c r="M301" s="127">
        <f t="shared" si="155"/>
        <v>0.33612957897855278</v>
      </c>
      <c r="N301" s="127">
        <f t="shared" si="156"/>
        <v>0.7512749603275759</v>
      </c>
      <c r="O301" s="127">
        <f t="shared" si="157"/>
        <v>-0.41514538134902312</v>
      </c>
      <c r="P301" s="128">
        <f t="shared" si="158"/>
        <v>2.2350754212425681</v>
      </c>
      <c r="Q301" s="129">
        <f t="shared" si="159"/>
        <v>-1.2350754212425681</v>
      </c>
      <c r="R301" s="82">
        <v>2002</v>
      </c>
      <c r="S301" s="82" t="s">
        <v>477</v>
      </c>
      <c r="T301" s="82" t="s">
        <v>10</v>
      </c>
      <c r="U301" s="82" t="s">
        <v>272</v>
      </c>
      <c r="V301" s="506" t="s">
        <v>313</v>
      </c>
      <c r="W301" s="124">
        <v>11.38331</v>
      </c>
      <c r="X301" s="125">
        <v>3.3663240000000001</v>
      </c>
      <c r="Y301" s="126">
        <v>10.08062</v>
      </c>
      <c r="Z301" s="124">
        <f t="shared" si="160"/>
        <v>1.3026900000000001</v>
      </c>
      <c r="AA301" s="125">
        <f t="shared" si="161"/>
        <v>8.0169859999999993</v>
      </c>
      <c r="AB301" s="126">
        <f t="shared" si="161"/>
        <v>-6.7142959999999992</v>
      </c>
      <c r="AC301" s="127">
        <f t="shared" si="162"/>
        <v>0.11443859474968178</v>
      </c>
      <c r="AD301" s="127">
        <f t="shared" si="163"/>
        <v>0.70427546996436008</v>
      </c>
      <c r="AE301" s="127">
        <f t="shared" si="164"/>
        <v>-0.58983687521467831</v>
      </c>
      <c r="AF301" s="128">
        <f t="shared" si="165"/>
        <v>6.1541778934358895</v>
      </c>
      <c r="AG301" s="129">
        <f t="shared" si="166"/>
        <v>-5.1541778934358895</v>
      </c>
      <c r="AH301" s="82">
        <v>2002</v>
      </c>
      <c r="AI301" s="82" t="s">
        <v>477</v>
      </c>
      <c r="AJ301" s="82" t="s">
        <v>10</v>
      </c>
      <c r="AK301" s="82" t="s">
        <v>272</v>
      </c>
      <c r="AL301" s="506" t="s">
        <v>313</v>
      </c>
      <c r="AM301" s="124">
        <v>10.617319999999999</v>
      </c>
      <c r="AN301" s="125">
        <v>4.1081820000000002</v>
      </c>
      <c r="AO301" s="126">
        <v>17.135680000000001</v>
      </c>
      <c r="AP301" s="124">
        <f t="shared" si="167"/>
        <v>-6.5183600000000013</v>
      </c>
      <c r="AQ301" s="125">
        <f t="shared" si="168"/>
        <v>6.5091379999999992</v>
      </c>
      <c r="AR301" s="126">
        <f t="shared" si="168"/>
        <v>-13.027498000000001</v>
      </c>
      <c r="AS301" s="127">
        <f t="shared" si="169"/>
        <v>-0.6139364736110432</v>
      </c>
      <c r="AT301" s="127">
        <f t="shared" si="170"/>
        <v>0.61306789283924756</v>
      </c>
      <c r="AU301" s="127">
        <f t="shared" si="171"/>
        <v>-1.2270043664502908</v>
      </c>
      <c r="AV301" s="128">
        <f t="shared" si="172"/>
        <v>-0.99858522695892804</v>
      </c>
      <c r="AW301" s="129">
        <f t="shared" si="173"/>
        <v>1.9985852269589282</v>
      </c>
      <c r="AX301" s="82">
        <v>2002</v>
      </c>
      <c r="AY301" s="82" t="s">
        <v>477</v>
      </c>
      <c r="AZ301" s="82" t="s">
        <v>10</v>
      </c>
      <c r="BA301" s="82" t="s">
        <v>272</v>
      </c>
      <c r="BB301" s="506" t="s">
        <v>313</v>
      </c>
      <c r="BC301" s="124">
        <v>83.725570000000005</v>
      </c>
      <c r="BD301" s="125">
        <v>16.347090000000001</v>
      </c>
      <c r="BE301" s="126">
        <v>29.90005</v>
      </c>
      <c r="BF301" s="124">
        <f t="shared" si="174"/>
        <v>53.825520000000004</v>
      </c>
      <c r="BG301" s="125">
        <f t="shared" si="175"/>
        <v>67.378479999999996</v>
      </c>
      <c r="BH301" s="126">
        <f t="shared" si="175"/>
        <v>-13.552959999999999</v>
      </c>
      <c r="BI301" s="127">
        <f t="shared" si="176"/>
        <v>0.64288030526397133</v>
      </c>
      <c r="BJ301" s="127">
        <f t="shared" si="177"/>
        <v>0.80475391209638814</v>
      </c>
      <c r="BK301" s="127">
        <f t="shared" si="178"/>
        <v>-0.16187360683241689</v>
      </c>
      <c r="BL301" s="128">
        <f t="shared" si="179"/>
        <v>1.2517943161533784</v>
      </c>
      <c r="BM301" s="129">
        <f t="shared" si="180"/>
        <v>-0.25179431615337849</v>
      </c>
    </row>
    <row r="302" spans="1:65" ht="11.45" customHeight="1">
      <c r="A302" s="663">
        <v>2000</v>
      </c>
      <c r="B302" s="87" t="s">
        <v>513</v>
      </c>
      <c r="C302" s="82" t="s">
        <v>477</v>
      </c>
      <c r="D302" s="82" t="s">
        <v>10</v>
      </c>
      <c r="E302" s="82" t="s">
        <v>273</v>
      </c>
      <c r="F302" s="506" t="s">
        <v>313</v>
      </c>
      <c r="G302" s="124">
        <v>21.750019999999999</v>
      </c>
      <c r="H302" s="125">
        <v>5.378762</v>
      </c>
      <c r="I302" s="126">
        <v>13.826420000000001</v>
      </c>
      <c r="J302" s="124">
        <f t="shared" si="153"/>
        <v>7.9235999999999986</v>
      </c>
      <c r="K302" s="125">
        <f t="shared" si="154"/>
        <v>16.371257999999997</v>
      </c>
      <c r="L302" s="126">
        <f t="shared" si="154"/>
        <v>-8.4476580000000006</v>
      </c>
      <c r="M302" s="127">
        <f t="shared" si="155"/>
        <v>0.3643031132844935</v>
      </c>
      <c r="N302" s="127">
        <f t="shared" si="156"/>
        <v>0.75270082510268943</v>
      </c>
      <c r="O302" s="127">
        <f t="shared" si="157"/>
        <v>-0.38839771181819605</v>
      </c>
      <c r="P302" s="128">
        <f t="shared" si="158"/>
        <v>2.0661388762683628</v>
      </c>
      <c r="Q302" s="129">
        <f t="shared" si="159"/>
        <v>-1.066138876268363</v>
      </c>
      <c r="R302" s="82">
        <v>2000</v>
      </c>
      <c r="S302" s="82" t="s">
        <v>477</v>
      </c>
      <c r="T302" s="82" t="s">
        <v>10</v>
      </c>
      <c r="U302" s="82" t="s">
        <v>273</v>
      </c>
      <c r="V302" s="506" t="s">
        <v>313</v>
      </c>
      <c r="W302" s="124">
        <v>11.63105</v>
      </c>
      <c r="X302" s="125">
        <v>3.847248</v>
      </c>
      <c r="Y302" s="126">
        <v>10.09564</v>
      </c>
      <c r="Z302" s="124">
        <f t="shared" si="160"/>
        <v>1.5354100000000006</v>
      </c>
      <c r="AA302" s="125">
        <f t="shared" si="161"/>
        <v>7.7838019999999997</v>
      </c>
      <c r="AB302" s="126">
        <f t="shared" si="161"/>
        <v>-6.2483919999999991</v>
      </c>
      <c r="AC302" s="127">
        <f t="shared" si="162"/>
        <v>0.13200957781111772</v>
      </c>
      <c r="AD302" s="127">
        <f t="shared" si="163"/>
        <v>0.66922608019052443</v>
      </c>
      <c r="AE302" s="127">
        <f t="shared" si="164"/>
        <v>-0.53721650237940677</v>
      </c>
      <c r="AF302" s="128">
        <f t="shared" si="165"/>
        <v>5.0695267062217884</v>
      </c>
      <c r="AG302" s="129">
        <f t="shared" si="166"/>
        <v>-4.0695267062217884</v>
      </c>
      <c r="AH302" s="82">
        <v>2000</v>
      </c>
      <c r="AI302" s="82" t="s">
        <v>477</v>
      </c>
      <c r="AJ302" s="82" t="s">
        <v>10</v>
      </c>
      <c r="AK302" s="82" t="s">
        <v>273</v>
      </c>
      <c r="AL302" s="506" t="s">
        <v>313</v>
      </c>
      <c r="AM302" s="124">
        <v>11.278409999999999</v>
      </c>
      <c r="AN302" s="125">
        <v>5.8466019999999999</v>
      </c>
      <c r="AO302" s="126">
        <v>15.44646</v>
      </c>
      <c r="AP302" s="124">
        <f t="shared" si="167"/>
        <v>-4.1680500000000009</v>
      </c>
      <c r="AQ302" s="125">
        <f t="shared" si="168"/>
        <v>5.4318079999999993</v>
      </c>
      <c r="AR302" s="126">
        <f t="shared" si="168"/>
        <v>-9.5998580000000011</v>
      </c>
      <c r="AS302" s="127">
        <f t="shared" si="169"/>
        <v>-0.3695600709674503</v>
      </c>
      <c r="AT302" s="127">
        <f t="shared" si="170"/>
        <v>0.48161114908927766</v>
      </c>
      <c r="AU302" s="127">
        <f t="shared" si="171"/>
        <v>-0.85117122005672796</v>
      </c>
      <c r="AV302" s="128">
        <f t="shared" si="172"/>
        <v>-1.3032012571826148</v>
      </c>
      <c r="AW302" s="129">
        <f t="shared" si="173"/>
        <v>2.3032012571826153</v>
      </c>
      <c r="AX302" s="82">
        <v>2000</v>
      </c>
      <c r="AY302" s="82" t="s">
        <v>477</v>
      </c>
      <c r="AZ302" s="82" t="s">
        <v>10</v>
      </c>
      <c r="BA302" s="82" t="s">
        <v>273</v>
      </c>
      <c r="BB302" s="506" t="s">
        <v>313</v>
      </c>
      <c r="BC302" s="124">
        <v>83.219759999999994</v>
      </c>
      <c r="BD302" s="125">
        <v>11.60061</v>
      </c>
      <c r="BE302" s="126">
        <v>28.26172</v>
      </c>
      <c r="BF302" s="124">
        <f t="shared" si="174"/>
        <v>54.958039999999997</v>
      </c>
      <c r="BG302" s="125">
        <f t="shared" si="175"/>
        <v>71.619149999999991</v>
      </c>
      <c r="BH302" s="126">
        <f t="shared" si="175"/>
        <v>-16.661110000000001</v>
      </c>
      <c r="BI302" s="127">
        <f t="shared" si="176"/>
        <v>0.66039652121082781</v>
      </c>
      <c r="BJ302" s="127">
        <f t="shared" si="177"/>
        <v>0.86060269820533009</v>
      </c>
      <c r="BK302" s="127">
        <f t="shared" si="178"/>
        <v>-0.2002061769945023</v>
      </c>
      <c r="BL302" s="128">
        <f t="shared" si="179"/>
        <v>1.3031605566719626</v>
      </c>
      <c r="BM302" s="129">
        <f t="shared" si="180"/>
        <v>-0.30316055667196284</v>
      </c>
    </row>
    <row r="303" spans="1:65" ht="11.45" customHeight="1">
      <c r="A303" s="663">
        <v>1992</v>
      </c>
      <c r="B303" s="87" t="s">
        <v>513</v>
      </c>
      <c r="C303" s="82" t="s">
        <v>477</v>
      </c>
      <c r="D303" s="82" t="s">
        <v>14</v>
      </c>
      <c r="E303" s="82" t="s">
        <v>274</v>
      </c>
      <c r="F303" s="506" t="s">
        <v>313</v>
      </c>
      <c r="G303" s="124">
        <v>23.805869999999999</v>
      </c>
      <c r="H303" s="125">
        <v>11.14494</v>
      </c>
      <c r="I303" s="126">
        <v>14.642150000000001</v>
      </c>
      <c r="J303" s="124">
        <f t="shared" si="153"/>
        <v>9.1637199999999979</v>
      </c>
      <c r="K303" s="125">
        <f t="shared" si="154"/>
        <v>12.660929999999999</v>
      </c>
      <c r="L303" s="126">
        <f t="shared" si="154"/>
        <v>-3.4972100000000008</v>
      </c>
      <c r="M303" s="127">
        <f t="shared" si="155"/>
        <v>0.38493531217300597</v>
      </c>
      <c r="N303" s="127">
        <f t="shared" si="156"/>
        <v>0.53184067627018039</v>
      </c>
      <c r="O303" s="127">
        <f t="shared" si="157"/>
        <v>-0.14690536409717439</v>
      </c>
      <c r="P303" s="128">
        <f t="shared" si="158"/>
        <v>1.3816364969684802</v>
      </c>
      <c r="Q303" s="129">
        <f t="shared" si="159"/>
        <v>-0.38163649696848023</v>
      </c>
      <c r="R303" s="82">
        <v>1992</v>
      </c>
      <c r="S303" s="82" t="s">
        <v>477</v>
      </c>
      <c r="T303" s="82" t="s">
        <v>14</v>
      </c>
      <c r="U303" s="82" t="s">
        <v>274</v>
      </c>
      <c r="V303" s="506" t="s">
        <v>313</v>
      </c>
      <c r="W303" s="124">
        <v>14.892569999999999</v>
      </c>
      <c r="X303" s="125">
        <v>9.4272960000000001</v>
      </c>
      <c r="Y303" s="126">
        <v>12.75835</v>
      </c>
      <c r="Z303" s="124">
        <f t="shared" si="160"/>
        <v>2.1342199999999991</v>
      </c>
      <c r="AA303" s="125">
        <f t="shared" si="161"/>
        <v>5.4652739999999991</v>
      </c>
      <c r="AB303" s="126">
        <f t="shared" si="161"/>
        <v>-3.331054</v>
      </c>
      <c r="AC303" s="127">
        <f t="shared" si="162"/>
        <v>0.14330770310295665</v>
      </c>
      <c r="AD303" s="127">
        <f t="shared" si="163"/>
        <v>0.36697991011625258</v>
      </c>
      <c r="AE303" s="127">
        <f t="shared" si="164"/>
        <v>-0.2236722070132959</v>
      </c>
      <c r="AF303" s="128">
        <f t="shared" si="165"/>
        <v>2.5607828621229309</v>
      </c>
      <c r="AG303" s="129">
        <f t="shared" si="166"/>
        <v>-1.5607828621229307</v>
      </c>
      <c r="AH303" s="82">
        <v>1992</v>
      </c>
      <c r="AI303" s="82" t="s">
        <v>477</v>
      </c>
      <c r="AJ303" s="82" t="s">
        <v>14</v>
      </c>
      <c r="AK303" s="82" t="s">
        <v>274</v>
      </c>
      <c r="AL303" s="506" t="s">
        <v>313</v>
      </c>
      <c r="AM303" s="124">
        <v>14.9328</v>
      </c>
      <c r="AN303" s="125">
        <v>11.733499999999999</v>
      </c>
      <c r="AO303" s="126">
        <v>16.575399999999998</v>
      </c>
      <c r="AP303" s="124">
        <f t="shared" si="167"/>
        <v>-1.6425999999999981</v>
      </c>
      <c r="AQ303" s="125">
        <f t="shared" si="168"/>
        <v>3.1993000000000009</v>
      </c>
      <c r="AR303" s="126">
        <f t="shared" si="168"/>
        <v>-4.841899999999999</v>
      </c>
      <c r="AS303" s="127">
        <f t="shared" si="169"/>
        <v>-0.10999946426658082</v>
      </c>
      <c r="AT303" s="127">
        <f t="shared" si="170"/>
        <v>0.21424649094610529</v>
      </c>
      <c r="AU303" s="127">
        <f t="shared" si="171"/>
        <v>-0.32424595521268607</v>
      </c>
      <c r="AV303" s="128">
        <f t="shared" si="172"/>
        <v>-1.9477048581517136</v>
      </c>
      <c r="AW303" s="129">
        <f t="shared" si="173"/>
        <v>2.9477048581517136</v>
      </c>
      <c r="AX303" s="82">
        <v>1992</v>
      </c>
      <c r="AY303" s="82" t="s">
        <v>477</v>
      </c>
      <c r="AZ303" s="82" t="s">
        <v>14</v>
      </c>
      <c r="BA303" s="82" t="s">
        <v>274</v>
      </c>
      <c r="BB303" s="506" t="s">
        <v>313</v>
      </c>
      <c r="BC303" s="124">
        <v>75.997860000000003</v>
      </c>
      <c r="BD303" s="125">
        <v>16.60613</v>
      </c>
      <c r="BE303" s="126">
        <v>18.971769999999999</v>
      </c>
      <c r="BF303" s="124">
        <f t="shared" si="174"/>
        <v>57.026090000000003</v>
      </c>
      <c r="BG303" s="125">
        <f t="shared" si="175"/>
        <v>59.391730000000003</v>
      </c>
      <c r="BH303" s="126">
        <f t="shared" si="175"/>
        <v>-2.3656399999999991</v>
      </c>
      <c r="BI303" s="127">
        <f t="shared" si="176"/>
        <v>0.75036441815598498</v>
      </c>
      <c r="BJ303" s="127">
        <f t="shared" si="177"/>
        <v>0.78149213675227169</v>
      </c>
      <c r="BK303" s="127">
        <f t="shared" si="178"/>
        <v>-3.1127718596286776E-2</v>
      </c>
      <c r="BL303" s="128">
        <f t="shared" si="179"/>
        <v>1.0414834683563261</v>
      </c>
      <c r="BM303" s="129">
        <f t="shared" si="180"/>
        <v>-4.1483468356326006E-2</v>
      </c>
    </row>
    <row r="304" spans="1:65" ht="11.45" customHeight="1">
      <c r="A304" s="663">
        <v>1982</v>
      </c>
      <c r="B304" s="87" t="s">
        <v>513</v>
      </c>
      <c r="C304" s="82" t="s">
        <v>477</v>
      </c>
      <c r="D304" s="82" t="s">
        <v>18</v>
      </c>
      <c r="E304" s="82" t="s">
        <v>275</v>
      </c>
      <c r="F304" s="506" t="s">
        <v>313</v>
      </c>
      <c r="G304" s="124">
        <v>19.96922</v>
      </c>
      <c r="H304" s="125">
        <v>10.469279999999999</v>
      </c>
      <c r="I304" s="126">
        <v>13.50446</v>
      </c>
      <c r="J304" s="124">
        <f t="shared" si="153"/>
        <v>6.4647600000000001</v>
      </c>
      <c r="K304" s="125">
        <f t="shared" si="154"/>
        <v>9.4999400000000005</v>
      </c>
      <c r="L304" s="126">
        <f t="shared" si="154"/>
        <v>-3.0351800000000004</v>
      </c>
      <c r="M304" s="127">
        <f t="shared" si="155"/>
        <v>0.32373623005805935</v>
      </c>
      <c r="N304" s="127">
        <f t="shared" si="156"/>
        <v>0.47572914715747538</v>
      </c>
      <c r="O304" s="127">
        <f t="shared" si="157"/>
        <v>-0.15199291709941604</v>
      </c>
      <c r="P304" s="128">
        <f t="shared" si="158"/>
        <v>1.4694961607236774</v>
      </c>
      <c r="Q304" s="129">
        <f t="shared" si="159"/>
        <v>-0.46949616072367734</v>
      </c>
      <c r="R304" s="82">
        <v>1982</v>
      </c>
      <c r="S304" s="82" t="s">
        <v>477</v>
      </c>
      <c r="T304" s="82" t="s">
        <v>18</v>
      </c>
      <c r="U304" s="82" t="s">
        <v>275</v>
      </c>
      <c r="V304" s="506" t="s">
        <v>313</v>
      </c>
      <c r="W304" s="124">
        <v>10.32643</v>
      </c>
      <c r="X304" s="125">
        <v>7.3712720000000003</v>
      </c>
      <c r="Y304" s="126">
        <v>9.6343359999999993</v>
      </c>
      <c r="Z304" s="124">
        <f t="shared" si="160"/>
        <v>0.69209400000000088</v>
      </c>
      <c r="AA304" s="125">
        <f t="shared" si="161"/>
        <v>2.955158</v>
      </c>
      <c r="AB304" s="126">
        <f t="shared" si="161"/>
        <v>-2.2630639999999991</v>
      </c>
      <c r="AC304" s="127">
        <f t="shared" si="162"/>
        <v>6.7021613471451497E-2</v>
      </c>
      <c r="AD304" s="127">
        <f t="shared" si="163"/>
        <v>0.28617421509660163</v>
      </c>
      <c r="AE304" s="127">
        <f t="shared" si="164"/>
        <v>-0.21915260162515013</v>
      </c>
      <c r="AF304" s="128">
        <f t="shared" si="165"/>
        <v>4.269879525035611</v>
      </c>
      <c r="AG304" s="129">
        <f t="shared" si="166"/>
        <v>-3.269879525035611</v>
      </c>
      <c r="AH304" s="82">
        <v>1982</v>
      </c>
      <c r="AI304" s="82" t="s">
        <v>477</v>
      </c>
      <c r="AJ304" s="82" t="s">
        <v>18</v>
      </c>
      <c r="AK304" s="82" t="s">
        <v>275</v>
      </c>
      <c r="AL304" s="506" t="s">
        <v>313</v>
      </c>
      <c r="AM304" s="124">
        <v>7.09917</v>
      </c>
      <c r="AN304" s="125">
        <v>5.5258349999999998</v>
      </c>
      <c r="AO304" s="126">
        <v>9.4797460000000004</v>
      </c>
      <c r="AP304" s="124">
        <f t="shared" si="167"/>
        <v>-2.3805760000000005</v>
      </c>
      <c r="AQ304" s="125">
        <f t="shared" si="168"/>
        <v>1.5733350000000002</v>
      </c>
      <c r="AR304" s="126">
        <f t="shared" si="168"/>
        <v>-3.9539110000000006</v>
      </c>
      <c r="AS304" s="127">
        <f t="shared" si="169"/>
        <v>-0.3353315951019627</v>
      </c>
      <c r="AT304" s="127">
        <f t="shared" si="170"/>
        <v>0.22162238684240554</v>
      </c>
      <c r="AU304" s="127">
        <f t="shared" si="171"/>
        <v>-0.55695398194436818</v>
      </c>
      <c r="AV304" s="128">
        <f t="shared" si="172"/>
        <v>-0.6609051758902047</v>
      </c>
      <c r="AW304" s="129">
        <f t="shared" si="173"/>
        <v>1.6609051758902047</v>
      </c>
      <c r="AX304" s="82">
        <v>1982</v>
      </c>
      <c r="AY304" s="82" t="s">
        <v>477</v>
      </c>
      <c r="AZ304" s="82" t="s">
        <v>18</v>
      </c>
      <c r="BA304" s="82" t="s">
        <v>275</v>
      </c>
      <c r="BB304" s="506" t="s">
        <v>313</v>
      </c>
      <c r="BC304" s="124">
        <v>83.292680000000004</v>
      </c>
      <c r="BD304" s="125">
        <v>32.288330000000002</v>
      </c>
      <c r="BE304" s="126">
        <v>36.839019999999998</v>
      </c>
      <c r="BF304" s="124">
        <f t="shared" si="174"/>
        <v>46.453660000000006</v>
      </c>
      <c r="BG304" s="125">
        <f t="shared" si="175"/>
        <v>51.004350000000002</v>
      </c>
      <c r="BH304" s="126">
        <f t="shared" si="175"/>
        <v>-4.5506899999999959</v>
      </c>
      <c r="BI304" s="127">
        <f t="shared" si="176"/>
        <v>0.55771599617157241</v>
      </c>
      <c r="BJ304" s="127">
        <f t="shared" si="177"/>
        <v>0.6123509292773387</v>
      </c>
      <c r="BK304" s="127">
        <f t="shared" si="178"/>
        <v>-5.4634933105766267E-2</v>
      </c>
      <c r="BL304" s="128">
        <f t="shared" si="179"/>
        <v>1.0979619259279032</v>
      </c>
      <c r="BM304" s="129">
        <f t="shared" si="180"/>
        <v>-9.7961925927903107E-2</v>
      </c>
    </row>
    <row r="305" spans="1:65" ht="11.45" customHeight="1">
      <c r="A305" s="655">
        <v>2016</v>
      </c>
      <c r="B305" s="359" t="s">
        <v>519</v>
      </c>
      <c r="C305" s="116" t="s">
        <v>638</v>
      </c>
      <c r="D305" s="116" t="s">
        <v>623</v>
      </c>
      <c r="E305" s="116" t="s">
        <v>629</v>
      </c>
      <c r="F305" s="505" t="s">
        <v>630</v>
      </c>
      <c r="G305" s="513">
        <v>18.605650000000001</v>
      </c>
      <c r="H305" s="514">
        <v>10.485139999999999</v>
      </c>
      <c r="I305" s="515">
        <v>15.954319999999999</v>
      </c>
      <c r="J305" s="513">
        <f t="shared" si="153"/>
        <v>2.6513300000000015</v>
      </c>
      <c r="K305" s="514">
        <f t="shared" si="154"/>
        <v>8.1205100000000012</v>
      </c>
      <c r="L305" s="515">
        <f t="shared" si="154"/>
        <v>-5.4691799999999997</v>
      </c>
      <c r="M305" s="517">
        <f t="shared" si="155"/>
        <v>0.14250133695947206</v>
      </c>
      <c r="N305" s="517">
        <f t="shared" si="156"/>
        <v>0.43645398037692856</v>
      </c>
      <c r="O305" s="517">
        <f t="shared" si="157"/>
        <v>-0.29395264341745647</v>
      </c>
      <c r="P305" s="516">
        <f t="shared" si="158"/>
        <v>3.0628062142396444</v>
      </c>
      <c r="Q305" s="518">
        <f t="shared" si="159"/>
        <v>-2.0628062142396444</v>
      </c>
      <c r="R305" s="621">
        <v>2016</v>
      </c>
      <c r="S305" s="116" t="s">
        <v>638</v>
      </c>
      <c r="T305" s="116" t="s">
        <v>623</v>
      </c>
      <c r="U305" s="116" t="s">
        <v>629</v>
      </c>
      <c r="V305" s="505" t="s">
        <v>630</v>
      </c>
      <c r="W305" s="513">
        <v>12.167579999999999</v>
      </c>
      <c r="X305" s="514">
        <v>6.3427309999999997</v>
      </c>
      <c r="Y305" s="515">
        <v>11.557029999999999</v>
      </c>
      <c r="Z305" s="513">
        <f t="shared" ref="Z305" si="189">W305-Y305</f>
        <v>0.61054999999999993</v>
      </c>
      <c r="AA305" s="514">
        <f t="shared" ref="AA305" si="190">W305-X305</f>
        <v>5.8248489999999995</v>
      </c>
      <c r="AB305" s="515">
        <f t="shared" ref="AB305" si="191">X305-Y305</f>
        <v>-5.2142989999999996</v>
      </c>
      <c r="AC305" s="517">
        <f t="shared" ref="AC305" si="192">(W305-Y305)/W305</f>
        <v>5.0178424962071339E-2</v>
      </c>
      <c r="AD305" s="517">
        <f t="shared" ref="AD305" si="193">(W305-X305)/W305</f>
        <v>0.47871877563163751</v>
      </c>
      <c r="AE305" s="517">
        <f t="shared" ref="AE305" si="194">(X305-Y305)/W305</f>
        <v>-0.42854035066956619</v>
      </c>
      <c r="AF305" s="516">
        <f t="shared" ref="AF305" si="195">(W305-X305)/(W305-Y305)</f>
        <v>9.540330849234298</v>
      </c>
      <c r="AG305" s="518">
        <f t="shared" ref="AG305" si="196">(X305-Y305)/(W305-Y305)</f>
        <v>-8.540330849234298</v>
      </c>
      <c r="AH305" s="621">
        <v>2016</v>
      </c>
      <c r="AI305" s="116" t="s">
        <v>638</v>
      </c>
      <c r="AJ305" s="116" t="s">
        <v>623</v>
      </c>
      <c r="AK305" s="116" t="s">
        <v>629</v>
      </c>
      <c r="AL305" s="505" t="s">
        <v>630</v>
      </c>
      <c r="AM305" s="513">
        <v>11.872059999999999</v>
      </c>
      <c r="AN305" s="514">
        <v>6.4748130000000002</v>
      </c>
      <c r="AO305" s="515">
        <v>13.575760000000001</v>
      </c>
      <c r="AP305" s="513">
        <f t="shared" ref="AP305" si="197">AM305-AO305</f>
        <v>-1.7037000000000013</v>
      </c>
      <c r="AQ305" s="514">
        <f t="shared" ref="AQ305" si="198">AM305-AN305</f>
        <v>5.3972469999999992</v>
      </c>
      <c r="AR305" s="515">
        <f t="shared" ref="AR305" si="199">AN305-AO305</f>
        <v>-7.1009470000000006</v>
      </c>
      <c r="AS305" s="517">
        <f t="shared" ref="AS305" si="200">(AM305-AO305)/AM305</f>
        <v>-0.14350500250167211</v>
      </c>
      <c r="AT305" s="517">
        <f t="shared" ref="AT305" si="201">(AM305-AN305)/AM305</f>
        <v>0.45461756426433153</v>
      </c>
      <c r="AU305" s="517">
        <f t="shared" ref="AU305" si="202">(AN305-AO305)/AM305</f>
        <v>-0.59812256676600362</v>
      </c>
      <c r="AV305" s="516">
        <f t="shared" ref="AV305" si="203">(AM305-AN305)/(AM305-AO305)</f>
        <v>-3.1679562129482859</v>
      </c>
      <c r="AW305" s="518">
        <f t="shared" ref="AW305" si="204">(AN305-AO305)/(AM305-AO305)</f>
        <v>4.1679562129482859</v>
      </c>
      <c r="AX305" s="621">
        <v>2016</v>
      </c>
      <c r="AY305" s="116" t="s">
        <v>638</v>
      </c>
      <c r="AZ305" s="116" t="s">
        <v>623</v>
      </c>
      <c r="BA305" s="116" t="s">
        <v>629</v>
      </c>
      <c r="BB305" s="505" t="s">
        <v>630</v>
      </c>
      <c r="BC305" s="513">
        <v>44.673400000000001</v>
      </c>
      <c r="BD305" s="514">
        <v>27.01371</v>
      </c>
      <c r="BE305" s="515">
        <v>32.076920000000001</v>
      </c>
      <c r="BF305" s="513">
        <f t="shared" ref="BF305" si="205">BC305-BE305</f>
        <v>12.59648</v>
      </c>
      <c r="BG305" s="514">
        <f t="shared" ref="BG305" si="206">BC305-BD305</f>
        <v>17.659690000000001</v>
      </c>
      <c r="BH305" s="515">
        <f t="shared" ref="BH305" si="207">BD305-BE305</f>
        <v>-5.0632100000000015</v>
      </c>
      <c r="BI305" s="517">
        <f t="shared" ref="BI305" si="208">(BC305-BE305)/BC305</f>
        <v>0.28196824060850528</v>
      </c>
      <c r="BJ305" s="517">
        <f t="shared" ref="BJ305" si="209">(BC305-BD305)/BC305</f>
        <v>0.39530660303446796</v>
      </c>
      <c r="BK305" s="517">
        <f t="shared" ref="BK305" si="210">(BD305-BE305)/BC305</f>
        <v>-0.11333836242596268</v>
      </c>
      <c r="BL305" s="516">
        <f t="shared" ref="BL305" si="211">(BC305-BD305)/(BC305-BE305)</f>
        <v>1.4019543555024898</v>
      </c>
      <c r="BM305" s="518">
        <f t="shared" ref="BM305" si="212">(BD305-BE305)/(BC305-BE305)</f>
        <v>-0.4019543555024897</v>
      </c>
    </row>
    <row r="306" spans="1:65" ht="11.45" customHeight="1">
      <c r="A306" s="663">
        <v>2013</v>
      </c>
      <c r="B306" s="87" t="s">
        <v>519</v>
      </c>
      <c r="C306" s="82" t="s">
        <v>478</v>
      </c>
      <c r="D306" s="82" t="s">
        <v>20</v>
      </c>
      <c r="E306" s="82" t="s">
        <v>276</v>
      </c>
      <c r="F306" s="506" t="s">
        <v>313</v>
      </c>
      <c r="G306" s="124">
        <v>17.769110000000001</v>
      </c>
      <c r="H306" s="125">
        <v>11.30307</v>
      </c>
      <c r="I306" s="126">
        <v>16.82281</v>
      </c>
      <c r="J306" s="124">
        <f t="shared" si="153"/>
        <v>0.94630000000000081</v>
      </c>
      <c r="K306" s="125">
        <f t="shared" si="154"/>
        <v>6.4660400000000013</v>
      </c>
      <c r="L306" s="126">
        <f t="shared" si="154"/>
        <v>-5.5197400000000005</v>
      </c>
      <c r="M306" s="314">
        <f t="shared" si="155"/>
        <v>5.3255340306858405E-2</v>
      </c>
      <c r="N306" s="314">
        <f t="shared" si="156"/>
        <v>0.36389217017622161</v>
      </c>
      <c r="O306" s="314">
        <f t="shared" si="157"/>
        <v>-0.3106368298693632</v>
      </c>
      <c r="P306" s="128">
        <f t="shared" si="158"/>
        <v>6.832970516749441</v>
      </c>
      <c r="Q306" s="129">
        <f t="shared" si="159"/>
        <v>-5.832970516749441</v>
      </c>
      <c r="R306" s="82">
        <v>2013</v>
      </c>
      <c r="S306" s="82" t="s">
        <v>478</v>
      </c>
      <c r="T306" s="82" t="s">
        <v>20</v>
      </c>
      <c r="U306" s="82" t="s">
        <v>276</v>
      </c>
      <c r="V306" s="506" t="s">
        <v>313</v>
      </c>
      <c r="W306" s="124">
        <v>11.85655</v>
      </c>
      <c r="X306" s="125">
        <v>7.1232139999999999</v>
      </c>
      <c r="Y306" s="126">
        <v>12.33989</v>
      </c>
      <c r="Z306" s="124">
        <f t="shared" si="160"/>
        <v>-0.4833400000000001</v>
      </c>
      <c r="AA306" s="125">
        <f t="shared" si="161"/>
        <v>4.7333360000000004</v>
      </c>
      <c r="AB306" s="126">
        <f t="shared" si="161"/>
        <v>-5.2166760000000005</v>
      </c>
      <c r="AC306" s="314">
        <f t="shared" si="162"/>
        <v>-4.0765652740468353E-2</v>
      </c>
      <c r="AD306" s="314">
        <f t="shared" si="163"/>
        <v>0.39921697289683766</v>
      </c>
      <c r="AE306" s="314">
        <f t="shared" si="164"/>
        <v>-0.439982625637306</v>
      </c>
      <c r="AF306" s="128">
        <f t="shared" si="165"/>
        <v>-9.7929738900153094</v>
      </c>
      <c r="AG306" s="129">
        <f t="shared" si="166"/>
        <v>10.792973890015309</v>
      </c>
      <c r="AH306" s="82">
        <v>2013</v>
      </c>
      <c r="AI306" s="82" t="s">
        <v>478</v>
      </c>
      <c r="AJ306" s="82" t="s">
        <v>20</v>
      </c>
      <c r="AK306" s="82" t="s">
        <v>276</v>
      </c>
      <c r="AL306" s="506" t="s">
        <v>313</v>
      </c>
      <c r="AM306" s="124">
        <v>12.954420000000001</v>
      </c>
      <c r="AN306" s="125">
        <v>8.5888050000000007</v>
      </c>
      <c r="AO306" s="126">
        <v>16.05443</v>
      </c>
      <c r="AP306" s="124">
        <f t="shared" si="167"/>
        <v>-3.1000099999999993</v>
      </c>
      <c r="AQ306" s="125">
        <f t="shared" si="168"/>
        <v>4.365615</v>
      </c>
      <c r="AR306" s="126">
        <f t="shared" si="168"/>
        <v>-7.4656249999999993</v>
      </c>
      <c r="AS306" s="314">
        <f t="shared" si="169"/>
        <v>-0.23930133498836684</v>
      </c>
      <c r="AT306" s="314">
        <f t="shared" si="170"/>
        <v>0.33699810566586536</v>
      </c>
      <c r="AU306" s="314">
        <f t="shared" si="171"/>
        <v>-0.57629944065423222</v>
      </c>
      <c r="AV306" s="128">
        <f t="shared" si="172"/>
        <v>-1.4082583604569021</v>
      </c>
      <c r="AW306" s="129">
        <f t="shared" si="173"/>
        <v>2.4082583604569021</v>
      </c>
      <c r="AX306" s="82">
        <v>2013</v>
      </c>
      <c r="AY306" s="82" t="s">
        <v>478</v>
      </c>
      <c r="AZ306" s="82" t="s">
        <v>20</v>
      </c>
      <c r="BA306" s="82" t="s">
        <v>276</v>
      </c>
      <c r="BB306" s="506" t="s">
        <v>313</v>
      </c>
      <c r="BC306" s="124">
        <v>45.35904</v>
      </c>
      <c r="BD306" s="125">
        <v>30.114820000000002</v>
      </c>
      <c r="BE306" s="126">
        <v>34.84534</v>
      </c>
      <c r="BF306" s="124">
        <f t="shared" si="174"/>
        <v>10.5137</v>
      </c>
      <c r="BG306" s="125">
        <f t="shared" si="175"/>
        <v>15.244219999999999</v>
      </c>
      <c r="BH306" s="126">
        <f t="shared" si="175"/>
        <v>-4.7305199999999985</v>
      </c>
      <c r="BI306" s="314">
        <f t="shared" si="176"/>
        <v>0.23178841527510283</v>
      </c>
      <c r="BJ306" s="314">
        <f t="shared" si="177"/>
        <v>0.33607898227122968</v>
      </c>
      <c r="BK306" s="314">
        <f t="shared" si="178"/>
        <v>-0.10429056699612686</v>
      </c>
      <c r="BL306" s="128">
        <f t="shared" si="179"/>
        <v>1.4499386514737911</v>
      </c>
      <c r="BM306" s="129">
        <f t="shared" si="180"/>
        <v>-0.4499386514737912</v>
      </c>
    </row>
    <row r="307" spans="1:65" s="165" customFormat="1" ht="11.45" customHeight="1">
      <c r="A307" s="663">
        <v>2010</v>
      </c>
      <c r="B307" s="87" t="s">
        <v>519</v>
      </c>
      <c r="C307" s="82" t="s">
        <v>478</v>
      </c>
      <c r="D307" s="82" t="s">
        <v>4</v>
      </c>
      <c r="E307" s="82" t="s">
        <v>277</v>
      </c>
      <c r="F307" s="506" t="s">
        <v>313</v>
      </c>
      <c r="G307" s="124">
        <v>17.552949999999999</v>
      </c>
      <c r="H307" s="125">
        <v>12.3432</v>
      </c>
      <c r="I307" s="126">
        <v>18.546720000000001</v>
      </c>
      <c r="J307" s="124">
        <f t="shared" ref="J307:J344" si="213">G307-I307</f>
        <v>-0.99377000000000137</v>
      </c>
      <c r="K307" s="125">
        <f t="shared" ref="K307:L344" si="214">G307-H307</f>
        <v>5.2097499999999997</v>
      </c>
      <c r="L307" s="126">
        <f t="shared" si="214"/>
        <v>-6.203520000000001</v>
      </c>
      <c r="M307" s="314">
        <f t="shared" ref="M307:M344" si="215">(G307-I307)/G307</f>
        <v>-5.6615554650357995E-2</v>
      </c>
      <c r="N307" s="314">
        <f t="shared" ref="N307:N344" si="216">(G307-H307)/G307</f>
        <v>0.29680196206335685</v>
      </c>
      <c r="O307" s="314">
        <f t="shared" ref="O307:O339" si="217">(H307-I307)/G307</f>
        <v>-0.35341751671371485</v>
      </c>
      <c r="P307" s="128">
        <f t="shared" ref="P307:P344" si="218">(G307-H307)/(G307-I307)</f>
        <v>-5.2424102156434511</v>
      </c>
      <c r="Q307" s="129">
        <f t="shared" ref="Q307:Q339" si="219">(H307-I307)/(G307-I307)</f>
        <v>6.2424102156434511</v>
      </c>
      <c r="R307" s="82">
        <v>2010</v>
      </c>
      <c r="S307" s="82" t="s">
        <v>478</v>
      </c>
      <c r="T307" s="82" t="s">
        <v>4</v>
      </c>
      <c r="U307" s="82" t="s">
        <v>277</v>
      </c>
      <c r="V307" s="506" t="s">
        <v>313</v>
      </c>
      <c r="W307" s="124">
        <v>12.03093</v>
      </c>
      <c r="X307" s="125">
        <v>8.3892399999999991</v>
      </c>
      <c r="Y307" s="126">
        <v>14.12238</v>
      </c>
      <c r="Z307" s="124">
        <f t="shared" ref="Z307:Z344" si="220">W307-Y307</f>
        <v>-2.09145</v>
      </c>
      <c r="AA307" s="125">
        <f t="shared" ref="AA307:AB344" si="221">W307-X307</f>
        <v>3.6416900000000005</v>
      </c>
      <c r="AB307" s="126">
        <f t="shared" si="221"/>
        <v>-5.7331400000000006</v>
      </c>
      <c r="AC307" s="314">
        <f t="shared" ref="AC307:AC344" si="222">(W307-Y307)/W307</f>
        <v>-0.1738394288720822</v>
      </c>
      <c r="AD307" s="314">
        <f t="shared" ref="AD307:AD344" si="223">(W307-X307)/W307</f>
        <v>0.3026939729513845</v>
      </c>
      <c r="AE307" s="314">
        <f t="shared" ref="AE307:AE339" si="224">(X307-Y307)/W307</f>
        <v>-0.47653340182346676</v>
      </c>
      <c r="AF307" s="128">
        <f t="shared" ref="AF307:AF344" si="225">(W307-X307)/(W307-Y307)</f>
        <v>-1.7412273781347871</v>
      </c>
      <c r="AG307" s="129">
        <f t="shared" ref="AG307:AG339" si="226">(X307-Y307)/(W307-Y307)</f>
        <v>2.7412273781347869</v>
      </c>
      <c r="AH307" s="82">
        <v>2010</v>
      </c>
      <c r="AI307" s="82" t="s">
        <v>478</v>
      </c>
      <c r="AJ307" s="82" t="s">
        <v>4</v>
      </c>
      <c r="AK307" s="82" t="s">
        <v>277</v>
      </c>
      <c r="AL307" s="506" t="s">
        <v>313</v>
      </c>
      <c r="AM307" s="124">
        <v>14.387930000000001</v>
      </c>
      <c r="AN307" s="125">
        <v>10.391450000000001</v>
      </c>
      <c r="AO307" s="126">
        <v>18.948409999999999</v>
      </c>
      <c r="AP307" s="124">
        <f t="shared" ref="AP307:AP344" si="227">AM307-AO307</f>
        <v>-4.5604799999999983</v>
      </c>
      <c r="AQ307" s="125">
        <f t="shared" ref="AQ307:AR344" si="228">AM307-AN307</f>
        <v>3.99648</v>
      </c>
      <c r="AR307" s="126">
        <f t="shared" si="228"/>
        <v>-8.5569599999999983</v>
      </c>
      <c r="AS307" s="314">
        <f t="shared" ref="AS307:AS344" si="229">(AM307-AO307)/AM307</f>
        <v>-0.31696567887110921</v>
      </c>
      <c r="AT307" s="314">
        <f t="shared" ref="AT307:AT344" si="230">(AM307-AN307)/AM307</f>
        <v>0.27776615538162891</v>
      </c>
      <c r="AU307" s="314">
        <f t="shared" ref="AU307:AU339" si="231">(AN307-AO307)/AM307</f>
        <v>-0.59473183425273812</v>
      </c>
      <c r="AV307" s="128">
        <f t="shared" ref="AV307:AV344" si="232">(AM307-AN307)/(AM307-AO307)</f>
        <v>-0.87632880749394837</v>
      </c>
      <c r="AW307" s="129">
        <f t="shared" ref="AW307:AW339" si="233">(AN307-AO307)/(AM307-AO307)</f>
        <v>1.8763288074939484</v>
      </c>
      <c r="AX307" s="82">
        <v>2010</v>
      </c>
      <c r="AY307" s="82" t="s">
        <v>478</v>
      </c>
      <c r="AZ307" s="82" t="s">
        <v>4</v>
      </c>
      <c r="BA307" s="82" t="s">
        <v>277</v>
      </c>
      <c r="BB307" s="506" t="s">
        <v>313</v>
      </c>
      <c r="BC307" s="124">
        <v>46.945720000000001</v>
      </c>
      <c r="BD307" s="125">
        <v>32.966290000000001</v>
      </c>
      <c r="BE307" s="126">
        <v>38.144399999999997</v>
      </c>
      <c r="BF307" s="124">
        <f t="shared" ref="BF307:BF344" si="234">BC307-BE307</f>
        <v>8.801320000000004</v>
      </c>
      <c r="BG307" s="125">
        <f t="shared" ref="BG307:BH344" si="235">BC307-BD307</f>
        <v>13.979430000000001</v>
      </c>
      <c r="BH307" s="126">
        <f t="shared" si="235"/>
        <v>-5.1781099999999967</v>
      </c>
      <c r="BI307" s="314">
        <f t="shared" ref="BI307:BI344" si="236">(BC307-BE307)/BC307</f>
        <v>0.18747864555064878</v>
      </c>
      <c r="BJ307" s="314">
        <f t="shared" ref="BJ307:BJ344" si="237">(BC307-BD307)/BC307</f>
        <v>0.2977785834363601</v>
      </c>
      <c r="BK307" s="314">
        <f t="shared" ref="BK307:BK339" si="238">(BD307-BE307)/BC307</f>
        <v>-0.11029993788571134</v>
      </c>
      <c r="BL307" s="128">
        <f t="shared" ref="BL307:BL344" si="239">(BC307-BD307)/(BC307-BE307)</f>
        <v>1.5883333409079541</v>
      </c>
      <c r="BM307" s="129">
        <f t="shared" ref="BM307:BM339" si="240">(BD307-BE307)/(BC307-BE307)</f>
        <v>-0.58833334090795408</v>
      </c>
    </row>
    <row r="308" spans="1:65" s="165" customFormat="1" ht="11.45" customHeight="1">
      <c r="A308" s="663">
        <v>2007</v>
      </c>
      <c r="B308" s="87" t="s">
        <v>519</v>
      </c>
      <c r="C308" s="82" t="s">
        <v>478</v>
      </c>
      <c r="D308" s="82" t="s">
        <v>6</v>
      </c>
      <c r="E308" s="82" t="s">
        <v>278</v>
      </c>
      <c r="F308" s="506" t="s">
        <v>313</v>
      </c>
      <c r="G308" s="124">
        <v>17.75909</v>
      </c>
      <c r="H308" s="125">
        <v>12.113939999999999</v>
      </c>
      <c r="I308" s="126">
        <v>16.546589999999998</v>
      </c>
      <c r="J308" s="124">
        <f t="shared" si="213"/>
        <v>1.2125000000000021</v>
      </c>
      <c r="K308" s="125">
        <f t="shared" si="214"/>
        <v>5.645150000000001</v>
      </c>
      <c r="L308" s="126">
        <f t="shared" si="214"/>
        <v>-4.4326499999999989</v>
      </c>
      <c r="M308" s="314">
        <f t="shared" si="215"/>
        <v>6.8274894715889281E-2</v>
      </c>
      <c r="N308" s="314">
        <f t="shared" si="216"/>
        <v>0.3178738324993004</v>
      </c>
      <c r="O308" s="314">
        <f t="shared" si="217"/>
        <v>-0.24959893778341113</v>
      </c>
      <c r="P308" s="128">
        <f t="shared" si="218"/>
        <v>4.6557938144329825</v>
      </c>
      <c r="Q308" s="129">
        <f t="shared" si="219"/>
        <v>-3.6557938144329825</v>
      </c>
      <c r="R308" s="82">
        <v>2007</v>
      </c>
      <c r="S308" s="82" t="s">
        <v>478</v>
      </c>
      <c r="T308" s="82" t="s">
        <v>6</v>
      </c>
      <c r="U308" s="82" t="s">
        <v>278</v>
      </c>
      <c r="V308" s="506" t="s">
        <v>313</v>
      </c>
      <c r="W308" s="124">
        <v>12.356299999999999</v>
      </c>
      <c r="X308" s="125">
        <v>8.1479079999999993</v>
      </c>
      <c r="Y308" s="126">
        <v>12.244809999999999</v>
      </c>
      <c r="Z308" s="124">
        <f t="shared" si="220"/>
        <v>0.11148999999999987</v>
      </c>
      <c r="AA308" s="125">
        <f t="shared" si="221"/>
        <v>4.2083919999999999</v>
      </c>
      <c r="AB308" s="126">
        <f t="shared" si="221"/>
        <v>-4.096902</v>
      </c>
      <c r="AC308" s="314">
        <f t="shared" si="222"/>
        <v>9.022927575406868E-3</v>
      </c>
      <c r="AD308" s="314">
        <f t="shared" si="223"/>
        <v>0.34058674522308457</v>
      </c>
      <c r="AE308" s="314">
        <f t="shared" si="224"/>
        <v>-0.33156381764767773</v>
      </c>
      <c r="AF308" s="128">
        <f t="shared" si="225"/>
        <v>37.746811373217376</v>
      </c>
      <c r="AG308" s="129">
        <f t="shared" si="226"/>
        <v>-36.746811373217376</v>
      </c>
      <c r="AH308" s="82">
        <v>2007</v>
      </c>
      <c r="AI308" s="82" t="s">
        <v>478</v>
      </c>
      <c r="AJ308" s="82" t="s">
        <v>6</v>
      </c>
      <c r="AK308" s="82" t="s">
        <v>278</v>
      </c>
      <c r="AL308" s="506" t="s">
        <v>313</v>
      </c>
      <c r="AM308" s="124">
        <v>14.32743</v>
      </c>
      <c r="AN308" s="125">
        <v>10.322710000000001</v>
      </c>
      <c r="AO308" s="126">
        <v>16.110430000000001</v>
      </c>
      <c r="AP308" s="124">
        <f t="shared" si="227"/>
        <v>-1.7830000000000013</v>
      </c>
      <c r="AQ308" s="125">
        <f t="shared" si="228"/>
        <v>4.0047199999999989</v>
      </c>
      <c r="AR308" s="126">
        <f t="shared" si="228"/>
        <v>-5.7877200000000002</v>
      </c>
      <c r="AS308" s="314">
        <f t="shared" si="229"/>
        <v>-0.12444660347319801</v>
      </c>
      <c r="AT308" s="314">
        <f t="shared" si="230"/>
        <v>0.27951419061199384</v>
      </c>
      <c r="AU308" s="314">
        <f t="shared" si="231"/>
        <v>-0.40396079408519187</v>
      </c>
      <c r="AV308" s="128">
        <f t="shared" si="232"/>
        <v>-2.2460572069545686</v>
      </c>
      <c r="AW308" s="129">
        <f t="shared" si="233"/>
        <v>3.2460572069545686</v>
      </c>
      <c r="AX308" s="82">
        <v>2007</v>
      </c>
      <c r="AY308" s="82" t="s">
        <v>478</v>
      </c>
      <c r="AZ308" s="82" t="s">
        <v>6</v>
      </c>
      <c r="BA308" s="82" t="s">
        <v>278</v>
      </c>
      <c r="BB308" s="506" t="s">
        <v>313</v>
      </c>
      <c r="BC308" s="124">
        <v>49.073070000000001</v>
      </c>
      <c r="BD308" s="125">
        <v>33.961689999999997</v>
      </c>
      <c r="BE308" s="126">
        <v>37.886330000000001</v>
      </c>
      <c r="BF308" s="124">
        <f t="shared" si="234"/>
        <v>11.18674</v>
      </c>
      <c r="BG308" s="125">
        <f t="shared" si="235"/>
        <v>15.111380000000004</v>
      </c>
      <c r="BH308" s="126">
        <f t="shared" si="235"/>
        <v>-3.9246400000000037</v>
      </c>
      <c r="BI308" s="314">
        <f t="shared" si="236"/>
        <v>0.22796087548629013</v>
      </c>
      <c r="BJ308" s="314">
        <f t="shared" si="237"/>
        <v>0.30793630804023475</v>
      </c>
      <c r="BK308" s="314">
        <f t="shared" si="238"/>
        <v>-7.9975432553944625E-2</v>
      </c>
      <c r="BL308" s="128">
        <f t="shared" si="239"/>
        <v>1.3508296429522813</v>
      </c>
      <c r="BM308" s="129">
        <f t="shared" si="240"/>
        <v>-0.35082964295228131</v>
      </c>
    </row>
    <row r="309" spans="1:65" ht="11.45" customHeight="1">
      <c r="A309" s="663">
        <v>2005</v>
      </c>
      <c r="B309" s="87" t="s">
        <v>519</v>
      </c>
      <c r="C309" s="82" t="s">
        <v>478</v>
      </c>
      <c r="D309" s="82" t="s">
        <v>8</v>
      </c>
      <c r="E309" s="82" t="s">
        <v>279</v>
      </c>
      <c r="F309" s="506" t="s">
        <v>313</v>
      </c>
      <c r="G309" s="124">
        <v>19.813469999999999</v>
      </c>
      <c r="H309" s="125">
        <v>13.87346</v>
      </c>
      <c r="I309" s="126">
        <v>15.789630000000001</v>
      </c>
      <c r="J309" s="124">
        <f t="shared" si="213"/>
        <v>4.0238399999999981</v>
      </c>
      <c r="K309" s="125">
        <f t="shared" si="214"/>
        <v>5.9400099999999991</v>
      </c>
      <c r="L309" s="126">
        <f t="shared" si="214"/>
        <v>-1.916170000000001</v>
      </c>
      <c r="M309" s="314">
        <f t="shared" si="215"/>
        <v>0.20308608234700931</v>
      </c>
      <c r="N309" s="314">
        <f t="shared" si="216"/>
        <v>0.29979655254733267</v>
      </c>
      <c r="O309" s="314">
        <f t="shared" si="217"/>
        <v>-9.6710470200323376E-2</v>
      </c>
      <c r="P309" s="128">
        <f t="shared" si="218"/>
        <v>1.4762043222394534</v>
      </c>
      <c r="Q309" s="129">
        <f t="shared" si="219"/>
        <v>-0.47620432223945336</v>
      </c>
      <c r="R309" s="82">
        <v>2005</v>
      </c>
      <c r="S309" s="82" t="s">
        <v>478</v>
      </c>
      <c r="T309" s="82" t="s">
        <v>8</v>
      </c>
      <c r="U309" s="82" t="s">
        <v>279</v>
      </c>
      <c r="V309" s="506" t="s">
        <v>313</v>
      </c>
      <c r="W309" s="124">
        <v>14.124829999999999</v>
      </c>
      <c r="X309" s="125">
        <v>9.7232979999999998</v>
      </c>
      <c r="Y309" s="126">
        <v>11.46678</v>
      </c>
      <c r="Z309" s="124">
        <f t="shared" si="220"/>
        <v>2.6580499999999994</v>
      </c>
      <c r="AA309" s="125">
        <f t="shared" si="221"/>
        <v>4.4015319999999996</v>
      </c>
      <c r="AB309" s="126">
        <f t="shared" si="221"/>
        <v>-1.7434820000000002</v>
      </c>
      <c r="AC309" s="314">
        <f t="shared" si="222"/>
        <v>0.18818279582833913</v>
      </c>
      <c r="AD309" s="314">
        <f t="shared" si="223"/>
        <v>0.31161663538605416</v>
      </c>
      <c r="AE309" s="314">
        <f t="shared" si="224"/>
        <v>-0.12343383955771504</v>
      </c>
      <c r="AF309" s="128">
        <f t="shared" si="225"/>
        <v>1.6559252083294147</v>
      </c>
      <c r="AG309" s="129">
        <f t="shared" si="226"/>
        <v>-0.6559252083294147</v>
      </c>
      <c r="AH309" s="82">
        <v>2005</v>
      </c>
      <c r="AI309" s="82" t="s">
        <v>478</v>
      </c>
      <c r="AJ309" s="82" t="s">
        <v>8</v>
      </c>
      <c r="AK309" s="82" t="s">
        <v>279</v>
      </c>
      <c r="AL309" s="506" t="s">
        <v>313</v>
      </c>
      <c r="AM309" s="124">
        <v>17.2377</v>
      </c>
      <c r="AN309" s="125">
        <v>12.35276</v>
      </c>
      <c r="AO309" s="126">
        <v>14.973039999999999</v>
      </c>
      <c r="AP309" s="124">
        <f t="shared" si="227"/>
        <v>2.264660000000001</v>
      </c>
      <c r="AQ309" s="125">
        <f t="shared" si="228"/>
        <v>4.8849400000000003</v>
      </c>
      <c r="AR309" s="126">
        <f t="shared" si="228"/>
        <v>-2.6202799999999993</v>
      </c>
      <c r="AS309" s="314">
        <f t="shared" si="229"/>
        <v>0.13137831613266276</v>
      </c>
      <c r="AT309" s="314">
        <f t="shared" si="230"/>
        <v>0.28338699478468704</v>
      </c>
      <c r="AU309" s="314">
        <f t="shared" si="231"/>
        <v>-0.1520086786520243</v>
      </c>
      <c r="AV309" s="128">
        <f t="shared" si="232"/>
        <v>2.1570301943779633</v>
      </c>
      <c r="AW309" s="129">
        <f t="shared" si="233"/>
        <v>-1.1570301943779633</v>
      </c>
      <c r="AX309" s="82">
        <v>2005</v>
      </c>
      <c r="AY309" s="82" t="s">
        <v>478</v>
      </c>
      <c r="AZ309" s="82" t="s">
        <v>8</v>
      </c>
      <c r="BA309" s="82" t="s">
        <v>279</v>
      </c>
      <c r="BB309" s="506" t="s">
        <v>313</v>
      </c>
      <c r="BC309" s="124">
        <v>52.279710000000001</v>
      </c>
      <c r="BD309" s="125">
        <v>36.941009999999999</v>
      </c>
      <c r="BE309" s="126">
        <v>38.493470000000002</v>
      </c>
      <c r="BF309" s="124">
        <f t="shared" si="234"/>
        <v>13.786239999999999</v>
      </c>
      <c r="BG309" s="125">
        <f t="shared" si="235"/>
        <v>15.338700000000003</v>
      </c>
      <c r="BH309" s="126">
        <f t="shared" si="235"/>
        <v>-1.5524600000000035</v>
      </c>
      <c r="BI309" s="314">
        <f t="shared" si="236"/>
        <v>0.2637015392778575</v>
      </c>
      <c r="BJ309" s="314">
        <f t="shared" si="237"/>
        <v>0.29339680728909939</v>
      </c>
      <c r="BK309" s="314">
        <f t="shared" si="238"/>
        <v>-2.9695268011241904E-2</v>
      </c>
      <c r="BL309" s="128">
        <f t="shared" si="239"/>
        <v>1.1126093844296925</v>
      </c>
      <c r="BM309" s="129">
        <f t="shared" si="240"/>
        <v>-0.11260938442969247</v>
      </c>
    </row>
    <row r="310" spans="1:65" ht="11.45" customHeight="1">
      <c r="A310" s="663">
        <v>2000</v>
      </c>
      <c r="B310" s="87" t="s">
        <v>519</v>
      </c>
      <c r="C310" s="82" t="s">
        <v>478</v>
      </c>
      <c r="D310" s="82" t="s">
        <v>10</v>
      </c>
      <c r="E310" s="82" t="s">
        <v>280</v>
      </c>
      <c r="F310" s="506" t="s">
        <v>313</v>
      </c>
      <c r="G310" s="124">
        <v>17.230779999999999</v>
      </c>
      <c r="H310" s="125">
        <v>13.17376</v>
      </c>
      <c r="I310" s="126">
        <v>15.01266</v>
      </c>
      <c r="J310" s="124">
        <f t="shared" si="213"/>
        <v>2.218119999999999</v>
      </c>
      <c r="K310" s="125">
        <f t="shared" si="214"/>
        <v>4.0570199999999996</v>
      </c>
      <c r="L310" s="126">
        <f t="shared" si="214"/>
        <v>-1.8389000000000006</v>
      </c>
      <c r="M310" s="314">
        <f t="shared" si="215"/>
        <v>0.12873009811511721</v>
      </c>
      <c r="N310" s="314">
        <f t="shared" si="216"/>
        <v>0.23545190641398706</v>
      </c>
      <c r="O310" s="314">
        <f t="shared" si="217"/>
        <v>-0.10672180829886986</v>
      </c>
      <c r="P310" s="128">
        <f t="shared" si="218"/>
        <v>1.8290353993471955</v>
      </c>
      <c r="Q310" s="129">
        <f t="shared" si="219"/>
        <v>-0.82903539934719561</v>
      </c>
      <c r="R310" s="82">
        <v>2000</v>
      </c>
      <c r="S310" s="82" t="s">
        <v>478</v>
      </c>
      <c r="T310" s="82" t="s">
        <v>10</v>
      </c>
      <c r="U310" s="82" t="s">
        <v>280</v>
      </c>
      <c r="V310" s="506" t="s">
        <v>313</v>
      </c>
      <c r="W310" s="124">
        <v>12.755879999999999</v>
      </c>
      <c r="X310" s="125">
        <v>9.9102160000000001</v>
      </c>
      <c r="Y310" s="126">
        <v>11.480880000000001</v>
      </c>
      <c r="Z310" s="124">
        <f t="shared" si="220"/>
        <v>1.2749999999999986</v>
      </c>
      <c r="AA310" s="125">
        <f t="shared" si="221"/>
        <v>2.8456639999999993</v>
      </c>
      <c r="AB310" s="126">
        <f t="shared" si="221"/>
        <v>-1.5706640000000007</v>
      </c>
      <c r="AC310" s="314">
        <f t="shared" si="222"/>
        <v>9.9953903611510825E-2</v>
      </c>
      <c r="AD310" s="314">
        <f t="shared" si="223"/>
        <v>0.22308645111117378</v>
      </c>
      <c r="AE310" s="314">
        <f t="shared" si="224"/>
        <v>-0.12313254749966296</v>
      </c>
      <c r="AF310" s="128">
        <f t="shared" si="225"/>
        <v>2.2318933333333351</v>
      </c>
      <c r="AG310" s="129">
        <f t="shared" si="226"/>
        <v>-1.2318933333333353</v>
      </c>
      <c r="AH310" s="82">
        <v>2000</v>
      </c>
      <c r="AI310" s="82" t="s">
        <v>478</v>
      </c>
      <c r="AJ310" s="82" t="s">
        <v>10</v>
      </c>
      <c r="AK310" s="82" t="s">
        <v>280</v>
      </c>
      <c r="AL310" s="506" t="s">
        <v>313</v>
      </c>
      <c r="AM310" s="124">
        <v>15.38209</v>
      </c>
      <c r="AN310" s="125">
        <v>12.393090000000001</v>
      </c>
      <c r="AO310" s="126">
        <v>14.98733</v>
      </c>
      <c r="AP310" s="124">
        <f t="shared" si="227"/>
        <v>0.39475999999999978</v>
      </c>
      <c r="AQ310" s="125">
        <f t="shared" si="228"/>
        <v>2.988999999999999</v>
      </c>
      <c r="AR310" s="126">
        <f t="shared" si="228"/>
        <v>-2.5942399999999992</v>
      </c>
      <c r="AS310" s="314">
        <f t="shared" si="229"/>
        <v>2.566361268202174E-2</v>
      </c>
      <c r="AT310" s="314">
        <f t="shared" si="230"/>
        <v>0.19431689711866196</v>
      </c>
      <c r="AU310" s="314">
        <f t="shared" si="231"/>
        <v>-0.16865328443664024</v>
      </c>
      <c r="AV310" s="128">
        <f t="shared" si="232"/>
        <v>7.571689127571184</v>
      </c>
      <c r="AW310" s="129">
        <f t="shared" si="233"/>
        <v>-6.571689127571184</v>
      </c>
      <c r="AX310" s="82">
        <v>2000</v>
      </c>
      <c r="AY310" s="82" t="s">
        <v>478</v>
      </c>
      <c r="AZ310" s="82" t="s">
        <v>10</v>
      </c>
      <c r="BA310" s="82" t="s">
        <v>280</v>
      </c>
      <c r="BB310" s="506" t="s">
        <v>313</v>
      </c>
      <c r="BC310" s="124">
        <v>48.074950000000001</v>
      </c>
      <c r="BD310" s="125">
        <v>34.289479999999998</v>
      </c>
      <c r="BE310" s="126">
        <v>35.872909999999997</v>
      </c>
      <c r="BF310" s="124">
        <f t="shared" si="234"/>
        <v>12.202040000000004</v>
      </c>
      <c r="BG310" s="125">
        <f t="shared" si="235"/>
        <v>13.785470000000004</v>
      </c>
      <c r="BH310" s="126">
        <f t="shared" si="235"/>
        <v>-1.5834299999999999</v>
      </c>
      <c r="BI310" s="314">
        <f t="shared" si="236"/>
        <v>0.25381284847930169</v>
      </c>
      <c r="BJ310" s="314">
        <f t="shared" si="237"/>
        <v>0.28674954420129412</v>
      </c>
      <c r="BK310" s="314">
        <f t="shared" si="238"/>
        <v>-3.2936695721992426E-2</v>
      </c>
      <c r="BL310" s="128">
        <f t="shared" si="239"/>
        <v>1.1297676454101118</v>
      </c>
      <c r="BM310" s="129">
        <f t="shared" si="240"/>
        <v>-0.12976764541011171</v>
      </c>
    </row>
    <row r="311" spans="1:65" ht="11.45" customHeight="1">
      <c r="A311" s="663">
        <v>1997</v>
      </c>
      <c r="B311" s="87" t="s">
        <v>519</v>
      </c>
      <c r="C311" s="82" t="s">
        <v>478</v>
      </c>
      <c r="D311" s="82" t="s">
        <v>12</v>
      </c>
      <c r="E311" s="82" t="s">
        <v>281</v>
      </c>
      <c r="F311" s="506" t="s">
        <v>313</v>
      </c>
      <c r="G311" s="124">
        <v>15.884209999999999</v>
      </c>
      <c r="H311" s="125">
        <v>12.802759999999999</v>
      </c>
      <c r="I311" s="126">
        <v>14.75759</v>
      </c>
      <c r="J311" s="124">
        <f t="shared" si="213"/>
        <v>1.1266199999999991</v>
      </c>
      <c r="K311" s="125">
        <f t="shared" si="214"/>
        <v>3.0814500000000002</v>
      </c>
      <c r="L311" s="126">
        <f t="shared" si="214"/>
        <v>-1.9548300000000012</v>
      </c>
      <c r="M311" s="314">
        <f t="shared" si="215"/>
        <v>7.0927040123493656E-2</v>
      </c>
      <c r="N311" s="314">
        <f t="shared" si="216"/>
        <v>0.19399453923109808</v>
      </c>
      <c r="O311" s="314">
        <f t="shared" si="217"/>
        <v>-0.12306749910760442</v>
      </c>
      <c r="P311" s="128">
        <f t="shared" si="218"/>
        <v>2.7351280822282606</v>
      </c>
      <c r="Q311" s="129">
        <f t="shared" si="219"/>
        <v>-1.7351280822282604</v>
      </c>
      <c r="R311" s="82">
        <v>1997</v>
      </c>
      <c r="S311" s="82" t="s">
        <v>478</v>
      </c>
      <c r="T311" s="82" t="s">
        <v>12</v>
      </c>
      <c r="U311" s="82" t="s">
        <v>281</v>
      </c>
      <c r="V311" s="506" t="s">
        <v>313</v>
      </c>
      <c r="W311" s="124">
        <v>12.04837</v>
      </c>
      <c r="X311" s="125">
        <v>9.8428439999999995</v>
      </c>
      <c r="Y311" s="126">
        <v>11.56625</v>
      </c>
      <c r="Z311" s="124">
        <f t="shared" si="220"/>
        <v>0.4821200000000001</v>
      </c>
      <c r="AA311" s="125">
        <f t="shared" si="221"/>
        <v>2.2055260000000008</v>
      </c>
      <c r="AB311" s="126">
        <f t="shared" si="221"/>
        <v>-1.7234060000000007</v>
      </c>
      <c r="AC311" s="314">
        <f t="shared" si="222"/>
        <v>4.0015371373887096E-2</v>
      </c>
      <c r="AD311" s="314">
        <f t="shared" si="223"/>
        <v>0.18305596524675127</v>
      </c>
      <c r="AE311" s="314">
        <f t="shared" si="224"/>
        <v>-0.14304059387286419</v>
      </c>
      <c r="AF311" s="128">
        <f t="shared" si="225"/>
        <v>4.5746411681738994</v>
      </c>
      <c r="AG311" s="129">
        <f t="shared" si="226"/>
        <v>-3.5746411681738994</v>
      </c>
      <c r="AH311" s="82">
        <v>1997</v>
      </c>
      <c r="AI311" s="82" t="s">
        <v>478</v>
      </c>
      <c r="AJ311" s="82" t="s">
        <v>12</v>
      </c>
      <c r="AK311" s="82" t="s">
        <v>281</v>
      </c>
      <c r="AL311" s="506" t="s">
        <v>313</v>
      </c>
      <c r="AM311" s="124">
        <v>15.29087</v>
      </c>
      <c r="AN311" s="125">
        <v>13.27755</v>
      </c>
      <c r="AO311" s="126">
        <v>15.836880000000001</v>
      </c>
      <c r="AP311" s="124">
        <f t="shared" si="227"/>
        <v>-0.54601000000000077</v>
      </c>
      <c r="AQ311" s="125">
        <f t="shared" si="228"/>
        <v>2.0133200000000002</v>
      </c>
      <c r="AR311" s="126">
        <f t="shared" si="228"/>
        <v>-2.559330000000001</v>
      </c>
      <c r="AS311" s="314">
        <f t="shared" si="229"/>
        <v>-3.5708236352804047E-2</v>
      </c>
      <c r="AT311" s="314">
        <f t="shared" si="230"/>
        <v>0.13166811306354709</v>
      </c>
      <c r="AU311" s="314">
        <f t="shared" si="231"/>
        <v>-0.16737634941635113</v>
      </c>
      <c r="AV311" s="128">
        <f t="shared" si="232"/>
        <v>-3.6873317338510234</v>
      </c>
      <c r="AW311" s="129">
        <f t="shared" si="233"/>
        <v>4.6873317338510239</v>
      </c>
      <c r="AX311" s="82">
        <v>1997</v>
      </c>
      <c r="AY311" s="82" t="s">
        <v>478</v>
      </c>
      <c r="AZ311" s="82" t="s">
        <v>12</v>
      </c>
      <c r="BA311" s="82" t="s">
        <v>281</v>
      </c>
      <c r="BB311" s="506" t="s">
        <v>313</v>
      </c>
      <c r="BC311" s="124">
        <v>43.981250000000003</v>
      </c>
      <c r="BD311" s="125">
        <v>31.55434</v>
      </c>
      <c r="BE311" s="126">
        <v>33.193190000000001</v>
      </c>
      <c r="BF311" s="124">
        <f t="shared" si="234"/>
        <v>10.788060000000002</v>
      </c>
      <c r="BG311" s="125">
        <f t="shared" si="235"/>
        <v>12.426910000000003</v>
      </c>
      <c r="BH311" s="126">
        <f t="shared" si="235"/>
        <v>-1.6388500000000015</v>
      </c>
      <c r="BI311" s="314">
        <f t="shared" si="236"/>
        <v>0.24528770783004122</v>
      </c>
      <c r="BJ311" s="314">
        <f t="shared" si="237"/>
        <v>0.28255017763251389</v>
      </c>
      <c r="BK311" s="314">
        <f t="shared" si="238"/>
        <v>-3.7262469802472678E-2</v>
      </c>
      <c r="BL311" s="128">
        <f t="shared" si="239"/>
        <v>1.1519133189841362</v>
      </c>
      <c r="BM311" s="129">
        <f t="shared" si="240"/>
        <v>-0.15191331898413629</v>
      </c>
    </row>
    <row r="312" spans="1:65" ht="11.45" customHeight="1">
      <c r="A312" s="663">
        <v>1995</v>
      </c>
      <c r="B312" s="87" t="s">
        <v>519</v>
      </c>
      <c r="C312" s="82" t="s">
        <v>478</v>
      </c>
      <c r="D312" s="82" t="s">
        <v>12</v>
      </c>
      <c r="E312" s="133" t="s">
        <v>282</v>
      </c>
      <c r="F312" s="506" t="s">
        <v>313</v>
      </c>
      <c r="G312" s="548">
        <v>21.321159999999999</v>
      </c>
      <c r="H312" s="549"/>
      <c r="I312" s="550">
        <v>13.909700000000001</v>
      </c>
      <c r="J312" s="124">
        <f t="shared" si="213"/>
        <v>7.4114599999999982</v>
      </c>
      <c r="K312" s="125"/>
      <c r="L312" s="126"/>
      <c r="M312" s="314">
        <f t="shared" si="215"/>
        <v>0.34761054276596576</v>
      </c>
      <c r="N312" s="314"/>
      <c r="O312" s="314"/>
      <c r="P312" s="128"/>
      <c r="Q312" s="129"/>
      <c r="R312" s="82">
        <v>1995</v>
      </c>
      <c r="S312" s="82" t="s">
        <v>478</v>
      </c>
      <c r="T312" s="82" t="s">
        <v>12</v>
      </c>
      <c r="U312" s="82" t="s">
        <v>282</v>
      </c>
      <c r="V312" s="506" t="s">
        <v>313</v>
      </c>
      <c r="W312" s="548">
        <v>17.263089999999998</v>
      </c>
      <c r="X312" s="549"/>
      <c r="Y312" s="550">
        <v>10.67226</v>
      </c>
      <c r="Z312" s="124">
        <f t="shared" si="220"/>
        <v>6.5908299999999986</v>
      </c>
      <c r="AA312" s="125"/>
      <c r="AB312" s="126"/>
      <c r="AC312" s="314">
        <f t="shared" si="222"/>
        <v>0.38178738568819365</v>
      </c>
      <c r="AD312" s="314"/>
      <c r="AE312" s="314"/>
      <c r="AF312" s="128"/>
      <c r="AG312" s="129"/>
      <c r="AH312" s="82">
        <v>1995</v>
      </c>
      <c r="AI312" s="82" t="s">
        <v>478</v>
      </c>
      <c r="AJ312" s="82" t="s">
        <v>12</v>
      </c>
      <c r="AK312" s="133" t="s">
        <v>282</v>
      </c>
      <c r="AL312" s="506" t="s">
        <v>313</v>
      </c>
      <c r="AM312" s="548">
        <v>21.496089999999999</v>
      </c>
      <c r="AN312" s="549"/>
      <c r="AO312" s="550">
        <v>14.32306</v>
      </c>
      <c r="AP312" s="124">
        <f t="shared" si="227"/>
        <v>7.1730299999999989</v>
      </c>
      <c r="AQ312" s="125"/>
      <c r="AR312" s="126"/>
      <c r="AS312" s="314">
        <f t="shared" si="229"/>
        <v>0.33368998734188399</v>
      </c>
      <c r="AT312" s="314"/>
      <c r="AU312" s="314"/>
      <c r="AV312" s="128">
        <f t="shared" si="232"/>
        <v>2.9967935447084431</v>
      </c>
      <c r="AW312" s="129">
        <f t="shared" si="233"/>
        <v>-1.9967935447084428</v>
      </c>
      <c r="AX312" s="82">
        <v>1995</v>
      </c>
      <c r="AY312" s="82" t="s">
        <v>478</v>
      </c>
      <c r="AZ312" s="82" t="s">
        <v>12</v>
      </c>
      <c r="BA312" s="82" t="s">
        <v>282</v>
      </c>
      <c r="BB312" s="506" t="s">
        <v>313</v>
      </c>
      <c r="BC312" s="548">
        <v>49.350490000000001</v>
      </c>
      <c r="BD312" s="549"/>
      <c r="BE312" s="550">
        <v>35.288249999999998</v>
      </c>
      <c r="BF312" s="124">
        <f t="shared" si="234"/>
        <v>14.062240000000003</v>
      </c>
      <c r="BG312" s="125"/>
      <c r="BH312" s="126"/>
      <c r="BI312" s="314">
        <f t="shared" si="236"/>
        <v>0.28494630955032063</v>
      </c>
      <c r="BJ312" s="314"/>
      <c r="BK312" s="314"/>
      <c r="BL312" s="128"/>
      <c r="BM312" s="129"/>
    </row>
    <row r="313" spans="1:65" ht="11.45" customHeight="1">
      <c r="A313" s="663">
        <v>1991</v>
      </c>
      <c r="B313" s="87" t="s">
        <v>519</v>
      </c>
      <c r="C313" s="82" t="s">
        <v>478</v>
      </c>
      <c r="D313" s="82" t="s">
        <v>14</v>
      </c>
      <c r="E313" s="82" t="s">
        <v>283</v>
      </c>
      <c r="F313" s="506" t="s">
        <v>313</v>
      </c>
      <c r="G313" s="124">
        <v>14.06405</v>
      </c>
      <c r="H313" s="125">
        <v>12.8742</v>
      </c>
      <c r="I313" s="126">
        <v>12.51225</v>
      </c>
      <c r="J313" s="124">
        <f t="shared" si="213"/>
        <v>1.5518000000000001</v>
      </c>
      <c r="K313" s="125">
        <f t="shared" si="214"/>
        <v>1.1898499999999999</v>
      </c>
      <c r="L313" s="126">
        <f t="shared" si="214"/>
        <v>0.36195000000000022</v>
      </c>
      <c r="M313" s="314">
        <f t="shared" si="215"/>
        <v>0.11033806051599647</v>
      </c>
      <c r="N313" s="314">
        <f t="shared" si="216"/>
        <v>8.4602230509703807E-2</v>
      </c>
      <c r="O313" s="314">
        <f t="shared" si="217"/>
        <v>2.5735830006292655E-2</v>
      </c>
      <c r="P313" s="128">
        <f t="shared" si="218"/>
        <v>0.7667547364351075</v>
      </c>
      <c r="Q313" s="129">
        <f t="shared" si="219"/>
        <v>0.2332452635648925</v>
      </c>
      <c r="R313" s="82">
        <v>1991</v>
      </c>
      <c r="S313" s="82" t="s">
        <v>478</v>
      </c>
      <c r="T313" s="82" t="s">
        <v>14</v>
      </c>
      <c r="U313" s="82" t="s">
        <v>283</v>
      </c>
      <c r="V313" s="506" t="s">
        <v>313</v>
      </c>
      <c r="W313" s="124">
        <v>11.53753</v>
      </c>
      <c r="X313" s="125">
        <v>10.51482</v>
      </c>
      <c r="Y313" s="126">
        <v>10.17492</v>
      </c>
      <c r="Z313" s="124">
        <f t="shared" si="220"/>
        <v>1.3626100000000001</v>
      </c>
      <c r="AA313" s="125">
        <f t="shared" si="221"/>
        <v>1.02271</v>
      </c>
      <c r="AB313" s="126">
        <f t="shared" si="221"/>
        <v>0.33990000000000009</v>
      </c>
      <c r="AC313" s="314">
        <f t="shared" si="222"/>
        <v>0.11810240146721179</v>
      </c>
      <c r="AD313" s="314">
        <f t="shared" si="223"/>
        <v>8.86420230326595E-2</v>
      </c>
      <c r="AE313" s="314">
        <f t="shared" si="224"/>
        <v>2.9460378434552289E-2</v>
      </c>
      <c r="AF313" s="128">
        <f t="shared" si="225"/>
        <v>0.75055224899274187</v>
      </c>
      <c r="AG313" s="129">
        <f t="shared" si="226"/>
        <v>0.24944775100725819</v>
      </c>
      <c r="AH313" s="82">
        <v>1991</v>
      </c>
      <c r="AI313" s="82" t="s">
        <v>478</v>
      </c>
      <c r="AJ313" s="82" t="s">
        <v>14</v>
      </c>
      <c r="AK313" s="82" t="s">
        <v>283</v>
      </c>
      <c r="AL313" s="506" t="s">
        <v>313</v>
      </c>
      <c r="AM313" s="124">
        <v>14.09952</v>
      </c>
      <c r="AN313" s="125">
        <v>13.187749999999999</v>
      </c>
      <c r="AO313" s="126">
        <v>12.75038</v>
      </c>
      <c r="AP313" s="124">
        <f t="shared" si="227"/>
        <v>1.3491400000000002</v>
      </c>
      <c r="AQ313" s="125">
        <f t="shared" si="228"/>
        <v>0.91177000000000064</v>
      </c>
      <c r="AR313" s="126">
        <f t="shared" si="228"/>
        <v>0.43736999999999959</v>
      </c>
      <c r="AS313" s="314">
        <f t="shared" si="229"/>
        <v>9.5686945371189963E-2</v>
      </c>
      <c r="AT313" s="314">
        <f t="shared" si="230"/>
        <v>6.466674042804299E-2</v>
      </c>
      <c r="AU313" s="314">
        <f t="shared" si="231"/>
        <v>3.1020204943146973E-2</v>
      </c>
      <c r="AV313" s="128">
        <f t="shared" si="232"/>
        <v>0.67581570481936681</v>
      </c>
      <c r="AW313" s="129">
        <f t="shared" si="233"/>
        <v>0.32418429518063324</v>
      </c>
      <c r="AX313" s="82">
        <v>1991</v>
      </c>
      <c r="AY313" s="82" t="s">
        <v>478</v>
      </c>
      <c r="AZ313" s="82" t="s">
        <v>14</v>
      </c>
      <c r="BA313" s="82" t="s">
        <v>283</v>
      </c>
      <c r="BB313" s="506" t="s">
        <v>313</v>
      </c>
      <c r="BC313" s="124">
        <v>33.822789999999998</v>
      </c>
      <c r="BD313" s="125">
        <v>29.089410000000001</v>
      </c>
      <c r="BE313" s="126">
        <v>28.778690000000001</v>
      </c>
      <c r="BF313" s="124">
        <f t="shared" si="234"/>
        <v>5.0440999999999967</v>
      </c>
      <c r="BG313" s="125">
        <f t="shared" si="235"/>
        <v>4.7333799999999968</v>
      </c>
      <c r="BH313" s="126">
        <f t="shared" si="235"/>
        <v>0.31071999999999989</v>
      </c>
      <c r="BI313" s="314">
        <f t="shared" si="236"/>
        <v>0.14913317322432587</v>
      </c>
      <c r="BJ313" s="314">
        <f t="shared" si="237"/>
        <v>0.13994646804713617</v>
      </c>
      <c r="BK313" s="314">
        <f t="shared" si="238"/>
        <v>9.1867051771896968E-3</v>
      </c>
      <c r="BL313" s="128">
        <f t="shared" si="239"/>
        <v>0.93839931801510679</v>
      </c>
      <c r="BM313" s="129">
        <f t="shared" si="240"/>
        <v>6.1600681984893262E-2</v>
      </c>
    </row>
    <row r="314" spans="1:65" ht="11.45" customHeight="1">
      <c r="A314" s="663">
        <v>1986</v>
      </c>
      <c r="B314" s="87" t="s">
        <v>519</v>
      </c>
      <c r="C314" s="82" t="s">
        <v>478</v>
      </c>
      <c r="D314" s="82" t="s">
        <v>16</v>
      </c>
      <c r="E314" s="82" t="s">
        <v>284</v>
      </c>
      <c r="F314" s="506" t="s">
        <v>313</v>
      </c>
      <c r="G314" s="124">
        <v>11.86337</v>
      </c>
      <c r="H314" s="125">
        <v>11.509259999999999</v>
      </c>
      <c r="I314" s="126">
        <v>11.27543</v>
      </c>
      <c r="J314" s="124">
        <f t="shared" si="213"/>
        <v>0.58793999999999969</v>
      </c>
      <c r="K314" s="125">
        <f t="shared" si="214"/>
        <v>0.35411000000000037</v>
      </c>
      <c r="L314" s="126">
        <f t="shared" si="214"/>
        <v>0.23382999999999932</v>
      </c>
      <c r="M314" s="314">
        <f t="shared" si="215"/>
        <v>4.9559273629668443E-2</v>
      </c>
      <c r="N314" s="314">
        <f t="shared" si="216"/>
        <v>2.984902266388053E-2</v>
      </c>
      <c r="O314" s="314">
        <f t="shared" si="217"/>
        <v>1.971025096578791E-2</v>
      </c>
      <c r="P314" s="128">
        <f t="shared" si="218"/>
        <v>0.60228934925332611</v>
      </c>
      <c r="Q314" s="129">
        <f t="shared" si="219"/>
        <v>0.39771065074667389</v>
      </c>
      <c r="R314" s="82">
        <v>1986</v>
      </c>
      <c r="S314" s="82" t="s">
        <v>478</v>
      </c>
      <c r="T314" s="82" t="s">
        <v>16</v>
      </c>
      <c r="U314" s="82" t="s">
        <v>284</v>
      </c>
      <c r="V314" s="506" t="s">
        <v>313</v>
      </c>
      <c r="W314" s="124">
        <v>9.7461190000000002</v>
      </c>
      <c r="X314" s="125">
        <v>9.4428629999999991</v>
      </c>
      <c r="Y314" s="126">
        <v>9.2492999999999999</v>
      </c>
      <c r="Z314" s="124">
        <f t="shared" si="220"/>
        <v>0.49681900000000034</v>
      </c>
      <c r="AA314" s="125">
        <f t="shared" si="221"/>
        <v>0.30325600000000108</v>
      </c>
      <c r="AB314" s="126">
        <f t="shared" si="221"/>
        <v>0.19356299999999926</v>
      </c>
      <c r="AC314" s="314">
        <f t="shared" si="222"/>
        <v>5.0976085968168494E-2</v>
      </c>
      <c r="AD314" s="314">
        <f t="shared" si="223"/>
        <v>3.1115565077750547E-2</v>
      </c>
      <c r="AE314" s="314">
        <f t="shared" si="224"/>
        <v>1.9860520890417947E-2</v>
      </c>
      <c r="AF314" s="128">
        <f t="shared" si="225"/>
        <v>0.61039533512204824</v>
      </c>
      <c r="AG314" s="129">
        <f t="shared" si="226"/>
        <v>0.38960466487795181</v>
      </c>
      <c r="AH314" s="82">
        <v>1986</v>
      </c>
      <c r="AI314" s="82" t="s">
        <v>478</v>
      </c>
      <c r="AJ314" s="82" t="s">
        <v>16</v>
      </c>
      <c r="AK314" s="82" t="s">
        <v>284</v>
      </c>
      <c r="AL314" s="506" t="s">
        <v>313</v>
      </c>
      <c r="AM314" s="124">
        <v>12.261699999999999</v>
      </c>
      <c r="AN314" s="125">
        <v>11.910600000000001</v>
      </c>
      <c r="AO314" s="126">
        <v>11.65207</v>
      </c>
      <c r="AP314" s="124">
        <f t="shared" si="227"/>
        <v>0.60962999999999923</v>
      </c>
      <c r="AQ314" s="125">
        <f t="shared" si="228"/>
        <v>0.35109999999999886</v>
      </c>
      <c r="AR314" s="126">
        <f t="shared" si="228"/>
        <v>0.25853000000000037</v>
      </c>
      <c r="AS314" s="314">
        <f t="shared" si="229"/>
        <v>4.9718228304394922E-2</v>
      </c>
      <c r="AT314" s="314">
        <f t="shared" si="230"/>
        <v>2.8633876216185267E-2</v>
      </c>
      <c r="AU314" s="314">
        <f t="shared" si="231"/>
        <v>2.1084352088209659E-2</v>
      </c>
      <c r="AV314" s="128">
        <f t="shared" si="232"/>
        <v>0.5759231008972644</v>
      </c>
      <c r="AW314" s="129">
        <f t="shared" si="233"/>
        <v>0.4240768991027356</v>
      </c>
      <c r="AX314" s="82">
        <v>1986</v>
      </c>
      <c r="AY314" s="82" t="s">
        <v>478</v>
      </c>
      <c r="AZ314" s="82" t="s">
        <v>16</v>
      </c>
      <c r="BA314" s="82" t="s">
        <v>284</v>
      </c>
      <c r="BB314" s="506" t="s">
        <v>313</v>
      </c>
      <c r="BC314" s="124">
        <v>26.154140000000002</v>
      </c>
      <c r="BD314" s="125">
        <v>24.646070000000002</v>
      </c>
      <c r="BE314" s="126">
        <v>24.304310000000001</v>
      </c>
      <c r="BF314" s="124">
        <f t="shared" si="234"/>
        <v>1.8498300000000008</v>
      </c>
      <c r="BG314" s="125">
        <f t="shared" si="235"/>
        <v>1.50807</v>
      </c>
      <c r="BH314" s="126">
        <f t="shared" si="235"/>
        <v>0.34176000000000073</v>
      </c>
      <c r="BI314" s="314">
        <f t="shared" si="236"/>
        <v>7.0727999467770711E-2</v>
      </c>
      <c r="BJ314" s="314">
        <f t="shared" si="237"/>
        <v>5.7660852163366867E-2</v>
      </c>
      <c r="BK314" s="314">
        <f t="shared" si="238"/>
        <v>1.3067147304403842E-2</v>
      </c>
      <c r="BL314" s="128">
        <f t="shared" si="239"/>
        <v>0.81524788764372913</v>
      </c>
      <c r="BM314" s="129">
        <f t="shared" si="240"/>
        <v>0.1847521123562709</v>
      </c>
    </row>
    <row r="315" spans="1:65" ht="11.45" customHeight="1">
      <c r="A315" s="662">
        <v>1981</v>
      </c>
      <c r="B315" s="91" t="s">
        <v>519</v>
      </c>
      <c r="C315" s="121" t="s">
        <v>478</v>
      </c>
      <c r="D315" s="121" t="s">
        <v>18</v>
      </c>
      <c r="E315" s="121" t="s">
        <v>285</v>
      </c>
      <c r="F315" s="507" t="s">
        <v>313</v>
      </c>
      <c r="G315" s="337">
        <v>12.15526</v>
      </c>
      <c r="H315" s="338">
        <v>11.94098</v>
      </c>
      <c r="I315" s="525">
        <v>11.78748</v>
      </c>
      <c r="J315" s="337">
        <f t="shared" si="213"/>
        <v>0.36777999999999977</v>
      </c>
      <c r="K315" s="338">
        <f t="shared" si="214"/>
        <v>0.21428000000000047</v>
      </c>
      <c r="L315" s="525">
        <f t="shared" si="214"/>
        <v>0.1534999999999993</v>
      </c>
      <c r="M315" s="341">
        <f t="shared" si="215"/>
        <v>3.02568599931223E-2</v>
      </c>
      <c r="N315" s="341">
        <f t="shared" si="216"/>
        <v>1.7628582194046071E-2</v>
      </c>
      <c r="O315" s="341">
        <f t="shared" si="217"/>
        <v>1.2628277799076227E-2</v>
      </c>
      <c r="P315" s="526">
        <f t="shared" si="218"/>
        <v>0.58263092065909128</v>
      </c>
      <c r="Q315" s="527">
        <f t="shared" si="219"/>
        <v>0.41736907934090867</v>
      </c>
      <c r="R315" s="121">
        <v>1981</v>
      </c>
      <c r="S315" s="121" t="s">
        <v>478</v>
      </c>
      <c r="T315" s="121" t="s">
        <v>18</v>
      </c>
      <c r="U315" s="121" t="s">
        <v>285</v>
      </c>
      <c r="V315" s="507" t="s">
        <v>313</v>
      </c>
      <c r="W315" s="337">
        <v>9.8700670000000006</v>
      </c>
      <c r="X315" s="338">
        <v>9.6765139999999992</v>
      </c>
      <c r="Y315" s="525">
        <v>9.5462740000000004</v>
      </c>
      <c r="Z315" s="337">
        <f t="shared" si="220"/>
        <v>0.32379300000000022</v>
      </c>
      <c r="AA315" s="338">
        <f t="shared" si="221"/>
        <v>0.19355300000000142</v>
      </c>
      <c r="AB315" s="525">
        <f t="shared" si="221"/>
        <v>0.1302399999999988</v>
      </c>
      <c r="AC315" s="341">
        <f t="shared" si="222"/>
        <v>3.2805552383788295E-2</v>
      </c>
      <c r="AD315" s="341">
        <f t="shared" si="223"/>
        <v>1.9610099911176022E-2</v>
      </c>
      <c r="AE315" s="341">
        <f t="shared" si="224"/>
        <v>1.3195452472612272E-2</v>
      </c>
      <c r="AF315" s="526">
        <f t="shared" si="225"/>
        <v>0.59776770961695058</v>
      </c>
      <c r="AG315" s="527">
        <f t="shared" si="226"/>
        <v>0.40223229038304942</v>
      </c>
      <c r="AH315" s="121">
        <v>1981</v>
      </c>
      <c r="AI315" s="121" t="s">
        <v>478</v>
      </c>
      <c r="AJ315" s="121" t="s">
        <v>18</v>
      </c>
      <c r="AK315" s="121" t="s">
        <v>285</v>
      </c>
      <c r="AL315" s="507" t="s">
        <v>313</v>
      </c>
      <c r="AM315" s="337">
        <v>12.01684</v>
      </c>
      <c r="AN315" s="338">
        <v>11.793200000000001</v>
      </c>
      <c r="AO315" s="525">
        <v>11.62506</v>
      </c>
      <c r="AP315" s="337">
        <f t="shared" si="227"/>
        <v>0.39178000000000068</v>
      </c>
      <c r="AQ315" s="338">
        <f t="shared" si="228"/>
        <v>0.22363999999999962</v>
      </c>
      <c r="AR315" s="525">
        <f t="shared" si="228"/>
        <v>0.16814000000000107</v>
      </c>
      <c r="AS315" s="341">
        <f t="shared" si="229"/>
        <v>3.2602581044600801E-2</v>
      </c>
      <c r="AT315" s="341">
        <f t="shared" si="230"/>
        <v>1.8610549861694057E-2</v>
      </c>
      <c r="AU315" s="341">
        <f t="shared" si="231"/>
        <v>1.3992031182906742E-2</v>
      </c>
      <c r="AV315" s="526">
        <f t="shared" si="232"/>
        <v>0.57083056817601519</v>
      </c>
      <c r="AW315" s="527">
        <f t="shared" si="233"/>
        <v>0.42916943182398481</v>
      </c>
      <c r="AX315" s="121">
        <v>1981</v>
      </c>
      <c r="AY315" s="121" t="s">
        <v>478</v>
      </c>
      <c r="AZ315" s="121" t="s">
        <v>18</v>
      </c>
      <c r="BA315" s="121" t="s">
        <v>285</v>
      </c>
      <c r="BB315" s="507" t="s">
        <v>313</v>
      </c>
      <c r="BC315" s="337">
        <v>26.011679999999998</v>
      </c>
      <c r="BD315" s="338">
        <v>25.244420000000002</v>
      </c>
      <c r="BE315" s="525">
        <v>25.144580000000001</v>
      </c>
      <c r="BF315" s="337">
        <f t="shared" si="234"/>
        <v>0.8670999999999971</v>
      </c>
      <c r="BG315" s="338">
        <f t="shared" si="235"/>
        <v>0.76725999999999672</v>
      </c>
      <c r="BH315" s="525">
        <f t="shared" si="235"/>
        <v>9.9840000000000373E-2</v>
      </c>
      <c r="BI315" s="341">
        <f t="shared" si="236"/>
        <v>3.3335024881130215E-2</v>
      </c>
      <c r="BJ315" s="341">
        <f t="shared" si="237"/>
        <v>2.9496749152688205E-2</v>
      </c>
      <c r="BK315" s="341">
        <f t="shared" si="238"/>
        <v>3.8382757284420067E-3</v>
      </c>
      <c r="BL315" s="526">
        <f t="shared" si="239"/>
        <v>0.88485757121439201</v>
      </c>
      <c r="BM315" s="527">
        <f t="shared" si="240"/>
        <v>0.11514242878560801</v>
      </c>
    </row>
    <row r="316" spans="1:65" ht="11.45" customHeight="1">
      <c r="A316" s="663">
        <v>2013</v>
      </c>
      <c r="B316" s="87" t="s">
        <v>512</v>
      </c>
      <c r="C316" s="82" t="s">
        <v>479</v>
      </c>
      <c r="D316" s="82" t="s">
        <v>20</v>
      </c>
      <c r="E316" s="82" t="s">
        <v>286</v>
      </c>
      <c r="F316" s="506" t="s">
        <v>313</v>
      </c>
      <c r="G316" s="124">
        <v>40.465560000000004</v>
      </c>
      <c r="H316" s="125">
        <v>13.999879999999999</v>
      </c>
      <c r="I316" s="126">
        <v>16.255510000000001</v>
      </c>
      <c r="J316" s="124">
        <f t="shared" si="213"/>
        <v>24.210050000000003</v>
      </c>
      <c r="K316" s="125">
        <f t="shared" si="214"/>
        <v>26.465680000000006</v>
      </c>
      <c r="L316" s="126">
        <f t="shared" si="214"/>
        <v>-2.2556300000000018</v>
      </c>
      <c r="M316" s="127">
        <f t="shared" si="215"/>
        <v>0.59828777854550885</v>
      </c>
      <c r="N316" s="127">
        <f t="shared" si="216"/>
        <v>0.65402974776575451</v>
      </c>
      <c r="O316" s="127">
        <f t="shared" si="217"/>
        <v>-5.5741969220245602E-2</v>
      </c>
      <c r="P316" s="128">
        <f t="shared" si="218"/>
        <v>1.093169159088891</v>
      </c>
      <c r="Q316" s="129">
        <f t="shared" si="219"/>
        <v>-9.3169159088890841E-2</v>
      </c>
      <c r="R316" s="82">
        <v>2013</v>
      </c>
      <c r="S316" s="82" t="s">
        <v>479</v>
      </c>
      <c r="T316" s="82" t="s">
        <v>20</v>
      </c>
      <c r="U316" s="82" t="s">
        <v>286</v>
      </c>
      <c r="V316" s="506" t="s">
        <v>313</v>
      </c>
      <c r="W316" s="124">
        <v>27.854109999999999</v>
      </c>
      <c r="X316" s="125">
        <v>12.69774</v>
      </c>
      <c r="Y316" s="126">
        <v>14.9397</v>
      </c>
      <c r="Z316" s="124">
        <f t="shared" si="220"/>
        <v>12.914409999999998</v>
      </c>
      <c r="AA316" s="125">
        <f t="shared" si="221"/>
        <v>15.156369999999999</v>
      </c>
      <c r="AB316" s="126">
        <f t="shared" si="221"/>
        <v>-2.2419600000000006</v>
      </c>
      <c r="AC316" s="127">
        <f t="shared" si="222"/>
        <v>0.46364468295702138</v>
      </c>
      <c r="AD316" s="127">
        <f t="shared" si="223"/>
        <v>0.54413406136473219</v>
      </c>
      <c r="AE316" s="127">
        <f t="shared" si="224"/>
        <v>-8.0489378407710768E-2</v>
      </c>
      <c r="AF316" s="128">
        <f t="shared" si="225"/>
        <v>1.1736014266234385</v>
      </c>
      <c r="AG316" s="129">
        <f t="shared" si="226"/>
        <v>-0.17360142662343853</v>
      </c>
      <c r="AH316" s="82">
        <v>2013</v>
      </c>
      <c r="AI316" s="82" t="s">
        <v>479</v>
      </c>
      <c r="AJ316" s="82" t="s">
        <v>20</v>
      </c>
      <c r="AK316" s="82" t="s">
        <v>286</v>
      </c>
      <c r="AL316" s="506" t="s">
        <v>313</v>
      </c>
      <c r="AM316" s="124">
        <v>40.573950000000004</v>
      </c>
      <c r="AN316" s="125">
        <v>15.42085</v>
      </c>
      <c r="AO316" s="126">
        <v>18.648040000000002</v>
      </c>
      <c r="AP316" s="124">
        <f t="shared" si="227"/>
        <v>21.925910000000002</v>
      </c>
      <c r="AQ316" s="125">
        <f t="shared" si="228"/>
        <v>25.153100000000002</v>
      </c>
      <c r="AR316" s="126">
        <f t="shared" si="228"/>
        <v>-3.227190000000002</v>
      </c>
      <c r="AS316" s="127">
        <f t="shared" si="229"/>
        <v>0.54039377482350126</v>
      </c>
      <c r="AT316" s="127">
        <f t="shared" si="230"/>
        <v>0.61993224716844186</v>
      </c>
      <c r="AU316" s="127">
        <f t="shared" si="231"/>
        <v>-7.9538472344940575E-2</v>
      </c>
      <c r="AV316" s="128">
        <f t="shared" si="232"/>
        <v>1.1471861373142551</v>
      </c>
      <c r="AW316" s="129">
        <f t="shared" si="233"/>
        <v>-0.14718613731425523</v>
      </c>
      <c r="AX316" s="82">
        <v>2013</v>
      </c>
      <c r="AY316" s="82" t="s">
        <v>479</v>
      </c>
      <c r="AZ316" s="82" t="s">
        <v>20</v>
      </c>
      <c r="BA316" s="82" t="s">
        <v>286</v>
      </c>
      <c r="BB316" s="506" t="s">
        <v>313</v>
      </c>
      <c r="BC316" s="124">
        <v>86.043670000000006</v>
      </c>
      <c r="BD316" s="125">
        <v>16.987390000000001</v>
      </c>
      <c r="BE316" s="126">
        <v>18.108270000000001</v>
      </c>
      <c r="BF316" s="124">
        <f t="shared" si="234"/>
        <v>67.935400000000001</v>
      </c>
      <c r="BG316" s="125">
        <f t="shared" si="235"/>
        <v>69.056280000000001</v>
      </c>
      <c r="BH316" s="126">
        <f t="shared" si="235"/>
        <v>-1.1208799999999997</v>
      </c>
      <c r="BI316" s="127">
        <f t="shared" si="236"/>
        <v>0.78954558772307126</v>
      </c>
      <c r="BJ316" s="127">
        <f t="shared" si="237"/>
        <v>0.80257246117000813</v>
      </c>
      <c r="BK316" s="127">
        <f t="shared" si="238"/>
        <v>-1.3026873446936881E-2</v>
      </c>
      <c r="BL316" s="128">
        <f t="shared" si="239"/>
        <v>1.0164992036552372</v>
      </c>
      <c r="BM316" s="129">
        <f t="shared" si="240"/>
        <v>-1.6499203655237177E-2</v>
      </c>
    </row>
    <row r="317" spans="1:65" ht="11.45" customHeight="1">
      <c r="A317" s="663">
        <v>2010</v>
      </c>
      <c r="B317" s="87" t="s">
        <v>512</v>
      </c>
      <c r="C317" s="82" t="s">
        <v>479</v>
      </c>
      <c r="D317" s="82" t="s">
        <v>4</v>
      </c>
      <c r="E317" s="82" t="s">
        <v>287</v>
      </c>
      <c r="F317" s="506" t="s">
        <v>313</v>
      </c>
      <c r="G317" s="124">
        <v>39.931570000000001</v>
      </c>
      <c r="H317" s="125">
        <v>14.98268</v>
      </c>
      <c r="I317" s="126">
        <v>17.176449999999999</v>
      </c>
      <c r="J317" s="124">
        <f t="shared" si="213"/>
        <v>22.755120000000002</v>
      </c>
      <c r="K317" s="125">
        <f t="shared" si="214"/>
        <v>24.948889999999999</v>
      </c>
      <c r="L317" s="126">
        <f t="shared" si="214"/>
        <v>-2.1937699999999989</v>
      </c>
      <c r="M317" s="127">
        <f t="shared" si="215"/>
        <v>0.56985287580728738</v>
      </c>
      <c r="N317" s="127">
        <f t="shared" si="216"/>
        <v>0.62479111139381693</v>
      </c>
      <c r="O317" s="127">
        <f t="shared" si="217"/>
        <v>-5.4938235586529625E-2</v>
      </c>
      <c r="P317" s="128">
        <f t="shared" si="218"/>
        <v>1.0964077535077819</v>
      </c>
      <c r="Q317" s="129">
        <f t="shared" si="219"/>
        <v>-9.6407753507781926E-2</v>
      </c>
      <c r="R317" s="82">
        <v>2010</v>
      </c>
      <c r="S317" s="82" t="s">
        <v>479</v>
      </c>
      <c r="T317" s="82" t="s">
        <v>4</v>
      </c>
      <c r="U317" s="82" t="s">
        <v>287</v>
      </c>
      <c r="V317" s="506" t="s">
        <v>313</v>
      </c>
      <c r="W317" s="124">
        <v>28.477340000000002</v>
      </c>
      <c r="X317" s="125">
        <v>13.52782</v>
      </c>
      <c r="Y317" s="126">
        <v>15.758940000000001</v>
      </c>
      <c r="Z317" s="124">
        <f t="shared" si="220"/>
        <v>12.718400000000001</v>
      </c>
      <c r="AA317" s="125">
        <f t="shared" si="221"/>
        <v>14.949520000000001</v>
      </c>
      <c r="AB317" s="126">
        <f t="shared" si="221"/>
        <v>-2.2311200000000007</v>
      </c>
      <c r="AC317" s="127">
        <f t="shared" si="222"/>
        <v>0.44661474702342285</v>
      </c>
      <c r="AD317" s="127">
        <f t="shared" si="223"/>
        <v>0.52496195220480568</v>
      </c>
      <c r="AE317" s="127">
        <f t="shared" si="224"/>
        <v>-7.8347205181382829E-2</v>
      </c>
      <c r="AF317" s="128">
        <f t="shared" si="225"/>
        <v>1.175424581708391</v>
      </c>
      <c r="AG317" s="129">
        <f t="shared" si="226"/>
        <v>-0.17542458170839104</v>
      </c>
      <c r="AH317" s="82">
        <v>2010</v>
      </c>
      <c r="AI317" s="82" t="s">
        <v>479</v>
      </c>
      <c r="AJ317" s="82" t="s">
        <v>4</v>
      </c>
      <c r="AK317" s="82" t="s">
        <v>287</v>
      </c>
      <c r="AL317" s="506" t="s">
        <v>313</v>
      </c>
      <c r="AM317" s="124">
        <v>37.485439999999997</v>
      </c>
      <c r="AN317" s="125">
        <v>16.538440000000001</v>
      </c>
      <c r="AO317" s="126">
        <v>19.129799999999999</v>
      </c>
      <c r="AP317" s="124">
        <f t="shared" si="227"/>
        <v>18.355639999999998</v>
      </c>
      <c r="AQ317" s="125">
        <f t="shared" si="228"/>
        <v>20.946999999999996</v>
      </c>
      <c r="AR317" s="126">
        <f t="shared" si="228"/>
        <v>-2.5913599999999981</v>
      </c>
      <c r="AS317" s="127">
        <f t="shared" si="229"/>
        <v>0.48967385736968805</v>
      </c>
      <c r="AT317" s="127">
        <f t="shared" si="230"/>
        <v>0.55880363148998646</v>
      </c>
      <c r="AU317" s="127">
        <f t="shared" si="231"/>
        <v>-6.9129774120298401E-2</v>
      </c>
      <c r="AV317" s="128">
        <f t="shared" si="232"/>
        <v>1.1411751374509413</v>
      </c>
      <c r="AW317" s="129">
        <f t="shared" si="233"/>
        <v>-0.14117513745094143</v>
      </c>
      <c r="AX317" s="82">
        <v>2010</v>
      </c>
      <c r="AY317" s="82" t="s">
        <v>479</v>
      </c>
      <c r="AZ317" s="82" t="s">
        <v>4</v>
      </c>
      <c r="BA317" s="82" t="s">
        <v>287</v>
      </c>
      <c r="BB317" s="506" t="s">
        <v>313</v>
      </c>
      <c r="BC317" s="124">
        <v>87.637799999999999</v>
      </c>
      <c r="BD317" s="125">
        <v>18.60717</v>
      </c>
      <c r="BE317" s="126">
        <v>20.137090000000001</v>
      </c>
      <c r="BF317" s="124">
        <f t="shared" si="234"/>
        <v>67.500709999999998</v>
      </c>
      <c r="BG317" s="125">
        <f t="shared" si="235"/>
        <v>69.030630000000002</v>
      </c>
      <c r="BH317" s="126">
        <f t="shared" si="235"/>
        <v>-1.5299200000000006</v>
      </c>
      <c r="BI317" s="127">
        <f t="shared" si="236"/>
        <v>0.77022369342909114</v>
      </c>
      <c r="BJ317" s="127">
        <f t="shared" si="237"/>
        <v>0.78768100066409708</v>
      </c>
      <c r="BK317" s="127">
        <f t="shared" si="238"/>
        <v>-1.7457307235005905E-2</v>
      </c>
      <c r="BL317" s="128">
        <f t="shared" si="239"/>
        <v>1.0226652430767025</v>
      </c>
      <c r="BM317" s="129">
        <f t="shared" si="240"/>
        <v>-2.2665243076702462E-2</v>
      </c>
    </row>
    <row r="318" spans="1:65" ht="11.45" customHeight="1">
      <c r="A318" s="663">
        <v>2007</v>
      </c>
      <c r="B318" s="87" t="s">
        <v>512</v>
      </c>
      <c r="C318" s="82" t="s">
        <v>479</v>
      </c>
      <c r="D318" s="82" t="s">
        <v>6</v>
      </c>
      <c r="E318" s="82" t="s">
        <v>288</v>
      </c>
      <c r="F318" s="506" t="s">
        <v>313</v>
      </c>
      <c r="G318" s="124">
        <v>37.794150000000002</v>
      </c>
      <c r="H318" s="125">
        <v>17.06776</v>
      </c>
      <c r="I318" s="126">
        <v>19.485230000000001</v>
      </c>
      <c r="J318" s="124">
        <f t="shared" si="213"/>
        <v>18.308920000000001</v>
      </c>
      <c r="K318" s="125">
        <f t="shared" si="214"/>
        <v>20.726390000000002</v>
      </c>
      <c r="L318" s="126">
        <f t="shared" si="214"/>
        <v>-2.4174700000000016</v>
      </c>
      <c r="M318" s="127">
        <f t="shared" si="215"/>
        <v>0.48443793550059994</v>
      </c>
      <c r="N318" s="127">
        <f t="shared" si="216"/>
        <v>0.54840206751573994</v>
      </c>
      <c r="O318" s="127">
        <f t="shared" si="217"/>
        <v>-6.3964132015139952E-2</v>
      </c>
      <c r="P318" s="128">
        <f t="shared" si="218"/>
        <v>1.1320378263709712</v>
      </c>
      <c r="Q318" s="129">
        <f t="shared" si="219"/>
        <v>-0.13203782637097117</v>
      </c>
      <c r="R318" s="82">
        <v>2007</v>
      </c>
      <c r="S318" s="82" t="s">
        <v>479</v>
      </c>
      <c r="T318" s="82" t="s">
        <v>6</v>
      </c>
      <c r="U318" s="82" t="s">
        <v>288</v>
      </c>
      <c r="V318" s="506" t="s">
        <v>313</v>
      </c>
      <c r="W318" s="124">
        <v>26.10134</v>
      </c>
      <c r="X318" s="125">
        <v>13.812340000000001</v>
      </c>
      <c r="Y318" s="126">
        <v>16.211490000000001</v>
      </c>
      <c r="Z318" s="124">
        <f t="shared" si="220"/>
        <v>9.8898499999999991</v>
      </c>
      <c r="AA318" s="125">
        <f t="shared" si="221"/>
        <v>12.289</v>
      </c>
      <c r="AB318" s="126">
        <f t="shared" si="221"/>
        <v>-2.3991500000000006</v>
      </c>
      <c r="AC318" s="127">
        <f t="shared" si="222"/>
        <v>0.37890200273242675</v>
      </c>
      <c r="AD318" s="127">
        <f t="shared" si="223"/>
        <v>0.47081873957429005</v>
      </c>
      <c r="AE318" s="127">
        <f t="shared" si="224"/>
        <v>-9.1916736841863314E-2</v>
      </c>
      <c r="AF318" s="128">
        <f t="shared" si="225"/>
        <v>1.2425870968720456</v>
      </c>
      <c r="AG318" s="129">
        <f t="shared" si="226"/>
        <v>-0.24258709687204566</v>
      </c>
      <c r="AH318" s="82">
        <v>2007</v>
      </c>
      <c r="AI318" s="82" t="s">
        <v>479</v>
      </c>
      <c r="AJ318" s="82" t="s">
        <v>6</v>
      </c>
      <c r="AK318" s="82" t="s">
        <v>288</v>
      </c>
      <c r="AL318" s="506" t="s">
        <v>313</v>
      </c>
      <c r="AM318" s="124">
        <v>36.586930000000002</v>
      </c>
      <c r="AN318" s="125">
        <v>20.77411</v>
      </c>
      <c r="AO318" s="126">
        <v>24.56636</v>
      </c>
      <c r="AP318" s="124">
        <f t="shared" si="227"/>
        <v>12.020570000000003</v>
      </c>
      <c r="AQ318" s="125">
        <f t="shared" si="228"/>
        <v>15.812820000000002</v>
      </c>
      <c r="AR318" s="126">
        <f t="shared" si="228"/>
        <v>-3.7922499999999992</v>
      </c>
      <c r="AS318" s="127">
        <f t="shared" si="229"/>
        <v>0.32854820013595026</v>
      </c>
      <c r="AT318" s="127">
        <f t="shared" si="230"/>
        <v>0.43219860206909955</v>
      </c>
      <c r="AU318" s="127">
        <f t="shared" si="231"/>
        <v>-0.10365040193314932</v>
      </c>
      <c r="AV318" s="128">
        <f t="shared" si="232"/>
        <v>1.315480047951137</v>
      </c>
      <c r="AW318" s="129">
        <f t="shared" si="233"/>
        <v>-0.31548004795113693</v>
      </c>
      <c r="AX318" s="82">
        <v>2007</v>
      </c>
      <c r="AY318" s="82" t="s">
        <v>479</v>
      </c>
      <c r="AZ318" s="82" t="s">
        <v>6</v>
      </c>
      <c r="BA318" s="82" t="s">
        <v>288</v>
      </c>
      <c r="BB318" s="506" t="s">
        <v>313</v>
      </c>
      <c r="BC318" s="124">
        <v>86.817170000000004</v>
      </c>
      <c r="BD318" s="125">
        <v>25.100439999999999</v>
      </c>
      <c r="BE318" s="126">
        <v>25.682220000000001</v>
      </c>
      <c r="BF318" s="124">
        <f t="shared" si="234"/>
        <v>61.134950000000003</v>
      </c>
      <c r="BG318" s="125">
        <f t="shared" si="235"/>
        <v>61.716730000000005</v>
      </c>
      <c r="BH318" s="126">
        <f t="shared" si="235"/>
        <v>-0.58178000000000196</v>
      </c>
      <c r="BI318" s="127">
        <f t="shared" si="236"/>
        <v>0.70418040578839414</v>
      </c>
      <c r="BJ318" s="127">
        <f t="shared" si="237"/>
        <v>0.71088161477735345</v>
      </c>
      <c r="BK318" s="127">
        <f t="shared" si="238"/>
        <v>-6.7012089889592341E-3</v>
      </c>
      <c r="BL318" s="128">
        <f t="shared" si="239"/>
        <v>1.0095163241321046</v>
      </c>
      <c r="BM318" s="129">
        <f t="shared" si="240"/>
        <v>-9.5163241321044988E-3</v>
      </c>
    </row>
    <row r="319" spans="1:65" ht="11.45" customHeight="1">
      <c r="A319" s="663">
        <v>2004</v>
      </c>
      <c r="B319" s="87" t="s">
        <v>512</v>
      </c>
      <c r="C319" s="82" t="s">
        <v>479</v>
      </c>
      <c r="D319" s="82" t="s">
        <v>8</v>
      </c>
      <c r="E319" s="82" t="s">
        <v>289</v>
      </c>
      <c r="F319" s="506" t="s">
        <v>313</v>
      </c>
      <c r="G319" s="124">
        <v>37.223179999999999</v>
      </c>
      <c r="H319" s="125">
        <v>14.13345</v>
      </c>
      <c r="I319" s="126">
        <v>19.036200000000001</v>
      </c>
      <c r="J319" s="124">
        <f t="shared" si="213"/>
        <v>18.186979999999998</v>
      </c>
      <c r="K319" s="125">
        <f t="shared" si="214"/>
        <v>23.089729999999999</v>
      </c>
      <c r="L319" s="126">
        <f t="shared" si="214"/>
        <v>-4.9027500000000011</v>
      </c>
      <c r="M319" s="127">
        <f t="shared" si="215"/>
        <v>0.48859286068519664</v>
      </c>
      <c r="N319" s="127">
        <f t="shared" si="216"/>
        <v>0.62030514319303187</v>
      </c>
      <c r="O319" s="127">
        <f t="shared" si="217"/>
        <v>-0.1317122825078352</v>
      </c>
      <c r="P319" s="128">
        <f t="shared" si="218"/>
        <v>1.2695747177376344</v>
      </c>
      <c r="Q319" s="129">
        <f t="shared" si="219"/>
        <v>-0.26957471773763436</v>
      </c>
      <c r="R319" s="82">
        <v>2004</v>
      </c>
      <c r="S319" s="82" t="s">
        <v>479</v>
      </c>
      <c r="T319" s="82" t="s">
        <v>8</v>
      </c>
      <c r="U319" s="82" t="s">
        <v>289</v>
      </c>
      <c r="V319" s="506" t="s">
        <v>313</v>
      </c>
      <c r="W319" s="124">
        <v>24.760770000000001</v>
      </c>
      <c r="X319" s="125">
        <v>11.01211</v>
      </c>
      <c r="Y319" s="126">
        <v>14.93892</v>
      </c>
      <c r="Z319" s="124">
        <f t="shared" si="220"/>
        <v>9.8218500000000013</v>
      </c>
      <c r="AA319" s="125">
        <f t="shared" si="221"/>
        <v>13.748660000000001</v>
      </c>
      <c r="AB319" s="126">
        <f t="shared" si="221"/>
        <v>-3.9268099999999997</v>
      </c>
      <c r="AC319" s="127">
        <f t="shared" si="222"/>
        <v>0.3966698127723815</v>
      </c>
      <c r="AD319" s="127">
        <f t="shared" si="223"/>
        <v>0.5552597920016219</v>
      </c>
      <c r="AE319" s="127">
        <f t="shared" si="224"/>
        <v>-0.15858997922924042</v>
      </c>
      <c r="AF319" s="128">
        <f t="shared" si="225"/>
        <v>1.3998034993407555</v>
      </c>
      <c r="AG319" s="129">
        <f t="shared" si="226"/>
        <v>-0.39980349934075549</v>
      </c>
      <c r="AH319" s="82">
        <v>2004</v>
      </c>
      <c r="AI319" s="82" t="s">
        <v>479</v>
      </c>
      <c r="AJ319" s="82" t="s">
        <v>8</v>
      </c>
      <c r="AK319" s="82" t="s">
        <v>289</v>
      </c>
      <c r="AL319" s="506" t="s">
        <v>313</v>
      </c>
      <c r="AM319" s="124">
        <v>36.576479999999997</v>
      </c>
      <c r="AN319" s="125">
        <v>18.263190000000002</v>
      </c>
      <c r="AO319" s="126">
        <v>23.75591</v>
      </c>
      <c r="AP319" s="124">
        <f t="shared" si="227"/>
        <v>12.820569999999996</v>
      </c>
      <c r="AQ319" s="125">
        <f t="shared" si="228"/>
        <v>18.313289999999995</v>
      </c>
      <c r="AR319" s="126">
        <f t="shared" si="228"/>
        <v>-5.4927199999999985</v>
      </c>
      <c r="AS319" s="127">
        <f t="shared" si="229"/>
        <v>0.35051404618487064</v>
      </c>
      <c r="AT319" s="127">
        <f t="shared" si="230"/>
        <v>0.5006848663403366</v>
      </c>
      <c r="AU319" s="127">
        <f t="shared" si="231"/>
        <v>-0.15017082015546601</v>
      </c>
      <c r="AV319" s="128">
        <f t="shared" si="232"/>
        <v>1.4284302492010885</v>
      </c>
      <c r="AW319" s="129">
        <f t="shared" si="233"/>
        <v>-0.42843024920108858</v>
      </c>
      <c r="AX319" s="82">
        <v>2004</v>
      </c>
      <c r="AY319" s="82" t="s">
        <v>479</v>
      </c>
      <c r="AZ319" s="82" t="s">
        <v>8</v>
      </c>
      <c r="BA319" s="82" t="s">
        <v>289</v>
      </c>
      <c r="BB319" s="506" t="s">
        <v>313</v>
      </c>
      <c r="BC319" s="124">
        <v>87.193529999999996</v>
      </c>
      <c r="BD319" s="125">
        <v>20.54372</v>
      </c>
      <c r="BE319" s="126">
        <v>28.448350000000001</v>
      </c>
      <c r="BF319" s="124">
        <f t="shared" si="234"/>
        <v>58.745179999999991</v>
      </c>
      <c r="BG319" s="125">
        <f t="shared" si="235"/>
        <v>66.649810000000002</v>
      </c>
      <c r="BH319" s="126">
        <f t="shared" si="235"/>
        <v>-7.9046300000000009</v>
      </c>
      <c r="BI319" s="127">
        <f t="shared" si="236"/>
        <v>0.67373324603327789</v>
      </c>
      <c r="BJ319" s="127">
        <f t="shared" si="237"/>
        <v>0.76438939907582604</v>
      </c>
      <c r="BK319" s="127">
        <f t="shared" si="238"/>
        <v>-9.065615304254801E-2</v>
      </c>
      <c r="BL319" s="128">
        <f t="shared" si="239"/>
        <v>1.1345579330934046</v>
      </c>
      <c r="BM319" s="129">
        <f t="shared" si="240"/>
        <v>-0.13455793309340447</v>
      </c>
    </row>
    <row r="320" spans="1:65" ht="11.45" customHeight="1">
      <c r="A320" s="663">
        <v>1999</v>
      </c>
      <c r="B320" s="87" t="s">
        <v>512</v>
      </c>
      <c r="C320" s="82" t="s">
        <v>479</v>
      </c>
      <c r="D320" s="82" t="s">
        <v>10</v>
      </c>
      <c r="E320" s="82" t="s">
        <v>290</v>
      </c>
      <c r="F320" s="506" t="s">
        <v>313</v>
      </c>
      <c r="G320" s="124">
        <v>37.701439999999998</v>
      </c>
      <c r="H320" s="125">
        <v>16.709489999999999</v>
      </c>
      <c r="I320" s="126">
        <v>21.806349999999998</v>
      </c>
      <c r="J320" s="124">
        <f t="shared" si="213"/>
        <v>15.89509</v>
      </c>
      <c r="K320" s="125">
        <f t="shared" si="214"/>
        <v>20.991949999999999</v>
      </c>
      <c r="L320" s="126">
        <f t="shared" si="214"/>
        <v>-5.0968599999999995</v>
      </c>
      <c r="M320" s="127">
        <f t="shared" si="215"/>
        <v>0.42160432068377229</v>
      </c>
      <c r="N320" s="127">
        <f t="shared" si="216"/>
        <v>0.55679438238963819</v>
      </c>
      <c r="O320" s="127">
        <f t="shared" si="217"/>
        <v>-0.13519006170586587</v>
      </c>
      <c r="P320" s="128">
        <f t="shared" si="218"/>
        <v>1.3206562529686841</v>
      </c>
      <c r="Q320" s="129">
        <f t="shared" si="219"/>
        <v>-0.320656252968684</v>
      </c>
      <c r="R320" s="82">
        <v>1999</v>
      </c>
      <c r="S320" s="82" t="s">
        <v>479</v>
      </c>
      <c r="T320" s="82" t="s">
        <v>10</v>
      </c>
      <c r="U320" s="82" t="s">
        <v>290</v>
      </c>
      <c r="V320" s="506" t="s">
        <v>313</v>
      </c>
      <c r="W320" s="124">
        <v>26.0824</v>
      </c>
      <c r="X320" s="125">
        <v>12.38916</v>
      </c>
      <c r="Y320" s="126">
        <v>16.43403</v>
      </c>
      <c r="Z320" s="124">
        <f t="shared" si="220"/>
        <v>9.6483699999999999</v>
      </c>
      <c r="AA320" s="125">
        <f t="shared" si="221"/>
        <v>13.693239999999999</v>
      </c>
      <c r="AB320" s="126">
        <f t="shared" si="221"/>
        <v>-4.0448699999999995</v>
      </c>
      <c r="AC320" s="127">
        <f t="shared" si="222"/>
        <v>0.36991879581633591</v>
      </c>
      <c r="AD320" s="127">
        <f t="shared" si="223"/>
        <v>0.52499923319939878</v>
      </c>
      <c r="AE320" s="127">
        <f t="shared" si="224"/>
        <v>-0.1550804373830629</v>
      </c>
      <c r="AF320" s="128">
        <f t="shared" si="225"/>
        <v>1.4192283256135492</v>
      </c>
      <c r="AG320" s="129">
        <f t="shared" si="226"/>
        <v>-0.41922832561354917</v>
      </c>
      <c r="AH320" s="82">
        <v>1999</v>
      </c>
      <c r="AI320" s="82" t="s">
        <v>479</v>
      </c>
      <c r="AJ320" s="82" t="s">
        <v>10</v>
      </c>
      <c r="AK320" s="82" t="s">
        <v>290</v>
      </c>
      <c r="AL320" s="506" t="s">
        <v>313</v>
      </c>
      <c r="AM320" s="124">
        <v>36.82273</v>
      </c>
      <c r="AN320" s="125">
        <v>22.466000000000001</v>
      </c>
      <c r="AO320" s="126">
        <v>28.32987</v>
      </c>
      <c r="AP320" s="124">
        <f t="shared" si="227"/>
        <v>8.4928600000000003</v>
      </c>
      <c r="AQ320" s="125">
        <f t="shared" si="228"/>
        <v>14.356729999999999</v>
      </c>
      <c r="AR320" s="126">
        <f t="shared" si="228"/>
        <v>-5.8638699999999986</v>
      </c>
      <c r="AS320" s="127">
        <f t="shared" si="229"/>
        <v>0.23064178022650683</v>
      </c>
      <c r="AT320" s="127">
        <f t="shared" si="230"/>
        <v>0.38988771337703637</v>
      </c>
      <c r="AU320" s="127">
        <f t="shared" si="231"/>
        <v>-0.15924593315052954</v>
      </c>
      <c r="AV320" s="128">
        <f t="shared" si="232"/>
        <v>1.6904470343323683</v>
      </c>
      <c r="AW320" s="129">
        <f t="shared" si="233"/>
        <v>-0.69044703433236843</v>
      </c>
      <c r="AX320" s="82">
        <v>1999</v>
      </c>
      <c r="AY320" s="82" t="s">
        <v>479</v>
      </c>
      <c r="AZ320" s="82" t="s">
        <v>10</v>
      </c>
      <c r="BA320" s="82" t="s">
        <v>290</v>
      </c>
      <c r="BB320" s="506" t="s">
        <v>313</v>
      </c>
      <c r="BC320" s="124">
        <v>86.611949999999993</v>
      </c>
      <c r="BD320" s="125">
        <v>25.62227</v>
      </c>
      <c r="BE320" s="126">
        <v>33.856940000000002</v>
      </c>
      <c r="BF320" s="124">
        <f t="shared" si="234"/>
        <v>52.755009999999992</v>
      </c>
      <c r="BG320" s="125">
        <f t="shared" si="235"/>
        <v>60.989679999999993</v>
      </c>
      <c r="BH320" s="126">
        <f t="shared" si="235"/>
        <v>-8.2346700000000013</v>
      </c>
      <c r="BI320" s="127">
        <f t="shared" si="236"/>
        <v>0.60909620439211909</v>
      </c>
      <c r="BJ320" s="127">
        <f t="shared" si="237"/>
        <v>0.70417165298783824</v>
      </c>
      <c r="BK320" s="127">
        <f t="shared" si="238"/>
        <v>-9.5075448595719203E-2</v>
      </c>
      <c r="BL320" s="128">
        <f t="shared" si="239"/>
        <v>1.1560926630475477</v>
      </c>
      <c r="BM320" s="129">
        <f t="shared" si="240"/>
        <v>-0.15609266304754757</v>
      </c>
    </row>
    <row r="321" spans="1:65" ht="11.45" customHeight="1">
      <c r="A321" s="663">
        <v>1995</v>
      </c>
      <c r="B321" s="87" t="s">
        <v>512</v>
      </c>
      <c r="C321" s="82" t="s">
        <v>479</v>
      </c>
      <c r="D321" s="82" t="s">
        <v>12</v>
      </c>
      <c r="E321" s="82" t="s">
        <v>291</v>
      </c>
      <c r="F321" s="506" t="s">
        <v>313</v>
      </c>
      <c r="G321" s="124">
        <v>39.357509999999998</v>
      </c>
      <c r="H321" s="125">
        <v>18.606490000000001</v>
      </c>
      <c r="I321" s="126">
        <v>22.09412</v>
      </c>
      <c r="J321" s="124">
        <f t="shared" si="213"/>
        <v>17.263389999999998</v>
      </c>
      <c r="K321" s="125">
        <f t="shared" si="214"/>
        <v>20.751019999999997</v>
      </c>
      <c r="L321" s="126">
        <f t="shared" si="214"/>
        <v>-3.4876299999999993</v>
      </c>
      <c r="M321" s="127">
        <f t="shared" si="215"/>
        <v>0.43863013691669006</v>
      </c>
      <c r="N321" s="127">
        <f t="shared" si="216"/>
        <v>0.52724422861100706</v>
      </c>
      <c r="O321" s="127">
        <f t="shared" si="217"/>
        <v>-8.8614091694317026E-2</v>
      </c>
      <c r="P321" s="128">
        <f t="shared" si="218"/>
        <v>1.2020246313151703</v>
      </c>
      <c r="Q321" s="129">
        <f t="shared" si="219"/>
        <v>-0.20202463131517043</v>
      </c>
      <c r="R321" s="82">
        <v>1995</v>
      </c>
      <c r="S321" s="82" t="s">
        <v>479</v>
      </c>
      <c r="T321" s="82" t="s">
        <v>12</v>
      </c>
      <c r="U321" s="82" t="s">
        <v>291</v>
      </c>
      <c r="V321" s="506" t="s">
        <v>313</v>
      </c>
      <c r="W321" s="124">
        <v>28.389250000000001</v>
      </c>
      <c r="X321" s="125">
        <v>14.14625</v>
      </c>
      <c r="Y321" s="126">
        <v>16.91075</v>
      </c>
      <c r="Z321" s="124">
        <f t="shared" si="220"/>
        <v>11.4785</v>
      </c>
      <c r="AA321" s="125">
        <f t="shared" si="221"/>
        <v>14.243</v>
      </c>
      <c r="AB321" s="126">
        <f t="shared" si="221"/>
        <v>-2.7645</v>
      </c>
      <c r="AC321" s="127">
        <f t="shared" si="222"/>
        <v>0.40432558098576044</v>
      </c>
      <c r="AD321" s="127">
        <f t="shared" si="223"/>
        <v>0.50170399006666255</v>
      </c>
      <c r="AE321" s="127">
        <f t="shared" si="224"/>
        <v>-9.7378409080902104E-2</v>
      </c>
      <c r="AF321" s="128">
        <f t="shared" si="225"/>
        <v>1.2408415733763123</v>
      </c>
      <c r="AG321" s="129">
        <f t="shared" si="226"/>
        <v>-0.24084157337631223</v>
      </c>
      <c r="AH321" s="82">
        <v>1995</v>
      </c>
      <c r="AI321" s="82" t="s">
        <v>479</v>
      </c>
      <c r="AJ321" s="82" t="s">
        <v>12</v>
      </c>
      <c r="AK321" s="82" t="s">
        <v>291</v>
      </c>
      <c r="AL321" s="506" t="s">
        <v>313</v>
      </c>
      <c r="AM321" s="124">
        <v>38.623150000000003</v>
      </c>
      <c r="AN321" s="125">
        <v>26.028759999999998</v>
      </c>
      <c r="AO321" s="126">
        <v>30.166219999999999</v>
      </c>
      <c r="AP321" s="124">
        <f t="shared" si="227"/>
        <v>8.4569300000000034</v>
      </c>
      <c r="AQ321" s="125">
        <f t="shared" si="228"/>
        <v>12.594390000000004</v>
      </c>
      <c r="AR321" s="126">
        <f t="shared" si="228"/>
        <v>-4.1374600000000008</v>
      </c>
      <c r="AS321" s="127">
        <f t="shared" si="229"/>
        <v>0.21896013142377052</v>
      </c>
      <c r="AT321" s="127">
        <f t="shared" si="230"/>
        <v>0.32608396777580295</v>
      </c>
      <c r="AU321" s="127">
        <f t="shared" si="231"/>
        <v>-0.1071238363520324</v>
      </c>
      <c r="AV321" s="128">
        <f t="shared" si="232"/>
        <v>1.4892390028059828</v>
      </c>
      <c r="AW321" s="129">
        <f t="shared" si="233"/>
        <v>-0.4892390028059827</v>
      </c>
      <c r="AX321" s="82">
        <v>1995</v>
      </c>
      <c r="AY321" s="82" t="s">
        <v>479</v>
      </c>
      <c r="AZ321" s="82" t="s">
        <v>12</v>
      </c>
      <c r="BA321" s="82" t="s">
        <v>291</v>
      </c>
      <c r="BB321" s="506" t="s">
        <v>313</v>
      </c>
      <c r="BC321" s="124">
        <v>84.756349999999998</v>
      </c>
      <c r="BD321" s="125">
        <v>23.83747</v>
      </c>
      <c r="BE321" s="126">
        <v>29.121700000000001</v>
      </c>
      <c r="BF321" s="124">
        <f t="shared" si="234"/>
        <v>55.634649999999993</v>
      </c>
      <c r="BG321" s="125">
        <f t="shared" si="235"/>
        <v>60.918880000000001</v>
      </c>
      <c r="BH321" s="126">
        <f t="shared" si="235"/>
        <v>-5.2842300000000009</v>
      </c>
      <c r="BI321" s="127">
        <f t="shared" si="236"/>
        <v>0.65640686509034418</v>
      </c>
      <c r="BJ321" s="127">
        <f t="shared" si="237"/>
        <v>0.71875299018893568</v>
      </c>
      <c r="BK321" s="127">
        <f t="shared" si="238"/>
        <v>-6.2346125098591443E-2</v>
      </c>
      <c r="BL321" s="128">
        <f t="shared" si="239"/>
        <v>1.0949809156703603</v>
      </c>
      <c r="BM321" s="129">
        <f t="shared" si="240"/>
        <v>-9.4980915670360141E-2</v>
      </c>
    </row>
    <row r="322" spans="1:65" ht="11.45" customHeight="1">
      <c r="A322" s="663">
        <v>1994</v>
      </c>
      <c r="B322" s="87" t="s">
        <v>512</v>
      </c>
      <c r="C322" s="82" t="s">
        <v>479</v>
      </c>
      <c r="D322" s="82" t="s">
        <v>12</v>
      </c>
      <c r="E322" s="82" t="s">
        <v>292</v>
      </c>
      <c r="F322" s="506" t="s">
        <v>313</v>
      </c>
      <c r="G322" s="124">
        <v>38.251390000000001</v>
      </c>
      <c r="H322" s="125">
        <v>16.080369999999998</v>
      </c>
      <c r="I322" s="126">
        <v>19.966740000000001</v>
      </c>
      <c r="J322" s="124">
        <f t="shared" si="213"/>
        <v>18.284649999999999</v>
      </c>
      <c r="K322" s="125">
        <f t="shared" si="214"/>
        <v>22.171020000000002</v>
      </c>
      <c r="L322" s="126">
        <f t="shared" si="214"/>
        <v>-3.886370000000003</v>
      </c>
      <c r="M322" s="127">
        <f t="shared" si="215"/>
        <v>0.47801269444064642</v>
      </c>
      <c r="N322" s="127">
        <f t="shared" si="216"/>
        <v>0.57961344672703397</v>
      </c>
      <c r="O322" s="127">
        <f t="shared" si="217"/>
        <v>-0.10160075228638758</v>
      </c>
      <c r="P322" s="128">
        <f t="shared" si="218"/>
        <v>1.2125482303462196</v>
      </c>
      <c r="Q322" s="129">
        <f t="shared" si="219"/>
        <v>-0.21254823034621953</v>
      </c>
      <c r="R322" s="82">
        <v>1994</v>
      </c>
      <c r="S322" s="82" t="s">
        <v>479</v>
      </c>
      <c r="T322" s="82" t="s">
        <v>12</v>
      </c>
      <c r="U322" s="82" t="s">
        <v>292</v>
      </c>
      <c r="V322" s="506" t="s">
        <v>313</v>
      </c>
      <c r="W322" s="124">
        <v>27.11486</v>
      </c>
      <c r="X322" s="125">
        <v>11.92337</v>
      </c>
      <c r="Y322" s="126">
        <v>15.07269</v>
      </c>
      <c r="Z322" s="124">
        <f t="shared" si="220"/>
        <v>12.04217</v>
      </c>
      <c r="AA322" s="125">
        <f t="shared" si="221"/>
        <v>15.19149</v>
      </c>
      <c r="AB322" s="126">
        <f t="shared" si="221"/>
        <v>-3.1493199999999995</v>
      </c>
      <c r="AC322" s="127">
        <f t="shared" si="222"/>
        <v>0.44411698972445368</v>
      </c>
      <c r="AD322" s="127">
        <f t="shared" si="223"/>
        <v>0.56026437163975773</v>
      </c>
      <c r="AE322" s="127">
        <f t="shared" si="224"/>
        <v>-0.11614738191530398</v>
      </c>
      <c r="AF322" s="128">
        <f t="shared" si="225"/>
        <v>1.2615242933790172</v>
      </c>
      <c r="AG322" s="129">
        <f t="shared" si="226"/>
        <v>-0.26152429337901717</v>
      </c>
      <c r="AH322" s="82">
        <v>1994</v>
      </c>
      <c r="AI322" s="82" t="s">
        <v>479</v>
      </c>
      <c r="AJ322" s="82" t="s">
        <v>12</v>
      </c>
      <c r="AK322" s="82" t="s">
        <v>292</v>
      </c>
      <c r="AL322" s="506" t="s">
        <v>313</v>
      </c>
      <c r="AM322" s="124">
        <v>35.795760000000001</v>
      </c>
      <c r="AN322" s="125">
        <v>21.957609999999999</v>
      </c>
      <c r="AO322" s="126">
        <v>26.720590000000001</v>
      </c>
      <c r="AP322" s="124">
        <f t="shared" si="227"/>
        <v>9.07517</v>
      </c>
      <c r="AQ322" s="125">
        <f t="shared" si="228"/>
        <v>13.838150000000002</v>
      </c>
      <c r="AR322" s="126">
        <f t="shared" si="228"/>
        <v>-4.7629800000000024</v>
      </c>
      <c r="AS322" s="127">
        <f t="shared" si="229"/>
        <v>0.25352639530491877</v>
      </c>
      <c r="AT322" s="127">
        <f t="shared" si="230"/>
        <v>0.38658628843192605</v>
      </c>
      <c r="AU322" s="127">
        <f t="shared" si="231"/>
        <v>-0.13305989312700728</v>
      </c>
      <c r="AV322" s="128">
        <f t="shared" si="232"/>
        <v>1.5248364493447508</v>
      </c>
      <c r="AW322" s="129">
        <f t="shared" si="233"/>
        <v>-0.52483644934475082</v>
      </c>
      <c r="AX322" s="82">
        <v>1994</v>
      </c>
      <c r="AY322" s="82" t="s">
        <v>479</v>
      </c>
      <c r="AZ322" s="82" t="s">
        <v>12</v>
      </c>
      <c r="BA322" s="82" t="s">
        <v>292</v>
      </c>
      <c r="BB322" s="506" t="s">
        <v>313</v>
      </c>
      <c r="BC322" s="124">
        <v>86.486239999999995</v>
      </c>
      <c r="BD322" s="125">
        <v>23.90729</v>
      </c>
      <c r="BE322" s="126">
        <v>29.429290000000002</v>
      </c>
      <c r="BF322" s="124">
        <f t="shared" si="234"/>
        <v>57.056949999999993</v>
      </c>
      <c r="BG322" s="125">
        <f t="shared" si="235"/>
        <v>62.578949999999992</v>
      </c>
      <c r="BH322" s="126">
        <f t="shared" si="235"/>
        <v>-5.522000000000002</v>
      </c>
      <c r="BI322" s="127">
        <f t="shared" si="236"/>
        <v>0.65972286458516405</v>
      </c>
      <c r="BJ322" s="127">
        <f t="shared" si="237"/>
        <v>0.7235711715528389</v>
      </c>
      <c r="BK322" s="127">
        <f t="shared" si="238"/>
        <v>-6.3848306967674878E-2</v>
      </c>
      <c r="BL322" s="128">
        <f t="shared" si="239"/>
        <v>1.0967804973802491</v>
      </c>
      <c r="BM322" s="129">
        <f t="shared" si="240"/>
        <v>-9.6780497380249075E-2</v>
      </c>
    </row>
    <row r="323" spans="1:65" ht="11.45" customHeight="1">
      <c r="A323" s="663">
        <v>1991</v>
      </c>
      <c r="B323" s="87" t="s">
        <v>512</v>
      </c>
      <c r="C323" s="82" t="s">
        <v>479</v>
      </c>
      <c r="D323" s="82" t="s">
        <v>14</v>
      </c>
      <c r="E323" s="82" t="s">
        <v>293</v>
      </c>
      <c r="F323" s="506" t="s">
        <v>313</v>
      </c>
      <c r="G323" s="124">
        <v>34.065759999999997</v>
      </c>
      <c r="H323" s="125">
        <v>18.313359999999999</v>
      </c>
      <c r="I323" s="126">
        <v>22.76755</v>
      </c>
      <c r="J323" s="124">
        <f t="shared" si="213"/>
        <v>11.298209999999997</v>
      </c>
      <c r="K323" s="125">
        <f t="shared" si="214"/>
        <v>15.752399999999998</v>
      </c>
      <c r="L323" s="126">
        <f t="shared" si="214"/>
        <v>-4.4541900000000005</v>
      </c>
      <c r="M323" s="127">
        <f t="shared" si="215"/>
        <v>0.33165882692768334</v>
      </c>
      <c r="N323" s="127">
        <f t="shared" si="216"/>
        <v>0.46241152406404551</v>
      </c>
      <c r="O323" s="127">
        <f t="shared" si="217"/>
        <v>-0.13075269713636217</v>
      </c>
      <c r="P323" s="128">
        <f t="shared" si="218"/>
        <v>1.3942385563730892</v>
      </c>
      <c r="Q323" s="129">
        <f t="shared" si="219"/>
        <v>-0.3942385563730893</v>
      </c>
      <c r="R323" s="82">
        <v>1991</v>
      </c>
      <c r="S323" s="82" t="s">
        <v>479</v>
      </c>
      <c r="T323" s="82" t="s">
        <v>14</v>
      </c>
      <c r="U323" s="82" t="s">
        <v>293</v>
      </c>
      <c r="V323" s="506" t="s">
        <v>313</v>
      </c>
      <c r="W323" s="124">
        <v>22.957840000000001</v>
      </c>
      <c r="X323" s="125">
        <v>12.658110000000001</v>
      </c>
      <c r="Y323" s="126">
        <v>15.95757</v>
      </c>
      <c r="Z323" s="124">
        <f t="shared" si="220"/>
        <v>7.0002700000000004</v>
      </c>
      <c r="AA323" s="125">
        <f t="shared" si="221"/>
        <v>10.29973</v>
      </c>
      <c r="AB323" s="126">
        <f t="shared" si="221"/>
        <v>-3.2994599999999998</v>
      </c>
      <c r="AC323" s="127">
        <f t="shared" si="222"/>
        <v>0.30491849407435545</v>
      </c>
      <c r="AD323" s="127">
        <f t="shared" si="223"/>
        <v>0.4486367184369261</v>
      </c>
      <c r="AE323" s="127">
        <f t="shared" si="224"/>
        <v>-0.14371822436257067</v>
      </c>
      <c r="AF323" s="128">
        <f t="shared" si="225"/>
        <v>1.4713332485746977</v>
      </c>
      <c r="AG323" s="129">
        <f t="shared" si="226"/>
        <v>-0.47133324857469777</v>
      </c>
      <c r="AH323" s="82">
        <v>1991</v>
      </c>
      <c r="AI323" s="82" t="s">
        <v>479</v>
      </c>
      <c r="AJ323" s="82" t="s">
        <v>14</v>
      </c>
      <c r="AK323" s="82" t="s">
        <v>293</v>
      </c>
      <c r="AL323" s="506" t="s">
        <v>313</v>
      </c>
      <c r="AM323" s="124">
        <v>31.683119999999999</v>
      </c>
      <c r="AN323" s="125">
        <v>22.302050000000001</v>
      </c>
      <c r="AO323" s="126">
        <v>26.889510000000001</v>
      </c>
      <c r="AP323" s="124">
        <f t="shared" si="227"/>
        <v>4.7936099999999975</v>
      </c>
      <c r="AQ323" s="125">
        <f t="shared" si="228"/>
        <v>9.3810699999999976</v>
      </c>
      <c r="AR323" s="126">
        <f t="shared" si="228"/>
        <v>-4.5874600000000001</v>
      </c>
      <c r="AS323" s="127">
        <f t="shared" si="229"/>
        <v>0.15129854635528311</v>
      </c>
      <c r="AT323" s="127">
        <f t="shared" si="230"/>
        <v>0.2960904734129719</v>
      </c>
      <c r="AU323" s="127">
        <f t="shared" si="231"/>
        <v>-0.14479192705768876</v>
      </c>
      <c r="AV323" s="128">
        <f t="shared" si="232"/>
        <v>1.9569948327043716</v>
      </c>
      <c r="AW323" s="129">
        <f t="shared" si="233"/>
        <v>-0.95699483270437158</v>
      </c>
      <c r="AX323" s="82">
        <v>1991</v>
      </c>
      <c r="AY323" s="82" t="s">
        <v>479</v>
      </c>
      <c r="AZ323" s="82" t="s">
        <v>14</v>
      </c>
      <c r="BA323" s="82" t="s">
        <v>293</v>
      </c>
      <c r="BB323" s="506" t="s">
        <v>313</v>
      </c>
      <c r="BC323" s="124">
        <v>81.723079999999996</v>
      </c>
      <c r="BD323" s="125">
        <v>34.722430000000003</v>
      </c>
      <c r="BE323" s="126">
        <v>43.555630000000001</v>
      </c>
      <c r="BF323" s="124">
        <f t="shared" si="234"/>
        <v>38.167449999999995</v>
      </c>
      <c r="BG323" s="125">
        <f t="shared" si="235"/>
        <v>47.000649999999993</v>
      </c>
      <c r="BH323" s="126">
        <f t="shared" si="235"/>
        <v>-8.8331999999999979</v>
      </c>
      <c r="BI323" s="127">
        <f t="shared" si="236"/>
        <v>0.46703391502131342</v>
      </c>
      <c r="BJ323" s="127">
        <f t="shared" si="237"/>
        <v>0.57512088384334015</v>
      </c>
      <c r="BK323" s="127">
        <f t="shared" si="238"/>
        <v>-0.10808696882202676</v>
      </c>
      <c r="BL323" s="128">
        <f t="shared" si="239"/>
        <v>1.2314328046542276</v>
      </c>
      <c r="BM323" s="129">
        <f t="shared" si="240"/>
        <v>-0.23143280465422761</v>
      </c>
    </row>
    <row r="324" spans="1:65" ht="11.45" customHeight="1">
      <c r="A324" s="663">
        <v>1986</v>
      </c>
      <c r="B324" s="87" t="s">
        <v>512</v>
      </c>
      <c r="C324" s="82" t="s">
        <v>479</v>
      </c>
      <c r="D324" s="82" t="s">
        <v>16</v>
      </c>
      <c r="E324" s="82" t="s">
        <v>294</v>
      </c>
      <c r="F324" s="506" t="s">
        <v>313</v>
      </c>
      <c r="G324" s="124">
        <v>36.255459999999999</v>
      </c>
      <c r="H324" s="125">
        <v>14.645200000000001</v>
      </c>
      <c r="I324" s="126">
        <v>17.66376</v>
      </c>
      <c r="J324" s="124">
        <f t="shared" si="213"/>
        <v>18.591699999999999</v>
      </c>
      <c r="K324" s="125">
        <f t="shared" si="214"/>
        <v>21.610259999999997</v>
      </c>
      <c r="L324" s="126">
        <f t="shared" si="214"/>
        <v>-3.018559999999999</v>
      </c>
      <c r="M324" s="127">
        <f t="shared" si="215"/>
        <v>0.51279724488394296</v>
      </c>
      <c r="N324" s="127">
        <f t="shared" si="216"/>
        <v>0.59605532518412396</v>
      </c>
      <c r="O324" s="127">
        <f t="shared" si="217"/>
        <v>-8.3258080300180962E-2</v>
      </c>
      <c r="P324" s="128">
        <f t="shared" si="218"/>
        <v>1.1623606232888868</v>
      </c>
      <c r="Q324" s="129">
        <f t="shared" si="219"/>
        <v>-0.16236062328888692</v>
      </c>
      <c r="R324" s="82">
        <v>1986</v>
      </c>
      <c r="S324" s="82" t="s">
        <v>479</v>
      </c>
      <c r="T324" s="82" t="s">
        <v>16</v>
      </c>
      <c r="U324" s="82" t="s">
        <v>294</v>
      </c>
      <c r="V324" s="506" t="s">
        <v>313</v>
      </c>
      <c r="W324" s="124">
        <v>25.493960000000001</v>
      </c>
      <c r="X324" s="125">
        <v>10.91292</v>
      </c>
      <c r="Y324" s="126">
        <v>13.959020000000001</v>
      </c>
      <c r="Z324" s="124">
        <f t="shared" si="220"/>
        <v>11.534940000000001</v>
      </c>
      <c r="AA324" s="125">
        <f t="shared" si="221"/>
        <v>14.581040000000002</v>
      </c>
      <c r="AB324" s="126">
        <f t="shared" si="221"/>
        <v>-3.0461000000000009</v>
      </c>
      <c r="AC324" s="127">
        <f t="shared" si="222"/>
        <v>0.45245775862204224</v>
      </c>
      <c r="AD324" s="127">
        <f t="shared" si="223"/>
        <v>0.57194096170230124</v>
      </c>
      <c r="AE324" s="127">
        <f t="shared" si="224"/>
        <v>-0.11948320308025905</v>
      </c>
      <c r="AF324" s="128">
        <f t="shared" si="225"/>
        <v>1.2640759293069579</v>
      </c>
      <c r="AG324" s="129">
        <f t="shared" si="226"/>
        <v>-0.26407592930695789</v>
      </c>
      <c r="AH324" s="82">
        <v>1986</v>
      </c>
      <c r="AI324" s="82" t="s">
        <v>479</v>
      </c>
      <c r="AJ324" s="82" t="s">
        <v>16</v>
      </c>
      <c r="AK324" s="82" t="s">
        <v>294</v>
      </c>
      <c r="AL324" s="506" t="s">
        <v>313</v>
      </c>
      <c r="AM324" s="124">
        <v>31.468209999999999</v>
      </c>
      <c r="AN324" s="125">
        <v>17.734100000000002</v>
      </c>
      <c r="AO324" s="126">
        <v>21.202310000000001</v>
      </c>
      <c r="AP324" s="124">
        <f t="shared" si="227"/>
        <v>10.265899999999998</v>
      </c>
      <c r="AQ324" s="125">
        <f t="shared" si="228"/>
        <v>13.734109999999998</v>
      </c>
      <c r="AR324" s="126">
        <f t="shared" si="228"/>
        <v>-3.4682099999999991</v>
      </c>
      <c r="AS324" s="127">
        <f t="shared" si="229"/>
        <v>0.32623082151797</v>
      </c>
      <c r="AT324" s="127">
        <f t="shared" si="230"/>
        <v>0.43644395407301523</v>
      </c>
      <c r="AU324" s="127">
        <f t="shared" si="231"/>
        <v>-0.11021313255504521</v>
      </c>
      <c r="AV324" s="128">
        <f t="shared" si="232"/>
        <v>1.3378378904918224</v>
      </c>
      <c r="AW324" s="129">
        <f t="shared" si="233"/>
        <v>-0.33783789049182239</v>
      </c>
      <c r="AX324" s="82">
        <v>1986</v>
      </c>
      <c r="AY324" s="82" t="s">
        <v>479</v>
      </c>
      <c r="AZ324" s="82" t="s">
        <v>16</v>
      </c>
      <c r="BA324" s="82" t="s">
        <v>294</v>
      </c>
      <c r="BB324" s="506" t="s">
        <v>313</v>
      </c>
      <c r="BC324" s="124">
        <v>85.774860000000004</v>
      </c>
      <c r="BD324" s="125">
        <v>21.93524</v>
      </c>
      <c r="BE324" s="126">
        <v>23.708559999999999</v>
      </c>
      <c r="BF324" s="124">
        <f t="shared" si="234"/>
        <v>62.066300000000005</v>
      </c>
      <c r="BG324" s="125">
        <f t="shared" si="235"/>
        <v>63.839620000000004</v>
      </c>
      <c r="BH324" s="126">
        <f t="shared" si="235"/>
        <v>-1.7733199999999982</v>
      </c>
      <c r="BI324" s="127">
        <f t="shared" si="236"/>
        <v>0.72359546841580391</v>
      </c>
      <c r="BJ324" s="127">
        <f t="shared" si="237"/>
        <v>0.74426959134646209</v>
      </c>
      <c r="BK324" s="127">
        <f t="shared" si="238"/>
        <v>-2.0674122930658217E-2</v>
      </c>
      <c r="BL324" s="128">
        <f t="shared" si="239"/>
        <v>1.0285713825377056</v>
      </c>
      <c r="BM324" s="129">
        <f t="shared" si="240"/>
        <v>-2.8571382537705615E-2</v>
      </c>
    </row>
    <row r="325" spans="1:65" ht="11.45" customHeight="1">
      <c r="A325" s="663">
        <v>1979</v>
      </c>
      <c r="B325" s="87" t="s">
        <v>512</v>
      </c>
      <c r="C325" s="82" t="s">
        <v>479</v>
      </c>
      <c r="D325" s="82" t="s">
        <v>18</v>
      </c>
      <c r="E325" s="82" t="s">
        <v>295</v>
      </c>
      <c r="F325" s="506" t="s">
        <v>313</v>
      </c>
      <c r="G325" s="124">
        <v>26.54945</v>
      </c>
      <c r="H325" s="125">
        <v>14.30678</v>
      </c>
      <c r="I325" s="126">
        <v>16.82957</v>
      </c>
      <c r="J325" s="124">
        <f t="shared" si="213"/>
        <v>9.7198799999999999</v>
      </c>
      <c r="K325" s="125">
        <f t="shared" si="214"/>
        <v>12.24267</v>
      </c>
      <c r="L325" s="126">
        <f t="shared" si="214"/>
        <v>-2.5227900000000005</v>
      </c>
      <c r="M325" s="127">
        <f t="shared" si="215"/>
        <v>0.36610475923230046</v>
      </c>
      <c r="N325" s="127">
        <f t="shared" si="216"/>
        <v>0.46112706666239789</v>
      </c>
      <c r="O325" s="127">
        <f t="shared" si="217"/>
        <v>-9.5022307430097444E-2</v>
      </c>
      <c r="P325" s="128">
        <f t="shared" si="218"/>
        <v>1.2595495006111188</v>
      </c>
      <c r="Q325" s="129">
        <f t="shared" si="219"/>
        <v>-0.2595495006111187</v>
      </c>
      <c r="R325" s="82">
        <v>1979</v>
      </c>
      <c r="S325" s="82" t="s">
        <v>479</v>
      </c>
      <c r="T325" s="82" t="s">
        <v>18</v>
      </c>
      <c r="U325" s="82" t="s">
        <v>295</v>
      </c>
      <c r="V325" s="506" t="s">
        <v>313</v>
      </c>
      <c r="W325" s="124">
        <v>16.098859999999998</v>
      </c>
      <c r="X325" s="125">
        <v>8.0351180000000006</v>
      </c>
      <c r="Y325" s="126">
        <v>10.23953</v>
      </c>
      <c r="Z325" s="124">
        <f t="shared" si="220"/>
        <v>5.8593299999999982</v>
      </c>
      <c r="AA325" s="125">
        <f t="shared" si="221"/>
        <v>8.0637419999999977</v>
      </c>
      <c r="AB325" s="126">
        <f t="shared" si="221"/>
        <v>-2.2044119999999996</v>
      </c>
      <c r="AC325" s="127">
        <f t="shared" si="222"/>
        <v>0.36395931140465837</v>
      </c>
      <c r="AD325" s="127">
        <f t="shared" si="223"/>
        <v>0.50088900704770389</v>
      </c>
      <c r="AE325" s="127">
        <f t="shared" si="224"/>
        <v>-0.13692969564304552</v>
      </c>
      <c r="AF325" s="128">
        <f t="shared" si="225"/>
        <v>1.3762225373890873</v>
      </c>
      <c r="AG325" s="129">
        <f t="shared" si="226"/>
        <v>-0.37622253738908717</v>
      </c>
      <c r="AH325" s="82">
        <v>1979</v>
      </c>
      <c r="AI325" s="82" t="s">
        <v>479</v>
      </c>
      <c r="AJ325" s="82" t="s">
        <v>18</v>
      </c>
      <c r="AK325" s="82" t="s">
        <v>295</v>
      </c>
      <c r="AL325" s="506" t="s">
        <v>313</v>
      </c>
      <c r="AM325" s="124">
        <v>17.935700000000001</v>
      </c>
      <c r="AN325" s="125">
        <v>9.6235199999999992</v>
      </c>
      <c r="AO325" s="126">
        <v>12.69036</v>
      </c>
      <c r="AP325" s="124">
        <f t="shared" si="227"/>
        <v>5.2453400000000006</v>
      </c>
      <c r="AQ325" s="125">
        <f t="shared" si="228"/>
        <v>8.3121800000000015</v>
      </c>
      <c r="AR325" s="126">
        <f t="shared" si="228"/>
        <v>-3.0668400000000009</v>
      </c>
      <c r="AS325" s="127">
        <f t="shared" si="229"/>
        <v>0.2924524830366253</v>
      </c>
      <c r="AT325" s="127">
        <f t="shared" si="230"/>
        <v>0.46344330023361235</v>
      </c>
      <c r="AU325" s="127">
        <f t="shared" si="231"/>
        <v>-0.17099081719698705</v>
      </c>
      <c r="AV325" s="128">
        <f t="shared" si="232"/>
        <v>1.5846789721924606</v>
      </c>
      <c r="AW325" s="129">
        <f t="shared" si="233"/>
        <v>-0.58467897219246046</v>
      </c>
      <c r="AX325" s="82">
        <v>1979</v>
      </c>
      <c r="AY325" s="82" t="s">
        <v>479</v>
      </c>
      <c r="AZ325" s="82" t="s">
        <v>18</v>
      </c>
      <c r="BA325" s="82" t="s">
        <v>295</v>
      </c>
      <c r="BB325" s="506" t="s">
        <v>313</v>
      </c>
      <c r="BC325" s="124">
        <v>83.573139999999995</v>
      </c>
      <c r="BD325" s="125">
        <v>48.721020000000003</v>
      </c>
      <c r="BE325" s="126">
        <v>50.479619999999997</v>
      </c>
      <c r="BF325" s="124">
        <f t="shared" si="234"/>
        <v>33.093519999999998</v>
      </c>
      <c r="BG325" s="125">
        <f t="shared" si="235"/>
        <v>34.852119999999992</v>
      </c>
      <c r="BH325" s="126">
        <f t="shared" si="235"/>
        <v>-1.7585999999999942</v>
      </c>
      <c r="BI325" s="127">
        <f t="shared" si="236"/>
        <v>0.39598272842207438</v>
      </c>
      <c r="BJ325" s="127">
        <f t="shared" si="237"/>
        <v>0.41702537442053744</v>
      </c>
      <c r="BK325" s="127">
        <f t="shared" si="238"/>
        <v>-2.1042645998463075E-2</v>
      </c>
      <c r="BL325" s="128">
        <f t="shared" si="239"/>
        <v>1.0531403126654402</v>
      </c>
      <c r="BM325" s="129">
        <f t="shared" si="240"/>
        <v>-5.3140312665440073E-2</v>
      </c>
    </row>
    <row r="326" spans="1:65" ht="11.45" customHeight="1">
      <c r="A326" s="663">
        <v>1974</v>
      </c>
      <c r="B326" s="87" t="s">
        <v>512</v>
      </c>
      <c r="C326" s="82" t="s">
        <v>479</v>
      </c>
      <c r="D326" s="82" t="s">
        <v>50</v>
      </c>
      <c r="E326" s="82" t="s">
        <v>296</v>
      </c>
      <c r="F326" s="506" t="s">
        <v>313</v>
      </c>
      <c r="G326" s="124">
        <v>21.957519999999999</v>
      </c>
      <c r="H326" s="125">
        <v>15.02135</v>
      </c>
      <c r="I326" s="126">
        <v>15.400829999999999</v>
      </c>
      <c r="J326" s="124">
        <f t="shared" si="213"/>
        <v>6.5566899999999997</v>
      </c>
      <c r="K326" s="125">
        <f t="shared" si="214"/>
        <v>6.9361699999999988</v>
      </c>
      <c r="L326" s="126">
        <f t="shared" si="214"/>
        <v>-0.37947999999999915</v>
      </c>
      <c r="M326" s="127">
        <f t="shared" si="215"/>
        <v>0.29860794843862148</v>
      </c>
      <c r="N326" s="127">
        <f t="shared" si="216"/>
        <v>0.31589041021026049</v>
      </c>
      <c r="O326" s="127">
        <f t="shared" si="217"/>
        <v>-1.7282461771639019E-2</v>
      </c>
      <c r="P326" s="128">
        <f t="shared" si="218"/>
        <v>1.0578767640379521</v>
      </c>
      <c r="Q326" s="129">
        <f t="shared" si="219"/>
        <v>-5.7876764037951951E-2</v>
      </c>
      <c r="R326" s="82">
        <v>1974</v>
      </c>
      <c r="S326" s="82" t="s">
        <v>479</v>
      </c>
      <c r="T326" s="82" t="s">
        <v>50</v>
      </c>
      <c r="U326" s="82" t="s">
        <v>296</v>
      </c>
      <c r="V326" s="506" t="s">
        <v>313</v>
      </c>
      <c r="W326" s="124">
        <v>12.309430000000001</v>
      </c>
      <c r="X326" s="125">
        <v>8.2251080000000005</v>
      </c>
      <c r="Y326" s="126">
        <v>8.6862410000000008</v>
      </c>
      <c r="Z326" s="124">
        <f t="shared" si="220"/>
        <v>3.623189</v>
      </c>
      <c r="AA326" s="125">
        <f t="shared" si="221"/>
        <v>4.0843220000000002</v>
      </c>
      <c r="AB326" s="126">
        <f t="shared" si="221"/>
        <v>-0.46113300000000024</v>
      </c>
      <c r="AC326" s="127">
        <f t="shared" si="222"/>
        <v>0.29434254876139671</v>
      </c>
      <c r="AD326" s="127">
        <f t="shared" si="223"/>
        <v>0.33180431587815196</v>
      </c>
      <c r="AE326" s="127">
        <f t="shared" si="224"/>
        <v>-3.7461767116755224E-2</v>
      </c>
      <c r="AF326" s="128">
        <f t="shared" si="225"/>
        <v>1.1272726871272793</v>
      </c>
      <c r="AG326" s="129">
        <f t="shared" si="226"/>
        <v>-0.12727268712727938</v>
      </c>
      <c r="AH326" s="82">
        <v>1974</v>
      </c>
      <c r="AI326" s="82" t="s">
        <v>479</v>
      </c>
      <c r="AJ326" s="82" t="s">
        <v>50</v>
      </c>
      <c r="AK326" s="82" t="s">
        <v>296</v>
      </c>
      <c r="AL326" s="506" t="s">
        <v>313</v>
      </c>
      <c r="AM326" s="124">
        <v>16.386990000000001</v>
      </c>
      <c r="AN326" s="125">
        <v>12.99658</v>
      </c>
      <c r="AO326" s="126">
        <v>14.160959999999999</v>
      </c>
      <c r="AP326" s="124">
        <f t="shared" si="227"/>
        <v>2.2260300000000015</v>
      </c>
      <c r="AQ326" s="125">
        <f t="shared" si="228"/>
        <v>3.390410000000001</v>
      </c>
      <c r="AR326" s="126">
        <f t="shared" si="228"/>
        <v>-1.1643799999999995</v>
      </c>
      <c r="AS326" s="127">
        <f t="shared" si="229"/>
        <v>0.1358412984935001</v>
      </c>
      <c r="AT326" s="127">
        <f t="shared" si="230"/>
        <v>0.20689644651031097</v>
      </c>
      <c r="AU326" s="127">
        <f t="shared" si="231"/>
        <v>-7.1055148016810871E-2</v>
      </c>
      <c r="AV326" s="128">
        <f t="shared" si="232"/>
        <v>1.5230747114818752</v>
      </c>
      <c r="AW326" s="129">
        <f t="shared" si="233"/>
        <v>-0.52307471148187523</v>
      </c>
      <c r="AX326" s="82">
        <v>1974</v>
      </c>
      <c r="AY326" s="82" t="s">
        <v>479</v>
      </c>
      <c r="AZ326" s="82" t="s">
        <v>50</v>
      </c>
      <c r="BA326" s="82" t="s">
        <v>296</v>
      </c>
      <c r="BB326" s="506" t="s">
        <v>313</v>
      </c>
      <c r="BC326" s="124">
        <v>77.922079999999994</v>
      </c>
      <c r="BD326" s="125">
        <v>49.393940000000001</v>
      </c>
      <c r="BE326" s="126">
        <v>47.316020000000002</v>
      </c>
      <c r="BF326" s="124">
        <f t="shared" si="234"/>
        <v>30.606059999999992</v>
      </c>
      <c r="BG326" s="125">
        <f t="shared" si="235"/>
        <v>28.528139999999993</v>
      </c>
      <c r="BH326" s="126">
        <f t="shared" si="235"/>
        <v>2.0779199999999989</v>
      </c>
      <c r="BI326" s="127">
        <f t="shared" si="236"/>
        <v>0.39277775952592636</v>
      </c>
      <c r="BJ326" s="127">
        <f t="shared" si="237"/>
        <v>0.36611112023703674</v>
      </c>
      <c r="BK326" s="127">
        <f t="shared" si="238"/>
        <v>2.6666639288889606E-2</v>
      </c>
      <c r="BL326" s="128">
        <f t="shared" si="239"/>
        <v>0.93210756301203102</v>
      </c>
      <c r="BM326" s="129">
        <f t="shared" si="240"/>
        <v>6.7892436987969026E-2</v>
      </c>
    </row>
    <row r="327" spans="1:65" ht="11.45" customHeight="1">
      <c r="A327" s="663">
        <v>1969</v>
      </c>
      <c r="B327" s="87" t="s">
        <v>512</v>
      </c>
      <c r="C327" s="82" t="s">
        <v>479</v>
      </c>
      <c r="D327" s="82" t="s">
        <v>50</v>
      </c>
      <c r="E327" s="82" t="s">
        <v>297</v>
      </c>
      <c r="F327" s="506" t="s">
        <v>313</v>
      </c>
      <c r="G327" s="124">
        <v>19.549060000000001</v>
      </c>
      <c r="H327" s="125">
        <v>10.89381</v>
      </c>
      <c r="I327" s="126">
        <v>12.35655</v>
      </c>
      <c r="J327" s="124">
        <f t="shared" si="213"/>
        <v>7.1925100000000004</v>
      </c>
      <c r="K327" s="125">
        <f t="shared" si="214"/>
        <v>8.6552500000000006</v>
      </c>
      <c r="L327" s="126">
        <f t="shared" si="214"/>
        <v>-1.4627400000000002</v>
      </c>
      <c r="M327" s="127">
        <f t="shared" si="215"/>
        <v>0.36792101512809311</v>
      </c>
      <c r="N327" s="127">
        <f t="shared" si="216"/>
        <v>0.44274507316464323</v>
      </c>
      <c r="O327" s="127">
        <f t="shared" si="217"/>
        <v>-7.4824058036550095E-2</v>
      </c>
      <c r="P327" s="128">
        <f t="shared" si="218"/>
        <v>1.2033698945152667</v>
      </c>
      <c r="Q327" s="129">
        <f t="shared" si="219"/>
        <v>-0.20336989451526657</v>
      </c>
      <c r="R327" s="82">
        <v>1969</v>
      </c>
      <c r="S327" s="82" t="s">
        <v>479</v>
      </c>
      <c r="T327" s="82" t="s">
        <v>50</v>
      </c>
      <c r="U327" s="82" t="s">
        <v>297</v>
      </c>
      <c r="V327" s="506" t="s">
        <v>313</v>
      </c>
      <c r="W327" s="124">
        <v>11.751250000000001</v>
      </c>
      <c r="X327" s="125">
        <v>6.1763960000000004</v>
      </c>
      <c r="Y327" s="126">
        <v>7.1507240000000003</v>
      </c>
      <c r="Z327" s="124">
        <f t="shared" si="220"/>
        <v>4.6005260000000003</v>
      </c>
      <c r="AA327" s="125">
        <f t="shared" si="221"/>
        <v>5.5748540000000002</v>
      </c>
      <c r="AB327" s="126">
        <f t="shared" si="221"/>
        <v>-0.97432799999999986</v>
      </c>
      <c r="AC327" s="127">
        <f t="shared" si="222"/>
        <v>0.39149247952345495</v>
      </c>
      <c r="AD327" s="127">
        <f t="shared" si="223"/>
        <v>0.47440519093713435</v>
      </c>
      <c r="AE327" s="127">
        <f t="shared" si="224"/>
        <v>-8.2912711413679382E-2</v>
      </c>
      <c r="AF327" s="128">
        <f t="shared" si="225"/>
        <v>1.2117862174890437</v>
      </c>
      <c r="AG327" s="129">
        <f t="shared" si="226"/>
        <v>-0.21178621748904361</v>
      </c>
      <c r="AH327" s="82">
        <v>1969</v>
      </c>
      <c r="AI327" s="82" t="s">
        <v>479</v>
      </c>
      <c r="AJ327" s="82" t="s">
        <v>50</v>
      </c>
      <c r="AK327" s="82" t="s">
        <v>297</v>
      </c>
      <c r="AL327" s="506" t="s">
        <v>313</v>
      </c>
      <c r="AM327" s="124">
        <v>6.8783070000000004</v>
      </c>
      <c r="AN327" s="125">
        <v>2.6455030000000002</v>
      </c>
      <c r="AO327" s="126">
        <v>2.6455030000000002</v>
      </c>
      <c r="AP327" s="124">
        <f t="shared" si="227"/>
        <v>4.2328039999999998</v>
      </c>
      <c r="AQ327" s="125">
        <f t="shared" si="228"/>
        <v>4.2328039999999998</v>
      </c>
      <c r="AR327" s="126">
        <f t="shared" si="228"/>
        <v>0</v>
      </c>
      <c r="AS327" s="127">
        <f t="shared" si="229"/>
        <v>0.61538457065088825</v>
      </c>
      <c r="AT327" s="127">
        <f t="shared" si="230"/>
        <v>0.61538457065088825</v>
      </c>
      <c r="AU327" s="127">
        <f t="shared" si="231"/>
        <v>0</v>
      </c>
      <c r="AV327" s="128">
        <f t="shared" si="232"/>
        <v>1</v>
      </c>
      <c r="AW327" s="129">
        <f t="shared" si="233"/>
        <v>0</v>
      </c>
      <c r="AX327" s="82">
        <v>1969</v>
      </c>
      <c r="AY327" s="82" t="s">
        <v>479</v>
      </c>
      <c r="AZ327" s="82" t="s">
        <v>50</v>
      </c>
      <c r="BA327" s="82" t="s">
        <v>297</v>
      </c>
      <c r="BB327" s="506" t="s">
        <v>313</v>
      </c>
      <c r="BC327" s="124">
        <v>71.364850000000004</v>
      </c>
      <c r="BD327" s="125">
        <v>35.727029999999999</v>
      </c>
      <c r="BE327" s="126">
        <v>36.529879999999999</v>
      </c>
      <c r="BF327" s="124">
        <f t="shared" si="234"/>
        <v>34.834970000000006</v>
      </c>
      <c r="BG327" s="125">
        <f t="shared" si="235"/>
        <v>35.637820000000005</v>
      </c>
      <c r="BH327" s="126">
        <f t="shared" si="235"/>
        <v>-0.8028499999999994</v>
      </c>
      <c r="BI327" s="127">
        <f t="shared" si="236"/>
        <v>0.48812503634492338</v>
      </c>
      <c r="BJ327" s="127">
        <f t="shared" si="237"/>
        <v>0.49937497241288958</v>
      </c>
      <c r="BK327" s="127">
        <f t="shared" si="238"/>
        <v>-1.1249936067966223E-2</v>
      </c>
      <c r="BL327" s="128">
        <f t="shared" si="239"/>
        <v>1.0230472424692774</v>
      </c>
      <c r="BM327" s="129">
        <f t="shared" si="240"/>
        <v>-2.3047242469277258E-2</v>
      </c>
    </row>
    <row r="328" spans="1:65" ht="11.45" customHeight="1">
      <c r="A328" s="655">
        <v>2016</v>
      </c>
      <c r="B328" s="359" t="s">
        <v>514</v>
      </c>
      <c r="C328" s="654" t="s">
        <v>639</v>
      </c>
      <c r="D328" s="116" t="s">
        <v>623</v>
      </c>
      <c r="E328" s="116" t="s">
        <v>624</v>
      </c>
      <c r="F328" s="505" t="s">
        <v>630</v>
      </c>
      <c r="G328" s="513">
        <v>33.928280000000001</v>
      </c>
      <c r="H328" s="514">
        <v>21.314350000000001</v>
      </c>
      <c r="I328" s="515">
        <v>24.276340000000001</v>
      </c>
      <c r="J328" s="513">
        <f t="shared" si="213"/>
        <v>9.6519399999999997</v>
      </c>
      <c r="K328" s="514">
        <f t="shared" si="214"/>
        <v>12.61393</v>
      </c>
      <c r="L328" s="515">
        <f t="shared" si="214"/>
        <v>-2.9619900000000001</v>
      </c>
      <c r="M328" s="517">
        <f t="shared" si="215"/>
        <v>0.28448067511821995</v>
      </c>
      <c r="N328" s="517">
        <f t="shared" si="216"/>
        <v>0.37178218288696036</v>
      </c>
      <c r="O328" s="517">
        <f t="shared" si="217"/>
        <v>-8.7301507768740419E-2</v>
      </c>
      <c r="P328" s="516">
        <f t="shared" si="218"/>
        <v>1.3068802748463004</v>
      </c>
      <c r="Q328" s="518">
        <f t="shared" si="219"/>
        <v>-0.30688027484630037</v>
      </c>
      <c r="R328" s="621">
        <v>2016</v>
      </c>
      <c r="S328" s="654" t="s">
        <v>639</v>
      </c>
      <c r="T328" s="116" t="s">
        <v>623</v>
      </c>
      <c r="U328" s="116" t="s">
        <v>624</v>
      </c>
      <c r="V328" s="505" t="s">
        <v>630</v>
      </c>
      <c r="W328" s="513">
        <v>24.973839999999999</v>
      </c>
      <c r="X328" s="514">
        <v>17.78265</v>
      </c>
      <c r="Y328" s="515">
        <v>20.914370000000002</v>
      </c>
      <c r="Z328" s="513">
        <f t="shared" ref="Z328" si="241">W328-Y328</f>
        <v>4.0594699999999975</v>
      </c>
      <c r="AA328" s="514">
        <f t="shared" ref="AA328" si="242">W328-X328</f>
        <v>7.1911899999999989</v>
      </c>
      <c r="AB328" s="515">
        <f t="shared" ref="AB328" si="243">X328-Y328</f>
        <v>-3.1317200000000014</v>
      </c>
      <c r="AC328" s="517">
        <f t="shared" ref="AC328" si="244">(W328-Y328)/W328</f>
        <v>0.16254889115970941</v>
      </c>
      <c r="AD328" s="517">
        <f t="shared" ref="AD328" si="245">(W328-X328)/W328</f>
        <v>0.28794890973915099</v>
      </c>
      <c r="AE328" s="517">
        <f t="shared" ref="AE328" si="246">(X328-Y328)/W328</f>
        <v>-0.12540001857944158</v>
      </c>
      <c r="AF328" s="516">
        <f t="shared" ref="AF328" si="247">(W328-X328)/(W328-Y328)</f>
        <v>1.7714603137848053</v>
      </c>
      <c r="AG328" s="518">
        <f t="shared" ref="AG328" si="248">(X328-Y328)/(W328-Y328)</f>
        <v>-0.77146031378480528</v>
      </c>
      <c r="AH328" s="621">
        <v>2016</v>
      </c>
      <c r="AI328" s="654" t="s">
        <v>639</v>
      </c>
      <c r="AJ328" s="116" t="s">
        <v>623</v>
      </c>
      <c r="AK328" s="116" t="s">
        <v>624</v>
      </c>
      <c r="AL328" s="505" t="s">
        <v>630</v>
      </c>
      <c r="AM328" s="513">
        <v>34.360050000000001</v>
      </c>
      <c r="AN328" s="514">
        <v>26.39321</v>
      </c>
      <c r="AO328" s="515">
        <v>30.459510000000002</v>
      </c>
      <c r="AP328" s="513">
        <f t="shared" ref="AP328" si="249">AM328-AO328</f>
        <v>3.9005399999999995</v>
      </c>
      <c r="AQ328" s="514">
        <f t="shared" ref="AQ328" si="250">AM328-AN328</f>
        <v>7.9668400000000013</v>
      </c>
      <c r="AR328" s="515">
        <f t="shared" ref="AR328" si="251">AN328-AO328</f>
        <v>-4.0663000000000018</v>
      </c>
      <c r="AS328" s="517">
        <f t="shared" ref="AS328" si="252">(AM328-AO328)/AM328</f>
        <v>0.11351962526247777</v>
      </c>
      <c r="AT328" s="517">
        <f t="shared" ref="AT328" si="253">(AM328-AN328)/AM328</f>
        <v>0.23186345770742478</v>
      </c>
      <c r="AU328" s="517">
        <f t="shared" ref="AU328" si="254">(AN328-AO328)/AM328</f>
        <v>-0.11834383244494702</v>
      </c>
      <c r="AV328" s="516">
        <f t="shared" ref="AV328" si="255">(AM328-AN328)/(AM328-AO328)</f>
        <v>2.0424966799468796</v>
      </c>
      <c r="AW328" s="518">
        <f t="shared" ref="AW328" si="256">(AN328-AO328)/(AM328-AO328)</f>
        <v>-1.0424966799468798</v>
      </c>
      <c r="AX328" s="621">
        <v>2016</v>
      </c>
      <c r="AY328" s="654" t="s">
        <v>639</v>
      </c>
      <c r="AZ328" s="116" t="s">
        <v>623</v>
      </c>
      <c r="BA328" s="116" t="s">
        <v>624</v>
      </c>
      <c r="BB328" s="505" t="s">
        <v>630</v>
      </c>
      <c r="BC328" s="513">
        <v>67.775459999999995</v>
      </c>
      <c r="BD328" s="514">
        <v>27.643080000000001</v>
      </c>
      <c r="BE328" s="515">
        <v>28.41544</v>
      </c>
      <c r="BF328" s="513">
        <f t="shared" ref="BF328" si="257">BC328-BE328</f>
        <v>39.360019999999992</v>
      </c>
      <c r="BG328" s="514">
        <f t="shared" ref="BG328" si="258">BC328-BD328</f>
        <v>40.132379999999998</v>
      </c>
      <c r="BH328" s="515">
        <f t="shared" ref="BH328" si="259">BD328-BE328</f>
        <v>-0.77235999999999905</v>
      </c>
      <c r="BI328" s="517">
        <f t="shared" ref="BI328" si="260">(BC328-BE328)/BC328</f>
        <v>0.58074146601144416</v>
      </c>
      <c r="BJ328" s="517">
        <f t="shared" ref="BJ328" si="261">(BC328-BD328)/BC328</f>
        <v>0.59213733112250366</v>
      </c>
      <c r="BK328" s="517">
        <f t="shared" ref="BK328" si="262">(BD328-BE328)/BC328</f>
        <v>-1.1395865111059358E-2</v>
      </c>
      <c r="BL328" s="516">
        <f t="shared" ref="BL328" si="263">(BC328-BD328)/(BC328-BE328)</f>
        <v>1.0196229575086599</v>
      </c>
      <c r="BM328" s="518">
        <f t="shared" ref="BM328" si="264">(BD328-BE328)/(BC328-BE328)</f>
        <v>-1.9622957508659781E-2</v>
      </c>
    </row>
    <row r="329" spans="1:65" ht="11.45" customHeight="1">
      <c r="A329" s="663">
        <v>2013</v>
      </c>
      <c r="B329" s="87" t="s">
        <v>514</v>
      </c>
      <c r="C329" s="82" t="s">
        <v>480</v>
      </c>
      <c r="D329" s="82" t="s">
        <v>20</v>
      </c>
      <c r="E329" s="82" t="s">
        <v>298</v>
      </c>
      <c r="F329" s="506" t="s">
        <v>313</v>
      </c>
      <c r="G329" s="124">
        <v>34.933140000000002</v>
      </c>
      <c r="H329" s="125">
        <v>21.51754</v>
      </c>
      <c r="I329" s="126">
        <v>24.133389999999999</v>
      </c>
      <c r="J329" s="124">
        <f t="shared" si="213"/>
        <v>10.799750000000003</v>
      </c>
      <c r="K329" s="125">
        <f t="shared" si="214"/>
        <v>13.415600000000001</v>
      </c>
      <c r="L329" s="126">
        <f t="shared" si="214"/>
        <v>-2.6158499999999982</v>
      </c>
      <c r="M329" s="314">
        <f t="shared" si="215"/>
        <v>0.30915485982651436</v>
      </c>
      <c r="N329" s="314">
        <f t="shared" si="216"/>
        <v>0.38403647653775186</v>
      </c>
      <c r="O329" s="314">
        <f t="shared" si="217"/>
        <v>-7.488161671123747E-2</v>
      </c>
      <c r="P329" s="128">
        <f t="shared" si="218"/>
        <v>1.242213940137503</v>
      </c>
      <c r="Q329" s="129">
        <f t="shared" si="219"/>
        <v>-0.24221394013750294</v>
      </c>
      <c r="R329" s="82">
        <v>2013</v>
      </c>
      <c r="S329" s="82" t="s">
        <v>480</v>
      </c>
      <c r="T329" s="82" t="s">
        <v>20</v>
      </c>
      <c r="U329" s="82" t="s">
        <v>298</v>
      </c>
      <c r="V329" s="506" t="s">
        <v>313</v>
      </c>
      <c r="W329" s="124">
        <v>26.94997</v>
      </c>
      <c r="X329" s="125">
        <v>18.760950000000001</v>
      </c>
      <c r="Y329" s="126">
        <v>21.571999999999999</v>
      </c>
      <c r="Z329" s="124">
        <f t="shared" si="220"/>
        <v>5.3779700000000012</v>
      </c>
      <c r="AA329" s="125">
        <f t="shared" si="221"/>
        <v>8.1890199999999993</v>
      </c>
      <c r="AB329" s="126">
        <f t="shared" si="221"/>
        <v>-2.8110499999999981</v>
      </c>
      <c r="AC329" s="314">
        <f t="shared" si="222"/>
        <v>0.19955383994861595</v>
      </c>
      <c r="AD329" s="314">
        <f t="shared" si="223"/>
        <v>0.30386007850843616</v>
      </c>
      <c r="AE329" s="314">
        <f t="shared" si="224"/>
        <v>-0.10430623855982021</v>
      </c>
      <c r="AF329" s="128">
        <f t="shared" si="225"/>
        <v>1.5226972259049414</v>
      </c>
      <c r="AG329" s="129">
        <f t="shared" si="226"/>
        <v>-0.52269722590494139</v>
      </c>
      <c r="AH329" s="82">
        <v>2013</v>
      </c>
      <c r="AI329" s="82" t="s">
        <v>480</v>
      </c>
      <c r="AJ329" s="82" t="s">
        <v>20</v>
      </c>
      <c r="AK329" s="82" t="s">
        <v>298</v>
      </c>
      <c r="AL329" s="506" t="s">
        <v>313</v>
      </c>
      <c r="AM329" s="124">
        <v>34.676929999999999</v>
      </c>
      <c r="AN329" s="125">
        <v>25.631789999999999</v>
      </c>
      <c r="AO329" s="126">
        <v>29.03567</v>
      </c>
      <c r="AP329" s="124">
        <f t="shared" si="227"/>
        <v>5.6412599999999991</v>
      </c>
      <c r="AQ329" s="125">
        <f t="shared" si="228"/>
        <v>9.04514</v>
      </c>
      <c r="AR329" s="126">
        <f t="shared" si="228"/>
        <v>-3.4038800000000009</v>
      </c>
      <c r="AS329" s="314">
        <f t="shared" si="229"/>
        <v>0.16268049103539439</v>
      </c>
      <c r="AT329" s="314">
        <f t="shared" si="230"/>
        <v>0.26084027622975853</v>
      </c>
      <c r="AU329" s="314">
        <f t="shared" si="231"/>
        <v>-9.8159785194364121E-2</v>
      </c>
      <c r="AV329" s="128">
        <f t="shared" si="232"/>
        <v>1.6033900227963258</v>
      </c>
      <c r="AW329" s="129">
        <f t="shared" si="233"/>
        <v>-0.60339002279632592</v>
      </c>
      <c r="AX329" s="82">
        <v>2013</v>
      </c>
      <c r="AY329" s="82" t="s">
        <v>480</v>
      </c>
      <c r="AZ329" s="82" t="s">
        <v>20</v>
      </c>
      <c r="BA329" s="82" t="s">
        <v>298</v>
      </c>
      <c r="BB329" s="506" t="s">
        <v>313</v>
      </c>
      <c r="BC329" s="124">
        <v>69.341819999999998</v>
      </c>
      <c r="BD329" s="125">
        <v>26.563580000000002</v>
      </c>
      <c r="BE329" s="126">
        <v>27.183019999999999</v>
      </c>
      <c r="BF329" s="124">
        <f t="shared" si="234"/>
        <v>42.158799999999999</v>
      </c>
      <c r="BG329" s="125">
        <f t="shared" si="235"/>
        <v>42.778239999999997</v>
      </c>
      <c r="BH329" s="126">
        <f t="shared" si="235"/>
        <v>-0.61943999999999733</v>
      </c>
      <c r="BI329" s="314">
        <f t="shared" si="236"/>
        <v>0.60798519565826226</v>
      </c>
      <c r="BJ329" s="314">
        <f t="shared" si="237"/>
        <v>0.61691833297712695</v>
      </c>
      <c r="BK329" s="314">
        <f t="shared" si="238"/>
        <v>-8.9331373188646819E-3</v>
      </c>
      <c r="BL329" s="128">
        <f t="shared" si="239"/>
        <v>1.0146930178278319</v>
      </c>
      <c r="BM329" s="129">
        <f t="shared" si="240"/>
        <v>-1.4693017827831849E-2</v>
      </c>
    </row>
    <row r="330" spans="1:65" ht="11.45" customHeight="1">
      <c r="A330" s="663">
        <v>2010</v>
      </c>
      <c r="B330" s="87" t="s">
        <v>514</v>
      </c>
      <c r="C330" s="82" t="s">
        <v>480</v>
      </c>
      <c r="D330" s="82" t="s">
        <v>4</v>
      </c>
      <c r="E330" s="82" t="s">
        <v>299</v>
      </c>
      <c r="F330" s="506" t="s">
        <v>313</v>
      </c>
      <c r="G330" s="124">
        <v>35.743279999999999</v>
      </c>
      <c r="H330" s="125">
        <v>21.26192</v>
      </c>
      <c r="I330" s="126">
        <v>23.948799999999999</v>
      </c>
      <c r="J330" s="124">
        <f t="shared" si="213"/>
        <v>11.79448</v>
      </c>
      <c r="K330" s="125">
        <f t="shared" si="214"/>
        <v>14.481359999999999</v>
      </c>
      <c r="L330" s="126">
        <f t="shared" si="214"/>
        <v>-2.6868799999999986</v>
      </c>
      <c r="M330" s="314">
        <f t="shared" si="215"/>
        <v>0.32997755102497589</v>
      </c>
      <c r="N330" s="314">
        <f t="shared" si="216"/>
        <v>0.40514916370293941</v>
      </c>
      <c r="O330" s="314">
        <f t="shared" si="217"/>
        <v>-7.517161267796349E-2</v>
      </c>
      <c r="P330" s="128">
        <f t="shared" si="218"/>
        <v>1.2278082628483833</v>
      </c>
      <c r="Q330" s="129">
        <f t="shared" si="219"/>
        <v>-0.22780826284838318</v>
      </c>
      <c r="R330" s="82">
        <v>2010</v>
      </c>
      <c r="S330" s="82" t="s">
        <v>480</v>
      </c>
      <c r="T330" s="82" t="s">
        <v>4</v>
      </c>
      <c r="U330" s="82" t="s">
        <v>299</v>
      </c>
      <c r="V330" s="506" t="s">
        <v>313</v>
      </c>
      <c r="W330" s="124">
        <v>27.846080000000001</v>
      </c>
      <c r="X330" s="125">
        <v>18.05395</v>
      </c>
      <c r="Y330" s="126">
        <v>20.851179999999999</v>
      </c>
      <c r="Z330" s="124">
        <f t="shared" si="220"/>
        <v>6.9949000000000012</v>
      </c>
      <c r="AA330" s="125">
        <f t="shared" si="221"/>
        <v>9.7921300000000002</v>
      </c>
      <c r="AB330" s="126">
        <f t="shared" si="221"/>
        <v>-2.797229999999999</v>
      </c>
      <c r="AC330" s="314">
        <f t="shared" si="222"/>
        <v>0.25119873246072699</v>
      </c>
      <c r="AD330" s="314">
        <f t="shared" si="223"/>
        <v>0.35165200990588263</v>
      </c>
      <c r="AE330" s="314">
        <f t="shared" si="224"/>
        <v>-0.10045327744515561</v>
      </c>
      <c r="AF330" s="128">
        <f t="shared" si="225"/>
        <v>1.3998956382507253</v>
      </c>
      <c r="AG330" s="129">
        <f t="shared" si="226"/>
        <v>-0.39989563825072533</v>
      </c>
      <c r="AH330" s="82">
        <v>2010</v>
      </c>
      <c r="AI330" s="82" t="s">
        <v>480</v>
      </c>
      <c r="AJ330" s="82" t="s">
        <v>4</v>
      </c>
      <c r="AK330" s="82" t="s">
        <v>299</v>
      </c>
      <c r="AL330" s="506" t="s">
        <v>313</v>
      </c>
      <c r="AM330" s="124">
        <v>36.750819999999997</v>
      </c>
      <c r="AN330" s="125">
        <v>25.885829999999999</v>
      </c>
      <c r="AO330" s="126">
        <v>29.33043</v>
      </c>
      <c r="AP330" s="124">
        <f t="shared" si="227"/>
        <v>7.4203899999999976</v>
      </c>
      <c r="AQ330" s="125">
        <f t="shared" si="228"/>
        <v>10.864989999999999</v>
      </c>
      <c r="AR330" s="126">
        <f t="shared" si="228"/>
        <v>-3.4446000000000012</v>
      </c>
      <c r="AS330" s="314">
        <f t="shared" si="229"/>
        <v>0.20191086892755042</v>
      </c>
      <c r="AT330" s="314">
        <f t="shared" si="230"/>
        <v>0.29563938981497556</v>
      </c>
      <c r="AU330" s="314">
        <f t="shared" si="231"/>
        <v>-9.3728520887425143E-2</v>
      </c>
      <c r="AV330" s="128">
        <f t="shared" si="232"/>
        <v>1.4642074068883175</v>
      </c>
      <c r="AW330" s="129">
        <f t="shared" si="233"/>
        <v>-0.46420740688831752</v>
      </c>
      <c r="AX330" s="82">
        <v>2010</v>
      </c>
      <c r="AY330" s="82" t="s">
        <v>480</v>
      </c>
      <c r="AZ330" s="82" t="s">
        <v>4</v>
      </c>
      <c r="BA330" s="82" t="s">
        <v>299</v>
      </c>
      <c r="BB330" s="506" t="s">
        <v>313</v>
      </c>
      <c r="BC330" s="124">
        <v>71.562870000000004</v>
      </c>
      <c r="BD330" s="125">
        <v>28.012509999999999</v>
      </c>
      <c r="BE330" s="126">
        <v>28.811070000000001</v>
      </c>
      <c r="BF330" s="124">
        <f t="shared" si="234"/>
        <v>42.751800000000003</v>
      </c>
      <c r="BG330" s="125">
        <f t="shared" si="235"/>
        <v>43.550360000000005</v>
      </c>
      <c r="BH330" s="126">
        <f t="shared" si="235"/>
        <v>-0.79856000000000193</v>
      </c>
      <c r="BI330" s="314">
        <f t="shared" si="236"/>
        <v>0.59740197675135165</v>
      </c>
      <c r="BJ330" s="314">
        <f t="shared" si="237"/>
        <v>0.60856083608720557</v>
      </c>
      <c r="BK330" s="314">
        <f t="shared" si="238"/>
        <v>-1.115885933585394E-2</v>
      </c>
      <c r="BL330" s="128">
        <f t="shared" si="239"/>
        <v>1.0186789795985198</v>
      </c>
      <c r="BM330" s="129">
        <f t="shared" si="240"/>
        <v>-1.8678979598519871E-2</v>
      </c>
    </row>
    <row r="331" spans="1:65" ht="11.45" customHeight="1">
      <c r="A331" s="663">
        <v>2007</v>
      </c>
      <c r="B331" s="87" t="s">
        <v>514</v>
      </c>
      <c r="C331" s="82" t="s">
        <v>480</v>
      </c>
      <c r="D331" s="82" t="s">
        <v>6</v>
      </c>
      <c r="E331" s="82" t="s">
        <v>300</v>
      </c>
      <c r="F331" s="506" t="s">
        <v>313</v>
      </c>
      <c r="G331" s="124">
        <v>31.602650000000001</v>
      </c>
      <c r="H331" s="125">
        <v>21.019770000000001</v>
      </c>
      <c r="I331" s="126">
        <v>24.336590000000001</v>
      </c>
      <c r="J331" s="124">
        <f t="shared" si="213"/>
        <v>7.2660599999999995</v>
      </c>
      <c r="K331" s="125">
        <f t="shared" si="214"/>
        <v>10.582879999999999</v>
      </c>
      <c r="L331" s="126">
        <f t="shared" si="214"/>
        <v>-3.3168199999999999</v>
      </c>
      <c r="M331" s="314">
        <f t="shared" si="215"/>
        <v>0.22991932638560372</v>
      </c>
      <c r="N331" s="314">
        <f t="shared" si="216"/>
        <v>0.33487318310331565</v>
      </c>
      <c r="O331" s="314">
        <f t="shared" si="217"/>
        <v>-0.10495385671771196</v>
      </c>
      <c r="P331" s="128">
        <f t="shared" si="218"/>
        <v>1.4564812291668388</v>
      </c>
      <c r="Q331" s="129">
        <f t="shared" si="219"/>
        <v>-0.4564812291668387</v>
      </c>
      <c r="R331" s="82">
        <v>2007</v>
      </c>
      <c r="S331" s="82" t="s">
        <v>480</v>
      </c>
      <c r="T331" s="82" t="s">
        <v>6</v>
      </c>
      <c r="U331" s="82" t="s">
        <v>300</v>
      </c>
      <c r="V331" s="506" t="s">
        <v>313</v>
      </c>
      <c r="W331" s="124">
        <v>23.1736</v>
      </c>
      <c r="X331" s="125">
        <v>16.809899999999999</v>
      </c>
      <c r="Y331" s="126">
        <v>20.194680000000002</v>
      </c>
      <c r="Z331" s="124">
        <f t="shared" si="220"/>
        <v>2.9789199999999987</v>
      </c>
      <c r="AA331" s="125">
        <f t="shared" si="221"/>
        <v>6.3637000000000015</v>
      </c>
      <c r="AB331" s="126">
        <f t="shared" si="221"/>
        <v>-3.3847800000000028</v>
      </c>
      <c r="AC331" s="314">
        <f t="shared" si="222"/>
        <v>0.12854800289985149</v>
      </c>
      <c r="AD331" s="314">
        <f t="shared" si="223"/>
        <v>0.27460990092173859</v>
      </c>
      <c r="AE331" s="314">
        <f t="shared" si="224"/>
        <v>-0.1460618980218871</v>
      </c>
      <c r="AF331" s="128">
        <f t="shared" si="225"/>
        <v>2.1362440078954803</v>
      </c>
      <c r="AG331" s="129">
        <f t="shared" si="226"/>
        <v>-1.1362440078954803</v>
      </c>
      <c r="AH331" s="82">
        <v>2007</v>
      </c>
      <c r="AI331" s="82" t="s">
        <v>480</v>
      </c>
      <c r="AJ331" s="82" t="s">
        <v>6</v>
      </c>
      <c r="AK331" s="82" t="s">
        <v>300</v>
      </c>
      <c r="AL331" s="506" t="s">
        <v>313</v>
      </c>
      <c r="AM331" s="124">
        <v>32.728360000000002</v>
      </c>
      <c r="AN331" s="125">
        <v>26.113379999999999</v>
      </c>
      <c r="AO331" s="126">
        <v>30.093360000000001</v>
      </c>
      <c r="AP331" s="124">
        <f t="shared" si="227"/>
        <v>2.6350000000000016</v>
      </c>
      <c r="AQ331" s="125">
        <f t="shared" si="228"/>
        <v>6.6149800000000027</v>
      </c>
      <c r="AR331" s="126">
        <f t="shared" si="228"/>
        <v>-3.9799800000000012</v>
      </c>
      <c r="AS331" s="314">
        <f t="shared" si="229"/>
        <v>8.0511214127441805E-2</v>
      </c>
      <c r="AT331" s="314">
        <f t="shared" si="230"/>
        <v>0.20211767409060527</v>
      </c>
      <c r="AU331" s="314">
        <f t="shared" si="231"/>
        <v>-0.12160645996316348</v>
      </c>
      <c r="AV331" s="128">
        <f t="shared" si="232"/>
        <v>2.5104288425047434</v>
      </c>
      <c r="AW331" s="129">
        <f t="shared" si="233"/>
        <v>-1.5104288425047434</v>
      </c>
      <c r="AX331" s="82">
        <v>2007</v>
      </c>
      <c r="AY331" s="82" t="s">
        <v>480</v>
      </c>
      <c r="AZ331" s="82" t="s">
        <v>6</v>
      </c>
      <c r="BA331" s="82" t="s">
        <v>300</v>
      </c>
      <c r="BB331" s="506" t="s">
        <v>313</v>
      </c>
      <c r="BC331" s="124">
        <v>71.240350000000007</v>
      </c>
      <c r="BD331" s="125">
        <v>31.718219999999999</v>
      </c>
      <c r="BE331" s="126">
        <v>33.323219999999999</v>
      </c>
      <c r="BF331" s="124">
        <f t="shared" si="234"/>
        <v>37.917130000000007</v>
      </c>
      <c r="BG331" s="125">
        <f t="shared" si="235"/>
        <v>39.522130000000004</v>
      </c>
      <c r="BH331" s="126">
        <f t="shared" si="235"/>
        <v>-1.6050000000000004</v>
      </c>
      <c r="BI331" s="314">
        <f t="shared" si="236"/>
        <v>0.53224233176844304</v>
      </c>
      <c r="BJ331" s="314">
        <f t="shared" si="237"/>
        <v>0.55477169890378131</v>
      </c>
      <c r="BK331" s="314">
        <f t="shared" si="238"/>
        <v>-2.2529367135338332E-2</v>
      </c>
      <c r="BL331" s="128">
        <f t="shared" si="239"/>
        <v>1.0423291530767227</v>
      </c>
      <c r="BM331" s="129">
        <f t="shared" si="240"/>
        <v>-4.2329153076722845E-2</v>
      </c>
    </row>
    <row r="332" spans="1:65" ht="11.45" customHeight="1">
      <c r="A332" s="663">
        <v>2004</v>
      </c>
      <c r="B332" s="87" t="s">
        <v>514</v>
      </c>
      <c r="C332" s="82" t="s">
        <v>480</v>
      </c>
      <c r="D332" s="82" t="s">
        <v>8</v>
      </c>
      <c r="E332" s="82" t="s">
        <v>301</v>
      </c>
      <c r="F332" s="506" t="s">
        <v>313</v>
      </c>
      <c r="G332" s="124">
        <v>32.30545</v>
      </c>
      <c r="H332" s="125">
        <v>21.112259999999999</v>
      </c>
      <c r="I332" s="126">
        <v>23.93731</v>
      </c>
      <c r="J332" s="124">
        <f t="shared" si="213"/>
        <v>8.3681400000000004</v>
      </c>
      <c r="K332" s="125">
        <f t="shared" si="214"/>
        <v>11.193190000000001</v>
      </c>
      <c r="L332" s="126">
        <f t="shared" si="214"/>
        <v>-2.8250500000000009</v>
      </c>
      <c r="M332" s="314">
        <f t="shared" si="215"/>
        <v>0.25903183518570394</v>
      </c>
      <c r="N332" s="314">
        <f t="shared" si="216"/>
        <v>0.34647992830931007</v>
      </c>
      <c r="O332" s="314">
        <f t="shared" si="217"/>
        <v>-8.7448093123606102E-2</v>
      </c>
      <c r="P332" s="128">
        <f t="shared" si="218"/>
        <v>1.3375959293224062</v>
      </c>
      <c r="Q332" s="129">
        <f t="shared" si="219"/>
        <v>-0.33759592932240629</v>
      </c>
      <c r="R332" s="82">
        <v>2004</v>
      </c>
      <c r="S332" s="82" t="s">
        <v>480</v>
      </c>
      <c r="T332" s="82" t="s">
        <v>8</v>
      </c>
      <c r="U332" s="82" t="s">
        <v>301</v>
      </c>
      <c r="V332" s="506" t="s">
        <v>313</v>
      </c>
      <c r="W332" s="124">
        <v>23.728390000000001</v>
      </c>
      <c r="X332" s="125">
        <v>16.87078</v>
      </c>
      <c r="Y332" s="126">
        <v>19.724550000000001</v>
      </c>
      <c r="Z332" s="124">
        <f t="shared" si="220"/>
        <v>4.0038400000000003</v>
      </c>
      <c r="AA332" s="125">
        <f t="shared" si="221"/>
        <v>6.8576100000000011</v>
      </c>
      <c r="AB332" s="126">
        <f t="shared" si="221"/>
        <v>-2.8537700000000008</v>
      </c>
      <c r="AC332" s="314">
        <f t="shared" si="222"/>
        <v>0.16873626908526032</v>
      </c>
      <c r="AD332" s="314">
        <f t="shared" si="223"/>
        <v>0.28900443730063441</v>
      </c>
      <c r="AE332" s="314">
        <f t="shared" si="224"/>
        <v>-0.1202681682153741</v>
      </c>
      <c r="AF332" s="128">
        <f t="shared" si="225"/>
        <v>1.7127582520780054</v>
      </c>
      <c r="AG332" s="129">
        <f t="shared" si="226"/>
        <v>-0.71275825207800525</v>
      </c>
      <c r="AH332" s="82">
        <v>2004</v>
      </c>
      <c r="AI332" s="82" t="s">
        <v>480</v>
      </c>
      <c r="AJ332" s="82" t="s">
        <v>8</v>
      </c>
      <c r="AK332" s="82" t="s">
        <v>301</v>
      </c>
      <c r="AL332" s="506" t="s">
        <v>313</v>
      </c>
      <c r="AM332" s="124">
        <v>32.574289999999998</v>
      </c>
      <c r="AN332" s="125">
        <v>25.387149999999998</v>
      </c>
      <c r="AO332" s="126">
        <v>28.795059999999999</v>
      </c>
      <c r="AP332" s="124">
        <f t="shared" si="227"/>
        <v>3.7792299999999983</v>
      </c>
      <c r="AQ332" s="125">
        <f t="shared" si="228"/>
        <v>7.1871399999999994</v>
      </c>
      <c r="AR332" s="126">
        <f t="shared" si="228"/>
        <v>-3.4079100000000011</v>
      </c>
      <c r="AS332" s="314">
        <f t="shared" si="229"/>
        <v>0.1160187988748181</v>
      </c>
      <c r="AT332" s="314">
        <f t="shared" si="230"/>
        <v>0.22063842373847595</v>
      </c>
      <c r="AU332" s="314">
        <f t="shared" si="231"/>
        <v>-0.10461962486365785</v>
      </c>
      <c r="AV332" s="128">
        <f t="shared" si="232"/>
        <v>1.9017471813041287</v>
      </c>
      <c r="AW332" s="129">
        <f t="shared" si="233"/>
        <v>-0.90174718130412879</v>
      </c>
      <c r="AX332" s="82">
        <v>2004</v>
      </c>
      <c r="AY332" s="82" t="s">
        <v>480</v>
      </c>
      <c r="AZ332" s="82" t="s">
        <v>8</v>
      </c>
      <c r="BA332" s="82" t="s">
        <v>301</v>
      </c>
      <c r="BB332" s="506" t="s">
        <v>313</v>
      </c>
      <c r="BC332" s="124">
        <v>74.817670000000007</v>
      </c>
      <c r="BD332" s="125">
        <v>33.23415</v>
      </c>
      <c r="BE332" s="126">
        <v>34.677529999999997</v>
      </c>
      <c r="BF332" s="124">
        <f t="shared" si="234"/>
        <v>40.140140000000009</v>
      </c>
      <c r="BG332" s="125">
        <f t="shared" si="235"/>
        <v>41.583520000000007</v>
      </c>
      <c r="BH332" s="126">
        <f t="shared" si="235"/>
        <v>-1.4433799999999977</v>
      </c>
      <c r="BI332" s="314">
        <f t="shared" si="236"/>
        <v>0.53650614888167469</v>
      </c>
      <c r="BJ332" s="314">
        <f t="shared" si="237"/>
        <v>0.55579811560557824</v>
      </c>
      <c r="BK332" s="314">
        <f t="shared" si="238"/>
        <v>-1.9291966723903559E-2</v>
      </c>
      <c r="BL332" s="128">
        <f t="shared" si="239"/>
        <v>1.035958519327536</v>
      </c>
      <c r="BM332" s="129">
        <f t="shared" si="240"/>
        <v>-3.5958519327535909E-2</v>
      </c>
    </row>
    <row r="333" spans="1:65" ht="11.45" customHeight="1">
      <c r="A333" s="663">
        <v>2000</v>
      </c>
      <c r="B333" s="87" t="s">
        <v>514</v>
      </c>
      <c r="C333" s="82" t="s">
        <v>480</v>
      </c>
      <c r="D333" s="82" t="s">
        <v>10</v>
      </c>
      <c r="E333" s="82" t="s">
        <v>302</v>
      </c>
      <c r="F333" s="506" t="s">
        <v>313</v>
      </c>
      <c r="G333" s="124">
        <v>29.890049999999999</v>
      </c>
      <c r="H333" s="125">
        <v>20.262820000000001</v>
      </c>
      <c r="I333" s="126">
        <v>23.473379999999999</v>
      </c>
      <c r="J333" s="124">
        <f t="shared" si="213"/>
        <v>6.4166699999999999</v>
      </c>
      <c r="K333" s="125">
        <f t="shared" si="214"/>
        <v>9.6272299999999973</v>
      </c>
      <c r="L333" s="126">
        <f t="shared" si="214"/>
        <v>-3.2105599999999974</v>
      </c>
      <c r="M333" s="314">
        <f t="shared" si="215"/>
        <v>0.21467578675846979</v>
      </c>
      <c r="N333" s="314">
        <f t="shared" si="216"/>
        <v>0.32208811962509254</v>
      </c>
      <c r="O333" s="314">
        <f t="shared" si="217"/>
        <v>-0.10741233286662276</v>
      </c>
      <c r="P333" s="128">
        <f t="shared" si="218"/>
        <v>1.5003467530666215</v>
      </c>
      <c r="Q333" s="129">
        <f t="shared" si="219"/>
        <v>-0.50034675306662135</v>
      </c>
      <c r="R333" s="82">
        <v>2000</v>
      </c>
      <c r="S333" s="82" t="s">
        <v>480</v>
      </c>
      <c r="T333" s="82" t="s">
        <v>10</v>
      </c>
      <c r="U333" s="82" t="s">
        <v>302</v>
      </c>
      <c r="V333" s="506" t="s">
        <v>313</v>
      </c>
      <c r="W333" s="124">
        <v>21.18329</v>
      </c>
      <c r="X333" s="125">
        <v>15.69824</v>
      </c>
      <c r="Y333" s="126">
        <v>18.935130000000001</v>
      </c>
      <c r="Z333" s="124">
        <f t="shared" si="220"/>
        <v>2.2481599999999986</v>
      </c>
      <c r="AA333" s="125">
        <f t="shared" si="221"/>
        <v>5.4850499999999993</v>
      </c>
      <c r="AB333" s="126">
        <f t="shared" si="221"/>
        <v>-3.2368900000000007</v>
      </c>
      <c r="AC333" s="314">
        <f t="shared" si="222"/>
        <v>0.10612893464612903</v>
      </c>
      <c r="AD333" s="314">
        <f t="shared" si="223"/>
        <v>0.2589328664244317</v>
      </c>
      <c r="AE333" s="314">
        <f t="shared" si="224"/>
        <v>-0.15280393177830265</v>
      </c>
      <c r="AF333" s="128">
        <f t="shared" si="225"/>
        <v>2.4397952103053178</v>
      </c>
      <c r="AG333" s="129">
        <f t="shared" si="226"/>
        <v>-1.4397952103053175</v>
      </c>
      <c r="AH333" s="82">
        <v>2000</v>
      </c>
      <c r="AI333" s="82" t="s">
        <v>480</v>
      </c>
      <c r="AJ333" s="82" t="s">
        <v>10</v>
      </c>
      <c r="AK333" s="82" t="s">
        <v>302</v>
      </c>
      <c r="AL333" s="506" t="s">
        <v>313</v>
      </c>
      <c r="AM333" s="124">
        <v>29.752130000000001</v>
      </c>
      <c r="AN333" s="125">
        <v>25.198650000000001</v>
      </c>
      <c r="AO333" s="126">
        <v>29.496310000000001</v>
      </c>
      <c r="AP333" s="124">
        <f t="shared" si="227"/>
        <v>0.25581999999999994</v>
      </c>
      <c r="AQ333" s="125">
        <f t="shared" si="228"/>
        <v>4.5534800000000004</v>
      </c>
      <c r="AR333" s="126">
        <f t="shared" si="228"/>
        <v>-4.2976600000000005</v>
      </c>
      <c r="AS333" s="314">
        <f t="shared" si="229"/>
        <v>8.5983759818204584E-3</v>
      </c>
      <c r="AT333" s="314">
        <f t="shared" si="230"/>
        <v>0.15304719359588709</v>
      </c>
      <c r="AU333" s="314">
        <f t="shared" si="231"/>
        <v>-0.14444881761406664</v>
      </c>
      <c r="AV333" s="128">
        <f t="shared" si="232"/>
        <v>17.799546556172313</v>
      </c>
      <c r="AW333" s="129">
        <f t="shared" si="233"/>
        <v>-16.799546556172313</v>
      </c>
      <c r="AX333" s="82">
        <v>2000</v>
      </c>
      <c r="AY333" s="82" t="s">
        <v>480</v>
      </c>
      <c r="AZ333" s="82" t="s">
        <v>10</v>
      </c>
      <c r="BA333" s="82" t="s">
        <v>302</v>
      </c>
      <c r="BB333" s="506" t="s">
        <v>313</v>
      </c>
      <c r="BC333" s="124">
        <v>74.100560000000002</v>
      </c>
      <c r="BD333" s="125">
        <v>32.592329999999997</v>
      </c>
      <c r="BE333" s="126">
        <v>33.307110000000002</v>
      </c>
      <c r="BF333" s="124">
        <f t="shared" si="234"/>
        <v>40.79345</v>
      </c>
      <c r="BG333" s="125">
        <f t="shared" si="235"/>
        <v>41.508230000000005</v>
      </c>
      <c r="BH333" s="126">
        <f t="shared" si="235"/>
        <v>-0.71478000000000463</v>
      </c>
      <c r="BI333" s="314">
        <f t="shared" si="236"/>
        <v>0.55051473295208564</v>
      </c>
      <c r="BJ333" s="314">
        <f t="shared" si="237"/>
        <v>0.56016081389938222</v>
      </c>
      <c r="BK333" s="314">
        <f t="shared" si="238"/>
        <v>-9.6460809472965463E-3</v>
      </c>
      <c r="BL333" s="128">
        <f t="shared" si="239"/>
        <v>1.0175219306040555</v>
      </c>
      <c r="BM333" s="129">
        <f t="shared" si="240"/>
        <v>-1.7521930604055422E-2</v>
      </c>
    </row>
    <row r="334" spans="1:65" ht="11.45" customHeight="1">
      <c r="A334" s="663">
        <v>1997</v>
      </c>
      <c r="B334" s="87" t="s">
        <v>514</v>
      </c>
      <c r="C334" s="82" t="s">
        <v>480</v>
      </c>
      <c r="D334" s="82" t="s">
        <v>12</v>
      </c>
      <c r="E334" s="82" t="s">
        <v>303</v>
      </c>
      <c r="F334" s="506" t="s">
        <v>313</v>
      </c>
      <c r="G334" s="124">
        <v>31.016089999999998</v>
      </c>
      <c r="H334" s="125">
        <v>20.338429999999999</v>
      </c>
      <c r="I334" s="126">
        <v>23.733170000000001</v>
      </c>
      <c r="J334" s="124">
        <f t="shared" si="213"/>
        <v>7.2829199999999972</v>
      </c>
      <c r="K334" s="125">
        <f t="shared" si="214"/>
        <v>10.677659999999999</v>
      </c>
      <c r="L334" s="126">
        <f t="shared" si="214"/>
        <v>-3.3947400000000023</v>
      </c>
      <c r="M334" s="314">
        <f t="shared" si="215"/>
        <v>0.23481102872734758</v>
      </c>
      <c r="N334" s="314">
        <f t="shared" si="216"/>
        <v>0.34426196209773702</v>
      </c>
      <c r="O334" s="314">
        <f t="shared" si="217"/>
        <v>-0.10945093337038946</v>
      </c>
      <c r="P334" s="128">
        <f t="shared" si="218"/>
        <v>1.4661234779456596</v>
      </c>
      <c r="Q334" s="129">
        <f t="shared" si="219"/>
        <v>-0.46612347794565967</v>
      </c>
      <c r="R334" s="82">
        <v>1997</v>
      </c>
      <c r="S334" s="82" t="s">
        <v>480</v>
      </c>
      <c r="T334" s="82" t="s">
        <v>12</v>
      </c>
      <c r="U334" s="82" t="s">
        <v>303</v>
      </c>
      <c r="V334" s="506" t="s">
        <v>313</v>
      </c>
      <c r="W334" s="124">
        <v>22.092230000000001</v>
      </c>
      <c r="X334" s="125">
        <v>15.84492</v>
      </c>
      <c r="Y334" s="126">
        <v>19.14593</v>
      </c>
      <c r="Z334" s="124">
        <f t="shared" si="220"/>
        <v>2.9463000000000008</v>
      </c>
      <c r="AA334" s="125">
        <f t="shared" si="221"/>
        <v>6.2473100000000006</v>
      </c>
      <c r="AB334" s="126">
        <f t="shared" si="221"/>
        <v>-3.3010099999999998</v>
      </c>
      <c r="AC334" s="314">
        <f t="shared" si="222"/>
        <v>0.13336363056151421</v>
      </c>
      <c r="AD334" s="314">
        <f t="shared" si="223"/>
        <v>0.28278313235015207</v>
      </c>
      <c r="AE334" s="314">
        <f t="shared" si="224"/>
        <v>-0.14941950178863789</v>
      </c>
      <c r="AF334" s="128">
        <f t="shared" si="225"/>
        <v>2.1203916776974507</v>
      </c>
      <c r="AG334" s="129">
        <f t="shared" si="226"/>
        <v>-1.1203916776974507</v>
      </c>
      <c r="AH334" s="82">
        <v>1997</v>
      </c>
      <c r="AI334" s="82" t="s">
        <v>480</v>
      </c>
      <c r="AJ334" s="82" t="s">
        <v>12</v>
      </c>
      <c r="AK334" s="82" t="s">
        <v>303</v>
      </c>
      <c r="AL334" s="506" t="s">
        <v>313</v>
      </c>
      <c r="AM334" s="124">
        <v>31.89902</v>
      </c>
      <c r="AN334" s="125">
        <v>26.182130000000001</v>
      </c>
      <c r="AO334" s="126">
        <v>31.016220000000001</v>
      </c>
      <c r="AP334" s="124">
        <f t="shared" si="227"/>
        <v>0.88279999999999959</v>
      </c>
      <c r="AQ334" s="125">
        <f t="shared" si="228"/>
        <v>5.7168899999999994</v>
      </c>
      <c r="AR334" s="126">
        <f t="shared" si="228"/>
        <v>-4.8340899999999998</v>
      </c>
      <c r="AS334" s="314">
        <f t="shared" si="229"/>
        <v>2.7674831389804439E-2</v>
      </c>
      <c r="AT334" s="314">
        <f t="shared" si="230"/>
        <v>0.179218358432328</v>
      </c>
      <c r="AU334" s="314">
        <f t="shared" si="231"/>
        <v>-0.15154352704252355</v>
      </c>
      <c r="AV334" s="128">
        <f t="shared" si="232"/>
        <v>6.4758608971454485</v>
      </c>
      <c r="AW334" s="129">
        <f t="shared" si="233"/>
        <v>-5.4758608971454485</v>
      </c>
      <c r="AX334" s="82">
        <v>1997</v>
      </c>
      <c r="AY334" s="82" t="s">
        <v>480</v>
      </c>
      <c r="AZ334" s="82" t="s">
        <v>12</v>
      </c>
      <c r="BA334" s="82" t="s">
        <v>303</v>
      </c>
      <c r="BB334" s="506" t="s">
        <v>313</v>
      </c>
      <c r="BC334" s="124">
        <v>74.026880000000006</v>
      </c>
      <c r="BD334" s="125">
        <v>29.794070000000001</v>
      </c>
      <c r="BE334" s="126">
        <v>30.33586</v>
      </c>
      <c r="BF334" s="124">
        <f t="shared" si="234"/>
        <v>43.691020000000009</v>
      </c>
      <c r="BG334" s="125">
        <f t="shared" si="235"/>
        <v>44.232810000000001</v>
      </c>
      <c r="BH334" s="126">
        <f t="shared" si="235"/>
        <v>-0.54178999999999888</v>
      </c>
      <c r="BI334" s="314">
        <f t="shared" si="236"/>
        <v>0.59020480128299346</v>
      </c>
      <c r="BJ334" s="314">
        <f t="shared" si="237"/>
        <v>0.59752362925467073</v>
      </c>
      <c r="BK334" s="314">
        <f t="shared" si="238"/>
        <v>-7.3188279716772994E-3</v>
      </c>
      <c r="BL334" s="128">
        <f t="shared" si="239"/>
        <v>1.0124004887045437</v>
      </c>
      <c r="BM334" s="129">
        <f t="shared" si="240"/>
        <v>-1.2400488704543834E-2</v>
      </c>
    </row>
    <row r="335" spans="1:65" ht="11.45" customHeight="1">
      <c r="A335" s="663">
        <v>1994</v>
      </c>
      <c r="B335" s="87" t="s">
        <v>514</v>
      </c>
      <c r="C335" s="82" t="s">
        <v>480</v>
      </c>
      <c r="D335" s="82" t="s">
        <v>12</v>
      </c>
      <c r="E335" s="82" t="s">
        <v>304</v>
      </c>
      <c r="F335" s="506" t="s">
        <v>313</v>
      </c>
      <c r="G335" s="124">
        <v>32.057189999999999</v>
      </c>
      <c r="H335" s="125">
        <v>20.803930000000001</v>
      </c>
      <c r="I335" s="126">
        <v>23.875050000000002</v>
      </c>
      <c r="J335" s="124">
        <f t="shared" si="213"/>
        <v>8.1821399999999969</v>
      </c>
      <c r="K335" s="125">
        <f t="shared" si="214"/>
        <v>11.253259999999997</v>
      </c>
      <c r="L335" s="126">
        <f t="shared" si="214"/>
        <v>-3.0711200000000005</v>
      </c>
      <c r="M335" s="314">
        <f t="shared" si="215"/>
        <v>0.25523572091003599</v>
      </c>
      <c r="N335" s="314">
        <f t="shared" si="216"/>
        <v>0.35103700605074861</v>
      </c>
      <c r="O335" s="314">
        <f t="shared" si="217"/>
        <v>-9.5801285140712608E-2</v>
      </c>
      <c r="P335" s="128">
        <f t="shared" si="218"/>
        <v>1.3753443475667737</v>
      </c>
      <c r="Q335" s="129">
        <f t="shared" si="219"/>
        <v>-0.37534434756677371</v>
      </c>
      <c r="R335" s="82">
        <v>1994</v>
      </c>
      <c r="S335" s="82" t="s">
        <v>480</v>
      </c>
      <c r="T335" s="82" t="s">
        <v>12</v>
      </c>
      <c r="U335" s="82" t="s">
        <v>304</v>
      </c>
      <c r="V335" s="506" t="s">
        <v>313</v>
      </c>
      <c r="W335" s="124">
        <v>22.771450000000002</v>
      </c>
      <c r="X335" s="125">
        <v>16.09158</v>
      </c>
      <c r="Y335" s="126">
        <v>19.0885</v>
      </c>
      <c r="Z335" s="124">
        <f t="shared" si="220"/>
        <v>3.6829500000000017</v>
      </c>
      <c r="AA335" s="125">
        <f t="shared" si="221"/>
        <v>6.6798700000000011</v>
      </c>
      <c r="AB335" s="126">
        <f t="shared" si="221"/>
        <v>-2.9969199999999994</v>
      </c>
      <c r="AC335" s="314">
        <f t="shared" si="222"/>
        <v>0.16173541869314434</v>
      </c>
      <c r="AD335" s="314">
        <f t="shared" si="223"/>
        <v>0.29334407778160815</v>
      </c>
      <c r="AE335" s="314">
        <f t="shared" si="224"/>
        <v>-0.13160865908846381</v>
      </c>
      <c r="AF335" s="128">
        <f t="shared" si="225"/>
        <v>1.8137281255515274</v>
      </c>
      <c r="AG335" s="129">
        <f t="shared" si="226"/>
        <v>-0.8137281255515274</v>
      </c>
      <c r="AH335" s="82">
        <v>1994</v>
      </c>
      <c r="AI335" s="82" t="s">
        <v>480</v>
      </c>
      <c r="AJ335" s="82" t="s">
        <v>12</v>
      </c>
      <c r="AK335" s="82" t="s">
        <v>304</v>
      </c>
      <c r="AL335" s="506" t="s">
        <v>313</v>
      </c>
      <c r="AM335" s="124">
        <v>33.304720000000003</v>
      </c>
      <c r="AN335" s="125">
        <v>27.346309999999999</v>
      </c>
      <c r="AO335" s="126">
        <v>31.645389999999999</v>
      </c>
      <c r="AP335" s="124">
        <f t="shared" si="227"/>
        <v>1.6593300000000042</v>
      </c>
      <c r="AQ335" s="125">
        <f t="shared" si="228"/>
        <v>5.9584100000000042</v>
      </c>
      <c r="AR335" s="126">
        <f t="shared" si="228"/>
        <v>-4.29908</v>
      </c>
      <c r="AS335" s="314">
        <f t="shared" si="229"/>
        <v>4.9822667778020774E-2</v>
      </c>
      <c r="AT335" s="314">
        <f t="shared" si="230"/>
        <v>0.17890587280121267</v>
      </c>
      <c r="AU335" s="314">
        <f t="shared" si="231"/>
        <v>-0.1290832050231919</v>
      </c>
      <c r="AV335" s="128">
        <f t="shared" si="232"/>
        <v>3.5908529346181828</v>
      </c>
      <c r="AW335" s="129">
        <f t="shared" si="233"/>
        <v>-2.5908529346181828</v>
      </c>
      <c r="AX335" s="82">
        <v>1994</v>
      </c>
      <c r="AY335" s="82" t="s">
        <v>480</v>
      </c>
      <c r="AZ335" s="82" t="s">
        <v>12</v>
      </c>
      <c r="BA335" s="82" t="s">
        <v>304</v>
      </c>
      <c r="BB335" s="506" t="s">
        <v>313</v>
      </c>
      <c r="BC335" s="124">
        <v>75.443259999999995</v>
      </c>
      <c r="BD335" s="125">
        <v>29.337129999999998</v>
      </c>
      <c r="BE335" s="126">
        <v>29.83426</v>
      </c>
      <c r="BF335" s="124">
        <f t="shared" si="234"/>
        <v>45.608999999999995</v>
      </c>
      <c r="BG335" s="125">
        <f t="shared" si="235"/>
        <v>46.106129999999993</v>
      </c>
      <c r="BH335" s="126">
        <f t="shared" si="235"/>
        <v>-0.49713000000000207</v>
      </c>
      <c r="BI335" s="314">
        <f t="shared" si="236"/>
        <v>0.60454704634979983</v>
      </c>
      <c r="BJ335" s="314">
        <f t="shared" si="237"/>
        <v>0.61113650178955681</v>
      </c>
      <c r="BK335" s="314">
        <f t="shared" si="238"/>
        <v>-6.5894554397570053E-3</v>
      </c>
      <c r="BL335" s="128">
        <f t="shared" si="239"/>
        <v>1.0108998224034729</v>
      </c>
      <c r="BM335" s="129">
        <f t="shared" si="240"/>
        <v>-1.0899822403473045E-2</v>
      </c>
    </row>
    <row r="336" spans="1:65" ht="11.45" customHeight="1">
      <c r="A336" s="663">
        <v>1991</v>
      </c>
      <c r="B336" s="87" t="s">
        <v>514</v>
      </c>
      <c r="C336" s="82" t="s">
        <v>480</v>
      </c>
      <c r="D336" s="82" t="s">
        <v>14</v>
      </c>
      <c r="E336" s="82" t="s">
        <v>305</v>
      </c>
      <c r="F336" s="506" t="s">
        <v>313</v>
      </c>
      <c r="G336" s="124">
        <v>31.49372</v>
      </c>
      <c r="H336" s="125">
        <v>20.95607</v>
      </c>
      <c r="I336" s="126">
        <v>23.916319999999999</v>
      </c>
      <c r="J336" s="124">
        <f t="shared" si="213"/>
        <v>7.5774000000000008</v>
      </c>
      <c r="K336" s="125">
        <f t="shared" si="214"/>
        <v>10.537649999999999</v>
      </c>
      <c r="L336" s="126">
        <f t="shared" si="214"/>
        <v>-2.9602499999999985</v>
      </c>
      <c r="M336" s="314">
        <f t="shared" si="215"/>
        <v>0.24060034825990709</v>
      </c>
      <c r="N336" s="314">
        <f t="shared" si="216"/>
        <v>0.33459527804273359</v>
      </c>
      <c r="O336" s="314">
        <f t="shared" si="217"/>
        <v>-9.3994929782826503E-2</v>
      </c>
      <c r="P336" s="128">
        <f t="shared" si="218"/>
        <v>1.3906683031118852</v>
      </c>
      <c r="Q336" s="129">
        <f t="shared" si="219"/>
        <v>-0.39066830311188511</v>
      </c>
      <c r="R336" s="82">
        <v>1991</v>
      </c>
      <c r="S336" s="82" t="s">
        <v>480</v>
      </c>
      <c r="T336" s="82" t="s">
        <v>14</v>
      </c>
      <c r="U336" s="82" t="s">
        <v>305</v>
      </c>
      <c r="V336" s="506" t="s">
        <v>313</v>
      </c>
      <c r="W336" s="124">
        <v>22.258780000000002</v>
      </c>
      <c r="X336" s="125">
        <v>15.91614</v>
      </c>
      <c r="Y336" s="126">
        <v>18.871749999999999</v>
      </c>
      <c r="Z336" s="124">
        <f t="shared" si="220"/>
        <v>3.3870300000000029</v>
      </c>
      <c r="AA336" s="125">
        <f t="shared" si="221"/>
        <v>6.3426400000000012</v>
      </c>
      <c r="AB336" s="126">
        <f t="shared" si="221"/>
        <v>-2.9556099999999983</v>
      </c>
      <c r="AC336" s="314">
        <f t="shared" si="222"/>
        <v>0.15216602167773807</v>
      </c>
      <c r="AD336" s="314">
        <f t="shared" si="223"/>
        <v>0.28495002870777286</v>
      </c>
      <c r="AE336" s="314">
        <f t="shared" si="224"/>
        <v>-0.13278400703003482</v>
      </c>
      <c r="AF336" s="128">
        <f t="shared" si="225"/>
        <v>1.8726258698623857</v>
      </c>
      <c r="AG336" s="129">
        <f t="shared" si="226"/>
        <v>-0.87262586986238555</v>
      </c>
      <c r="AH336" s="82">
        <v>1991</v>
      </c>
      <c r="AI336" s="82" t="s">
        <v>480</v>
      </c>
      <c r="AJ336" s="82" t="s">
        <v>14</v>
      </c>
      <c r="AK336" s="82" t="s">
        <v>305</v>
      </c>
      <c r="AL336" s="506" t="s">
        <v>313</v>
      </c>
      <c r="AM336" s="124">
        <v>33.434170000000002</v>
      </c>
      <c r="AN336" s="125">
        <v>28.307220000000001</v>
      </c>
      <c r="AO336" s="126">
        <v>32.444719999999997</v>
      </c>
      <c r="AP336" s="124">
        <f t="shared" si="227"/>
        <v>0.98945000000000505</v>
      </c>
      <c r="AQ336" s="125">
        <f t="shared" si="228"/>
        <v>5.1269500000000008</v>
      </c>
      <c r="AR336" s="126">
        <f t="shared" si="228"/>
        <v>-4.1374999999999957</v>
      </c>
      <c r="AS336" s="314">
        <f t="shared" si="229"/>
        <v>2.9593975265424715E-2</v>
      </c>
      <c r="AT336" s="314">
        <f t="shared" si="230"/>
        <v>0.15334461719851281</v>
      </c>
      <c r="AU336" s="314">
        <f t="shared" si="231"/>
        <v>-0.12375064193308809</v>
      </c>
      <c r="AV336" s="128">
        <f t="shared" si="232"/>
        <v>5.1816160493203034</v>
      </c>
      <c r="AW336" s="129">
        <f t="shared" si="233"/>
        <v>-4.1816160493203034</v>
      </c>
      <c r="AX336" s="82">
        <v>1991</v>
      </c>
      <c r="AY336" s="82" t="s">
        <v>480</v>
      </c>
      <c r="AZ336" s="82" t="s">
        <v>14</v>
      </c>
      <c r="BA336" s="82" t="s">
        <v>305</v>
      </c>
      <c r="BB336" s="506" t="s">
        <v>313</v>
      </c>
      <c r="BC336" s="124">
        <v>73.287559999999999</v>
      </c>
      <c r="BD336" s="125">
        <v>29.815069999999999</v>
      </c>
      <c r="BE336" s="126">
        <v>30.18844</v>
      </c>
      <c r="BF336" s="124">
        <f t="shared" si="234"/>
        <v>43.099119999999999</v>
      </c>
      <c r="BG336" s="125">
        <f t="shared" si="235"/>
        <v>43.472490000000001</v>
      </c>
      <c r="BH336" s="126">
        <f t="shared" si="235"/>
        <v>-0.37337000000000131</v>
      </c>
      <c r="BI336" s="314">
        <f t="shared" si="236"/>
        <v>0.58808234303338791</v>
      </c>
      <c r="BJ336" s="314">
        <f t="shared" si="237"/>
        <v>0.59317693207414735</v>
      </c>
      <c r="BK336" s="314">
        <f t="shared" si="238"/>
        <v>-5.0945890407594592E-3</v>
      </c>
      <c r="BL336" s="128">
        <f t="shared" si="239"/>
        <v>1.0086630539092214</v>
      </c>
      <c r="BM336" s="129">
        <f t="shared" si="240"/>
        <v>-8.6630539092213792E-3</v>
      </c>
    </row>
    <row r="337" spans="1:69" ht="11.45" customHeight="1">
      <c r="A337" s="663">
        <v>1986</v>
      </c>
      <c r="B337" s="87" t="s">
        <v>514</v>
      </c>
      <c r="C337" s="82" t="s">
        <v>480</v>
      </c>
      <c r="D337" s="82" t="s">
        <v>16</v>
      </c>
      <c r="E337" s="82" t="s">
        <v>306</v>
      </c>
      <c r="F337" s="506" t="s">
        <v>313</v>
      </c>
      <c r="G337" s="124">
        <v>30.121410000000001</v>
      </c>
      <c r="H337" s="125">
        <v>21.11449</v>
      </c>
      <c r="I337" s="126">
        <v>23.904150000000001</v>
      </c>
      <c r="J337" s="124">
        <f t="shared" si="213"/>
        <v>6.2172599999999996</v>
      </c>
      <c r="K337" s="125">
        <f t="shared" si="214"/>
        <v>9.0069200000000009</v>
      </c>
      <c r="L337" s="126">
        <f t="shared" si="214"/>
        <v>-2.7896600000000014</v>
      </c>
      <c r="M337" s="314">
        <f t="shared" si="215"/>
        <v>0.20640667219761621</v>
      </c>
      <c r="N337" s="314">
        <f t="shared" si="216"/>
        <v>0.2990205305794118</v>
      </c>
      <c r="O337" s="314">
        <f t="shared" si="217"/>
        <v>-9.2613858381795588E-2</v>
      </c>
      <c r="P337" s="128">
        <f t="shared" si="218"/>
        <v>1.4486960493850991</v>
      </c>
      <c r="Q337" s="129">
        <f t="shared" si="219"/>
        <v>-0.44869604938509916</v>
      </c>
      <c r="R337" s="82">
        <v>1986</v>
      </c>
      <c r="S337" s="82" t="s">
        <v>480</v>
      </c>
      <c r="T337" s="82" t="s">
        <v>16</v>
      </c>
      <c r="U337" s="82" t="s">
        <v>306</v>
      </c>
      <c r="V337" s="506" t="s">
        <v>313</v>
      </c>
      <c r="W337" s="124">
        <v>21.679500000000001</v>
      </c>
      <c r="X337" s="125">
        <v>16.253</v>
      </c>
      <c r="Y337" s="126">
        <v>18.884810000000002</v>
      </c>
      <c r="Z337" s="124">
        <f t="shared" si="220"/>
        <v>2.7946899999999992</v>
      </c>
      <c r="AA337" s="125">
        <f t="shared" si="221"/>
        <v>5.4265000000000008</v>
      </c>
      <c r="AB337" s="126">
        <f t="shared" si="221"/>
        <v>-2.6318100000000015</v>
      </c>
      <c r="AC337" s="314">
        <f t="shared" si="222"/>
        <v>0.12890933831499801</v>
      </c>
      <c r="AD337" s="314">
        <f t="shared" si="223"/>
        <v>0.25030558822851084</v>
      </c>
      <c r="AE337" s="314">
        <f t="shared" si="224"/>
        <v>-0.12139624991351283</v>
      </c>
      <c r="AF337" s="128">
        <f t="shared" si="225"/>
        <v>1.941718043861753</v>
      </c>
      <c r="AG337" s="129">
        <f t="shared" si="226"/>
        <v>-0.94171804386175295</v>
      </c>
      <c r="AH337" s="82">
        <v>1986</v>
      </c>
      <c r="AI337" s="82" t="s">
        <v>480</v>
      </c>
      <c r="AJ337" s="82" t="s">
        <v>16</v>
      </c>
      <c r="AK337" s="82" t="s">
        <v>306</v>
      </c>
      <c r="AL337" s="506" t="s">
        <v>313</v>
      </c>
      <c r="AM337" s="124">
        <v>31.641649999999998</v>
      </c>
      <c r="AN337" s="125">
        <v>27.960470000000001</v>
      </c>
      <c r="AO337" s="126">
        <v>32.187640000000002</v>
      </c>
      <c r="AP337" s="124">
        <f t="shared" si="227"/>
        <v>-0.54599000000000331</v>
      </c>
      <c r="AQ337" s="125">
        <f t="shared" si="228"/>
        <v>3.6811799999999977</v>
      </c>
      <c r="AR337" s="126">
        <f t="shared" si="228"/>
        <v>-4.227170000000001</v>
      </c>
      <c r="AS337" s="314">
        <f t="shared" si="229"/>
        <v>-1.7255421256476933E-2</v>
      </c>
      <c r="AT337" s="314">
        <f t="shared" si="230"/>
        <v>0.11633969783497378</v>
      </c>
      <c r="AU337" s="314">
        <f t="shared" si="231"/>
        <v>-0.13359511909145069</v>
      </c>
      <c r="AV337" s="128">
        <f t="shared" si="232"/>
        <v>-6.7422113958130652</v>
      </c>
      <c r="AW337" s="129">
        <f t="shared" si="233"/>
        <v>7.7422113958130652</v>
      </c>
      <c r="AX337" s="82">
        <v>1986</v>
      </c>
      <c r="AY337" s="82" t="s">
        <v>480</v>
      </c>
      <c r="AZ337" s="82" t="s">
        <v>16</v>
      </c>
      <c r="BA337" s="82" t="s">
        <v>306</v>
      </c>
      <c r="BB337" s="506" t="s">
        <v>313</v>
      </c>
      <c r="BC337" s="124">
        <v>70.477050000000006</v>
      </c>
      <c r="BD337" s="125">
        <v>30.558990000000001</v>
      </c>
      <c r="BE337" s="126">
        <v>30.847349999999999</v>
      </c>
      <c r="BF337" s="124">
        <f t="shared" si="234"/>
        <v>39.629700000000007</v>
      </c>
      <c r="BG337" s="125">
        <f t="shared" si="235"/>
        <v>39.918060000000004</v>
      </c>
      <c r="BH337" s="126">
        <f t="shared" si="235"/>
        <v>-0.28835999999999729</v>
      </c>
      <c r="BI337" s="314">
        <f t="shared" si="236"/>
        <v>0.56230645295170556</v>
      </c>
      <c r="BJ337" s="314">
        <f t="shared" si="237"/>
        <v>0.56639799764604226</v>
      </c>
      <c r="BK337" s="314">
        <f t="shared" si="238"/>
        <v>-4.091544694336628E-3</v>
      </c>
      <c r="BL337" s="128">
        <f t="shared" si="239"/>
        <v>1.0072763609111348</v>
      </c>
      <c r="BM337" s="129">
        <f t="shared" si="240"/>
        <v>-7.2763609111347613E-3</v>
      </c>
    </row>
    <row r="338" spans="1:69" ht="11.45" customHeight="1">
      <c r="A338" s="663">
        <v>1979</v>
      </c>
      <c r="B338" s="87" t="s">
        <v>514</v>
      </c>
      <c r="C338" s="82" t="s">
        <v>480</v>
      </c>
      <c r="D338" s="82" t="s">
        <v>18</v>
      </c>
      <c r="E338" s="82" t="s">
        <v>307</v>
      </c>
      <c r="F338" s="506" t="s">
        <v>313</v>
      </c>
      <c r="G338" s="124">
        <v>27.804259999999999</v>
      </c>
      <c r="H338" s="125">
        <v>18.975930000000002</v>
      </c>
      <c r="I338" s="126">
        <v>21.25581</v>
      </c>
      <c r="J338" s="124">
        <f t="shared" si="213"/>
        <v>6.548449999999999</v>
      </c>
      <c r="K338" s="125">
        <f t="shared" si="214"/>
        <v>8.8283299999999976</v>
      </c>
      <c r="L338" s="126">
        <f t="shared" si="214"/>
        <v>-2.2798799999999986</v>
      </c>
      <c r="M338" s="314">
        <f t="shared" si="215"/>
        <v>0.23551966497220206</v>
      </c>
      <c r="N338" s="314">
        <f t="shared" si="216"/>
        <v>0.31751717182906497</v>
      </c>
      <c r="O338" s="314">
        <f t="shared" si="217"/>
        <v>-8.1997506856862898E-2</v>
      </c>
      <c r="P338" s="128">
        <f t="shared" si="218"/>
        <v>1.3481556704258257</v>
      </c>
      <c r="Q338" s="129">
        <f t="shared" si="219"/>
        <v>-0.34815567042582579</v>
      </c>
      <c r="R338" s="82">
        <v>1979</v>
      </c>
      <c r="S338" s="82" t="s">
        <v>480</v>
      </c>
      <c r="T338" s="82" t="s">
        <v>18</v>
      </c>
      <c r="U338" s="82" t="s">
        <v>307</v>
      </c>
      <c r="V338" s="506" t="s">
        <v>313</v>
      </c>
      <c r="W338" s="124">
        <v>19.452220000000001</v>
      </c>
      <c r="X338" s="125">
        <v>13.831659999999999</v>
      </c>
      <c r="Y338" s="126">
        <v>15.90686</v>
      </c>
      <c r="Z338" s="124">
        <f t="shared" si="220"/>
        <v>3.5453600000000005</v>
      </c>
      <c r="AA338" s="125">
        <f t="shared" si="221"/>
        <v>5.6205600000000011</v>
      </c>
      <c r="AB338" s="126">
        <f t="shared" si="221"/>
        <v>-2.0752000000000006</v>
      </c>
      <c r="AC338" s="314">
        <f t="shared" si="222"/>
        <v>0.18225991686295961</v>
      </c>
      <c r="AD338" s="314">
        <f t="shared" si="223"/>
        <v>0.28894182771940691</v>
      </c>
      <c r="AE338" s="314">
        <f t="shared" si="224"/>
        <v>-0.10668191085644727</v>
      </c>
      <c r="AF338" s="128">
        <f t="shared" si="225"/>
        <v>1.5853284292709344</v>
      </c>
      <c r="AG338" s="129">
        <f t="shared" si="226"/>
        <v>-0.58532842927093454</v>
      </c>
      <c r="AH338" s="82">
        <v>1979</v>
      </c>
      <c r="AI338" s="82" t="s">
        <v>480</v>
      </c>
      <c r="AJ338" s="82" t="s">
        <v>18</v>
      </c>
      <c r="AK338" s="82" t="s">
        <v>307</v>
      </c>
      <c r="AL338" s="506" t="s">
        <v>313</v>
      </c>
      <c r="AM338" s="124">
        <v>27.722049999999999</v>
      </c>
      <c r="AN338" s="125">
        <v>23.054749999999999</v>
      </c>
      <c r="AO338" s="126">
        <v>26.4541</v>
      </c>
      <c r="AP338" s="124">
        <f t="shared" si="227"/>
        <v>1.267949999999999</v>
      </c>
      <c r="AQ338" s="125">
        <f t="shared" si="228"/>
        <v>4.6673000000000009</v>
      </c>
      <c r="AR338" s="126">
        <f t="shared" si="228"/>
        <v>-3.3993500000000019</v>
      </c>
      <c r="AS338" s="314">
        <f t="shared" si="229"/>
        <v>4.5737959494337503E-2</v>
      </c>
      <c r="AT338" s="314">
        <f t="shared" si="230"/>
        <v>0.1683605649654337</v>
      </c>
      <c r="AU338" s="314">
        <f t="shared" si="231"/>
        <v>-0.12262260547109619</v>
      </c>
      <c r="AV338" s="128">
        <f t="shared" si="232"/>
        <v>3.6809811112425606</v>
      </c>
      <c r="AW338" s="129">
        <f t="shared" si="233"/>
        <v>-2.6809811112425606</v>
      </c>
      <c r="AX338" s="82">
        <v>1979</v>
      </c>
      <c r="AY338" s="82" t="s">
        <v>480</v>
      </c>
      <c r="AZ338" s="82" t="s">
        <v>18</v>
      </c>
      <c r="BA338" s="82" t="s">
        <v>307</v>
      </c>
      <c r="BB338" s="506" t="s">
        <v>313</v>
      </c>
      <c r="BC338" s="124">
        <v>74.186890000000005</v>
      </c>
      <c r="BD338" s="125">
        <v>36.391669999999998</v>
      </c>
      <c r="BE338" s="126">
        <v>36.779350000000001</v>
      </c>
      <c r="BF338" s="124">
        <f t="shared" si="234"/>
        <v>37.407540000000004</v>
      </c>
      <c r="BG338" s="125">
        <f t="shared" si="235"/>
        <v>37.795220000000008</v>
      </c>
      <c r="BH338" s="126">
        <f t="shared" si="235"/>
        <v>-0.38768000000000313</v>
      </c>
      <c r="BI338" s="314">
        <f t="shared" si="236"/>
        <v>0.50423383430684321</v>
      </c>
      <c r="BJ338" s="314">
        <f t="shared" si="237"/>
        <v>0.50945955545514854</v>
      </c>
      <c r="BK338" s="314">
        <f t="shared" si="238"/>
        <v>-5.2257211483053559E-3</v>
      </c>
      <c r="BL338" s="128">
        <f t="shared" si="239"/>
        <v>1.0103636860376277</v>
      </c>
      <c r="BM338" s="129">
        <f t="shared" si="240"/>
        <v>-1.036368603762779E-2</v>
      </c>
    </row>
    <row r="339" spans="1:69" ht="11.45" customHeight="1">
      <c r="A339" s="662">
        <v>1974</v>
      </c>
      <c r="B339" s="91" t="s">
        <v>514</v>
      </c>
      <c r="C339" s="121" t="s">
        <v>480</v>
      </c>
      <c r="D339" s="121" t="s">
        <v>50</v>
      </c>
      <c r="E339" s="121" t="s">
        <v>308</v>
      </c>
      <c r="F339" s="507" t="s">
        <v>313</v>
      </c>
      <c r="G339" s="337">
        <v>25.57856</v>
      </c>
      <c r="H339" s="338">
        <v>18.64695</v>
      </c>
      <c r="I339" s="525">
        <v>20.757190000000001</v>
      </c>
      <c r="J339" s="337">
        <f t="shared" si="213"/>
        <v>4.8213699999999982</v>
      </c>
      <c r="K339" s="338">
        <f t="shared" si="214"/>
        <v>6.9316099999999992</v>
      </c>
      <c r="L339" s="525">
        <f t="shared" si="214"/>
        <v>-2.110240000000001</v>
      </c>
      <c r="M339" s="314">
        <f t="shared" si="215"/>
        <v>0.18849262820111837</v>
      </c>
      <c r="N339" s="314">
        <f t="shared" si="216"/>
        <v>0.27099297223925034</v>
      </c>
      <c r="O339" s="314">
        <f t="shared" si="217"/>
        <v>-8.2500344038131973E-2</v>
      </c>
      <c r="P339" s="526">
        <f t="shared" si="218"/>
        <v>1.4376847244662827</v>
      </c>
      <c r="Q339" s="527">
        <f t="shared" si="219"/>
        <v>-0.43768472446628276</v>
      </c>
      <c r="R339" s="121">
        <v>1974</v>
      </c>
      <c r="S339" s="121" t="s">
        <v>480</v>
      </c>
      <c r="T339" s="121" t="s">
        <v>50</v>
      </c>
      <c r="U339" s="121" t="s">
        <v>308</v>
      </c>
      <c r="V339" s="507" t="s">
        <v>313</v>
      </c>
      <c r="W339" s="337">
        <v>17.691459999999999</v>
      </c>
      <c r="X339" s="338">
        <v>13.484500000000001</v>
      </c>
      <c r="Y339" s="525">
        <v>15.545859999999999</v>
      </c>
      <c r="Z339" s="337">
        <f t="shared" si="220"/>
        <v>2.1456</v>
      </c>
      <c r="AA339" s="338">
        <f t="shared" si="221"/>
        <v>4.2069599999999987</v>
      </c>
      <c r="AB339" s="525">
        <f t="shared" si="221"/>
        <v>-2.0613599999999987</v>
      </c>
      <c r="AC339" s="341">
        <f t="shared" si="222"/>
        <v>0.12127885431728076</v>
      </c>
      <c r="AD339" s="341">
        <f t="shared" si="223"/>
        <v>0.237796089186534</v>
      </c>
      <c r="AE339" s="341">
        <f t="shared" si="224"/>
        <v>-0.11651723486925324</v>
      </c>
      <c r="AF339" s="526">
        <f t="shared" si="225"/>
        <v>1.9607382550335566</v>
      </c>
      <c r="AG339" s="527">
        <f t="shared" si="226"/>
        <v>-0.96073825503355648</v>
      </c>
      <c r="AH339" s="121">
        <v>1974</v>
      </c>
      <c r="AI339" s="121" t="s">
        <v>480</v>
      </c>
      <c r="AJ339" s="121" t="s">
        <v>50</v>
      </c>
      <c r="AK339" s="121" t="s">
        <v>308</v>
      </c>
      <c r="AL339" s="507" t="s">
        <v>313</v>
      </c>
      <c r="AM339" s="337">
        <v>21.355409999999999</v>
      </c>
      <c r="AN339" s="338">
        <v>17.99024</v>
      </c>
      <c r="AO339" s="525">
        <v>20.493790000000001</v>
      </c>
      <c r="AP339" s="337">
        <f t="shared" si="227"/>
        <v>0.8616199999999985</v>
      </c>
      <c r="AQ339" s="338">
        <f t="shared" si="228"/>
        <v>3.3651699999999991</v>
      </c>
      <c r="AR339" s="525">
        <f t="shared" si="228"/>
        <v>-2.5035500000000006</v>
      </c>
      <c r="AS339" s="341">
        <f t="shared" si="229"/>
        <v>4.0346684985209769E-2</v>
      </c>
      <c r="AT339" s="341">
        <f t="shared" si="230"/>
        <v>0.15757927382335432</v>
      </c>
      <c r="AU339" s="341">
        <f t="shared" si="231"/>
        <v>-0.11723258883814457</v>
      </c>
      <c r="AV339" s="526">
        <f t="shared" si="232"/>
        <v>3.9056312527564412</v>
      </c>
      <c r="AW339" s="527">
        <f t="shared" si="233"/>
        <v>-2.9056312527564412</v>
      </c>
      <c r="AX339" s="121">
        <v>1974</v>
      </c>
      <c r="AY339" s="121" t="s">
        <v>480</v>
      </c>
      <c r="AZ339" s="121" t="s">
        <v>50</v>
      </c>
      <c r="BA339" s="121" t="s">
        <v>308</v>
      </c>
      <c r="BB339" s="507" t="s">
        <v>313</v>
      </c>
      <c r="BC339" s="337">
        <v>72.712429999999998</v>
      </c>
      <c r="BD339" s="338">
        <v>38.071199999999997</v>
      </c>
      <c r="BE339" s="525">
        <v>38.447949999999999</v>
      </c>
      <c r="BF339" s="337">
        <f t="shared" si="234"/>
        <v>34.264479999999999</v>
      </c>
      <c r="BG339" s="338">
        <f t="shared" si="235"/>
        <v>34.64123</v>
      </c>
      <c r="BH339" s="525">
        <f t="shared" si="235"/>
        <v>-0.37675000000000125</v>
      </c>
      <c r="BI339" s="341">
        <f t="shared" si="236"/>
        <v>0.47123277271850217</v>
      </c>
      <c r="BJ339" s="341">
        <f t="shared" si="237"/>
        <v>0.47641414267134247</v>
      </c>
      <c r="BK339" s="341">
        <f t="shared" si="238"/>
        <v>-5.1813699528402675E-3</v>
      </c>
      <c r="BL339" s="526">
        <f t="shared" si="239"/>
        <v>1.0109953514543342</v>
      </c>
      <c r="BM339" s="527">
        <f t="shared" si="240"/>
        <v>-1.0995351454334088E-2</v>
      </c>
    </row>
    <row r="340" spans="1:69" ht="11.45" customHeight="1">
      <c r="A340" s="501">
        <v>2016</v>
      </c>
      <c r="B340" s="383" t="s">
        <v>517</v>
      </c>
      <c r="C340" s="502" t="s">
        <v>481</v>
      </c>
      <c r="D340" s="502" t="s">
        <v>736</v>
      </c>
      <c r="E340" s="502" t="s">
        <v>715</v>
      </c>
      <c r="F340" s="495" t="s">
        <v>401</v>
      </c>
      <c r="G340" s="564">
        <v>39.288080000000001</v>
      </c>
      <c r="H340" s="565">
        <v>20.738720000000001</v>
      </c>
      <c r="I340" s="566">
        <v>20.738720000000001</v>
      </c>
      <c r="J340" s="565">
        <f t="shared" si="213"/>
        <v>18.54936</v>
      </c>
      <c r="K340" s="565">
        <f t="shared" si="214"/>
        <v>18.54936</v>
      </c>
      <c r="L340" s="565"/>
      <c r="M340" s="622">
        <f t="shared" si="215"/>
        <v>0.47213709603523513</v>
      </c>
      <c r="N340" s="623">
        <f t="shared" si="216"/>
        <v>0.47213709603523513</v>
      </c>
      <c r="O340" s="624"/>
      <c r="P340" s="622">
        <f t="shared" si="218"/>
        <v>1</v>
      </c>
      <c r="Q340" s="624"/>
      <c r="R340" s="502">
        <v>2016</v>
      </c>
      <c r="S340" s="502" t="s">
        <v>481</v>
      </c>
      <c r="T340" s="502" t="s">
        <v>736</v>
      </c>
      <c r="U340" s="502" t="s">
        <v>715</v>
      </c>
      <c r="V340" s="495" t="s">
        <v>401</v>
      </c>
      <c r="W340" s="564">
        <v>29.779879999999999</v>
      </c>
      <c r="X340" s="565">
        <v>17.508050000000001</v>
      </c>
      <c r="Y340" s="566">
        <v>17.508050000000001</v>
      </c>
      <c r="Z340" s="565">
        <f t="shared" si="220"/>
        <v>12.271829999999998</v>
      </c>
      <c r="AA340" s="565">
        <f t="shared" si="221"/>
        <v>12.271829999999998</v>
      </c>
      <c r="AB340" s="565"/>
      <c r="AC340" s="622">
        <f t="shared" si="222"/>
        <v>0.41208460208704661</v>
      </c>
      <c r="AD340" s="623">
        <f t="shared" si="223"/>
        <v>0.41208460208704661</v>
      </c>
      <c r="AE340" s="624"/>
      <c r="AF340" s="622">
        <f t="shared" si="225"/>
        <v>1</v>
      </c>
      <c r="AG340" s="624"/>
      <c r="AH340" s="502">
        <v>2016</v>
      </c>
      <c r="AI340" s="502" t="s">
        <v>481</v>
      </c>
      <c r="AJ340" s="502" t="s">
        <v>736</v>
      </c>
      <c r="AK340" s="502" t="s">
        <v>715</v>
      </c>
      <c r="AL340" s="495" t="s">
        <v>401</v>
      </c>
      <c r="AM340" s="564">
        <v>42.372050000000002</v>
      </c>
      <c r="AN340" s="565">
        <v>29.602180000000001</v>
      </c>
      <c r="AO340" s="566">
        <v>29.602180000000001</v>
      </c>
      <c r="AP340" s="564">
        <f t="shared" si="227"/>
        <v>12.769870000000001</v>
      </c>
      <c r="AQ340" s="565">
        <f t="shared" si="228"/>
        <v>12.769870000000001</v>
      </c>
      <c r="AR340" s="566"/>
      <c r="AS340" s="623">
        <f t="shared" si="229"/>
        <v>0.30137484497445843</v>
      </c>
      <c r="AT340" s="623">
        <f t="shared" si="230"/>
        <v>0.30137484497445843</v>
      </c>
      <c r="AU340" s="623"/>
      <c r="AV340" s="622">
        <f t="shared" si="232"/>
        <v>1</v>
      </c>
      <c r="AW340" s="624"/>
      <c r="AX340" s="502">
        <v>2016</v>
      </c>
      <c r="AY340" s="502" t="s">
        <v>481</v>
      </c>
      <c r="AZ340" s="502" t="s">
        <v>736</v>
      </c>
      <c r="BA340" s="502" t="s">
        <v>715</v>
      </c>
      <c r="BB340" s="495" t="s">
        <v>401</v>
      </c>
      <c r="BC340" s="564">
        <v>73.85548</v>
      </c>
      <c r="BD340" s="565">
        <v>18.438089999999999</v>
      </c>
      <c r="BE340" s="566">
        <v>18.438089999999999</v>
      </c>
      <c r="BF340" s="564">
        <f t="shared" si="234"/>
        <v>55.417389999999997</v>
      </c>
      <c r="BG340" s="565">
        <f t="shared" si="235"/>
        <v>55.417389999999997</v>
      </c>
      <c r="BH340" s="566"/>
      <c r="BI340" s="623">
        <f t="shared" si="236"/>
        <v>0.75034906008328695</v>
      </c>
      <c r="BJ340" s="623">
        <f t="shared" si="237"/>
        <v>0.75034906008328695</v>
      </c>
      <c r="BK340" s="623"/>
      <c r="BL340" s="622">
        <f t="shared" si="239"/>
        <v>1</v>
      </c>
      <c r="BM340" s="624"/>
    </row>
    <row r="341" spans="1:69" ht="11.45" customHeight="1">
      <c r="A341" s="503">
        <v>2013</v>
      </c>
      <c r="B341" s="384" t="s">
        <v>517</v>
      </c>
      <c r="C341" s="214" t="s">
        <v>481</v>
      </c>
      <c r="D341" s="214" t="s">
        <v>20</v>
      </c>
      <c r="E341" s="214" t="s">
        <v>309</v>
      </c>
      <c r="F341" s="496" t="s">
        <v>401</v>
      </c>
      <c r="G341" s="152">
        <v>39.178260000000002</v>
      </c>
      <c r="H341" s="153">
        <v>21.538250000000001</v>
      </c>
      <c r="I341" s="154">
        <v>21.538250000000001</v>
      </c>
      <c r="J341" s="153">
        <f t="shared" si="213"/>
        <v>17.64001</v>
      </c>
      <c r="K341" s="153">
        <f t="shared" si="214"/>
        <v>17.64001</v>
      </c>
      <c r="L341" s="153"/>
      <c r="M341" s="156">
        <f t="shared" si="215"/>
        <v>0.45024996005437706</v>
      </c>
      <c r="N341" s="155">
        <f t="shared" si="216"/>
        <v>0.45024996005437706</v>
      </c>
      <c r="O341" s="157"/>
      <c r="P341" s="156">
        <f t="shared" si="218"/>
        <v>1</v>
      </c>
      <c r="Q341" s="157"/>
      <c r="R341" s="214">
        <v>2013</v>
      </c>
      <c r="S341" s="214" t="s">
        <v>481</v>
      </c>
      <c r="T341" s="214" t="s">
        <v>20</v>
      </c>
      <c r="U341" s="214" t="s">
        <v>309</v>
      </c>
      <c r="V341" s="496" t="s">
        <v>401</v>
      </c>
      <c r="W341" s="152">
        <v>29.27356</v>
      </c>
      <c r="X341" s="153">
        <v>17.703499999999998</v>
      </c>
      <c r="Y341" s="154">
        <v>17.703499999999998</v>
      </c>
      <c r="Z341" s="153">
        <f t="shared" si="220"/>
        <v>11.570060000000002</v>
      </c>
      <c r="AA341" s="153">
        <f t="shared" si="221"/>
        <v>11.570060000000002</v>
      </c>
      <c r="AB341" s="153"/>
      <c r="AC341" s="156">
        <f t="shared" si="222"/>
        <v>0.39523925344235555</v>
      </c>
      <c r="AD341" s="155">
        <f t="shared" si="223"/>
        <v>0.39523925344235555</v>
      </c>
      <c r="AE341" s="157"/>
      <c r="AF341" s="156">
        <f t="shared" si="225"/>
        <v>1</v>
      </c>
      <c r="AG341" s="157"/>
      <c r="AH341" s="214">
        <v>2013</v>
      </c>
      <c r="AI341" s="214" t="s">
        <v>481</v>
      </c>
      <c r="AJ341" s="214" t="s">
        <v>20</v>
      </c>
      <c r="AK341" s="214" t="s">
        <v>309</v>
      </c>
      <c r="AL341" s="496" t="s">
        <v>401</v>
      </c>
      <c r="AM341" s="152">
        <v>42.96875</v>
      </c>
      <c r="AN341" s="153">
        <v>31.852229999999999</v>
      </c>
      <c r="AO341" s="154">
        <v>31.852229999999999</v>
      </c>
      <c r="AP341" s="152">
        <f t="shared" si="227"/>
        <v>11.116520000000001</v>
      </c>
      <c r="AQ341" s="153">
        <f t="shared" si="228"/>
        <v>11.116520000000001</v>
      </c>
      <c r="AR341" s="154"/>
      <c r="AS341" s="155">
        <f t="shared" si="229"/>
        <v>0.2587117381818182</v>
      </c>
      <c r="AT341" s="155">
        <f t="shared" si="230"/>
        <v>0.2587117381818182</v>
      </c>
      <c r="AU341" s="155"/>
      <c r="AV341" s="156">
        <f t="shared" si="232"/>
        <v>1</v>
      </c>
      <c r="AW341" s="157"/>
      <c r="AX341" s="214">
        <v>2013</v>
      </c>
      <c r="AY341" s="214" t="s">
        <v>481</v>
      </c>
      <c r="AZ341" s="214" t="s">
        <v>20</v>
      </c>
      <c r="BA341" s="214" t="s">
        <v>309</v>
      </c>
      <c r="BB341" s="496" t="s">
        <v>401</v>
      </c>
      <c r="BC341" s="152">
        <v>73.156390000000002</v>
      </c>
      <c r="BD341" s="153">
        <v>18.26754</v>
      </c>
      <c r="BE341" s="154">
        <v>18.26754</v>
      </c>
      <c r="BF341" s="152">
        <f t="shared" si="234"/>
        <v>54.888850000000005</v>
      </c>
      <c r="BG341" s="153">
        <f t="shared" si="235"/>
        <v>54.888850000000005</v>
      </c>
      <c r="BH341" s="154"/>
      <c r="BI341" s="155">
        <f t="shared" si="236"/>
        <v>0.75029467692432616</v>
      </c>
      <c r="BJ341" s="155">
        <f t="shared" si="237"/>
        <v>0.75029467692432616</v>
      </c>
      <c r="BK341" s="155"/>
      <c r="BL341" s="156">
        <f t="shared" si="239"/>
        <v>1</v>
      </c>
      <c r="BM341" s="157"/>
    </row>
    <row r="342" spans="1:69" ht="11.45" customHeight="1">
      <c r="A342" s="503">
        <v>2010</v>
      </c>
      <c r="B342" s="384" t="s">
        <v>517</v>
      </c>
      <c r="C342" s="214" t="s">
        <v>481</v>
      </c>
      <c r="D342" s="214" t="s">
        <v>4</v>
      </c>
      <c r="E342" s="214" t="s">
        <v>310</v>
      </c>
      <c r="F342" s="496" t="s">
        <v>401</v>
      </c>
      <c r="G342" s="152">
        <v>41.544989999999999</v>
      </c>
      <c r="H342" s="153">
        <v>21.056570000000001</v>
      </c>
      <c r="I342" s="154">
        <v>21.056570000000001</v>
      </c>
      <c r="J342" s="153">
        <f t="shared" si="213"/>
        <v>20.488419999999998</v>
      </c>
      <c r="K342" s="153">
        <f t="shared" si="214"/>
        <v>20.488419999999998</v>
      </c>
      <c r="L342" s="153"/>
      <c r="M342" s="156">
        <f t="shared" si="215"/>
        <v>0.49316223207659932</v>
      </c>
      <c r="N342" s="155">
        <f t="shared" si="216"/>
        <v>0.49316223207659932</v>
      </c>
      <c r="O342" s="157"/>
      <c r="P342" s="156">
        <f t="shared" si="218"/>
        <v>1</v>
      </c>
      <c r="Q342" s="157"/>
      <c r="R342" s="214">
        <v>2010</v>
      </c>
      <c r="S342" s="214" t="s">
        <v>481</v>
      </c>
      <c r="T342" s="214" t="s">
        <v>4</v>
      </c>
      <c r="U342" s="214" t="s">
        <v>310</v>
      </c>
      <c r="V342" s="496" t="s">
        <v>401</v>
      </c>
      <c r="W342" s="152">
        <v>31.275289999999998</v>
      </c>
      <c r="X342" s="153">
        <v>17.952739999999999</v>
      </c>
      <c r="Y342" s="154">
        <v>17.952739999999999</v>
      </c>
      <c r="Z342" s="153">
        <f t="shared" si="220"/>
        <v>13.32255</v>
      </c>
      <c r="AA342" s="153">
        <f t="shared" si="221"/>
        <v>13.32255</v>
      </c>
      <c r="AB342" s="153"/>
      <c r="AC342" s="156">
        <f t="shared" si="222"/>
        <v>0.42597686544233482</v>
      </c>
      <c r="AD342" s="155">
        <f t="shared" si="223"/>
        <v>0.42597686544233482</v>
      </c>
      <c r="AE342" s="157"/>
      <c r="AF342" s="156">
        <f t="shared" si="225"/>
        <v>1</v>
      </c>
      <c r="AG342" s="157"/>
      <c r="AH342" s="214">
        <v>2010</v>
      </c>
      <c r="AI342" s="214" t="s">
        <v>481</v>
      </c>
      <c r="AJ342" s="214" t="s">
        <v>4</v>
      </c>
      <c r="AK342" s="214" t="s">
        <v>310</v>
      </c>
      <c r="AL342" s="496" t="s">
        <v>401</v>
      </c>
      <c r="AM342" s="152">
        <v>45.725439999999999</v>
      </c>
      <c r="AN342" s="153">
        <v>29.778919999999999</v>
      </c>
      <c r="AO342" s="154">
        <v>29.778919999999999</v>
      </c>
      <c r="AP342" s="152">
        <f t="shared" si="227"/>
        <v>15.94652</v>
      </c>
      <c r="AQ342" s="153">
        <f t="shared" si="228"/>
        <v>15.94652</v>
      </c>
      <c r="AR342" s="154"/>
      <c r="AS342" s="155">
        <f t="shared" si="229"/>
        <v>0.3487450312123842</v>
      </c>
      <c r="AT342" s="155">
        <f t="shared" si="230"/>
        <v>0.3487450312123842</v>
      </c>
      <c r="AU342" s="155"/>
      <c r="AV342" s="156">
        <f t="shared" si="232"/>
        <v>1</v>
      </c>
      <c r="AW342" s="157"/>
      <c r="AX342" s="214">
        <v>2010</v>
      </c>
      <c r="AY342" s="214" t="s">
        <v>481</v>
      </c>
      <c r="AZ342" s="214" t="s">
        <v>4</v>
      </c>
      <c r="BA342" s="214" t="s">
        <v>310</v>
      </c>
      <c r="BB342" s="496" t="s">
        <v>401</v>
      </c>
      <c r="BC342" s="152">
        <v>73.235699999999994</v>
      </c>
      <c r="BD342" s="153">
        <v>16.879519999999999</v>
      </c>
      <c r="BE342" s="154">
        <v>16.879519999999999</v>
      </c>
      <c r="BF342" s="152">
        <f t="shared" si="234"/>
        <v>56.356179999999995</v>
      </c>
      <c r="BG342" s="153">
        <f t="shared" si="235"/>
        <v>56.356179999999995</v>
      </c>
      <c r="BH342" s="154"/>
      <c r="BI342" s="155">
        <f t="shared" si="236"/>
        <v>0.7695178717483413</v>
      </c>
      <c r="BJ342" s="155">
        <f t="shared" si="237"/>
        <v>0.7695178717483413</v>
      </c>
      <c r="BK342" s="155"/>
      <c r="BL342" s="156">
        <f t="shared" si="239"/>
        <v>1</v>
      </c>
      <c r="BM342" s="157"/>
    </row>
    <row r="343" spans="1:69" ht="11.45" customHeight="1">
      <c r="A343" s="503">
        <v>2007</v>
      </c>
      <c r="B343" s="384" t="s">
        <v>517</v>
      </c>
      <c r="C343" s="214" t="s">
        <v>481</v>
      </c>
      <c r="D343" s="214" t="s">
        <v>6</v>
      </c>
      <c r="E343" s="214" t="s">
        <v>311</v>
      </c>
      <c r="F343" s="496" t="s">
        <v>401</v>
      </c>
      <c r="G343" s="152">
        <v>42.275199999999998</v>
      </c>
      <c r="H343" s="153">
        <v>22.14349</v>
      </c>
      <c r="I343" s="154">
        <v>22.14349</v>
      </c>
      <c r="J343" s="153">
        <f t="shared" si="213"/>
        <v>20.131709999999998</v>
      </c>
      <c r="K343" s="153">
        <f t="shared" si="214"/>
        <v>20.131709999999998</v>
      </c>
      <c r="L343" s="153"/>
      <c r="M343" s="156">
        <f t="shared" si="215"/>
        <v>0.47620614450079479</v>
      </c>
      <c r="N343" s="155">
        <f t="shared" si="216"/>
        <v>0.47620614450079479</v>
      </c>
      <c r="O343" s="157"/>
      <c r="P343" s="156">
        <f t="shared" si="218"/>
        <v>1</v>
      </c>
      <c r="Q343" s="157"/>
      <c r="R343" s="214">
        <v>2007</v>
      </c>
      <c r="S343" s="214" t="s">
        <v>481</v>
      </c>
      <c r="T343" s="214" t="s">
        <v>6</v>
      </c>
      <c r="U343" s="214" t="s">
        <v>311</v>
      </c>
      <c r="V343" s="496" t="s">
        <v>401</v>
      </c>
      <c r="W343" s="152">
        <v>32.22484</v>
      </c>
      <c r="X343" s="153">
        <v>18.852900000000002</v>
      </c>
      <c r="Y343" s="154">
        <v>18.852900000000002</v>
      </c>
      <c r="Z343" s="153">
        <f t="shared" si="220"/>
        <v>13.371939999999999</v>
      </c>
      <c r="AA343" s="153">
        <f t="shared" si="221"/>
        <v>13.371939999999999</v>
      </c>
      <c r="AB343" s="153"/>
      <c r="AC343" s="156">
        <f t="shared" si="222"/>
        <v>0.41495752965724575</v>
      </c>
      <c r="AD343" s="155">
        <f t="shared" si="223"/>
        <v>0.41495752965724575</v>
      </c>
      <c r="AE343" s="157"/>
      <c r="AF343" s="156">
        <f t="shared" si="225"/>
        <v>1</v>
      </c>
      <c r="AG343" s="157"/>
      <c r="AH343" s="214">
        <v>2007</v>
      </c>
      <c r="AI343" s="214" t="s">
        <v>481</v>
      </c>
      <c r="AJ343" s="214" t="s">
        <v>6</v>
      </c>
      <c r="AK343" s="214" t="s">
        <v>311</v>
      </c>
      <c r="AL343" s="496" t="s">
        <v>401</v>
      </c>
      <c r="AM343" s="152">
        <v>47.512250000000002</v>
      </c>
      <c r="AN343" s="153">
        <v>31.678920000000002</v>
      </c>
      <c r="AO343" s="154">
        <v>31.678920000000002</v>
      </c>
      <c r="AP343" s="152">
        <f t="shared" si="227"/>
        <v>15.83333</v>
      </c>
      <c r="AQ343" s="153">
        <f t="shared" si="228"/>
        <v>15.83333</v>
      </c>
      <c r="AR343" s="154"/>
      <c r="AS343" s="155">
        <f t="shared" si="229"/>
        <v>0.33324732042788963</v>
      </c>
      <c r="AT343" s="155">
        <f t="shared" si="230"/>
        <v>0.33324732042788963</v>
      </c>
      <c r="AU343" s="155"/>
      <c r="AV343" s="156">
        <f t="shared" si="232"/>
        <v>1</v>
      </c>
      <c r="AW343" s="157"/>
      <c r="AX343" s="214">
        <v>2007</v>
      </c>
      <c r="AY343" s="214" t="s">
        <v>481</v>
      </c>
      <c r="AZ343" s="214" t="s">
        <v>6</v>
      </c>
      <c r="BA343" s="214" t="s">
        <v>311</v>
      </c>
      <c r="BB343" s="496" t="s">
        <v>401</v>
      </c>
      <c r="BC343" s="152">
        <v>71.214619999999996</v>
      </c>
      <c r="BD343" s="153">
        <v>16.600370000000002</v>
      </c>
      <c r="BE343" s="154">
        <v>16.600370000000002</v>
      </c>
      <c r="BF343" s="152">
        <f t="shared" si="234"/>
        <v>54.614249999999998</v>
      </c>
      <c r="BG343" s="153">
        <f t="shared" si="235"/>
        <v>54.614249999999998</v>
      </c>
      <c r="BH343" s="154"/>
      <c r="BI343" s="155">
        <f t="shared" si="236"/>
        <v>0.7668966007260869</v>
      </c>
      <c r="BJ343" s="155">
        <f t="shared" si="237"/>
        <v>0.7668966007260869</v>
      </c>
      <c r="BK343" s="155"/>
      <c r="BL343" s="156">
        <f t="shared" si="239"/>
        <v>1</v>
      </c>
      <c r="BM343" s="157"/>
    </row>
    <row r="344" spans="1:69" ht="11.45" customHeight="1">
      <c r="A344" s="504">
        <v>2004</v>
      </c>
      <c r="B344" s="385" t="s">
        <v>517</v>
      </c>
      <c r="C344" s="226" t="s">
        <v>481</v>
      </c>
      <c r="D344" s="226" t="s">
        <v>8</v>
      </c>
      <c r="E344" s="226" t="s">
        <v>312</v>
      </c>
      <c r="F344" s="497" t="s">
        <v>401</v>
      </c>
      <c r="G344" s="159">
        <v>45.456159999999997</v>
      </c>
      <c r="H344" s="160">
        <v>23.76023</v>
      </c>
      <c r="I344" s="161">
        <v>23.76023</v>
      </c>
      <c r="J344" s="160">
        <f t="shared" si="213"/>
        <v>21.695929999999997</v>
      </c>
      <c r="K344" s="160">
        <f t="shared" si="214"/>
        <v>21.695929999999997</v>
      </c>
      <c r="L344" s="160"/>
      <c r="M344" s="163">
        <f t="shared" si="215"/>
        <v>0.47729350653464786</v>
      </c>
      <c r="N344" s="162">
        <f t="shared" si="216"/>
        <v>0.47729350653464786</v>
      </c>
      <c r="O344" s="164"/>
      <c r="P344" s="163">
        <f t="shared" si="218"/>
        <v>1</v>
      </c>
      <c r="Q344" s="164"/>
      <c r="R344" s="226">
        <v>2004</v>
      </c>
      <c r="S344" s="226" t="s">
        <v>481</v>
      </c>
      <c r="T344" s="226" t="s">
        <v>8</v>
      </c>
      <c r="U344" s="226" t="s">
        <v>312</v>
      </c>
      <c r="V344" s="497" t="s">
        <v>401</v>
      </c>
      <c r="W344" s="159">
        <v>36.243189999999998</v>
      </c>
      <c r="X344" s="160">
        <v>21.177479999999999</v>
      </c>
      <c r="Y344" s="161">
        <v>21.177479999999999</v>
      </c>
      <c r="Z344" s="160">
        <f t="shared" si="220"/>
        <v>15.065709999999999</v>
      </c>
      <c r="AA344" s="160">
        <f t="shared" si="221"/>
        <v>15.065709999999999</v>
      </c>
      <c r="AB344" s="160"/>
      <c r="AC344" s="163">
        <f t="shared" si="222"/>
        <v>0.41568388433799563</v>
      </c>
      <c r="AD344" s="162">
        <f t="shared" si="223"/>
        <v>0.41568388433799563</v>
      </c>
      <c r="AE344" s="164"/>
      <c r="AF344" s="163">
        <f t="shared" si="225"/>
        <v>1</v>
      </c>
      <c r="AG344" s="164"/>
      <c r="AH344" s="226">
        <v>2004</v>
      </c>
      <c r="AI344" s="226" t="s">
        <v>481</v>
      </c>
      <c r="AJ344" s="226" t="s">
        <v>8</v>
      </c>
      <c r="AK344" s="226" t="s">
        <v>312</v>
      </c>
      <c r="AL344" s="497" t="s">
        <v>401</v>
      </c>
      <c r="AM344" s="159">
        <v>49.612699999999997</v>
      </c>
      <c r="AN344" s="160">
        <v>36.1419</v>
      </c>
      <c r="AO344" s="161">
        <v>36.1419</v>
      </c>
      <c r="AP344" s="159">
        <f t="shared" si="227"/>
        <v>13.470799999999997</v>
      </c>
      <c r="AQ344" s="160">
        <f t="shared" si="228"/>
        <v>13.470799999999997</v>
      </c>
      <c r="AR344" s="161"/>
      <c r="AS344" s="162">
        <f t="shared" si="229"/>
        <v>0.27151918762736149</v>
      </c>
      <c r="AT344" s="162">
        <f t="shared" si="230"/>
        <v>0.27151918762736149</v>
      </c>
      <c r="AU344" s="162"/>
      <c r="AV344" s="163">
        <f t="shared" si="232"/>
        <v>1</v>
      </c>
      <c r="AW344" s="164"/>
      <c r="AX344" s="226">
        <v>2004</v>
      </c>
      <c r="AY344" s="226" t="s">
        <v>481</v>
      </c>
      <c r="AZ344" s="226" t="s">
        <v>8</v>
      </c>
      <c r="BA344" s="226" t="s">
        <v>312</v>
      </c>
      <c r="BB344" s="497" t="s">
        <v>401</v>
      </c>
      <c r="BC344" s="159">
        <v>71.51849</v>
      </c>
      <c r="BD344" s="160">
        <v>11.99133</v>
      </c>
      <c r="BE344" s="161">
        <v>11.99133</v>
      </c>
      <c r="BF344" s="159">
        <f t="shared" si="234"/>
        <v>59.527160000000002</v>
      </c>
      <c r="BG344" s="160">
        <f t="shared" si="235"/>
        <v>59.527160000000002</v>
      </c>
      <c r="BH344" s="161"/>
      <c r="BI344" s="162">
        <f t="shared" si="236"/>
        <v>0.83233244997202827</v>
      </c>
      <c r="BJ344" s="162">
        <f t="shared" si="237"/>
        <v>0.83233244997202827</v>
      </c>
      <c r="BK344" s="162"/>
      <c r="BL344" s="163">
        <f t="shared" si="239"/>
        <v>1</v>
      </c>
      <c r="BM344" s="164"/>
    </row>
    <row r="345" spans="1:69" ht="7.35" customHeight="1">
      <c r="J345" s="166"/>
      <c r="K345" s="166"/>
      <c r="L345" s="166"/>
      <c r="AJ345" s="82"/>
      <c r="AK345" s="82"/>
      <c r="AL345" s="83"/>
      <c r="AM345" s="120"/>
      <c r="AN345" s="120"/>
      <c r="AO345" s="120"/>
      <c r="AP345" s="166"/>
      <c r="AQ345" s="166"/>
      <c r="AR345" s="166"/>
      <c r="AS345" s="105"/>
      <c r="AT345" s="105"/>
      <c r="AU345" s="105"/>
      <c r="AV345" s="105"/>
      <c r="AW345" s="105"/>
      <c r="AX345" s="105"/>
      <c r="AY345" s="105"/>
      <c r="AZ345" s="105"/>
      <c r="BA345" s="105"/>
      <c r="BB345" s="105"/>
    </row>
    <row r="346" spans="1:69" ht="11.45" customHeight="1">
      <c r="A346" s="82" t="s">
        <v>405</v>
      </c>
      <c r="B346" s="82"/>
      <c r="G346" s="109">
        <f>AVERAGE(G6:G344)</f>
        <v>33.603002581602368</v>
      </c>
      <c r="H346" s="109">
        <f>AVERAGE(H6:H344)</f>
        <v>16.296305641791029</v>
      </c>
      <c r="I346" s="109">
        <f>AVERAGE(I6:I344)</f>
        <v>18.403898622418875</v>
      </c>
      <c r="J346" s="109">
        <f>G346-I346</f>
        <v>15.199103959183493</v>
      </c>
      <c r="K346" s="109">
        <f>G346-H346</f>
        <v>17.306696939811339</v>
      </c>
      <c r="L346" s="109">
        <f>H346-I346</f>
        <v>-2.1075929806278459</v>
      </c>
      <c r="M346" s="118">
        <f>(G346-I346)/G346</f>
        <v>0.45231386458021455</v>
      </c>
      <c r="N346" s="118">
        <f>(G346-H346)/G346</f>
        <v>0.51503424129386433</v>
      </c>
      <c r="O346" s="118">
        <f>(H346-I346)/G346</f>
        <v>-6.2720376713649759E-2</v>
      </c>
      <c r="P346" s="118">
        <f>(G346-H346)/(G346-I346)</f>
        <v>1.1386656072810406</v>
      </c>
      <c r="Q346" s="118">
        <f>(H346-I346)/(G346-I346)</f>
        <v>-0.13866560728104049</v>
      </c>
      <c r="R346" s="82" t="s">
        <v>405</v>
      </c>
      <c r="S346" s="169"/>
      <c r="T346" s="82"/>
      <c r="U346" s="82"/>
      <c r="V346" s="83"/>
      <c r="W346" s="109">
        <f>AVERAGE(W6:W344)</f>
        <v>25.397486308605359</v>
      </c>
      <c r="X346" s="109">
        <f>AVERAGE(X6:X344)</f>
        <v>13.6678873880597</v>
      </c>
      <c r="Y346" s="109">
        <f>AVERAGE(Y6:Y344)</f>
        <v>15.495565890855456</v>
      </c>
      <c r="Z346" s="109">
        <f>W346-Y346</f>
        <v>9.9019204177499027</v>
      </c>
      <c r="AA346" s="109">
        <f>W346-X346</f>
        <v>11.729598920545659</v>
      </c>
      <c r="AB346" s="109">
        <f>X346-Y346</f>
        <v>-1.8276785027957558</v>
      </c>
      <c r="AC346" s="118">
        <f>(W346-Y346)/W346</f>
        <v>0.3898779704980041</v>
      </c>
      <c r="AD346" s="118">
        <f>(W346-X346)/W346</f>
        <v>0.46184093882438088</v>
      </c>
      <c r="AE346" s="118">
        <f>(X346-Y346)/W346</f>
        <v>-7.1962968326376803E-2</v>
      </c>
      <c r="AF346" s="118">
        <f>(W346-X346)/(W346-Y346)</f>
        <v>1.1845781854113382</v>
      </c>
      <c r="AG346" s="118">
        <f>(X346-Y346)/(W346-Y346)</f>
        <v>-0.18457818541133808</v>
      </c>
      <c r="AH346" s="82" t="s">
        <v>405</v>
      </c>
      <c r="AJ346" s="82"/>
      <c r="AK346" s="82"/>
      <c r="AL346" s="83"/>
      <c r="AM346" s="109">
        <f>AVERAGE(AM6:AM344)</f>
        <v>28.688972382789327</v>
      </c>
      <c r="AN346" s="109">
        <f>AVERAGE(AN6:AN344)</f>
        <v>18.541856391044792</v>
      </c>
      <c r="AO346" s="109">
        <f>AVERAGE(AO6:AO344)</f>
        <v>21.02407527433628</v>
      </c>
      <c r="AP346" s="109">
        <f>AM346-AO346</f>
        <v>7.6648971084530473</v>
      </c>
      <c r="AQ346" s="109">
        <f>AM346-AN346</f>
        <v>10.147115991744535</v>
      </c>
      <c r="AR346" s="109">
        <f>AN346-AO346</f>
        <v>-2.4822188832914875</v>
      </c>
      <c r="AS346" s="118">
        <f>(AM346-AO346)/AM346</f>
        <v>0.26717224326414918</v>
      </c>
      <c r="AT346" s="118">
        <f>(AM346-AN346)/AM346</f>
        <v>0.35369395098417139</v>
      </c>
      <c r="AU346" s="118">
        <f>(AN346-AO346)/AM346</f>
        <v>-8.6521707720022212E-2</v>
      </c>
      <c r="AV346" s="118">
        <f>(AM346-AN346)/(AM346-AO346)</f>
        <v>1.3238424271284779</v>
      </c>
      <c r="AW346" s="118">
        <f>(AN346-AO346)/(AM346-AO346)</f>
        <v>-0.32384242712847799</v>
      </c>
      <c r="AX346" s="82" t="s">
        <v>405</v>
      </c>
      <c r="AZ346" s="82"/>
      <c r="BA346" s="82"/>
      <c r="BB346" s="83"/>
      <c r="BC346" s="109">
        <f>AVERAGE(BC6:BC344)</f>
        <v>75.396372767857116</v>
      </c>
      <c r="BD346" s="109">
        <f>AVERAGE(BD6:BD344)</f>
        <v>23.468877188622752</v>
      </c>
      <c r="BE346" s="109">
        <f>AVERAGE(BE6:BE344)</f>
        <v>26.073351937869852</v>
      </c>
      <c r="BF346" s="109">
        <f>BC346-BE346</f>
        <v>49.323020829987264</v>
      </c>
      <c r="BG346" s="109">
        <f>BC346-BD346</f>
        <v>51.92749557923436</v>
      </c>
      <c r="BH346" s="109">
        <f>BD346-BE346</f>
        <v>-2.6044747492470997</v>
      </c>
      <c r="BI346" s="118">
        <f>(BC346-BE346)/BC346</f>
        <v>0.65418294036307523</v>
      </c>
      <c r="BJ346" s="118">
        <f>(BC346-BD346)/BC346</f>
        <v>0.68872670757142873</v>
      </c>
      <c r="BK346" s="118">
        <f>(BD346-BE346)/BC346</f>
        <v>-3.4543767208353504E-2</v>
      </c>
      <c r="BL346" s="118">
        <f>(BC346-BD346)/(BC346-BE346)</f>
        <v>1.0528044451742833</v>
      </c>
      <c r="BM346" s="118">
        <f>(BD346-BE346)/(BC346-BE346)</f>
        <v>-5.2804445174283378E-2</v>
      </c>
    </row>
    <row r="347" spans="1:69" ht="11.45" customHeight="1">
      <c r="A347" s="82" t="s">
        <v>432</v>
      </c>
      <c r="B347" s="82"/>
      <c r="G347" s="109">
        <f t="shared" ref="G347:L347" si="265">MIN(G6:G344)</f>
        <v>11.86337</v>
      </c>
      <c r="H347" s="109">
        <f t="shared" si="265"/>
        <v>2.7925520000000001</v>
      </c>
      <c r="I347" s="109">
        <f t="shared" si="265"/>
        <v>6.25</v>
      </c>
      <c r="J347" s="109">
        <f t="shared" si="265"/>
        <v>-0.99377000000000137</v>
      </c>
      <c r="K347" s="109">
        <f t="shared" si="265"/>
        <v>0.21428000000000047</v>
      </c>
      <c r="L347" s="109">
        <f t="shared" si="265"/>
        <v>-10.533795000000001</v>
      </c>
      <c r="M347" s="118"/>
      <c r="N347" s="118"/>
      <c r="O347" s="118"/>
      <c r="P347" s="118"/>
      <c r="Q347" s="118"/>
      <c r="R347" s="82" t="s">
        <v>432</v>
      </c>
      <c r="S347" s="169"/>
      <c r="T347" s="82"/>
      <c r="U347" s="82"/>
      <c r="V347" s="83"/>
      <c r="W347" s="109">
        <f t="shared" ref="W347:AB347" si="266">MIN(W6:W344)</f>
        <v>9.7461190000000002</v>
      </c>
      <c r="X347" s="109">
        <f t="shared" si="266"/>
        <v>3.3100010000000002</v>
      </c>
      <c r="Y347" s="109">
        <f t="shared" si="266"/>
        <v>4.6795999999999998</v>
      </c>
      <c r="Z347" s="109">
        <f t="shared" si="266"/>
        <v>-2.09145</v>
      </c>
      <c r="AA347" s="109">
        <f t="shared" si="266"/>
        <v>0.19355300000000142</v>
      </c>
      <c r="AB347" s="109">
        <f t="shared" si="266"/>
        <v>-7.9420509999999993</v>
      </c>
      <c r="AC347" s="118"/>
      <c r="AD347" s="118"/>
      <c r="AE347" s="118"/>
      <c r="AF347" s="118"/>
      <c r="AG347" s="118"/>
      <c r="AH347" s="82" t="s">
        <v>432</v>
      </c>
      <c r="AJ347" s="82"/>
      <c r="AK347" s="82"/>
      <c r="AL347" s="83"/>
      <c r="AM347" s="109">
        <f t="shared" ref="AM347:AR347" si="267">MIN(AM6:AM344)</f>
        <v>6.6975069999999999</v>
      </c>
      <c r="AN347" s="109">
        <f t="shared" si="267"/>
        <v>1.1793130000000001</v>
      </c>
      <c r="AO347" s="109">
        <f t="shared" si="267"/>
        <v>2.6455030000000002</v>
      </c>
      <c r="AP347" s="109">
        <f t="shared" si="267"/>
        <v>-22.307980000000001</v>
      </c>
      <c r="AQ347" s="109">
        <f t="shared" si="267"/>
        <v>0</v>
      </c>
      <c r="AR347" s="109">
        <f t="shared" si="267"/>
        <v>-28.916160000000001</v>
      </c>
      <c r="AS347" s="118"/>
      <c r="AT347" s="118"/>
      <c r="AU347" s="118"/>
      <c r="AV347" s="118"/>
      <c r="AW347" s="118"/>
      <c r="AX347" s="82" t="s">
        <v>432</v>
      </c>
      <c r="AZ347" s="82"/>
      <c r="BA347" s="82"/>
      <c r="BB347" s="83"/>
      <c r="BC347" s="109">
        <f t="shared" ref="BC347:BH347" si="268">MIN(BC6:BC344)</f>
        <v>26.011679999999998</v>
      </c>
      <c r="BD347" s="109">
        <f t="shared" si="268"/>
        <v>1.3715310000000001</v>
      </c>
      <c r="BE347" s="109">
        <f t="shared" si="268"/>
        <v>6.3565620000000003</v>
      </c>
      <c r="BF347" s="109">
        <f t="shared" si="268"/>
        <v>0</v>
      </c>
      <c r="BG347" s="109">
        <f t="shared" si="268"/>
        <v>0</v>
      </c>
      <c r="BH347" s="109">
        <f t="shared" si="268"/>
        <v>-33.715008000000005</v>
      </c>
      <c r="BI347" s="118"/>
      <c r="BJ347" s="118"/>
      <c r="BK347" s="118"/>
      <c r="BL347" s="118"/>
      <c r="BM347" s="118"/>
    </row>
    <row r="348" spans="1:69" ht="11.45" customHeight="1">
      <c r="A348" s="82" t="s">
        <v>433</v>
      </c>
      <c r="B348" s="82"/>
      <c r="G348" s="109">
        <f t="shared" ref="G348:L348" si="269">MAX(G6:G344)</f>
        <v>52.247909999999997</v>
      </c>
      <c r="H348" s="109">
        <f t="shared" si="269"/>
        <v>33.248959999999997</v>
      </c>
      <c r="I348" s="109">
        <f t="shared" si="269"/>
        <v>33.33437</v>
      </c>
      <c r="J348" s="109">
        <f t="shared" si="269"/>
        <v>34.619239999999998</v>
      </c>
      <c r="K348" s="109">
        <f t="shared" si="269"/>
        <v>33.588369999999998</v>
      </c>
      <c r="L348" s="109">
        <f t="shared" si="269"/>
        <v>1.6168699999999987</v>
      </c>
      <c r="M348" s="118"/>
      <c r="N348" s="118"/>
      <c r="O348" s="118"/>
      <c r="P348" s="118"/>
      <c r="Q348" s="118"/>
      <c r="R348" s="82" t="s">
        <v>433</v>
      </c>
      <c r="S348" s="169"/>
      <c r="T348" s="82"/>
      <c r="U348" s="82"/>
      <c r="V348" s="83"/>
      <c r="W348" s="109">
        <f t="shared" ref="W348:AB348" si="270">MAX(W6:W344)</f>
        <v>48.075789999999998</v>
      </c>
      <c r="X348" s="109">
        <f t="shared" si="270"/>
        <v>27.888030000000001</v>
      </c>
      <c r="Y348" s="109">
        <f t="shared" si="270"/>
        <v>27.96407</v>
      </c>
      <c r="Z348" s="109">
        <f t="shared" si="270"/>
        <v>32.313539999999996</v>
      </c>
      <c r="AA348" s="109">
        <f t="shared" si="270"/>
        <v>30.74607</v>
      </c>
      <c r="AB348" s="109">
        <f t="shared" si="270"/>
        <v>1.5674699999999984</v>
      </c>
      <c r="AC348" s="118"/>
      <c r="AD348" s="118"/>
      <c r="AE348" s="118"/>
      <c r="AF348" s="118"/>
      <c r="AG348" s="118"/>
      <c r="AH348" s="82" t="s">
        <v>433</v>
      </c>
      <c r="AJ348" s="82"/>
      <c r="AK348" s="82"/>
      <c r="AL348" s="83"/>
      <c r="AM348" s="109">
        <f t="shared" ref="AM348:AR348" si="271">MAX(AM6:AM344)</f>
        <v>53.969839999999998</v>
      </c>
      <c r="AN348" s="109">
        <f t="shared" si="271"/>
        <v>39.553240000000002</v>
      </c>
      <c r="AO348" s="109">
        <f t="shared" si="271"/>
        <v>39.771949999999997</v>
      </c>
      <c r="AP348" s="109">
        <f t="shared" si="271"/>
        <v>27.8188</v>
      </c>
      <c r="AQ348" s="109">
        <f t="shared" si="271"/>
        <v>33.516019999999997</v>
      </c>
      <c r="AR348" s="109">
        <f t="shared" si="271"/>
        <v>2.1285399999999974</v>
      </c>
      <c r="AS348" s="118"/>
      <c r="AT348" s="118"/>
      <c r="AU348" s="118"/>
      <c r="AV348" s="118"/>
      <c r="AW348" s="118"/>
      <c r="AX348" s="82" t="s">
        <v>433</v>
      </c>
      <c r="AZ348" s="82"/>
      <c r="BA348" s="82"/>
      <c r="BB348" s="83"/>
      <c r="BC348" s="109">
        <f t="shared" ref="BC348:BH348" si="272">MAX(BC6:BC344)</f>
        <v>95.959190000000007</v>
      </c>
      <c r="BD348" s="109">
        <f t="shared" si="272"/>
        <v>54.898470000000003</v>
      </c>
      <c r="BE348" s="109">
        <f t="shared" si="272"/>
        <v>56.231960000000001</v>
      </c>
      <c r="BF348" s="109">
        <f t="shared" si="272"/>
        <v>85.562704000000011</v>
      </c>
      <c r="BG348" s="109">
        <f t="shared" si="272"/>
        <v>91.917778999999996</v>
      </c>
      <c r="BH348" s="109">
        <f t="shared" si="272"/>
        <v>2.0779199999999989</v>
      </c>
      <c r="BI348" s="118"/>
      <c r="BJ348" s="118"/>
      <c r="BK348" s="118"/>
      <c r="BL348" s="118"/>
      <c r="BM348" s="118"/>
    </row>
    <row r="349" spans="1:69" ht="11.45" customHeight="1">
      <c r="A349" s="82" t="s">
        <v>412</v>
      </c>
      <c r="B349" s="82"/>
      <c r="G349" s="83">
        <f t="shared" ref="G349:Q349" si="273">COUNT(G6:G344)</f>
        <v>337</v>
      </c>
      <c r="H349" s="83">
        <f t="shared" si="273"/>
        <v>335</v>
      </c>
      <c r="I349" s="83">
        <f t="shared" si="273"/>
        <v>339</v>
      </c>
      <c r="J349" s="83">
        <f t="shared" si="273"/>
        <v>337</v>
      </c>
      <c r="K349" s="83">
        <f t="shared" si="273"/>
        <v>335</v>
      </c>
      <c r="L349" s="83">
        <f t="shared" si="273"/>
        <v>232</v>
      </c>
      <c r="M349" s="83">
        <f t="shared" si="273"/>
        <v>337</v>
      </c>
      <c r="N349" s="83">
        <f t="shared" si="273"/>
        <v>335</v>
      </c>
      <c r="O349" s="83">
        <f t="shared" si="273"/>
        <v>232</v>
      </c>
      <c r="P349" s="83">
        <f t="shared" si="273"/>
        <v>335</v>
      </c>
      <c r="Q349" s="83">
        <f t="shared" si="273"/>
        <v>232</v>
      </c>
      <c r="R349" s="82" t="s">
        <v>412</v>
      </c>
      <c r="S349" s="169"/>
      <c r="T349" s="82"/>
      <c r="U349" s="82"/>
      <c r="V349" s="83"/>
      <c r="W349" s="83">
        <f t="shared" ref="W349:AG349" si="274">COUNT(W6:W344)</f>
        <v>337</v>
      </c>
      <c r="X349" s="83">
        <f t="shared" si="274"/>
        <v>335</v>
      </c>
      <c r="Y349" s="83">
        <f t="shared" si="274"/>
        <v>339</v>
      </c>
      <c r="Z349" s="83">
        <f t="shared" si="274"/>
        <v>337</v>
      </c>
      <c r="AA349" s="83">
        <f t="shared" si="274"/>
        <v>335</v>
      </c>
      <c r="AB349" s="83">
        <f t="shared" si="274"/>
        <v>232</v>
      </c>
      <c r="AC349" s="83">
        <f t="shared" si="274"/>
        <v>337</v>
      </c>
      <c r="AD349" s="83">
        <f t="shared" si="274"/>
        <v>335</v>
      </c>
      <c r="AE349" s="83">
        <f t="shared" si="274"/>
        <v>232</v>
      </c>
      <c r="AF349" s="83">
        <f t="shared" si="274"/>
        <v>335</v>
      </c>
      <c r="AG349" s="83">
        <f t="shared" si="274"/>
        <v>232</v>
      </c>
      <c r="AH349" s="82" t="s">
        <v>412</v>
      </c>
      <c r="AJ349" s="82"/>
      <c r="AK349" s="82"/>
      <c r="AL349" s="83"/>
      <c r="AM349" s="83">
        <f t="shared" ref="AM349:AW349" si="275">COUNT(AM6:AM344)</f>
        <v>337</v>
      </c>
      <c r="AN349" s="83">
        <f t="shared" si="275"/>
        <v>335</v>
      </c>
      <c r="AO349" s="83">
        <f t="shared" si="275"/>
        <v>339</v>
      </c>
      <c r="AP349" s="83">
        <f t="shared" si="275"/>
        <v>339</v>
      </c>
      <c r="AQ349" s="83">
        <f t="shared" si="275"/>
        <v>338</v>
      </c>
      <c r="AR349" s="83">
        <f t="shared" si="275"/>
        <v>235</v>
      </c>
      <c r="AS349" s="83">
        <f t="shared" si="275"/>
        <v>337</v>
      </c>
      <c r="AT349" s="83">
        <f t="shared" si="275"/>
        <v>336</v>
      </c>
      <c r="AU349" s="83">
        <f t="shared" si="275"/>
        <v>233</v>
      </c>
      <c r="AV349" s="83">
        <f t="shared" si="275"/>
        <v>337</v>
      </c>
      <c r="AW349" s="83">
        <f t="shared" si="275"/>
        <v>234</v>
      </c>
      <c r="AX349" s="82" t="s">
        <v>412</v>
      </c>
      <c r="AZ349" s="82"/>
      <c r="BA349" s="82"/>
      <c r="BB349" s="83"/>
      <c r="BC349" s="83">
        <f t="shared" ref="BC349:BM349" si="276">COUNT(BC6:BC344)</f>
        <v>336</v>
      </c>
      <c r="BD349" s="83">
        <f t="shared" si="276"/>
        <v>334</v>
      </c>
      <c r="BE349" s="83">
        <f t="shared" si="276"/>
        <v>338</v>
      </c>
      <c r="BF349" s="83">
        <f t="shared" si="276"/>
        <v>337</v>
      </c>
      <c r="BG349" s="83">
        <f t="shared" si="276"/>
        <v>335</v>
      </c>
      <c r="BH349" s="83">
        <f t="shared" si="276"/>
        <v>232</v>
      </c>
      <c r="BI349" s="83">
        <f t="shared" si="276"/>
        <v>336</v>
      </c>
      <c r="BJ349" s="83">
        <f t="shared" si="276"/>
        <v>334</v>
      </c>
      <c r="BK349" s="83">
        <f t="shared" si="276"/>
        <v>232</v>
      </c>
      <c r="BL349" s="83">
        <f t="shared" si="276"/>
        <v>334</v>
      </c>
      <c r="BM349" s="83">
        <f t="shared" si="276"/>
        <v>232</v>
      </c>
    </row>
    <row r="350" spans="1:69" ht="7.35" customHeight="1">
      <c r="A350" s="82"/>
      <c r="B350" s="82"/>
      <c r="J350" s="167"/>
      <c r="K350" s="167"/>
      <c r="L350" s="167"/>
      <c r="M350" s="167"/>
      <c r="N350" s="167"/>
      <c r="O350" s="167"/>
      <c r="P350" s="167"/>
      <c r="Q350" s="167"/>
      <c r="R350" s="167"/>
      <c r="S350" s="167"/>
      <c r="U350" s="167"/>
      <c r="V350" s="167"/>
      <c r="W350" s="168"/>
      <c r="X350" s="168"/>
      <c r="Y350" s="168"/>
      <c r="Z350" s="168"/>
      <c r="AA350" s="168"/>
      <c r="AB350" s="168"/>
      <c r="AC350" s="168"/>
      <c r="AD350" s="168"/>
      <c r="AE350" s="168"/>
      <c r="AF350" s="168"/>
      <c r="AG350" s="168"/>
      <c r="AH350" s="82"/>
      <c r="AJ350" s="82"/>
      <c r="AK350" s="82"/>
      <c r="AL350" s="83"/>
      <c r="AM350" s="120"/>
      <c r="AN350" s="120"/>
      <c r="AO350" s="120"/>
      <c r="AP350" s="167"/>
      <c r="AQ350" s="167"/>
      <c r="AR350" s="167"/>
      <c r="AS350" s="167"/>
      <c r="AT350" s="167"/>
      <c r="AU350" s="167"/>
      <c r="AV350" s="167"/>
      <c r="AW350" s="167"/>
      <c r="AX350" s="167"/>
      <c r="AY350" s="167"/>
      <c r="AZ350" s="105"/>
      <c r="BA350" s="167"/>
      <c r="BB350" s="167"/>
      <c r="BC350" s="168"/>
      <c r="BD350" s="168"/>
      <c r="BE350" s="168"/>
      <c r="BF350" s="168"/>
      <c r="BG350" s="168"/>
      <c r="BH350" s="168"/>
      <c r="BI350" s="168"/>
      <c r="BJ350" s="168"/>
      <c r="BK350" s="168"/>
      <c r="BL350" s="168"/>
      <c r="BM350" s="168"/>
    </row>
    <row r="351" spans="1:69" ht="11.45" customHeight="1">
      <c r="A351" s="119" t="s">
        <v>424</v>
      </c>
      <c r="B351" s="119"/>
      <c r="J351" s="167"/>
      <c r="K351" s="167"/>
      <c r="L351" s="167"/>
      <c r="M351" s="167"/>
      <c r="N351" s="167"/>
      <c r="O351" s="167"/>
      <c r="P351" s="167"/>
      <c r="Q351" s="167"/>
      <c r="R351" s="119" t="s">
        <v>424</v>
      </c>
      <c r="S351" s="167"/>
      <c r="U351" s="167"/>
      <c r="V351" s="167"/>
      <c r="W351" s="168"/>
      <c r="X351" s="168"/>
      <c r="Y351" s="168"/>
      <c r="Z351" s="168"/>
      <c r="AA351" s="168"/>
      <c r="AB351" s="168"/>
      <c r="AC351" s="168"/>
      <c r="AD351" s="168"/>
      <c r="AE351" s="168"/>
      <c r="AF351" s="168"/>
      <c r="AG351" s="168"/>
      <c r="AH351" s="119" t="s">
        <v>424</v>
      </c>
      <c r="AJ351" s="82"/>
      <c r="AK351" s="82"/>
      <c r="AL351" s="83"/>
      <c r="AM351" s="120"/>
      <c r="AN351" s="120"/>
      <c r="AO351" s="120"/>
      <c r="AP351" s="167"/>
      <c r="AQ351" s="167"/>
      <c r="AR351" s="167"/>
      <c r="AS351" s="167"/>
      <c r="AT351" s="167"/>
      <c r="AU351" s="167"/>
      <c r="AV351" s="167"/>
      <c r="AW351" s="167"/>
      <c r="AX351" s="119" t="s">
        <v>424</v>
      </c>
      <c r="AY351" s="167"/>
      <c r="AZ351" s="105"/>
      <c r="BA351" s="167"/>
      <c r="BB351" s="167"/>
      <c r="BC351" s="168"/>
      <c r="BD351" s="168"/>
      <c r="BE351" s="168"/>
      <c r="BF351" s="168"/>
      <c r="BG351" s="168"/>
      <c r="BH351" s="168"/>
      <c r="BI351" s="168"/>
      <c r="BJ351" s="168"/>
      <c r="BK351" s="168"/>
      <c r="BL351" s="168"/>
      <c r="BM351" s="168"/>
    </row>
    <row r="352" spans="1:69" ht="33.75" customHeight="1">
      <c r="A352" s="1274" t="s">
        <v>789</v>
      </c>
      <c r="B352" s="1274"/>
      <c r="C352" s="1274"/>
      <c r="D352" s="1274"/>
      <c r="E352" s="1274"/>
      <c r="F352" s="1274"/>
      <c r="G352" s="1274"/>
      <c r="H352" s="1274"/>
      <c r="I352" s="1274"/>
      <c r="J352" s="1274"/>
      <c r="K352" s="1274"/>
      <c r="L352" s="1274"/>
      <c r="M352" s="1274"/>
      <c r="N352" s="1274"/>
      <c r="O352" s="1274"/>
      <c r="P352" s="1274"/>
      <c r="Q352" s="1274"/>
      <c r="R352" s="1274" t="s">
        <v>789</v>
      </c>
      <c r="S352" s="1274"/>
      <c r="T352" s="1274"/>
      <c r="U352" s="1274"/>
      <c r="V352" s="1274"/>
      <c r="W352" s="1274"/>
      <c r="X352" s="1274"/>
      <c r="Y352" s="1274"/>
      <c r="Z352" s="1274"/>
      <c r="AA352" s="1274"/>
      <c r="AB352" s="1274"/>
      <c r="AC352" s="1274"/>
      <c r="AD352" s="1274"/>
      <c r="AE352" s="1274"/>
      <c r="AF352" s="1274"/>
      <c r="AG352" s="1274"/>
      <c r="AH352" s="1274" t="s">
        <v>789</v>
      </c>
      <c r="AI352" s="1274"/>
      <c r="AJ352" s="1274"/>
      <c r="AK352" s="1274"/>
      <c r="AL352" s="1274"/>
      <c r="AM352" s="1274"/>
      <c r="AN352" s="1274"/>
      <c r="AO352" s="1274"/>
      <c r="AP352" s="1274"/>
      <c r="AQ352" s="1274"/>
      <c r="AR352" s="1274"/>
      <c r="AS352" s="1274"/>
      <c r="AT352" s="1274"/>
      <c r="AU352" s="1274"/>
      <c r="AV352" s="1274"/>
      <c r="AW352" s="1274"/>
      <c r="AX352" s="1274" t="s">
        <v>789</v>
      </c>
      <c r="AY352" s="1274"/>
      <c r="AZ352" s="1274"/>
      <c r="BA352" s="1274"/>
      <c r="BB352" s="1274"/>
      <c r="BC352" s="1274"/>
      <c r="BD352" s="1274"/>
      <c r="BE352" s="1274"/>
      <c r="BF352" s="1274"/>
      <c r="BG352" s="1274"/>
      <c r="BH352" s="1274"/>
      <c r="BI352" s="1274"/>
      <c r="BJ352" s="1274"/>
      <c r="BK352" s="1274"/>
      <c r="BL352" s="1274"/>
      <c r="BM352" s="1274"/>
      <c r="BN352" s="628"/>
      <c r="BO352" s="628"/>
      <c r="BP352" s="628"/>
      <c r="BQ352" s="628"/>
    </row>
    <row r="353" spans="1:69" ht="11.45" customHeight="1">
      <c r="A353" s="304" t="s">
        <v>788</v>
      </c>
      <c r="B353" s="304"/>
      <c r="C353" s="629"/>
      <c r="F353" s="630"/>
      <c r="G353" s="538"/>
      <c r="H353" s="538"/>
      <c r="I353" s="538"/>
      <c r="J353" s="1207"/>
      <c r="K353" s="1207"/>
      <c r="L353" s="1207"/>
      <c r="M353" s="1207"/>
      <c r="N353" s="1207"/>
      <c r="O353" s="1207"/>
      <c r="P353" s="1207"/>
      <c r="Q353" s="1207"/>
      <c r="R353" s="304" t="s">
        <v>788</v>
      </c>
      <c r="S353" s="1207"/>
      <c r="T353" s="1207"/>
      <c r="U353" s="1207"/>
      <c r="V353" s="1207"/>
      <c r="W353" s="628"/>
      <c r="X353" s="628"/>
      <c r="Y353" s="628"/>
      <c r="Z353" s="628"/>
      <c r="AA353" s="628"/>
      <c r="AB353" s="628"/>
      <c r="AC353" s="628"/>
      <c r="AD353" s="628"/>
      <c r="AE353" s="628"/>
      <c r="AF353" s="628"/>
      <c r="AG353" s="628"/>
      <c r="AH353" s="304" t="s">
        <v>788</v>
      </c>
      <c r="AI353" s="629"/>
      <c r="AJ353" s="82"/>
      <c r="AK353" s="82"/>
      <c r="AL353" s="630"/>
      <c r="AM353" s="538"/>
      <c r="AN353" s="538"/>
      <c r="AO353" s="538"/>
      <c r="AP353" s="1207"/>
      <c r="AQ353" s="1207"/>
      <c r="AR353" s="1207"/>
      <c r="AS353" s="1207"/>
      <c r="AT353" s="1207"/>
      <c r="AU353" s="1207"/>
      <c r="AV353" s="1207"/>
      <c r="AW353" s="1207"/>
      <c r="AX353" s="304" t="s">
        <v>788</v>
      </c>
      <c r="AY353" s="1207"/>
      <c r="AZ353" s="1207"/>
      <c r="BA353" s="1207"/>
      <c r="BB353" s="1207"/>
      <c r="BC353" s="628"/>
      <c r="BD353" s="628"/>
      <c r="BE353" s="628"/>
      <c r="BF353" s="628"/>
      <c r="BG353" s="628"/>
      <c r="BH353" s="628"/>
      <c r="BI353" s="628"/>
      <c r="BJ353" s="628"/>
      <c r="BK353" s="628"/>
      <c r="BL353" s="628"/>
      <c r="BM353" s="628"/>
      <c r="BN353" s="628"/>
      <c r="BO353" s="628"/>
      <c r="BP353" s="628"/>
      <c r="BQ353" s="628"/>
    </row>
    <row r="354" spans="1:69" ht="11.45" customHeight="1">
      <c r="AJ354" s="82"/>
      <c r="AK354" s="82"/>
      <c r="AL354" s="83"/>
      <c r="AM354" s="120"/>
      <c r="AN354" s="120"/>
      <c r="AO354" s="120"/>
      <c r="AP354" s="105"/>
      <c r="AQ354" s="105"/>
      <c r="AR354" s="105"/>
      <c r="AS354" s="105"/>
      <c r="AT354" s="105"/>
      <c r="AU354" s="105"/>
      <c r="AV354" s="105"/>
      <c r="AW354" s="105"/>
      <c r="AX354" s="105"/>
      <c r="AY354" s="105"/>
      <c r="AZ354" s="105"/>
      <c r="BA354" s="105"/>
      <c r="BB354" s="105"/>
    </row>
    <row r="355" spans="1:69" ht="11.45" customHeight="1">
      <c r="AJ355" s="82"/>
      <c r="AK355" s="82"/>
      <c r="AL355" s="83"/>
      <c r="AM355" s="120"/>
      <c r="AN355" s="120"/>
      <c r="AO355" s="120"/>
      <c r="AP355" s="105"/>
      <c r="AQ355" s="105"/>
      <c r="AR355" s="105"/>
      <c r="AS355" s="105"/>
      <c r="AT355" s="105"/>
      <c r="AU355" s="105"/>
      <c r="AV355" s="105"/>
      <c r="AW355" s="105"/>
      <c r="AX355" s="105"/>
      <c r="AY355" s="105"/>
      <c r="AZ355" s="105"/>
      <c r="BA355" s="105"/>
      <c r="BB355" s="105"/>
    </row>
    <row r="356" spans="1:69" ht="11.45" customHeight="1">
      <c r="AJ356" s="82"/>
      <c r="AK356" s="82"/>
      <c r="AL356" s="83"/>
      <c r="AM356" s="120"/>
      <c r="AN356" s="120"/>
      <c r="AO356" s="120"/>
      <c r="AP356" s="105"/>
      <c r="AQ356" s="105"/>
      <c r="AR356" s="105"/>
      <c r="AS356" s="105"/>
      <c r="AT356" s="105"/>
      <c r="AU356" s="105"/>
      <c r="AV356" s="105"/>
      <c r="AW356" s="105"/>
      <c r="AX356" s="105"/>
      <c r="AY356" s="105"/>
      <c r="AZ356" s="105"/>
      <c r="BA356" s="105"/>
      <c r="BB356" s="105"/>
    </row>
    <row r="357" spans="1:69" ht="11.45" customHeight="1">
      <c r="AJ357" s="82"/>
      <c r="AK357" s="82"/>
      <c r="AL357" s="83"/>
      <c r="AM357" s="120"/>
      <c r="AN357" s="120"/>
      <c r="AO357" s="120"/>
      <c r="AP357" s="105"/>
      <c r="AQ357" s="105"/>
      <c r="AR357" s="105"/>
      <c r="AS357" s="105"/>
      <c r="AT357" s="105"/>
      <c r="AU357" s="105"/>
      <c r="AV357" s="105"/>
      <c r="AW357" s="105"/>
      <c r="AX357" s="105"/>
      <c r="AY357" s="105"/>
      <c r="AZ357" s="105"/>
      <c r="BA357" s="105"/>
      <c r="BB357" s="105"/>
    </row>
    <row r="358" spans="1:69" ht="11.45" customHeight="1">
      <c r="AJ358" s="82"/>
      <c r="AK358" s="82"/>
      <c r="AL358" s="83"/>
      <c r="AM358" s="120"/>
      <c r="AN358" s="120"/>
      <c r="AO358" s="120"/>
      <c r="AP358" s="105"/>
      <c r="AQ358" s="105"/>
      <c r="AR358" s="105"/>
      <c r="AS358" s="105"/>
      <c r="AT358" s="105"/>
      <c r="AU358" s="105"/>
      <c r="AV358" s="105"/>
      <c r="AW358" s="105"/>
      <c r="AX358" s="105"/>
      <c r="AY358" s="105"/>
      <c r="AZ358" s="105"/>
      <c r="BA358" s="105"/>
      <c r="BB358" s="105"/>
    </row>
    <row r="359" spans="1:69" ht="11.45" customHeight="1">
      <c r="AJ359" s="82"/>
      <c r="AK359" s="82"/>
      <c r="AL359" s="83"/>
      <c r="AM359" s="120"/>
      <c r="AN359" s="120"/>
      <c r="AO359" s="120"/>
      <c r="AP359" s="105"/>
      <c r="AQ359" s="105"/>
      <c r="AR359" s="105"/>
      <c r="AS359" s="105"/>
      <c r="AT359" s="105"/>
      <c r="AU359" s="105"/>
      <c r="AV359" s="105"/>
      <c r="AW359" s="105"/>
      <c r="AX359" s="105"/>
      <c r="AY359" s="105"/>
      <c r="AZ359" s="105"/>
      <c r="BA359" s="105"/>
      <c r="BB359" s="105"/>
    </row>
    <row r="360" spans="1:69" ht="11.45" customHeight="1">
      <c r="AJ360" s="82"/>
      <c r="AK360" s="82"/>
      <c r="AL360" s="83"/>
      <c r="AM360" s="120"/>
      <c r="AN360" s="120"/>
      <c r="AO360" s="120"/>
      <c r="AP360" s="105"/>
      <c r="AQ360" s="105"/>
      <c r="AR360" s="105"/>
      <c r="AS360" s="105"/>
      <c r="AT360" s="105"/>
      <c r="AU360" s="105"/>
      <c r="AV360" s="105"/>
      <c r="AW360" s="105"/>
      <c r="AX360" s="105"/>
      <c r="AY360" s="105"/>
      <c r="AZ360" s="105"/>
      <c r="BA360" s="105"/>
      <c r="BB360" s="105"/>
    </row>
    <row r="361" spans="1:69" ht="11.45" customHeight="1">
      <c r="AJ361" s="82"/>
      <c r="AK361" s="82"/>
      <c r="AL361" s="83"/>
      <c r="AM361" s="120"/>
      <c r="AN361" s="120"/>
      <c r="AO361" s="120"/>
      <c r="AP361" s="105"/>
      <c r="AQ361" s="105"/>
      <c r="AR361" s="105"/>
      <c r="AS361" s="105"/>
      <c r="AT361" s="105"/>
      <c r="AU361" s="105"/>
      <c r="AV361" s="105"/>
      <c r="AW361" s="105"/>
      <c r="AX361" s="105"/>
      <c r="AY361" s="105"/>
      <c r="AZ361" s="105"/>
      <c r="BA361" s="105"/>
      <c r="BB361" s="105"/>
    </row>
    <row r="362" spans="1:69" ht="11.45" customHeight="1"/>
    <row r="363" spans="1:69" ht="11.45" customHeight="1"/>
    <row r="364" spans="1:69" ht="11.45" customHeight="1"/>
    <row r="365" spans="1:69" ht="11.45" customHeight="1"/>
  </sheetData>
  <sortState ref="A231:CB236">
    <sortCondition descending="1" ref="A231"/>
  </sortState>
  <mergeCells count="24">
    <mergeCell ref="A352:Q352"/>
    <mergeCell ref="R352:AG352"/>
    <mergeCell ref="AF4:AG4"/>
    <mergeCell ref="G3:Q3"/>
    <mergeCell ref="W3:AG3"/>
    <mergeCell ref="P4:Q4"/>
    <mergeCell ref="W4:Y4"/>
    <mergeCell ref="Z4:AB4"/>
    <mergeCell ref="AC4:AE4"/>
    <mergeCell ref="G4:I4"/>
    <mergeCell ref="J4:L4"/>
    <mergeCell ref="M4:O4"/>
    <mergeCell ref="AH352:AW352"/>
    <mergeCell ref="AX352:BM352"/>
    <mergeCell ref="AM3:AW3"/>
    <mergeCell ref="BC3:BM3"/>
    <mergeCell ref="AM4:AO4"/>
    <mergeCell ref="AP4:AR4"/>
    <mergeCell ref="AS4:AU4"/>
    <mergeCell ref="AV4:AW4"/>
    <mergeCell ref="BC4:BE4"/>
    <mergeCell ref="BF4:BH4"/>
    <mergeCell ref="BI4:BK4"/>
    <mergeCell ref="BL4:BM4"/>
  </mergeCells>
  <phoneticPr fontId="3" type="noConversion"/>
  <pageMargins left="0.70866141732283472" right="0.70866141732283472" top="0.43307086614173229" bottom="0.35433070866141736" header="0.27559055118110237" footer="0.15748031496062992"/>
  <pageSetup paperSize="9" scale="90" orientation="landscape" r:id="rId1"/>
  <headerFooter>
    <oddFooter>&amp;L&amp;8&amp;F&amp;C&amp;8&amp; &amp;"-,Bold"  &amp;"-,Regular" Page &amp;P / &amp;N&amp;R&amp;8&amp;A</oddFooter>
  </headerFooter>
  <colBreaks count="3" manualBreakCount="3">
    <brk id="17" max="1048575" man="1"/>
    <brk id="33" max="1048575" man="1"/>
    <brk id="49" max="1048575" man="1"/>
  </colBreaks>
  <ignoredErrors>
    <ignoredError sqref="Z350:AG351 Z353:AG353 BN261:BP264 BN250:BP251 BN133:BP135 BN186:BP186 BN60:BP81 BN189:BP192 BN150:BP152 BN139:BP141 BN155:BP157 BN162:BP162 BN210:BP230 BN235:BP235 BN237:BP240 BN266:BP266 BN273:BP282 BN289:BP339 BN83:BP102 BN265:BP265 BN82:BP82 BN136:BP138 BN153:BP154 BN158:BP161 BN174:BP185 BN193:BP209 BN231:BP234 BN236:BP236 BN252:BP256 BN267:BP272 BN283:BP288 BL283:BL288 BL267:BL272 BL252:BL256 BL236 BL231:BL234 BL193:BL209 BL174:BL185 BL158:BL161 BL153:BL154 BL136:BL138 BL82 BI283:BJ288 BI267:BJ272 BI252:BJ256 BI236:BJ236 BI231:BJ234 BI193:BJ209 BI174:BJ185 BI158:BJ161 BI153:BJ154 BI136:BJ138 BI82:BJ82 AX82:BG82 AX83:BM102 BI29:BJ30 BI27:BJ27 BI25:BJ25 BI23:BJ23 BI20:BJ21 AX283:BG288 AX267:BG272 AX265:BG265 AX252:BG256 AX236:BG236 AX231:BG234 AX193:BG209 AX174:BG185 AX158:BG161 AX153:BG154 AX136:BG138 AV283:AV288 AV267:AV272 AV265 AV252:AV256 AV236 AV231:AV234 AV193:AV209 AV174:AV185 AV158:AV161 AV153:AV154 AV136:AV138 AS283:AT288 AS267:AT272 AS265:AT265 AS252:AT256 AS236:AT236 AS231:AT234 AS193:AT209 AS174:AT185 AS158:AT161 AS153:AT154 AS136:AT138 AH283:AQ288 AH267:AQ272 AH265:AQ265 AH252:AQ256 AH236:AQ236 AH231:AQ234 AH193:AQ209 AH174:AQ185 AH158:AQ161 AH153:AQ154 AH136:AQ138 AH82:AO82 AF283:AF288 AF267:AF272 AF265 AF252:AF256 AF236 AF231:AF234 AF193:AF209 AF174:AF185 AF158:AF161 AF153:AF154 AF136:AF138 AF82 AC283:AD288 AC267:AD272 AC265:AD265 AC252:AD256 AC236:AD236 AC231:AD234 AC193:AD209 AC174:AD185 AC158:AD161 AC153:AD154 AC136:AD138 AC82:AD82 AC29:AD30 AC27:AD27 AC25:AD25 AC23:AD23 AC20:AD21 R283:AA288 R267:AA272 R265:AA265 R252:AA256 R236:AA236 R231:AA234 R193:AA209 R174:AA185 R158:AA161 R153:AA154 R136:AA138 R82:AA82 P20 P283:P288 P267:P272 P265 P252:P256 P236 P231:P234 P193:P209 P174:P185 P158:P161 P153:P154 P136:P138 P82 M283:N288 J283:K288 J289:BM339 M267:N272 J267:K272 J273:BM282 M265:N265 J265:K265 J266:BM266 M252:N256 J252:K256 M236:N236 J236:K236 J237:BM240 M231:N234 J231:K234 J235:BM235 M193:N209 J193:K209 J210:BM230 M174:N185 J174:K185 M158:N161 J158:K161 J162:BM162 M153:N154 J153:K154 J155:BM157 M136:N138 J136:K138 J139:BM141 M82:N82 J82:K82 J83:AO102 M29:N30 M27:N27 M25:N25 M23:N23 M20:N21 Z31:AG34 BF31:BM34 J150:BM152 J31:Q34 J189:BM192 AX60:BM81 J186:BM186 J133:BM135 J60:AO81 J250:BM251 J261:BM264 AP90:AW102 BL29:BL30 BF29:BG30 BL27 BF27:BG27 BF28:BM28 BL25 BF25:BG25 BF26:BM26 BL23 BF23:BG23 BF24:BM24 BL20:BL21 BF20:BG21 BF22:BM22 AF29:AF30 Z29:AA30 AF27 Z27:AA27 Z28:AG28 AF25 Z25:AA25 Z26:AG26 AF23 Z23:AA23 Z24:AG24 AF20:AF21 Z20:AA21 Z22:AG22 P29:P30 J29:K30 P27 J27:K27 J28:Q28 P25 J25:K25 J26:Q26 P23 J23:K23 J24:Q24 P21 J20:K21 J22:Q22 J16:Q19 Z16:AG19 BF16:BM19 BF345:BM345 Z345:AG345 J6:Q15 J345:Y345 AH345:BE345 L20 R16:Y19 AH16:BE19 L23 R22:Y22 L21 Q21:Y21 L25 R24:Y24 Q23:Y23 L27 R26:Y26 Q25:Y25 J35:BM59 R28:Y28 Q27:Y27 L29:L30 Q29:Y30 AH22:BE22 AB20 AB21 AG20:BE20 AG21:BE21 AH24:BE24 AB23 AG23:BE23 AH26:BE26 AB25 AG25:BE25 AH28:BE28 AB27 AG27:BE27 AB29:AB30 AG29:BE30 BH20 BH21 BM20 BM21 BH23 BM23 BH25 BM25 BH27 BM27 BH29:BH30 BM29:BM30 J103:BM132 L265 J257:BM260 L82 AP60:AW81 L136:L138 J187:BM188 L193:L209 R31:Y34 L153:L154 AH31:BE34 O20 O21 O23 O25 O27 O29:O30 AP83:AW89 O82 J142:BM149 O136:O138 L158:L161 O153:O154 J163:BM173 O158:O161 L174:L185 O174:O185 L231:L234 O193:O209 L236 O231:O234 J241:BM249 O236 L252:L256 O252:O256 L267:L272 O265 L283:L288 O267:O272 J340:BM344 O283:O288 Q82 Q136:Q138 Q153:Q154 Q158:Q161 Q174:Q185 Q193:Q209 Q231:Q234 Q236 Q252:Q256 Q265 Q267:Q272 Q283:Q288 Q20:Y20 AB82 AB136:AB138 AB153:AB154 AB158:AB161 AB174:AB185 AB193:AB209 AB231:AB234 AB236 AB252:AB256 AB265 AB267:AB272 AB283:AB288 AE20 AE21 AE23 AE25 AE27 AE29:AE30 AE82 AE136:AE138 AE153:AE154 AE158:AE161 AE174:AE185 AE193:AE209 AE231:AE234 AE236 AE252:AE256 AE265 AE267:AE272 AE283:AE288 AG82 AG136:AG138 AG153:AG154 AG158:AG161 AG174:AG185 AG193:AG209 AG231:AG234 AG236 AG252:AG256 AG265 AG267:AG272 AG283:AG288 AP82:AW82 AR136:AR138 AR153:AR154 AR158:AR161 AR174:AR185 AR193:AR209 AR231:AR234 AR236 AR252:AR256 AR265 AR267:AR272 AR283:AR288 AU136:AU138 AU153:AU154 AU158:AU161 AU174:AU185 AU193:AU209 AU231:AU234 AU236 AU252:AU256 AU265 AU267:AU272 AU283:AU288 AW136:AW138 AW153:AW154 AW158:AW161 AW174:AW185 AW193:AW209 AW231:AW234 AW236 AW252:AW256 AW265 AW267:AW272 AW283:AW288 BH136:BH138 BH153:BH154 BH158:BH161 BH174:BH185 BH193:BH209 BH231:BH234 BH236 BH252:BH256 BH265:BM265 BH267:BH272 BH283:BH288 BK20 BK21 BK23 BK25 BK27 BK29:BK30 BH82 BK82 BK136:BK138 BK153:BK154 BK158:BK161 BK174:BK185 BK193:BK209 BK231:BK234 BK236 BK252:BK256 BK267:BK272 BK283:BK288 BM82 BM136:BM138 BM153:BM154 BM158:BM161 BM174:BM185 BM193:BM209 BM231:BM234 BM236 BM252:BM256 BM267:BM272 BM283:BM288 R346:BM346 J347:BM349 J346:Q346 G347:I349 G346:I346 BN346:CD346 BN347:CD349 S6:AG15 AI6:AW15 AY6:BM1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3"/>
  <sheetViews>
    <sheetView workbookViewId="0">
      <selection activeCell="I8" sqref="I8"/>
    </sheetView>
  </sheetViews>
  <sheetFormatPr defaultColWidth="8.875" defaultRowHeight="15"/>
  <cols>
    <col min="1" max="2" width="13.625" style="65" customWidth="1"/>
    <col min="3" max="3" width="7" style="65" customWidth="1"/>
    <col min="4" max="4" width="6.75" style="65" customWidth="1"/>
    <col min="5" max="5" width="6.5" style="65" customWidth="1"/>
    <col min="6" max="6" width="7" style="65" customWidth="1"/>
    <col min="7" max="7" width="6.75" style="65" customWidth="1"/>
    <col min="8" max="8" width="6.5" style="65" customWidth="1"/>
    <col min="9" max="9" width="7" style="65" customWidth="1"/>
    <col min="10" max="10" width="6.75" style="65" customWidth="1"/>
    <col min="11" max="11" width="6.5" style="65" customWidth="1"/>
    <col min="12" max="12" width="7" style="65" customWidth="1"/>
    <col min="13" max="13" width="6.75" style="65" customWidth="1"/>
    <col min="14" max="16384" width="8.875" style="65"/>
  </cols>
  <sheetData>
    <row r="1" spans="1:13">
      <c r="A1" s="1042" t="s">
        <v>425</v>
      </c>
      <c r="B1" s="1043" t="s">
        <v>489</v>
      </c>
    </row>
    <row r="2" spans="1:13">
      <c r="A2" s="1042" t="s">
        <v>400</v>
      </c>
      <c r="B2" s="1043" t="s">
        <v>487</v>
      </c>
      <c r="C2" s="107"/>
      <c r="D2" s="107"/>
      <c r="E2" s="107"/>
      <c r="F2" s="107"/>
      <c r="G2" s="107"/>
      <c r="H2" s="107"/>
      <c r="I2" s="107"/>
      <c r="J2" s="107"/>
    </row>
    <row r="3" spans="1:13">
      <c r="A3" s="1042" t="s">
        <v>1</v>
      </c>
      <c r="B3" s="1043" t="s">
        <v>487</v>
      </c>
      <c r="C3" s="107"/>
      <c r="D3" s="107"/>
      <c r="E3" s="107"/>
      <c r="F3" s="107"/>
      <c r="G3" s="107"/>
      <c r="H3" s="107"/>
      <c r="I3" s="107"/>
      <c r="J3" s="107"/>
    </row>
    <row r="4" spans="1:13">
      <c r="A4" s="1042" t="s">
        <v>486</v>
      </c>
      <c r="B4" s="1043" t="s">
        <v>313</v>
      </c>
      <c r="C4" s="107"/>
      <c r="D4" s="107"/>
      <c r="E4" s="107"/>
      <c r="F4" s="107"/>
      <c r="G4" s="107"/>
      <c r="H4" s="107"/>
      <c r="I4" s="107"/>
      <c r="J4" s="107"/>
    </row>
    <row r="5" spans="1:13" ht="15.75" thickBot="1">
      <c r="A5" s="1042" t="s">
        <v>511</v>
      </c>
      <c r="B5" s="1043" t="s">
        <v>487</v>
      </c>
      <c r="C5" s="107"/>
      <c r="D5" s="107"/>
      <c r="E5" s="107"/>
      <c r="F5" s="107"/>
      <c r="G5" s="107"/>
      <c r="H5" s="107"/>
      <c r="I5" s="107"/>
      <c r="J5" s="107"/>
    </row>
    <row r="6" spans="1:13" ht="15.75" thickBot="1">
      <c r="A6" s="107"/>
      <c r="B6" s="1331" t="s">
        <v>419</v>
      </c>
      <c r="C6" s="1332"/>
      <c r="D6" s="1333"/>
      <c r="E6" s="1334" t="s">
        <v>548</v>
      </c>
      <c r="F6" s="1334"/>
      <c r="G6" s="1335"/>
      <c r="H6" s="1336" t="s">
        <v>549</v>
      </c>
      <c r="I6" s="1336"/>
      <c r="J6" s="1337"/>
      <c r="K6" s="1338" t="s">
        <v>550</v>
      </c>
      <c r="L6" s="1338"/>
      <c r="M6" s="1339"/>
    </row>
    <row r="7" spans="1:13" ht="60.75" thickBot="1">
      <c r="A7" s="1042" t="s">
        <v>488</v>
      </c>
      <c r="B7" s="1197" t="s">
        <v>546</v>
      </c>
      <c r="C7" s="1049" t="s">
        <v>547</v>
      </c>
      <c r="D7" s="1198" t="s">
        <v>555</v>
      </c>
      <c r="E7" s="1197" t="s">
        <v>553</v>
      </c>
      <c r="F7" s="1198" t="s">
        <v>554</v>
      </c>
      <c r="G7" s="1198" t="s">
        <v>556</v>
      </c>
      <c r="H7" s="1049" t="s">
        <v>551</v>
      </c>
      <c r="I7" s="1049" t="s">
        <v>552</v>
      </c>
      <c r="J7" s="1198" t="s">
        <v>557</v>
      </c>
      <c r="K7" s="1049" t="s">
        <v>558</v>
      </c>
      <c r="L7" s="1049" t="s">
        <v>559</v>
      </c>
      <c r="M7" s="1198" t="s">
        <v>560</v>
      </c>
    </row>
    <row r="8" spans="1:13" ht="11.85" customHeight="1">
      <c r="A8" s="1046" t="s">
        <v>756</v>
      </c>
      <c r="B8" s="1199">
        <v>37.921880000000002</v>
      </c>
      <c r="C8" s="1200">
        <v>15.761939999999999</v>
      </c>
      <c r="D8" s="1201">
        <v>22.159940000000002</v>
      </c>
      <c r="E8" s="1199">
        <v>22.097639999999998</v>
      </c>
      <c r="F8" s="1200">
        <v>14.532629999999999</v>
      </c>
      <c r="G8" s="1201">
        <v>7.5650099999999991</v>
      </c>
      <c r="H8" s="1200">
        <v>26.897639999999999</v>
      </c>
      <c r="I8" s="1200">
        <v>18.338460000000001</v>
      </c>
      <c r="J8" s="1201">
        <v>8.5591799999999978</v>
      </c>
      <c r="K8" s="1200">
        <v>87.488659999999996</v>
      </c>
      <c r="L8" s="1200">
        <v>17.785129999999999</v>
      </c>
      <c r="M8" s="1201">
        <v>69.703530000000001</v>
      </c>
    </row>
    <row r="9" spans="1:13" ht="11.85" customHeight="1">
      <c r="A9" s="1046" t="s">
        <v>614</v>
      </c>
      <c r="B9" s="1199">
        <v>38.389980000000001</v>
      </c>
      <c r="C9" s="1200">
        <v>16.695180000000001</v>
      </c>
      <c r="D9" s="1201">
        <v>21.694800000000001</v>
      </c>
      <c r="E9" s="1199">
        <v>22.791360000000001</v>
      </c>
      <c r="F9" s="1200">
        <v>15.529780000000001</v>
      </c>
      <c r="G9" s="1201">
        <v>7.2615800000000004</v>
      </c>
      <c r="H9" s="1200">
        <v>27.642620000000001</v>
      </c>
      <c r="I9" s="1200">
        <v>20.27694</v>
      </c>
      <c r="J9" s="1201">
        <v>7.3656800000000011</v>
      </c>
      <c r="K9" s="1200">
        <v>87.32347</v>
      </c>
      <c r="L9" s="1200">
        <v>17.683070000000001</v>
      </c>
      <c r="M9" s="1201">
        <v>69.6404</v>
      </c>
    </row>
    <row r="10" spans="1:13" ht="11.85" customHeight="1">
      <c r="A10" s="1046" t="s">
        <v>119</v>
      </c>
      <c r="B10" s="1199">
        <v>21.507300000000001</v>
      </c>
      <c r="C10" s="1200">
        <v>22.346240000000002</v>
      </c>
      <c r="D10" s="1201">
        <v>-0.83894000000000091</v>
      </c>
      <c r="E10" s="1199">
        <v>17.39367</v>
      </c>
      <c r="F10" s="1200">
        <v>18.69191</v>
      </c>
      <c r="G10" s="1201">
        <v>-1.2982399999999998</v>
      </c>
      <c r="H10" s="1200">
        <v>24.83728</v>
      </c>
      <c r="I10" s="1200">
        <v>25.997039999999998</v>
      </c>
      <c r="J10" s="1201">
        <v>-1.1597599999999986</v>
      </c>
      <c r="K10" s="1200">
        <v>34.144120000000001</v>
      </c>
      <c r="L10" s="1200">
        <v>27.856919999999999</v>
      </c>
      <c r="M10" s="1201">
        <v>6.2872000000000021</v>
      </c>
    </row>
    <row r="11" spans="1:13" ht="11.85" customHeight="1">
      <c r="A11" s="1046" t="s">
        <v>765</v>
      </c>
      <c r="B11" s="1199">
        <v>33.749809999999997</v>
      </c>
      <c r="C11" s="1200">
        <v>25.313639999999999</v>
      </c>
      <c r="D11" s="1201">
        <v>8.4361699999999971</v>
      </c>
      <c r="E11" s="1199">
        <v>25.95477</v>
      </c>
      <c r="F11" s="1200">
        <v>20.538969999999999</v>
      </c>
      <c r="G11" s="1201">
        <v>5.4158000000000008</v>
      </c>
      <c r="H11" s="1200">
        <v>34.827089999999998</v>
      </c>
      <c r="I11" s="1200">
        <v>32.285559999999997</v>
      </c>
      <c r="J11" s="1201">
        <v>2.5415300000000016</v>
      </c>
      <c r="K11" s="1200">
        <v>73.32253</v>
      </c>
      <c r="L11" s="1200">
        <v>29.376190000000001</v>
      </c>
      <c r="M11" s="1201">
        <v>43.946339999999999</v>
      </c>
    </row>
    <row r="12" spans="1:13" ht="11.85" customHeight="1">
      <c r="A12" s="1046" t="s">
        <v>764</v>
      </c>
      <c r="B12" s="1199">
        <v>33.367789999999999</v>
      </c>
      <c r="C12" s="1200">
        <v>24.9864</v>
      </c>
      <c r="D12" s="1201">
        <v>8.3813899999999997</v>
      </c>
      <c r="E12" s="1199">
        <v>25.684760000000001</v>
      </c>
      <c r="F12" s="1200">
        <v>20.436309999999999</v>
      </c>
      <c r="G12" s="1201">
        <v>5.2484500000000018</v>
      </c>
      <c r="H12" s="1200">
        <v>34.085079999999998</v>
      </c>
      <c r="I12" s="1200">
        <v>32.009619999999998</v>
      </c>
      <c r="J12" s="1201">
        <v>2.0754599999999996</v>
      </c>
      <c r="K12" s="1200">
        <v>72.043719999999993</v>
      </c>
      <c r="L12" s="1200">
        <v>26.874389999999998</v>
      </c>
      <c r="M12" s="1201">
        <v>45.169329999999995</v>
      </c>
    </row>
    <row r="13" spans="1:13" ht="11.85" customHeight="1">
      <c r="A13" s="1046" t="s">
        <v>647</v>
      </c>
      <c r="B13" s="1199">
        <v>18.605650000000001</v>
      </c>
      <c r="C13" s="1200">
        <v>15.954319999999999</v>
      </c>
      <c r="D13" s="1201">
        <v>2.6513300000000015</v>
      </c>
      <c r="E13" s="1199">
        <v>12.167579999999999</v>
      </c>
      <c r="F13" s="1200">
        <v>11.557029999999999</v>
      </c>
      <c r="G13" s="1201">
        <v>0.61054999999999993</v>
      </c>
      <c r="H13" s="1200">
        <v>11.872059999999999</v>
      </c>
      <c r="I13" s="1200">
        <v>13.575760000000001</v>
      </c>
      <c r="J13" s="1201">
        <v>-1.7037000000000013</v>
      </c>
      <c r="K13" s="1200">
        <v>44.673400000000001</v>
      </c>
      <c r="L13" s="1200">
        <v>32.076920000000001</v>
      </c>
      <c r="M13" s="1201">
        <v>12.59648</v>
      </c>
    </row>
    <row r="14" spans="1:13" ht="11.85" customHeight="1">
      <c r="A14" s="1046" t="s">
        <v>648</v>
      </c>
      <c r="B14" s="1199">
        <v>33.928280000000001</v>
      </c>
      <c r="C14" s="1200">
        <v>24.276340000000001</v>
      </c>
      <c r="D14" s="1201">
        <v>9.6519399999999997</v>
      </c>
      <c r="E14" s="1199">
        <v>24.973839999999999</v>
      </c>
      <c r="F14" s="1200">
        <v>20.914370000000002</v>
      </c>
      <c r="G14" s="1201">
        <v>4.0594699999999975</v>
      </c>
      <c r="H14" s="1200">
        <v>34.360050000000001</v>
      </c>
      <c r="I14" s="1200">
        <v>30.459510000000002</v>
      </c>
      <c r="J14" s="1201">
        <v>3.9005399999999995</v>
      </c>
      <c r="K14" s="1200">
        <v>67.775459999999995</v>
      </c>
      <c r="L14" s="1200">
        <v>28.41544</v>
      </c>
      <c r="M14" s="1201">
        <v>39.360019999999992</v>
      </c>
    </row>
    <row r="15" spans="1:13" ht="11.85" customHeight="1" thickBot="1">
      <c r="A15" s="1046" t="s">
        <v>405</v>
      </c>
      <c r="B15" s="1202">
        <v>31.067241428571428</v>
      </c>
      <c r="C15" s="1203">
        <v>20.76200857142857</v>
      </c>
      <c r="D15" s="1204">
        <v>10.305232857142856</v>
      </c>
      <c r="E15" s="1202">
        <v>21.58051714285714</v>
      </c>
      <c r="F15" s="1203">
        <v>17.457285714285714</v>
      </c>
      <c r="G15" s="1204">
        <v>4.1232314285714287</v>
      </c>
      <c r="H15" s="1203">
        <v>27.788831428571431</v>
      </c>
      <c r="I15" s="1203">
        <v>24.706127142857145</v>
      </c>
      <c r="J15" s="1204">
        <v>3.0827042857142857</v>
      </c>
      <c r="K15" s="1203">
        <v>66.681622857142855</v>
      </c>
      <c r="L15" s="1203">
        <v>25.724008571428573</v>
      </c>
      <c r="M15" s="1204">
        <v>40.957614285714286</v>
      </c>
    </row>
    <row r="16" spans="1:13" ht="11.85" customHeight="1">
      <c r="A16"/>
      <c r="B16"/>
      <c r="C16"/>
      <c r="D16"/>
      <c r="E16"/>
      <c r="F16"/>
      <c r="G16"/>
      <c r="H16"/>
      <c r="I16"/>
      <c r="J16"/>
      <c r="K16"/>
      <c r="L16"/>
      <c r="M16"/>
    </row>
    <row r="17" spans="1:13" ht="11.85" customHeight="1">
      <c r="A17"/>
      <c r="B17"/>
      <c r="C17"/>
      <c r="D17"/>
      <c r="E17"/>
      <c r="F17"/>
      <c r="G17"/>
      <c r="H17"/>
      <c r="I17"/>
      <c r="J17"/>
      <c r="K17"/>
      <c r="L17"/>
      <c r="M17"/>
    </row>
    <row r="18" spans="1:13" ht="11.85" customHeight="1">
      <c r="A18"/>
      <c r="B18"/>
      <c r="C18"/>
      <c r="D18"/>
      <c r="E18"/>
      <c r="F18"/>
      <c r="G18"/>
      <c r="H18"/>
      <c r="I18"/>
      <c r="J18"/>
      <c r="K18"/>
      <c r="L18"/>
      <c r="M18"/>
    </row>
    <row r="19" spans="1:13" ht="11.85" customHeight="1">
      <c r="A19"/>
      <c r="B19"/>
      <c r="C19"/>
      <c r="D19"/>
      <c r="E19"/>
      <c r="F19"/>
      <c r="G19"/>
      <c r="H19"/>
      <c r="I19"/>
      <c r="J19"/>
      <c r="K19"/>
      <c r="L19"/>
      <c r="M19"/>
    </row>
    <row r="20" spans="1:13" ht="11.85" customHeight="1">
      <c r="A20"/>
      <c r="B20"/>
      <c r="C20"/>
      <c r="D20"/>
      <c r="E20"/>
      <c r="F20"/>
      <c r="G20"/>
      <c r="H20"/>
      <c r="I20"/>
      <c r="J20"/>
      <c r="K20"/>
      <c r="L20"/>
      <c r="M20"/>
    </row>
    <row r="21" spans="1:13" ht="11.85" customHeight="1">
      <c r="A21"/>
      <c r="B21"/>
      <c r="C21"/>
      <c r="D21"/>
      <c r="E21"/>
      <c r="F21"/>
      <c r="G21"/>
      <c r="H21"/>
      <c r="I21"/>
      <c r="J21"/>
      <c r="K21"/>
      <c r="L21"/>
      <c r="M21"/>
    </row>
    <row r="22" spans="1:13" ht="11.85" customHeight="1">
      <c r="A22"/>
      <c r="B22"/>
      <c r="C22"/>
      <c r="D22"/>
      <c r="E22"/>
      <c r="F22"/>
      <c r="G22"/>
      <c r="H22"/>
      <c r="I22"/>
      <c r="J22"/>
      <c r="K22"/>
      <c r="L22"/>
      <c r="M22"/>
    </row>
    <row r="23" spans="1:13" ht="11.85" customHeight="1">
      <c r="A23"/>
      <c r="B23"/>
      <c r="C23"/>
      <c r="D23"/>
      <c r="E23"/>
      <c r="F23"/>
      <c r="G23"/>
      <c r="H23"/>
      <c r="I23"/>
      <c r="J23"/>
      <c r="K23"/>
      <c r="L23"/>
      <c r="M23"/>
    </row>
    <row r="24" spans="1:13" ht="11.85" customHeight="1">
      <c r="A24"/>
      <c r="B24"/>
      <c r="C24"/>
      <c r="D24"/>
      <c r="E24"/>
      <c r="F24"/>
      <c r="G24"/>
      <c r="H24"/>
      <c r="I24"/>
      <c r="J24"/>
      <c r="K24"/>
      <c r="L24"/>
      <c r="M24"/>
    </row>
    <row r="25" spans="1:13" ht="11.85" customHeight="1">
      <c r="A25"/>
      <c r="B25"/>
      <c r="C25"/>
      <c r="D25"/>
      <c r="E25"/>
      <c r="F25"/>
      <c r="G25"/>
      <c r="H25"/>
      <c r="I25"/>
      <c r="J25"/>
      <c r="K25"/>
      <c r="L25"/>
      <c r="M25"/>
    </row>
    <row r="26" spans="1:13" ht="11.85" customHeight="1">
      <c r="A26"/>
      <c r="B26"/>
      <c r="C26"/>
      <c r="D26"/>
      <c r="E26"/>
      <c r="F26"/>
      <c r="G26"/>
      <c r="H26"/>
      <c r="I26"/>
      <c r="J26"/>
      <c r="K26"/>
      <c r="L26"/>
      <c r="M26"/>
    </row>
    <row r="27" spans="1:13" ht="11.85" customHeight="1">
      <c r="A27"/>
      <c r="B27"/>
      <c r="C27"/>
      <c r="D27"/>
      <c r="E27"/>
      <c r="F27"/>
      <c r="G27"/>
      <c r="H27"/>
      <c r="I27"/>
      <c r="J27"/>
      <c r="K27"/>
      <c r="L27"/>
      <c r="M27"/>
    </row>
    <row r="28" spans="1:13" ht="11.85" customHeight="1">
      <c r="A28"/>
      <c r="B28"/>
      <c r="C28"/>
      <c r="D28"/>
      <c r="E28"/>
      <c r="F28"/>
      <c r="G28"/>
      <c r="H28"/>
      <c r="I28"/>
      <c r="J28"/>
      <c r="K28"/>
      <c r="L28"/>
      <c r="M28"/>
    </row>
    <row r="29" spans="1:13" ht="11.85" customHeight="1">
      <c r="A29"/>
      <c r="B29"/>
      <c r="C29"/>
      <c r="D29"/>
      <c r="E29"/>
      <c r="F29"/>
      <c r="G29"/>
      <c r="H29"/>
      <c r="I29"/>
      <c r="J29"/>
      <c r="K29"/>
      <c r="L29"/>
      <c r="M29"/>
    </row>
    <row r="30" spans="1:13" ht="11.85" customHeight="1">
      <c r="A30"/>
      <c r="B30"/>
      <c r="C30"/>
      <c r="D30"/>
      <c r="E30"/>
      <c r="F30"/>
      <c r="G30"/>
      <c r="H30"/>
      <c r="I30"/>
      <c r="J30"/>
      <c r="K30"/>
      <c r="L30"/>
      <c r="M30"/>
    </row>
    <row r="31" spans="1:13" ht="11.85" customHeight="1">
      <c r="A31"/>
      <c r="B31"/>
      <c r="C31"/>
      <c r="D31"/>
      <c r="E31"/>
      <c r="F31"/>
      <c r="G31"/>
      <c r="H31"/>
      <c r="I31"/>
      <c r="J31"/>
      <c r="K31"/>
      <c r="L31"/>
      <c r="M31"/>
    </row>
    <row r="32" spans="1:13" ht="11.85" customHeight="1">
      <c r="A32"/>
      <c r="B32"/>
      <c r="C32"/>
      <c r="D32"/>
      <c r="E32"/>
      <c r="F32"/>
      <c r="G32"/>
      <c r="H32"/>
      <c r="I32"/>
      <c r="J32"/>
      <c r="K32"/>
      <c r="L32"/>
      <c r="M32"/>
    </row>
    <row r="33" spans="1:13" ht="11.85" customHeight="1">
      <c r="A33"/>
      <c r="B33"/>
      <c r="C33"/>
      <c r="D33"/>
      <c r="E33"/>
      <c r="F33"/>
      <c r="G33"/>
      <c r="H33"/>
      <c r="I33"/>
      <c r="J33"/>
      <c r="K33"/>
      <c r="L33"/>
      <c r="M33"/>
    </row>
    <row r="34" spans="1:13" ht="11.85" customHeight="1">
      <c r="A34"/>
      <c r="B34"/>
      <c r="C34"/>
      <c r="D34"/>
      <c r="E34"/>
      <c r="F34"/>
      <c r="G34"/>
      <c r="H34"/>
      <c r="I34"/>
      <c r="J34"/>
      <c r="K34"/>
      <c r="L34"/>
      <c r="M34"/>
    </row>
    <row r="35" spans="1:13" ht="11.85" customHeight="1">
      <c r="A35"/>
      <c r="B35"/>
      <c r="C35"/>
      <c r="D35"/>
      <c r="E35"/>
      <c r="F35"/>
      <c r="G35"/>
      <c r="H35"/>
      <c r="I35"/>
      <c r="J35"/>
      <c r="K35"/>
      <c r="L35"/>
      <c r="M35"/>
    </row>
    <row r="36" spans="1:13" ht="11.85" customHeight="1">
      <c r="A36"/>
      <c r="B36"/>
      <c r="C36"/>
      <c r="D36"/>
      <c r="E36"/>
      <c r="F36"/>
      <c r="G36"/>
      <c r="H36"/>
      <c r="I36"/>
      <c r="J36"/>
      <c r="K36"/>
      <c r="L36"/>
      <c r="M36"/>
    </row>
    <row r="37" spans="1:13" ht="11.85" customHeight="1">
      <c r="A37"/>
      <c r="B37"/>
      <c r="C37"/>
      <c r="D37"/>
      <c r="E37"/>
      <c r="F37"/>
      <c r="G37"/>
      <c r="H37"/>
      <c r="I37"/>
      <c r="J37"/>
      <c r="K37"/>
      <c r="L37"/>
      <c r="M37"/>
    </row>
    <row r="38" spans="1:13" ht="11.85" customHeight="1" thickBot="1">
      <c r="A38"/>
      <c r="B38"/>
      <c r="C38"/>
      <c r="D38"/>
      <c r="E38"/>
      <c r="F38"/>
      <c r="G38"/>
      <c r="H38"/>
      <c r="I38"/>
      <c r="J38"/>
      <c r="K38"/>
      <c r="L38"/>
      <c r="M38"/>
    </row>
    <row r="39" spans="1:13" ht="11.85" customHeight="1">
      <c r="A39"/>
      <c r="B39"/>
      <c r="C39"/>
      <c r="D39"/>
      <c r="E39"/>
      <c r="F39"/>
      <c r="G39"/>
      <c r="H39"/>
      <c r="I39"/>
      <c r="J39"/>
      <c r="K39"/>
      <c r="L39"/>
      <c r="M39"/>
    </row>
    <row r="40" spans="1:13" ht="11.85" customHeight="1">
      <c r="A40"/>
      <c r="B40"/>
      <c r="C40"/>
      <c r="D40"/>
      <c r="E40"/>
      <c r="F40"/>
      <c r="G40"/>
      <c r="H40"/>
      <c r="I40"/>
      <c r="J40"/>
      <c r="K40"/>
      <c r="L40"/>
      <c r="M40"/>
    </row>
    <row r="41" spans="1:13" ht="11.85" customHeight="1">
      <c r="A41"/>
      <c r="B41"/>
      <c r="C41"/>
      <c r="D41"/>
      <c r="E41"/>
      <c r="F41"/>
      <c r="G41"/>
      <c r="H41"/>
      <c r="I41"/>
      <c r="J41"/>
      <c r="K41"/>
      <c r="L41"/>
      <c r="M41"/>
    </row>
    <row r="42" spans="1:13" ht="11.85" customHeight="1" thickBot="1">
      <c r="A42"/>
      <c r="B42"/>
      <c r="C42"/>
      <c r="D42"/>
      <c r="E42"/>
      <c r="F42"/>
      <c r="G42"/>
      <c r="H42"/>
      <c r="I42"/>
      <c r="J42"/>
      <c r="K42"/>
      <c r="L42"/>
      <c r="M42"/>
    </row>
    <row r="43" spans="1:13" ht="11.85" customHeight="1">
      <c r="A43"/>
      <c r="B43"/>
      <c r="C43"/>
      <c r="D43"/>
      <c r="E43"/>
      <c r="F43"/>
      <c r="G43"/>
      <c r="H43"/>
      <c r="I43"/>
      <c r="J43"/>
      <c r="K43"/>
      <c r="L43"/>
      <c r="M43"/>
    </row>
    <row r="44" spans="1:13" ht="11.85" customHeight="1">
      <c r="A44"/>
      <c r="B44"/>
      <c r="C44"/>
      <c r="D44"/>
      <c r="E44"/>
      <c r="F44"/>
      <c r="G44"/>
      <c r="H44"/>
      <c r="I44"/>
      <c r="J44"/>
      <c r="K44"/>
      <c r="L44"/>
      <c r="M44"/>
    </row>
    <row r="45" spans="1:13" ht="11.85" customHeight="1" thickBot="1">
      <c r="A45"/>
      <c r="B45"/>
      <c r="C45"/>
      <c r="D45"/>
      <c r="E45"/>
      <c r="F45"/>
      <c r="G45"/>
      <c r="H45"/>
      <c r="I45"/>
      <c r="J45"/>
      <c r="K45"/>
      <c r="L45"/>
      <c r="M45"/>
    </row>
    <row r="46" spans="1:13" ht="11.85" customHeight="1"/>
    <row r="47" spans="1:13" ht="11.85" customHeight="1"/>
    <row r="48" spans="1:13" ht="11.85" customHeight="1"/>
    <row r="49" ht="11.85" customHeight="1"/>
    <row r="50" ht="11.85" customHeight="1"/>
    <row r="51" ht="11.85" customHeight="1"/>
    <row r="52" ht="11.85" customHeight="1"/>
    <row r="53" ht="11.85" customHeight="1"/>
    <row r="54" ht="11.85" customHeight="1"/>
    <row r="55" ht="11.85" customHeight="1"/>
    <row r="56" ht="11.85" customHeight="1"/>
    <row r="57" ht="11.85" customHeight="1"/>
    <row r="58" ht="11.85" customHeight="1"/>
    <row r="59" ht="11.85" customHeight="1"/>
    <row r="60" ht="11.85" customHeight="1"/>
    <row r="61" ht="11.85" customHeight="1"/>
    <row r="62" ht="11.85" customHeight="1"/>
    <row r="63" ht="11.85" customHeight="1"/>
    <row r="64" ht="11.85" customHeight="1"/>
    <row r="65" ht="11.85" customHeight="1"/>
    <row r="66" ht="11.85" customHeight="1"/>
    <row r="67" ht="11.85" customHeight="1"/>
    <row r="68" ht="11.85" customHeight="1"/>
    <row r="69" ht="11.85" customHeight="1"/>
    <row r="70" ht="11.85" customHeight="1"/>
    <row r="71" ht="11.85" customHeight="1"/>
    <row r="72" ht="11.85" customHeight="1"/>
    <row r="73" ht="11.85" customHeight="1"/>
    <row r="74" ht="11.85" customHeight="1"/>
    <row r="75" ht="11.85" customHeight="1"/>
    <row r="76" ht="11.85" customHeight="1"/>
    <row r="77" ht="11.85" customHeight="1"/>
    <row r="78" ht="11.85" customHeight="1"/>
    <row r="79" ht="11.85" customHeight="1"/>
    <row r="80" ht="11.85" customHeight="1"/>
    <row r="81" ht="11.85" customHeight="1"/>
    <row r="82" ht="11.85" customHeight="1"/>
    <row r="83" ht="11.85" customHeight="1"/>
    <row r="84" ht="11.85" customHeight="1"/>
    <row r="85" ht="11.85" customHeight="1"/>
    <row r="86" ht="11.85" customHeight="1"/>
    <row r="87" ht="11.85" customHeight="1"/>
    <row r="88" ht="11.85" customHeight="1"/>
    <row r="89" ht="11.85" customHeight="1"/>
    <row r="90" ht="11.85" customHeight="1"/>
    <row r="91" ht="11.85" customHeight="1"/>
    <row r="92" ht="11.85" customHeight="1"/>
    <row r="93" ht="11.85" customHeight="1"/>
    <row r="94" ht="11.85" customHeight="1"/>
    <row r="95" ht="11.85" customHeight="1"/>
    <row r="96" ht="11.85" customHeight="1"/>
    <row r="97" ht="11.85" customHeight="1"/>
    <row r="98" ht="11.85" customHeight="1"/>
    <row r="99" ht="11.85" customHeight="1"/>
    <row r="100" ht="11.85" customHeight="1"/>
    <row r="101" ht="11.85" customHeight="1"/>
    <row r="102" ht="11.85" customHeight="1"/>
    <row r="103" ht="11.85" customHeight="1"/>
    <row r="104" ht="11.85" customHeight="1"/>
    <row r="105" ht="11.85" customHeight="1"/>
    <row r="106" ht="11.85" customHeight="1"/>
    <row r="107" ht="11.85" customHeight="1"/>
    <row r="108" ht="11.85" customHeight="1"/>
    <row r="109" ht="11.85" customHeight="1"/>
    <row r="110" ht="11.85" customHeight="1"/>
    <row r="111" ht="11.85" customHeight="1"/>
    <row r="112" ht="11.85" customHeight="1"/>
    <row r="113" ht="11.85" customHeight="1"/>
    <row r="114" ht="11.85" customHeight="1"/>
    <row r="115" ht="11.85" customHeight="1"/>
    <row r="116" ht="11.85" customHeight="1"/>
    <row r="117" ht="11.85" customHeight="1"/>
    <row r="118" ht="11.85" customHeight="1"/>
    <row r="119" ht="11.85" customHeight="1"/>
    <row r="120" ht="11.85" customHeight="1"/>
    <row r="121" ht="11.85" customHeight="1"/>
    <row r="122" ht="11.85" customHeight="1"/>
    <row r="123" ht="11.85" customHeight="1"/>
    <row r="124" ht="11.85" customHeight="1"/>
    <row r="125" ht="11.85" customHeight="1"/>
    <row r="126" ht="11.85" customHeight="1"/>
    <row r="127" ht="11.85" customHeight="1"/>
    <row r="128" ht="11.85" customHeight="1"/>
    <row r="129" ht="11.85" customHeight="1"/>
    <row r="130" ht="11.85" customHeight="1"/>
    <row r="131" ht="11.85" customHeight="1"/>
    <row r="132" ht="11.85" customHeight="1"/>
    <row r="133" ht="11.85" customHeight="1"/>
    <row r="134" ht="11.85" customHeight="1"/>
    <row r="135" ht="11.85" customHeight="1"/>
    <row r="136" ht="11.85" customHeight="1"/>
    <row r="137" ht="11.85" customHeight="1"/>
    <row r="138" ht="11.85" customHeight="1"/>
    <row r="139" ht="11.85" customHeight="1"/>
    <row r="140" ht="11.85" customHeight="1"/>
    <row r="141" ht="11.85" customHeight="1"/>
    <row r="142" ht="11.85" customHeight="1"/>
    <row r="143" ht="11.85" customHeight="1"/>
    <row r="144" ht="11.85" customHeight="1"/>
    <row r="145" ht="11.85" customHeight="1"/>
    <row r="146" ht="11.85" customHeight="1"/>
    <row r="147" ht="11.85" customHeight="1"/>
    <row r="148" ht="11.85" customHeight="1"/>
    <row r="149" ht="11.85" customHeight="1"/>
    <row r="150" ht="11.85" customHeight="1"/>
    <row r="151" ht="11.85" customHeight="1"/>
    <row r="152" ht="11.85" customHeight="1"/>
    <row r="153" ht="11.85" customHeight="1"/>
    <row r="154" ht="11.85" customHeight="1"/>
    <row r="155" ht="11.85" customHeight="1"/>
    <row r="156" ht="11.85" customHeight="1"/>
    <row r="157" ht="11.85" customHeight="1"/>
    <row r="158" ht="11.85" customHeight="1"/>
    <row r="159" ht="11.85" customHeight="1"/>
    <row r="160" ht="11.85" customHeight="1"/>
    <row r="161" ht="11.85" customHeight="1"/>
    <row r="162" ht="11.85" customHeight="1"/>
    <row r="163" ht="11.85" customHeight="1"/>
    <row r="164" ht="11.85" customHeight="1"/>
    <row r="165" ht="11.85" customHeight="1"/>
    <row r="166" ht="11.85" customHeight="1"/>
    <row r="167" ht="11.85" customHeight="1"/>
    <row r="168" ht="11.85" customHeight="1"/>
    <row r="169" ht="11.85" customHeight="1"/>
    <row r="170" ht="11.85" customHeight="1"/>
    <row r="171" ht="11.85" customHeight="1"/>
    <row r="172" ht="11.85" customHeight="1"/>
    <row r="173" ht="11.85" customHeight="1"/>
    <row r="174" ht="11.85" customHeight="1"/>
    <row r="175" ht="11.85" customHeight="1"/>
    <row r="176" ht="11.85" customHeight="1"/>
    <row r="177" ht="11.85" customHeight="1"/>
    <row r="178" ht="11.85" customHeight="1"/>
    <row r="179" ht="11.85" customHeight="1"/>
    <row r="180" ht="11.85" customHeight="1"/>
    <row r="181" ht="11.85" customHeight="1"/>
    <row r="182" ht="11.85" customHeight="1"/>
    <row r="183" ht="11.85" customHeight="1"/>
    <row r="184" ht="11.85" customHeight="1"/>
    <row r="185" ht="11.85" customHeight="1"/>
    <row r="186" ht="11.85" customHeight="1"/>
    <row r="187" ht="11.85" customHeight="1"/>
    <row r="188" ht="11.85" customHeight="1"/>
    <row r="189" ht="11.85" customHeight="1"/>
    <row r="190" ht="11.85" customHeight="1"/>
    <row r="191" ht="11.85" customHeight="1"/>
    <row r="192" ht="11.85" customHeight="1"/>
    <row r="193" ht="11.85" customHeight="1"/>
    <row r="194" ht="11.85" customHeight="1"/>
    <row r="195" ht="11.85" customHeight="1"/>
    <row r="196" ht="11.85" customHeight="1"/>
    <row r="197" ht="11.85" customHeight="1"/>
    <row r="198" ht="11.85" customHeight="1"/>
    <row r="199" ht="11.85" customHeight="1"/>
    <row r="200" ht="11.85" customHeight="1"/>
    <row r="201" ht="11.85" customHeight="1"/>
    <row r="202" ht="11.85" customHeight="1" thickBot="1"/>
    <row r="203" ht="11.85" customHeight="1"/>
  </sheetData>
  <mergeCells count="4">
    <mergeCell ref="B6:D6"/>
    <mergeCell ref="E6:G6"/>
    <mergeCell ref="H6:J6"/>
    <mergeCell ref="K6:M6"/>
  </mergeCells>
  <phoneticPr fontId="3" type="noConversion"/>
  <pageMargins left="0.51181102362204722" right="0.51181102362204722" top="0.74803149606299213" bottom="0.74803149606299213" header="0.31496062992125984" footer="0.11811023622047245"/>
  <pageSetup paperSize="9" orientation="landscape" r:id="rId2"/>
  <headerFooter>
    <oddFooter>&amp;L&amp;8&amp;F&amp;C&amp;8&amp;P / &amp;N&amp;R&amp;8&amp;A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53"/>
  <sheetViews>
    <sheetView showGridLines="0" zoomScaleNormal="100" workbookViewId="0"/>
  </sheetViews>
  <sheetFormatPr defaultColWidth="8.625" defaultRowHeight="12.75" customHeight="1"/>
  <cols>
    <col min="1" max="1" width="4.375" style="81" customWidth="1"/>
    <col min="2" max="2" width="9.875" style="81" customWidth="1"/>
    <col min="3" max="3" width="3.375" style="81" customWidth="1"/>
    <col min="4" max="4" width="11.375" style="82" customWidth="1"/>
    <col min="5" max="5" width="15.125" style="82" customWidth="1"/>
    <col min="6" max="6" width="4.625" style="83" customWidth="1"/>
    <col min="7" max="7" width="7.25" style="120" customWidth="1"/>
    <col min="8" max="8" width="7.625" style="120" customWidth="1"/>
    <col min="9" max="9" width="5" style="120" customWidth="1"/>
    <col min="10" max="10" width="6" style="120" customWidth="1"/>
    <col min="11" max="11" width="4.375" style="105" customWidth="1"/>
    <col min="12" max="12" width="6" style="105" customWidth="1"/>
    <col min="13" max="13" width="7.25" style="105" customWidth="1"/>
    <col min="14" max="14" width="6" style="326" hidden="1" customWidth="1"/>
    <col min="15" max="15" width="7.25" style="81" customWidth="1"/>
    <col min="16" max="16" width="4.375" style="81" customWidth="1"/>
    <col min="17" max="17" width="6" style="81" customWidth="1"/>
    <col min="18" max="18" width="4.375" style="81" customWidth="1"/>
    <col min="19" max="19" width="6" style="81" customWidth="1"/>
    <col min="20" max="20" width="7.625" style="81" customWidth="1"/>
    <col min="21" max="21" width="4.375" style="81" customWidth="1"/>
    <col min="22" max="22" width="9.875" style="81" customWidth="1"/>
    <col min="23" max="23" width="4.125" style="81" customWidth="1"/>
    <col min="24" max="24" width="11.375" style="81" customWidth="1"/>
    <col min="25" max="25" width="15.125" style="81" customWidth="1"/>
    <col min="26" max="26" width="4.75" style="81" customWidth="1"/>
    <col min="27" max="27" width="5.625" style="81" customWidth="1"/>
    <col min="28" max="28" width="7.625" style="81" customWidth="1"/>
    <col min="29" max="29" width="4.375" style="81" customWidth="1"/>
    <col min="30" max="30" width="6" style="81" customWidth="1"/>
    <col min="31" max="31" width="4.375" style="81" customWidth="1"/>
    <col min="32" max="32" width="6" style="81" customWidth="1"/>
    <col min="33" max="33" width="7.25" style="81" customWidth="1"/>
    <col min="34" max="34" width="6.75" style="81" hidden="1" customWidth="1"/>
    <col min="35" max="35" width="5.625" style="81" customWidth="1"/>
    <col min="36" max="36" width="7.625" style="81" customWidth="1"/>
    <col min="37" max="37" width="4.375" style="81" customWidth="1"/>
    <col min="38" max="38" width="6" style="81" customWidth="1"/>
    <col min="39" max="39" width="4.375" style="81" customWidth="1"/>
    <col min="40" max="40" width="6" style="81" customWidth="1"/>
    <col min="41" max="41" width="7.25" style="81" customWidth="1"/>
    <col min="42" max="42" width="6.375" style="182" hidden="1" customWidth="1"/>
    <col min="43" max="46" width="7.625" style="81" customWidth="1"/>
    <col min="47" max="16384" width="8.625" style="81"/>
  </cols>
  <sheetData>
    <row r="1" spans="1:42" ht="12.75" customHeight="1">
      <c r="A1" s="108" t="s">
        <v>611</v>
      </c>
      <c r="B1" s="108"/>
      <c r="U1" s="108" t="s">
        <v>611</v>
      </c>
      <c r="V1" s="108"/>
      <c r="X1" s="82"/>
      <c r="Y1" s="82"/>
      <c r="Z1" s="83"/>
      <c r="AA1" s="120"/>
      <c r="AB1" s="120"/>
      <c r="AC1" s="120"/>
      <c r="AD1" s="120"/>
      <c r="AE1" s="105"/>
      <c r="AF1" s="105"/>
      <c r="AG1" s="105"/>
      <c r="AH1" s="105"/>
      <c r="AP1" s="327"/>
    </row>
    <row r="2" spans="1:42" ht="7.35" customHeight="1">
      <c r="X2" s="82"/>
      <c r="Y2" s="82"/>
      <c r="Z2" s="83"/>
      <c r="AA2" s="120"/>
      <c r="AB2" s="120"/>
      <c r="AC2" s="120"/>
      <c r="AD2" s="120"/>
      <c r="AE2" s="105"/>
      <c r="AF2" s="105"/>
      <c r="AG2" s="105"/>
      <c r="AH2" s="105"/>
      <c r="AP2" s="327"/>
    </row>
    <row r="3" spans="1:42" ht="12.75" customHeight="1">
      <c r="A3" s="868"/>
      <c r="B3" s="869"/>
      <c r="C3" s="869"/>
      <c r="F3" s="630"/>
      <c r="G3" s="1341" t="s">
        <v>419</v>
      </c>
      <c r="H3" s="1315"/>
      <c r="I3" s="1315"/>
      <c r="J3" s="1315"/>
      <c r="K3" s="1315"/>
      <c r="L3" s="1315"/>
      <c r="M3" s="1315"/>
      <c r="N3" s="753"/>
      <c r="O3" s="1317" t="s">
        <v>548</v>
      </c>
      <c r="P3" s="1318"/>
      <c r="Q3" s="1318"/>
      <c r="R3" s="1318"/>
      <c r="S3" s="1318"/>
      <c r="T3" s="1319"/>
      <c r="U3" s="869"/>
      <c r="V3" s="869"/>
      <c r="W3" s="869"/>
      <c r="X3" s="82"/>
      <c r="Y3" s="82"/>
      <c r="Z3" s="630"/>
      <c r="AA3" s="1291" t="s">
        <v>549</v>
      </c>
      <c r="AB3" s="1292"/>
      <c r="AC3" s="1292"/>
      <c r="AD3" s="1292"/>
      <c r="AE3" s="1292"/>
      <c r="AF3" s="1292"/>
      <c r="AG3" s="1292"/>
      <c r="AH3" s="669"/>
      <c r="AI3" s="1294" t="s">
        <v>600</v>
      </c>
      <c r="AJ3" s="1295"/>
      <c r="AK3" s="1295"/>
      <c r="AL3" s="1295"/>
      <c r="AM3" s="1295"/>
      <c r="AN3" s="1295"/>
      <c r="AO3" s="1295"/>
      <c r="AP3" s="670"/>
    </row>
    <row r="4" spans="1:42" ht="12" customHeight="1">
      <c r="A4" s="870"/>
      <c r="B4" s="112"/>
      <c r="C4" s="112"/>
      <c r="D4" s="112"/>
      <c r="E4" s="112"/>
      <c r="F4" s="754"/>
      <c r="G4" s="755" t="s">
        <v>603</v>
      </c>
      <c r="H4" s="756" t="s">
        <v>659</v>
      </c>
      <c r="I4" s="757"/>
      <c r="J4" s="758"/>
      <c r="K4" s="1342" t="s">
        <v>657</v>
      </c>
      <c r="L4" s="1343"/>
      <c r="M4" s="1343"/>
      <c r="N4" s="759"/>
      <c r="O4" s="755" t="s">
        <v>603</v>
      </c>
      <c r="P4" s="760"/>
      <c r="Q4" s="761"/>
      <c r="R4" s="1342" t="s">
        <v>657</v>
      </c>
      <c r="S4" s="1343"/>
      <c r="T4" s="1344"/>
      <c r="U4" s="112"/>
      <c r="V4" s="112"/>
      <c r="W4" s="112"/>
      <c r="X4" s="112"/>
      <c r="Y4" s="112"/>
      <c r="Z4" s="632"/>
      <c r="AA4" s="755" t="s">
        <v>603</v>
      </c>
      <c r="AB4" s="756" t="s">
        <v>659</v>
      </c>
      <c r="AC4" s="757"/>
      <c r="AD4" s="758"/>
      <c r="AE4" s="1342" t="s">
        <v>657</v>
      </c>
      <c r="AF4" s="1343"/>
      <c r="AG4" s="1344"/>
      <c r="AH4" s="759"/>
      <c r="AI4" s="755" t="s">
        <v>603</v>
      </c>
      <c r="AJ4" s="756" t="s">
        <v>659</v>
      </c>
      <c r="AK4" s="757"/>
      <c r="AL4" s="758"/>
      <c r="AM4" s="1342" t="s">
        <v>657</v>
      </c>
      <c r="AN4" s="1343"/>
      <c r="AO4" s="1344"/>
      <c r="AP4" s="759"/>
    </row>
    <row r="5" spans="1:42" ht="24" customHeight="1">
      <c r="A5" s="864" t="s">
        <v>425</v>
      </c>
      <c r="B5" s="871" t="s">
        <v>511</v>
      </c>
      <c r="C5" s="115" t="s">
        <v>485</v>
      </c>
      <c r="D5" s="115" t="s">
        <v>1</v>
      </c>
      <c r="E5" s="115" t="s">
        <v>0</v>
      </c>
      <c r="F5" s="634" t="s">
        <v>486</v>
      </c>
      <c r="G5" s="635" t="s">
        <v>658</v>
      </c>
      <c r="H5" s="762" t="s">
        <v>660</v>
      </c>
      <c r="I5" s="763" t="s">
        <v>601</v>
      </c>
      <c r="J5" s="640" t="s">
        <v>602</v>
      </c>
      <c r="K5" s="638" t="s">
        <v>601</v>
      </c>
      <c r="L5" s="639" t="s">
        <v>602</v>
      </c>
      <c r="M5" s="763" t="s">
        <v>653</v>
      </c>
      <c r="N5" s="764" t="s">
        <v>738</v>
      </c>
      <c r="O5" s="635" t="s">
        <v>658</v>
      </c>
      <c r="P5" s="763" t="s">
        <v>601</v>
      </c>
      <c r="Q5" s="640" t="s">
        <v>602</v>
      </c>
      <c r="R5" s="638" t="s">
        <v>601</v>
      </c>
      <c r="S5" s="639" t="s">
        <v>602</v>
      </c>
      <c r="T5" s="765" t="s">
        <v>653</v>
      </c>
      <c r="U5" s="115" t="s">
        <v>425</v>
      </c>
      <c r="V5" s="114" t="s">
        <v>511</v>
      </c>
      <c r="W5" s="115" t="s">
        <v>485</v>
      </c>
      <c r="X5" s="115" t="s">
        <v>1</v>
      </c>
      <c r="Y5" s="115" t="s">
        <v>0</v>
      </c>
      <c r="Z5" s="634" t="s">
        <v>486</v>
      </c>
      <c r="AA5" s="635" t="s">
        <v>658</v>
      </c>
      <c r="AB5" s="762" t="s">
        <v>660</v>
      </c>
      <c r="AC5" s="763" t="s">
        <v>601</v>
      </c>
      <c r="AD5" s="640" t="s">
        <v>602</v>
      </c>
      <c r="AE5" s="638" t="s">
        <v>601</v>
      </c>
      <c r="AF5" s="639" t="s">
        <v>602</v>
      </c>
      <c r="AG5" s="765" t="s">
        <v>653</v>
      </c>
      <c r="AH5" s="764" t="s">
        <v>739</v>
      </c>
      <c r="AI5" s="635" t="s">
        <v>658</v>
      </c>
      <c r="AJ5" s="762" t="s">
        <v>660</v>
      </c>
      <c r="AK5" s="763" t="s">
        <v>601</v>
      </c>
      <c r="AL5" s="640" t="s">
        <v>602</v>
      </c>
      <c r="AM5" s="638" t="s">
        <v>601</v>
      </c>
      <c r="AN5" s="639" t="s">
        <v>602</v>
      </c>
      <c r="AO5" s="765" t="s">
        <v>653</v>
      </c>
      <c r="AP5" s="764" t="s">
        <v>740</v>
      </c>
    </row>
    <row r="6" spans="1:42" ht="11.45" customHeight="1">
      <c r="A6" s="655">
        <v>2013</v>
      </c>
      <c r="B6" s="872" t="s">
        <v>514</v>
      </c>
      <c r="C6" s="116" t="s">
        <v>435</v>
      </c>
      <c r="D6" s="491" t="s">
        <v>680</v>
      </c>
      <c r="E6" s="491" t="s">
        <v>681</v>
      </c>
      <c r="F6" s="492" t="s">
        <v>313</v>
      </c>
      <c r="G6" s="510">
        <v>21.312899999999999</v>
      </c>
      <c r="H6" s="511"/>
      <c r="I6" s="766">
        <v>19.713629999999998</v>
      </c>
      <c r="J6" s="767">
        <v>22.878910000000001</v>
      </c>
      <c r="K6" s="768">
        <v>0.37030669999999999</v>
      </c>
      <c r="L6" s="768">
        <v>0.44315450000000001</v>
      </c>
      <c r="M6" s="769">
        <f t="shared" ref="M6:M15" si="0">1-SUM(K6:L6)</f>
        <v>0.1865388</v>
      </c>
      <c r="N6" s="336"/>
      <c r="O6" s="510">
        <v>16.387799999999999</v>
      </c>
      <c r="P6" s="770">
        <v>15.09347</v>
      </c>
      <c r="Q6" s="771">
        <v>17.661809999999999</v>
      </c>
      <c r="R6" s="768">
        <v>0.45686769999999999</v>
      </c>
      <c r="S6" s="768">
        <v>0.54313230000000001</v>
      </c>
      <c r="T6" s="769"/>
      <c r="U6" s="655">
        <v>2013</v>
      </c>
      <c r="V6" s="359" t="s">
        <v>514</v>
      </c>
      <c r="W6" s="116" t="s">
        <v>435</v>
      </c>
      <c r="X6" s="491" t="s">
        <v>680</v>
      </c>
      <c r="Y6" s="491" t="s">
        <v>681</v>
      </c>
      <c r="Z6" s="492" t="s">
        <v>313</v>
      </c>
      <c r="AA6" s="510">
        <v>20.59995</v>
      </c>
      <c r="AB6" s="511"/>
      <c r="AC6" s="772">
        <v>17.508140000000001</v>
      </c>
      <c r="AD6" s="773">
        <v>17.001090000000001</v>
      </c>
      <c r="AE6" s="768">
        <v>7.14418E-2</v>
      </c>
      <c r="AF6" s="768">
        <v>6.9949200000000003E-2</v>
      </c>
      <c r="AG6" s="769">
        <f t="shared" ref="AG6:AG15" si="1">1-SUM(AE6:AF6)</f>
        <v>0.85860899999999996</v>
      </c>
      <c r="AH6" s="335"/>
      <c r="AI6" s="510">
        <v>44.469450000000002</v>
      </c>
      <c r="AJ6" s="511"/>
      <c r="AK6" s="772">
        <v>41.946869999999997</v>
      </c>
      <c r="AL6" s="773">
        <v>46.744590000000002</v>
      </c>
      <c r="AM6" s="768">
        <v>0.4473123</v>
      </c>
      <c r="AN6" s="768">
        <v>0.55268779999999995</v>
      </c>
      <c r="AO6" s="769"/>
      <c r="AP6" s="336"/>
    </row>
    <row r="7" spans="1:42" ht="11.45" customHeight="1">
      <c r="A7" s="656">
        <v>2010</v>
      </c>
      <c r="B7" s="873" t="s">
        <v>514</v>
      </c>
      <c r="C7" s="82" t="s">
        <v>435</v>
      </c>
      <c r="D7" s="205" t="s">
        <v>4</v>
      </c>
      <c r="E7" s="205" t="s">
        <v>5</v>
      </c>
      <c r="F7" s="493" t="s">
        <v>313</v>
      </c>
      <c r="G7" s="519">
        <v>21.174289999999999</v>
      </c>
      <c r="H7" s="520"/>
      <c r="I7" s="331">
        <v>18.733779999999999</v>
      </c>
      <c r="J7" s="315">
        <v>22.45299</v>
      </c>
      <c r="K7" s="774">
        <v>0.35450500000000001</v>
      </c>
      <c r="L7" s="774">
        <v>0.43580459999999999</v>
      </c>
      <c r="M7" s="329">
        <f t="shared" si="0"/>
        <v>0.20969039999999994</v>
      </c>
      <c r="N7" s="336"/>
      <c r="O7" s="519">
        <v>14.88988</v>
      </c>
      <c r="P7" s="332">
        <v>13.23085</v>
      </c>
      <c r="Q7" s="318">
        <v>16.533080000000002</v>
      </c>
      <c r="R7" s="774">
        <v>0.44215979999999999</v>
      </c>
      <c r="S7" s="774">
        <v>0.55784020000000001</v>
      </c>
      <c r="T7" s="329"/>
      <c r="U7" s="656">
        <v>2010</v>
      </c>
      <c r="V7" s="87" t="s">
        <v>514</v>
      </c>
      <c r="W7" s="82" t="s">
        <v>435</v>
      </c>
      <c r="X7" s="205" t="s">
        <v>4</v>
      </c>
      <c r="Y7" s="205" t="s">
        <v>5</v>
      </c>
      <c r="Z7" s="493" t="s">
        <v>313</v>
      </c>
      <c r="AA7" s="519">
        <v>22.371490000000001</v>
      </c>
      <c r="AB7" s="520"/>
      <c r="AC7" s="324">
        <v>17.906379999999999</v>
      </c>
      <c r="AD7" s="320">
        <v>15.87514</v>
      </c>
      <c r="AE7" s="774">
        <v>7.3474100000000001E-2</v>
      </c>
      <c r="AF7" s="774">
        <v>6.3054100000000002E-2</v>
      </c>
      <c r="AG7" s="329">
        <f t="shared" si="1"/>
        <v>0.86347180000000001</v>
      </c>
      <c r="AH7" s="335"/>
      <c r="AI7" s="519">
        <v>50.297580000000004</v>
      </c>
      <c r="AJ7" s="520"/>
      <c r="AK7" s="324">
        <v>48.039749999999998</v>
      </c>
      <c r="AL7" s="320">
        <v>52.294699999999999</v>
      </c>
      <c r="AM7" s="774">
        <v>0.44829530000000001</v>
      </c>
      <c r="AN7" s="774">
        <v>0.55170470000000005</v>
      </c>
      <c r="AO7" s="329"/>
      <c r="AP7" s="336"/>
    </row>
    <row r="8" spans="1:42" ht="11.45" customHeight="1">
      <c r="A8" s="656">
        <v>2008</v>
      </c>
      <c r="B8" s="873" t="s">
        <v>514</v>
      </c>
      <c r="C8" s="82" t="s">
        <v>435</v>
      </c>
      <c r="D8" s="205" t="s">
        <v>6</v>
      </c>
      <c r="E8" s="205" t="s">
        <v>7</v>
      </c>
      <c r="F8" s="493" t="s">
        <v>313</v>
      </c>
      <c r="G8" s="519">
        <v>21.079249999999998</v>
      </c>
      <c r="H8" s="520"/>
      <c r="I8" s="331">
        <v>18.004930000000002</v>
      </c>
      <c r="J8" s="315">
        <v>23.145150000000001</v>
      </c>
      <c r="K8" s="774">
        <v>0.33942729999999999</v>
      </c>
      <c r="L8" s="774">
        <v>0.4495152</v>
      </c>
      <c r="M8" s="329">
        <f t="shared" si="0"/>
        <v>0.21105750000000001</v>
      </c>
      <c r="N8" s="336"/>
      <c r="O8" s="519">
        <v>14.70614</v>
      </c>
      <c r="P8" s="332">
        <v>12.768520000000001</v>
      </c>
      <c r="Q8" s="318">
        <v>16.618089999999999</v>
      </c>
      <c r="R8" s="774">
        <v>0.43122630000000001</v>
      </c>
      <c r="S8" s="774">
        <v>0.56877370000000005</v>
      </c>
      <c r="T8" s="329"/>
      <c r="U8" s="656">
        <v>2008</v>
      </c>
      <c r="V8" s="87" t="s">
        <v>514</v>
      </c>
      <c r="W8" s="82" t="s">
        <v>435</v>
      </c>
      <c r="X8" s="205" t="s">
        <v>6</v>
      </c>
      <c r="Y8" s="205" t="s">
        <v>7</v>
      </c>
      <c r="Z8" s="493" t="s">
        <v>313</v>
      </c>
      <c r="AA8" s="519">
        <v>21.547830000000001</v>
      </c>
      <c r="AB8" s="520">
        <v>21.774740000000001</v>
      </c>
      <c r="AC8" s="324">
        <v>14.524010000000001</v>
      </c>
      <c r="AD8" s="320">
        <v>18.95571</v>
      </c>
      <c r="AE8" s="774">
        <v>6.4076800000000003E-2</v>
      </c>
      <c r="AF8" s="774">
        <v>7.8779799999999997E-2</v>
      </c>
      <c r="AG8" s="329">
        <f t="shared" si="1"/>
        <v>0.8571434</v>
      </c>
      <c r="AH8" s="335"/>
      <c r="AI8" s="519">
        <v>51.586410000000001</v>
      </c>
      <c r="AJ8" s="520">
        <v>51.406080000000003</v>
      </c>
      <c r="AK8" s="324">
        <v>47.423679999999997</v>
      </c>
      <c r="AL8" s="320">
        <v>55.193080000000002</v>
      </c>
      <c r="AM8" s="774">
        <v>0.42375190000000001</v>
      </c>
      <c r="AN8" s="774">
        <v>0.56920950000000003</v>
      </c>
      <c r="AO8" s="329">
        <f t="shared" ref="AO8:AO15" si="2">1-SUM(AM8:AN8)</f>
        <v>7.038600000000006E-3</v>
      </c>
      <c r="AP8" s="336"/>
    </row>
    <row r="9" spans="1:42" ht="11.45" customHeight="1">
      <c r="A9" s="656">
        <v>2004</v>
      </c>
      <c r="B9" s="873" t="s">
        <v>514</v>
      </c>
      <c r="C9" s="82" t="s">
        <v>435</v>
      </c>
      <c r="D9" s="205" t="s">
        <v>8</v>
      </c>
      <c r="E9" s="205" t="s">
        <v>682</v>
      </c>
      <c r="F9" s="493" t="s">
        <v>313</v>
      </c>
      <c r="G9" s="519">
        <v>20.954360000000001</v>
      </c>
      <c r="H9" s="520"/>
      <c r="I9" s="331">
        <v>18.313759999999998</v>
      </c>
      <c r="J9" s="315">
        <v>23.104330000000001</v>
      </c>
      <c r="K9" s="774">
        <v>0.34434870000000001</v>
      </c>
      <c r="L9" s="774">
        <v>0.44753670000000001</v>
      </c>
      <c r="M9" s="329">
        <f t="shared" si="0"/>
        <v>0.20811460000000004</v>
      </c>
      <c r="N9" s="336"/>
      <c r="O9" s="519">
        <v>15.9315</v>
      </c>
      <c r="P9" s="332">
        <v>13.9595</v>
      </c>
      <c r="Q9" s="318">
        <v>17.88982</v>
      </c>
      <c r="R9" s="774">
        <v>0.43658599999999997</v>
      </c>
      <c r="S9" s="774">
        <v>0.56341399999999997</v>
      </c>
      <c r="T9" s="329"/>
      <c r="U9" s="656">
        <v>2004</v>
      </c>
      <c r="V9" s="87" t="s">
        <v>514</v>
      </c>
      <c r="W9" s="82" t="s">
        <v>435</v>
      </c>
      <c r="X9" s="205" t="s">
        <v>8</v>
      </c>
      <c r="Y9" s="205" t="s">
        <v>682</v>
      </c>
      <c r="Z9" s="493" t="s">
        <v>313</v>
      </c>
      <c r="AA9" s="519">
        <v>19.830660000000002</v>
      </c>
      <c r="AB9" s="520">
        <v>20.122579999999999</v>
      </c>
      <c r="AC9" s="324">
        <v>13.26871</v>
      </c>
      <c r="AD9" s="320">
        <v>13.56405</v>
      </c>
      <c r="AE9" s="774">
        <v>6.37929E-2</v>
      </c>
      <c r="AF9" s="774">
        <v>6.3338199999999997E-2</v>
      </c>
      <c r="AG9" s="329">
        <f t="shared" si="1"/>
        <v>0.87286890000000006</v>
      </c>
      <c r="AH9" s="335"/>
      <c r="AI9" s="519">
        <v>48.303730000000002</v>
      </c>
      <c r="AJ9" s="520">
        <v>48.100610000000003</v>
      </c>
      <c r="AK9" s="324">
        <v>44.83623</v>
      </c>
      <c r="AL9" s="320">
        <v>51.22974</v>
      </c>
      <c r="AM9" s="774">
        <v>0.42103119999999999</v>
      </c>
      <c r="AN9" s="774">
        <v>0.57009489999999996</v>
      </c>
      <c r="AO9" s="329">
        <f t="shared" si="2"/>
        <v>8.8738999999999901E-3</v>
      </c>
      <c r="AP9" s="336"/>
    </row>
    <row r="10" spans="1:42" ht="11.45" customHeight="1">
      <c r="A10" s="656">
        <v>2003</v>
      </c>
      <c r="B10" s="873" t="s">
        <v>514</v>
      </c>
      <c r="C10" s="82" t="s">
        <v>435</v>
      </c>
      <c r="D10" s="205" t="s">
        <v>8</v>
      </c>
      <c r="E10" s="205" t="s">
        <v>9</v>
      </c>
      <c r="F10" s="493" t="s">
        <v>313</v>
      </c>
      <c r="G10" s="519">
        <v>20.370480000000001</v>
      </c>
      <c r="H10" s="520"/>
      <c r="I10" s="331">
        <v>17.782520000000002</v>
      </c>
      <c r="J10" s="315">
        <v>21.575050000000001</v>
      </c>
      <c r="K10" s="774">
        <v>0.34502119999999997</v>
      </c>
      <c r="L10" s="774">
        <v>0.42773499999999998</v>
      </c>
      <c r="M10" s="329">
        <f t="shared" si="0"/>
        <v>0.22724380000000011</v>
      </c>
      <c r="N10" s="336"/>
      <c r="O10" s="519">
        <v>15.2323</v>
      </c>
      <c r="P10" s="332">
        <v>13.97025</v>
      </c>
      <c r="Q10" s="318">
        <v>16.48367</v>
      </c>
      <c r="R10" s="774">
        <v>0.45662459999999999</v>
      </c>
      <c r="S10" s="774">
        <v>0.54337539999999995</v>
      </c>
      <c r="T10" s="329"/>
      <c r="U10" s="656">
        <v>2003</v>
      </c>
      <c r="V10" s="87" t="s">
        <v>514</v>
      </c>
      <c r="W10" s="82" t="s">
        <v>435</v>
      </c>
      <c r="X10" s="205" t="s">
        <v>8</v>
      </c>
      <c r="Y10" s="205" t="s">
        <v>9</v>
      </c>
      <c r="Z10" s="493" t="s">
        <v>313</v>
      </c>
      <c r="AA10" s="519">
        <v>22.05866</v>
      </c>
      <c r="AB10" s="520">
        <v>17.6007</v>
      </c>
      <c r="AC10" s="324">
        <v>16.600650000000002</v>
      </c>
      <c r="AD10" s="320">
        <v>18.799219999999998</v>
      </c>
      <c r="AE10" s="774">
        <v>0.51415880000000003</v>
      </c>
      <c r="AF10" s="774">
        <v>0.48584119999999997</v>
      </c>
      <c r="AG10" s="329">
        <f t="shared" si="1"/>
        <v>0</v>
      </c>
      <c r="AH10" s="335"/>
      <c r="AI10" s="519">
        <v>44.906390000000002</v>
      </c>
      <c r="AJ10" s="520">
        <v>31.081959999999999</v>
      </c>
      <c r="AK10" s="324">
        <v>40.959670000000003</v>
      </c>
      <c r="AL10" s="320">
        <v>48.244300000000003</v>
      </c>
      <c r="AM10" s="774">
        <v>0.22207180000000001</v>
      </c>
      <c r="AN10" s="774">
        <v>0.30927519999999997</v>
      </c>
      <c r="AO10" s="329">
        <f t="shared" si="2"/>
        <v>0.46865299999999999</v>
      </c>
      <c r="AP10" s="336"/>
    </row>
    <row r="11" spans="1:42" ht="11.45" customHeight="1">
      <c r="A11" s="656">
        <v>2001</v>
      </c>
      <c r="B11" s="873" t="s">
        <v>514</v>
      </c>
      <c r="C11" s="82" t="s">
        <v>435</v>
      </c>
      <c r="D11" s="205" t="s">
        <v>10</v>
      </c>
      <c r="E11" s="205" t="s">
        <v>11</v>
      </c>
      <c r="F11" s="493" t="s">
        <v>313</v>
      </c>
      <c r="G11" s="519">
        <v>21.575939999999999</v>
      </c>
      <c r="H11" s="520"/>
      <c r="I11" s="331">
        <v>18.631979999999999</v>
      </c>
      <c r="J11" s="315">
        <v>23.02664</v>
      </c>
      <c r="K11" s="774">
        <v>0.33979789999999999</v>
      </c>
      <c r="L11" s="774">
        <v>0.42945129999999998</v>
      </c>
      <c r="M11" s="329">
        <f t="shared" si="0"/>
        <v>0.23075080000000003</v>
      </c>
      <c r="N11" s="336"/>
      <c r="O11" s="519">
        <v>16.39894</v>
      </c>
      <c r="P11" s="332">
        <v>14.858320000000001</v>
      </c>
      <c r="Q11" s="318">
        <v>17.943269999999998</v>
      </c>
      <c r="R11" s="774">
        <v>0.4535729</v>
      </c>
      <c r="S11" s="774">
        <v>0.54642710000000005</v>
      </c>
      <c r="T11" s="329"/>
      <c r="U11" s="656">
        <v>2001</v>
      </c>
      <c r="V11" s="87" t="s">
        <v>514</v>
      </c>
      <c r="W11" s="82" t="s">
        <v>435</v>
      </c>
      <c r="X11" s="205" t="s">
        <v>10</v>
      </c>
      <c r="Y11" s="205" t="s">
        <v>11</v>
      </c>
      <c r="Z11" s="493" t="s">
        <v>313</v>
      </c>
      <c r="AA11" s="519">
        <v>22.982710000000001</v>
      </c>
      <c r="AB11" s="520">
        <v>16.996259999999999</v>
      </c>
      <c r="AC11" s="324">
        <v>15.803470000000001</v>
      </c>
      <c r="AD11" s="320">
        <v>18.236599999999999</v>
      </c>
      <c r="AE11" s="774">
        <v>0.47399809999999998</v>
      </c>
      <c r="AF11" s="774">
        <v>0.52600190000000002</v>
      </c>
      <c r="AG11" s="329">
        <f t="shared" si="1"/>
        <v>0</v>
      </c>
      <c r="AH11" s="335"/>
      <c r="AI11" s="519">
        <v>46.68929</v>
      </c>
      <c r="AJ11" s="520">
        <v>32.478360000000002</v>
      </c>
      <c r="AK11" s="324">
        <v>42.566969999999998</v>
      </c>
      <c r="AL11" s="320">
        <v>50.12444</v>
      </c>
      <c r="AM11" s="774">
        <v>0.216059</v>
      </c>
      <c r="AN11" s="774">
        <v>0.3053129</v>
      </c>
      <c r="AO11" s="329">
        <f t="shared" si="2"/>
        <v>0.4786281</v>
      </c>
      <c r="AP11" s="336"/>
    </row>
    <row r="12" spans="1:42" ht="11.45" customHeight="1">
      <c r="A12" s="656">
        <v>1995</v>
      </c>
      <c r="B12" s="873" t="s">
        <v>514</v>
      </c>
      <c r="C12" s="82" t="s">
        <v>435</v>
      </c>
      <c r="D12" s="205" t="s">
        <v>12</v>
      </c>
      <c r="E12" s="205" t="s">
        <v>13</v>
      </c>
      <c r="F12" s="493" t="s">
        <v>313</v>
      </c>
      <c r="G12" s="519">
        <v>20.636050000000001</v>
      </c>
      <c r="H12" s="520"/>
      <c r="I12" s="331">
        <v>17.184229999999999</v>
      </c>
      <c r="J12" s="315">
        <v>22.111599999999999</v>
      </c>
      <c r="K12" s="774">
        <v>0.32169569999999997</v>
      </c>
      <c r="L12" s="774">
        <v>0.42438409999999999</v>
      </c>
      <c r="M12" s="329">
        <f t="shared" si="0"/>
        <v>0.25392020000000004</v>
      </c>
      <c r="N12" s="336"/>
      <c r="O12" s="519">
        <v>15.695309999999999</v>
      </c>
      <c r="P12" s="332">
        <v>13.74849</v>
      </c>
      <c r="Q12" s="318">
        <v>17.664719999999999</v>
      </c>
      <c r="R12" s="774">
        <v>0.44050790000000001</v>
      </c>
      <c r="S12" s="774">
        <v>0.55949210000000005</v>
      </c>
      <c r="T12" s="329"/>
      <c r="U12" s="656">
        <v>1995</v>
      </c>
      <c r="V12" s="87" t="s">
        <v>514</v>
      </c>
      <c r="W12" s="82" t="s">
        <v>435</v>
      </c>
      <c r="X12" s="205" t="s">
        <v>12</v>
      </c>
      <c r="Y12" s="205" t="s">
        <v>13</v>
      </c>
      <c r="Z12" s="493" t="s">
        <v>313</v>
      </c>
      <c r="AA12" s="519">
        <v>22.30011</v>
      </c>
      <c r="AB12" s="520">
        <v>14.04908</v>
      </c>
      <c r="AC12" s="324">
        <v>12.049300000000001</v>
      </c>
      <c r="AD12" s="320">
        <v>15.96518</v>
      </c>
      <c r="AE12" s="774">
        <v>0.41966490000000001</v>
      </c>
      <c r="AF12" s="774">
        <v>0.58033509999999999</v>
      </c>
      <c r="AG12" s="329">
        <f t="shared" si="1"/>
        <v>0</v>
      </c>
      <c r="AH12" s="335"/>
      <c r="AI12" s="519">
        <v>44.154649999999997</v>
      </c>
      <c r="AJ12" s="520">
        <v>30.90175</v>
      </c>
      <c r="AK12" s="324">
        <v>41.127780000000001</v>
      </c>
      <c r="AL12" s="320">
        <v>46.577289999999998</v>
      </c>
      <c r="AM12" s="774">
        <v>0.20109869999999999</v>
      </c>
      <c r="AN12" s="774">
        <v>0.28454659999999998</v>
      </c>
      <c r="AO12" s="329">
        <f t="shared" si="2"/>
        <v>0.51435470000000005</v>
      </c>
      <c r="AP12" s="336"/>
    </row>
    <row r="13" spans="1:42" ht="11.45" customHeight="1">
      <c r="A13" s="656">
        <v>1989</v>
      </c>
      <c r="B13" s="873" t="s">
        <v>514</v>
      </c>
      <c r="C13" s="82" t="s">
        <v>435</v>
      </c>
      <c r="D13" s="205" t="s">
        <v>14</v>
      </c>
      <c r="E13" s="205" t="s">
        <v>15</v>
      </c>
      <c r="F13" s="493" t="s">
        <v>313</v>
      </c>
      <c r="G13" s="519">
        <v>18.992989999999999</v>
      </c>
      <c r="H13" s="520"/>
      <c r="I13" s="331">
        <v>14.894640000000001</v>
      </c>
      <c r="J13" s="315">
        <v>21.110009999999999</v>
      </c>
      <c r="K13" s="774">
        <v>0.29370780000000002</v>
      </c>
      <c r="L13" s="774">
        <v>0.43705250000000001</v>
      </c>
      <c r="M13" s="329">
        <f t="shared" si="0"/>
        <v>0.26923969999999997</v>
      </c>
      <c r="N13" s="336"/>
      <c r="O13" s="519">
        <v>13.425509999999999</v>
      </c>
      <c r="P13" s="332">
        <v>10.88096</v>
      </c>
      <c r="Q13" s="318">
        <v>15.921239999999999</v>
      </c>
      <c r="R13" s="774">
        <v>0.40131</v>
      </c>
      <c r="S13" s="774">
        <v>0.5986899</v>
      </c>
      <c r="T13" s="329"/>
      <c r="U13" s="656">
        <v>1989</v>
      </c>
      <c r="V13" s="87" t="s">
        <v>514</v>
      </c>
      <c r="W13" s="82" t="s">
        <v>435</v>
      </c>
      <c r="X13" s="205" t="s">
        <v>14</v>
      </c>
      <c r="Y13" s="205" t="s">
        <v>15</v>
      </c>
      <c r="Z13" s="493" t="s">
        <v>313</v>
      </c>
      <c r="AA13" s="519">
        <v>21.04486</v>
      </c>
      <c r="AB13" s="520">
        <v>16.401579999999999</v>
      </c>
      <c r="AC13" s="324">
        <v>17.34788</v>
      </c>
      <c r="AD13" s="320">
        <v>15.38325</v>
      </c>
      <c r="AE13" s="774">
        <v>0.54823690000000003</v>
      </c>
      <c r="AF13" s="774">
        <v>0.45176300000000003</v>
      </c>
      <c r="AG13" s="329">
        <f t="shared" si="1"/>
        <v>9.9999999947364415E-8</v>
      </c>
      <c r="AH13" s="335"/>
      <c r="AI13" s="519">
        <v>46.148670000000003</v>
      </c>
      <c r="AJ13" s="520">
        <v>29.527529999999999</v>
      </c>
      <c r="AK13" s="324">
        <v>40.663310000000003</v>
      </c>
      <c r="AL13" s="320">
        <v>50.30791</v>
      </c>
      <c r="AM13" s="774">
        <v>0.18482760000000001</v>
      </c>
      <c r="AN13" s="774">
        <v>0.30157240000000002</v>
      </c>
      <c r="AO13" s="329">
        <f t="shared" si="2"/>
        <v>0.51359999999999995</v>
      </c>
      <c r="AP13" s="336"/>
    </row>
    <row r="14" spans="1:42" ht="11.45" customHeight="1">
      <c r="A14" s="656">
        <v>1985</v>
      </c>
      <c r="B14" s="873" t="s">
        <v>514</v>
      </c>
      <c r="C14" s="82" t="s">
        <v>435</v>
      </c>
      <c r="D14" s="205" t="s">
        <v>16</v>
      </c>
      <c r="E14" s="205" t="s">
        <v>17</v>
      </c>
      <c r="F14" s="493" t="s">
        <v>313</v>
      </c>
      <c r="G14" s="519">
        <v>19.635359999999999</v>
      </c>
      <c r="H14" s="520"/>
      <c r="I14" s="331">
        <v>16.143329999999999</v>
      </c>
      <c r="J14" s="315">
        <v>21.958819999999999</v>
      </c>
      <c r="K14" s="774">
        <v>0.30470199999999997</v>
      </c>
      <c r="L14" s="774">
        <v>0.4248672</v>
      </c>
      <c r="M14" s="329">
        <f t="shared" si="0"/>
        <v>0.27043079999999997</v>
      </c>
      <c r="N14" s="336"/>
      <c r="O14" s="519">
        <v>13.92862</v>
      </c>
      <c r="P14" s="332">
        <v>11.637589999999999</v>
      </c>
      <c r="Q14" s="318">
        <v>16.245539999999998</v>
      </c>
      <c r="R14" s="774">
        <v>0.42010520000000001</v>
      </c>
      <c r="S14" s="774">
        <v>0.57989480000000004</v>
      </c>
      <c r="T14" s="329"/>
      <c r="U14" s="656">
        <v>1985</v>
      </c>
      <c r="V14" s="87" t="s">
        <v>514</v>
      </c>
      <c r="W14" s="82" t="s">
        <v>435</v>
      </c>
      <c r="X14" s="205" t="s">
        <v>16</v>
      </c>
      <c r="Y14" s="205" t="s">
        <v>17</v>
      </c>
      <c r="Z14" s="493" t="s">
        <v>313</v>
      </c>
      <c r="AA14" s="519">
        <v>20.6127</v>
      </c>
      <c r="AB14" s="520">
        <v>16.604600000000001</v>
      </c>
      <c r="AC14" s="324">
        <v>17.923649999999999</v>
      </c>
      <c r="AD14" s="320">
        <v>15.18202</v>
      </c>
      <c r="AE14" s="774">
        <v>0.5601003</v>
      </c>
      <c r="AF14" s="774">
        <v>0.4398997</v>
      </c>
      <c r="AG14" s="329">
        <f t="shared" si="1"/>
        <v>0</v>
      </c>
      <c r="AH14" s="335"/>
      <c r="AI14" s="519">
        <v>48.94332</v>
      </c>
      <c r="AJ14" s="520">
        <v>29.609380000000002</v>
      </c>
      <c r="AK14" s="324">
        <v>44.59169</v>
      </c>
      <c r="AL14" s="320">
        <v>52.276339999999998</v>
      </c>
      <c r="AM14" s="774">
        <v>0.19659509999999999</v>
      </c>
      <c r="AN14" s="774">
        <v>0.3009116</v>
      </c>
      <c r="AO14" s="329">
        <f t="shared" si="2"/>
        <v>0.50249330000000003</v>
      </c>
      <c r="AP14" s="336"/>
    </row>
    <row r="15" spans="1:42" ht="11.45" customHeight="1">
      <c r="A15" s="657">
        <v>1981</v>
      </c>
      <c r="B15" s="874" t="s">
        <v>514</v>
      </c>
      <c r="C15" s="121" t="s">
        <v>435</v>
      </c>
      <c r="D15" s="216" t="s">
        <v>18</v>
      </c>
      <c r="E15" s="216" t="s">
        <v>19</v>
      </c>
      <c r="F15" s="494" t="s">
        <v>313</v>
      </c>
      <c r="G15" s="522">
        <v>18.27065</v>
      </c>
      <c r="H15" s="523"/>
      <c r="I15" s="339">
        <v>16.711739999999999</v>
      </c>
      <c r="J15" s="340">
        <v>23.03708</v>
      </c>
      <c r="K15" s="775">
        <v>0.2529903</v>
      </c>
      <c r="L15" s="775">
        <v>0.38524259999999999</v>
      </c>
      <c r="M15" s="342">
        <f t="shared" si="0"/>
        <v>0.36176710000000001</v>
      </c>
      <c r="N15" s="336"/>
      <c r="O15" s="522">
        <v>14.73512</v>
      </c>
      <c r="P15" s="344">
        <v>12.11327</v>
      </c>
      <c r="Q15" s="345">
        <v>17.176549999999999</v>
      </c>
      <c r="R15" s="775">
        <v>0.39638699999999999</v>
      </c>
      <c r="S15" s="775">
        <v>0.60361299999999996</v>
      </c>
      <c r="T15" s="342"/>
      <c r="U15" s="657">
        <v>1981</v>
      </c>
      <c r="V15" s="91" t="s">
        <v>514</v>
      </c>
      <c r="W15" s="121" t="s">
        <v>435</v>
      </c>
      <c r="X15" s="216" t="s">
        <v>18</v>
      </c>
      <c r="Y15" s="216" t="s">
        <v>19</v>
      </c>
      <c r="Z15" s="494" t="s">
        <v>313</v>
      </c>
      <c r="AA15" s="522">
        <v>19.983509999999999</v>
      </c>
      <c r="AB15" s="523">
        <v>59.991039999999998</v>
      </c>
      <c r="AC15" s="346">
        <v>62.067270000000001</v>
      </c>
      <c r="AD15" s="347">
        <v>58.964680000000001</v>
      </c>
      <c r="AE15" s="775">
        <v>0.34225539999999999</v>
      </c>
      <c r="AF15" s="775">
        <v>0.65774460000000001</v>
      </c>
      <c r="AG15" s="342">
        <f t="shared" si="1"/>
        <v>0</v>
      </c>
      <c r="AH15" s="335"/>
      <c r="AI15" s="522">
        <v>50.168410000000002</v>
      </c>
      <c r="AJ15" s="523">
        <v>21.687419999999999</v>
      </c>
      <c r="AK15" s="346">
        <v>45.6937</v>
      </c>
      <c r="AL15" s="347">
        <v>53.624690000000001</v>
      </c>
      <c r="AM15" s="775">
        <v>0.1569014</v>
      </c>
      <c r="AN15" s="775">
        <v>0.23839150000000001</v>
      </c>
      <c r="AO15" s="342">
        <f t="shared" si="2"/>
        <v>0.60470709999999994</v>
      </c>
      <c r="AP15" s="336"/>
    </row>
    <row r="16" spans="1:42" ht="11.45" customHeight="1">
      <c r="A16" s="663">
        <v>2013</v>
      </c>
      <c r="B16" s="873" t="s">
        <v>512</v>
      </c>
      <c r="C16" s="82" t="s">
        <v>436</v>
      </c>
      <c r="D16" s="82" t="s">
        <v>20</v>
      </c>
      <c r="E16" s="82" t="s">
        <v>21</v>
      </c>
      <c r="F16" s="493" t="s">
        <v>313</v>
      </c>
      <c r="G16" s="519">
        <v>14.176629999999999</v>
      </c>
      <c r="H16" s="520"/>
      <c r="I16" s="331">
        <v>12.74264</v>
      </c>
      <c r="J16" s="315">
        <v>15.55326</v>
      </c>
      <c r="K16" s="774">
        <v>0.44025230255709574</v>
      </c>
      <c r="L16" s="774">
        <v>0.55974776798153014</v>
      </c>
      <c r="M16" s="329"/>
      <c r="N16" s="336"/>
      <c r="O16" s="520">
        <v>12.68356</v>
      </c>
      <c r="P16" s="332">
        <v>11.56044</v>
      </c>
      <c r="Q16" s="318">
        <v>13.800750000000001</v>
      </c>
      <c r="R16" s="774">
        <v>0.45451813213324965</v>
      </c>
      <c r="S16" s="774">
        <v>0.54548218323562159</v>
      </c>
      <c r="T16" s="776"/>
      <c r="U16" s="82">
        <v>2013</v>
      </c>
      <c r="V16" s="87" t="s">
        <v>512</v>
      </c>
      <c r="W16" s="82" t="s">
        <v>436</v>
      </c>
      <c r="X16" s="82" t="s">
        <v>20</v>
      </c>
      <c r="Y16" s="82" t="s">
        <v>21</v>
      </c>
      <c r="Z16" s="493" t="s">
        <v>313</v>
      </c>
      <c r="AA16" s="519">
        <v>16.709669999999999</v>
      </c>
      <c r="AB16" s="520"/>
      <c r="AC16" s="324">
        <v>16.923670000000001</v>
      </c>
      <c r="AD16" s="320">
        <v>16.482990000000001</v>
      </c>
      <c r="AE16" s="774">
        <v>0.52096055756935955</v>
      </c>
      <c r="AF16" s="774">
        <v>0.47903920304829484</v>
      </c>
      <c r="AG16" s="329"/>
      <c r="AH16" s="335"/>
      <c r="AI16" s="519">
        <v>16.98246</v>
      </c>
      <c r="AJ16" s="520"/>
      <c r="AK16" s="324">
        <v>12.62031</v>
      </c>
      <c r="AL16" s="320">
        <v>20.315159999999999</v>
      </c>
      <c r="AM16" s="774">
        <v>0.32185902395765981</v>
      </c>
      <c r="AN16" s="774">
        <v>0.67814085827377191</v>
      </c>
      <c r="AO16" s="329"/>
      <c r="AP16" s="336"/>
    </row>
    <row r="17" spans="1:42" ht="11.45" customHeight="1">
      <c r="A17" s="663">
        <v>2010</v>
      </c>
      <c r="B17" s="873" t="s">
        <v>512</v>
      </c>
      <c r="C17" s="82" t="s">
        <v>436</v>
      </c>
      <c r="D17" s="82" t="s">
        <v>4</v>
      </c>
      <c r="E17" s="82" t="s">
        <v>22</v>
      </c>
      <c r="F17" s="493" t="s">
        <v>313</v>
      </c>
      <c r="G17" s="519">
        <v>15.14603</v>
      </c>
      <c r="H17" s="520"/>
      <c r="I17" s="331">
        <v>13.92069</v>
      </c>
      <c r="J17" s="315">
        <v>16.318999999999999</v>
      </c>
      <c r="K17" s="774">
        <v>0.44951337083050807</v>
      </c>
      <c r="L17" s="774">
        <v>0.55048676121729589</v>
      </c>
      <c r="M17" s="329"/>
      <c r="N17" s="336"/>
      <c r="O17" s="520">
        <v>13.001390000000001</v>
      </c>
      <c r="P17" s="332">
        <v>12.63307</v>
      </c>
      <c r="Q17" s="318">
        <v>13.365640000000001</v>
      </c>
      <c r="R17" s="774">
        <v>0.48313380338563799</v>
      </c>
      <c r="S17" s="774">
        <v>0.51686642735892085</v>
      </c>
      <c r="T17" s="776"/>
      <c r="U17" s="82">
        <v>2010</v>
      </c>
      <c r="V17" s="87" t="s">
        <v>512</v>
      </c>
      <c r="W17" s="82" t="s">
        <v>436</v>
      </c>
      <c r="X17" s="82" t="s">
        <v>4</v>
      </c>
      <c r="Y17" s="82" t="s">
        <v>22</v>
      </c>
      <c r="Z17" s="493" t="s">
        <v>313</v>
      </c>
      <c r="AA17" s="519">
        <v>18.204709999999999</v>
      </c>
      <c r="AB17" s="520"/>
      <c r="AC17" s="324">
        <v>18.28228</v>
      </c>
      <c r="AD17" s="320">
        <v>18.121210000000001</v>
      </c>
      <c r="AE17" s="774">
        <v>0.52063597827155728</v>
      </c>
      <c r="AF17" s="774">
        <v>0.47936418652096086</v>
      </c>
      <c r="AG17" s="329"/>
      <c r="AH17" s="335"/>
      <c r="AI17" s="519">
        <v>19.974589999999999</v>
      </c>
      <c r="AJ17" s="520"/>
      <c r="AK17" s="324">
        <v>13.905430000000001</v>
      </c>
      <c r="AL17" s="320">
        <v>24.493030000000001</v>
      </c>
      <c r="AM17" s="774">
        <v>0.29709661124458631</v>
      </c>
      <c r="AN17" s="774">
        <v>0.70290353894623125</v>
      </c>
      <c r="AO17" s="329"/>
      <c r="AP17" s="336"/>
    </row>
    <row r="18" spans="1:42" ht="11.45" customHeight="1">
      <c r="A18" s="663">
        <v>2007</v>
      </c>
      <c r="B18" s="873" t="s">
        <v>512</v>
      </c>
      <c r="C18" s="82" t="s">
        <v>436</v>
      </c>
      <c r="D18" s="82" t="s">
        <v>6</v>
      </c>
      <c r="E18" s="82" t="s">
        <v>23</v>
      </c>
      <c r="F18" s="493" t="s">
        <v>313</v>
      </c>
      <c r="G18" s="519">
        <v>15.87782</v>
      </c>
      <c r="H18" s="520"/>
      <c r="I18" s="331">
        <v>14.24798</v>
      </c>
      <c r="J18" s="315">
        <v>17.432009999999998</v>
      </c>
      <c r="K18" s="774">
        <v>0.43801479044352437</v>
      </c>
      <c r="L18" s="774">
        <v>0.56198527253741393</v>
      </c>
      <c r="M18" s="329"/>
      <c r="N18" s="336"/>
      <c r="O18" s="520">
        <v>13.46022</v>
      </c>
      <c r="P18" s="332">
        <v>12.78501</v>
      </c>
      <c r="Q18" s="318">
        <v>14.13138</v>
      </c>
      <c r="R18" s="774">
        <v>0.47349084933232893</v>
      </c>
      <c r="S18" s="774">
        <v>0.5265090020816896</v>
      </c>
      <c r="T18" s="776"/>
      <c r="U18" s="82">
        <v>2007</v>
      </c>
      <c r="V18" s="87" t="s">
        <v>512</v>
      </c>
      <c r="W18" s="82" t="s">
        <v>436</v>
      </c>
      <c r="X18" s="82" t="s">
        <v>6</v>
      </c>
      <c r="Y18" s="82" t="s">
        <v>23</v>
      </c>
      <c r="Z18" s="493" t="s">
        <v>313</v>
      </c>
      <c r="AA18" s="519">
        <v>17.6752</v>
      </c>
      <c r="AB18" s="520"/>
      <c r="AC18" s="324">
        <v>17.080829999999999</v>
      </c>
      <c r="AD18" s="320">
        <v>18.302330000000001</v>
      </c>
      <c r="AE18" s="774">
        <v>0.49615014257264417</v>
      </c>
      <c r="AF18" s="774">
        <v>0.50384963112157144</v>
      </c>
      <c r="AG18" s="329"/>
      <c r="AH18" s="335"/>
      <c r="AI18" s="519">
        <v>23.030149999999999</v>
      </c>
      <c r="AJ18" s="520"/>
      <c r="AK18" s="324">
        <v>16.862120000000001</v>
      </c>
      <c r="AL18" s="320">
        <v>27.477989999999998</v>
      </c>
      <c r="AM18" s="774">
        <v>0.30676738970436579</v>
      </c>
      <c r="AN18" s="774">
        <v>0.69323256687429302</v>
      </c>
      <c r="AO18" s="329"/>
      <c r="AP18" s="336"/>
    </row>
    <row r="19" spans="1:42" ht="11.45" customHeight="1">
      <c r="A19" s="663">
        <v>2004</v>
      </c>
      <c r="B19" s="873" t="s">
        <v>512</v>
      </c>
      <c r="C19" s="82" t="s">
        <v>436</v>
      </c>
      <c r="D19" s="82" t="s">
        <v>8</v>
      </c>
      <c r="E19" s="82" t="s">
        <v>24</v>
      </c>
      <c r="F19" s="493" t="s">
        <v>313</v>
      </c>
      <c r="G19" s="519">
        <v>13.39723</v>
      </c>
      <c r="H19" s="520"/>
      <c r="I19" s="331">
        <v>11.74668</v>
      </c>
      <c r="J19" s="315">
        <v>14.96608</v>
      </c>
      <c r="K19" s="774">
        <v>0.42727362298027277</v>
      </c>
      <c r="L19" s="774">
        <v>0.57272645166202263</v>
      </c>
      <c r="M19" s="329"/>
      <c r="N19" s="336"/>
      <c r="O19" s="520">
        <v>11.71654</v>
      </c>
      <c r="P19" s="332">
        <v>10.85985</v>
      </c>
      <c r="Q19" s="318">
        <v>12.57208</v>
      </c>
      <c r="R19" s="774">
        <v>0.46312981477466897</v>
      </c>
      <c r="S19" s="774">
        <v>0.53687027057476011</v>
      </c>
      <c r="T19" s="776"/>
      <c r="U19" s="82">
        <v>2004</v>
      </c>
      <c r="V19" s="87" t="s">
        <v>512</v>
      </c>
      <c r="W19" s="82" t="s">
        <v>436</v>
      </c>
      <c r="X19" s="82" t="s">
        <v>8</v>
      </c>
      <c r="Y19" s="82" t="s">
        <v>24</v>
      </c>
      <c r="Z19" s="493" t="s">
        <v>313</v>
      </c>
      <c r="AA19" s="519">
        <v>15.357620000000001</v>
      </c>
      <c r="AB19" s="520"/>
      <c r="AC19" s="324">
        <v>15.407819999999999</v>
      </c>
      <c r="AD19" s="320">
        <v>15.305009999999999</v>
      </c>
      <c r="AE19" s="774">
        <v>0.51341242979055346</v>
      </c>
      <c r="AF19" s="774">
        <v>0.48658763532370247</v>
      </c>
      <c r="AG19" s="329"/>
      <c r="AH19" s="335"/>
      <c r="AI19" s="519">
        <v>17.823810000000002</v>
      </c>
      <c r="AJ19" s="520"/>
      <c r="AK19" s="324">
        <v>10.39715</v>
      </c>
      <c r="AL19" s="320">
        <v>22.893460000000001</v>
      </c>
      <c r="AM19" s="774">
        <v>0.23665220847843416</v>
      </c>
      <c r="AN19" s="774">
        <v>0.76334745489320177</v>
      </c>
      <c r="AO19" s="329"/>
      <c r="AP19" s="336"/>
    </row>
    <row r="20" spans="1:42" ht="11.45" customHeight="1">
      <c r="A20" s="664">
        <v>2000</v>
      </c>
      <c r="B20" s="875" t="s">
        <v>512</v>
      </c>
      <c r="C20" s="119" t="s">
        <v>436</v>
      </c>
      <c r="D20" s="119" t="s">
        <v>10</v>
      </c>
      <c r="E20" s="119" t="s">
        <v>25</v>
      </c>
      <c r="F20" s="534" t="s">
        <v>401</v>
      </c>
      <c r="G20" s="535">
        <v>13.43144</v>
      </c>
      <c r="H20" s="536"/>
      <c r="I20" s="777">
        <v>10.51314</v>
      </c>
      <c r="J20" s="778">
        <v>16.124369999999999</v>
      </c>
      <c r="K20" s="779">
        <v>0.3756442347209234</v>
      </c>
      <c r="L20" s="779">
        <v>0.62435598863561903</v>
      </c>
      <c r="M20" s="330"/>
      <c r="N20" s="321"/>
      <c r="O20" s="536">
        <v>10.61073</v>
      </c>
      <c r="P20" s="780">
        <v>8.5850620000000006</v>
      </c>
      <c r="Q20" s="781">
        <v>12.59285</v>
      </c>
      <c r="R20" s="779">
        <v>0.40015088500037221</v>
      </c>
      <c r="S20" s="779">
        <v>0.5998489265111826</v>
      </c>
      <c r="T20" s="842"/>
      <c r="U20" s="119">
        <v>2000</v>
      </c>
      <c r="V20" s="90" t="s">
        <v>512</v>
      </c>
      <c r="W20" s="119" t="s">
        <v>436</v>
      </c>
      <c r="X20" s="119" t="s">
        <v>10</v>
      </c>
      <c r="Y20" s="119" t="s">
        <v>25</v>
      </c>
      <c r="Z20" s="534" t="s">
        <v>401</v>
      </c>
      <c r="AA20" s="535">
        <v>15.881880000000001</v>
      </c>
      <c r="AB20" s="536"/>
      <c r="AC20" s="782">
        <v>14.48391</v>
      </c>
      <c r="AD20" s="783">
        <v>17.342649999999999</v>
      </c>
      <c r="AE20" s="779">
        <v>0.46600282838051915</v>
      </c>
      <c r="AF20" s="779">
        <v>0.5339974234788325</v>
      </c>
      <c r="AG20" s="330"/>
      <c r="AH20" s="325"/>
      <c r="AI20" s="535">
        <v>21.441099999999999</v>
      </c>
      <c r="AJ20" s="536"/>
      <c r="AK20" s="782">
        <v>13.5464</v>
      </c>
      <c r="AL20" s="783">
        <v>26.31683</v>
      </c>
      <c r="AM20" s="779">
        <v>0.24121854755586236</v>
      </c>
      <c r="AN20" s="779">
        <v>0.75878149908353598</v>
      </c>
      <c r="AO20" s="330"/>
      <c r="AP20" s="321"/>
    </row>
    <row r="21" spans="1:42" ht="11.45" customHeight="1">
      <c r="A21" s="664">
        <v>1997</v>
      </c>
      <c r="B21" s="875" t="s">
        <v>512</v>
      </c>
      <c r="C21" s="119" t="s">
        <v>436</v>
      </c>
      <c r="D21" s="119" t="s">
        <v>12</v>
      </c>
      <c r="E21" s="119" t="s">
        <v>26</v>
      </c>
      <c r="F21" s="534" t="s">
        <v>401</v>
      </c>
      <c r="G21" s="535">
        <v>14.232390000000001</v>
      </c>
      <c r="H21" s="536"/>
      <c r="I21" s="777">
        <v>11.930099999999999</v>
      </c>
      <c r="J21" s="778">
        <v>16.397099999999998</v>
      </c>
      <c r="K21" s="779">
        <v>0.40621048186565994</v>
      </c>
      <c r="L21" s="779">
        <v>0.59378923708526821</v>
      </c>
      <c r="M21" s="330"/>
      <c r="N21" s="321"/>
      <c r="O21" s="536">
        <v>11.079179999999999</v>
      </c>
      <c r="P21" s="780">
        <v>9.7456479999999992</v>
      </c>
      <c r="Q21" s="781">
        <v>12.416449999999999</v>
      </c>
      <c r="R21" s="779">
        <v>0.44043367830471208</v>
      </c>
      <c r="S21" s="779">
        <v>0.55956632169528797</v>
      </c>
      <c r="T21" s="842"/>
      <c r="U21" s="119">
        <v>1997</v>
      </c>
      <c r="V21" s="90" t="s">
        <v>512</v>
      </c>
      <c r="W21" s="119" t="s">
        <v>436</v>
      </c>
      <c r="X21" s="119" t="s">
        <v>12</v>
      </c>
      <c r="Y21" s="119" t="s">
        <v>26</v>
      </c>
      <c r="Z21" s="534" t="s">
        <v>401</v>
      </c>
      <c r="AA21" s="535">
        <v>17.280239999999999</v>
      </c>
      <c r="AB21" s="536"/>
      <c r="AC21" s="782">
        <v>17.116689999999998</v>
      </c>
      <c r="AD21" s="783">
        <v>17.452159999999999</v>
      </c>
      <c r="AE21" s="779">
        <v>0.5076117577070689</v>
      </c>
      <c r="AF21" s="779">
        <v>0.49238853164076429</v>
      </c>
      <c r="AG21" s="330"/>
      <c r="AH21" s="325"/>
      <c r="AI21" s="535">
        <v>22.65578</v>
      </c>
      <c r="AJ21" s="536"/>
      <c r="AK21" s="782">
        <v>14.076779999999999</v>
      </c>
      <c r="AL21" s="783">
        <v>28.137090000000001</v>
      </c>
      <c r="AM21" s="779">
        <v>0.23721877443970299</v>
      </c>
      <c r="AN21" s="779">
        <v>0.76278118159905506</v>
      </c>
      <c r="AO21" s="330"/>
      <c r="AP21" s="321"/>
    </row>
    <row r="22" spans="1:42" ht="11.45" customHeight="1">
      <c r="A22" s="663">
        <v>1995</v>
      </c>
      <c r="B22" s="873" t="s">
        <v>512</v>
      </c>
      <c r="C22" s="82" t="s">
        <v>436</v>
      </c>
      <c r="D22" s="82" t="s">
        <v>12</v>
      </c>
      <c r="E22" s="82" t="s">
        <v>27</v>
      </c>
      <c r="F22" s="493" t="s">
        <v>402</v>
      </c>
      <c r="G22" s="519">
        <v>17.046800000000001</v>
      </c>
      <c r="H22" s="520"/>
      <c r="I22" s="331">
        <v>15.11406</v>
      </c>
      <c r="J22" s="315">
        <v>18.806039999999999</v>
      </c>
      <c r="K22" s="774">
        <v>0.42247800173639627</v>
      </c>
      <c r="L22" s="774">
        <v>0.57752205692563996</v>
      </c>
      <c r="M22" s="784"/>
      <c r="N22" s="785"/>
      <c r="O22" s="520">
        <v>13.849930000000001</v>
      </c>
      <c r="P22" s="786">
        <v>12.56765</v>
      </c>
      <c r="Q22" s="787">
        <v>15.107559999999999</v>
      </c>
      <c r="R22" s="774">
        <v>0.44930638638606835</v>
      </c>
      <c r="S22" s="774">
        <v>0.55069332480380762</v>
      </c>
      <c r="T22" s="776"/>
      <c r="U22" s="82">
        <v>1995</v>
      </c>
      <c r="V22" s="87" t="s">
        <v>512</v>
      </c>
      <c r="W22" s="82" t="s">
        <v>436</v>
      </c>
      <c r="X22" s="82" t="s">
        <v>12</v>
      </c>
      <c r="Y22" s="82" t="s">
        <v>27</v>
      </c>
      <c r="Z22" s="493" t="s">
        <v>402</v>
      </c>
      <c r="AA22" s="519">
        <v>22.307980000000001</v>
      </c>
      <c r="AB22" s="520"/>
      <c r="AC22" s="788">
        <v>22.238790000000002</v>
      </c>
      <c r="AD22" s="789">
        <v>22.38008</v>
      </c>
      <c r="AE22" s="774">
        <v>0.50873274944661062</v>
      </c>
      <c r="AF22" s="774">
        <v>0.49126725055338938</v>
      </c>
      <c r="AG22" s="784"/>
      <c r="AH22" s="790"/>
      <c r="AI22" s="519">
        <v>22.641069999999999</v>
      </c>
      <c r="AJ22" s="520"/>
      <c r="AK22" s="788">
        <v>15.954359999999999</v>
      </c>
      <c r="AL22" s="789">
        <v>26.491050000000001</v>
      </c>
      <c r="AM22" s="774">
        <v>0.25747581717648504</v>
      </c>
      <c r="AN22" s="774">
        <v>0.74252409448846723</v>
      </c>
      <c r="AO22" s="784"/>
      <c r="AP22" s="785"/>
    </row>
    <row r="23" spans="1:42" ht="11.45" customHeight="1">
      <c r="A23" s="664">
        <v>1994</v>
      </c>
      <c r="B23" s="875" t="s">
        <v>512</v>
      </c>
      <c r="C23" s="119" t="s">
        <v>436</v>
      </c>
      <c r="D23" s="119" t="s">
        <v>12</v>
      </c>
      <c r="E23" s="119" t="s">
        <v>28</v>
      </c>
      <c r="F23" s="534" t="s">
        <v>401</v>
      </c>
      <c r="G23" s="535">
        <v>14.735390000000001</v>
      </c>
      <c r="H23" s="536"/>
      <c r="I23" s="777">
        <v>12.72073</v>
      </c>
      <c r="J23" s="778">
        <v>16.603359999999999</v>
      </c>
      <c r="K23" s="779">
        <v>0.41533213576294892</v>
      </c>
      <c r="L23" s="779">
        <v>0.5846677285093913</v>
      </c>
      <c r="M23" s="330"/>
      <c r="N23" s="321"/>
      <c r="O23" s="536">
        <v>12.321730000000001</v>
      </c>
      <c r="P23" s="780">
        <v>10.850910000000001</v>
      </c>
      <c r="Q23" s="781">
        <v>13.78238</v>
      </c>
      <c r="R23" s="779">
        <v>0.43878887136790046</v>
      </c>
      <c r="S23" s="779">
        <v>0.56121096631722978</v>
      </c>
      <c r="T23" s="842"/>
      <c r="U23" s="119">
        <v>1994</v>
      </c>
      <c r="V23" s="90" t="s">
        <v>512</v>
      </c>
      <c r="W23" s="119" t="s">
        <v>436</v>
      </c>
      <c r="X23" s="119" t="s">
        <v>12</v>
      </c>
      <c r="Y23" s="119" t="s">
        <v>28</v>
      </c>
      <c r="Z23" s="534" t="s">
        <v>401</v>
      </c>
      <c r="AA23" s="535">
        <v>16.707689999999999</v>
      </c>
      <c r="AB23" s="536"/>
      <c r="AC23" s="782">
        <v>16.767869999999998</v>
      </c>
      <c r="AD23" s="783">
        <v>16.64404</v>
      </c>
      <c r="AE23" s="779">
        <v>0.51584976738256461</v>
      </c>
      <c r="AF23" s="779">
        <v>0.4841502924701141</v>
      </c>
      <c r="AG23" s="330"/>
      <c r="AH23" s="325"/>
      <c r="AI23" s="535">
        <v>22.321190000000001</v>
      </c>
      <c r="AJ23" s="536"/>
      <c r="AK23" s="782">
        <v>15.67647</v>
      </c>
      <c r="AL23" s="783">
        <v>26.075189999999999</v>
      </c>
      <c r="AM23" s="779">
        <v>0.25353952903048627</v>
      </c>
      <c r="AN23" s="779">
        <v>0.74646020216664066</v>
      </c>
      <c r="AO23" s="330"/>
      <c r="AP23" s="321"/>
    </row>
    <row r="24" spans="1:42" ht="11.45" customHeight="1">
      <c r="A24" s="662">
        <v>1987</v>
      </c>
      <c r="B24" s="874" t="s">
        <v>512</v>
      </c>
      <c r="C24" s="121" t="s">
        <v>436</v>
      </c>
      <c r="D24" s="121" t="s">
        <v>16</v>
      </c>
      <c r="E24" s="121" t="s">
        <v>29</v>
      </c>
      <c r="F24" s="494" t="s">
        <v>402</v>
      </c>
      <c r="G24" s="522">
        <v>11.737730000000001</v>
      </c>
      <c r="H24" s="523"/>
      <c r="I24" s="339">
        <v>6.8210430000000004</v>
      </c>
      <c r="J24" s="340">
        <v>15.846120000000001</v>
      </c>
      <c r="K24" s="775">
        <v>0.26287408212661223</v>
      </c>
      <c r="L24" s="775">
        <v>0.73408052493966036</v>
      </c>
      <c r="M24" s="791"/>
      <c r="N24" s="792"/>
      <c r="O24" s="523">
        <v>6.860036</v>
      </c>
      <c r="P24" s="793">
        <v>4.2582490000000002</v>
      </c>
      <c r="Q24" s="794">
        <v>9.2089099999999995</v>
      </c>
      <c r="R24" s="775">
        <v>0.29451069936076141</v>
      </c>
      <c r="S24" s="775">
        <v>0.70548930063923865</v>
      </c>
      <c r="T24" s="795"/>
      <c r="U24" s="121">
        <v>1987</v>
      </c>
      <c r="V24" s="91" t="s">
        <v>512</v>
      </c>
      <c r="W24" s="121" t="s">
        <v>436</v>
      </c>
      <c r="X24" s="121" t="s">
        <v>16</v>
      </c>
      <c r="Y24" s="121" t="s">
        <v>29</v>
      </c>
      <c r="Z24" s="494" t="s">
        <v>402</v>
      </c>
      <c r="AA24" s="522">
        <v>9.7678410000000007</v>
      </c>
      <c r="AB24" s="523">
        <v>9.8200950000000002</v>
      </c>
      <c r="AC24" s="796">
        <v>9.3792240000000007</v>
      </c>
      <c r="AD24" s="797">
        <v>10.298819999999999</v>
      </c>
      <c r="AE24" s="775">
        <v>0.49721107586026403</v>
      </c>
      <c r="AF24" s="775">
        <v>0.50278892413973586</v>
      </c>
      <c r="AG24" s="791"/>
      <c r="AH24" s="798">
        <f>AB24-AA24</f>
        <v>5.2253999999999579E-2</v>
      </c>
      <c r="AI24" s="522">
        <v>30.139140000000001</v>
      </c>
      <c r="AJ24" s="523">
        <v>29.619250000000001</v>
      </c>
      <c r="AK24" s="796">
        <v>15.11027</v>
      </c>
      <c r="AL24" s="797">
        <v>36.932459999999999</v>
      </c>
      <c r="AM24" s="775">
        <v>0.15760719802155693</v>
      </c>
      <c r="AN24" s="775">
        <v>0.83599314634908028</v>
      </c>
      <c r="AO24" s="791">
        <f t="shared" ref="AO24:AO30" si="3">1-SUM(AM24:AN24)</f>
        <v>6.3996556293628437E-3</v>
      </c>
      <c r="AP24" s="792">
        <f t="shared" ref="AP24:AP64" si="4">AJ24-AI24</f>
        <v>-0.51989000000000019</v>
      </c>
    </row>
    <row r="25" spans="1:42" ht="11.45" customHeight="1">
      <c r="A25" s="664">
        <v>2000</v>
      </c>
      <c r="B25" s="875" t="s">
        <v>512</v>
      </c>
      <c r="C25" s="119" t="s">
        <v>437</v>
      </c>
      <c r="D25" s="119" t="s">
        <v>10</v>
      </c>
      <c r="E25" s="119" t="s">
        <v>30</v>
      </c>
      <c r="F25" s="534" t="s">
        <v>401</v>
      </c>
      <c r="G25" s="535">
        <v>16.116610000000001</v>
      </c>
      <c r="H25" s="536"/>
      <c r="I25" s="777">
        <v>13.548439999999999</v>
      </c>
      <c r="J25" s="778">
        <v>18.52516</v>
      </c>
      <c r="K25" s="779">
        <v>0.4068433746302727</v>
      </c>
      <c r="L25" s="779">
        <v>0.59315681151309119</v>
      </c>
      <c r="M25" s="330"/>
      <c r="N25" s="321"/>
      <c r="O25" s="536">
        <v>11.16999</v>
      </c>
      <c r="P25" s="780">
        <v>8.4389990000000008</v>
      </c>
      <c r="Q25" s="781">
        <v>13.740460000000001</v>
      </c>
      <c r="R25" s="779">
        <v>0.3663149206042261</v>
      </c>
      <c r="S25" s="779">
        <v>0.63368543749815354</v>
      </c>
      <c r="T25" s="842"/>
      <c r="U25" s="119">
        <v>2000</v>
      </c>
      <c r="V25" s="90" t="s">
        <v>512</v>
      </c>
      <c r="W25" s="119" t="s">
        <v>437</v>
      </c>
      <c r="X25" s="119" t="s">
        <v>10</v>
      </c>
      <c r="Y25" s="119" t="s">
        <v>30</v>
      </c>
      <c r="Z25" s="534" t="s">
        <v>401</v>
      </c>
      <c r="AA25" s="535">
        <v>12.66184</v>
      </c>
      <c r="AB25" s="536"/>
      <c r="AC25" s="782">
        <v>11.170199999999999</v>
      </c>
      <c r="AD25" s="783">
        <v>14.32057</v>
      </c>
      <c r="AE25" s="779">
        <v>0.46449339116589689</v>
      </c>
      <c r="AF25" s="779">
        <v>0.53550629292425111</v>
      </c>
      <c r="AG25" s="330"/>
      <c r="AH25" s="325"/>
      <c r="AI25" s="535">
        <v>35.864100000000001</v>
      </c>
      <c r="AJ25" s="536"/>
      <c r="AK25" s="782">
        <v>35.299259999999997</v>
      </c>
      <c r="AL25" s="783">
        <v>36.283999999999999</v>
      </c>
      <c r="AM25" s="779">
        <v>0.41968598124586981</v>
      </c>
      <c r="AN25" s="779">
        <v>0.58031401875413013</v>
      </c>
      <c r="AO25" s="330"/>
      <c r="AP25" s="321"/>
    </row>
    <row r="26" spans="1:42" ht="11.45" customHeight="1">
      <c r="A26" s="663">
        <v>1997</v>
      </c>
      <c r="B26" s="873" t="s">
        <v>512</v>
      </c>
      <c r="C26" s="82" t="s">
        <v>437</v>
      </c>
      <c r="D26" s="82" t="s">
        <v>12</v>
      </c>
      <c r="E26" s="82" t="s">
        <v>31</v>
      </c>
      <c r="F26" s="493" t="s">
        <v>313</v>
      </c>
      <c r="G26" s="519">
        <v>14.412800000000001</v>
      </c>
      <c r="H26" s="520"/>
      <c r="I26" s="331">
        <v>13.00489</v>
      </c>
      <c r="J26" s="315">
        <v>15.76961</v>
      </c>
      <c r="K26" s="774">
        <v>0.44281694049733566</v>
      </c>
      <c r="L26" s="774">
        <v>0.55718340641651865</v>
      </c>
      <c r="M26" s="329"/>
      <c r="N26" s="336"/>
      <c r="O26" s="520">
        <v>12.48678</v>
      </c>
      <c r="P26" s="332">
        <v>11.42543</v>
      </c>
      <c r="Q26" s="318">
        <v>13.54519</v>
      </c>
      <c r="R26" s="774">
        <v>0.45686742298655059</v>
      </c>
      <c r="S26" s="774">
        <v>0.54313233675935668</v>
      </c>
      <c r="T26" s="776"/>
      <c r="U26" s="82">
        <v>1997</v>
      </c>
      <c r="V26" s="87" t="s">
        <v>512</v>
      </c>
      <c r="W26" s="82" t="s">
        <v>437</v>
      </c>
      <c r="X26" s="82" t="s">
        <v>12</v>
      </c>
      <c r="Y26" s="82" t="s">
        <v>31</v>
      </c>
      <c r="Z26" s="493" t="s">
        <v>313</v>
      </c>
      <c r="AA26" s="519">
        <v>13.71716</v>
      </c>
      <c r="AB26" s="520"/>
      <c r="AC26" s="324">
        <v>11.94369</v>
      </c>
      <c r="AD26" s="320">
        <v>15.5562</v>
      </c>
      <c r="AE26" s="774">
        <v>0.44613078605582984</v>
      </c>
      <c r="AF26" s="774">
        <v>0.55386892211523453</v>
      </c>
      <c r="AG26" s="329"/>
      <c r="AH26" s="335"/>
      <c r="AI26" s="519">
        <v>22.684170000000002</v>
      </c>
      <c r="AJ26" s="520">
        <v>22.608540000000001</v>
      </c>
      <c r="AK26" s="324">
        <v>21.519390000000001</v>
      </c>
      <c r="AL26" s="320">
        <v>23.435690000000001</v>
      </c>
      <c r="AM26" s="774">
        <v>0.41084532658897915</v>
      </c>
      <c r="AN26" s="774">
        <v>0.58915480610424198</v>
      </c>
      <c r="AO26" s="329"/>
      <c r="AP26" s="336">
        <f t="shared" si="4"/>
        <v>-7.5630000000000308E-2</v>
      </c>
    </row>
    <row r="27" spans="1:42" ht="11.45" customHeight="1">
      <c r="A27" s="664">
        <v>1995</v>
      </c>
      <c r="B27" s="875" t="s">
        <v>512</v>
      </c>
      <c r="C27" s="119" t="s">
        <v>437</v>
      </c>
      <c r="D27" s="119" t="s">
        <v>12</v>
      </c>
      <c r="E27" s="119" t="s">
        <v>32</v>
      </c>
      <c r="F27" s="534" t="s">
        <v>401</v>
      </c>
      <c r="G27" s="535">
        <v>16.180409999999998</v>
      </c>
      <c r="H27" s="536"/>
      <c r="I27" s="777">
        <v>14.293559999999999</v>
      </c>
      <c r="J27" s="778">
        <v>17.936699999999998</v>
      </c>
      <c r="K27" s="779">
        <v>0.42586430133723441</v>
      </c>
      <c r="L27" s="779">
        <v>0.57413576046589676</v>
      </c>
      <c r="M27" s="330"/>
      <c r="N27" s="321"/>
      <c r="O27" s="536">
        <v>12.32264</v>
      </c>
      <c r="P27" s="780">
        <v>10.78978</v>
      </c>
      <c r="Q27" s="781">
        <v>13.76763</v>
      </c>
      <c r="R27" s="779">
        <v>0.42488541416449721</v>
      </c>
      <c r="S27" s="779">
        <v>0.57511426122973652</v>
      </c>
      <c r="T27" s="842"/>
      <c r="U27" s="119">
        <v>1995</v>
      </c>
      <c r="V27" s="90" t="s">
        <v>512</v>
      </c>
      <c r="W27" s="119" t="s">
        <v>437</v>
      </c>
      <c r="X27" s="119" t="s">
        <v>12</v>
      </c>
      <c r="Y27" s="119" t="s">
        <v>32</v>
      </c>
      <c r="Z27" s="534" t="s">
        <v>401</v>
      </c>
      <c r="AA27" s="535">
        <v>15.03167</v>
      </c>
      <c r="AB27" s="536"/>
      <c r="AC27" s="782">
        <v>13.596769999999999</v>
      </c>
      <c r="AD27" s="783">
        <v>16.514230000000001</v>
      </c>
      <c r="AE27" s="779">
        <v>0.45965963861633469</v>
      </c>
      <c r="AF27" s="779">
        <v>0.5403401618050423</v>
      </c>
      <c r="AG27" s="330"/>
      <c r="AH27" s="325"/>
      <c r="AI27" s="535">
        <v>31.296469999999999</v>
      </c>
      <c r="AJ27" s="536"/>
      <c r="AK27" s="782">
        <v>29.17962</v>
      </c>
      <c r="AL27" s="783">
        <v>32.908830000000002</v>
      </c>
      <c r="AM27" s="779">
        <v>0.40311383360487624</v>
      </c>
      <c r="AN27" s="779">
        <v>0.59688648591997762</v>
      </c>
      <c r="AO27" s="330"/>
      <c r="AP27" s="321"/>
    </row>
    <row r="28" spans="1:42" ht="11.45" customHeight="1">
      <c r="A28" s="663">
        <v>1992</v>
      </c>
      <c r="B28" s="873" t="s">
        <v>512</v>
      </c>
      <c r="C28" s="82" t="s">
        <v>437</v>
      </c>
      <c r="D28" s="82" t="s">
        <v>14</v>
      </c>
      <c r="E28" s="82" t="s">
        <v>33</v>
      </c>
      <c r="F28" s="493" t="s">
        <v>313</v>
      </c>
      <c r="G28" s="519">
        <v>10.25952</v>
      </c>
      <c r="H28" s="520"/>
      <c r="I28" s="331">
        <v>8.8647240000000007</v>
      </c>
      <c r="J28" s="315">
        <v>11.59388</v>
      </c>
      <c r="K28" s="774">
        <v>0.42245758086148277</v>
      </c>
      <c r="L28" s="774">
        <v>0.5775426140794111</v>
      </c>
      <c r="M28" s="329"/>
      <c r="N28" s="336"/>
      <c r="O28" s="520">
        <v>7.8042410000000002</v>
      </c>
      <c r="P28" s="332">
        <v>7.0987900000000002</v>
      </c>
      <c r="Q28" s="318">
        <v>8.4895859999999992</v>
      </c>
      <c r="R28" s="774">
        <v>0.44822859775857765</v>
      </c>
      <c r="S28" s="774">
        <v>0.55177127410596361</v>
      </c>
      <c r="T28" s="776"/>
      <c r="U28" s="82">
        <v>1992</v>
      </c>
      <c r="V28" s="87" t="s">
        <v>512</v>
      </c>
      <c r="W28" s="82" t="s">
        <v>437</v>
      </c>
      <c r="X28" s="82" t="s">
        <v>14</v>
      </c>
      <c r="Y28" s="82" t="s">
        <v>33</v>
      </c>
      <c r="Z28" s="493" t="s">
        <v>313</v>
      </c>
      <c r="AA28" s="519">
        <v>9.2117660000000008</v>
      </c>
      <c r="AB28" s="520"/>
      <c r="AC28" s="324">
        <v>7.8914489999999997</v>
      </c>
      <c r="AD28" s="320">
        <v>10.489940000000001</v>
      </c>
      <c r="AE28" s="774">
        <v>0.43829053563529485</v>
      </c>
      <c r="AF28" s="774">
        <v>0.56170946436470526</v>
      </c>
      <c r="AG28" s="329"/>
      <c r="AH28" s="335"/>
      <c r="AI28" s="519">
        <v>24.573319999999999</v>
      </c>
      <c r="AJ28" s="520">
        <v>24.268360000000001</v>
      </c>
      <c r="AK28" s="324">
        <v>20.81044</v>
      </c>
      <c r="AL28" s="320">
        <v>26.904</v>
      </c>
      <c r="AM28" s="774">
        <v>0.37089906363676817</v>
      </c>
      <c r="AN28" s="774">
        <v>0.62910101877506353</v>
      </c>
      <c r="AO28" s="329"/>
      <c r="AP28" s="336">
        <f t="shared" si="4"/>
        <v>-0.30495999999999768</v>
      </c>
    </row>
    <row r="29" spans="1:42" ht="11.45" customHeight="1">
      <c r="A29" s="664">
        <v>1988</v>
      </c>
      <c r="B29" s="875" t="s">
        <v>512</v>
      </c>
      <c r="C29" s="119" t="s">
        <v>437</v>
      </c>
      <c r="D29" s="119" t="s">
        <v>14</v>
      </c>
      <c r="E29" s="119" t="s">
        <v>34</v>
      </c>
      <c r="F29" s="534" t="s">
        <v>401</v>
      </c>
      <c r="G29" s="535">
        <v>11.36974</v>
      </c>
      <c r="H29" s="536"/>
      <c r="I29" s="777">
        <v>10.298640000000001</v>
      </c>
      <c r="J29" s="778">
        <v>12.43351</v>
      </c>
      <c r="K29" s="779">
        <v>0.43932543752099867</v>
      </c>
      <c r="L29" s="779">
        <v>0.54832221317286056</v>
      </c>
      <c r="M29" s="330"/>
      <c r="N29" s="321"/>
      <c r="O29" s="536">
        <v>8.8516689999999993</v>
      </c>
      <c r="P29" s="780">
        <v>8.179316</v>
      </c>
      <c r="Q29" s="781">
        <v>9.5156270000000003</v>
      </c>
      <c r="R29" s="779">
        <v>0.45359118150486649</v>
      </c>
      <c r="S29" s="779">
        <v>0.544232392783779</v>
      </c>
      <c r="T29" s="842"/>
      <c r="U29" s="119">
        <v>1988</v>
      </c>
      <c r="V29" s="90" t="s">
        <v>512</v>
      </c>
      <c r="W29" s="119" t="s">
        <v>437</v>
      </c>
      <c r="X29" s="119" t="s">
        <v>14</v>
      </c>
      <c r="Y29" s="119" t="s">
        <v>34</v>
      </c>
      <c r="Z29" s="534" t="s">
        <v>401</v>
      </c>
      <c r="AA29" s="535">
        <v>10.55744</v>
      </c>
      <c r="AB29" s="536">
        <v>10.747450000000001</v>
      </c>
      <c r="AC29" s="782">
        <v>9.45289</v>
      </c>
      <c r="AD29" s="783">
        <v>12.1188</v>
      </c>
      <c r="AE29" s="779">
        <v>0.44814100088858283</v>
      </c>
      <c r="AF29" s="779">
        <v>0.54852834858501309</v>
      </c>
      <c r="AG29" s="330"/>
      <c r="AH29" s="325">
        <f>AB29-AA29</f>
        <v>0.1900100000000009</v>
      </c>
      <c r="AI29" s="535">
        <v>24.50178</v>
      </c>
      <c r="AJ29" s="536">
        <v>23.122350000000001</v>
      </c>
      <c r="AK29" s="782">
        <v>22.420359999999999</v>
      </c>
      <c r="AL29" s="783">
        <v>25.485220000000002</v>
      </c>
      <c r="AM29" s="779">
        <v>0.40963959113152426</v>
      </c>
      <c r="AN29" s="779">
        <v>0.55489256066100545</v>
      </c>
      <c r="AO29" s="330">
        <f t="shared" si="3"/>
        <v>3.5467848207470287E-2</v>
      </c>
      <c r="AP29" s="321">
        <f t="shared" si="4"/>
        <v>-1.3794299999999993</v>
      </c>
    </row>
    <row r="30" spans="1:42" ht="11.45" customHeight="1">
      <c r="A30" s="665">
        <v>1985</v>
      </c>
      <c r="B30" s="876" t="s">
        <v>512</v>
      </c>
      <c r="C30" s="158" t="s">
        <v>437</v>
      </c>
      <c r="D30" s="158" t="s">
        <v>16</v>
      </c>
      <c r="E30" s="158" t="s">
        <v>35</v>
      </c>
      <c r="F30" s="799" t="s">
        <v>401</v>
      </c>
      <c r="G30" s="800">
        <v>10.523149999999999</v>
      </c>
      <c r="H30" s="801"/>
      <c r="I30" s="802">
        <v>9.823734</v>
      </c>
      <c r="J30" s="803">
        <v>11.147500000000001</v>
      </c>
      <c r="K30" s="804">
        <v>0.45454545454545453</v>
      </c>
      <c r="L30" s="804">
        <v>0.53038966469165605</v>
      </c>
      <c r="M30" s="354"/>
      <c r="N30" s="355"/>
      <c r="O30" s="801">
        <v>8.6650050000000007</v>
      </c>
      <c r="P30" s="805">
        <v>8.0027840000000001</v>
      </c>
      <c r="Q30" s="806">
        <v>9.2904540000000004</v>
      </c>
      <c r="R30" s="804">
        <v>0.45634918848863903</v>
      </c>
      <c r="S30" s="804">
        <v>0.54166662338913829</v>
      </c>
      <c r="T30" s="843"/>
      <c r="U30" s="158">
        <v>1985</v>
      </c>
      <c r="V30" s="101" t="s">
        <v>512</v>
      </c>
      <c r="W30" s="158" t="s">
        <v>437</v>
      </c>
      <c r="X30" s="158" t="s">
        <v>16</v>
      </c>
      <c r="Y30" s="158" t="s">
        <v>35</v>
      </c>
      <c r="Z30" s="799" t="s">
        <v>401</v>
      </c>
      <c r="AA30" s="800">
        <v>10.04054</v>
      </c>
      <c r="AB30" s="801">
        <v>10.41009</v>
      </c>
      <c r="AC30" s="807">
        <v>9.7960999999999991</v>
      </c>
      <c r="AD30" s="808">
        <v>11.15259</v>
      </c>
      <c r="AE30" s="804">
        <v>0.4783552303582389</v>
      </c>
      <c r="AF30" s="804">
        <v>0.5173162768045233</v>
      </c>
      <c r="AG30" s="354"/>
      <c r="AH30" s="358">
        <f>AB30-AA30</f>
        <v>0.36955000000000027</v>
      </c>
      <c r="AI30" s="800">
        <v>21.261800000000001</v>
      </c>
      <c r="AJ30" s="801">
        <v>20.477049999999998</v>
      </c>
      <c r="AK30" s="807">
        <v>21.48394</v>
      </c>
      <c r="AL30" s="808">
        <v>20.719930000000002</v>
      </c>
      <c r="AM30" s="804">
        <v>0.42637357431856648</v>
      </c>
      <c r="AN30" s="804">
        <v>0.51868115768628786</v>
      </c>
      <c r="AO30" s="354">
        <f t="shared" si="3"/>
        <v>5.4945267995145652E-2</v>
      </c>
      <c r="AP30" s="355">
        <f t="shared" si="4"/>
        <v>-0.7847500000000025</v>
      </c>
    </row>
    <row r="31" spans="1:42" ht="11.45" customHeight="1">
      <c r="A31" s="663">
        <v>2013</v>
      </c>
      <c r="B31" s="873" t="s">
        <v>515</v>
      </c>
      <c r="C31" s="82" t="s">
        <v>438</v>
      </c>
      <c r="D31" s="82" t="s">
        <v>20</v>
      </c>
      <c r="E31" s="82" t="s">
        <v>36</v>
      </c>
      <c r="F31" s="493" t="s">
        <v>313</v>
      </c>
      <c r="G31" s="519">
        <v>24.884060000000002</v>
      </c>
      <c r="H31" s="520"/>
      <c r="I31" s="331">
        <v>24.358750000000001</v>
      </c>
      <c r="J31" s="315">
        <v>25.369299999999999</v>
      </c>
      <c r="K31" s="774">
        <v>0.47554980979791883</v>
      </c>
      <c r="L31" s="774">
        <v>0.52422112790276187</v>
      </c>
      <c r="M31" s="329"/>
      <c r="N31" s="336"/>
      <c r="O31" s="520">
        <v>21.531580000000002</v>
      </c>
      <c r="P31" s="332">
        <v>20.18816</v>
      </c>
      <c r="Q31" s="318">
        <v>22.777149999999999</v>
      </c>
      <c r="R31" s="774">
        <v>0.45108566115445303</v>
      </c>
      <c r="S31" s="774">
        <v>0.5489141995153165</v>
      </c>
      <c r="T31" s="776"/>
      <c r="U31" s="82">
        <v>2013</v>
      </c>
      <c r="V31" s="87" t="s">
        <v>515</v>
      </c>
      <c r="W31" s="82" t="s">
        <v>438</v>
      </c>
      <c r="X31" s="82" t="s">
        <v>20</v>
      </c>
      <c r="Y31" s="82" t="s">
        <v>36</v>
      </c>
      <c r="Z31" s="493" t="s">
        <v>313</v>
      </c>
      <c r="AA31" s="519">
        <v>37.732900000000001</v>
      </c>
      <c r="AB31" s="520"/>
      <c r="AC31" s="324">
        <v>37.494810000000001</v>
      </c>
      <c r="AD31" s="320">
        <v>37.992750000000001</v>
      </c>
      <c r="AE31" s="774">
        <v>0.50874203285354014</v>
      </c>
      <c r="AF31" s="774">
        <v>0.4912577021600894</v>
      </c>
      <c r="AG31" s="329"/>
      <c r="AH31" s="335"/>
      <c r="AI31" s="519">
        <v>8.3858490000000003</v>
      </c>
      <c r="AJ31" s="520"/>
      <c r="AK31" s="324">
        <v>8.8763529999999999</v>
      </c>
      <c r="AL31" s="320">
        <v>8.0975839999999994</v>
      </c>
      <c r="AM31" s="774">
        <v>0.45975517966878893</v>
      </c>
      <c r="AN31" s="774">
        <v>0.54024493884350722</v>
      </c>
      <c r="AO31" s="329"/>
      <c r="AP31" s="336"/>
    </row>
    <row r="32" spans="1:42" ht="11.45" customHeight="1">
      <c r="A32" s="663">
        <v>2011</v>
      </c>
      <c r="B32" s="873" t="s">
        <v>515</v>
      </c>
      <c r="C32" s="82" t="s">
        <v>438</v>
      </c>
      <c r="D32" s="82" t="s">
        <v>4</v>
      </c>
      <c r="E32" s="82" t="s">
        <v>37</v>
      </c>
      <c r="F32" s="493" t="s">
        <v>313</v>
      </c>
      <c r="G32" s="519">
        <v>25.41506</v>
      </c>
      <c r="H32" s="520"/>
      <c r="I32" s="331">
        <v>25.03002</v>
      </c>
      <c r="J32" s="315">
        <v>25.801310000000001</v>
      </c>
      <c r="K32" s="774">
        <v>0.47789499611647585</v>
      </c>
      <c r="L32" s="774">
        <v>0.52257637794284173</v>
      </c>
      <c r="M32" s="329"/>
      <c r="N32" s="336"/>
      <c r="O32" s="520">
        <v>21.73732</v>
      </c>
      <c r="P32" s="332">
        <v>20.549790000000002</v>
      </c>
      <c r="Q32" s="318">
        <v>22.83785</v>
      </c>
      <c r="R32" s="774">
        <v>0.45471364455231833</v>
      </c>
      <c r="S32" s="774">
        <v>0.5452861714323568</v>
      </c>
      <c r="T32" s="776"/>
      <c r="U32" s="82">
        <v>2011</v>
      </c>
      <c r="V32" s="87" t="s">
        <v>515</v>
      </c>
      <c r="W32" s="82" t="s">
        <v>438</v>
      </c>
      <c r="X32" s="82" t="s">
        <v>4</v>
      </c>
      <c r="Y32" s="82" t="s">
        <v>37</v>
      </c>
      <c r="Z32" s="493" t="s">
        <v>313</v>
      </c>
      <c r="AA32" s="519">
        <v>38.16798</v>
      </c>
      <c r="AB32" s="520"/>
      <c r="AC32" s="324">
        <v>38.135489999999997</v>
      </c>
      <c r="AD32" s="320">
        <v>38.292020000000001</v>
      </c>
      <c r="AE32" s="774">
        <v>0.50818100240472242</v>
      </c>
      <c r="AF32" s="774">
        <v>0.49181899759527753</v>
      </c>
      <c r="AG32" s="329"/>
      <c r="AH32" s="335"/>
      <c r="AI32" s="519">
        <v>8.579224</v>
      </c>
      <c r="AJ32" s="520"/>
      <c r="AK32" s="324">
        <v>8.8160740000000004</v>
      </c>
      <c r="AL32" s="320">
        <v>8.4367769999999993</v>
      </c>
      <c r="AM32" s="774">
        <v>0.4441632155737496</v>
      </c>
      <c r="AN32" s="774">
        <v>0.55583678442625051</v>
      </c>
      <c r="AO32" s="329"/>
      <c r="AP32" s="336"/>
    </row>
    <row r="33" spans="1:42" ht="11.45" customHeight="1">
      <c r="A33" s="663">
        <v>2009</v>
      </c>
      <c r="B33" s="873" t="s">
        <v>515</v>
      </c>
      <c r="C33" s="82" t="s">
        <v>438</v>
      </c>
      <c r="D33" s="82" t="s">
        <v>6</v>
      </c>
      <c r="E33" s="82" t="s">
        <v>38</v>
      </c>
      <c r="F33" s="493" t="s">
        <v>313</v>
      </c>
      <c r="G33" s="519">
        <v>26.066669999999998</v>
      </c>
      <c r="H33" s="520"/>
      <c r="I33" s="331">
        <v>25.674880000000002</v>
      </c>
      <c r="J33" s="315">
        <v>26.447990000000001</v>
      </c>
      <c r="K33" s="774">
        <v>0.47995850639916804</v>
      </c>
      <c r="L33" s="774">
        <v>0.52021796416650079</v>
      </c>
      <c r="M33" s="329"/>
      <c r="N33" s="336"/>
      <c r="O33" s="520">
        <v>22.09891</v>
      </c>
      <c r="P33" s="332">
        <v>20.967690000000001</v>
      </c>
      <c r="Q33" s="318">
        <v>23.14875</v>
      </c>
      <c r="R33" s="774">
        <v>0.45670714075943109</v>
      </c>
      <c r="S33" s="774">
        <v>0.54329240672956269</v>
      </c>
      <c r="T33" s="776"/>
      <c r="U33" s="82">
        <v>2009</v>
      </c>
      <c r="V33" s="87" t="s">
        <v>515</v>
      </c>
      <c r="W33" s="82" t="s">
        <v>438</v>
      </c>
      <c r="X33" s="82" t="s">
        <v>6</v>
      </c>
      <c r="Y33" s="82" t="s">
        <v>38</v>
      </c>
      <c r="Z33" s="493" t="s">
        <v>313</v>
      </c>
      <c r="AA33" s="519">
        <v>38.897509999999997</v>
      </c>
      <c r="AB33" s="520">
        <v>38.953830000000004</v>
      </c>
      <c r="AC33" s="324">
        <v>38.611829999999998</v>
      </c>
      <c r="AD33" s="320">
        <v>39.315060000000003</v>
      </c>
      <c r="AE33" s="774">
        <v>0.50915712267574198</v>
      </c>
      <c r="AF33" s="774">
        <v>0.49084287732425791</v>
      </c>
      <c r="AG33" s="329"/>
      <c r="AH33" s="335">
        <f>AB33-AA33</f>
        <v>5.6320000000006587E-2</v>
      </c>
      <c r="AI33" s="519">
        <v>8.4105570000000007</v>
      </c>
      <c r="AJ33" s="520"/>
      <c r="AK33" s="324">
        <v>8.7092480000000005</v>
      </c>
      <c r="AL33" s="320">
        <v>8.2345849999999992</v>
      </c>
      <c r="AM33" s="774">
        <v>0.44731648072065233</v>
      </c>
      <c r="AN33" s="774">
        <v>0.5526836377578046</v>
      </c>
      <c r="AO33" s="329"/>
      <c r="AP33" s="336"/>
    </row>
    <row r="34" spans="1:42" ht="11.45" customHeight="1">
      <c r="A34" s="662">
        <v>2006</v>
      </c>
      <c r="B34" s="874" t="s">
        <v>515</v>
      </c>
      <c r="C34" s="121" t="s">
        <v>438</v>
      </c>
      <c r="D34" s="121" t="s">
        <v>8</v>
      </c>
      <c r="E34" s="121" t="s">
        <v>39</v>
      </c>
      <c r="F34" s="494" t="s">
        <v>313</v>
      </c>
      <c r="G34" s="522">
        <v>26.521470000000001</v>
      </c>
      <c r="H34" s="523"/>
      <c r="I34" s="339">
        <v>26.45965</v>
      </c>
      <c r="J34" s="340">
        <v>26.522200000000002</v>
      </c>
      <c r="K34" s="775">
        <v>0.48604470265034327</v>
      </c>
      <c r="L34" s="775">
        <v>0.51283394170835928</v>
      </c>
      <c r="M34" s="342"/>
      <c r="N34" s="343"/>
      <c r="O34" s="523">
        <v>22.194700000000001</v>
      </c>
      <c r="P34" s="344">
        <v>21.542960000000001</v>
      </c>
      <c r="Q34" s="345">
        <v>22.80012</v>
      </c>
      <c r="R34" s="775">
        <v>0.46743682050219193</v>
      </c>
      <c r="S34" s="775">
        <v>0.53256317949780807</v>
      </c>
      <c r="T34" s="795"/>
      <c r="U34" s="121">
        <v>2006</v>
      </c>
      <c r="V34" s="91" t="s">
        <v>515</v>
      </c>
      <c r="W34" s="121" t="s">
        <v>438</v>
      </c>
      <c r="X34" s="121" t="s">
        <v>8</v>
      </c>
      <c r="Y34" s="121" t="s">
        <v>39</v>
      </c>
      <c r="Z34" s="494" t="s">
        <v>313</v>
      </c>
      <c r="AA34" s="522">
        <v>38.774279999999997</v>
      </c>
      <c r="AB34" s="523"/>
      <c r="AC34" s="346">
        <v>38.767650000000003</v>
      </c>
      <c r="AD34" s="347">
        <v>38.780630000000002</v>
      </c>
      <c r="AE34" s="775">
        <v>0.50993358695683011</v>
      </c>
      <c r="AF34" s="775">
        <v>0.49006641304316995</v>
      </c>
      <c r="AG34" s="342"/>
      <c r="AH34" s="809"/>
      <c r="AI34" s="522">
        <v>8.4062979999999996</v>
      </c>
      <c r="AJ34" s="523"/>
      <c r="AK34" s="346">
        <v>8.5893750000000004</v>
      </c>
      <c r="AL34" s="347">
        <v>8.3159720000000004</v>
      </c>
      <c r="AM34" s="775">
        <v>0.44077134986225897</v>
      </c>
      <c r="AN34" s="775">
        <v>0.55922865013774103</v>
      </c>
      <c r="AO34" s="342"/>
      <c r="AP34" s="343"/>
    </row>
    <row r="35" spans="1:42" ht="11.45" customHeight="1">
      <c r="A35" s="655">
        <v>2013</v>
      </c>
      <c r="B35" s="872" t="s">
        <v>514</v>
      </c>
      <c r="C35" s="116" t="s">
        <v>439</v>
      </c>
      <c r="D35" s="116" t="s">
        <v>680</v>
      </c>
      <c r="E35" s="116" t="s">
        <v>683</v>
      </c>
      <c r="F35" s="492" t="s">
        <v>313</v>
      </c>
      <c r="G35" s="510">
        <v>20.973960000000002</v>
      </c>
      <c r="H35" s="511">
        <v>20.949839999999998</v>
      </c>
      <c r="I35" s="766">
        <v>19.92409</v>
      </c>
      <c r="J35" s="767">
        <v>21.954599999999999</v>
      </c>
      <c r="K35" s="768">
        <v>0.47060340000000001</v>
      </c>
      <c r="L35" s="768">
        <v>0.52939659999999999</v>
      </c>
      <c r="M35" s="769"/>
      <c r="N35" s="336"/>
      <c r="O35" s="510">
        <v>19.157409999999999</v>
      </c>
      <c r="P35" s="770">
        <v>18.350110000000001</v>
      </c>
      <c r="Q35" s="771">
        <v>19.963159999999998</v>
      </c>
      <c r="R35" s="768">
        <v>0.47846759999999999</v>
      </c>
      <c r="S35" s="768">
        <v>0.52153249999999995</v>
      </c>
      <c r="T35" s="769"/>
      <c r="U35" s="655">
        <v>2013</v>
      </c>
      <c r="V35" s="359" t="s">
        <v>514</v>
      </c>
      <c r="W35" s="116" t="s">
        <v>439</v>
      </c>
      <c r="X35" s="116" t="s">
        <v>680</v>
      </c>
      <c r="Y35" s="116" t="s">
        <v>683</v>
      </c>
      <c r="Z35" s="492" t="s">
        <v>313</v>
      </c>
      <c r="AA35" s="510">
        <v>26.614879999999999</v>
      </c>
      <c r="AB35" s="511">
        <v>26.414290000000001</v>
      </c>
      <c r="AC35" s="772">
        <v>25.787739999999999</v>
      </c>
      <c r="AD35" s="773">
        <v>27.061789999999998</v>
      </c>
      <c r="AE35" s="768">
        <v>0.49616719999999997</v>
      </c>
      <c r="AF35" s="768">
        <v>0.50383279999999997</v>
      </c>
      <c r="AG35" s="769">
        <f t="shared" ref="AG35:AG47" si="5">1-SUM(AE35:AF35)</f>
        <v>0</v>
      </c>
      <c r="AH35" s="335"/>
      <c r="AI35" s="510">
        <v>21.615010000000002</v>
      </c>
      <c r="AJ35" s="511">
        <v>21.605219999999999</v>
      </c>
      <c r="AK35" s="772">
        <v>18.906009999999998</v>
      </c>
      <c r="AL35" s="773">
        <v>23.880320000000001</v>
      </c>
      <c r="AM35" s="768">
        <v>0.40022940000000001</v>
      </c>
      <c r="AN35" s="768">
        <v>0.59977049999999998</v>
      </c>
      <c r="AO35" s="769"/>
      <c r="AP35" s="336"/>
    </row>
    <row r="36" spans="1:42" ht="11.45" customHeight="1">
      <c r="A36" s="656">
        <v>2010</v>
      </c>
      <c r="B36" s="873" t="s">
        <v>514</v>
      </c>
      <c r="C36" s="82" t="s">
        <v>439</v>
      </c>
      <c r="D36" s="82" t="s">
        <v>4</v>
      </c>
      <c r="E36" s="82" t="s">
        <v>40</v>
      </c>
      <c r="F36" s="493" t="s">
        <v>313</v>
      </c>
      <c r="G36" s="519">
        <v>20.190380000000001</v>
      </c>
      <c r="H36" s="520"/>
      <c r="I36" s="331">
        <v>18.942830000000001</v>
      </c>
      <c r="J36" s="315">
        <v>21.42071</v>
      </c>
      <c r="K36" s="774">
        <v>0.46584730000000002</v>
      </c>
      <c r="L36" s="774">
        <v>0.53415270000000004</v>
      </c>
      <c r="M36" s="329"/>
      <c r="N36" s="336"/>
      <c r="O36" s="519">
        <v>18.698060000000002</v>
      </c>
      <c r="P36" s="332">
        <v>17.926200000000001</v>
      </c>
      <c r="Q36" s="318">
        <v>19.4694</v>
      </c>
      <c r="R36" s="774">
        <v>0.47920259999999998</v>
      </c>
      <c r="S36" s="774">
        <v>0.52079739999999997</v>
      </c>
      <c r="T36" s="329"/>
      <c r="U36" s="656">
        <v>2010</v>
      </c>
      <c r="V36" s="87" t="s">
        <v>514</v>
      </c>
      <c r="W36" s="82" t="s">
        <v>439</v>
      </c>
      <c r="X36" s="82" t="s">
        <v>4</v>
      </c>
      <c r="Y36" s="82" t="s">
        <v>40</v>
      </c>
      <c r="Z36" s="493" t="s">
        <v>313</v>
      </c>
      <c r="AA36" s="519">
        <v>23.58484</v>
      </c>
      <c r="AB36" s="520"/>
      <c r="AC36" s="324">
        <v>22.71283</v>
      </c>
      <c r="AD36" s="320">
        <v>24.51249</v>
      </c>
      <c r="AE36" s="774">
        <v>0.49640200000000001</v>
      </c>
      <c r="AF36" s="774">
        <v>0.50359799999999999</v>
      </c>
      <c r="AG36" s="329">
        <f t="shared" si="5"/>
        <v>0</v>
      </c>
      <c r="AH36" s="335"/>
      <c r="AI36" s="519">
        <v>22.352029999999999</v>
      </c>
      <c r="AJ36" s="520"/>
      <c r="AK36" s="324">
        <v>18.02392</v>
      </c>
      <c r="AL36" s="320">
        <v>25.936589999999999</v>
      </c>
      <c r="AM36" s="774">
        <v>0.3652958</v>
      </c>
      <c r="AN36" s="774">
        <v>0.63470420000000005</v>
      </c>
      <c r="AO36" s="329"/>
      <c r="AP36" s="336"/>
    </row>
    <row r="37" spans="1:42" ht="11.45" customHeight="1">
      <c r="A37" s="656">
        <v>2007</v>
      </c>
      <c r="B37" s="873" t="s">
        <v>514</v>
      </c>
      <c r="C37" s="82" t="s">
        <v>439</v>
      </c>
      <c r="D37" s="82" t="s">
        <v>6</v>
      </c>
      <c r="E37" s="82" t="s">
        <v>41</v>
      </c>
      <c r="F37" s="493" t="s">
        <v>313</v>
      </c>
      <c r="G37" s="519">
        <v>18.982289999999999</v>
      </c>
      <c r="H37" s="520"/>
      <c r="I37" s="331">
        <v>17.981020000000001</v>
      </c>
      <c r="J37" s="315">
        <v>19.94989</v>
      </c>
      <c r="K37" s="774">
        <v>0.4655241</v>
      </c>
      <c r="L37" s="774">
        <v>0.5344759</v>
      </c>
      <c r="M37" s="329"/>
      <c r="N37" s="336"/>
      <c r="O37" s="519">
        <v>17.44049</v>
      </c>
      <c r="P37" s="332">
        <v>16.346270000000001</v>
      </c>
      <c r="Q37" s="318">
        <v>18.532789999999999</v>
      </c>
      <c r="R37" s="774">
        <v>0.46821819999999997</v>
      </c>
      <c r="S37" s="774">
        <v>0.53178190000000003</v>
      </c>
      <c r="T37" s="329"/>
      <c r="U37" s="656">
        <v>2007</v>
      </c>
      <c r="V37" s="87" t="s">
        <v>514</v>
      </c>
      <c r="W37" s="82" t="s">
        <v>439</v>
      </c>
      <c r="X37" s="82" t="s">
        <v>6</v>
      </c>
      <c r="Y37" s="82" t="s">
        <v>41</v>
      </c>
      <c r="Z37" s="493" t="s">
        <v>313</v>
      </c>
      <c r="AA37" s="519">
        <v>23.150680000000001</v>
      </c>
      <c r="AB37" s="520"/>
      <c r="AC37" s="324">
        <v>24.03688</v>
      </c>
      <c r="AD37" s="320">
        <v>22.290800000000001</v>
      </c>
      <c r="AE37" s="774">
        <v>0.51131680000000002</v>
      </c>
      <c r="AF37" s="774">
        <v>0.48868329999999999</v>
      </c>
      <c r="AG37" s="329">
        <f t="shared" si="5"/>
        <v>-1.0000000005838672E-7</v>
      </c>
      <c r="AH37" s="335"/>
      <c r="AI37" s="519">
        <v>20.103370000000002</v>
      </c>
      <c r="AJ37" s="520"/>
      <c r="AK37" s="324">
        <v>16.524650000000001</v>
      </c>
      <c r="AL37" s="320">
        <v>23.014659999999999</v>
      </c>
      <c r="AM37" s="774">
        <v>0.36872559999999999</v>
      </c>
      <c r="AN37" s="774">
        <v>0.63127429999999995</v>
      </c>
      <c r="AO37" s="329"/>
      <c r="AP37" s="336"/>
    </row>
    <row r="38" spans="1:42" ht="11.45" customHeight="1">
      <c r="A38" s="656">
        <v>2004</v>
      </c>
      <c r="B38" s="873" t="s">
        <v>514</v>
      </c>
      <c r="C38" s="82" t="s">
        <v>439</v>
      </c>
      <c r="D38" s="82" t="s">
        <v>8</v>
      </c>
      <c r="E38" s="82" t="s">
        <v>42</v>
      </c>
      <c r="F38" s="493" t="s">
        <v>313</v>
      </c>
      <c r="G38" s="519">
        <v>19.891110000000001</v>
      </c>
      <c r="H38" s="520"/>
      <c r="I38" s="331">
        <v>18.59254</v>
      </c>
      <c r="J38" s="315">
        <v>21.15428</v>
      </c>
      <c r="K38" s="774">
        <v>0.46089930000000001</v>
      </c>
      <c r="L38" s="774">
        <v>0.53910060000000004</v>
      </c>
      <c r="M38" s="329"/>
      <c r="N38" s="336"/>
      <c r="O38" s="519">
        <v>18.49531</v>
      </c>
      <c r="P38" s="332">
        <v>17.18599</v>
      </c>
      <c r="Q38" s="318">
        <v>19.803560000000001</v>
      </c>
      <c r="R38" s="774">
        <v>0.46441559999999998</v>
      </c>
      <c r="S38" s="774">
        <v>0.53558430000000001</v>
      </c>
      <c r="T38" s="329"/>
      <c r="U38" s="656">
        <v>2004</v>
      </c>
      <c r="V38" s="87" t="s">
        <v>514</v>
      </c>
      <c r="W38" s="82" t="s">
        <v>439</v>
      </c>
      <c r="X38" s="82" t="s">
        <v>8</v>
      </c>
      <c r="Y38" s="82" t="s">
        <v>42</v>
      </c>
      <c r="Z38" s="493" t="s">
        <v>313</v>
      </c>
      <c r="AA38" s="519">
        <v>25.409590000000001</v>
      </c>
      <c r="AB38" s="520"/>
      <c r="AC38" s="324">
        <v>25.531330000000001</v>
      </c>
      <c r="AD38" s="320">
        <v>25.287430000000001</v>
      </c>
      <c r="AE38" s="774">
        <v>0.50326530000000003</v>
      </c>
      <c r="AF38" s="774">
        <v>0.49673469999999997</v>
      </c>
      <c r="AG38" s="329">
        <f t="shared" si="5"/>
        <v>0</v>
      </c>
      <c r="AH38" s="335"/>
      <c r="AI38" s="519">
        <v>17.581230000000001</v>
      </c>
      <c r="AJ38" s="520"/>
      <c r="AK38" s="324">
        <v>13.22845</v>
      </c>
      <c r="AL38" s="320">
        <v>21.059059999999999</v>
      </c>
      <c r="AM38" s="774">
        <v>0.33417409999999997</v>
      </c>
      <c r="AN38" s="774">
        <v>0.66582589999999997</v>
      </c>
      <c r="AO38" s="329"/>
      <c r="AP38" s="336"/>
    </row>
    <row r="39" spans="1:42" ht="11.45" customHeight="1">
      <c r="A39" s="656">
        <v>2000</v>
      </c>
      <c r="B39" s="873" t="s">
        <v>514</v>
      </c>
      <c r="C39" s="82" t="s">
        <v>439</v>
      </c>
      <c r="D39" s="82" t="s">
        <v>10</v>
      </c>
      <c r="E39" s="82" t="s">
        <v>43</v>
      </c>
      <c r="F39" s="493" t="s">
        <v>313</v>
      </c>
      <c r="G39" s="519">
        <v>18.89217</v>
      </c>
      <c r="H39" s="520"/>
      <c r="I39" s="331">
        <v>17.519929999999999</v>
      </c>
      <c r="J39" s="315">
        <v>20.23011</v>
      </c>
      <c r="K39" s="774">
        <v>0.45781430000000001</v>
      </c>
      <c r="L39" s="774">
        <v>0.54218569999999999</v>
      </c>
      <c r="M39" s="329"/>
      <c r="N39" s="336"/>
      <c r="O39" s="519">
        <v>17.6021</v>
      </c>
      <c r="P39" s="332">
        <v>16.160170000000001</v>
      </c>
      <c r="Q39" s="318">
        <v>19.043500000000002</v>
      </c>
      <c r="R39" s="774">
        <v>0.45895629999999998</v>
      </c>
      <c r="S39" s="774">
        <v>0.54104370000000002</v>
      </c>
      <c r="T39" s="329"/>
      <c r="U39" s="656">
        <v>2000</v>
      </c>
      <c r="V39" s="87" t="s">
        <v>514</v>
      </c>
      <c r="W39" s="82" t="s">
        <v>439</v>
      </c>
      <c r="X39" s="82" t="s">
        <v>10</v>
      </c>
      <c r="Y39" s="82" t="s">
        <v>43</v>
      </c>
      <c r="Z39" s="493" t="s">
        <v>313</v>
      </c>
      <c r="AA39" s="519">
        <v>23.92304</v>
      </c>
      <c r="AB39" s="520"/>
      <c r="AC39" s="324">
        <v>23.98171</v>
      </c>
      <c r="AD39" s="320">
        <v>23.863340000000001</v>
      </c>
      <c r="AE39" s="774">
        <v>0.50562110000000005</v>
      </c>
      <c r="AF39" s="774">
        <v>0.49437900000000001</v>
      </c>
      <c r="AG39" s="329">
        <f t="shared" si="5"/>
        <v>-1.0000000005838672E-7</v>
      </c>
      <c r="AH39" s="335"/>
      <c r="AI39" s="519">
        <v>16.165559999999999</v>
      </c>
      <c r="AJ39" s="520"/>
      <c r="AK39" s="324">
        <v>11.586259999999999</v>
      </c>
      <c r="AL39" s="320">
        <v>19.755420000000001</v>
      </c>
      <c r="AM39" s="774">
        <v>0.3149575</v>
      </c>
      <c r="AN39" s="774">
        <v>0.68504259999999995</v>
      </c>
      <c r="AO39" s="329"/>
      <c r="AP39" s="336"/>
    </row>
    <row r="40" spans="1:42" ht="11.45" customHeight="1">
      <c r="A40" s="656">
        <v>1998</v>
      </c>
      <c r="B40" s="873" t="s">
        <v>514</v>
      </c>
      <c r="C40" s="82" t="s">
        <v>439</v>
      </c>
      <c r="D40" s="82" t="s">
        <v>10</v>
      </c>
      <c r="E40" s="82" t="s">
        <v>44</v>
      </c>
      <c r="F40" s="493" t="s">
        <v>313</v>
      </c>
      <c r="G40" s="519">
        <v>19.756340000000002</v>
      </c>
      <c r="H40" s="520"/>
      <c r="I40" s="331">
        <v>16.287649999999999</v>
      </c>
      <c r="J40" s="315">
        <v>20.578230000000001</v>
      </c>
      <c r="K40" s="774">
        <v>0.31965719999999997</v>
      </c>
      <c r="L40" s="774">
        <v>0.41982419999999998</v>
      </c>
      <c r="M40" s="329">
        <f t="shared" ref="M40:M47" si="6">1-SUM(K40:L40)</f>
        <v>0.26051860000000004</v>
      </c>
      <c r="N40" s="336"/>
      <c r="O40" s="519">
        <v>18.361889999999999</v>
      </c>
      <c r="P40" s="332">
        <v>16.551469999999998</v>
      </c>
      <c r="Q40" s="318">
        <v>20.169070000000001</v>
      </c>
      <c r="R40" s="774">
        <v>0.45029849999999999</v>
      </c>
      <c r="S40" s="774">
        <v>0.54970149999999995</v>
      </c>
      <c r="T40" s="329"/>
      <c r="U40" s="656">
        <v>1998</v>
      </c>
      <c r="V40" s="87" t="s">
        <v>514</v>
      </c>
      <c r="W40" s="82" t="s">
        <v>439</v>
      </c>
      <c r="X40" s="82" t="s">
        <v>10</v>
      </c>
      <c r="Y40" s="82" t="s">
        <v>44</v>
      </c>
      <c r="Z40" s="493" t="s">
        <v>313</v>
      </c>
      <c r="AA40" s="519">
        <v>23.826270000000001</v>
      </c>
      <c r="AB40" s="520">
        <v>19.279910000000001</v>
      </c>
      <c r="AC40" s="324">
        <v>18.79233</v>
      </c>
      <c r="AD40" s="320">
        <v>19.781269999999999</v>
      </c>
      <c r="AE40" s="774">
        <v>0.49413980000000002</v>
      </c>
      <c r="AF40" s="774">
        <v>0.50586019999999998</v>
      </c>
      <c r="AG40" s="329">
        <f t="shared" si="5"/>
        <v>0</v>
      </c>
      <c r="AH40" s="335"/>
      <c r="AI40" s="519">
        <v>18.9009</v>
      </c>
      <c r="AJ40" s="520">
        <v>22.54121</v>
      </c>
      <c r="AK40" s="324">
        <v>13.9657</v>
      </c>
      <c r="AL40" s="320">
        <v>22.717780000000001</v>
      </c>
      <c r="AM40" s="774">
        <v>9.7653400000000001E-2</v>
      </c>
      <c r="AN40" s="774">
        <v>0.20539360000000001</v>
      </c>
      <c r="AO40" s="329">
        <f t="shared" ref="AO40:AO47" si="7">1-SUM(AM40:AN40)</f>
        <v>0.69695299999999993</v>
      </c>
      <c r="AP40" s="336"/>
    </row>
    <row r="41" spans="1:42" ht="11.45" customHeight="1">
      <c r="A41" s="656">
        <v>1997</v>
      </c>
      <c r="B41" s="873" t="s">
        <v>514</v>
      </c>
      <c r="C41" s="82" t="s">
        <v>439</v>
      </c>
      <c r="D41" s="82" t="s">
        <v>12</v>
      </c>
      <c r="E41" s="82" t="s">
        <v>45</v>
      </c>
      <c r="F41" s="493" t="s">
        <v>313</v>
      </c>
      <c r="G41" s="519">
        <v>18.387170000000001</v>
      </c>
      <c r="H41" s="520"/>
      <c r="I41" s="331">
        <v>17.16394</v>
      </c>
      <c r="J41" s="315">
        <v>19.588509999999999</v>
      </c>
      <c r="K41" s="774">
        <v>0.46252090000000001</v>
      </c>
      <c r="L41" s="774">
        <v>0.53747909999999999</v>
      </c>
      <c r="M41" s="329"/>
      <c r="N41" s="336"/>
      <c r="O41" s="519">
        <v>16.84055</v>
      </c>
      <c r="P41" s="332">
        <v>15.33384</v>
      </c>
      <c r="Q41" s="318">
        <v>18.34928</v>
      </c>
      <c r="R41" s="774">
        <v>0.45557039999999999</v>
      </c>
      <c r="S41" s="774">
        <v>0.54442959999999996</v>
      </c>
      <c r="T41" s="329"/>
      <c r="U41" s="656">
        <v>1997</v>
      </c>
      <c r="V41" s="87" t="s">
        <v>514</v>
      </c>
      <c r="W41" s="82" t="s">
        <v>439</v>
      </c>
      <c r="X41" s="82" t="s">
        <v>12</v>
      </c>
      <c r="Y41" s="82" t="s">
        <v>45</v>
      </c>
      <c r="Z41" s="493" t="s">
        <v>313</v>
      </c>
      <c r="AA41" s="519">
        <v>23.109970000000001</v>
      </c>
      <c r="AB41" s="520"/>
      <c r="AC41" s="324">
        <v>24.058129999999998</v>
      </c>
      <c r="AD41" s="320">
        <v>22.109439999999999</v>
      </c>
      <c r="AE41" s="774">
        <v>0.53450319999999996</v>
      </c>
      <c r="AF41" s="774">
        <v>0.46549669999999999</v>
      </c>
      <c r="AG41" s="329">
        <f t="shared" si="5"/>
        <v>1.0000000005838672E-7</v>
      </c>
      <c r="AH41" s="335"/>
      <c r="AI41" s="519">
        <v>17.346309999999999</v>
      </c>
      <c r="AJ41" s="520"/>
      <c r="AK41" s="324">
        <v>12.31124</v>
      </c>
      <c r="AL41" s="320">
        <v>21.195509999999999</v>
      </c>
      <c r="AM41" s="774">
        <v>0.30749900000000002</v>
      </c>
      <c r="AN41" s="774">
        <v>0.69250109999999998</v>
      </c>
      <c r="AO41" s="329"/>
      <c r="AP41" s="336"/>
    </row>
    <row r="42" spans="1:42" ht="11.45" customHeight="1">
      <c r="A42" s="656">
        <v>1994</v>
      </c>
      <c r="B42" s="873" t="s">
        <v>514</v>
      </c>
      <c r="C42" s="82" t="s">
        <v>439</v>
      </c>
      <c r="D42" s="82" t="s">
        <v>12</v>
      </c>
      <c r="E42" s="82" t="s">
        <v>46</v>
      </c>
      <c r="F42" s="493" t="s">
        <v>313</v>
      </c>
      <c r="G42" s="519">
        <v>17.589849999999998</v>
      </c>
      <c r="H42" s="520"/>
      <c r="I42" s="331">
        <v>15.82738</v>
      </c>
      <c r="J42" s="315">
        <v>19.324169999999999</v>
      </c>
      <c r="K42" s="774">
        <v>0.44627830000000002</v>
      </c>
      <c r="L42" s="774">
        <v>0.55372180000000004</v>
      </c>
      <c r="M42" s="329"/>
      <c r="N42" s="336"/>
      <c r="O42" s="519">
        <v>15.84188</v>
      </c>
      <c r="P42" s="332">
        <v>14.09239</v>
      </c>
      <c r="Q42" s="318">
        <v>17.59976</v>
      </c>
      <c r="R42" s="774">
        <v>0.4458472</v>
      </c>
      <c r="S42" s="774">
        <v>0.5541528</v>
      </c>
      <c r="T42" s="329"/>
      <c r="U42" s="656">
        <v>1994</v>
      </c>
      <c r="V42" s="87" t="s">
        <v>514</v>
      </c>
      <c r="W42" s="82" t="s">
        <v>439</v>
      </c>
      <c r="X42" s="82" t="s">
        <v>12</v>
      </c>
      <c r="Y42" s="82" t="s">
        <v>46</v>
      </c>
      <c r="Z42" s="493" t="s">
        <v>313</v>
      </c>
      <c r="AA42" s="519">
        <v>22.311409999999999</v>
      </c>
      <c r="AB42" s="520"/>
      <c r="AC42" s="324">
        <v>21.88496</v>
      </c>
      <c r="AD42" s="320">
        <v>22.75967</v>
      </c>
      <c r="AE42" s="774">
        <v>0.50267399999999995</v>
      </c>
      <c r="AF42" s="774">
        <v>0.49732609999999999</v>
      </c>
      <c r="AG42" s="329">
        <f t="shared" si="5"/>
        <v>-9.9999999836342113E-8</v>
      </c>
      <c r="AH42" s="335"/>
      <c r="AI42" s="519">
        <v>17.373339999999999</v>
      </c>
      <c r="AJ42" s="520"/>
      <c r="AK42" s="324">
        <v>11.84159</v>
      </c>
      <c r="AL42" s="320">
        <v>21.569330000000001</v>
      </c>
      <c r="AM42" s="774">
        <v>0.29400150000000003</v>
      </c>
      <c r="AN42" s="774">
        <v>0.70599840000000003</v>
      </c>
      <c r="AO42" s="329"/>
      <c r="AP42" s="336"/>
    </row>
    <row r="43" spans="1:42" ht="11.45" customHeight="1">
      <c r="A43" s="656">
        <v>1991</v>
      </c>
      <c r="B43" s="873" t="s">
        <v>514</v>
      </c>
      <c r="C43" s="82" t="s">
        <v>439</v>
      </c>
      <c r="D43" s="82" t="s">
        <v>14</v>
      </c>
      <c r="E43" s="82" t="s">
        <v>47</v>
      </c>
      <c r="F43" s="493" t="s">
        <v>313</v>
      </c>
      <c r="G43" s="519">
        <v>16.63006</v>
      </c>
      <c r="H43" s="520"/>
      <c r="I43" s="331">
        <v>15.001620000000001</v>
      </c>
      <c r="J43" s="315">
        <v>18.014859999999999</v>
      </c>
      <c r="K43" s="774">
        <v>0.44180970000000003</v>
      </c>
      <c r="L43" s="774">
        <v>0.54343269999999999</v>
      </c>
      <c r="M43" s="329">
        <f t="shared" si="6"/>
        <v>1.4757600000000037E-2</v>
      </c>
      <c r="N43" s="336"/>
      <c r="O43" s="519">
        <v>14.40451</v>
      </c>
      <c r="P43" s="332">
        <v>12.805</v>
      </c>
      <c r="Q43" s="318">
        <v>15.99724</v>
      </c>
      <c r="R43" s="774">
        <v>0.44353559999999997</v>
      </c>
      <c r="S43" s="774">
        <v>0.55646439999999997</v>
      </c>
      <c r="T43" s="329"/>
      <c r="U43" s="656">
        <v>1991</v>
      </c>
      <c r="V43" s="87" t="s">
        <v>514</v>
      </c>
      <c r="W43" s="82" t="s">
        <v>439</v>
      </c>
      <c r="X43" s="82" t="s">
        <v>14</v>
      </c>
      <c r="Y43" s="82" t="s">
        <v>47</v>
      </c>
      <c r="Z43" s="493" t="s">
        <v>313</v>
      </c>
      <c r="AA43" s="519">
        <v>19.43149</v>
      </c>
      <c r="AB43" s="520">
        <v>20.78999</v>
      </c>
      <c r="AC43" s="324">
        <v>21.05256</v>
      </c>
      <c r="AD43" s="320">
        <v>20.51971</v>
      </c>
      <c r="AE43" s="774">
        <v>0.51365099999999997</v>
      </c>
      <c r="AF43" s="774">
        <v>0.48634899999999998</v>
      </c>
      <c r="AG43" s="329">
        <f t="shared" si="5"/>
        <v>0</v>
      </c>
      <c r="AH43" s="335"/>
      <c r="AI43" s="519">
        <v>19.410920000000001</v>
      </c>
      <c r="AJ43" s="520">
        <v>20.015070000000001</v>
      </c>
      <c r="AK43" s="324">
        <v>13.69197</v>
      </c>
      <c r="AL43" s="320">
        <v>23.63496</v>
      </c>
      <c r="AM43" s="774">
        <v>0.27462940000000002</v>
      </c>
      <c r="AN43" s="774">
        <v>0.61888330000000003</v>
      </c>
      <c r="AO43" s="329">
        <f t="shared" si="7"/>
        <v>0.10648729999999995</v>
      </c>
      <c r="AP43" s="336"/>
    </row>
    <row r="44" spans="1:42" ht="11.45" customHeight="1">
      <c r="A44" s="656">
        <v>1987</v>
      </c>
      <c r="B44" s="873" t="s">
        <v>514</v>
      </c>
      <c r="C44" s="82" t="s">
        <v>439</v>
      </c>
      <c r="D44" s="82" t="s">
        <v>16</v>
      </c>
      <c r="E44" s="82" t="s">
        <v>48</v>
      </c>
      <c r="F44" s="493" t="s">
        <v>313</v>
      </c>
      <c r="G44" s="519">
        <v>17.467199999999998</v>
      </c>
      <c r="H44" s="520"/>
      <c r="I44" s="331">
        <v>15.597250000000001</v>
      </c>
      <c r="J44" s="315">
        <v>19.018619999999999</v>
      </c>
      <c r="K44" s="774">
        <v>0.4367202</v>
      </c>
      <c r="L44" s="774">
        <v>0.54478760000000004</v>
      </c>
      <c r="M44" s="329">
        <f t="shared" si="6"/>
        <v>1.8492199999999959E-2</v>
      </c>
      <c r="N44" s="336"/>
      <c r="O44" s="519">
        <v>14.57399</v>
      </c>
      <c r="P44" s="332">
        <v>12.874040000000001</v>
      </c>
      <c r="Q44" s="318">
        <v>16.251000000000001</v>
      </c>
      <c r="R44" s="774">
        <v>0.43867650000000002</v>
      </c>
      <c r="S44" s="774">
        <v>0.56132349999999998</v>
      </c>
      <c r="T44" s="329"/>
      <c r="U44" s="656">
        <v>1987</v>
      </c>
      <c r="V44" s="87" t="s">
        <v>514</v>
      </c>
      <c r="W44" s="82" t="s">
        <v>439</v>
      </c>
      <c r="X44" s="82" t="s">
        <v>16</v>
      </c>
      <c r="Y44" s="82" t="s">
        <v>48</v>
      </c>
      <c r="Z44" s="493" t="s">
        <v>313</v>
      </c>
      <c r="AA44" s="519">
        <v>20.113510000000002</v>
      </c>
      <c r="AB44" s="520">
        <v>21.45119</v>
      </c>
      <c r="AC44" s="324">
        <v>21.126390000000001</v>
      </c>
      <c r="AD44" s="320">
        <v>21.78997</v>
      </c>
      <c r="AE44" s="774">
        <v>0.5028049</v>
      </c>
      <c r="AF44" s="774">
        <v>0.4971951</v>
      </c>
      <c r="AG44" s="329">
        <f t="shared" si="5"/>
        <v>0</v>
      </c>
      <c r="AH44" s="335"/>
      <c r="AI44" s="519">
        <v>24.809190000000001</v>
      </c>
      <c r="AJ44" s="520">
        <v>25.101430000000001</v>
      </c>
      <c r="AK44" s="324">
        <v>19.075130000000001</v>
      </c>
      <c r="AL44" s="320">
        <v>28.78509</v>
      </c>
      <c r="AM44" s="774">
        <v>0.30149049999999999</v>
      </c>
      <c r="AN44" s="774">
        <v>0.58199719999999999</v>
      </c>
      <c r="AO44" s="329">
        <f t="shared" si="7"/>
        <v>0.11651230000000001</v>
      </c>
      <c r="AP44" s="336"/>
    </row>
    <row r="45" spans="1:42" ht="11.45" customHeight="1">
      <c r="A45" s="656">
        <v>1981</v>
      </c>
      <c r="B45" s="873" t="s">
        <v>514</v>
      </c>
      <c r="C45" s="82" t="s">
        <v>439</v>
      </c>
      <c r="D45" s="82" t="s">
        <v>18</v>
      </c>
      <c r="E45" s="82" t="s">
        <v>49</v>
      </c>
      <c r="F45" s="493" t="s">
        <v>313</v>
      </c>
      <c r="G45" s="519">
        <v>18.93112</v>
      </c>
      <c r="H45" s="520"/>
      <c r="I45" s="331">
        <v>16.411919999999999</v>
      </c>
      <c r="J45" s="315">
        <v>21.784749999999999</v>
      </c>
      <c r="K45" s="774">
        <v>0.24903620000000001</v>
      </c>
      <c r="L45" s="774">
        <v>0.37133470000000002</v>
      </c>
      <c r="M45" s="329">
        <f t="shared" si="6"/>
        <v>0.37962909999999994</v>
      </c>
      <c r="N45" s="336"/>
      <c r="O45" s="519">
        <v>15.94014</v>
      </c>
      <c r="P45" s="332">
        <v>13.913539999999999</v>
      </c>
      <c r="Q45" s="318">
        <v>17.759160000000001</v>
      </c>
      <c r="R45" s="774">
        <v>0.41287309999999999</v>
      </c>
      <c r="S45" s="774">
        <v>0.58712690000000001</v>
      </c>
      <c r="T45" s="329"/>
      <c r="U45" s="656">
        <v>1981</v>
      </c>
      <c r="V45" s="87" t="s">
        <v>514</v>
      </c>
      <c r="W45" s="82" t="s">
        <v>439</v>
      </c>
      <c r="X45" s="82" t="s">
        <v>18</v>
      </c>
      <c r="Y45" s="82" t="s">
        <v>49</v>
      </c>
      <c r="Z45" s="493" t="s">
        <v>313</v>
      </c>
      <c r="AA45" s="519">
        <v>21.41245</v>
      </c>
      <c r="AB45" s="520">
        <v>73.618769999999998</v>
      </c>
      <c r="AC45" s="324">
        <v>90.944820000000007</v>
      </c>
      <c r="AD45" s="320">
        <v>62.558959999999999</v>
      </c>
      <c r="AE45" s="774">
        <v>0.4813212</v>
      </c>
      <c r="AF45" s="774">
        <v>0.51867870000000005</v>
      </c>
      <c r="AG45" s="329">
        <f t="shared" si="5"/>
        <v>9.9999999947364415E-8</v>
      </c>
      <c r="AH45" s="335"/>
      <c r="AI45" s="519">
        <v>39.315980000000003</v>
      </c>
      <c r="AJ45" s="520">
        <v>22.1556</v>
      </c>
      <c r="AK45" s="324">
        <v>31.828749999999999</v>
      </c>
      <c r="AL45" s="320">
        <v>45.666089999999997</v>
      </c>
      <c r="AM45" s="774">
        <v>0.11771379999999999</v>
      </c>
      <c r="AN45" s="774">
        <v>0.19913220000000001</v>
      </c>
      <c r="AO45" s="329">
        <f t="shared" si="7"/>
        <v>0.68315400000000004</v>
      </c>
      <c r="AP45" s="336"/>
    </row>
    <row r="46" spans="1:42" ht="11.45" customHeight="1">
      <c r="A46" s="656">
        <v>1975</v>
      </c>
      <c r="B46" s="873" t="s">
        <v>514</v>
      </c>
      <c r="C46" s="82" t="s">
        <v>439</v>
      </c>
      <c r="D46" s="82" t="s">
        <v>50</v>
      </c>
      <c r="E46" s="82" t="s">
        <v>51</v>
      </c>
      <c r="F46" s="493" t="s">
        <v>313</v>
      </c>
      <c r="G46" s="519">
        <v>19.631419999999999</v>
      </c>
      <c r="H46" s="520"/>
      <c r="I46" s="331">
        <v>17.865500000000001</v>
      </c>
      <c r="J46" s="315">
        <v>23.084479999999999</v>
      </c>
      <c r="K46" s="774">
        <v>0.26233499999999998</v>
      </c>
      <c r="L46" s="774">
        <v>0.36754969999999998</v>
      </c>
      <c r="M46" s="329">
        <f t="shared" si="6"/>
        <v>0.37011530000000004</v>
      </c>
      <c r="N46" s="336"/>
      <c r="O46" s="519">
        <v>16.010829999999999</v>
      </c>
      <c r="P46" s="332">
        <v>13.889049999999999</v>
      </c>
      <c r="Q46" s="318">
        <v>17.99024</v>
      </c>
      <c r="R46" s="774">
        <v>0.41868290000000002</v>
      </c>
      <c r="S46" s="774">
        <v>0.58131710000000003</v>
      </c>
      <c r="T46" s="329"/>
      <c r="U46" s="656">
        <v>1975</v>
      </c>
      <c r="V46" s="87" t="s">
        <v>514</v>
      </c>
      <c r="W46" s="82" t="s">
        <v>439</v>
      </c>
      <c r="X46" s="82" t="s">
        <v>50</v>
      </c>
      <c r="Y46" s="82" t="s">
        <v>51</v>
      </c>
      <c r="Z46" s="493" t="s">
        <v>313</v>
      </c>
      <c r="AA46" s="519">
        <v>20.450050000000001</v>
      </c>
      <c r="AB46" s="520">
        <v>60.642910000000001</v>
      </c>
      <c r="AC46" s="324">
        <v>57.377049999999997</v>
      </c>
      <c r="AD46" s="320">
        <v>62.786209999999997</v>
      </c>
      <c r="AE46" s="774">
        <v>0.37489699999999998</v>
      </c>
      <c r="AF46" s="774">
        <v>0.62510299999999996</v>
      </c>
      <c r="AG46" s="329">
        <f t="shared" si="5"/>
        <v>0</v>
      </c>
      <c r="AH46" s="335"/>
      <c r="AI46" s="519">
        <v>48.486750000000001</v>
      </c>
      <c r="AJ46" s="520">
        <v>23.297899999999998</v>
      </c>
      <c r="AK46" s="324">
        <v>43.196959999999997</v>
      </c>
      <c r="AL46" s="320">
        <v>53.070639999999997</v>
      </c>
      <c r="AM46" s="774">
        <v>0.1448219</v>
      </c>
      <c r="AN46" s="774">
        <v>0.20532400000000001</v>
      </c>
      <c r="AO46" s="329">
        <f t="shared" si="7"/>
        <v>0.64985409999999999</v>
      </c>
      <c r="AP46" s="336"/>
    </row>
    <row r="47" spans="1:42" ht="11.45" customHeight="1">
      <c r="A47" s="657">
        <v>1971</v>
      </c>
      <c r="B47" s="874" t="s">
        <v>514</v>
      </c>
      <c r="C47" s="121" t="s">
        <v>439</v>
      </c>
      <c r="D47" s="121" t="s">
        <v>50</v>
      </c>
      <c r="E47" s="121" t="s">
        <v>52</v>
      </c>
      <c r="F47" s="494" t="s">
        <v>313</v>
      </c>
      <c r="G47" s="522">
        <v>22.155200000000001</v>
      </c>
      <c r="H47" s="523"/>
      <c r="I47" s="339">
        <v>20.542059999999999</v>
      </c>
      <c r="J47" s="340">
        <v>24.745830000000002</v>
      </c>
      <c r="K47" s="775">
        <v>0.25528849999999997</v>
      </c>
      <c r="L47" s="775">
        <v>0.33091120000000002</v>
      </c>
      <c r="M47" s="342">
        <f t="shared" si="6"/>
        <v>0.41380030000000001</v>
      </c>
      <c r="N47" s="336"/>
      <c r="O47" s="522">
        <v>17.650320000000001</v>
      </c>
      <c r="P47" s="344">
        <v>16.0243</v>
      </c>
      <c r="Q47" s="345">
        <v>19.179819999999999</v>
      </c>
      <c r="R47" s="775">
        <v>0.44005149999999998</v>
      </c>
      <c r="S47" s="775">
        <v>0.55994840000000001</v>
      </c>
      <c r="T47" s="342"/>
      <c r="U47" s="657">
        <v>1971</v>
      </c>
      <c r="V47" s="91" t="s">
        <v>514</v>
      </c>
      <c r="W47" s="121" t="s">
        <v>439</v>
      </c>
      <c r="X47" s="121" t="s">
        <v>50</v>
      </c>
      <c r="Y47" s="121" t="s">
        <v>52</v>
      </c>
      <c r="Z47" s="494" t="s">
        <v>313</v>
      </c>
      <c r="AA47" s="522">
        <v>22.984269999999999</v>
      </c>
      <c r="AB47" s="523">
        <v>77.325890000000001</v>
      </c>
      <c r="AC47" s="346">
        <v>90.08587</v>
      </c>
      <c r="AD47" s="347">
        <v>70.7376</v>
      </c>
      <c r="AE47" s="775">
        <v>0.39669989999999999</v>
      </c>
      <c r="AF47" s="775">
        <v>0.60330010000000001</v>
      </c>
      <c r="AG47" s="342">
        <f t="shared" si="5"/>
        <v>0</v>
      </c>
      <c r="AH47" s="335"/>
      <c r="AI47" s="522">
        <v>51.805019999999999</v>
      </c>
      <c r="AJ47" s="523">
        <v>26.270879999999998</v>
      </c>
      <c r="AK47" s="346">
        <v>47.444890000000001</v>
      </c>
      <c r="AL47" s="347">
        <v>55.622070000000001</v>
      </c>
      <c r="AM47" s="775">
        <v>0.13504340000000001</v>
      </c>
      <c r="AN47" s="775">
        <v>0.18084359999999999</v>
      </c>
      <c r="AO47" s="342">
        <f t="shared" si="7"/>
        <v>0.68411299999999997</v>
      </c>
      <c r="AP47" s="336"/>
    </row>
    <row r="48" spans="1:42" ht="11.45" customHeight="1">
      <c r="A48" s="658">
        <v>2015</v>
      </c>
      <c r="B48" s="877" t="s">
        <v>517</v>
      </c>
      <c r="C48" s="136" t="s">
        <v>684</v>
      </c>
      <c r="D48" s="136" t="s">
        <v>623</v>
      </c>
      <c r="E48" s="136" t="s">
        <v>685</v>
      </c>
      <c r="F48" s="495" t="s">
        <v>401</v>
      </c>
      <c r="G48" s="567">
        <v>23.244060000000001</v>
      </c>
      <c r="H48" s="568">
        <v>23.253489999999999</v>
      </c>
      <c r="I48" s="812">
        <v>21.7517</v>
      </c>
      <c r="J48" s="813">
        <v>24.602329999999998</v>
      </c>
      <c r="K48" s="844">
        <v>0.4426119</v>
      </c>
      <c r="L48" s="844">
        <v>0.55738810000000005</v>
      </c>
      <c r="M48" s="845"/>
      <c r="N48" s="336"/>
      <c r="O48" s="567">
        <v>20.45684</v>
      </c>
      <c r="P48" s="814">
        <v>18.264690000000002</v>
      </c>
      <c r="Q48" s="815">
        <v>22.390059999999998</v>
      </c>
      <c r="R48" s="844">
        <v>0.41839850000000001</v>
      </c>
      <c r="S48" s="844">
        <v>0.58160149999999999</v>
      </c>
      <c r="T48" s="845"/>
      <c r="U48" s="658">
        <v>2015</v>
      </c>
      <c r="V48" s="360" t="s">
        <v>517</v>
      </c>
      <c r="W48" s="136" t="s">
        <v>684</v>
      </c>
      <c r="X48" s="136" t="s">
        <v>623</v>
      </c>
      <c r="Y48" s="136" t="s">
        <v>685</v>
      </c>
      <c r="Z48" s="495" t="s">
        <v>401</v>
      </c>
      <c r="AA48" s="567">
        <v>27.752749999999999</v>
      </c>
      <c r="AB48" s="568">
        <v>27.777200000000001</v>
      </c>
      <c r="AC48" s="816">
        <v>27.791409999999999</v>
      </c>
      <c r="AD48" s="817">
        <v>27.76239</v>
      </c>
      <c r="AE48" s="844">
        <v>0.51074830000000004</v>
      </c>
      <c r="AF48" s="844">
        <v>0.48925180000000001</v>
      </c>
      <c r="AG48" s="845">
        <f t="shared" ref="AG48:AG59" si="8">1-SUM(AE48:AF48)</f>
        <v>-1.0000000005838672E-7</v>
      </c>
      <c r="AH48" s="335"/>
      <c r="AI48" s="567">
        <v>28.0791</v>
      </c>
      <c r="AJ48" s="568">
        <v>28.103449999999999</v>
      </c>
      <c r="AK48" s="816">
        <v>26.411840000000002</v>
      </c>
      <c r="AL48" s="817">
        <v>29.33886</v>
      </c>
      <c r="AM48" s="844">
        <v>0.39666439999999997</v>
      </c>
      <c r="AN48" s="844">
        <v>0.60333570000000003</v>
      </c>
      <c r="AO48" s="845"/>
      <c r="AP48" s="336"/>
    </row>
    <row r="49" spans="1:42" ht="11.45" customHeight="1">
      <c r="A49" s="659">
        <v>2013</v>
      </c>
      <c r="B49" s="875" t="s">
        <v>517</v>
      </c>
      <c r="C49" s="119" t="s">
        <v>684</v>
      </c>
      <c r="D49" s="119" t="s">
        <v>680</v>
      </c>
      <c r="E49" s="119" t="s">
        <v>686</v>
      </c>
      <c r="F49" s="496" t="s">
        <v>401</v>
      </c>
      <c r="G49" s="561">
        <v>22.860099999999999</v>
      </c>
      <c r="H49" s="562">
        <v>22.85446</v>
      </c>
      <c r="I49" s="777">
        <v>21.107279999999999</v>
      </c>
      <c r="J49" s="778">
        <v>24.425409999999999</v>
      </c>
      <c r="K49" s="839">
        <v>0.43725140000000001</v>
      </c>
      <c r="L49" s="839">
        <v>0.56274860000000004</v>
      </c>
      <c r="M49" s="330"/>
      <c r="N49" s="336"/>
      <c r="O49" s="561">
        <v>19.731439999999999</v>
      </c>
      <c r="P49" s="780">
        <v>17.0139</v>
      </c>
      <c r="Q49" s="781">
        <v>22.1311</v>
      </c>
      <c r="R49" s="839">
        <v>0.4043542</v>
      </c>
      <c r="S49" s="839">
        <v>0.5956458</v>
      </c>
      <c r="T49" s="330"/>
      <c r="U49" s="659">
        <v>2013</v>
      </c>
      <c r="V49" s="90" t="s">
        <v>517</v>
      </c>
      <c r="W49" s="119" t="s">
        <v>684</v>
      </c>
      <c r="X49" s="119" t="s">
        <v>680</v>
      </c>
      <c r="Y49" s="119" t="s">
        <v>686</v>
      </c>
      <c r="Z49" s="496" t="s">
        <v>401</v>
      </c>
      <c r="AA49" s="561">
        <v>29.178899999999999</v>
      </c>
      <c r="AB49" s="562">
        <v>29.187989999999999</v>
      </c>
      <c r="AC49" s="782">
        <v>29.02412</v>
      </c>
      <c r="AD49" s="783">
        <v>29.357500000000002</v>
      </c>
      <c r="AE49" s="839">
        <v>0.50561009999999995</v>
      </c>
      <c r="AF49" s="839">
        <v>0.49438989999999999</v>
      </c>
      <c r="AG49" s="330">
        <f t="shared" si="8"/>
        <v>0</v>
      </c>
      <c r="AH49" s="335"/>
      <c r="AI49" s="561">
        <v>25.62227</v>
      </c>
      <c r="AJ49" s="562">
        <v>25.604420000000001</v>
      </c>
      <c r="AK49" s="782">
        <v>24.440850000000001</v>
      </c>
      <c r="AL49" s="783">
        <v>26.454519999999999</v>
      </c>
      <c r="AM49" s="839">
        <v>0.4029817</v>
      </c>
      <c r="AN49" s="839">
        <v>0.5970183</v>
      </c>
      <c r="AO49" s="330"/>
      <c r="AP49" s="336"/>
    </row>
    <row r="50" spans="1:42" ht="11.45" customHeight="1">
      <c r="A50" s="659">
        <v>2011</v>
      </c>
      <c r="B50" s="875" t="s">
        <v>517</v>
      </c>
      <c r="C50" s="119" t="s">
        <v>684</v>
      </c>
      <c r="D50" s="119" t="s">
        <v>4</v>
      </c>
      <c r="E50" s="119" t="s">
        <v>687</v>
      </c>
      <c r="F50" s="496" t="s">
        <v>401</v>
      </c>
      <c r="G50" s="561">
        <v>23.823789999999999</v>
      </c>
      <c r="H50" s="562">
        <v>23.927600000000002</v>
      </c>
      <c r="I50" s="777">
        <v>22.073730000000001</v>
      </c>
      <c r="J50" s="778">
        <v>25.612269999999999</v>
      </c>
      <c r="K50" s="839">
        <v>0.43920399999999998</v>
      </c>
      <c r="L50" s="839">
        <v>0.56079599999999996</v>
      </c>
      <c r="M50" s="330"/>
      <c r="N50" s="336"/>
      <c r="O50" s="561">
        <v>20.85369</v>
      </c>
      <c r="P50" s="780">
        <v>18.115300000000001</v>
      </c>
      <c r="Q50" s="781">
        <v>23.30133</v>
      </c>
      <c r="R50" s="839">
        <v>0.409993</v>
      </c>
      <c r="S50" s="839">
        <v>0.5900069</v>
      </c>
      <c r="T50" s="330"/>
      <c r="U50" s="659">
        <v>2011</v>
      </c>
      <c r="V50" s="90" t="s">
        <v>517</v>
      </c>
      <c r="W50" s="119" t="s">
        <v>684</v>
      </c>
      <c r="X50" s="119" t="s">
        <v>4</v>
      </c>
      <c r="Y50" s="119" t="s">
        <v>687</v>
      </c>
      <c r="Z50" s="496" t="s">
        <v>401</v>
      </c>
      <c r="AA50" s="561">
        <v>31.496849999999998</v>
      </c>
      <c r="AB50" s="562">
        <v>31.71388</v>
      </c>
      <c r="AC50" s="782">
        <v>30.964590000000001</v>
      </c>
      <c r="AD50" s="783">
        <v>32.491379999999999</v>
      </c>
      <c r="AE50" s="839">
        <v>0.49720379999999997</v>
      </c>
      <c r="AF50" s="839">
        <v>0.50279620000000003</v>
      </c>
      <c r="AG50" s="330">
        <f t="shared" si="8"/>
        <v>0</v>
      </c>
      <c r="AH50" s="335"/>
      <c r="AI50" s="561">
        <v>22.95318</v>
      </c>
      <c r="AJ50" s="562">
        <v>22.97597</v>
      </c>
      <c r="AK50" s="782">
        <v>21.83258</v>
      </c>
      <c r="AL50" s="783">
        <v>23.810659999999999</v>
      </c>
      <c r="AM50" s="839">
        <v>0.40097139999999998</v>
      </c>
      <c r="AN50" s="839">
        <v>0.59902849999999996</v>
      </c>
      <c r="AO50" s="330"/>
      <c r="AP50" s="336"/>
    </row>
    <row r="51" spans="1:42" ht="11.45" customHeight="1">
      <c r="A51" s="659">
        <v>2009</v>
      </c>
      <c r="B51" s="875" t="s">
        <v>517</v>
      </c>
      <c r="C51" s="119" t="s">
        <v>684</v>
      </c>
      <c r="D51" s="119" t="s">
        <v>4</v>
      </c>
      <c r="E51" s="119" t="s">
        <v>688</v>
      </c>
      <c r="F51" s="496" t="s">
        <v>401</v>
      </c>
      <c r="G51" s="561">
        <v>23.695930000000001</v>
      </c>
      <c r="H51" s="562">
        <v>23.725840000000002</v>
      </c>
      <c r="I51" s="777">
        <v>22.60313</v>
      </c>
      <c r="J51" s="778">
        <v>24.769349999999999</v>
      </c>
      <c r="K51" s="839">
        <v>0.45892680000000002</v>
      </c>
      <c r="L51" s="839">
        <v>0.54107329999999998</v>
      </c>
      <c r="M51" s="330"/>
      <c r="N51" s="336"/>
      <c r="O51" s="561">
        <v>21.015799999999999</v>
      </c>
      <c r="P51" s="780">
        <v>19.099329999999998</v>
      </c>
      <c r="Q51" s="781">
        <v>22.75798</v>
      </c>
      <c r="R51" s="839">
        <v>0.43275720000000001</v>
      </c>
      <c r="S51" s="839">
        <v>0.56724269999999999</v>
      </c>
      <c r="T51" s="330"/>
      <c r="U51" s="659">
        <v>2009</v>
      </c>
      <c r="V51" s="90" t="s">
        <v>517</v>
      </c>
      <c r="W51" s="119" t="s">
        <v>684</v>
      </c>
      <c r="X51" s="119" t="s">
        <v>4</v>
      </c>
      <c r="Y51" s="119" t="s">
        <v>688</v>
      </c>
      <c r="Z51" s="496" t="s">
        <v>401</v>
      </c>
      <c r="AA51" s="561">
        <v>29.572610000000001</v>
      </c>
      <c r="AB51" s="562">
        <v>29.652609999999999</v>
      </c>
      <c r="AC51" s="782">
        <v>29.557449999999999</v>
      </c>
      <c r="AD51" s="783">
        <v>29.75365</v>
      </c>
      <c r="AE51" s="839">
        <v>0.51336210000000004</v>
      </c>
      <c r="AF51" s="839">
        <v>0.48663780000000001</v>
      </c>
      <c r="AG51" s="330">
        <f t="shared" si="8"/>
        <v>9.9999999947364415E-8</v>
      </c>
      <c r="AH51" s="335"/>
      <c r="AI51" s="561">
        <v>24.396450000000002</v>
      </c>
      <c r="AJ51" s="562">
        <v>24.41169</v>
      </c>
      <c r="AK51" s="782">
        <v>23.980869999999999</v>
      </c>
      <c r="AL51" s="783">
        <v>24.736280000000001</v>
      </c>
      <c r="AM51" s="839">
        <v>0.42210049999999999</v>
      </c>
      <c r="AN51" s="839">
        <v>0.57789959999999996</v>
      </c>
      <c r="AO51" s="330"/>
      <c r="AP51" s="336"/>
    </row>
    <row r="52" spans="1:42" ht="11.45" customHeight="1">
      <c r="A52" s="659">
        <v>2006</v>
      </c>
      <c r="B52" s="875" t="s">
        <v>517</v>
      </c>
      <c r="C52" s="119" t="s">
        <v>684</v>
      </c>
      <c r="D52" s="119" t="s">
        <v>6</v>
      </c>
      <c r="E52" s="119" t="s">
        <v>689</v>
      </c>
      <c r="F52" s="496" t="s">
        <v>401</v>
      </c>
      <c r="G52" s="561">
        <v>25.27861</v>
      </c>
      <c r="H52" s="562">
        <v>25.263159999999999</v>
      </c>
      <c r="I52" s="777">
        <v>24.2697</v>
      </c>
      <c r="J52" s="778">
        <v>26.205110000000001</v>
      </c>
      <c r="K52" s="839">
        <v>0.46755479999999999</v>
      </c>
      <c r="L52" s="839">
        <v>0.5324451</v>
      </c>
      <c r="M52" s="330"/>
      <c r="N52" s="336"/>
      <c r="O52" s="561">
        <v>21.53079</v>
      </c>
      <c r="P52" s="780">
        <v>20.080020000000001</v>
      </c>
      <c r="Q52" s="781">
        <v>22.884920000000001</v>
      </c>
      <c r="R52" s="839">
        <v>0.45024150000000002</v>
      </c>
      <c r="S52" s="839">
        <v>0.54975839999999998</v>
      </c>
      <c r="T52" s="330"/>
      <c r="U52" s="659">
        <v>2006</v>
      </c>
      <c r="V52" s="90" t="s">
        <v>517</v>
      </c>
      <c r="W52" s="119" t="s">
        <v>684</v>
      </c>
      <c r="X52" s="119" t="s">
        <v>6</v>
      </c>
      <c r="Y52" s="119" t="s">
        <v>689</v>
      </c>
      <c r="Z52" s="496" t="s">
        <v>401</v>
      </c>
      <c r="AA52" s="561">
        <v>31.428540000000002</v>
      </c>
      <c r="AB52" s="562">
        <v>31.46266</v>
      </c>
      <c r="AC52" s="782">
        <v>31.072340000000001</v>
      </c>
      <c r="AD52" s="783">
        <v>31.87144</v>
      </c>
      <c r="AE52" s="839">
        <v>0.50520449999999995</v>
      </c>
      <c r="AF52" s="839">
        <v>0.4947955</v>
      </c>
      <c r="AG52" s="330">
        <f t="shared" si="8"/>
        <v>0</v>
      </c>
      <c r="AH52" s="335"/>
      <c r="AI52" s="561">
        <v>30.551310000000001</v>
      </c>
      <c r="AJ52" s="562">
        <v>30.504629999999999</v>
      </c>
      <c r="AK52" s="782">
        <v>29.935870000000001</v>
      </c>
      <c r="AL52" s="783">
        <v>30.941089999999999</v>
      </c>
      <c r="AM52" s="839">
        <v>0.42610229999999999</v>
      </c>
      <c r="AN52" s="839">
        <v>0.57389769999999996</v>
      </c>
      <c r="AO52" s="330"/>
      <c r="AP52" s="336"/>
    </row>
    <row r="53" spans="1:42" ht="11.45" customHeight="1">
      <c r="A53" s="659">
        <v>2003</v>
      </c>
      <c r="B53" s="875" t="s">
        <v>517</v>
      </c>
      <c r="C53" s="119" t="s">
        <v>684</v>
      </c>
      <c r="D53" s="119" t="s">
        <v>8</v>
      </c>
      <c r="E53" s="119" t="s">
        <v>690</v>
      </c>
      <c r="F53" s="496" t="s">
        <v>401</v>
      </c>
      <c r="G53" s="561">
        <v>26.118449999999999</v>
      </c>
      <c r="H53" s="562">
        <v>26.18974</v>
      </c>
      <c r="I53" s="777">
        <v>25.46621</v>
      </c>
      <c r="J53" s="778">
        <v>26.877009999999999</v>
      </c>
      <c r="K53" s="839">
        <v>0.47368700000000002</v>
      </c>
      <c r="L53" s="839">
        <v>0.52631309999999998</v>
      </c>
      <c r="M53" s="330"/>
      <c r="N53" s="336"/>
      <c r="O53" s="561">
        <v>22.649789999999999</v>
      </c>
      <c r="P53" s="780">
        <v>21.404979999999998</v>
      </c>
      <c r="Q53" s="781">
        <v>23.818960000000001</v>
      </c>
      <c r="R53" s="839">
        <v>0.45771580000000001</v>
      </c>
      <c r="S53" s="839">
        <v>0.54228419999999999</v>
      </c>
      <c r="T53" s="330"/>
      <c r="U53" s="659">
        <v>2003</v>
      </c>
      <c r="V53" s="90" t="s">
        <v>517</v>
      </c>
      <c r="W53" s="119" t="s">
        <v>684</v>
      </c>
      <c r="X53" s="119" t="s">
        <v>8</v>
      </c>
      <c r="Y53" s="119" t="s">
        <v>690</v>
      </c>
      <c r="Z53" s="496" t="s">
        <v>401</v>
      </c>
      <c r="AA53" s="561">
        <v>32.731850000000001</v>
      </c>
      <c r="AB53" s="562">
        <v>32.933169999999997</v>
      </c>
      <c r="AC53" s="782">
        <v>32.881019999999999</v>
      </c>
      <c r="AD53" s="783">
        <v>32.986930000000001</v>
      </c>
      <c r="AE53" s="839">
        <v>0.50683020000000001</v>
      </c>
      <c r="AF53" s="839">
        <v>0.49316979999999999</v>
      </c>
      <c r="AG53" s="330">
        <f t="shared" si="8"/>
        <v>0</v>
      </c>
      <c r="AH53" s="335"/>
      <c r="AI53" s="561">
        <v>26.777539999999998</v>
      </c>
      <c r="AJ53" s="562">
        <v>26.95581</v>
      </c>
      <c r="AK53" s="782">
        <v>26.30416</v>
      </c>
      <c r="AL53" s="783">
        <v>27.444189999999999</v>
      </c>
      <c r="AM53" s="839">
        <v>0.41803509999999999</v>
      </c>
      <c r="AN53" s="839">
        <v>0.58196490000000001</v>
      </c>
      <c r="AO53" s="330"/>
      <c r="AP53" s="336"/>
    </row>
    <row r="54" spans="1:42" ht="11.45" customHeight="1">
      <c r="A54" s="659">
        <v>2000</v>
      </c>
      <c r="B54" s="875" t="s">
        <v>517</v>
      </c>
      <c r="C54" s="119" t="s">
        <v>684</v>
      </c>
      <c r="D54" s="119" t="s">
        <v>10</v>
      </c>
      <c r="E54" s="119" t="s">
        <v>691</v>
      </c>
      <c r="F54" s="496" t="s">
        <v>401</v>
      </c>
      <c r="G54" s="561">
        <v>26.242789999999999</v>
      </c>
      <c r="H54" s="562">
        <v>26.289470000000001</v>
      </c>
      <c r="I54" s="777">
        <v>25.945630000000001</v>
      </c>
      <c r="J54" s="778">
        <v>26.62032</v>
      </c>
      <c r="K54" s="839">
        <v>0.48396129999999998</v>
      </c>
      <c r="L54" s="839">
        <v>0.51603869999999996</v>
      </c>
      <c r="M54" s="330"/>
      <c r="N54" s="336"/>
      <c r="O54" s="561">
        <v>23.259519999999998</v>
      </c>
      <c r="P54" s="780">
        <v>22.52394</v>
      </c>
      <c r="Q54" s="781">
        <v>23.946000000000002</v>
      </c>
      <c r="R54" s="839">
        <v>0.4674701</v>
      </c>
      <c r="S54" s="839">
        <v>0.53252980000000005</v>
      </c>
      <c r="T54" s="330"/>
      <c r="U54" s="659">
        <v>2000</v>
      </c>
      <c r="V54" s="90" t="s">
        <v>517</v>
      </c>
      <c r="W54" s="119" t="s">
        <v>684</v>
      </c>
      <c r="X54" s="119" t="s">
        <v>10</v>
      </c>
      <c r="Y54" s="119" t="s">
        <v>691</v>
      </c>
      <c r="Z54" s="496" t="s">
        <v>401</v>
      </c>
      <c r="AA54" s="561">
        <v>32.642380000000003</v>
      </c>
      <c r="AB54" s="562">
        <v>32.832810000000002</v>
      </c>
      <c r="AC54" s="782">
        <v>32.658110000000001</v>
      </c>
      <c r="AD54" s="783">
        <v>33.020620000000001</v>
      </c>
      <c r="AE54" s="839">
        <v>0.51533320000000005</v>
      </c>
      <c r="AF54" s="839">
        <v>0.48466680000000001</v>
      </c>
      <c r="AG54" s="330">
        <f t="shared" si="8"/>
        <v>0</v>
      </c>
      <c r="AH54" s="335"/>
      <c r="AI54" s="561">
        <v>21.98301</v>
      </c>
      <c r="AJ54" s="562">
        <v>22.060449999999999</v>
      </c>
      <c r="AK54" s="782">
        <v>21.48499</v>
      </c>
      <c r="AL54" s="783">
        <v>22.499079999999999</v>
      </c>
      <c r="AM54" s="839">
        <v>0.42125289999999999</v>
      </c>
      <c r="AN54" s="839">
        <v>0.57874709999999996</v>
      </c>
      <c r="AO54" s="330"/>
      <c r="AP54" s="336"/>
    </row>
    <row r="55" spans="1:42" ht="11.45" customHeight="1">
      <c r="A55" s="659">
        <v>1998</v>
      </c>
      <c r="B55" s="875" t="s">
        <v>517</v>
      </c>
      <c r="C55" s="119" t="s">
        <v>684</v>
      </c>
      <c r="D55" s="119" t="s">
        <v>10</v>
      </c>
      <c r="E55" s="119" t="s">
        <v>692</v>
      </c>
      <c r="F55" s="496" t="s">
        <v>401</v>
      </c>
      <c r="G55" s="561">
        <v>26.88017</v>
      </c>
      <c r="H55" s="562">
        <v>26.927140000000001</v>
      </c>
      <c r="I55" s="777">
        <v>26.61918</v>
      </c>
      <c r="J55" s="778">
        <v>27.220130000000001</v>
      </c>
      <c r="K55" s="839">
        <v>0.48196879999999998</v>
      </c>
      <c r="L55" s="839">
        <v>0.51803120000000002</v>
      </c>
      <c r="M55" s="330"/>
      <c r="N55" s="336"/>
      <c r="O55" s="561">
        <v>23.163150000000002</v>
      </c>
      <c r="P55" s="780">
        <v>22.494430000000001</v>
      </c>
      <c r="Q55" s="781">
        <v>23.77779</v>
      </c>
      <c r="R55" s="839">
        <v>0.46510449999999998</v>
      </c>
      <c r="S55" s="839">
        <v>0.53489549999999997</v>
      </c>
      <c r="T55" s="330"/>
      <c r="U55" s="659">
        <v>1998</v>
      </c>
      <c r="V55" s="90" t="s">
        <v>517</v>
      </c>
      <c r="W55" s="119" t="s">
        <v>684</v>
      </c>
      <c r="X55" s="119" t="s">
        <v>10</v>
      </c>
      <c r="Y55" s="119" t="s">
        <v>692</v>
      </c>
      <c r="Z55" s="496" t="s">
        <v>401</v>
      </c>
      <c r="AA55" s="561">
        <v>33.12153</v>
      </c>
      <c r="AB55" s="562">
        <v>33.281199999999998</v>
      </c>
      <c r="AC55" s="782">
        <v>33.189819999999997</v>
      </c>
      <c r="AD55" s="783">
        <v>33.378700000000002</v>
      </c>
      <c r="AE55" s="839">
        <v>0.51473869999999999</v>
      </c>
      <c r="AF55" s="839">
        <v>0.48526140000000001</v>
      </c>
      <c r="AG55" s="330">
        <f t="shared" si="8"/>
        <v>-1.0000000005838672E-7</v>
      </c>
      <c r="AH55" s="335"/>
      <c r="AI55" s="561">
        <v>28.404810000000001</v>
      </c>
      <c r="AJ55" s="562">
        <v>28.509640000000001</v>
      </c>
      <c r="AK55" s="782">
        <v>27.96283</v>
      </c>
      <c r="AL55" s="783">
        <v>28.918060000000001</v>
      </c>
      <c r="AM55" s="839">
        <v>0.4193596</v>
      </c>
      <c r="AN55" s="839">
        <v>0.5806405</v>
      </c>
      <c r="AO55" s="330"/>
      <c r="AP55" s="336"/>
    </row>
    <row r="56" spans="1:42" ht="11.45" customHeight="1">
      <c r="A56" s="659">
        <v>1996</v>
      </c>
      <c r="B56" s="875" t="s">
        <v>517</v>
      </c>
      <c r="C56" s="119" t="s">
        <v>684</v>
      </c>
      <c r="D56" s="119" t="s">
        <v>12</v>
      </c>
      <c r="E56" s="119" t="s">
        <v>693</v>
      </c>
      <c r="F56" s="496" t="s">
        <v>401</v>
      </c>
      <c r="G56" s="561">
        <v>26.543220000000002</v>
      </c>
      <c r="H56" s="562">
        <v>26.687290000000001</v>
      </c>
      <c r="I56" s="777">
        <v>26.221039999999999</v>
      </c>
      <c r="J56" s="778">
        <v>27.131820000000001</v>
      </c>
      <c r="K56" s="839">
        <v>0.47954809999999998</v>
      </c>
      <c r="L56" s="839">
        <v>0.52045180000000002</v>
      </c>
      <c r="M56" s="330"/>
      <c r="N56" s="336"/>
      <c r="O56" s="561">
        <v>22.951059999999998</v>
      </c>
      <c r="P56" s="780">
        <v>22.347460000000002</v>
      </c>
      <c r="Q56" s="781">
        <v>23.518519999999999</v>
      </c>
      <c r="R56" s="839">
        <v>0.47182659999999998</v>
      </c>
      <c r="S56" s="839">
        <v>0.52817340000000002</v>
      </c>
      <c r="T56" s="330"/>
      <c r="U56" s="659">
        <v>1996</v>
      </c>
      <c r="V56" s="90" t="s">
        <v>517</v>
      </c>
      <c r="W56" s="119" t="s">
        <v>684</v>
      </c>
      <c r="X56" s="119" t="s">
        <v>12</v>
      </c>
      <c r="Y56" s="119" t="s">
        <v>693</v>
      </c>
      <c r="Z56" s="496" t="s">
        <v>401</v>
      </c>
      <c r="AA56" s="561">
        <v>32.92286</v>
      </c>
      <c r="AB56" s="562">
        <v>33.139310000000002</v>
      </c>
      <c r="AC56" s="782">
        <v>32.9482</v>
      </c>
      <c r="AD56" s="783">
        <v>33.336880000000001</v>
      </c>
      <c r="AE56" s="839">
        <v>0.50537989999999999</v>
      </c>
      <c r="AF56" s="839">
        <v>0.49462010000000001</v>
      </c>
      <c r="AG56" s="330">
        <f t="shared" si="8"/>
        <v>0</v>
      </c>
      <c r="AH56" s="335"/>
      <c r="AI56" s="561">
        <v>26.837820000000001</v>
      </c>
      <c r="AJ56" s="562">
        <v>26.9801</v>
      </c>
      <c r="AK56" s="782">
        <v>24.661909999999999</v>
      </c>
      <c r="AL56" s="783">
        <v>28.686450000000001</v>
      </c>
      <c r="AM56" s="839">
        <v>0.38755689999999998</v>
      </c>
      <c r="AN56" s="839">
        <v>0.61244310000000002</v>
      </c>
      <c r="AO56" s="330"/>
      <c r="AP56" s="336"/>
    </row>
    <row r="57" spans="1:42" ht="11.45" customHeight="1">
      <c r="A57" s="659">
        <v>1994</v>
      </c>
      <c r="B57" s="875" t="s">
        <v>517</v>
      </c>
      <c r="C57" s="119" t="s">
        <v>684</v>
      </c>
      <c r="D57" s="119" t="s">
        <v>12</v>
      </c>
      <c r="E57" s="119" t="s">
        <v>694</v>
      </c>
      <c r="F57" s="496" t="s">
        <v>401</v>
      </c>
      <c r="G57" s="561">
        <v>27.023060000000001</v>
      </c>
      <c r="H57" s="562">
        <v>27.188120000000001</v>
      </c>
      <c r="I57" s="777">
        <v>26.456009999999999</v>
      </c>
      <c r="J57" s="778">
        <v>27.879429999999999</v>
      </c>
      <c r="K57" s="839">
        <v>0.4725877</v>
      </c>
      <c r="L57" s="839">
        <v>0.5274122</v>
      </c>
      <c r="M57" s="330"/>
      <c r="N57" s="336"/>
      <c r="O57" s="561">
        <v>23.277450000000002</v>
      </c>
      <c r="P57" s="780">
        <v>22.134589999999999</v>
      </c>
      <c r="Q57" s="781">
        <v>24.32809</v>
      </c>
      <c r="R57" s="839">
        <v>0.4554608</v>
      </c>
      <c r="S57" s="839">
        <v>0.5445392</v>
      </c>
      <c r="T57" s="330"/>
      <c r="U57" s="659">
        <v>1994</v>
      </c>
      <c r="V57" s="90" t="s">
        <v>517</v>
      </c>
      <c r="W57" s="119" t="s">
        <v>684</v>
      </c>
      <c r="X57" s="119" t="s">
        <v>12</v>
      </c>
      <c r="Y57" s="119" t="s">
        <v>694</v>
      </c>
      <c r="Z57" s="496" t="s">
        <v>401</v>
      </c>
      <c r="AA57" s="561">
        <v>33.351900000000001</v>
      </c>
      <c r="AB57" s="562">
        <v>33.733339999999998</v>
      </c>
      <c r="AC57" s="782">
        <v>33.585160000000002</v>
      </c>
      <c r="AD57" s="783">
        <v>33.88693</v>
      </c>
      <c r="AE57" s="839">
        <v>0.50672850000000003</v>
      </c>
      <c r="AF57" s="839">
        <v>0.49327149999999997</v>
      </c>
      <c r="AG57" s="330">
        <f t="shared" si="8"/>
        <v>0</v>
      </c>
      <c r="AH57" s="335"/>
      <c r="AI57" s="561">
        <v>29.548310000000001</v>
      </c>
      <c r="AJ57" s="562">
        <v>29.713229999999999</v>
      </c>
      <c r="AK57" s="782">
        <v>27.810839999999999</v>
      </c>
      <c r="AL57" s="783">
        <v>31.177240000000001</v>
      </c>
      <c r="AM57" s="839">
        <v>0.40704639999999997</v>
      </c>
      <c r="AN57" s="839">
        <v>0.59295359999999997</v>
      </c>
      <c r="AO57" s="330"/>
      <c r="AP57" s="336"/>
    </row>
    <row r="58" spans="1:42" ht="11.45" customHeight="1">
      <c r="A58" s="659">
        <v>1992</v>
      </c>
      <c r="B58" s="875" t="s">
        <v>517</v>
      </c>
      <c r="C58" s="119" t="s">
        <v>684</v>
      </c>
      <c r="D58" s="119" t="s">
        <v>14</v>
      </c>
      <c r="E58" s="119" t="s">
        <v>695</v>
      </c>
      <c r="F58" s="496" t="s">
        <v>401</v>
      </c>
      <c r="G58" s="561">
        <v>25.457380000000001</v>
      </c>
      <c r="H58" s="562">
        <v>25.44567</v>
      </c>
      <c r="I58" s="777">
        <v>24.88017</v>
      </c>
      <c r="J58" s="778">
        <v>25.977900000000002</v>
      </c>
      <c r="K58" s="839">
        <v>0.47407110000000002</v>
      </c>
      <c r="L58" s="839">
        <v>0.52592890000000003</v>
      </c>
      <c r="M58" s="330"/>
      <c r="N58" s="336"/>
      <c r="O58" s="561">
        <v>21.595459999999999</v>
      </c>
      <c r="P58" s="780">
        <v>20.475429999999999</v>
      </c>
      <c r="Q58" s="781">
        <v>22.6159</v>
      </c>
      <c r="R58" s="839">
        <v>0.45201259999999999</v>
      </c>
      <c r="S58" s="839">
        <v>0.54798740000000001</v>
      </c>
      <c r="T58" s="330"/>
      <c r="U58" s="659">
        <v>1992</v>
      </c>
      <c r="V58" s="90" t="s">
        <v>517</v>
      </c>
      <c r="W58" s="119" t="s">
        <v>684</v>
      </c>
      <c r="X58" s="119" t="s">
        <v>14</v>
      </c>
      <c r="Y58" s="119" t="s">
        <v>695</v>
      </c>
      <c r="Z58" s="496" t="s">
        <v>401</v>
      </c>
      <c r="AA58" s="561">
        <v>31.760809999999999</v>
      </c>
      <c r="AB58" s="562">
        <v>31.88401</v>
      </c>
      <c r="AC58" s="782">
        <v>31.834569999999999</v>
      </c>
      <c r="AD58" s="783">
        <v>31.935459999999999</v>
      </c>
      <c r="AE58" s="839">
        <v>0.50921919999999998</v>
      </c>
      <c r="AF58" s="839">
        <v>0.49078090000000002</v>
      </c>
      <c r="AG58" s="330">
        <f t="shared" si="8"/>
        <v>-1.0000000005838672E-7</v>
      </c>
      <c r="AH58" s="335"/>
      <c r="AI58" s="561">
        <v>26.78106</v>
      </c>
      <c r="AJ58" s="562">
        <v>26.82619</v>
      </c>
      <c r="AK58" s="782">
        <v>26.218769999999999</v>
      </c>
      <c r="AL58" s="783">
        <v>27.282800000000002</v>
      </c>
      <c r="AM58" s="839">
        <v>0.41942289999999999</v>
      </c>
      <c r="AN58" s="839">
        <v>0.58057709999999996</v>
      </c>
      <c r="AO58" s="330"/>
      <c r="AP58" s="336"/>
    </row>
    <row r="59" spans="1:42" ht="11.45" customHeight="1">
      <c r="A59" s="660">
        <v>1990</v>
      </c>
      <c r="B59" s="876" t="s">
        <v>517</v>
      </c>
      <c r="C59" s="158" t="s">
        <v>684</v>
      </c>
      <c r="D59" s="158" t="s">
        <v>14</v>
      </c>
      <c r="E59" s="158" t="s">
        <v>696</v>
      </c>
      <c r="F59" s="497" t="s">
        <v>401</v>
      </c>
      <c r="G59" s="570">
        <v>26.13766</v>
      </c>
      <c r="H59" s="571">
        <v>26.207609999999999</v>
      </c>
      <c r="I59" s="802">
        <v>25.656020000000002</v>
      </c>
      <c r="J59" s="803">
        <v>26.724869999999999</v>
      </c>
      <c r="K59" s="840">
        <v>0.47375220000000001</v>
      </c>
      <c r="L59" s="840">
        <v>0.52624780000000004</v>
      </c>
      <c r="M59" s="354"/>
      <c r="N59" s="336"/>
      <c r="O59" s="570">
        <v>22.467649999999999</v>
      </c>
      <c r="P59" s="805">
        <v>21.520630000000001</v>
      </c>
      <c r="Q59" s="806">
        <v>23.325140000000001</v>
      </c>
      <c r="R59" s="840">
        <v>0.4551615</v>
      </c>
      <c r="S59" s="840">
        <v>0.5448385</v>
      </c>
      <c r="T59" s="354"/>
      <c r="U59" s="660">
        <v>1990</v>
      </c>
      <c r="V59" s="101" t="s">
        <v>517</v>
      </c>
      <c r="W59" s="158" t="s">
        <v>684</v>
      </c>
      <c r="X59" s="158" t="s">
        <v>14</v>
      </c>
      <c r="Y59" s="158" t="s">
        <v>696</v>
      </c>
      <c r="Z59" s="497" t="s">
        <v>401</v>
      </c>
      <c r="AA59" s="570">
        <v>33.435589999999998</v>
      </c>
      <c r="AB59" s="571">
        <v>33.623240000000003</v>
      </c>
      <c r="AC59" s="807">
        <v>33.111719999999998</v>
      </c>
      <c r="AD59" s="808">
        <v>34.149929999999998</v>
      </c>
      <c r="AE59" s="840">
        <v>0.49958520000000001</v>
      </c>
      <c r="AF59" s="840">
        <v>0.50041480000000005</v>
      </c>
      <c r="AG59" s="354">
        <f t="shared" si="8"/>
        <v>0</v>
      </c>
      <c r="AH59" s="335"/>
      <c r="AI59" s="570">
        <v>20.792310000000001</v>
      </c>
      <c r="AJ59" s="571">
        <v>21.054559999999999</v>
      </c>
      <c r="AK59" s="807">
        <v>20.845459999999999</v>
      </c>
      <c r="AL59" s="808">
        <v>21.219480000000001</v>
      </c>
      <c r="AM59" s="840">
        <v>0.43655959999999999</v>
      </c>
      <c r="AN59" s="840">
        <v>0.56344050000000001</v>
      </c>
      <c r="AO59" s="354"/>
      <c r="AP59" s="336"/>
    </row>
    <row r="60" spans="1:42" ht="11.45" customHeight="1">
      <c r="A60" s="656">
        <v>2013</v>
      </c>
      <c r="B60" s="873" t="s">
        <v>515</v>
      </c>
      <c r="C60" s="82" t="s">
        <v>612</v>
      </c>
      <c r="D60" s="82" t="s">
        <v>20</v>
      </c>
      <c r="E60" s="82" t="s">
        <v>613</v>
      </c>
      <c r="F60" s="506" t="s">
        <v>630</v>
      </c>
      <c r="G60" s="124">
        <v>26.886189999999999</v>
      </c>
      <c r="H60" s="125"/>
      <c r="I60" s="331">
        <v>27.089729999999999</v>
      </c>
      <c r="J60" s="315">
        <v>26.67183</v>
      </c>
      <c r="K60" s="314">
        <v>0.51758095884913413</v>
      </c>
      <c r="L60" s="314">
        <v>0.48238147539684872</v>
      </c>
      <c r="M60" s="329"/>
      <c r="N60" s="336"/>
      <c r="O60" s="125">
        <v>25.282869999999999</v>
      </c>
      <c r="P60" s="332">
        <v>25.717870000000001</v>
      </c>
      <c r="Q60" s="318">
        <v>24.83633</v>
      </c>
      <c r="R60" s="314">
        <v>0.51526033239106162</v>
      </c>
      <c r="S60" s="314">
        <v>0.48473966760893844</v>
      </c>
      <c r="T60" s="776"/>
      <c r="U60" s="651">
        <v>2013</v>
      </c>
      <c r="V60" s="87" t="s">
        <v>515</v>
      </c>
      <c r="W60" s="82" t="s">
        <v>612</v>
      </c>
      <c r="X60" s="82" t="s">
        <v>20</v>
      </c>
      <c r="Y60" s="82" t="s">
        <v>613</v>
      </c>
      <c r="Z60" s="506" t="s">
        <v>630</v>
      </c>
      <c r="AA60" s="124">
        <v>28.916160000000001</v>
      </c>
      <c r="AB60" s="125"/>
      <c r="AC60" s="324">
        <v>28.251449999999998</v>
      </c>
      <c r="AD60" s="320">
        <v>29.721820000000001</v>
      </c>
      <c r="AE60" s="314">
        <v>0.53107990038167663</v>
      </c>
      <c r="AF60" s="314">
        <v>0.46892009961832343</v>
      </c>
      <c r="AG60" s="329"/>
      <c r="AH60" s="335"/>
      <c r="AI60" s="124">
        <v>35.583440000000003</v>
      </c>
      <c r="AJ60" s="125"/>
      <c r="AK60" s="324">
        <v>35.570430000000002</v>
      </c>
      <c r="AL60" s="320">
        <v>35.626139999999999</v>
      </c>
      <c r="AM60" s="314">
        <v>0.50760369841912978</v>
      </c>
      <c r="AN60" s="314">
        <v>0.49207654219278513</v>
      </c>
      <c r="AO60" s="329"/>
      <c r="AP60" s="336"/>
    </row>
    <row r="61" spans="1:42" ht="11.45" customHeight="1">
      <c r="A61" s="662">
        <v>2002</v>
      </c>
      <c r="B61" s="874" t="s">
        <v>515</v>
      </c>
      <c r="C61" s="121" t="s">
        <v>440</v>
      </c>
      <c r="D61" s="121" t="s">
        <v>10</v>
      </c>
      <c r="E61" s="121" t="s">
        <v>54</v>
      </c>
      <c r="F61" s="507" t="s">
        <v>402</v>
      </c>
      <c r="G61" s="337">
        <v>25.403790000000001</v>
      </c>
      <c r="H61" s="338">
        <v>31.470490000000002</v>
      </c>
      <c r="I61" s="339">
        <v>25.668199999999999</v>
      </c>
      <c r="J61" s="340">
        <v>25.127770000000002</v>
      </c>
      <c r="K61" s="341">
        <v>0.4165724778991366</v>
      </c>
      <c r="L61" s="341">
        <v>0.39065327549714035</v>
      </c>
      <c r="M61" s="342">
        <f t="shared" ref="M61" si="9">1-SUM(K61:L61)</f>
        <v>0.192774246603723</v>
      </c>
      <c r="N61" s="343">
        <f>H61-G61</f>
        <v>6.0667000000000009</v>
      </c>
      <c r="O61" s="338">
        <v>23.672149999999998</v>
      </c>
      <c r="P61" s="344">
        <v>24.092739999999999</v>
      </c>
      <c r="Q61" s="345">
        <v>23.242760000000001</v>
      </c>
      <c r="R61" s="341">
        <v>0.51415186199817087</v>
      </c>
      <c r="S61" s="341">
        <v>0.48584813800182919</v>
      </c>
      <c r="T61" s="795"/>
      <c r="U61" s="121">
        <v>2002</v>
      </c>
      <c r="V61" s="91" t="s">
        <v>515</v>
      </c>
      <c r="W61" s="121" t="s">
        <v>440</v>
      </c>
      <c r="X61" s="121" t="s">
        <v>10</v>
      </c>
      <c r="Y61" s="121" t="s">
        <v>54</v>
      </c>
      <c r="Z61" s="507" t="s">
        <v>402</v>
      </c>
      <c r="AA61" s="337">
        <v>30.5457</v>
      </c>
      <c r="AB61" s="338"/>
      <c r="AC61" s="346">
        <v>30.29156</v>
      </c>
      <c r="AD61" s="347">
        <v>30.836829999999999</v>
      </c>
      <c r="AE61" s="341">
        <v>0.52947223340764826</v>
      </c>
      <c r="AF61" s="341">
        <v>0.47052809397067347</v>
      </c>
      <c r="AG61" s="342"/>
      <c r="AH61" s="809"/>
      <c r="AI61" s="337">
        <v>26.560759999999998</v>
      </c>
      <c r="AJ61" s="338"/>
      <c r="AK61" s="346">
        <v>25.860810000000001</v>
      </c>
      <c r="AL61" s="347">
        <v>27.224530000000001</v>
      </c>
      <c r="AM61" s="341">
        <v>0.47390624364664269</v>
      </c>
      <c r="AN61" s="341">
        <v>0.52609413284860829</v>
      </c>
      <c r="AO61" s="342"/>
      <c r="AP61" s="343"/>
    </row>
    <row r="62" spans="1:42" ht="11.45" customHeight="1">
      <c r="A62" s="663">
        <v>2013</v>
      </c>
      <c r="B62" s="873" t="s">
        <v>517</v>
      </c>
      <c r="C62" s="82" t="s">
        <v>441</v>
      </c>
      <c r="D62" s="82" t="s">
        <v>20</v>
      </c>
      <c r="E62" s="82" t="s">
        <v>55</v>
      </c>
      <c r="F62" s="506" t="s">
        <v>402</v>
      </c>
      <c r="G62" s="124">
        <v>26.34309</v>
      </c>
      <c r="H62" s="125"/>
      <c r="I62" s="331">
        <v>25.703690000000002</v>
      </c>
      <c r="J62" s="315">
        <v>27.128080000000001</v>
      </c>
      <c r="K62" s="314">
        <v>0.48128522508179566</v>
      </c>
      <c r="L62" s="314">
        <v>0.52184235030894255</v>
      </c>
      <c r="M62" s="329"/>
      <c r="N62" s="336"/>
      <c r="O62" s="125">
        <v>21.585229999999999</v>
      </c>
      <c r="P62" s="332">
        <v>19.923079999999999</v>
      </c>
      <c r="Q62" s="318">
        <v>23.123449999999998</v>
      </c>
      <c r="R62" s="314">
        <v>0.44362723955223088</v>
      </c>
      <c r="S62" s="314">
        <v>0.55637257513586835</v>
      </c>
      <c r="T62" s="776"/>
      <c r="U62" s="82">
        <v>2013</v>
      </c>
      <c r="V62" s="87" t="s">
        <v>517</v>
      </c>
      <c r="W62" s="82" t="s">
        <v>441</v>
      </c>
      <c r="X62" s="82" t="s">
        <v>20</v>
      </c>
      <c r="Y62" s="82" t="s">
        <v>55</v>
      </c>
      <c r="Z62" s="506" t="s">
        <v>402</v>
      </c>
      <c r="AA62" s="124">
        <v>33.775620000000004</v>
      </c>
      <c r="AB62" s="125">
        <v>33.969110000000001</v>
      </c>
      <c r="AC62" s="324">
        <v>33.910989999999998</v>
      </c>
      <c r="AD62" s="320">
        <v>34.032850000000003</v>
      </c>
      <c r="AE62" s="314">
        <v>0.52212436534251261</v>
      </c>
      <c r="AF62" s="314">
        <v>0.47787563465748734</v>
      </c>
      <c r="AG62" s="329"/>
      <c r="AH62" s="335">
        <f>AB62-AA62</f>
        <v>0.19348999999999705</v>
      </c>
      <c r="AI62" s="124">
        <v>29.120470000000001</v>
      </c>
      <c r="AJ62" s="125">
        <v>29.183409999999999</v>
      </c>
      <c r="AK62" s="324">
        <v>29.55678</v>
      </c>
      <c r="AL62" s="320">
        <v>28.871839999999999</v>
      </c>
      <c r="AM62" s="314">
        <v>0.46070798443362171</v>
      </c>
      <c r="AN62" s="314">
        <v>0.53929201556637829</v>
      </c>
      <c r="AO62" s="329"/>
      <c r="AP62" s="336">
        <f t="shared" si="4"/>
        <v>6.2939999999997553E-2</v>
      </c>
    </row>
    <row r="63" spans="1:42" ht="11.25" customHeight="1">
      <c r="A63" s="663">
        <v>2010</v>
      </c>
      <c r="B63" s="873" t="s">
        <v>517</v>
      </c>
      <c r="C63" s="82" t="s">
        <v>441</v>
      </c>
      <c r="D63" s="82" t="s">
        <v>4</v>
      </c>
      <c r="E63" s="82" t="s">
        <v>56</v>
      </c>
      <c r="F63" s="506" t="s">
        <v>402</v>
      </c>
      <c r="G63" s="124">
        <v>26.493749999999999</v>
      </c>
      <c r="H63" s="125"/>
      <c r="I63" s="331">
        <v>25.838149999999999</v>
      </c>
      <c r="J63" s="315">
        <v>27.03171</v>
      </c>
      <c r="K63" s="314">
        <v>0.48130143901863653</v>
      </c>
      <c r="L63" s="314">
        <v>0.51677093654163719</v>
      </c>
      <c r="M63" s="329"/>
      <c r="N63" s="336"/>
      <c r="O63" s="125">
        <v>21.73967</v>
      </c>
      <c r="P63" s="332">
        <v>20.36872</v>
      </c>
      <c r="Q63" s="318">
        <v>23.01998</v>
      </c>
      <c r="R63" s="314">
        <v>0.45245332610844596</v>
      </c>
      <c r="S63" s="314">
        <v>0.54754694988470387</v>
      </c>
      <c r="T63" s="776"/>
      <c r="U63" s="82">
        <v>2010</v>
      </c>
      <c r="V63" s="87" t="s">
        <v>517</v>
      </c>
      <c r="W63" s="82" t="s">
        <v>441</v>
      </c>
      <c r="X63" s="82" t="s">
        <v>4</v>
      </c>
      <c r="Y63" s="82" t="s">
        <v>56</v>
      </c>
      <c r="Z63" s="506" t="s">
        <v>402</v>
      </c>
      <c r="AA63" s="124">
        <v>33.392800000000001</v>
      </c>
      <c r="AB63" s="125">
        <v>33.337879999999998</v>
      </c>
      <c r="AC63" s="324">
        <v>33.14705</v>
      </c>
      <c r="AD63" s="320">
        <v>33.543439999999997</v>
      </c>
      <c r="AE63" s="314">
        <v>0.51562306901338661</v>
      </c>
      <c r="AF63" s="314">
        <v>0.48437693098661344</v>
      </c>
      <c r="AG63" s="329"/>
      <c r="AH63" s="335">
        <f>AB63-AA63</f>
        <v>-5.4920000000002744E-2</v>
      </c>
      <c r="AI63" s="124">
        <v>29.935099999999998</v>
      </c>
      <c r="AJ63" s="125"/>
      <c r="AK63" s="324">
        <v>31.130610000000001</v>
      </c>
      <c r="AL63" s="320">
        <v>28.99173</v>
      </c>
      <c r="AM63" s="314">
        <v>0.47032647337922368</v>
      </c>
      <c r="AN63" s="314">
        <v>0.52967319284095693</v>
      </c>
      <c r="AO63" s="329"/>
      <c r="AP63" s="336"/>
    </row>
    <row r="64" spans="1:42" ht="11.45" customHeight="1">
      <c r="A64" s="663">
        <v>2007</v>
      </c>
      <c r="B64" s="873" t="s">
        <v>517</v>
      </c>
      <c r="C64" s="82" t="s">
        <v>441</v>
      </c>
      <c r="D64" s="82" t="s">
        <v>6</v>
      </c>
      <c r="E64" s="82" t="s">
        <v>57</v>
      </c>
      <c r="F64" s="506" t="s">
        <v>402</v>
      </c>
      <c r="G64" s="124">
        <v>28.378309999999999</v>
      </c>
      <c r="H64" s="125"/>
      <c r="I64" s="331">
        <v>28.406230000000001</v>
      </c>
      <c r="J64" s="315">
        <v>28.496179999999999</v>
      </c>
      <c r="K64" s="314">
        <v>0.49319955980465363</v>
      </c>
      <c r="L64" s="314">
        <v>0.50939256072683681</v>
      </c>
      <c r="M64" s="329"/>
      <c r="N64" s="336"/>
      <c r="O64" s="125">
        <v>22.874659999999999</v>
      </c>
      <c r="P64" s="332">
        <v>22.095310000000001</v>
      </c>
      <c r="Q64" s="318">
        <v>23.60145</v>
      </c>
      <c r="R64" s="314">
        <v>0.4661109717040603</v>
      </c>
      <c r="S64" s="314">
        <v>0.53388859113097198</v>
      </c>
      <c r="T64" s="776"/>
      <c r="U64" s="82">
        <v>2007</v>
      </c>
      <c r="V64" s="87" t="s">
        <v>517</v>
      </c>
      <c r="W64" s="82" t="s">
        <v>441</v>
      </c>
      <c r="X64" s="82" t="s">
        <v>6</v>
      </c>
      <c r="Y64" s="82" t="s">
        <v>57</v>
      </c>
      <c r="Z64" s="506" t="s">
        <v>402</v>
      </c>
      <c r="AA64" s="124">
        <v>36.243029999999997</v>
      </c>
      <c r="AB64" s="125">
        <v>36.433120000000002</v>
      </c>
      <c r="AC64" s="324">
        <v>36.956589999999998</v>
      </c>
      <c r="AD64" s="320">
        <v>35.882210000000001</v>
      </c>
      <c r="AE64" s="314">
        <v>0.52013689741641667</v>
      </c>
      <c r="AF64" s="314">
        <v>0.47986337705911541</v>
      </c>
      <c r="AG64" s="329"/>
      <c r="AH64" s="335">
        <f>AB64-AA64</f>
        <v>0.19009000000000498</v>
      </c>
      <c r="AI64" s="124">
        <v>31.667560000000002</v>
      </c>
      <c r="AJ64" s="125">
        <v>31.882529999999999</v>
      </c>
      <c r="AK64" s="324">
        <v>32.093060000000001</v>
      </c>
      <c r="AL64" s="320">
        <v>31.697330000000001</v>
      </c>
      <c r="AM64" s="314">
        <v>0.47108212554022533</v>
      </c>
      <c r="AN64" s="314">
        <v>0.52891787445977467</v>
      </c>
      <c r="AO64" s="329"/>
      <c r="AP64" s="336">
        <f t="shared" si="4"/>
        <v>0.21496999999999744</v>
      </c>
    </row>
    <row r="65" spans="1:42" ht="11.45" customHeight="1">
      <c r="A65" s="662">
        <v>2004</v>
      </c>
      <c r="B65" s="874" t="s">
        <v>517</v>
      </c>
      <c r="C65" s="121" t="s">
        <v>441</v>
      </c>
      <c r="D65" s="121" t="s">
        <v>8</v>
      </c>
      <c r="E65" s="121" t="s">
        <v>59</v>
      </c>
      <c r="F65" s="507" t="s">
        <v>313</v>
      </c>
      <c r="G65" s="337">
        <v>26.495539999999998</v>
      </c>
      <c r="H65" s="338"/>
      <c r="I65" s="339">
        <v>26.504110000000001</v>
      </c>
      <c r="J65" s="340">
        <v>26.217600000000001</v>
      </c>
      <c r="K65" s="341">
        <v>0.48417469506188587</v>
      </c>
      <c r="L65" s="341">
        <v>0.51056932600732052</v>
      </c>
      <c r="M65" s="342"/>
      <c r="N65" s="343"/>
      <c r="O65" s="338">
        <v>21.775639999999999</v>
      </c>
      <c r="P65" s="344">
        <v>20.72495</v>
      </c>
      <c r="Q65" s="345">
        <v>22.69848</v>
      </c>
      <c r="R65" s="341">
        <v>0.44504900889250559</v>
      </c>
      <c r="S65" s="341">
        <v>0.55495085333886862</v>
      </c>
      <c r="T65" s="795"/>
      <c r="U65" s="121">
        <v>2004</v>
      </c>
      <c r="V65" s="91" t="s">
        <v>517</v>
      </c>
      <c r="W65" s="121" t="s">
        <v>441</v>
      </c>
      <c r="X65" s="121" t="s">
        <v>8</v>
      </c>
      <c r="Y65" s="121" t="s">
        <v>59</v>
      </c>
      <c r="Z65" s="507" t="s">
        <v>313</v>
      </c>
      <c r="AA65" s="337">
        <v>32.575760000000002</v>
      </c>
      <c r="AB65" s="338">
        <v>32.529420000000002</v>
      </c>
      <c r="AC65" s="346">
        <v>33.914200000000001</v>
      </c>
      <c r="AD65" s="347">
        <v>31.09526</v>
      </c>
      <c r="AE65" s="341">
        <v>0.53041585125095991</v>
      </c>
      <c r="AF65" s="341">
        <v>0.46958414874904009</v>
      </c>
      <c r="AG65" s="342"/>
      <c r="AH65" s="348">
        <f>AB65-AA65</f>
        <v>-4.6340000000000714E-2</v>
      </c>
      <c r="AI65" s="337">
        <v>29.061209999999999</v>
      </c>
      <c r="AJ65" s="338"/>
      <c r="AK65" s="346">
        <v>28.179320000000001</v>
      </c>
      <c r="AL65" s="347">
        <v>29.905190000000001</v>
      </c>
      <c r="AM65" s="341">
        <v>0.46236853823631058</v>
      </c>
      <c r="AN65" s="341">
        <v>0.53763146176368948</v>
      </c>
      <c r="AO65" s="342"/>
      <c r="AP65" s="343"/>
    </row>
    <row r="66" spans="1:42" ht="11.45" customHeight="1">
      <c r="A66" s="663">
        <v>2013</v>
      </c>
      <c r="B66" s="873" t="s">
        <v>518</v>
      </c>
      <c r="C66" s="82" t="s">
        <v>442</v>
      </c>
      <c r="D66" s="82" t="s">
        <v>20</v>
      </c>
      <c r="E66" s="82" t="s">
        <v>60</v>
      </c>
      <c r="F66" s="506" t="s">
        <v>313</v>
      </c>
      <c r="G66" s="124">
        <v>11.348470000000001</v>
      </c>
      <c r="H66" s="125"/>
      <c r="I66" s="331">
        <v>9.5037529999999997</v>
      </c>
      <c r="J66" s="315">
        <v>13.128489999999999</v>
      </c>
      <c r="K66" s="314">
        <v>0.4112492697253462</v>
      </c>
      <c r="L66" s="314">
        <v>0.58875090650986428</v>
      </c>
      <c r="M66" s="329"/>
      <c r="N66" s="336"/>
      <c r="O66" s="125">
        <v>9.474513</v>
      </c>
      <c r="P66" s="332">
        <v>7.9324139999999996</v>
      </c>
      <c r="Q66" s="318">
        <v>10.99511</v>
      </c>
      <c r="R66" s="314">
        <v>0.41567899057186369</v>
      </c>
      <c r="S66" s="314">
        <v>0.58432100942813636</v>
      </c>
      <c r="T66" s="776"/>
      <c r="U66" s="82">
        <v>2013</v>
      </c>
      <c r="V66" s="87" t="s">
        <v>518</v>
      </c>
      <c r="W66" s="82" t="s">
        <v>442</v>
      </c>
      <c r="X66" s="82" t="s">
        <v>20</v>
      </c>
      <c r="Y66" s="82" t="s">
        <v>60</v>
      </c>
      <c r="Z66" s="506" t="s">
        <v>313</v>
      </c>
      <c r="AA66" s="124">
        <v>16.75676</v>
      </c>
      <c r="AB66" s="125"/>
      <c r="AC66" s="324">
        <v>17.6419</v>
      </c>
      <c r="AD66" s="320">
        <v>15.75182</v>
      </c>
      <c r="AE66" s="314">
        <v>0.55977444326946257</v>
      </c>
      <c r="AF66" s="314">
        <v>0.4402253180209062</v>
      </c>
      <c r="AG66" s="329"/>
      <c r="AH66" s="335"/>
      <c r="AI66" s="124">
        <v>12.722049999999999</v>
      </c>
      <c r="AJ66" s="125"/>
      <c r="AK66" s="324">
        <v>5.7696079999999998</v>
      </c>
      <c r="AL66" s="320">
        <v>17.930029999999999</v>
      </c>
      <c r="AM66" s="314">
        <v>0.19422703102094399</v>
      </c>
      <c r="AN66" s="314">
        <v>0.80577344060116096</v>
      </c>
      <c r="AO66" s="329"/>
      <c r="AP66" s="336"/>
    </row>
    <row r="67" spans="1:42" ht="11.45" customHeight="1">
      <c r="A67" s="663">
        <v>2010</v>
      </c>
      <c r="B67" s="873" t="s">
        <v>518</v>
      </c>
      <c r="C67" s="82" t="s">
        <v>442</v>
      </c>
      <c r="D67" s="82" t="s">
        <v>4</v>
      </c>
      <c r="E67" s="82" t="s">
        <v>61</v>
      </c>
      <c r="F67" s="506" t="s">
        <v>313</v>
      </c>
      <c r="G67" s="124">
        <v>11.335800000000001</v>
      </c>
      <c r="H67" s="125"/>
      <c r="I67" s="331">
        <v>9.4658090000000001</v>
      </c>
      <c r="J67" s="315">
        <v>13.147270000000001</v>
      </c>
      <c r="K67" s="314">
        <v>0.41088127878050068</v>
      </c>
      <c r="L67" s="314">
        <v>0.58911898586778166</v>
      </c>
      <c r="M67" s="329"/>
      <c r="N67" s="336"/>
      <c r="O67" s="125">
        <v>9.6738049999999998</v>
      </c>
      <c r="P67" s="332">
        <v>8.3914969999999993</v>
      </c>
      <c r="Q67" s="318">
        <v>10.943099999999999</v>
      </c>
      <c r="R67" s="314">
        <v>0.43151055866848675</v>
      </c>
      <c r="S67" s="314">
        <v>0.56848944133151336</v>
      </c>
      <c r="T67" s="776"/>
      <c r="U67" s="82">
        <v>2010</v>
      </c>
      <c r="V67" s="87" t="s">
        <v>518</v>
      </c>
      <c r="W67" s="82" t="s">
        <v>442</v>
      </c>
      <c r="X67" s="82" t="s">
        <v>4</v>
      </c>
      <c r="Y67" s="82" t="s">
        <v>61</v>
      </c>
      <c r="Z67" s="506" t="s">
        <v>313</v>
      </c>
      <c r="AA67" s="124">
        <v>16.845099999999999</v>
      </c>
      <c r="AB67" s="125"/>
      <c r="AC67" s="324">
        <v>17.075949999999999</v>
      </c>
      <c r="AD67" s="320">
        <v>16.585460000000001</v>
      </c>
      <c r="AE67" s="314">
        <v>0.53659188725504758</v>
      </c>
      <c r="AF67" s="314">
        <v>0.46340787528717553</v>
      </c>
      <c r="AG67" s="329"/>
      <c r="AH67" s="335"/>
      <c r="AI67" s="124">
        <v>12.14601</v>
      </c>
      <c r="AJ67" s="125"/>
      <c r="AK67" s="324">
        <v>3.845685</v>
      </c>
      <c r="AL67" s="320">
        <v>18.273299999999999</v>
      </c>
      <c r="AM67" s="314">
        <v>0.13446638031748698</v>
      </c>
      <c r="AN67" s="314">
        <v>0.86553361968251297</v>
      </c>
      <c r="AO67" s="329"/>
      <c r="AP67" s="336"/>
    </row>
    <row r="68" spans="1:42" ht="11.45" customHeight="1">
      <c r="A68" s="663">
        <v>2007</v>
      </c>
      <c r="B68" s="873" t="s">
        <v>518</v>
      </c>
      <c r="C68" s="82" t="s">
        <v>442</v>
      </c>
      <c r="D68" s="82" t="s">
        <v>6</v>
      </c>
      <c r="E68" s="82" t="s">
        <v>62</v>
      </c>
      <c r="F68" s="506" t="s">
        <v>313</v>
      </c>
      <c r="G68" s="124">
        <v>10.82522</v>
      </c>
      <c r="H68" s="125"/>
      <c r="I68" s="331">
        <v>8.8392320000000009</v>
      </c>
      <c r="J68" s="315">
        <v>12.71607</v>
      </c>
      <c r="K68" s="314">
        <v>0.39825102861650852</v>
      </c>
      <c r="L68" s="314">
        <v>0.60174924851411793</v>
      </c>
      <c r="M68" s="329"/>
      <c r="N68" s="336"/>
      <c r="O68" s="125">
        <v>8.7986909999999998</v>
      </c>
      <c r="P68" s="332">
        <v>7.2306850000000003</v>
      </c>
      <c r="Q68" s="318">
        <v>10.329929999999999</v>
      </c>
      <c r="R68" s="314">
        <v>0.40602062284037477</v>
      </c>
      <c r="S68" s="314">
        <v>0.59397937715962523</v>
      </c>
      <c r="T68" s="776"/>
      <c r="U68" s="82">
        <v>2007</v>
      </c>
      <c r="V68" s="87" t="s">
        <v>518</v>
      </c>
      <c r="W68" s="82" t="s">
        <v>442</v>
      </c>
      <c r="X68" s="82" t="s">
        <v>6</v>
      </c>
      <c r="Y68" s="82" t="s">
        <v>62</v>
      </c>
      <c r="Z68" s="506" t="s">
        <v>313</v>
      </c>
      <c r="AA68" s="124">
        <v>14.34801</v>
      </c>
      <c r="AB68" s="125"/>
      <c r="AC68" s="324">
        <v>15.0709</v>
      </c>
      <c r="AD68" s="320">
        <v>13.56382</v>
      </c>
      <c r="AE68" s="314">
        <v>0.54655586384453314</v>
      </c>
      <c r="AF68" s="314">
        <v>0.45344434524369581</v>
      </c>
      <c r="AG68" s="329"/>
      <c r="AH68" s="335"/>
      <c r="AI68" s="124">
        <v>15.848039999999999</v>
      </c>
      <c r="AJ68" s="125"/>
      <c r="AK68" s="324">
        <v>7.8990070000000001</v>
      </c>
      <c r="AL68" s="320">
        <v>21.525749999999999</v>
      </c>
      <c r="AM68" s="314">
        <v>0.20767205282167386</v>
      </c>
      <c r="AN68" s="314">
        <v>0.79232826267475354</v>
      </c>
      <c r="AO68" s="329"/>
      <c r="AP68" s="336"/>
    </row>
    <row r="69" spans="1:42" ht="11.45" customHeight="1">
      <c r="A69" s="663">
        <v>2004</v>
      </c>
      <c r="B69" s="873" t="s">
        <v>518</v>
      </c>
      <c r="C69" s="82" t="s">
        <v>442</v>
      </c>
      <c r="D69" s="82" t="s">
        <v>8</v>
      </c>
      <c r="E69" s="82" t="s">
        <v>63</v>
      </c>
      <c r="F69" s="506" t="s">
        <v>313</v>
      </c>
      <c r="G69" s="124">
        <v>11.515140000000001</v>
      </c>
      <c r="H69" s="125"/>
      <c r="I69" s="331">
        <v>10.14851</v>
      </c>
      <c r="J69" s="315">
        <v>12.813800000000001</v>
      </c>
      <c r="K69" s="314">
        <v>0.42942126626337151</v>
      </c>
      <c r="L69" s="314">
        <v>0.57057864689443638</v>
      </c>
      <c r="M69" s="329"/>
      <c r="N69" s="336"/>
      <c r="O69" s="125">
        <v>9.9358830000000005</v>
      </c>
      <c r="P69" s="332">
        <v>8.9251290000000001</v>
      </c>
      <c r="Q69" s="318">
        <v>10.94398</v>
      </c>
      <c r="R69" s="314">
        <v>0.44854513685396658</v>
      </c>
      <c r="S69" s="314">
        <v>0.55145476250072589</v>
      </c>
      <c r="T69" s="776"/>
      <c r="U69" s="82">
        <v>2004</v>
      </c>
      <c r="V69" s="87" t="s">
        <v>518</v>
      </c>
      <c r="W69" s="82" t="s">
        <v>442</v>
      </c>
      <c r="X69" s="82" t="s">
        <v>8</v>
      </c>
      <c r="Y69" s="82" t="s">
        <v>63</v>
      </c>
      <c r="Z69" s="506" t="s">
        <v>313</v>
      </c>
      <c r="AA69" s="124">
        <v>17.880960000000002</v>
      </c>
      <c r="AB69" s="125"/>
      <c r="AC69" s="324">
        <v>17.914149999999999</v>
      </c>
      <c r="AD69" s="320">
        <v>17.846900000000002</v>
      </c>
      <c r="AE69" s="314">
        <v>0.50742862799312782</v>
      </c>
      <c r="AF69" s="314">
        <v>0.49257142793228104</v>
      </c>
      <c r="AG69" s="329"/>
      <c r="AH69" s="335"/>
      <c r="AI69" s="124">
        <v>10.486789999999999</v>
      </c>
      <c r="AJ69" s="125"/>
      <c r="AK69" s="324">
        <v>4.2430589999999997</v>
      </c>
      <c r="AL69" s="320">
        <v>14.708449999999999</v>
      </c>
      <c r="AM69" s="314">
        <v>0.16321648473937211</v>
      </c>
      <c r="AN69" s="314">
        <v>0.836783896692887</v>
      </c>
      <c r="AO69" s="329"/>
      <c r="AP69" s="336"/>
    </row>
    <row r="70" spans="1:42" ht="11.45" customHeight="1">
      <c r="A70" s="663">
        <v>2002</v>
      </c>
      <c r="B70" s="873" t="s">
        <v>518</v>
      </c>
      <c r="C70" s="82" t="s">
        <v>442</v>
      </c>
      <c r="D70" s="82" t="s">
        <v>10</v>
      </c>
      <c r="E70" s="82" t="s">
        <v>64</v>
      </c>
      <c r="F70" s="506" t="s">
        <v>313</v>
      </c>
      <c r="G70" s="124">
        <v>9.7900469999999995</v>
      </c>
      <c r="H70" s="125"/>
      <c r="I70" s="331">
        <v>8.0225650000000002</v>
      </c>
      <c r="J70" s="315">
        <v>11.398820000000001</v>
      </c>
      <c r="K70" s="314">
        <v>0.39046972910344557</v>
      </c>
      <c r="L70" s="314">
        <v>0.60953016875199895</v>
      </c>
      <c r="M70" s="329"/>
      <c r="N70" s="336"/>
      <c r="O70" s="125">
        <v>7.9450440000000002</v>
      </c>
      <c r="P70" s="332">
        <v>6.5050749999999997</v>
      </c>
      <c r="Q70" s="318">
        <v>9.3003359999999997</v>
      </c>
      <c r="R70" s="314">
        <v>0.39697791478561978</v>
      </c>
      <c r="S70" s="314">
        <v>0.60302208521438017</v>
      </c>
      <c r="T70" s="776"/>
      <c r="U70" s="82">
        <v>2002</v>
      </c>
      <c r="V70" s="87" t="s">
        <v>518</v>
      </c>
      <c r="W70" s="82" t="s">
        <v>442</v>
      </c>
      <c r="X70" s="82" t="s">
        <v>10</v>
      </c>
      <c r="Y70" s="82" t="s">
        <v>64</v>
      </c>
      <c r="Z70" s="506" t="s">
        <v>313</v>
      </c>
      <c r="AA70" s="124">
        <v>15.843299999999999</v>
      </c>
      <c r="AB70" s="125"/>
      <c r="AC70" s="324">
        <v>15.10877</v>
      </c>
      <c r="AD70" s="320">
        <v>16.582470000000001</v>
      </c>
      <c r="AE70" s="314">
        <v>0.47831487127050554</v>
      </c>
      <c r="AF70" s="314">
        <v>0.52168544432031205</v>
      </c>
      <c r="AG70" s="329"/>
      <c r="AH70" s="335"/>
      <c r="AI70" s="124">
        <v>9.5143590000000007</v>
      </c>
      <c r="AJ70" s="125"/>
      <c r="AK70" s="324">
        <v>3.143837</v>
      </c>
      <c r="AL70" s="320">
        <v>13.660679999999999</v>
      </c>
      <c r="AM70" s="314">
        <v>0.13027414668712836</v>
      </c>
      <c r="AN70" s="314">
        <v>0.86972574820857618</v>
      </c>
      <c r="AO70" s="329"/>
      <c r="AP70" s="336"/>
    </row>
    <row r="71" spans="1:42" ht="11.45" customHeight="1">
      <c r="A71" s="663">
        <v>1996</v>
      </c>
      <c r="B71" s="873" t="s">
        <v>518</v>
      </c>
      <c r="C71" s="82" t="s">
        <v>442</v>
      </c>
      <c r="D71" s="82" t="s">
        <v>12</v>
      </c>
      <c r="E71" s="82" t="s">
        <v>65</v>
      </c>
      <c r="F71" s="506" t="s">
        <v>313</v>
      </c>
      <c r="G71" s="548">
        <v>10.49713</v>
      </c>
      <c r="H71" s="549"/>
      <c r="I71" s="331">
        <v>7.9891699999999997</v>
      </c>
      <c r="J71" s="315">
        <v>12.86012</v>
      </c>
      <c r="K71" s="810">
        <v>0.36921444242378632</v>
      </c>
      <c r="L71" s="810">
        <v>0.63078555757621368</v>
      </c>
      <c r="M71" s="329"/>
      <c r="N71" s="336"/>
      <c r="O71" s="549">
        <v>7.424029</v>
      </c>
      <c r="P71" s="332">
        <v>5.9072560000000003</v>
      </c>
      <c r="Q71" s="318">
        <v>8.8808430000000005</v>
      </c>
      <c r="R71" s="810">
        <v>0.38982485116908888</v>
      </c>
      <c r="S71" s="810">
        <v>0.61017528352866079</v>
      </c>
      <c r="T71" s="776"/>
      <c r="U71" s="82">
        <v>1996</v>
      </c>
      <c r="V71" s="87" t="s">
        <v>518</v>
      </c>
      <c r="W71" s="82" t="s">
        <v>442</v>
      </c>
      <c r="X71" s="82" t="s">
        <v>12</v>
      </c>
      <c r="Y71" s="82" t="s">
        <v>65</v>
      </c>
      <c r="Z71" s="506" t="s">
        <v>313</v>
      </c>
      <c r="AA71" s="548">
        <v>12.12419</v>
      </c>
      <c r="AB71" s="549"/>
      <c r="AC71" s="324">
        <v>12.19347</v>
      </c>
      <c r="AD71" s="320">
        <v>12.0497</v>
      </c>
      <c r="AE71" s="810">
        <v>0.52107398514869852</v>
      </c>
      <c r="AF71" s="810">
        <v>0.47892584989182779</v>
      </c>
      <c r="AG71" s="329"/>
      <c r="AH71" s="335"/>
      <c r="AI71" s="548">
        <v>22.111560000000001</v>
      </c>
      <c r="AJ71" s="549"/>
      <c r="AK71" s="324">
        <v>11.212899999999999</v>
      </c>
      <c r="AL71" s="320">
        <v>29.75386</v>
      </c>
      <c r="AM71" s="810">
        <v>0.20902134449129775</v>
      </c>
      <c r="AN71" s="810">
        <v>0.79097856505827713</v>
      </c>
      <c r="AO71" s="329"/>
      <c r="AP71" s="336"/>
    </row>
    <row r="72" spans="1:42" ht="11.45" customHeight="1">
      <c r="A72" s="662">
        <v>1992</v>
      </c>
      <c r="B72" s="874" t="s">
        <v>518</v>
      </c>
      <c r="C72" s="121" t="s">
        <v>442</v>
      </c>
      <c r="D72" s="121" t="s">
        <v>14</v>
      </c>
      <c r="E72" s="121" t="s">
        <v>66</v>
      </c>
      <c r="F72" s="507" t="s">
        <v>313</v>
      </c>
      <c r="G72" s="551">
        <v>6.8219700000000003</v>
      </c>
      <c r="H72" s="552"/>
      <c r="I72" s="339">
        <v>4.5929099999999998</v>
      </c>
      <c r="J72" s="340">
        <v>8.8568180000000005</v>
      </c>
      <c r="K72" s="811">
        <v>0.3212937025521953</v>
      </c>
      <c r="L72" s="811">
        <v>0.6787064440330286</v>
      </c>
      <c r="M72" s="342"/>
      <c r="N72" s="343"/>
      <c r="O72" s="552">
        <v>4.6795999999999998</v>
      </c>
      <c r="P72" s="344">
        <v>3.316271</v>
      </c>
      <c r="Q72" s="345">
        <v>5.9533339999999999</v>
      </c>
      <c r="R72" s="811">
        <v>0.34229399948713568</v>
      </c>
      <c r="S72" s="811">
        <v>0.65770600051286443</v>
      </c>
      <c r="T72" s="795"/>
      <c r="U72" s="121">
        <v>1992</v>
      </c>
      <c r="V72" s="91" t="s">
        <v>518</v>
      </c>
      <c r="W72" s="121" t="s">
        <v>442</v>
      </c>
      <c r="X72" s="121" t="s">
        <v>14</v>
      </c>
      <c r="Y72" s="121" t="s">
        <v>66</v>
      </c>
      <c r="Z72" s="507" t="s">
        <v>313</v>
      </c>
      <c r="AA72" s="551">
        <v>5.501906</v>
      </c>
      <c r="AB72" s="552"/>
      <c r="AC72" s="346">
        <v>5.5163149999999996</v>
      </c>
      <c r="AD72" s="347">
        <v>5.4872160000000001</v>
      </c>
      <c r="AE72" s="811">
        <v>0.50617949488777159</v>
      </c>
      <c r="AF72" s="811">
        <v>0.49382050511222836</v>
      </c>
      <c r="AG72" s="342"/>
      <c r="AH72" s="809"/>
      <c r="AI72" s="551">
        <v>19.528580000000002</v>
      </c>
      <c r="AJ72" s="552"/>
      <c r="AK72" s="346">
        <v>9.6496130000000004</v>
      </c>
      <c r="AL72" s="347">
        <v>26.000419999999998</v>
      </c>
      <c r="AM72" s="811">
        <v>0.19558150157359111</v>
      </c>
      <c r="AN72" s="811">
        <v>0.80441844721940858</v>
      </c>
      <c r="AO72" s="342"/>
      <c r="AP72" s="343"/>
    </row>
    <row r="73" spans="1:42" ht="11.45" customHeight="1">
      <c r="A73" s="663">
        <v>2013</v>
      </c>
      <c r="B73" s="873" t="s">
        <v>512</v>
      </c>
      <c r="C73" s="82" t="s">
        <v>443</v>
      </c>
      <c r="D73" s="82" t="s">
        <v>20</v>
      </c>
      <c r="E73" s="82" t="s">
        <v>67</v>
      </c>
      <c r="F73" s="506" t="s">
        <v>313</v>
      </c>
      <c r="G73" s="124">
        <v>12.400930000000001</v>
      </c>
      <c r="H73" s="125"/>
      <c r="I73" s="331">
        <v>11.97153</v>
      </c>
      <c r="J73" s="315">
        <v>12.824249999999999</v>
      </c>
      <c r="K73" s="314">
        <v>0.47924429861308787</v>
      </c>
      <c r="L73" s="314">
        <v>0.52075570138691207</v>
      </c>
      <c r="M73" s="329"/>
      <c r="N73" s="336"/>
      <c r="O73" s="125">
        <v>11.5123</v>
      </c>
      <c r="P73" s="332">
        <v>11.5967</v>
      </c>
      <c r="Q73" s="318">
        <v>11.42693</v>
      </c>
      <c r="R73" s="314">
        <v>0.50655194878521237</v>
      </c>
      <c r="S73" s="314">
        <v>0.49344813807840315</v>
      </c>
      <c r="T73" s="776"/>
      <c r="U73" s="82">
        <v>2013</v>
      </c>
      <c r="V73" s="87" t="s">
        <v>512</v>
      </c>
      <c r="W73" s="82" t="s">
        <v>443</v>
      </c>
      <c r="X73" s="82" t="s">
        <v>20</v>
      </c>
      <c r="Y73" s="82" t="s">
        <v>67</v>
      </c>
      <c r="Z73" s="506" t="s">
        <v>313</v>
      </c>
      <c r="AA73" s="124">
        <v>10.28815</v>
      </c>
      <c r="AB73" s="125"/>
      <c r="AC73" s="324">
        <v>10.122780000000001</v>
      </c>
      <c r="AD73" s="320">
        <v>10.462859999999999</v>
      </c>
      <c r="AE73" s="314">
        <v>0.50546949645951889</v>
      </c>
      <c r="AF73" s="314">
        <v>0.49453079513809572</v>
      </c>
      <c r="AG73" s="329"/>
      <c r="AH73" s="335"/>
      <c r="AI73" s="124">
        <v>17.746479999999998</v>
      </c>
      <c r="AJ73" s="125"/>
      <c r="AK73" s="324">
        <v>15.70861</v>
      </c>
      <c r="AL73" s="320">
        <v>19.4511</v>
      </c>
      <c r="AM73" s="314">
        <v>0.40317460138573963</v>
      </c>
      <c r="AN73" s="314">
        <v>0.59682539861426043</v>
      </c>
      <c r="AO73" s="329"/>
      <c r="AP73" s="336"/>
    </row>
    <row r="74" spans="1:42" ht="11.45" customHeight="1">
      <c r="A74" s="663">
        <v>2010</v>
      </c>
      <c r="B74" s="873" t="s">
        <v>512</v>
      </c>
      <c r="C74" s="82" t="s">
        <v>443</v>
      </c>
      <c r="D74" s="82" t="s">
        <v>4</v>
      </c>
      <c r="E74" s="82" t="s">
        <v>68</v>
      </c>
      <c r="F74" s="506" t="s">
        <v>313</v>
      </c>
      <c r="G74" s="124">
        <v>13.50615</v>
      </c>
      <c r="H74" s="125"/>
      <c r="I74" s="331">
        <v>12.65959</v>
      </c>
      <c r="J74" s="315">
        <v>14.331250000000001</v>
      </c>
      <c r="K74" s="314">
        <v>0.46264435090680911</v>
      </c>
      <c r="L74" s="314">
        <v>0.53735579717388005</v>
      </c>
      <c r="M74" s="329"/>
      <c r="N74" s="336"/>
      <c r="O74" s="125">
        <v>11.41567</v>
      </c>
      <c r="P74" s="332">
        <v>11.182460000000001</v>
      </c>
      <c r="Q74" s="318">
        <v>11.64913</v>
      </c>
      <c r="R74" s="314">
        <v>0.49005148186659214</v>
      </c>
      <c r="S74" s="314">
        <v>0.5099485181334078</v>
      </c>
      <c r="T74" s="776"/>
      <c r="U74" s="82">
        <v>2010</v>
      </c>
      <c r="V74" s="87" t="s">
        <v>512</v>
      </c>
      <c r="W74" s="82" t="s">
        <v>443</v>
      </c>
      <c r="X74" s="82" t="s">
        <v>4</v>
      </c>
      <c r="Y74" s="82" t="s">
        <v>68</v>
      </c>
      <c r="Z74" s="506" t="s">
        <v>313</v>
      </c>
      <c r="AA74" s="124">
        <v>11.123379999999999</v>
      </c>
      <c r="AB74" s="125"/>
      <c r="AC74" s="324">
        <v>11.14503</v>
      </c>
      <c r="AD74" s="320">
        <v>11.10055</v>
      </c>
      <c r="AE74" s="314">
        <v>0.51431893902752579</v>
      </c>
      <c r="AF74" s="314">
        <v>0.48568151047613234</v>
      </c>
      <c r="AG74" s="329"/>
      <c r="AH74" s="335"/>
      <c r="AI74" s="124">
        <v>24.00675</v>
      </c>
      <c r="AJ74" s="125"/>
      <c r="AK74" s="324">
        <v>20.822700000000001</v>
      </c>
      <c r="AL74" s="320">
        <v>26.556480000000001</v>
      </c>
      <c r="AM74" s="314">
        <v>0.3857065200412384</v>
      </c>
      <c r="AN74" s="314">
        <v>0.6142934799587616</v>
      </c>
      <c r="AO74" s="329"/>
      <c r="AP74" s="336"/>
    </row>
    <row r="75" spans="1:42" ht="11.45" customHeight="1">
      <c r="A75" s="663">
        <v>2007</v>
      </c>
      <c r="B75" s="873" t="s">
        <v>512</v>
      </c>
      <c r="C75" s="82" t="s">
        <v>443</v>
      </c>
      <c r="D75" s="82" t="s">
        <v>6</v>
      </c>
      <c r="E75" s="82" t="s">
        <v>69</v>
      </c>
      <c r="F75" s="506" t="s">
        <v>313</v>
      </c>
      <c r="G75" s="124">
        <v>13.74517</v>
      </c>
      <c r="H75" s="125"/>
      <c r="I75" s="331">
        <v>12.384980000000001</v>
      </c>
      <c r="J75" s="315">
        <v>15.080920000000001</v>
      </c>
      <c r="K75" s="314">
        <v>0.44643587529292111</v>
      </c>
      <c r="L75" s="314">
        <v>0.55356427021273658</v>
      </c>
      <c r="M75" s="329"/>
      <c r="N75" s="336"/>
      <c r="O75" s="125">
        <v>10.15901</v>
      </c>
      <c r="P75" s="332">
        <v>9.6304160000000003</v>
      </c>
      <c r="Q75" s="318">
        <v>10.69868</v>
      </c>
      <c r="R75" s="314">
        <v>0.47889567979557063</v>
      </c>
      <c r="S75" s="314">
        <v>0.52110471394358304</v>
      </c>
      <c r="T75" s="776"/>
      <c r="U75" s="82">
        <v>2007</v>
      </c>
      <c r="V75" s="87" t="s">
        <v>512</v>
      </c>
      <c r="W75" s="82" t="s">
        <v>443</v>
      </c>
      <c r="X75" s="82" t="s">
        <v>6</v>
      </c>
      <c r="Y75" s="82" t="s">
        <v>69</v>
      </c>
      <c r="Z75" s="506" t="s">
        <v>313</v>
      </c>
      <c r="AA75" s="124">
        <v>10.86422</v>
      </c>
      <c r="AB75" s="125"/>
      <c r="AC75" s="324">
        <v>10.76304</v>
      </c>
      <c r="AD75" s="320">
        <v>10.969860000000001</v>
      </c>
      <c r="AE75" s="314">
        <v>0.50600190349606322</v>
      </c>
      <c r="AF75" s="314">
        <v>0.49399828059446516</v>
      </c>
      <c r="AG75" s="329"/>
      <c r="AH75" s="335"/>
      <c r="AI75" s="124">
        <v>32.44594</v>
      </c>
      <c r="AJ75" s="125"/>
      <c r="AK75" s="324">
        <v>28.142209999999999</v>
      </c>
      <c r="AL75" s="320">
        <v>35.745820000000002</v>
      </c>
      <c r="AM75" s="314">
        <v>0.37642336760778078</v>
      </c>
      <c r="AN75" s="314">
        <v>0.62357663239221917</v>
      </c>
      <c r="AO75" s="329"/>
      <c r="AP75" s="336"/>
    </row>
    <row r="76" spans="1:42" ht="11.45" customHeight="1">
      <c r="A76" s="663">
        <v>2004</v>
      </c>
      <c r="B76" s="873" t="s">
        <v>512</v>
      </c>
      <c r="C76" s="82" t="s">
        <v>443</v>
      </c>
      <c r="D76" s="82" t="s">
        <v>8</v>
      </c>
      <c r="E76" s="82" t="s">
        <v>70</v>
      </c>
      <c r="F76" s="506" t="s">
        <v>313</v>
      </c>
      <c r="G76" s="124">
        <v>13.198040000000001</v>
      </c>
      <c r="H76" s="125"/>
      <c r="I76" s="331">
        <v>12.08723</v>
      </c>
      <c r="J76" s="315">
        <v>14.279339999999999</v>
      </c>
      <c r="K76" s="314">
        <v>0.45175510909195604</v>
      </c>
      <c r="L76" s="314">
        <v>0.54824481513921763</v>
      </c>
      <c r="M76" s="329"/>
      <c r="N76" s="336"/>
      <c r="O76" s="125">
        <v>9.8770319999999998</v>
      </c>
      <c r="P76" s="332">
        <v>9.5760260000000006</v>
      </c>
      <c r="Q76" s="318">
        <v>10.18252</v>
      </c>
      <c r="R76" s="314">
        <v>0.48834244943217764</v>
      </c>
      <c r="S76" s="314">
        <v>0.51165755056782247</v>
      </c>
      <c r="T76" s="776"/>
      <c r="U76" s="82">
        <v>2004</v>
      </c>
      <c r="V76" s="87" t="s">
        <v>512</v>
      </c>
      <c r="W76" s="82" t="s">
        <v>443</v>
      </c>
      <c r="X76" s="82" t="s">
        <v>8</v>
      </c>
      <c r="Y76" s="82" t="s">
        <v>70</v>
      </c>
      <c r="Z76" s="506" t="s">
        <v>313</v>
      </c>
      <c r="AA76" s="124">
        <v>10.48738</v>
      </c>
      <c r="AB76" s="125"/>
      <c r="AC76" s="324">
        <v>10.72606</v>
      </c>
      <c r="AD76" s="320">
        <v>10.23981</v>
      </c>
      <c r="AE76" s="314">
        <v>0.52072710247936094</v>
      </c>
      <c r="AF76" s="314">
        <v>0.4792726114625388</v>
      </c>
      <c r="AG76" s="329"/>
      <c r="AH76" s="335"/>
      <c r="AI76" s="124">
        <v>31.155650000000001</v>
      </c>
      <c r="AJ76" s="125"/>
      <c r="AK76" s="324">
        <v>26.96022</v>
      </c>
      <c r="AL76" s="320">
        <v>34.269179999999999</v>
      </c>
      <c r="AM76" s="314">
        <v>0.36862495245645654</v>
      </c>
      <c r="AN76" s="314">
        <v>0.63137472657447358</v>
      </c>
      <c r="AO76" s="329"/>
      <c r="AP76" s="336"/>
    </row>
    <row r="77" spans="1:42" ht="11.45" customHeight="1">
      <c r="A77" s="663">
        <v>2000</v>
      </c>
      <c r="B77" s="873" t="s">
        <v>512</v>
      </c>
      <c r="C77" s="82" t="s">
        <v>443</v>
      </c>
      <c r="D77" s="82" t="s">
        <v>10</v>
      </c>
      <c r="E77" s="82" t="s">
        <v>71</v>
      </c>
      <c r="F77" s="506" t="s">
        <v>313</v>
      </c>
      <c r="G77" s="124">
        <v>13.05711</v>
      </c>
      <c r="H77" s="125"/>
      <c r="I77" s="331">
        <v>11.512320000000001</v>
      </c>
      <c r="J77" s="315">
        <v>14.56607</v>
      </c>
      <c r="K77" s="314">
        <v>0.43567136985136828</v>
      </c>
      <c r="L77" s="314">
        <v>0.5643289364951356</v>
      </c>
      <c r="M77" s="329"/>
      <c r="N77" s="336"/>
      <c r="O77" s="125">
        <v>8.9329820000000009</v>
      </c>
      <c r="P77" s="332">
        <v>8.3852360000000008</v>
      </c>
      <c r="Q77" s="318">
        <v>9.4936249999999998</v>
      </c>
      <c r="R77" s="314">
        <v>0.47480214333802528</v>
      </c>
      <c r="S77" s="314">
        <v>0.52519796860667567</v>
      </c>
      <c r="T77" s="776"/>
      <c r="U77" s="82">
        <v>2000</v>
      </c>
      <c r="V77" s="87" t="s">
        <v>512</v>
      </c>
      <c r="W77" s="82" t="s">
        <v>443</v>
      </c>
      <c r="X77" s="82" t="s">
        <v>10</v>
      </c>
      <c r="Y77" s="82" t="s">
        <v>71</v>
      </c>
      <c r="Z77" s="506" t="s">
        <v>313</v>
      </c>
      <c r="AA77" s="124">
        <v>8.9093169999999997</v>
      </c>
      <c r="AB77" s="125"/>
      <c r="AC77" s="324">
        <v>8.9155130000000007</v>
      </c>
      <c r="AD77" s="320">
        <v>8.9028480000000005</v>
      </c>
      <c r="AE77" s="314">
        <v>0.51115074253166659</v>
      </c>
      <c r="AF77" s="314">
        <v>0.48884925746833341</v>
      </c>
      <c r="AG77" s="329"/>
      <c r="AH77" s="335"/>
      <c r="AI77" s="124">
        <v>36.903709999999997</v>
      </c>
      <c r="AJ77" s="125"/>
      <c r="AK77" s="324">
        <v>32.400069999999999</v>
      </c>
      <c r="AL77" s="320">
        <v>40.15701</v>
      </c>
      <c r="AM77" s="314">
        <v>0.36822259875768593</v>
      </c>
      <c r="AN77" s="314">
        <v>0.63177713026684856</v>
      </c>
      <c r="AO77" s="329"/>
      <c r="AP77" s="336"/>
    </row>
    <row r="78" spans="1:42" ht="11.45" customHeight="1">
      <c r="A78" s="663">
        <v>1995</v>
      </c>
      <c r="B78" s="873" t="s">
        <v>512</v>
      </c>
      <c r="C78" s="82" t="s">
        <v>443</v>
      </c>
      <c r="D78" s="82" t="s">
        <v>12</v>
      </c>
      <c r="E78" s="82" t="s">
        <v>72</v>
      </c>
      <c r="F78" s="506" t="s">
        <v>313</v>
      </c>
      <c r="G78" s="124">
        <v>12.016959999999999</v>
      </c>
      <c r="H78" s="125"/>
      <c r="I78" s="331">
        <v>10.49367</v>
      </c>
      <c r="J78" s="315">
        <v>13.501799999999999</v>
      </c>
      <c r="K78" s="314">
        <v>0.4310370509679653</v>
      </c>
      <c r="L78" s="314">
        <v>0.56896311546347833</v>
      </c>
      <c r="M78" s="329"/>
      <c r="N78" s="336"/>
      <c r="O78" s="125">
        <v>7.9347310000000002</v>
      </c>
      <c r="P78" s="332">
        <v>7.4667380000000003</v>
      </c>
      <c r="Q78" s="318">
        <v>8.4133999999999993</v>
      </c>
      <c r="R78" s="314">
        <v>0.47581650846134543</v>
      </c>
      <c r="S78" s="314">
        <v>0.52418349153865451</v>
      </c>
      <c r="T78" s="776"/>
      <c r="U78" s="82">
        <v>1995</v>
      </c>
      <c r="V78" s="87" t="s">
        <v>512</v>
      </c>
      <c r="W78" s="82" t="s">
        <v>443</v>
      </c>
      <c r="X78" s="82" t="s">
        <v>12</v>
      </c>
      <c r="Y78" s="82" t="s">
        <v>72</v>
      </c>
      <c r="Z78" s="506" t="s">
        <v>313</v>
      </c>
      <c r="AA78" s="124">
        <v>7.8001269999999998</v>
      </c>
      <c r="AB78" s="125"/>
      <c r="AC78" s="324">
        <v>7.7010439999999996</v>
      </c>
      <c r="AD78" s="320">
        <v>7.9033350000000002</v>
      </c>
      <c r="AE78" s="314">
        <v>0.50371410619339918</v>
      </c>
      <c r="AF78" s="314">
        <v>0.49628576560356008</v>
      </c>
      <c r="AG78" s="329"/>
      <c r="AH78" s="335"/>
      <c r="AI78" s="124">
        <v>35.181710000000002</v>
      </c>
      <c r="AJ78" s="125"/>
      <c r="AK78" s="324">
        <v>30.677250000000001</v>
      </c>
      <c r="AL78" s="320">
        <v>38.437690000000003</v>
      </c>
      <c r="AM78" s="314">
        <v>0.36584293372891763</v>
      </c>
      <c r="AN78" s="314">
        <v>0.63415706627108226</v>
      </c>
      <c r="AO78" s="329"/>
      <c r="AP78" s="336"/>
    </row>
    <row r="79" spans="1:42" ht="11.45" customHeight="1">
      <c r="A79" s="663">
        <v>1992</v>
      </c>
      <c r="B79" s="873" t="s">
        <v>512</v>
      </c>
      <c r="C79" s="82" t="s">
        <v>443</v>
      </c>
      <c r="D79" s="82" t="s">
        <v>14</v>
      </c>
      <c r="E79" s="82" t="s">
        <v>73</v>
      </c>
      <c r="F79" s="506" t="s">
        <v>313</v>
      </c>
      <c r="G79" s="124">
        <v>14.63766</v>
      </c>
      <c r="H79" s="125"/>
      <c r="I79" s="331">
        <v>13.03731</v>
      </c>
      <c r="J79" s="315">
        <v>16.1967</v>
      </c>
      <c r="K79" s="314">
        <v>0.43951075513435889</v>
      </c>
      <c r="L79" s="314">
        <v>0.56048917654871067</v>
      </c>
      <c r="M79" s="329"/>
      <c r="N79" s="336"/>
      <c r="O79" s="125">
        <v>10.67553</v>
      </c>
      <c r="P79" s="332">
        <v>10.26322</v>
      </c>
      <c r="Q79" s="318">
        <v>11.09606</v>
      </c>
      <c r="R79" s="314">
        <v>0.48543678861845735</v>
      </c>
      <c r="S79" s="314">
        <v>0.5145630240372141</v>
      </c>
      <c r="T79" s="776"/>
      <c r="U79" s="82">
        <v>1992</v>
      </c>
      <c r="V79" s="87" t="s">
        <v>512</v>
      </c>
      <c r="W79" s="82" t="s">
        <v>443</v>
      </c>
      <c r="X79" s="82" t="s">
        <v>14</v>
      </c>
      <c r="Y79" s="82" t="s">
        <v>73</v>
      </c>
      <c r="Z79" s="506" t="s">
        <v>313</v>
      </c>
      <c r="AA79" s="124">
        <v>10.995660000000001</v>
      </c>
      <c r="AB79" s="125"/>
      <c r="AC79" s="324">
        <v>10.50128</v>
      </c>
      <c r="AD79" s="320">
        <v>11.523440000000001</v>
      </c>
      <c r="AE79" s="314">
        <v>0.49312692462298757</v>
      </c>
      <c r="AF79" s="314">
        <v>0.50687262065214822</v>
      </c>
      <c r="AG79" s="329"/>
      <c r="AH79" s="335"/>
      <c r="AI79" s="124">
        <v>35.708930000000002</v>
      </c>
      <c r="AJ79" s="125"/>
      <c r="AK79" s="324">
        <v>31.009609999999999</v>
      </c>
      <c r="AL79" s="320">
        <v>39.05782</v>
      </c>
      <c r="AM79" s="314">
        <v>0.36134462724030098</v>
      </c>
      <c r="AN79" s="314">
        <v>0.63865537275969908</v>
      </c>
      <c r="AO79" s="329"/>
      <c r="AP79" s="336"/>
    </row>
    <row r="80" spans="1:42" ht="11.45" customHeight="1">
      <c r="A80" s="662">
        <v>1987</v>
      </c>
      <c r="B80" s="874" t="s">
        <v>512</v>
      </c>
      <c r="C80" s="121" t="s">
        <v>443</v>
      </c>
      <c r="D80" s="121" t="s">
        <v>16</v>
      </c>
      <c r="E80" s="121" t="s">
        <v>74</v>
      </c>
      <c r="F80" s="507" t="s">
        <v>313</v>
      </c>
      <c r="G80" s="337">
        <v>17.34806</v>
      </c>
      <c r="H80" s="338"/>
      <c r="I80" s="339">
        <v>14.804180000000001</v>
      </c>
      <c r="J80" s="340">
        <v>19.80152</v>
      </c>
      <c r="K80" s="341">
        <v>0.41896154382680251</v>
      </c>
      <c r="L80" s="341">
        <v>0.58103845617319749</v>
      </c>
      <c r="M80" s="342"/>
      <c r="N80" s="343"/>
      <c r="O80" s="338">
        <v>10.910450000000001</v>
      </c>
      <c r="P80" s="344">
        <v>9.5813609999999994</v>
      </c>
      <c r="Q80" s="345">
        <v>12.24771</v>
      </c>
      <c r="R80" s="341">
        <v>0.4404354540830121</v>
      </c>
      <c r="S80" s="341">
        <v>0.55956491253797958</v>
      </c>
      <c r="T80" s="795"/>
      <c r="U80" s="121">
        <v>1987</v>
      </c>
      <c r="V80" s="91" t="s">
        <v>512</v>
      </c>
      <c r="W80" s="121" t="s">
        <v>443</v>
      </c>
      <c r="X80" s="121" t="s">
        <v>16</v>
      </c>
      <c r="Y80" s="121" t="s">
        <v>74</v>
      </c>
      <c r="Z80" s="507" t="s">
        <v>313</v>
      </c>
      <c r="AA80" s="337">
        <v>9.4547360000000005</v>
      </c>
      <c r="AB80" s="338"/>
      <c r="AC80" s="346">
        <v>8.8759420000000002</v>
      </c>
      <c r="AD80" s="347">
        <v>10.05706</v>
      </c>
      <c r="AE80" s="341">
        <v>0.47874313994594875</v>
      </c>
      <c r="AF80" s="341">
        <v>0.52125696582115033</v>
      </c>
      <c r="AG80" s="342"/>
      <c r="AH80" s="809"/>
      <c r="AI80" s="337">
        <v>56.231960000000001</v>
      </c>
      <c r="AJ80" s="338"/>
      <c r="AK80" s="346">
        <v>51.977400000000003</v>
      </c>
      <c r="AL80" s="347">
        <v>59.287649999999999</v>
      </c>
      <c r="AM80" s="341">
        <v>0.3863742256183138</v>
      </c>
      <c r="AN80" s="341">
        <v>0.6136257743816862</v>
      </c>
      <c r="AO80" s="342"/>
      <c r="AP80" s="336"/>
    </row>
    <row r="81" spans="1:42" ht="11.45" customHeight="1">
      <c r="A81" s="662">
        <v>2007</v>
      </c>
      <c r="B81" s="874" t="s">
        <v>517</v>
      </c>
      <c r="C81" s="121" t="s">
        <v>444</v>
      </c>
      <c r="D81" s="121" t="s">
        <v>6</v>
      </c>
      <c r="E81" s="121" t="s">
        <v>415</v>
      </c>
      <c r="F81" s="507" t="s">
        <v>313</v>
      </c>
      <c r="G81" s="337">
        <v>26.800979999999999</v>
      </c>
      <c r="H81" s="338"/>
      <c r="I81" s="339">
        <v>26.03228</v>
      </c>
      <c r="J81" s="340">
        <v>27.556930000000001</v>
      </c>
      <c r="K81" s="341">
        <v>0.48323158332269939</v>
      </c>
      <c r="L81" s="341">
        <v>0.51667289778209613</v>
      </c>
      <c r="M81" s="342"/>
      <c r="N81" s="343"/>
      <c r="O81" s="338">
        <v>22.041789999999999</v>
      </c>
      <c r="P81" s="344">
        <v>20.44577</v>
      </c>
      <c r="Q81" s="345">
        <v>23.622689999999999</v>
      </c>
      <c r="R81" s="341">
        <v>0.46158637751289711</v>
      </c>
      <c r="S81" s="341">
        <v>0.53841362248710289</v>
      </c>
      <c r="T81" s="795"/>
      <c r="U81" s="121">
        <v>2007</v>
      </c>
      <c r="V81" s="91" t="s">
        <v>517</v>
      </c>
      <c r="W81" s="121" t="s">
        <v>444</v>
      </c>
      <c r="X81" s="121" t="s">
        <v>6</v>
      </c>
      <c r="Y81" s="121" t="s">
        <v>415</v>
      </c>
      <c r="Z81" s="507" t="s">
        <v>313</v>
      </c>
      <c r="AA81" s="337">
        <v>31.37387</v>
      </c>
      <c r="AB81" s="338"/>
      <c r="AC81" s="346">
        <v>31.32864</v>
      </c>
      <c r="AD81" s="347">
        <v>31.41375</v>
      </c>
      <c r="AE81" s="341">
        <v>0.5005850928354737</v>
      </c>
      <c r="AF81" s="341">
        <v>0.49941490716452636</v>
      </c>
      <c r="AG81" s="342"/>
      <c r="AH81" s="809"/>
      <c r="AI81" s="337">
        <v>39.304900000000004</v>
      </c>
      <c r="AJ81" s="338"/>
      <c r="AK81" s="346">
        <v>41.787289999999999</v>
      </c>
      <c r="AL81" s="347">
        <v>37.145809999999997</v>
      </c>
      <c r="AM81" s="341">
        <v>0.50172695305082327</v>
      </c>
      <c r="AN81" s="341">
        <v>0.49827304694917668</v>
      </c>
      <c r="AO81" s="342"/>
      <c r="AP81" s="336"/>
    </row>
    <row r="82" spans="1:42" ht="11.45" customHeight="1">
      <c r="A82" s="665">
        <v>2012</v>
      </c>
      <c r="B82" s="876" t="s">
        <v>516</v>
      </c>
      <c r="C82" s="158" t="s">
        <v>445</v>
      </c>
      <c r="D82" s="158" t="s">
        <v>20</v>
      </c>
      <c r="E82" s="158" t="s">
        <v>77</v>
      </c>
      <c r="F82" s="497" t="s">
        <v>401</v>
      </c>
      <c r="G82" s="159">
        <v>24.943950000000001</v>
      </c>
      <c r="H82" s="160"/>
      <c r="I82" s="802">
        <v>24.123439999999999</v>
      </c>
      <c r="J82" s="803">
        <v>25.749929999999999</v>
      </c>
      <c r="K82" s="162">
        <v>0.4807811112514257</v>
      </c>
      <c r="L82" s="162">
        <v>0.51911425415782186</v>
      </c>
      <c r="M82" s="354"/>
      <c r="N82" s="355"/>
      <c r="O82" s="160">
        <v>22.105789999999999</v>
      </c>
      <c r="P82" s="805">
        <v>21.078900000000001</v>
      </c>
      <c r="Q82" s="806">
        <v>23.105270000000001</v>
      </c>
      <c r="R82" s="162">
        <v>0.47032248112372377</v>
      </c>
      <c r="S82" s="162">
        <v>0.52967751887627634</v>
      </c>
      <c r="T82" s="843"/>
      <c r="U82" s="158">
        <v>2012</v>
      </c>
      <c r="V82" s="101" t="s">
        <v>516</v>
      </c>
      <c r="W82" s="158" t="s">
        <v>445</v>
      </c>
      <c r="X82" s="158" t="s">
        <v>20</v>
      </c>
      <c r="Y82" s="158" t="s">
        <v>77</v>
      </c>
      <c r="Z82" s="497" t="s">
        <v>401</v>
      </c>
      <c r="AA82" s="159">
        <v>29.421849999999999</v>
      </c>
      <c r="AB82" s="160"/>
      <c r="AC82" s="807">
        <v>29.225010000000001</v>
      </c>
      <c r="AD82" s="808">
        <v>29.614059999999998</v>
      </c>
      <c r="AE82" s="162">
        <v>0.50761780951940627</v>
      </c>
      <c r="AF82" s="162">
        <v>0.49238253043996183</v>
      </c>
      <c r="AG82" s="354"/>
      <c r="AH82" s="358"/>
      <c r="AI82" s="159">
        <v>21.96425</v>
      </c>
      <c r="AJ82" s="160"/>
      <c r="AK82" s="807">
        <v>16.534420000000001</v>
      </c>
      <c r="AL82" s="808">
        <v>26.179099999999998</v>
      </c>
      <c r="AM82" s="162">
        <v>0.32897818045232596</v>
      </c>
      <c r="AN82" s="162">
        <v>0.67102177401914476</v>
      </c>
      <c r="AO82" s="354"/>
      <c r="AP82" s="355"/>
    </row>
    <row r="83" spans="1:42" ht="11.45" customHeight="1">
      <c r="A83" s="663">
        <v>2013</v>
      </c>
      <c r="B83" s="873" t="s">
        <v>518</v>
      </c>
      <c r="C83" s="82" t="s">
        <v>446</v>
      </c>
      <c r="D83" s="82" t="s">
        <v>20</v>
      </c>
      <c r="E83" s="82" t="s">
        <v>78</v>
      </c>
      <c r="F83" s="506" t="s">
        <v>313</v>
      </c>
      <c r="G83" s="124">
        <v>22.958639999999999</v>
      </c>
      <c r="H83" s="125"/>
      <c r="I83" s="331">
        <v>20.14555</v>
      </c>
      <c r="J83" s="315">
        <v>25.41093</v>
      </c>
      <c r="K83" s="314">
        <v>0.40867159378778534</v>
      </c>
      <c r="L83" s="314">
        <v>0.59132858043856262</v>
      </c>
      <c r="M83" s="329"/>
      <c r="N83" s="336"/>
      <c r="O83" s="125">
        <v>19.070070000000001</v>
      </c>
      <c r="P83" s="332">
        <v>19.740179999999999</v>
      </c>
      <c r="Q83" s="318">
        <v>18.427209999999999</v>
      </c>
      <c r="R83" s="314">
        <v>0.50682593194466508</v>
      </c>
      <c r="S83" s="314">
        <v>0.49317391074075762</v>
      </c>
      <c r="T83" s="776"/>
      <c r="U83" s="82">
        <v>2013</v>
      </c>
      <c r="V83" s="87" t="s">
        <v>518</v>
      </c>
      <c r="W83" s="82" t="s">
        <v>446</v>
      </c>
      <c r="X83" s="82" t="s">
        <v>20</v>
      </c>
      <c r="Y83" s="82" t="s">
        <v>78</v>
      </c>
      <c r="Z83" s="506" t="s">
        <v>313</v>
      </c>
      <c r="AA83" s="124">
        <v>19.540970000000002</v>
      </c>
      <c r="AB83" s="125"/>
      <c r="AC83" s="324">
        <v>20.201059999999998</v>
      </c>
      <c r="AD83" s="320">
        <v>18.83907</v>
      </c>
      <c r="AE83" s="314">
        <v>0.532757073983533</v>
      </c>
      <c r="AF83" s="314">
        <v>0.46724272131833777</v>
      </c>
      <c r="AG83" s="329"/>
      <c r="AH83" s="335"/>
      <c r="AI83" s="124">
        <v>39.424810000000001</v>
      </c>
      <c r="AJ83" s="125"/>
      <c r="AK83" s="324">
        <v>22.051369999999999</v>
      </c>
      <c r="AL83" s="320">
        <v>48.237789999999997</v>
      </c>
      <c r="AM83" s="314">
        <v>0.18824019697241406</v>
      </c>
      <c r="AN83" s="314">
        <v>0.81175990448654034</v>
      </c>
      <c r="AO83" s="329"/>
      <c r="AP83" s="336"/>
    </row>
    <row r="84" spans="1:42" ht="11.45" customHeight="1">
      <c r="A84" s="663">
        <v>2010</v>
      </c>
      <c r="B84" s="873" t="s">
        <v>518</v>
      </c>
      <c r="C84" s="82" t="s">
        <v>446</v>
      </c>
      <c r="D84" s="82" t="s">
        <v>4</v>
      </c>
      <c r="E84" s="82" t="s">
        <v>79</v>
      </c>
      <c r="F84" s="506" t="s">
        <v>313</v>
      </c>
      <c r="G84" s="124">
        <v>19.36918</v>
      </c>
      <c r="H84" s="125"/>
      <c r="I84" s="331">
        <v>17.808420000000002</v>
      </c>
      <c r="J84" s="315">
        <v>20.695879999999999</v>
      </c>
      <c r="K84" s="314">
        <v>0.42244700085393389</v>
      </c>
      <c r="L84" s="314">
        <v>0.57755258611877214</v>
      </c>
      <c r="M84" s="329"/>
      <c r="N84" s="336"/>
      <c r="O84" s="125">
        <v>18.30312</v>
      </c>
      <c r="P84" s="332">
        <v>18.484860000000001</v>
      </c>
      <c r="Q84" s="318">
        <v>18.13599</v>
      </c>
      <c r="R84" s="314">
        <v>0.483818277976651</v>
      </c>
      <c r="S84" s="314">
        <v>0.5161816673878552</v>
      </c>
      <c r="T84" s="776"/>
      <c r="U84" s="82">
        <v>2010</v>
      </c>
      <c r="V84" s="87" t="s">
        <v>518</v>
      </c>
      <c r="W84" s="82" t="s">
        <v>446</v>
      </c>
      <c r="X84" s="82" t="s">
        <v>4</v>
      </c>
      <c r="Y84" s="82" t="s">
        <v>79</v>
      </c>
      <c r="Z84" s="506" t="s">
        <v>313</v>
      </c>
      <c r="AA84" s="124">
        <v>18.743030000000001</v>
      </c>
      <c r="AB84" s="125"/>
      <c r="AC84" s="324">
        <v>18.89462</v>
      </c>
      <c r="AD84" s="320">
        <v>18.584299999999999</v>
      </c>
      <c r="AE84" s="314">
        <v>0.51565392575266644</v>
      </c>
      <c r="AF84" s="314">
        <v>0.48434628765999949</v>
      </c>
      <c r="AG84" s="329"/>
      <c r="AH84" s="335"/>
      <c r="AI84" s="124">
        <v>24.091380000000001</v>
      </c>
      <c r="AJ84" s="125"/>
      <c r="AK84" s="324">
        <v>12.265840000000001</v>
      </c>
      <c r="AL84" s="320">
        <v>29.899750000000001</v>
      </c>
      <c r="AM84" s="314">
        <v>0.16770321998988849</v>
      </c>
      <c r="AN84" s="314">
        <v>0.83229686302735661</v>
      </c>
      <c r="AO84" s="329"/>
      <c r="AP84" s="336"/>
    </row>
    <row r="85" spans="1:42" ht="11.45" customHeight="1">
      <c r="A85" s="663">
        <v>2007</v>
      </c>
      <c r="B85" s="873" t="s">
        <v>518</v>
      </c>
      <c r="C85" s="82" t="s">
        <v>446</v>
      </c>
      <c r="D85" s="82" t="s">
        <v>6</v>
      </c>
      <c r="E85" s="82" t="s">
        <v>80</v>
      </c>
      <c r="F85" s="506" t="s">
        <v>313</v>
      </c>
      <c r="G85" s="124">
        <v>20.592790000000001</v>
      </c>
      <c r="H85" s="125"/>
      <c r="I85" s="331">
        <v>17.148199999999999</v>
      </c>
      <c r="J85" s="315">
        <v>23.519439999999999</v>
      </c>
      <c r="K85" s="314">
        <v>0.38251674493839832</v>
      </c>
      <c r="L85" s="314">
        <v>0.61748310937954498</v>
      </c>
      <c r="M85" s="329"/>
      <c r="N85" s="336"/>
      <c r="O85" s="125">
        <v>15.012879999999999</v>
      </c>
      <c r="P85" s="332">
        <v>14.38744</v>
      </c>
      <c r="Q85" s="318">
        <v>15.58189</v>
      </c>
      <c r="R85" s="314">
        <v>0.45653245746319165</v>
      </c>
      <c r="S85" s="314">
        <v>0.54346740931786575</v>
      </c>
      <c r="T85" s="776"/>
      <c r="U85" s="82">
        <v>2007</v>
      </c>
      <c r="V85" s="87" t="s">
        <v>518</v>
      </c>
      <c r="W85" s="82" t="s">
        <v>446</v>
      </c>
      <c r="X85" s="82" t="s">
        <v>6</v>
      </c>
      <c r="Y85" s="82" t="s">
        <v>80</v>
      </c>
      <c r="Z85" s="506" t="s">
        <v>313</v>
      </c>
      <c r="AA85" s="124">
        <v>17.49502</v>
      </c>
      <c r="AB85" s="125"/>
      <c r="AC85" s="324">
        <v>18.007580000000001</v>
      </c>
      <c r="AD85" s="320">
        <v>16.947399999999998</v>
      </c>
      <c r="AE85" s="314">
        <v>0.53166055254581013</v>
      </c>
      <c r="AF85" s="314">
        <v>0.46833921881769786</v>
      </c>
      <c r="AG85" s="329"/>
      <c r="AH85" s="335"/>
      <c r="AI85" s="124">
        <v>44.537100000000002</v>
      </c>
      <c r="AJ85" s="125"/>
      <c r="AK85" s="324">
        <v>30.224329999999998</v>
      </c>
      <c r="AL85" s="320">
        <v>51.744050000000001</v>
      </c>
      <c r="AM85" s="314">
        <v>0.22727389075624593</v>
      </c>
      <c r="AN85" s="314">
        <v>0.77272588471184689</v>
      </c>
      <c r="AO85" s="329"/>
      <c r="AP85" s="336"/>
    </row>
    <row r="86" spans="1:42" ht="11.45" customHeight="1">
      <c r="A86" s="663">
        <v>2004</v>
      </c>
      <c r="B86" s="873" t="s">
        <v>518</v>
      </c>
      <c r="C86" s="82" t="s">
        <v>446</v>
      </c>
      <c r="D86" s="82" t="s">
        <v>8</v>
      </c>
      <c r="E86" s="82" t="s">
        <v>81</v>
      </c>
      <c r="F86" s="506" t="s">
        <v>313</v>
      </c>
      <c r="G86" s="124">
        <v>20.381239999999998</v>
      </c>
      <c r="H86" s="125"/>
      <c r="I86" s="331">
        <v>17.848669999999998</v>
      </c>
      <c r="J86" s="315">
        <v>22.535599999999999</v>
      </c>
      <c r="K86" s="314">
        <v>0.40253512543888403</v>
      </c>
      <c r="L86" s="314">
        <v>0.59746511988475681</v>
      </c>
      <c r="M86" s="329"/>
      <c r="N86" s="336"/>
      <c r="O86" s="125">
        <v>17.258099999999999</v>
      </c>
      <c r="P86" s="332">
        <v>16.416170000000001</v>
      </c>
      <c r="Q86" s="318">
        <v>18.02101</v>
      </c>
      <c r="R86" s="314">
        <v>0.45218818989344139</v>
      </c>
      <c r="S86" s="314">
        <v>0.54781181010655866</v>
      </c>
      <c r="T86" s="776"/>
      <c r="U86" s="82">
        <v>2004</v>
      </c>
      <c r="V86" s="87" t="s">
        <v>518</v>
      </c>
      <c r="W86" s="82" t="s">
        <v>446</v>
      </c>
      <c r="X86" s="82" t="s">
        <v>8</v>
      </c>
      <c r="Y86" s="82" t="s">
        <v>81</v>
      </c>
      <c r="Z86" s="506" t="s">
        <v>313</v>
      </c>
      <c r="AA86" s="124">
        <v>21.50609</v>
      </c>
      <c r="AB86" s="125"/>
      <c r="AC86" s="324">
        <v>22.98865</v>
      </c>
      <c r="AD86" s="320">
        <v>19.93974</v>
      </c>
      <c r="AE86" s="314">
        <v>0.54915561127103996</v>
      </c>
      <c r="AF86" s="314">
        <v>0.45084424923358918</v>
      </c>
      <c r="AG86" s="329"/>
      <c r="AH86" s="335"/>
      <c r="AI86" s="124">
        <v>30.963550000000001</v>
      </c>
      <c r="AJ86" s="125"/>
      <c r="AK86" s="324">
        <v>15.701219999999999</v>
      </c>
      <c r="AL86" s="320">
        <v>38.517090000000003</v>
      </c>
      <c r="AM86" s="314">
        <v>0.16787884464152206</v>
      </c>
      <c r="AN86" s="314">
        <v>0.83212131683866986</v>
      </c>
      <c r="AO86" s="329"/>
      <c r="AP86" s="336"/>
    </row>
    <row r="87" spans="1:42" ht="11.45" customHeight="1">
      <c r="A87" s="662">
        <v>2000</v>
      </c>
      <c r="B87" s="874" t="s">
        <v>518</v>
      </c>
      <c r="C87" s="121" t="s">
        <v>446</v>
      </c>
      <c r="D87" s="121" t="s">
        <v>10</v>
      </c>
      <c r="E87" s="121" t="s">
        <v>83</v>
      </c>
      <c r="F87" s="507" t="s">
        <v>402</v>
      </c>
      <c r="G87" s="337">
        <v>19.91985</v>
      </c>
      <c r="H87" s="338"/>
      <c r="I87" s="339">
        <v>18.08661</v>
      </c>
      <c r="J87" s="340">
        <v>21.515560000000001</v>
      </c>
      <c r="K87" s="341">
        <v>0.42253626407829381</v>
      </c>
      <c r="L87" s="341">
        <v>0.57746368572052498</v>
      </c>
      <c r="M87" s="342"/>
      <c r="N87" s="343"/>
      <c r="O87" s="338">
        <v>17.69895</v>
      </c>
      <c r="P87" s="344">
        <v>17.472090000000001</v>
      </c>
      <c r="Q87" s="345">
        <v>17.905539999999998</v>
      </c>
      <c r="R87" s="341">
        <v>0.47051181002262843</v>
      </c>
      <c r="S87" s="341">
        <v>0.52948807697631783</v>
      </c>
      <c r="T87" s="795"/>
      <c r="U87" s="121">
        <v>2000</v>
      </c>
      <c r="V87" s="91" t="s">
        <v>518</v>
      </c>
      <c r="W87" s="121" t="s">
        <v>446</v>
      </c>
      <c r="X87" s="121" t="s">
        <v>10</v>
      </c>
      <c r="Y87" s="121" t="s">
        <v>83</v>
      </c>
      <c r="Z87" s="507" t="s">
        <v>402</v>
      </c>
      <c r="AA87" s="337">
        <v>19.983750000000001</v>
      </c>
      <c r="AB87" s="338"/>
      <c r="AC87" s="346">
        <v>20.272300000000001</v>
      </c>
      <c r="AD87" s="347">
        <v>19.679040000000001</v>
      </c>
      <c r="AE87" s="341">
        <v>0.52103784324763869</v>
      </c>
      <c r="AF87" s="341">
        <v>0.47896220679301926</v>
      </c>
      <c r="AG87" s="342"/>
      <c r="AH87" s="809"/>
      <c r="AI87" s="337">
        <v>29.19378</v>
      </c>
      <c r="AJ87" s="338"/>
      <c r="AK87" s="346">
        <v>17.062760000000001</v>
      </c>
      <c r="AL87" s="347">
        <v>35.709580000000003</v>
      </c>
      <c r="AM87" s="341">
        <v>0.2042310382554092</v>
      </c>
      <c r="AN87" s="341">
        <v>0.79576882472910326</v>
      </c>
      <c r="AO87" s="342"/>
      <c r="AP87" s="343"/>
    </row>
    <row r="88" spans="1:42" ht="11.45" customHeight="1">
      <c r="A88" s="663">
        <v>2013</v>
      </c>
      <c r="B88" s="873" t="s">
        <v>512</v>
      </c>
      <c r="C88" s="82" t="s">
        <v>447</v>
      </c>
      <c r="D88" s="82" t="s">
        <v>20</v>
      </c>
      <c r="E88" s="82" t="s">
        <v>84</v>
      </c>
      <c r="F88" s="506" t="s">
        <v>313</v>
      </c>
      <c r="G88" s="124">
        <v>13.992889999999999</v>
      </c>
      <c r="H88" s="125"/>
      <c r="I88" s="331">
        <v>13.10445</v>
      </c>
      <c r="J88" s="315">
        <v>14.848520000000001</v>
      </c>
      <c r="K88" s="314">
        <v>0.45944440355066041</v>
      </c>
      <c r="L88" s="314">
        <v>0.54055545351960888</v>
      </c>
      <c r="M88" s="329"/>
      <c r="N88" s="336"/>
      <c r="O88" s="125">
        <v>13.26985</v>
      </c>
      <c r="P88" s="332">
        <v>14.03599</v>
      </c>
      <c r="Q88" s="318">
        <v>12.49004</v>
      </c>
      <c r="R88" s="314">
        <v>0.53354280568356083</v>
      </c>
      <c r="S88" s="314">
        <v>0.466457043598835</v>
      </c>
      <c r="T88" s="776"/>
      <c r="U88" s="82">
        <v>2013</v>
      </c>
      <c r="V88" s="87" t="s">
        <v>512</v>
      </c>
      <c r="W88" s="82" t="s">
        <v>447</v>
      </c>
      <c r="X88" s="82" t="s">
        <v>20</v>
      </c>
      <c r="Y88" s="82" t="s">
        <v>84</v>
      </c>
      <c r="Z88" s="506" t="s">
        <v>313</v>
      </c>
      <c r="AA88" s="124">
        <v>9.6579309999999996</v>
      </c>
      <c r="AB88" s="125"/>
      <c r="AC88" s="324">
        <v>9.4033540000000002</v>
      </c>
      <c r="AD88" s="320">
        <v>9.9202919999999999</v>
      </c>
      <c r="AE88" s="314">
        <v>0.49415004103881049</v>
      </c>
      <c r="AF88" s="314">
        <v>0.50584995896118956</v>
      </c>
      <c r="AG88" s="329"/>
      <c r="AH88" s="335"/>
      <c r="AI88" s="124">
        <v>20.79935</v>
      </c>
      <c r="AJ88" s="125"/>
      <c r="AK88" s="324">
        <v>14.237489999999999</v>
      </c>
      <c r="AL88" s="320">
        <v>25.737559999999998</v>
      </c>
      <c r="AM88" s="314">
        <v>0.2939359643450396</v>
      </c>
      <c r="AN88" s="314">
        <v>0.70606437220393903</v>
      </c>
      <c r="AO88" s="329"/>
      <c r="AP88" s="336"/>
    </row>
    <row r="89" spans="1:42" ht="11.45" customHeight="1">
      <c r="A89" s="663">
        <v>2010</v>
      </c>
      <c r="B89" s="873" t="s">
        <v>512</v>
      </c>
      <c r="C89" s="82" t="s">
        <v>447</v>
      </c>
      <c r="D89" s="82" t="s">
        <v>4</v>
      </c>
      <c r="E89" s="82" t="s">
        <v>85</v>
      </c>
      <c r="F89" s="506" t="s">
        <v>313</v>
      </c>
      <c r="G89" s="124">
        <v>14.98502</v>
      </c>
      <c r="H89" s="125"/>
      <c r="I89" s="331">
        <v>13.796849999999999</v>
      </c>
      <c r="J89" s="315">
        <v>16.126249999999999</v>
      </c>
      <c r="K89" s="314">
        <v>0.45107834357244769</v>
      </c>
      <c r="L89" s="314">
        <v>0.54892192336079637</v>
      </c>
      <c r="M89" s="329"/>
      <c r="N89" s="336"/>
      <c r="O89" s="125">
        <v>13.63954</v>
      </c>
      <c r="P89" s="332">
        <v>14.53</v>
      </c>
      <c r="Q89" s="318">
        <v>12.73516</v>
      </c>
      <c r="R89" s="314">
        <v>0.53677499387809269</v>
      </c>
      <c r="S89" s="314">
        <v>0.46322507943816288</v>
      </c>
      <c r="T89" s="776"/>
      <c r="U89" s="82">
        <v>2010</v>
      </c>
      <c r="V89" s="87" t="s">
        <v>512</v>
      </c>
      <c r="W89" s="82" t="s">
        <v>447</v>
      </c>
      <c r="X89" s="82" t="s">
        <v>4</v>
      </c>
      <c r="Y89" s="82" t="s">
        <v>85</v>
      </c>
      <c r="Z89" s="506" t="s">
        <v>313</v>
      </c>
      <c r="AA89" s="124">
        <v>11.227779999999999</v>
      </c>
      <c r="AB89" s="125"/>
      <c r="AC89" s="324">
        <v>11.35332</v>
      </c>
      <c r="AD89" s="320">
        <v>11.09848</v>
      </c>
      <c r="AE89" s="314">
        <v>0.51304995288471988</v>
      </c>
      <c r="AF89" s="314">
        <v>0.48695004711528012</v>
      </c>
      <c r="AG89" s="329"/>
      <c r="AH89" s="335"/>
      <c r="AI89" s="124">
        <v>24.276530000000001</v>
      </c>
      <c r="AJ89" s="125"/>
      <c r="AK89" s="324">
        <v>14.16539</v>
      </c>
      <c r="AL89" s="320">
        <v>31.573969999999999</v>
      </c>
      <c r="AM89" s="314">
        <v>0.24459582979939884</v>
      </c>
      <c r="AN89" s="314">
        <v>0.75540408781650425</v>
      </c>
      <c r="AO89" s="329"/>
      <c r="AP89" s="336"/>
    </row>
    <row r="90" spans="1:42" ht="11.45" customHeight="1">
      <c r="A90" s="663">
        <v>2007</v>
      </c>
      <c r="B90" s="873" t="s">
        <v>512</v>
      </c>
      <c r="C90" s="82" t="s">
        <v>447</v>
      </c>
      <c r="D90" s="82" t="s">
        <v>6</v>
      </c>
      <c r="E90" s="82" t="s">
        <v>86</v>
      </c>
      <c r="F90" s="506" t="s">
        <v>313</v>
      </c>
      <c r="G90" s="124">
        <v>15.43277</v>
      </c>
      <c r="H90" s="125"/>
      <c r="I90" s="331">
        <v>13.65408</v>
      </c>
      <c r="J90" s="315">
        <v>17.137360000000001</v>
      </c>
      <c r="K90" s="314">
        <v>0.43296252066220126</v>
      </c>
      <c r="L90" s="314">
        <v>0.56703734974343556</v>
      </c>
      <c r="M90" s="329"/>
      <c r="N90" s="336"/>
      <c r="O90" s="125">
        <v>12.49752</v>
      </c>
      <c r="P90" s="332">
        <v>12.827349999999999</v>
      </c>
      <c r="Q90" s="318">
        <v>12.16377</v>
      </c>
      <c r="R90" s="314">
        <v>0.51622753954384548</v>
      </c>
      <c r="S90" s="314">
        <v>0.48377238044027937</v>
      </c>
      <c r="T90" s="776"/>
      <c r="U90" s="82">
        <v>2007</v>
      </c>
      <c r="V90" s="87" t="s">
        <v>512</v>
      </c>
      <c r="W90" s="82" t="s">
        <v>447</v>
      </c>
      <c r="X90" s="82" t="s">
        <v>6</v>
      </c>
      <c r="Y90" s="82" t="s">
        <v>86</v>
      </c>
      <c r="Z90" s="506" t="s">
        <v>313</v>
      </c>
      <c r="AA90" s="124">
        <v>11.081440000000001</v>
      </c>
      <c r="AB90" s="125"/>
      <c r="AC90" s="324">
        <v>10.389849999999999</v>
      </c>
      <c r="AD90" s="320">
        <v>11.801740000000001</v>
      </c>
      <c r="AE90" s="314">
        <v>0.4783311555176944</v>
      </c>
      <c r="AF90" s="314">
        <v>0.52166848351838746</v>
      </c>
      <c r="AG90" s="329"/>
      <c r="AH90" s="335"/>
      <c r="AI90" s="124">
        <v>32.357469999999999</v>
      </c>
      <c r="AJ90" s="125"/>
      <c r="AK90" s="324">
        <v>22.791789999999999</v>
      </c>
      <c r="AL90" s="320">
        <v>39.009</v>
      </c>
      <c r="AM90" s="314">
        <v>0.28890095548261341</v>
      </c>
      <c r="AN90" s="314">
        <v>0.7110991681364458</v>
      </c>
      <c r="AO90" s="329"/>
      <c r="AP90" s="336"/>
    </row>
    <row r="91" spans="1:42" ht="11.45" customHeight="1">
      <c r="A91" s="663">
        <v>2004</v>
      </c>
      <c r="B91" s="873" t="s">
        <v>512</v>
      </c>
      <c r="C91" s="82" t="s">
        <v>447</v>
      </c>
      <c r="D91" s="82" t="s">
        <v>8</v>
      </c>
      <c r="E91" s="82" t="s">
        <v>87</v>
      </c>
      <c r="F91" s="506" t="s">
        <v>313</v>
      </c>
      <c r="G91" s="124">
        <v>13.680999999999999</v>
      </c>
      <c r="H91" s="125"/>
      <c r="I91" s="331">
        <v>12.18534</v>
      </c>
      <c r="J91" s="315">
        <v>15.11125</v>
      </c>
      <c r="K91" s="314">
        <v>0.43538169724435355</v>
      </c>
      <c r="L91" s="314">
        <v>0.56461859513193491</v>
      </c>
      <c r="M91" s="329"/>
      <c r="N91" s="336"/>
      <c r="O91" s="125">
        <v>11.85407</v>
      </c>
      <c r="P91" s="332">
        <v>11.98035</v>
      </c>
      <c r="Q91" s="318">
        <v>11.72636</v>
      </c>
      <c r="R91" s="314">
        <v>0.50817820377305012</v>
      </c>
      <c r="S91" s="314">
        <v>0.49182188058616155</v>
      </c>
      <c r="T91" s="776"/>
      <c r="U91" s="82">
        <v>2004</v>
      </c>
      <c r="V91" s="87" t="s">
        <v>512</v>
      </c>
      <c r="W91" s="82" t="s">
        <v>447</v>
      </c>
      <c r="X91" s="82" t="s">
        <v>8</v>
      </c>
      <c r="Y91" s="82" t="s">
        <v>87</v>
      </c>
      <c r="Z91" s="506" t="s">
        <v>313</v>
      </c>
      <c r="AA91" s="124">
        <v>10.174620000000001</v>
      </c>
      <c r="AB91" s="125"/>
      <c r="AC91" s="324">
        <v>10.29809</v>
      </c>
      <c r="AD91" s="320">
        <v>10.04576</v>
      </c>
      <c r="AE91" s="314">
        <v>0.51688505320100397</v>
      </c>
      <c r="AF91" s="314">
        <v>0.48311484851522707</v>
      </c>
      <c r="AG91" s="329"/>
      <c r="AH91" s="335"/>
      <c r="AI91" s="124">
        <v>25.8689</v>
      </c>
      <c r="AJ91" s="125"/>
      <c r="AK91" s="324">
        <v>16.51463</v>
      </c>
      <c r="AL91" s="320">
        <v>32.165309999999998</v>
      </c>
      <c r="AM91" s="314">
        <v>0.25683283788641964</v>
      </c>
      <c r="AN91" s="314">
        <v>0.743166891518387</v>
      </c>
      <c r="AO91" s="329"/>
      <c r="AP91" s="336"/>
    </row>
    <row r="92" spans="1:42" ht="11.45" customHeight="1">
      <c r="A92" s="663">
        <v>2000</v>
      </c>
      <c r="B92" s="873" t="s">
        <v>512</v>
      </c>
      <c r="C92" s="82" t="s">
        <v>447</v>
      </c>
      <c r="D92" s="82" t="s">
        <v>10</v>
      </c>
      <c r="E92" s="82" t="s">
        <v>88</v>
      </c>
      <c r="F92" s="506" t="s">
        <v>313</v>
      </c>
      <c r="G92" s="124">
        <v>12.689080000000001</v>
      </c>
      <c r="H92" s="125"/>
      <c r="I92" s="331">
        <v>10.99709</v>
      </c>
      <c r="J92" s="315">
        <v>14.300890000000001</v>
      </c>
      <c r="K92" s="314">
        <v>0.4228113464490727</v>
      </c>
      <c r="L92" s="314">
        <v>0.57718873235884705</v>
      </c>
      <c r="M92" s="329"/>
      <c r="N92" s="336"/>
      <c r="O92" s="125">
        <v>11.085559999999999</v>
      </c>
      <c r="P92" s="332">
        <v>11.133419999999999</v>
      </c>
      <c r="Q92" s="318">
        <v>11.036949999999999</v>
      </c>
      <c r="R92" s="314">
        <v>0.50599599839791587</v>
      </c>
      <c r="S92" s="314">
        <v>0.49400364077232006</v>
      </c>
      <c r="T92" s="776"/>
      <c r="U92" s="82">
        <v>2000</v>
      </c>
      <c r="V92" s="87" t="s">
        <v>512</v>
      </c>
      <c r="W92" s="82" t="s">
        <v>447</v>
      </c>
      <c r="X92" s="82" t="s">
        <v>10</v>
      </c>
      <c r="Y92" s="82" t="s">
        <v>88</v>
      </c>
      <c r="Z92" s="506" t="s">
        <v>313</v>
      </c>
      <c r="AA92" s="124">
        <v>8.5597639999999995</v>
      </c>
      <c r="AB92" s="125"/>
      <c r="AC92" s="324">
        <v>9.0177669999999992</v>
      </c>
      <c r="AD92" s="320">
        <v>8.0875000000000004</v>
      </c>
      <c r="AE92" s="314">
        <v>0.53482899762189706</v>
      </c>
      <c r="AF92" s="314">
        <v>0.46517111920375381</v>
      </c>
      <c r="AG92" s="329"/>
      <c r="AH92" s="335"/>
      <c r="AI92" s="124">
        <v>25.77636</v>
      </c>
      <c r="AJ92" s="125"/>
      <c r="AK92" s="324">
        <v>14.12762</v>
      </c>
      <c r="AL92" s="320">
        <v>33.214939999999999</v>
      </c>
      <c r="AM92" s="314">
        <v>0.2135958684624206</v>
      </c>
      <c r="AN92" s="314">
        <v>0.78640389876615624</v>
      </c>
      <c r="AO92" s="329"/>
      <c r="AP92" s="336"/>
    </row>
    <row r="93" spans="1:42" ht="11.45" customHeight="1">
      <c r="A93" s="663">
        <v>1995</v>
      </c>
      <c r="B93" s="873" t="s">
        <v>512</v>
      </c>
      <c r="C93" s="82" t="s">
        <v>447</v>
      </c>
      <c r="D93" s="82" t="s">
        <v>12</v>
      </c>
      <c r="E93" s="82" t="s">
        <v>89</v>
      </c>
      <c r="F93" s="506" t="s">
        <v>313</v>
      </c>
      <c r="G93" s="124">
        <v>9.1427180000000003</v>
      </c>
      <c r="H93" s="125"/>
      <c r="I93" s="331">
        <v>8.0214820000000007</v>
      </c>
      <c r="J93" s="315">
        <v>10.20754</v>
      </c>
      <c r="K93" s="314">
        <v>0.42736066014504659</v>
      </c>
      <c r="L93" s="314">
        <v>0.57263944923161803</v>
      </c>
      <c r="M93" s="329"/>
      <c r="N93" s="336"/>
      <c r="O93" s="125">
        <v>8.7918190000000003</v>
      </c>
      <c r="P93" s="332">
        <v>9.4285999999999994</v>
      </c>
      <c r="Q93" s="318">
        <v>8.1453620000000004</v>
      </c>
      <c r="R93" s="314">
        <v>0.54025748255281414</v>
      </c>
      <c r="S93" s="314">
        <v>0.45974251744718581</v>
      </c>
      <c r="T93" s="776"/>
      <c r="U93" s="82">
        <v>1995</v>
      </c>
      <c r="V93" s="87" t="s">
        <v>512</v>
      </c>
      <c r="W93" s="82" t="s">
        <v>447</v>
      </c>
      <c r="X93" s="82" t="s">
        <v>12</v>
      </c>
      <c r="Y93" s="82" t="s">
        <v>89</v>
      </c>
      <c r="Z93" s="506" t="s">
        <v>313</v>
      </c>
      <c r="AA93" s="124">
        <v>4.4914750000000003</v>
      </c>
      <c r="AB93" s="125"/>
      <c r="AC93" s="324">
        <v>4.5402950000000004</v>
      </c>
      <c r="AD93" s="320">
        <v>4.4408380000000003</v>
      </c>
      <c r="AE93" s="314">
        <v>0.51467279679837918</v>
      </c>
      <c r="AF93" s="314">
        <v>0.48532742584562971</v>
      </c>
      <c r="AG93" s="329"/>
      <c r="AH93" s="335"/>
      <c r="AI93" s="124">
        <v>18.451969999999999</v>
      </c>
      <c r="AJ93" s="125"/>
      <c r="AK93" s="324">
        <v>7.371156</v>
      </c>
      <c r="AL93" s="320">
        <v>25.11281</v>
      </c>
      <c r="AM93" s="314">
        <v>0.1499780782214582</v>
      </c>
      <c r="AN93" s="314">
        <v>0.85002197597329721</v>
      </c>
      <c r="AO93" s="329"/>
      <c r="AP93" s="336"/>
    </row>
    <row r="94" spans="1:42" ht="11.45" customHeight="1">
      <c r="A94" s="663">
        <v>1991</v>
      </c>
      <c r="B94" s="873" t="s">
        <v>512</v>
      </c>
      <c r="C94" s="82" t="s">
        <v>447</v>
      </c>
      <c r="D94" s="82" t="s">
        <v>14</v>
      </c>
      <c r="E94" s="82" t="s">
        <v>90</v>
      </c>
      <c r="F94" s="506" t="s">
        <v>313</v>
      </c>
      <c r="G94" s="124">
        <v>10.69205</v>
      </c>
      <c r="H94" s="125"/>
      <c r="I94" s="331">
        <v>8.2410960000000006</v>
      </c>
      <c r="J94" s="315">
        <v>13.0457</v>
      </c>
      <c r="K94" s="314">
        <v>0.36659489994902755</v>
      </c>
      <c r="L94" s="314">
        <v>0.63256438194733478</v>
      </c>
      <c r="M94" s="329"/>
      <c r="N94" s="336"/>
      <c r="O94" s="125">
        <v>8.9343190000000003</v>
      </c>
      <c r="P94" s="332">
        <v>8.6249859999999998</v>
      </c>
      <c r="Q94" s="318">
        <v>9.2260790000000004</v>
      </c>
      <c r="R94" s="314">
        <v>0.46857740360513206</v>
      </c>
      <c r="S94" s="314">
        <v>0.53142248446691909</v>
      </c>
      <c r="T94" s="776"/>
      <c r="U94" s="82">
        <v>1991</v>
      </c>
      <c r="V94" s="87" t="s">
        <v>512</v>
      </c>
      <c r="W94" s="82" t="s">
        <v>447</v>
      </c>
      <c r="X94" s="82" t="s">
        <v>14</v>
      </c>
      <c r="Y94" s="82" t="s">
        <v>90</v>
      </c>
      <c r="Z94" s="506" t="s">
        <v>313</v>
      </c>
      <c r="AA94" s="124">
        <v>5.8701489999999996</v>
      </c>
      <c r="AB94" s="125">
        <v>5.6880459999999999</v>
      </c>
      <c r="AC94" s="324">
        <v>5.1915190000000004</v>
      </c>
      <c r="AD94" s="320">
        <v>6.2252960000000002</v>
      </c>
      <c r="AE94" s="314">
        <v>0.47433090379367537</v>
      </c>
      <c r="AF94" s="314">
        <v>0.52566909620632463</v>
      </c>
      <c r="AG94" s="329"/>
      <c r="AH94" s="335">
        <f>AB94-AA94</f>
        <v>-0.18210299999999968</v>
      </c>
      <c r="AI94" s="124">
        <v>30.576229999999999</v>
      </c>
      <c r="AJ94" s="125">
        <v>29.09779</v>
      </c>
      <c r="AK94" s="324">
        <v>15.15527</v>
      </c>
      <c r="AL94" s="320">
        <v>38.883659999999999</v>
      </c>
      <c r="AM94" s="314">
        <v>0.17723071064847196</v>
      </c>
      <c r="AN94" s="314">
        <v>0.8203873902451011</v>
      </c>
      <c r="AO94" s="329"/>
      <c r="AP94" s="336">
        <f t="shared" ref="AP94:AP101" si="10">AJ94-AI94</f>
        <v>-1.4784399999999991</v>
      </c>
    </row>
    <row r="95" spans="1:42" ht="11.45" customHeight="1">
      <c r="A95" s="662">
        <v>1987</v>
      </c>
      <c r="B95" s="874" t="s">
        <v>512</v>
      </c>
      <c r="C95" s="121" t="s">
        <v>447</v>
      </c>
      <c r="D95" s="121" t="s">
        <v>16</v>
      </c>
      <c r="E95" s="121" t="s">
        <v>91</v>
      </c>
      <c r="F95" s="507" t="s">
        <v>313</v>
      </c>
      <c r="G95" s="337">
        <v>10.707330000000001</v>
      </c>
      <c r="H95" s="338"/>
      <c r="I95" s="339">
        <v>8.5314250000000005</v>
      </c>
      <c r="J95" s="340">
        <v>12.822279999999999</v>
      </c>
      <c r="K95" s="341">
        <v>0.37952860330259736</v>
      </c>
      <c r="L95" s="341">
        <v>0.61882532806964941</v>
      </c>
      <c r="M95" s="342"/>
      <c r="N95" s="343"/>
      <c r="O95" s="338">
        <v>8.4194859999999991</v>
      </c>
      <c r="P95" s="344">
        <v>8.2071079999999998</v>
      </c>
      <c r="Q95" s="345">
        <v>8.6251440000000006</v>
      </c>
      <c r="R95" s="341">
        <v>0.47955457138357382</v>
      </c>
      <c r="S95" s="341">
        <v>0.52044542861642629</v>
      </c>
      <c r="T95" s="795"/>
      <c r="U95" s="121">
        <v>1987</v>
      </c>
      <c r="V95" s="91" t="s">
        <v>512</v>
      </c>
      <c r="W95" s="121" t="s">
        <v>447</v>
      </c>
      <c r="X95" s="121" t="s">
        <v>16</v>
      </c>
      <c r="Y95" s="121" t="s">
        <v>91</v>
      </c>
      <c r="Z95" s="507" t="s">
        <v>313</v>
      </c>
      <c r="AA95" s="337">
        <v>6.8338700000000001</v>
      </c>
      <c r="AB95" s="338">
        <v>6.7124220000000001</v>
      </c>
      <c r="AC95" s="346">
        <v>6.1332209999999998</v>
      </c>
      <c r="AD95" s="347">
        <v>7.3124640000000003</v>
      </c>
      <c r="AE95" s="341">
        <v>0.46493024425460733</v>
      </c>
      <c r="AF95" s="341">
        <v>0.53506975574539262</v>
      </c>
      <c r="AG95" s="342"/>
      <c r="AH95" s="809">
        <f>AB95-AA95</f>
        <v>-0.121448</v>
      </c>
      <c r="AI95" s="337">
        <v>31.922969999999999</v>
      </c>
      <c r="AJ95" s="338">
        <v>30.117319999999999</v>
      </c>
      <c r="AK95" s="346">
        <v>18.427320000000002</v>
      </c>
      <c r="AL95" s="347">
        <v>38.95252</v>
      </c>
      <c r="AM95" s="341">
        <v>0.2037003624492485</v>
      </c>
      <c r="AN95" s="341">
        <v>0.791649788228169</v>
      </c>
      <c r="AO95" s="342"/>
      <c r="AP95" s="343">
        <f t="shared" si="10"/>
        <v>-1.80565</v>
      </c>
    </row>
    <row r="96" spans="1:42" ht="11.45" customHeight="1">
      <c r="A96" s="663">
        <v>2010</v>
      </c>
      <c r="B96" s="873" t="s">
        <v>512</v>
      </c>
      <c r="C96" s="82" t="s">
        <v>448</v>
      </c>
      <c r="D96" s="82" t="s">
        <v>4</v>
      </c>
      <c r="E96" s="82" t="s">
        <v>92</v>
      </c>
      <c r="F96" s="506" t="s">
        <v>402</v>
      </c>
      <c r="G96" s="124">
        <v>15.474159999999999</v>
      </c>
      <c r="H96" s="125"/>
      <c r="I96" s="331">
        <v>14.23546</v>
      </c>
      <c r="J96" s="315">
        <v>16.634869999999999</v>
      </c>
      <c r="K96" s="314">
        <v>0.44502273467509706</v>
      </c>
      <c r="L96" s="314">
        <v>0.55497745919649266</v>
      </c>
      <c r="M96" s="329"/>
      <c r="N96" s="336"/>
      <c r="O96" s="125">
        <v>15.057169999999999</v>
      </c>
      <c r="P96" s="332">
        <v>13.839740000000001</v>
      </c>
      <c r="Q96" s="318">
        <v>16.21978</v>
      </c>
      <c r="R96" s="314">
        <v>0.44898862136776035</v>
      </c>
      <c r="S96" s="314">
        <v>0.55101104656452704</v>
      </c>
      <c r="T96" s="776"/>
      <c r="U96" s="82">
        <v>2010</v>
      </c>
      <c r="V96" s="87" t="s">
        <v>512</v>
      </c>
      <c r="W96" s="82" t="s">
        <v>448</v>
      </c>
      <c r="X96" s="82" t="s">
        <v>4</v>
      </c>
      <c r="Y96" s="82" t="s">
        <v>92</v>
      </c>
      <c r="Z96" s="506" t="s">
        <v>402</v>
      </c>
      <c r="AA96" s="124">
        <v>19.343720000000001</v>
      </c>
      <c r="AB96" s="125"/>
      <c r="AC96" s="324">
        <v>18.398029999999999</v>
      </c>
      <c r="AD96" s="320">
        <v>20.338719999999999</v>
      </c>
      <c r="AE96" s="314">
        <v>0.4876423459396641</v>
      </c>
      <c r="AF96" s="314">
        <v>0.51235744727487786</v>
      </c>
      <c r="AG96" s="329"/>
      <c r="AH96" s="335"/>
      <c r="AI96" s="124">
        <v>11.662190000000001</v>
      </c>
      <c r="AJ96" s="125"/>
      <c r="AK96" s="324">
        <v>8.9684179999999998</v>
      </c>
      <c r="AL96" s="320">
        <v>13.65733</v>
      </c>
      <c r="AM96" s="314">
        <v>0.32721761521635301</v>
      </c>
      <c r="AN96" s="314">
        <v>0.67278255627802319</v>
      </c>
      <c r="AO96" s="329"/>
      <c r="AP96" s="336"/>
    </row>
    <row r="97" spans="1:42" ht="11.45" customHeight="1">
      <c r="A97" s="663">
        <v>2005</v>
      </c>
      <c r="B97" s="873" t="s">
        <v>512</v>
      </c>
      <c r="C97" s="82" t="s">
        <v>448</v>
      </c>
      <c r="D97" s="82" t="s">
        <v>8</v>
      </c>
      <c r="E97" s="82" t="s">
        <v>93</v>
      </c>
      <c r="F97" s="506" t="s">
        <v>402</v>
      </c>
      <c r="G97" s="124">
        <v>14.855460000000001</v>
      </c>
      <c r="H97" s="125"/>
      <c r="I97" s="331">
        <v>13.265409999999999</v>
      </c>
      <c r="J97" s="315">
        <v>16.341460000000001</v>
      </c>
      <c r="K97" s="314">
        <v>0.43137916967902712</v>
      </c>
      <c r="L97" s="314">
        <v>0.56862109958224105</v>
      </c>
      <c r="M97" s="329"/>
      <c r="N97" s="336"/>
      <c r="O97" s="125">
        <v>13.44218</v>
      </c>
      <c r="P97" s="332">
        <v>12.037470000000001</v>
      </c>
      <c r="Q97" s="318">
        <v>14.766730000000001</v>
      </c>
      <c r="R97" s="314">
        <v>0.43459959619645028</v>
      </c>
      <c r="S97" s="314">
        <v>0.56540025501815927</v>
      </c>
      <c r="T97" s="776"/>
      <c r="U97" s="82">
        <v>2005</v>
      </c>
      <c r="V97" s="87" t="s">
        <v>512</v>
      </c>
      <c r="W97" s="82" t="s">
        <v>448</v>
      </c>
      <c r="X97" s="82" t="s">
        <v>8</v>
      </c>
      <c r="Y97" s="82" t="s">
        <v>93</v>
      </c>
      <c r="Z97" s="506" t="s">
        <v>402</v>
      </c>
      <c r="AA97" s="124">
        <v>18.20316</v>
      </c>
      <c r="AB97" s="125"/>
      <c r="AC97" s="324">
        <v>16.932690000000001</v>
      </c>
      <c r="AD97" s="320">
        <v>19.50752</v>
      </c>
      <c r="AE97" s="314">
        <v>0.47122521584164506</v>
      </c>
      <c r="AF97" s="314">
        <v>0.52877478415835488</v>
      </c>
      <c r="AG97" s="329"/>
      <c r="AH97" s="335"/>
      <c r="AI97" s="124">
        <v>15.18347</v>
      </c>
      <c r="AJ97" s="125"/>
      <c r="AK97" s="324">
        <v>12.180289999999999</v>
      </c>
      <c r="AL97" s="320">
        <v>17.56879</v>
      </c>
      <c r="AM97" s="314">
        <v>0.35511197374513204</v>
      </c>
      <c r="AN97" s="314">
        <v>0.64488776281047744</v>
      </c>
      <c r="AO97" s="329"/>
      <c r="AP97" s="336"/>
    </row>
    <row r="98" spans="1:42" ht="11.45" customHeight="1">
      <c r="A98" s="663">
        <v>2000</v>
      </c>
      <c r="B98" s="873" t="s">
        <v>512</v>
      </c>
      <c r="C98" s="82" t="s">
        <v>448</v>
      </c>
      <c r="D98" s="82" t="s">
        <v>10</v>
      </c>
      <c r="E98" s="82" t="s">
        <v>94</v>
      </c>
      <c r="F98" s="506" t="s">
        <v>402</v>
      </c>
      <c r="G98" s="124">
        <v>13.75278</v>
      </c>
      <c r="H98" s="125"/>
      <c r="I98" s="331">
        <v>12.796340000000001</v>
      </c>
      <c r="J98" s="315">
        <v>14.64847</v>
      </c>
      <c r="K98" s="314">
        <v>0.44739369058473999</v>
      </c>
      <c r="L98" s="314">
        <v>0.5529788886319712</v>
      </c>
      <c r="M98" s="329"/>
      <c r="N98" s="336"/>
      <c r="O98" s="125">
        <v>12.229290000000001</v>
      </c>
      <c r="P98" s="332">
        <v>11.11403</v>
      </c>
      <c r="Q98" s="318">
        <v>13.28524</v>
      </c>
      <c r="R98" s="314">
        <v>0.44198755610505591</v>
      </c>
      <c r="S98" s="314">
        <v>0.55801260743673586</v>
      </c>
      <c r="T98" s="776"/>
      <c r="U98" s="82">
        <v>2000</v>
      </c>
      <c r="V98" s="87" t="s">
        <v>512</v>
      </c>
      <c r="W98" s="82" t="s">
        <v>448</v>
      </c>
      <c r="X98" s="82" t="s">
        <v>10</v>
      </c>
      <c r="Y98" s="82" t="s">
        <v>94</v>
      </c>
      <c r="Z98" s="506" t="s">
        <v>402</v>
      </c>
      <c r="AA98" s="124">
        <v>16.019359999999999</v>
      </c>
      <c r="AB98" s="125">
        <v>15.9437</v>
      </c>
      <c r="AC98" s="324">
        <v>16.203099999999999</v>
      </c>
      <c r="AD98" s="320">
        <v>15.68783</v>
      </c>
      <c r="AE98" s="314">
        <v>0.50466090054378854</v>
      </c>
      <c r="AF98" s="314">
        <v>0.49533922489760845</v>
      </c>
      <c r="AG98" s="329"/>
      <c r="AH98" s="335">
        <f>AB98-AA98</f>
        <v>-7.5659999999999172E-2</v>
      </c>
      <c r="AI98" s="124">
        <v>16.19341</v>
      </c>
      <c r="AJ98" s="125">
        <v>16.31915</v>
      </c>
      <c r="AK98" s="324">
        <v>14.122059999999999</v>
      </c>
      <c r="AL98" s="320">
        <v>18.015499999999999</v>
      </c>
      <c r="AM98" s="314">
        <v>0.37703685547347748</v>
      </c>
      <c r="AN98" s="314">
        <v>0.62296320580422393</v>
      </c>
      <c r="AO98" s="329"/>
      <c r="AP98" s="336">
        <f t="shared" si="10"/>
        <v>0.12574000000000041</v>
      </c>
    </row>
    <row r="99" spans="1:42" ht="11.45" customHeight="1">
      <c r="A99" s="663">
        <v>1994</v>
      </c>
      <c r="B99" s="873" t="s">
        <v>512</v>
      </c>
      <c r="C99" s="82" t="s">
        <v>448</v>
      </c>
      <c r="D99" s="82" t="s">
        <v>12</v>
      </c>
      <c r="E99" s="82" t="s">
        <v>95</v>
      </c>
      <c r="F99" s="506" t="s">
        <v>402</v>
      </c>
      <c r="G99" s="124">
        <v>14.07657</v>
      </c>
      <c r="H99" s="125"/>
      <c r="I99" s="331">
        <v>12.827389999999999</v>
      </c>
      <c r="J99" s="315">
        <v>15.180910000000001</v>
      </c>
      <c r="K99" s="314">
        <v>0.43978128194581489</v>
      </c>
      <c r="L99" s="314">
        <v>0.55473741117331843</v>
      </c>
      <c r="M99" s="329">
        <f t="shared" ref="M99:M101" si="11">1-SUM(K99:L99)</f>
        <v>5.4813068808666765E-3</v>
      </c>
      <c r="N99" s="336"/>
      <c r="O99" s="125">
        <v>12.818949999999999</v>
      </c>
      <c r="P99" s="332">
        <v>11.84957</v>
      </c>
      <c r="Q99" s="318">
        <v>13.742150000000001</v>
      </c>
      <c r="R99" s="314">
        <v>0.45091470050199123</v>
      </c>
      <c r="S99" s="314">
        <v>0.54908498745997147</v>
      </c>
      <c r="T99" s="776"/>
      <c r="U99" s="82">
        <v>1994</v>
      </c>
      <c r="V99" s="87" t="s">
        <v>512</v>
      </c>
      <c r="W99" s="82" t="s">
        <v>448</v>
      </c>
      <c r="X99" s="82" t="s">
        <v>12</v>
      </c>
      <c r="Y99" s="82" t="s">
        <v>95</v>
      </c>
      <c r="Z99" s="506" t="s">
        <v>402</v>
      </c>
      <c r="AA99" s="124">
        <v>14.29668</v>
      </c>
      <c r="AB99" s="125"/>
      <c r="AC99" s="324">
        <v>13.9139</v>
      </c>
      <c r="AD99" s="320">
        <v>14.651450000000001</v>
      </c>
      <c r="AE99" s="314">
        <v>0.50627044271554245</v>
      </c>
      <c r="AF99" s="314">
        <v>0.49372990770597952</v>
      </c>
      <c r="AG99" s="329"/>
      <c r="AH99" s="335"/>
      <c r="AI99" s="124">
        <v>18.298819999999999</v>
      </c>
      <c r="AJ99" s="125">
        <v>18.726230000000001</v>
      </c>
      <c r="AK99" s="324">
        <v>15.21655</v>
      </c>
      <c r="AL99" s="320">
        <v>20.795670000000001</v>
      </c>
      <c r="AM99" s="314">
        <v>0.33048627513386297</v>
      </c>
      <c r="AN99" s="314">
        <v>0.63755545029618876</v>
      </c>
      <c r="AO99" s="329">
        <f t="shared" ref="AO99:AO101" si="12">1-SUM(AM99:AN99)</f>
        <v>3.1958274569948264E-2</v>
      </c>
      <c r="AP99" s="336">
        <f t="shared" si="10"/>
        <v>0.42741000000000184</v>
      </c>
    </row>
    <row r="100" spans="1:42" ht="11.45" customHeight="1">
      <c r="A100" s="663">
        <v>1989</v>
      </c>
      <c r="B100" s="873" t="s">
        <v>512</v>
      </c>
      <c r="C100" s="82" t="s">
        <v>448</v>
      </c>
      <c r="D100" s="82" t="s">
        <v>14</v>
      </c>
      <c r="E100" s="82" t="s">
        <v>96</v>
      </c>
      <c r="F100" s="506" t="s">
        <v>402</v>
      </c>
      <c r="G100" s="124">
        <v>15.48709</v>
      </c>
      <c r="H100" s="125"/>
      <c r="I100" s="331">
        <v>14.18844</v>
      </c>
      <c r="J100" s="315">
        <v>16.70112</v>
      </c>
      <c r="K100" s="314">
        <v>0.43821925229336178</v>
      </c>
      <c r="L100" s="314">
        <v>0.56256469097809858</v>
      </c>
      <c r="M100" s="329"/>
      <c r="N100" s="336"/>
      <c r="O100" s="125">
        <v>13.227690000000001</v>
      </c>
      <c r="P100" s="332">
        <v>12.33689</v>
      </c>
      <c r="Q100" s="318">
        <v>14.069649999999999</v>
      </c>
      <c r="R100" s="314">
        <v>0.45318290646363801</v>
      </c>
      <c r="S100" s="314">
        <v>0.5468173959323207</v>
      </c>
      <c r="T100" s="776"/>
      <c r="U100" s="82">
        <v>1989</v>
      </c>
      <c r="V100" s="87" t="s">
        <v>512</v>
      </c>
      <c r="W100" s="82" t="s">
        <v>448</v>
      </c>
      <c r="X100" s="82" t="s">
        <v>14</v>
      </c>
      <c r="Y100" s="82" t="s">
        <v>96</v>
      </c>
      <c r="Z100" s="506" t="s">
        <v>402</v>
      </c>
      <c r="AA100" s="124">
        <v>15.47458</v>
      </c>
      <c r="AB100" s="125"/>
      <c r="AC100" s="324">
        <v>14.895250000000001</v>
      </c>
      <c r="AD100" s="320">
        <v>16.069849999999999</v>
      </c>
      <c r="AE100" s="314">
        <v>0.48294561474906822</v>
      </c>
      <c r="AF100" s="314">
        <v>0.517054643643857</v>
      </c>
      <c r="AG100" s="329"/>
      <c r="AH100" s="335"/>
      <c r="AI100" s="124">
        <v>25.554480000000002</v>
      </c>
      <c r="AJ100" s="125"/>
      <c r="AK100" s="324">
        <v>22.49457</v>
      </c>
      <c r="AL100" s="320">
        <v>27.67625</v>
      </c>
      <c r="AM100" s="314">
        <v>0.35296659255117863</v>
      </c>
      <c r="AN100" s="314">
        <v>0.6470332902392989</v>
      </c>
      <c r="AO100" s="329"/>
      <c r="AP100" s="336"/>
    </row>
    <row r="101" spans="1:42" ht="11.45" customHeight="1">
      <c r="A101" s="663">
        <v>1984</v>
      </c>
      <c r="B101" s="873" t="s">
        <v>512</v>
      </c>
      <c r="C101" s="82" t="s">
        <v>448</v>
      </c>
      <c r="D101" s="82" t="s">
        <v>16</v>
      </c>
      <c r="E101" s="82" t="s">
        <v>97</v>
      </c>
      <c r="F101" s="506" t="s">
        <v>402</v>
      </c>
      <c r="G101" s="124">
        <v>17.003119999999999</v>
      </c>
      <c r="H101" s="125"/>
      <c r="I101" s="331">
        <v>16.06399</v>
      </c>
      <c r="J101" s="315">
        <v>17.738430000000001</v>
      </c>
      <c r="K101" s="314">
        <v>0.4465966834322172</v>
      </c>
      <c r="L101" s="314">
        <v>0.5353788598798338</v>
      </c>
      <c r="M101" s="329">
        <f t="shared" si="11"/>
        <v>1.8024456687949053E-2</v>
      </c>
      <c r="N101" s="336"/>
      <c r="O101" s="125">
        <v>15.3719</v>
      </c>
      <c r="P101" s="332">
        <v>15.008419999999999</v>
      </c>
      <c r="Q101" s="318">
        <v>15.713800000000001</v>
      </c>
      <c r="R101" s="314">
        <v>0.47323629479765028</v>
      </c>
      <c r="S101" s="314">
        <v>0.52676396541741743</v>
      </c>
      <c r="T101" s="776"/>
      <c r="U101" s="82">
        <v>1984</v>
      </c>
      <c r="V101" s="87" t="s">
        <v>512</v>
      </c>
      <c r="W101" s="82" t="s">
        <v>448</v>
      </c>
      <c r="X101" s="82" t="s">
        <v>16</v>
      </c>
      <c r="Y101" s="82" t="s">
        <v>97</v>
      </c>
      <c r="Z101" s="506" t="s">
        <v>402</v>
      </c>
      <c r="AA101" s="124">
        <v>14.627190000000001</v>
      </c>
      <c r="AB101" s="125">
        <v>15.06399</v>
      </c>
      <c r="AC101" s="324">
        <v>14.94009</v>
      </c>
      <c r="AD101" s="320">
        <v>15.198</v>
      </c>
      <c r="AE101" s="314">
        <v>0.49973552823654294</v>
      </c>
      <c r="AF101" s="314">
        <v>0.50026460453040655</v>
      </c>
      <c r="AG101" s="329"/>
      <c r="AH101" s="335">
        <f>AB101-AA101</f>
        <v>0.43679999999999986</v>
      </c>
      <c r="AI101" s="124">
        <v>29.2865</v>
      </c>
      <c r="AJ101" s="125">
        <v>28.637830000000001</v>
      </c>
      <c r="AK101" s="324">
        <v>26.040700000000001</v>
      </c>
      <c r="AL101" s="320">
        <v>31.603809999999999</v>
      </c>
      <c r="AM101" s="314">
        <v>0.3232434859764165</v>
      </c>
      <c r="AN101" s="314">
        <v>0.59150466358659148</v>
      </c>
      <c r="AO101" s="329">
        <f t="shared" si="12"/>
        <v>8.5251850436992016E-2</v>
      </c>
      <c r="AP101" s="336">
        <f t="shared" si="10"/>
        <v>-0.64866999999999919</v>
      </c>
    </row>
    <row r="102" spans="1:42" ht="11.45" customHeight="1">
      <c r="A102" s="662">
        <v>1978</v>
      </c>
      <c r="B102" s="874" t="s">
        <v>512</v>
      </c>
      <c r="C102" s="121" t="s">
        <v>448</v>
      </c>
      <c r="D102" s="121" t="s">
        <v>18</v>
      </c>
      <c r="E102" s="121" t="s">
        <v>98</v>
      </c>
      <c r="F102" s="507" t="s">
        <v>402</v>
      </c>
      <c r="G102" s="337">
        <v>16.348590000000002</v>
      </c>
      <c r="H102" s="338"/>
      <c r="I102" s="339">
        <v>14.805619999999999</v>
      </c>
      <c r="J102" s="340">
        <v>17.913879999999999</v>
      </c>
      <c r="K102" s="341">
        <v>0.44028316815089247</v>
      </c>
      <c r="L102" s="341">
        <v>0.5630292887643521</v>
      </c>
      <c r="M102" s="342"/>
      <c r="N102" s="343"/>
      <c r="O102" s="338">
        <v>13.303240000000001</v>
      </c>
      <c r="P102" s="344">
        <v>12.58816</v>
      </c>
      <c r="Q102" s="345">
        <v>13.9857</v>
      </c>
      <c r="R102" s="341">
        <v>0.46208119225091027</v>
      </c>
      <c r="S102" s="341">
        <v>0.53791880774908962</v>
      </c>
      <c r="T102" s="795"/>
      <c r="U102" s="121">
        <v>1978</v>
      </c>
      <c r="V102" s="91" t="s">
        <v>512</v>
      </c>
      <c r="W102" s="121" t="s">
        <v>448</v>
      </c>
      <c r="X102" s="121" t="s">
        <v>18</v>
      </c>
      <c r="Y102" s="121" t="s">
        <v>98</v>
      </c>
      <c r="Z102" s="507" t="s">
        <v>402</v>
      </c>
      <c r="AA102" s="337">
        <v>13.579190000000001</v>
      </c>
      <c r="AB102" s="338"/>
      <c r="AC102" s="346">
        <v>13.166930000000001</v>
      </c>
      <c r="AD102" s="347">
        <v>14.10364</v>
      </c>
      <c r="AE102" s="341">
        <v>0.50099300425090698</v>
      </c>
      <c r="AF102" s="341">
        <v>0.49900699574909291</v>
      </c>
      <c r="AG102" s="342"/>
      <c r="AH102" s="809"/>
      <c r="AI102" s="337">
        <v>35.42286</v>
      </c>
      <c r="AJ102" s="338"/>
      <c r="AK102" s="346">
        <v>30.452310000000001</v>
      </c>
      <c r="AL102" s="347">
        <v>38.824039999999997</v>
      </c>
      <c r="AM102" s="341">
        <v>0.35017008430658486</v>
      </c>
      <c r="AN102" s="341">
        <v>0.64983019806131836</v>
      </c>
      <c r="AO102" s="342"/>
      <c r="AP102" s="343"/>
    </row>
    <row r="103" spans="1:42" ht="11.45" customHeight="1">
      <c r="A103" s="658">
        <v>2016</v>
      </c>
      <c r="B103" s="877" t="s">
        <v>513</v>
      </c>
      <c r="C103" s="136" t="s">
        <v>449</v>
      </c>
      <c r="D103" s="136" t="s">
        <v>623</v>
      </c>
      <c r="E103" s="136" t="s">
        <v>697</v>
      </c>
      <c r="F103" s="495" t="s">
        <v>401</v>
      </c>
      <c r="G103" s="564">
        <v>22.85867</v>
      </c>
      <c r="H103" s="565"/>
      <c r="I103" s="812">
        <v>22.51296</v>
      </c>
      <c r="J103" s="813">
        <v>23.168749999999999</v>
      </c>
      <c r="K103" s="623">
        <v>0.46568379999999998</v>
      </c>
      <c r="L103" s="623">
        <v>0.53431620000000002</v>
      </c>
      <c r="M103" s="845"/>
      <c r="N103" s="336"/>
      <c r="O103" s="564">
        <v>22.377579999999998</v>
      </c>
      <c r="P103" s="814">
        <v>22.607119999999998</v>
      </c>
      <c r="Q103" s="815">
        <v>22.166149999999998</v>
      </c>
      <c r="R103" s="623">
        <v>0.4843768</v>
      </c>
      <c r="S103" s="623">
        <v>0.51562330000000001</v>
      </c>
      <c r="T103" s="845"/>
      <c r="U103" s="658">
        <v>2016</v>
      </c>
      <c r="V103" s="360" t="s">
        <v>513</v>
      </c>
      <c r="W103" s="136" t="s">
        <v>449</v>
      </c>
      <c r="X103" s="136" t="s">
        <v>623</v>
      </c>
      <c r="Y103" s="136" t="s">
        <v>697</v>
      </c>
      <c r="Z103" s="495" t="s">
        <v>401</v>
      </c>
      <c r="AA103" s="564">
        <v>25.043669999999999</v>
      </c>
      <c r="AB103" s="565"/>
      <c r="AC103" s="816">
        <v>25.367699999999999</v>
      </c>
      <c r="AD103" s="817">
        <v>24.695070000000001</v>
      </c>
      <c r="AE103" s="623">
        <v>0.52496549999999997</v>
      </c>
      <c r="AF103" s="623">
        <v>0.47503440000000002</v>
      </c>
      <c r="AG103" s="845">
        <f t="shared" ref="AG103:AG105" si="13">1-SUM(AE103:AF103)</f>
        <v>1.0000000005838672E-7</v>
      </c>
      <c r="AH103" s="335"/>
      <c r="AI103" s="564">
        <v>21.707470000000001</v>
      </c>
      <c r="AJ103" s="565"/>
      <c r="AK103" s="816">
        <v>17.021640000000001</v>
      </c>
      <c r="AL103" s="817">
        <v>24.681619999999999</v>
      </c>
      <c r="AM103" s="623">
        <v>0.30445759999999999</v>
      </c>
      <c r="AN103" s="623">
        <v>0.69554240000000001</v>
      </c>
      <c r="AO103" s="845"/>
      <c r="AP103" s="336"/>
    </row>
    <row r="104" spans="1:42" ht="11.45" customHeight="1">
      <c r="A104" s="659">
        <v>2013</v>
      </c>
      <c r="B104" s="875" t="s">
        <v>513</v>
      </c>
      <c r="C104" s="119" t="s">
        <v>449</v>
      </c>
      <c r="D104" s="119" t="s">
        <v>20</v>
      </c>
      <c r="E104" s="119" t="s">
        <v>99</v>
      </c>
      <c r="F104" s="496" t="s">
        <v>401</v>
      </c>
      <c r="G104" s="152">
        <v>23.6629</v>
      </c>
      <c r="H104" s="153"/>
      <c r="I104" s="777">
        <v>23.450980000000001</v>
      </c>
      <c r="J104" s="778">
        <v>23.851739999999999</v>
      </c>
      <c r="K104" s="155">
        <v>0.46697759999999999</v>
      </c>
      <c r="L104" s="155">
        <v>0.53302229999999995</v>
      </c>
      <c r="M104" s="330"/>
      <c r="N104" s="336"/>
      <c r="O104" s="152">
        <v>23.980889999999999</v>
      </c>
      <c r="P104" s="780">
        <v>24.235959999999999</v>
      </c>
      <c r="Q104" s="781">
        <v>23.75346</v>
      </c>
      <c r="R104" s="155">
        <v>0.4763811</v>
      </c>
      <c r="S104" s="155">
        <v>0.52361899999999995</v>
      </c>
      <c r="T104" s="330"/>
      <c r="U104" s="659">
        <v>2013</v>
      </c>
      <c r="V104" s="90" t="s">
        <v>513</v>
      </c>
      <c r="W104" s="119" t="s">
        <v>449</v>
      </c>
      <c r="X104" s="119" t="s">
        <v>20</v>
      </c>
      <c r="Y104" s="119" t="s">
        <v>99</v>
      </c>
      <c r="Z104" s="496" t="s">
        <v>401</v>
      </c>
      <c r="AA104" s="152">
        <v>27.595109999999998</v>
      </c>
      <c r="AB104" s="153"/>
      <c r="AC104" s="782">
        <v>27.882200000000001</v>
      </c>
      <c r="AD104" s="783">
        <v>27.278030000000001</v>
      </c>
      <c r="AE104" s="155">
        <v>0.53027329999999995</v>
      </c>
      <c r="AF104" s="155">
        <v>0.4697267</v>
      </c>
      <c r="AG104" s="330">
        <f t="shared" si="13"/>
        <v>0</v>
      </c>
      <c r="AH104" s="335"/>
      <c r="AI104" s="152">
        <v>16.87557</v>
      </c>
      <c r="AJ104" s="153"/>
      <c r="AK104" s="782">
        <v>11.474679999999999</v>
      </c>
      <c r="AL104" s="783">
        <v>20.402950000000001</v>
      </c>
      <c r="AM104" s="155">
        <v>0.26863749999999997</v>
      </c>
      <c r="AN104" s="155">
        <v>0.73136250000000003</v>
      </c>
      <c r="AO104" s="330"/>
      <c r="AP104" s="336"/>
    </row>
    <row r="105" spans="1:42" ht="11.45" customHeight="1">
      <c r="A105" s="660">
        <v>2010</v>
      </c>
      <c r="B105" s="876" t="s">
        <v>513</v>
      </c>
      <c r="C105" s="158" t="s">
        <v>449</v>
      </c>
      <c r="D105" s="158" t="s">
        <v>4</v>
      </c>
      <c r="E105" s="158" t="s">
        <v>100</v>
      </c>
      <c r="F105" s="497" t="s">
        <v>730</v>
      </c>
      <c r="G105" s="159">
        <v>26.310669999999998</v>
      </c>
      <c r="H105" s="160"/>
      <c r="I105" s="802">
        <v>26.951750000000001</v>
      </c>
      <c r="J105" s="803">
        <v>25.744679999999999</v>
      </c>
      <c r="K105" s="162">
        <v>0.48031800000000002</v>
      </c>
      <c r="L105" s="162">
        <v>0.51968199999999998</v>
      </c>
      <c r="M105" s="354"/>
      <c r="N105" s="336"/>
      <c r="O105" s="159">
        <v>26.87088</v>
      </c>
      <c r="P105" s="805">
        <v>27.9129</v>
      </c>
      <c r="Q105" s="806">
        <v>25.959330000000001</v>
      </c>
      <c r="R105" s="162">
        <v>0.48470210000000002</v>
      </c>
      <c r="S105" s="162">
        <v>0.51529789999999998</v>
      </c>
      <c r="T105" s="354"/>
      <c r="U105" s="660">
        <v>2010</v>
      </c>
      <c r="V105" s="101" t="s">
        <v>513</v>
      </c>
      <c r="W105" s="158" t="s">
        <v>449</v>
      </c>
      <c r="X105" s="158" t="s">
        <v>4</v>
      </c>
      <c r="Y105" s="158" t="s">
        <v>100</v>
      </c>
      <c r="Z105" s="497" t="s">
        <v>631</v>
      </c>
      <c r="AA105" s="159">
        <v>30.378350000000001</v>
      </c>
      <c r="AB105" s="160"/>
      <c r="AC105" s="807">
        <v>30.549620000000001</v>
      </c>
      <c r="AD105" s="808">
        <v>30.18291</v>
      </c>
      <c r="AE105" s="162">
        <v>0.53594909999999996</v>
      </c>
      <c r="AF105" s="162">
        <v>0.46405089999999999</v>
      </c>
      <c r="AG105" s="354">
        <f t="shared" si="13"/>
        <v>0</v>
      </c>
      <c r="AH105" s="335"/>
      <c r="AI105" s="159">
        <v>18.886900000000001</v>
      </c>
      <c r="AJ105" s="160"/>
      <c r="AK105" s="807">
        <v>16.289819999999999</v>
      </c>
      <c r="AL105" s="808">
        <v>20.580089999999998</v>
      </c>
      <c r="AM105" s="162">
        <v>0.34039049999999998</v>
      </c>
      <c r="AN105" s="162">
        <v>0.65960949999999996</v>
      </c>
      <c r="AO105" s="354"/>
      <c r="AP105" s="336"/>
    </row>
    <row r="106" spans="1:42" ht="11.25" customHeight="1">
      <c r="A106" s="498">
        <v>2015</v>
      </c>
      <c r="B106" s="482" t="s">
        <v>512</v>
      </c>
      <c r="C106" s="491" t="s">
        <v>451</v>
      </c>
      <c r="D106" s="491" t="s">
        <v>622</v>
      </c>
      <c r="E106" s="491" t="s">
        <v>614</v>
      </c>
      <c r="F106" s="505" t="s">
        <v>630</v>
      </c>
      <c r="G106" s="513">
        <v>16.695180000000001</v>
      </c>
      <c r="H106" s="514"/>
      <c r="I106" s="766">
        <v>15.708880000000001</v>
      </c>
      <c r="J106" s="767">
        <v>17.608730000000001</v>
      </c>
      <c r="K106" s="517">
        <v>0.44913069999999999</v>
      </c>
      <c r="L106" s="517">
        <v>0.55086930000000001</v>
      </c>
      <c r="M106" s="769"/>
      <c r="N106" s="321"/>
      <c r="O106" s="514">
        <v>15.529780000000001</v>
      </c>
      <c r="P106" s="770">
        <v>14.68791</v>
      </c>
      <c r="Q106" s="771">
        <v>16.288930000000001</v>
      </c>
      <c r="R106" s="517">
        <v>0.44846279999999999</v>
      </c>
      <c r="S106" s="517">
        <v>0.5515371</v>
      </c>
      <c r="T106" s="769"/>
      <c r="U106" s="491">
        <v>2015</v>
      </c>
      <c r="V106" s="371" t="s">
        <v>512</v>
      </c>
      <c r="W106" s="491" t="s">
        <v>451</v>
      </c>
      <c r="X106" s="491" t="s">
        <v>622</v>
      </c>
      <c r="Y106" s="491" t="s">
        <v>614</v>
      </c>
      <c r="Z106" s="505" t="s">
        <v>630</v>
      </c>
      <c r="AA106" s="513">
        <v>20.27694</v>
      </c>
      <c r="AB106" s="514">
        <v>19.927150000000001</v>
      </c>
      <c r="AC106" s="772">
        <v>20.640260000000001</v>
      </c>
      <c r="AD106" s="773">
        <v>19.240590000000001</v>
      </c>
      <c r="AE106" s="517">
        <v>0.52588460000000004</v>
      </c>
      <c r="AF106" s="517">
        <v>0.47411530000000002</v>
      </c>
      <c r="AG106" s="769">
        <f t="shared" ref="AG106:AG132" si="14">1-SUM(AE106:AF106)</f>
        <v>9.9999999947364415E-8</v>
      </c>
      <c r="AH106" s="325"/>
      <c r="AI106" s="513">
        <v>17.683070000000001</v>
      </c>
      <c r="AJ106" s="514">
        <v>17.34122</v>
      </c>
      <c r="AK106" s="772">
        <v>14.62642</v>
      </c>
      <c r="AL106" s="773">
        <v>19.72447</v>
      </c>
      <c r="AM106" s="517">
        <v>0.39196920000000002</v>
      </c>
      <c r="AN106" s="517">
        <v>0.60803079999999998</v>
      </c>
      <c r="AO106" s="769"/>
      <c r="AP106" s="321"/>
    </row>
    <row r="107" spans="1:42" ht="11.25" customHeight="1">
      <c r="A107" s="499">
        <v>2014</v>
      </c>
      <c r="B107" s="483" t="s">
        <v>512</v>
      </c>
      <c r="C107" s="205" t="s">
        <v>451</v>
      </c>
      <c r="D107" s="205" t="s">
        <v>20</v>
      </c>
      <c r="E107" s="205" t="s">
        <v>698</v>
      </c>
      <c r="F107" s="506" t="s">
        <v>630</v>
      </c>
      <c r="G107" s="124">
        <v>15.761939999999999</v>
      </c>
      <c r="H107" s="125"/>
      <c r="I107" s="331">
        <v>14.42164</v>
      </c>
      <c r="J107" s="315">
        <v>16.972370000000002</v>
      </c>
      <c r="K107" s="314">
        <v>0.43637039999999999</v>
      </c>
      <c r="L107" s="314">
        <v>0.56313230000000003</v>
      </c>
      <c r="M107" s="329"/>
      <c r="N107" s="321"/>
      <c r="O107" s="125">
        <v>14.532629999999999</v>
      </c>
      <c r="P107" s="332">
        <v>13.704140000000001</v>
      </c>
      <c r="Q107" s="318">
        <v>15.281420000000001</v>
      </c>
      <c r="R107" s="314">
        <v>0.44767370000000001</v>
      </c>
      <c r="S107" s="314">
        <v>0.55232630000000005</v>
      </c>
      <c r="T107" s="329"/>
      <c r="U107" s="205">
        <v>2014</v>
      </c>
      <c r="V107" s="369" t="s">
        <v>512</v>
      </c>
      <c r="W107" s="205" t="s">
        <v>451</v>
      </c>
      <c r="X107" s="205" t="s">
        <v>20</v>
      </c>
      <c r="Y107" s="205" t="s">
        <v>698</v>
      </c>
      <c r="Z107" s="506" t="s">
        <v>630</v>
      </c>
      <c r="AA107" s="124">
        <v>18.338460000000001</v>
      </c>
      <c r="AB107" s="125">
        <v>18.06063</v>
      </c>
      <c r="AC107" s="324">
        <v>17.729810000000001</v>
      </c>
      <c r="AD107" s="320">
        <v>18.32705</v>
      </c>
      <c r="AE107" s="314">
        <v>0.49610320000000002</v>
      </c>
      <c r="AF107" s="314">
        <v>0.50130070000000004</v>
      </c>
      <c r="AG107" s="329">
        <f t="shared" si="14"/>
        <v>2.5960999999998791E-3</v>
      </c>
      <c r="AH107" s="325"/>
      <c r="AI107" s="124">
        <v>17.785129999999999</v>
      </c>
      <c r="AJ107" s="125">
        <v>17.25329</v>
      </c>
      <c r="AK107" s="324">
        <v>13.850910000000001</v>
      </c>
      <c r="AL107" s="320">
        <v>20.192260000000001</v>
      </c>
      <c r="AM107" s="314">
        <v>0.37220379999999997</v>
      </c>
      <c r="AN107" s="314">
        <v>0.62771699999999997</v>
      </c>
      <c r="AO107" s="329"/>
      <c r="AP107" s="321"/>
    </row>
    <row r="108" spans="1:42" ht="11.25" customHeight="1">
      <c r="A108" s="499">
        <v>2013</v>
      </c>
      <c r="B108" s="483" t="s">
        <v>512</v>
      </c>
      <c r="C108" s="205" t="s">
        <v>451</v>
      </c>
      <c r="D108" s="205" t="s">
        <v>20</v>
      </c>
      <c r="E108" s="205" t="s">
        <v>699</v>
      </c>
      <c r="F108" s="506" t="s">
        <v>630</v>
      </c>
      <c r="G108" s="124">
        <v>15.71077</v>
      </c>
      <c r="H108" s="125"/>
      <c r="I108" s="331">
        <v>14.06453</v>
      </c>
      <c r="J108" s="315">
        <v>17.217210000000001</v>
      </c>
      <c r="K108" s="314">
        <v>0.42938989999999999</v>
      </c>
      <c r="L108" s="314">
        <v>0.57012779999999996</v>
      </c>
      <c r="M108" s="329"/>
      <c r="N108" s="321"/>
      <c r="O108" s="125">
        <v>14.68164</v>
      </c>
      <c r="P108" s="332">
        <v>13.05757</v>
      </c>
      <c r="Q108" s="318">
        <v>16.157109999999999</v>
      </c>
      <c r="R108" s="314">
        <v>0.4233711</v>
      </c>
      <c r="S108" s="314">
        <v>0.5766289</v>
      </c>
      <c r="T108" s="329"/>
      <c r="U108" s="205">
        <v>2013</v>
      </c>
      <c r="V108" s="369" t="s">
        <v>512</v>
      </c>
      <c r="W108" s="205" t="s">
        <v>451</v>
      </c>
      <c r="X108" s="205" t="s">
        <v>20</v>
      </c>
      <c r="Y108" s="205" t="s">
        <v>699</v>
      </c>
      <c r="Z108" s="506" t="s">
        <v>630</v>
      </c>
      <c r="AA108" s="124">
        <v>17.67998</v>
      </c>
      <c r="AB108" s="125">
        <v>17.277349999999998</v>
      </c>
      <c r="AC108" s="324">
        <v>17.418050000000001</v>
      </c>
      <c r="AD108" s="320">
        <v>17.054739999999999</v>
      </c>
      <c r="AE108" s="314">
        <v>0.51540470000000005</v>
      </c>
      <c r="AF108" s="314">
        <v>0.48189609999999999</v>
      </c>
      <c r="AG108" s="329">
        <f t="shared" si="14"/>
        <v>2.6991999999999017E-3</v>
      </c>
      <c r="AH108" s="325"/>
      <c r="AI108" s="124">
        <v>17.945740000000001</v>
      </c>
      <c r="AJ108" s="125">
        <v>17.219539999999999</v>
      </c>
      <c r="AK108" s="324">
        <v>14.13799</v>
      </c>
      <c r="AL108" s="320">
        <v>19.92437</v>
      </c>
      <c r="AM108" s="314">
        <v>0.3836367</v>
      </c>
      <c r="AN108" s="314">
        <v>0.61636329999999995</v>
      </c>
      <c r="AO108" s="329"/>
      <c r="AP108" s="321"/>
    </row>
    <row r="109" spans="1:42" ht="11.25" customHeight="1">
      <c r="A109" s="499">
        <v>2012</v>
      </c>
      <c r="B109" s="483" t="s">
        <v>512</v>
      </c>
      <c r="C109" s="205" t="s">
        <v>451</v>
      </c>
      <c r="D109" s="205" t="s">
        <v>20</v>
      </c>
      <c r="E109" s="205" t="s">
        <v>700</v>
      </c>
      <c r="F109" s="506" t="s">
        <v>630</v>
      </c>
      <c r="G109" s="124">
        <v>15.422840000000001</v>
      </c>
      <c r="H109" s="125"/>
      <c r="I109" s="331">
        <v>13.64753</v>
      </c>
      <c r="J109" s="315">
        <v>17.060110000000002</v>
      </c>
      <c r="K109" s="314">
        <v>0.4238497</v>
      </c>
      <c r="L109" s="314">
        <v>0.5761503</v>
      </c>
      <c r="M109" s="329"/>
      <c r="N109" s="321"/>
      <c r="O109" s="125">
        <v>14.218310000000001</v>
      </c>
      <c r="P109" s="332">
        <v>12.798640000000001</v>
      </c>
      <c r="Q109" s="318">
        <v>15.525740000000001</v>
      </c>
      <c r="R109" s="314">
        <v>0.43155179999999999</v>
      </c>
      <c r="S109" s="314">
        <v>0.56844810000000001</v>
      </c>
      <c r="T109" s="329"/>
      <c r="U109" s="205">
        <v>2012</v>
      </c>
      <c r="V109" s="369" t="s">
        <v>512</v>
      </c>
      <c r="W109" s="205" t="s">
        <v>451</v>
      </c>
      <c r="X109" s="205" t="s">
        <v>20</v>
      </c>
      <c r="Y109" s="205" t="s">
        <v>700</v>
      </c>
      <c r="Z109" s="506" t="s">
        <v>630</v>
      </c>
      <c r="AA109" s="124">
        <v>17.601220000000001</v>
      </c>
      <c r="AB109" s="125">
        <v>17.473109999999998</v>
      </c>
      <c r="AC109" s="324">
        <v>16.841239999999999</v>
      </c>
      <c r="AD109" s="320">
        <v>18.14452</v>
      </c>
      <c r="AE109" s="314">
        <v>0.48348750000000001</v>
      </c>
      <c r="AF109" s="314">
        <v>0.51651259999999999</v>
      </c>
      <c r="AG109" s="329">
        <f t="shared" si="14"/>
        <v>-1.0000000005838672E-7</v>
      </c>
      <c r="AH109" s="325"/>
      <c r="AI109" s="124">
        <v>17.607669999999999</v>
      </c>
      <c r="AJ109" s="125">
        <v>17.121120000000001</v>
      </c>
      <c r="AK109" s="324">
        <v>13.51324</v>
      </c>
      <c r="AL109" s="320">
        <v>20.21959</v>
      </c>
      <c r="AM109" s="314">
        <v>0.36465940000000002</v>
      </c>
      <c r="AN109" s="314">
        <v>0.63534060000000003</v>
      </c>
      <c r="AO109" s="329"/>
      <c r="AP109" s="321"/>
    </row>
    <row r="110" spans="1:42" ht="11.25" customHeight="1">
      <c r="A110" s="499">
        <v>2011</v>
      </c>
      <c r="B110" s="483" t="s">
        <v>512</v>
      </c>
      <c r="C110" s="205" t="s">
        <v>451</v>
      </c>
      <c r="D110" s="205" t="s">
        <v>4</v>
      </c>
      <c r="E110" s="205" t="s">
        <v>615</v>
      </c>
      <c r="F110" s="506" t="s">
        <v>630</v>
      </c>
      <c r="G110" s="124">
        <v>14.881779999999999</v>
      </c>
      <c r="H110" s="125"/>
      <c r="I110" s="331">
        <v>13.361890000000001</v>
      </c>
      <c r="J110" s="315">
        <v>16.274550000000001</v>
      </c>
      <c r="K110" s="314">
        <v>0.42934329999999998</v>
      </c>
      <c r="L110" s="314">
        <v>0.57065670000000002</v>
      </c>
      <c r="M110" s="329"/>
      <c r="N110" s="321"/>
      <c r="O110" s="125">
        <v>13.29561</v>
      </c>
      <c r="P110" s="332">
        <v>11.85084</v>
      </c>
      <c r="Q110" s="318">
        <v>14.61321</v>
      </c>
      <c r="R110" s="314">
        <v>0.4251492</v>
      </c>
      <c r="S110" s="314">
        <v>0.5748508</v>
      </c>
      <c r="T110" s="329"/>
      <c r="U110" s="205">
        <v>2011</v>
      </c>
      <c r="V110" s="369" t="s">
        <v>512</v>
      </c>
      <c r="W110" s="205" t="s">
        <v>451</v>
      </c>
      <c r="X110" s="205" t="s">
        <v>4</v>
      </c>
      <c r="Y110" s="205" t="s">
        <v>615</v>
      </c>
      <c r="Z110" s="506" t="s">
        <v>630</v>
      </c>
      <c r="AA110" s="124">
        <v>15.7957</v>
      </c>
      <c r="AB110" s="125">
        <v>15.62847</v>
      </c>
      <c r="AC110" s="324">
        <v>15.793699999999999</v>
      </c>
      <c r="AD110" s="320">
        <v>15.458640000000001</v>
      </c>
      <c r="AE110" s="314">
        <v>0.51223390000000002</v>
      </c>
      <c r="AF110" s="314">
        <v>0.48776619999999998</v>
      </c>
      <c r="AG110" s="329">
        <f t="shared" si="14"/>
        <v>-1.0000000005838672E-7</v>
      </c>
      <c r="AH110" s="325"/>
      <c r="AI110" s="124">
        <v>18.894220000000001</v>
      </c>
      <c r="AJ110" s="125">
        <v>18.521000000000001</v>
      </c>
      <c r="AK110" s="324">
        <v>15.567360000000001</v>
      </c>
      <c r="AL110" s="320">
        <v>21.045870000000001</v>
      </c>
      <c r="AM110" s="314">
        <v>0.38737070000000001</v>
      </c>
      <c r="AN110" s="314">
        <v>0.61262930000000004</v>
      </c>
      <c r="AO110" s="329"/>
      <c r="AP110" s="321"/>
    </row>
    <row r="111" spans="1:42" ht="11.25" customHeight="1">
      <c r="A111" s="499">
        <v>2010</v>
      </c>
      <c r="B111" s="483" t="s">
        <v>512</v>
      </c>
      <c r="C111" s="205" t="s">
        <v>451</v>
      </c>
      <c r="D111" s="205" t="s">
        <v>4</v>
      </c>
      <c r="E111" s="205" t="s">
        <v>102</v>
      </c>
      <c r="F111" s="506" t="s">
        <v>630</v>
      </c>
      <c r="G111" s="124">
        <v>15.98793</v>
      </c>
      <c r="H111" s="125"/>
      <c r="I111" s="331">
        <v>13.98508</v>
      </c>
      <c r="J111" s="315">
        <v>17.819120000000002</v>
      </c>
      <c r="K111" s="314">
        <v>0.4177285</v>
      </c>
      <c r="L111" s="314">
        <v>0.58227150000000005</v>
      </c>
      <c r="M111" s="329"/>
      <c r="N111" s="321"/>
      <c r="O111" s="125">
        <v>13.918329999999999</v>
      </c>
      <c r="P111" s="332">
        <v>12.30541</v>
      </c>
      <c r="Q111" s="318">
        <v>15.40429</v>
      </c>
      <c r="R111" s="314">
        <v>0.42394779999999999</v>
      </c>
      <c r="S111" s="314">
        <v>0.57605220000000001</v>
      </c>
      <c r="T111" s="329"/>
      <c r="U111" s="205">
        <v>2010</v>
      </c>
      <c r="V111" s="369" t="s">
        <v>512</v>
      </c>
      <c r="W111" s="205" t="s">
        <v>451</v>
      </c>
      <c r="X111" s="205" t="s">
        <v>4</v>
      </c>
      <c r="Y111" s="205" t="s">
        <v>102</v>
      </c>
      <c r="Z111" s="506" t="s">
        <v>630</v>
      </c>
      <c r="AA111" s="124">
        <v>16.349119999999999</v>
      </c>
      <c r="AB111" s="125">
        <v>16.16919</v>
      </c>
      <c r="AC111" s="324">
        <v>16.196770000000001</v>
      </c>
      <c r="AD111" s="320">
        <v>16.14339</v>
      </c>
      <c r="AE111" s="314">
        <v>0.50849809999999995</v>
      </c>
      <c r="AF111" s="314">
        <v>0.49150189999999999</v>
      </c>
      <c r="AG111" s="329">
        <f t="shared" si="14"/>
        <v>0</v>
      </c>
      <c r="AH111" s="325"/>
      <c r="AI111" s="124">
        <v>21.877140000000001</v>
      </c>
      <c r="AJ111" s="125">
        <v>21.31887</v>
      </c>
      <c r="AK111" s="324">
        <v>16.91394</v>
      </c>
      <c r="AL111" s="320">
        <v>24.93469</v>
      </c>
      <c r="AM111" s="314">
        <v>0.35766150000000002</v>
      </c>
      <c r="AN111" s="314">
        <v>0.64233850000000003</v>
      </c>
      <c r="AO111" s="329"/>
      <c r="AP111" s="321"/>
    </row>
    <row r="112" spans="1:42" ht="11.25" customHeight="1">
      <c r="A112" s="499">
        <v>2009</v>
      </c>
      <c r="B112" s="483" t="s">
        <v>512</v>
      </c>
      <c r="C112" s="205" t="s">
        <v>451</v>
      </c>
      <c r="D112" s="205" t="s">
        <v>4</v>
      </c>
      <c r="E112" s="205" t="s">
        <v>701</v>
      </c>
      <c r="F112" s="506" t="s">
        <v>630</v>
      </c>
      <c r="G112" s="124">
        <v>16.104310000000002</v>
      </c>
      <c r="H112" s="125"/>
      <c r="I112" s="331">
        <v>13.923959999999999</v>
      </c>
      <c r="J112" s="315">
        <v>18.115259999999999</v>
      </c>
      <c r="K112" s="314">
        <v>0.4148328</v>
      </c>
      <c r="L112" s="314">
        <v>0.5851672</v>
      </c>
      <c r="M112" s="329"/>
      <c r="N112" s="321"/>
      <c r="O112" s="125">
        <v>14.33766</v>
      </c>
      <c r="P112" s="332">
        <v>12.56245</v>
      </c>
      <c r="Q112" s="318">
        <v>16.014849999999999</v>
      </c>
      <c r="R112" s="314">
        <v>0.42565619999999998</v>
      </c>
      <c r="S112" s="314">
        <v>0.57434379999999996</v>
      </c>
      <c r="T112" s="329"/>
      <c r="U112" s="205">
        <v>2009</v>
      </c>
      <c r="V112" s="369" t="s">
        <v>512</v>
      </c>
      <c r="W112" s="205" t="s">
        <v>451</v>
      </c>
      <c r="X112" s="205" t="s">
        <v>4</v>
      </c>
      <c r="Y112" s="205" t="s">
        <v>701</v>
      </c>
      <c r="Z112" s="506" t="s">
        <v>630</v>
      </c>
      <c r="AA112" s="124">
        <v>17.786110000000001</v>
      </c>
      <c r="AB112" s="125">
        <v>17.79449</v>
      </c>
      <c r="AC112" s="324">
        <v>17.948170000000001</v>
      </c>
      <c r="AD112" s="320">
        <v>17.634350000000001</v>
      </c>
      <c r="AE112" s="314">
        <v>0.51471529999999999</v>
      </c>
      <c r="AF112" s="314">
        <v>0.48528470000000001</v>
      </c>
      <c r="AG112" s="329">
        <f t="shared" si="14"/>
        <v>0</v>
      </c>
      <c r="AH112" s="325"/>
      <c r="AI112" s="124">
        <v>19.75742</v>
      </c>
      <c r="AJ112" s="125">
        <v>19.414770000000001</v>
      </c>
      <c r="AK112" s="324">
        <v>14.580019999999999</v>
      </c>
      <c r="AL112" s="320">
        <v>23.280650000000001</v>
      </c>
      <c r="AM112" s="314">
        <v>0.33367469999999999</v>
      </c>
      <c r="AN112" s="314">
        <v>0.66632530000000001</v>
      </c>
      <c r="AO112" s="329"/>
      <c r="AP112" s="321"/>
    </row>
    <row r="113" spans="1:42" ht="11.25" customHeight="1">
      <c r="A113" s="499">
        <v>2008</v>
      </c>
      <c r="B113" s="483" t="s">
        <v>512</v>
      </c>
      <c r="C113" s="205" t="s">
        <v>451</v>
      </c>
      <c r="D113" s="205" t="s">
        <v>6</v>
      </c>
      <c r="E113" s="205" t="s">
        <v>702</v>
      </c>
      <c r="F113" s="506" t="s">
        <v>630</v>
      </c>
      <c r="G113" s="124">
        <v>15.16024</v>
      </c>
      <c r="H113" s="125"/>
      <c r="I113" s="331">
        <v>12.881119999999999</v>
      </c>
      <c r="J113" s="315">
        <v>17.268889999999999</v>
      </c>
      <c r="K113" s="314">
        <v>0.4083272</v>
      </c>
      <c r="L113" s="314">
        <v>0.59167289999999995</v>
      </c>
      <c r="M113" s="329"/>
      <c r="N113" s="321"/>
      <c r="O113" s="125">
        <v>13.11894</v>
      </c>
      <c r="P113" s="332">
        <v>11.24977</v>
      </c>
      <c r="Q113" s="318">
        <v>14.879250000000001</v>
      </c>
      <c r="R113" s="314">
        <v>0.4159003</v>
      </c>
      <c r="S113" s="314">
        <v>0.5840997</v>
      </c>
      <c r="T113" s="329"/>
      <c r="U113" s="205">
        <v>2008</v>
      </c>
      <c r="V113" s="369" t="s">
        <v>512</v>
      </c>
      <c r="W113" s="205" t="s">
        <v>451</v>
      </c>
      <c r="X113" s="205" t="s">
        <v>6</v>
      </c>
      <c r="Y113" s="205" t="s">
        <v>702</v>
      </c>
      <c r="Z113" s="506" t="s">
        <v>630</v>
      </c>
      <c r="AA113" s="124">
        <v>15.66807</v>
      </c>
      <c r="AB113" s="125">
        <v>15.387420000000001</v>
      </c>
      <c r="AC113" s="324">
        <v>16.241409999999998</v>
      </c>
      <c r="AD113" s="320">
        <v>14.456300000000001</v>
      </c>
      <c r="AE113" s="314">
        <v>0.55055270000000001</v>
      </c>
      <c r="AF113" s="314">
        <v>0.44944729999999999</v>
      </c>
      <c r="AG113" s="329">
        <f t="shared" si="14"/>
        <v>0</v>
      </c>
      <c r="AH113" s="325"/>
      <c r="AI113" s="124">
        <v>20.656020000000002</v>
      </c>
      <c r="AJ113" s="125">
        <v>20.007919999999999</v>
      </c>
      <c r="AK113" s="324">
        <v>14.709379999999999</v>
      </c>
      <c r="AL113" s="320">
        <v>24.229040000000001</v>
      </c>
      <c r="AM113" s="314">
        <v>0.32598569999999999</v>
      </c>
      <c r="AN113" s="314">
        <v>0.67401440000000001</v>
      </c>
      <c r="AO113" s="329"/>
      <c r="AP113" s="321"/>
    </row>
    <row r="114" spans="1:42" ht="11.25" customHeight="1">
      <c r="A114" s="499">
        <v>2007</v>
      </c>
      <c r="B114" s="483" t="s">
        <v>512</v>
      </c>
      <c r="C114" s="205" t="s">
        <v>451</v>
      </c>
      <c r="D114" s="205" t="s">
        <v>6</v>
      </c>
      <c r="E114" s="205" t="s">
        <v>103</v>
      </c>
      <c r="F114" s="506" t="s">
        <v>630</v>
      </c>
      <c r="G114" s="124">
        <v>14.88339</v>
      </c>
      <c r="H114" s="125"/>
      <c r="I114" s="331">
        <v>12.57794</v>
      </c>
      <c r="J114" s="315">
        <v>16.99849</v>
      </c>
      <c r="K114" s="314">
        <v>0.4043544</v>
      </c>
      <c r="L114" s="314">
        <v>0.5956456</v>
      </c>
      <c r="M114" s="329"/>
      <c r="N114" s="321"/>
      <c r="O114" s="125">
        <v>12.988720000000001</v>
      </c>
      <c r="P114" s="332">
        <v>11.129759999999999</v>
      </c>
      <c r="Q114" s="318">
        <v>14.731450000000001</v>
      </c>
      <c r="R114" s="314">
        <v>0.4146126</v>
      </c>
      <c r="S114" s="314">
        <v>0.5853874</v>
      </c>
      <c r="T114" s="329"/>
      <c r="U114" s="205">
        <v>2007</v>
      </c>
      <c r="V114" s="369" t="s">
        <v>512</v>
      </c>
      <c r="W114" s="205" t="s">
        <v>451</v>
      </c>
      <c r="X114" s="205" t="s">
        <v>6</v>
      </c>
      <c r="Y114" s="205" t="s">
        <v>103</v>
      </c>
      <c r="Z114" s="506" t="s">
        <v>630</v>
      </c>
      <c r="AA114" s="124">
        <v>15.963150000000001</v>
      </c>
      <c r="AB114" s="125">
        <v>16.050650000000001</v>
      </c>
      <c r="AC114" s="324">
        <v>15.01849</v>
      </c>
      <c r="AD114" s="320">
        <v>17.13766</v>
      </c>
      <c r="AE114" s="314">
        <v>0.47995840000000001</v>
      </c>
      <c r="AF114" s="314">
        <v>0.52004150000000005</v>
      </c>
      <c r="AG114" s="329">
        <f t="shared" si="14"/>
        <v>9.9999999947364415E-8</v>
      </c>
      <c r="AH114" s="325"/>
      <c r="AI114" s="124">
        <v>19.393540000000002</v>
      </c>
      <c r="AJ114" s="125">
        <v>19.02469</v>
      </c>
      <c r="AK114" s="324">
        <v>14.65845</v>
      </c>
      <c r="AL114" s="320">
        <v>22.42896</v>
      </c>
      <c r="AM114" s="314">
        <v>0.33755540000000001</v>
      </c>
      <c r="AN114" s="314">
        <v>0.66244449999999999</v>
      </c>
      <c r="AO114" s="329"/>
      <c r="AP114" s="321"/>
    </row>
    <row r="115" spans="1:42" ht="11.25" customHeight="1">
      <c r="A115" s="499">
        <v>2006</v>
      </c>
      <c r="B115" s="483" t="s">
        <v>512</v>
      </c>
      <c r="C115" s="205" t="s">
        <v>451</v>
      </c>
      <c r="D115" s="205" t="s">
        <v>6</v>
      </c>
      <c r="E115" s="205" t="s">
        <v>616</v>
      </c>
      <c r="F115" s="506" t="s">
        <v>630</v>
      </c>
      <c r="G115" s="124">
        <v>14.802390000000001</v>
      </c>
      <c r="H115" s="125"/>
      <c r="I115" s="331">
        <v>12.913629999999999</v>
      </c>
      <c r="J115" s="315">
        <v>16.531110000000002</v>
      </c>
      <c r="K115" s="314">
        <v>0.41690359999999999</v>
      </c>
      <c r="L115" s="314">
        <v>0.58309650000000002</v>
      </c>
      <c r="M115" s="329"/>
      <c r="N115" s="321"/>
      <c r="O115" s="125">
        <v>13.714549999999999</v>
      </c>
      <c r="P115" s="332">
        <v>11.95656</v>
      </c>
      <c r="Q115" s="318">
        <v>15.362550000000001</v>
      </c>
      <c r="R115" s="314">
        <v>0.42183100000000001</v>
      </c>
      <c r="S115" s="314">
        <v>0.57816889999999999</v>
      </c>
      <c r="T115" s="329"/>
      <c r="U115" s="205">
        <v>2006</v>
      </c>
      <c r="V115" s="369" t="s">
        <v>512</v>
      </c>
      <c r="W115" s="205" t="s">
        <v>451</v>
      </c>
      <c r="X115" s="205" t="s">
        <v>6</v>
      </c>
      <c r="Y115" s="205" t="s">
        <v>616</v>
      </c>
      <c r="Z115" s="506" t="s">
        <v>630</v>
      </c>
      <c r="AA115" s="124">
        <v>16.00085</v>
      </c>
      <c r="AB115" s="125">
        <v>16.021080000000001</v>
      </c>
      <c r="AC115" s="324">
        <v>15.74891</v>
      </c>
      <c r="AD115" s="320">
        <v>16.30416</v>
      </c>
      <c r="AE115" s="314">
        <v>0.50116059999999996</v>
      </c>
      <c r="AF115" s="314">
        <v>0.49883939999999999</v>
      </c>
      <c r="AG115" s="329">
        <f t="shared" si="14"/>
        <v>0</v>
      </c>
      <c r="AH115" s="325"/>
      <c r="AI115" s="124">
        <v>16.99973</v>
      </c>
      <c r="AJ115" s="125">
        <v>16.849679999999999</v>
      </c>
      <c r="AK115" s="324">
        <v>13.161580000000001</v>
      </c>
      <c r="AL115" s="320">
        <v>19.686889999999998</v>
      </c>
      <c r="AM115" s="314">
        <v>0.3396306</v>
      </c>
      <c r="AN115" s="314">
        <v>0.6603694</v>
      </c>
      <c r="AO115" s="329"/>
      <c r="AP115" s="321"/>
    </row>
    <row r="116" spans="1:42" ht="11.25" customHeight="1">
      <c r="A116" s="499">
        <v>2005</v>
      </c>
      <c r="B116" s="483" t="s">
        <v>512</v>
      </c>
      <c r="C116" s="205" t="s">
        <v>451</v>
      </c>
      <c r="D116" s="205" t="s">
        <v>8</v>
      </c>
      <c r="E116" s="205" t="s">
        <v>703</v>
      </c>
      <c r="F116" s="506" t="s">
        <v>630</v>
      </c>
      <c r="G116" s="124">
        <v>15.12837</v>
      </c>
      <c r="H116" s="125"/>
      <c r="I116" s="331">
        <v>13.24658</v>
      </c>
      <c r="J116" s="315">
        <v>16.863980000000002</v>
      </c>
      <c r="K116" s="314">
        <v>0.42011510000000002</v>
      </c>
      <c r="L116" s="314">
        <v>0.57988479999999998</v>
      </c>
      <c r="M116" s="329"/>
      <c r="N116" s="321"/>
      <c r="O116" s="125">
        <v>13.55857</v>
      </c>
      <c r="P116" s="332">
        <v>11.859830000000001</v>
      </c>
      <c r="Q116" s="318">
        <v>15.149850000000001</v>
      </c>
      <c r="R116" s="314">
        <v>0.42307080000000002</v>
      </c>
      <c r="S116" s="314">
        <v>0.57692920000000003</v>
      </c>
      <c r="T116" s="329"/>
      <c r="U116" s="205">
        <v>2005</v>
      </c>
      <c r="V116" s="369" t="s">
        <v>512</v>
      </c>
      <c r="W116" s="205" t="s">
        <v>451</v>
      </c>
      <c r="X116" s="205" t="s">
        <v>8</v>
      </c>
      <c r="Y116" s="205" t="s">
        <v>703</v>
      </c>
      <c r="Z116" s="506" t="s">
        <v>630</v>
      </c>
      <c r="AA116" s="124">
        <v>17.051020000000001</v>
      </c>
      <c r="AB116" s="125">
        <v>17.310300000000002</v>
      </c>
      <c r="AC116" s="324">
        <v>16.96977</v>
      </c>
      <c r="AD116" s="320">
        <v>17.677409999999998</v>
      </c>
      <c r="AE116" s="314">
        <v>0.50858559999999997</v>
      </c>
      <c r="AF116" s="314">
        <v>0.49141439999999997</v>
      </c>
      <c r="AG116" s="329">
        <f t="shared" si="14"/>
        <v>0</v>
      </c>
      <c r="AH116" s="325"/>
      <c r="AI116" s="124">
        <v>18.040369999999999</v>
      </c>
      <c r="AJ116" s="125">
        <v>17.840350000000001</v>
      </c>
      <c r="AK116" s="324">
        <v>13.85735</v>
      </c>
      <c r="AL116" s="320">
        <v>20.88701</v>
      </c>
      <c r="AM116" s="314">
        <v>0.33664050000000001</v>
      </c>
      <c r="AN116" s="314">
        <v>0.66335949999999999</v>
      </c>
      <c r="AO116" s="329"/>
      <c r="AP116" s="321"/>
    </row>
    <row r="117" spans="1:42" ht="11.25" customHeight="1">
      <c r="A117" s="499">
        <v>2004</v>
      </c>
      <c r="B117" s="483" t="s">
        <v>512</v>
      </c>
      <c r="C117" s="205" t="s">
        <v>451</v>
      </c>
      <c r="D117" s="205" t="s">
        <v>8</v>
      </c>
      <c r="E117" s="205" t="s">
        <v>104</v>
      </c>
      <c r="F117" s="506" t="s">
        <v>630</v>
      </c>
      <c r="G117" s="124">
        <v>14.45551</v>
      </c>
      <c r="H117" s="125"/>
      <c r="I117" s="331">
        <v>12.71349</v>
      </c>
      <c r="J117" s="315">
        <v>16.06251</v>
      </c>
      <c r="K117" s="314">
        <v>0.42201759999999999</v>
      </c>
      <c r="L117" s="314">
        <v>0.57798240000000001</v>
      </c>
      <c r="M117" s="329"/>
      <c r="N117" s="321"/>
      <c r="O117" s="125">
        <v>13.02942</v>
      </c>
      <c r="P117" s="332">
        <v>11.472379999999999</v>
      </c>
      <c r="Q117" s="318">
        <v>14.50155</v>
      </c>
      <c r="R117" s="314">
        <v>0.4279096</v>
      </c>
      <c r="S117" s="314">
        <v>0.5720904</v>
      </c>
      <c r="T117" s="329"/>
      <c r="U117" s="205">
        <v>2004</v>
      </c>
      <c r="V117" s="369" t="s">
        <v>512</v>
      </c>
      <c r="W117" s="205" t="s">
        <v>451</v>
      </c>
      <c r="X117" s="205" t="s">
        <v>8</v>
      </c>
      <c r="Y117" s="205" t="s">
        <v>104</v>
      </c>
      <c r="Z117" s="506" t="s">
        <v>630</v>
      </c>
      <c r="AA117" s="124">
        <v>17.764030000000002</v>
      </c>
      <c r="AB117" s="125">
        <v>17.637730000000001</v>
      </c>
      <c r="AC117" s="324">
        <v>17.175619999999999</v>
      </c>
      <c r="AD117" s="320">
        <v>18.136389999999999</v>
      </c>
      <c r="AE117" s="314">
        <v>0.50542640000000005</v>
      </c>
      <c r="AF117" s="314">
        <v>0.4945736</v>
      </c>
      <c r="AG117" s="329">
        <f t="shared" si="14"/>
        <v>0</v>
      </c>
      <c r="AH117" s="325"/>
      <c r="AI117" s="124">
        <v>16.199090000000002</v>
      </c>
      <c r="AJ117" s="125">
        <v>15.85577</v>
      </c>
      <c r="AK117" s="324">
        <v>11.92459</v>
      </c>
      <c r="AL117" s="320">
        <v>18.741440000000001</v>
      </c>
      <c r="AM117" s="314">
        <v>0.31836019999999998</v>
      </c>
      <c r="AN117" s="314">
        <v>0.68163969999999996</v>
      </c>
      <c r="AO117" s="329"/>
      <c r="AP117" s="321"/>
    </row>
    <row r="118" spans="1:42" ht="11.25" customHeight="1">
      <c r="A118" s="499">
        <v>2003</v>
      </c>
      <c r="B118" s="483" t="s">
        <v>512</v>
      </c>
      <c r="C118" s="205" t="s">
        <v>451</v>
      </c>
      <c r="D118" s="205" t="s">
        <v>8</v>
      </c>
      <c r="E118" s="205" t="s">
        <v>704</v>
      </c>
      <c r="F118" s="506" t="s">
        <v>630</v>
      </c>
      <c r="G118" s="124">
        <v>14.009930000000001</v>
      </c>
      <c r="H118" s="125"/>
      <c r="I118" s="331">
        <v>12.0189</v>
      </c>
      <c r="J118" s="315">
        <v>15.852029999999999</v>
      </c>
      <c r="K118" s="314">
        <v>0.41227520000000001</v>
      </c>
      <c r="L118" s="314">
        <v>0.58772480000000005</v>
      </c>
      <c r="M118" s="329"/>
      <c r="N118" s="321"/>
      <c r="O118" s="125">
        <v>12.51984</v>
      </c>
      <c r="P118" s="332">
        <v>10.88035</v>
      </c>
      <c r="Q118" s="318">
        <v>14.077920000000001</v>
      </c>
      <c r="R118" s="314">
        <v>0.42346149999999999</v>
      </c>
      <c r="S118" s="314">
        <v>0.57653849999999995</v>
      </c>
      <c r="T118" s="329"/>
      <c r="U118" s="205">
        <v>2003</v>
      </c>
      <c r="V118" s="369" t="s">
        <v>512</v>
      </c>
      <c r="W118" s="205" t="s">
        <v>451</v>
      </c>
      <c r="X118" s="205" t="s">
        <v>8</v>
      </c>
      <c r="Y118" s="205" t="s">
        <v>704</v>
      </c>
      <c r="Z118" s="506" t="s">
        <v>630</v>
      </c>
      <c r="AA118" s="124">
        <v>15.751530000000001</v>
      </c>
      <c r="AB118" s="125">
        <v>15.711080000000001</v>
      </c>
      <c r="AC118" s="324">
        <v>15.43956</v>
      </c>
      <c r="AD118" s="320">
        <v>16.00723</v>
      </c>
      <c r="AE118" s="314">
        <v>0.51268420000000003</v>
      </c>
      <c r="AF118" s="314">
        <v>0.48731570000000002</v>
      </c>
      <c r="AG118" s="329">
        <f t="shared" si="14"/>
        <v>9.9999999947364415E-8</v>
      </c>
      <c r="AH118" s="325"/>
      <c r="AI118" s="124">
        <v>17.409690000000001</v>
      </c>
      <c r="AJ118" s="125">
        <v>17.149170000000002</v>
      </c>
      <c r="AK118" s="324">
        <v>12.02814</v>
      </c>
      <c r="AL118" s="320">
        <v>20.813669999999998</v>
      </c>
      <c r="AM118" s="314">
        <v>0.29255100000000001</v>
      </c>
      <c r="AN118" s="314">
        <v>0.70744899999999999</v>
      </c>
      <c r="AO118" s="329"/>
      <c r="AP118" s="321"/>
    </row>
    <row r="119" spans="1:42" ht="11.25" customHeight="1">
      <c r="A119" s="499">
        <v>2002</v>
      </c>
      <c r="B119" s="483" t="s">
        <v>512</v>
      </c>
      <c r="C119" s="205" t="s">
        <v>451</v>
      </c>
      <c r="D119" s="205" t="s">
        <v>10</v>
      </c>
      <c r="E119" s="205" t="s">
        <v>705</v>
      </c>
      <c r="F119" s="506" t="s">
        <v>630</v>
      </c>
      <c r="G119" s="124">
        <v>14.14546</v>
      </c>
      <c r="H119" s="125"/>
      <c r="I119" s="331">
        <v>12.08126</v>
      </c>
      <c r="J119" s="315">
        <v>16.040089999999999</v>
      </c>
      <c r="K119" s="314">
        <v>0.40874640000000001</v>
      </c>
      <c r="L119" s="314">
        <v>0.59125360000000005</v>
      </c>
      <c r="M119" s="329"/>
      <c r="N119" s="321"/>
      <c r="O119" s="125">
        <v>12.333170000000001</v>
      </c>
      <c r="P119" s="332">
        <v>11.12889</v>
      </c>
      <c r="Q119" s="318">
        <v>13.49187</v>
      </c>
      <c r="R119" s="314">
        <v>0.44247560000000002</v>
      </c>
      <c r="S119" s="314">
        <v>0.55752449999999998</v>
      </c>
      <c r="T119" s="329"/>
      <c r="U119" s="205">
        <v>2002</v>
      </c>
      <c r="V119" s="369" t="s">
        <v>512</v>
      </c>
      <c r="W119" s="205" t="s">
        <v>451</v>
      </c>
      <c r="X119" s="205" t="s">
        <v>10</v>
      </c>
      <c r="Y119" s="205" t="s">
        <v>705</v>
      </c>
      <c r="Z119" s="506" t="s">
        <v>630</v>
      </c>
      <c r="AA119" s="124">
        <v>15.47634</v>
      </c>
      <c r="AB119" s="125">
        <v>15.45257</v>
      </c>
      <c r="AC119" s="324">
        <v>14.63721</v>
      </c>
      <c r="AD119" s="320">
        <v>16.292300000000001</v>
      </c>
      <c r="AE119" s="314">
        <v>0.48059239999999998</v>
      </c>
      <c r="AF119" s="314">
        <v>0.51940759999999997</v>
      </c>
      <c r="AG119" s="329">
        <f t="shared" si="14"/>
        <v>0</v>
      </c>
      <c r="AH119" s="325"/>
      <c r="AI119" s="124">
        <v>19.171389999999999</v>
      </c>
      <c r="AJ119" s="125">
        <v>18.93882</v>
      </c>
      <c r="AK119" s="324">
        <v>12.579140000000001</v>
      </c>
      <c r="AL119" s="320">
        <v>23.310369999999999</v>
      </c>
      <c r="AM119" s="314">
        <v>0.27057310000000001</v>
      </c>
      <c r="AN119" s="314">
        <v>0.72942689999999999</v>
      </c>
      <c r="AO119" s="329"/>
      <c r="AP119" s="321"/>
    </row>
    <row r="120" spans="1:42" ht="11.25" customHeight="1">
      <c r="A120" s="499">
        <v>2001</v>
      </c>
      <c r="B120" s="483" t="s">
        <v>512</v>
      </c>
      <c r="C120" s="205" t="s">
        <v>451</v>
      </c>
      <c r="D120" s="205" t="s">
        <v>10</v>
      </c>
      <c r="E120" s="205" t="s">
        <v>617</v>
      </c>
      <c r="F120" s="506" t="s">
        <v>630</v>
      </c>
      <c r="G120" s="124">
        <v>12.94755</v>
      </c>
      <c r="H120" s="125"/>
      <c r="I120" s="331">
        <v>10.66967</v>
      </c>
      <c r="J120" s="315">
        <v>15.04391</v>
      </c>
      <c r="K120" s="314">
        <v>0.39493549999999999</v>
      </c>
      <c r="L120" s="314">
        <v>0.60506450000000001</v>
      </c>
      <c r="M120" s="329"/>
      <c r="N120" s="321"/>
      <c r="O120" s="125">
        <v>11.0581</v>
      </c>
      <c r="P120" s="332">
        <v>9.5333749999999995</v>
      </c>
      <c r="Q120" s="318">
        <v>12.539339999999999</v>
      </c>
      <c r="R120" s="314">
        <v>0.42482249999999999</v>
      </c>
      <c r="S120" s="314">
        <v>0.57517739999999995</v>
      </c>
      <c r="T120" s="329"/>
      <c r="U120" s="205">
        <v>2001</v>
      </c>
      <c r="V120" s="369" t="s">
        <v>512</v>
      </c>
      <c r="W120" s="205" t="s">
        <v>451</v>
      </c>
      <c r="X120" s="205" t="s">
        <v>10</v>
      </c>
      <c r="Y120" s="205" t="s">
        <v>617</v>
      </c>
      <c r="Z120" s="506" t="s">
        <v>630</v>
      </c>
      <c r="AA120" s="124">
        <v>14.05344</v>
      </c>
      <c r="AB120" s="125">
        <v>14.099970000000001</v>
      </c>
      <c r="AC120" s="324">
        <v>13.03415</v>
      </c>
      <c r="AD120" s="320">
        <v>15.203469999999999</v>
      </c>
      <c r="AE120" s="314">
        <v>0.4702344</v>
      </c>
      <c r="AF120" s="314">
        <v>0.52976570000000001</v>
      </c>
      <c r="AG120" s="329">
        <f t="shared" si="14"/>
        <v>-1.0000000005838672E-7</v>
      </c>
      <c r="AH120" s="325"/>
      <c r="AI120" s="124">
        <v>18.505790000000001</v>
      </c>
      <c r="AJ120" s="125">
        <v>18.36619</v>
      </c>
      <c r="AK120" s="324">
        <v>12.28552</v>
      </c>
      <c r="AL120" s="320">
        <v>22.393070000000002</v>
      </c>
      <c r="AM120" s="314">
        <v>0.2664996</v>
      </c>
      <c r="AN120" s="314">
        <v>0.73350040000000005</v>
      </c>
      <c r="AO120" s="329"/>
      <c r="AP120" s="321"/>
    </row>
    <row r="121" spans="1:42" ht="11.25" customHeight="1">
      <c r="A121" s="499">
        <v>2000</v>
      </c>
      <c r="B121" s="483" t="s">
        <v>512</v>
      </c>
      <c r="C121" s="205" t="s">
        <v>451</v>
      </c>
      <c r="D121" s="205" t="s">
        <v>10</v>
      </c>
      <c r="E121" s="205" t="s">
        <v>105</v>
      </c>
      <c r="F121" s="506" t="s">
        <v>630</v>
      </c>
      <c r="G121" s="124">
        <v>12.36811</v>
      </c>
      <c r="H121" s="125"/>
      <c r="I121" s="331">
        <v>10.20017</v>
      </c>
      <c r="J121" s="315">
        <v>14.360329999999999</v>
      </c>
      <c r="K121" s="314">
        <v>0.39494109999999999</v>
      </c>
      <c r="L121" s="314">
        <v>0.60505889999999996</v>
      </c>
      <c r="M121" s="329"/>
      <c r="N121" s="321"/>
      <c r="O121" s="125">
        <v>10.69279</v>
      </c>
      <c r="P121" s="332">
        <v>9.1686689999999995</v>
      </c>
      <c r="Q121" s="318">
        <v>12.173500000000001</v>
      </c>
      <c r="R121" s="314">
        <v>0.42253600000000002</v>
      </c>
      <c r="S121" s="314">
        <v>0.57746399999999998</v>
      </c>
      <c r="T121" s="329"/>
      <c r="U121" s="205">
        <v>2000</v>
      </c>
      <c r="V121" s="369" t="s">
        <v>512</v>
      </c>
      <c r="W121" s="205" t="s">
        <v>451</v>
      </c>
      <c r="X121" s="205" t="s">
        <v>10</v>
      </c>
      <c r="Y121" s="205" t="s">
        <v>105</v>
      </c>
      <c r="Z121" s="506" t="s">
        <v>630</v>
      </c>
      <c r="AA121" s="124">
        <v>13.20166</v>
      </c>
      <c r="AB121" s="125">
        <v>13.19961</v>
      </c>
      <c r="AC121" s="324">
        <v>12.632529999999999</v>
      </c>
      <c r="AD121" s="320">
        <v>13.79271</v>
      </c>
      <c r="AE121" s="314">
        <v>0.48924869999999998</v>
      </c>
      <c r="AF121" s="314">
        <v>0.51075130000000002</v>
      </c>
      <c r="AG121" s="329">
        <f t="shared" si="14"/>
        <v>0</v>
      </c>
      <c r="AH121" s="325"/>
      <c r="AI121" s="124">
        <v>17.748809999999999</v>
      </c>
      <c r="AJ121" s="125">
        <v>17.619479999999999</v>
      </c>
      <c r="AK121" s="324">
        <v>11.365819999999999</v>
      </c>
      <c r="AL121" s="320">
        <v>21.62246</v>
      </c>
      <c r="AM121" s="314">
        <v>0.25175999999999998</v>
      </c>
      <c r="AN121" s="314">
        <v>0.74824009999999996</v>
      </c>
      <c r="AO121" s="329"/>
      <c r="AP121" s="321"/>
    </row>
    <row r="122" spans="1:42" ht="11.25" customHeight="1">
      <c r="A122" s="499">
        <v>1998</v>
      </c>
      <c r="B122" s="483" t="s">
        <v>512</v>
      </c>
      <c r="C122" s="205" t="s">
        <v>451</v>
      </c>
      <c r="D122" s="205" t="s">
        <v>10</v>
      </c>
      <c r="E122" s="205" t="s">
        <v>618</v>
      </c>
      <c r="F122" s="506" t="s">
        <v>630</v>
      </c>
      <c r="G122" s="124">
        <v>11.406549999999999</v>
      </c>
      <c r="H122" s="125"/>
      <c r="I122" s="331">
        <v>9.5594409999999996</v>
      </c>
      <c r="J122" s="315">
        <v>13.0688</v>
      </c>
      <c r="K122" s="314">
        <v>0.39696039999999999</v>
      </c>
      <c r="L122" s="314">
        <v>0.60303960000000001</v>
      </c>
      <c r="M122" s="329"/>
      <c r="N122" s="321"/>
      <c r="O122" s="125">
        <v>9.6532710000000002</v>
      </c>
      <c r="P122" s="332">
        <v>8.5668209999999991</v>
      </c>
      <c r="Q122" s="318">
        <v>10.70547</v>
      </c>
      <c r="R122" s="314">
        <v>0.43662139999999999</v>
      </c>
      <c r="S122" s="314">
        <v>0.56337859999999995</v>
      </c>
      <c r="T122" s="329"/>
      <c r="U122" s="205">
        <v>1998</v>
      </c>
      <c r="V122" s="369" t="s">
        <v>512</v>
      </c>
      <c r="W122" s="205" t="s">
        <v>451</v>
      </c>
      <c r="X122" s="205" t="s">
        <v>10</v>
      </c>
      <c r="Y122" s="205" t="s">
        <v>618</v>
      </c>
      <c r="Z122" s="506" t="s">
        <v>630</v>
      </c>
      <c r="AA122" s="124">
        <v>13.06542</v>
      </c>
      <c r="AB122" s="125">
        <v>13.141629999999999</v>
      </c>
      <c r="AC122" s="324">
        <v>13.39995</v>
      </c>
      <c r="AD122" s="320">
        <v>12.86655</v>
      </c>
      <c r="AE122" s="314">
        <v>0.52583210000000002</v>
      </c>
      <c r="AF122" s="314">
        <v>0.47416789999999998</v>
      </c>
      <c r="AG122" s="329">
        <f t="shared" si="14"/>
        <v>0</v>
      </c>
      <c r="AH122" s="325"/>
      <c r="AI122" s="124">
        <v>16.324580000000001</v>
      </c>
      <c r="AJ122" s="125">
        <v>15.82887</v>
      </c>
      <c r="AK122" s="324">
        <v>7.9962169999999997</v>
      </c>
      <c r="AL122" s="320">
        <v>20.150780000000001</v>
      </c>
      <c r="AM122" s="314">
        <v>0.17962690000000001</v>
      </c>
      <c r="AN122" s="314">
        <v>0.82037309999999997</v>
      </c>
      <c r="AO122" s="329"/>
      <c r="AP122" s="321"/>
    </row>
    <row r="123" spans="1:42" ht="11.25" customHeight="1">
      <c r="A123" s="499">
        <v>1995</v>
      </c>
      <c r="B123" s="483" t="s">
        <v>512</v>
      </c>
      <c r="C123" s="205" t="s">
        <v>451</v>
      </c>
      <c r="D123" s="205" t="s">
        <v>12</v>
      </c>
      <c r="E123" s="205" t="s">
        <v>619</v>
      </c>
      <c r="F123" s="506" t="s">
        <v>630</v>
      </c>
      <c r="G123" s="124">
        <v>12.003959999999999</v>
      </c>
      <c r="H123" s="125"/>
      <c r="I123" s="331">
        <v>9.6030850000000001</v>
      </c>
      <c r="J123" s="315">
        <v>14.12894</v>
      </c>
      <c r="K123" s="314">
        <v>0.37644169999999999</v>
      </c>
      <c r="L123" s="314">
        <v>0.62310359999999998</v>
      </c>
      <c r="M123" s="329"/>
      <c r="N123" s="321"/>
      <c r="O123" s="125">
        <v>10.2372</v>
      </c>
      <c r="P123" s="332">
        <v>8.4858060000000002</v>
      </c>
      <c r="Q123" s="318">
        <v>11.94891</v>
      </c>
      <c r="R123" s="314">
        <v>0.40971069999999998</v>
      </c>
      <c r="S123" s="314">
        <v>0.59028930000000002</v>
      </c>
      <c r="T123" s="329"/>
      <c r="U123" s="205">
        <v>1995</v>
      </c>
      <c r="V123" s="369" t="s">
        <v>512</v>
      </c>
      <c r="W123" s="205" t="s">
        <v>451</v>
      </c>
      <c r="X123" s="205" t="s">
        <v>12</v>
      </c>
      <c r="Y123" s="205" t="s">
        <v>619</v>
      </c>
      <c r="Z123" s="506" t="s">
        <v>630</v>
      </c>
      <c r="AA123" s="124">
        <v>12.460800000000001</v>
      </c>
      <c r="AB123" s="125">
        <v>12.60089</v>
      </c>
      <c r="AC123" s="324">
        <v>13.194279999999999</v>
      </c>
      <c r="AD123" s="320">
        <v>11.956060000000001</v>
      </c>
      <c r="AE123" s="314">
        <v>0.52515489999999998</v>
      </c>
      <c r="AF123" s="314">
        <v>0.47269860000000002</v>
      </c>
      <c r="AG123" s="329">
        <f t="shared" si="14"/>
        <v>2.1465000000000511E-3</v>
      </c>
      <c r="AH123" s="325"/>
      <c r="AI123" s="124">
        <v>17.610610000000001</v>
      </c>
      <c r="AJ123" s="125">
        <v>17.727799999999998</v>
      </c>
      <c r="AK123" s="324">
        <v>9.3068349999999995</v>
      </c>
      <c r="AL123" s="320">
        <v>22.222940000000001</v>
      </c>
      <c r="AM123" s="314">
        <v>0.1827086</v>
      </c>
      <c r="AN123" s="314">
        <v>0.81729130000000005</v>
      </c>
      <c r="AO123" s="329"/>
      <c r="AP123" s="321"/>
    </row>
    <row r="124" spans="1:42" ht="11.25" customHeight="1">
      <c r="A124" s="499">
        <v>1994</v>
      </c>
      <c r="B124" s="483" t="s">
        <v>512</v>
      </c>
      <c r="C124" s="205" t="s">
        <v>451</v>
      </c>
      <c r="D124" s="205" t="s">
        <v>12</v>
      </c>
      <c r="E124" s="205" t="s">
        <v>106</v>
      </c>
      <c r="F124" s="506" t="s">
        <v>630</v>
      </c>
      <c r="G124" s="124">
        <v>13.236940000000001</v>
      </c>
      <c r="H124" s="125"/>
      <c r="I124" s="331">
        <v>10.97259</v>
      </c>
      <c r="J124" s="315">
        <v>15.258760000000001</v>
      </c>
      <c r="K124" s="314">
        <v>0.39101530000000001</v>
      </c>
      <c r="L124" s="314">
        <v>0.60898470000000005</v>
      </c>
      <c r="M124" s="329"/>
      <c r="N124" s="321"/>
      <c r="O124" s="125">
        <v>11.2163</v>
      </c>
      <c r="P124" s="332">
        <v>9.6600420000000007</v>
      </c>
      <c r="Q124" s="318">
        <v>12.74606</v>
      </c>
      <c r="R124" s="314">
        <v>0.42692750000000002</v>
      </c>
      <c r="S124" s="314">
        <v>0.57307240000000004</v>
      </c>
      <c r="T124" s="329"/>
      <c r="U124" s="205">
        <v>1994</v>
      </c>
      <c r="V124" s="369" t="s">
        <v>512</v>
      </c>
      <c r="W124" s="205" t="s">
        <v>451</v>
      </c>
      <c r="X124" s="205" t="s">
        <v>12</v>
      </c>
      <c r="Y124" s="205" t="s">
        <v>106</v>
      </c>
      <c r="Z124" s="506" t="s">
        <v>630</v>
      </c>
      <c r="AA124" s="124">
        <v>14.684240000000001</v>
      </c>
      <c r="AB124" s="125">
        <v>14.977029999999999</v>
      </c>
      <c r="AC124" s="324">
        <v>15.29257</v>
      </c>
      <c r="AD124" s="320">
        <v>14.6533</v>
      </c>
      <c r="AE124" s="314">
        <v>0.51706929999999995</v>
      </c>
      <c r="AF124" s="314">
        <v>0.48293069999999999</v>
      </c>
      <c r="AG124" s="329">
        <f t="shared" si="14"/>
        <v>0</v>
      </c>
      <c r="AH124" s="325"/>
      <c r="AI124" s="124">
        <v>18.398140000000001</v>
      </c>
      <c r="AJ124" s="125">
        <v>18.58868</v>
      </c>
      <c r="AK124" s="324">
        <v>10.370620000000001</v>
      </c>
      <c r="AL124" s="320">
        <v>22.869710000000001</v>
      </c>
      <c r="AM124" s="314">
        <v>0.1910847</v>
      </c>
      <c r="AN124" s="314">
        <v>0.80891539999999995</v>
      </c>
      <c r="AO124" s="329"/>
      <c r="AP124" s="321"/>
    </row>
    <row r="125" spans="1:42" ht="11.25" customHeight="1">
      <c r="A125" s="499">
        <v>1991</v>
      </c>
      <c r="B125" s="483" t="s">
        <v>512</v>
      </c>
      <c r="C125" s="205" t="s">
        <v>451</v>
      </c>
      <c r="D125" s="205" t="s">
        <v>14</v>
      </c>
      <c r="E125" s="205" t="s">
        <v>620</v>
      </c>
      <c r="F125" s="506" t="s">
        <v>630</v>
      </c>
      <c r="G125" s="124">
        <v>14.36866</v>
      </c>
      <c r="H125" s="125"/>
      <c r="I125" s="331">
        <v>11.638439999999999</v>
      </c>
      <c r="J125" s="315">
        <v>16.81803</v>
      </c>
      <c r="K125" s="314">
        <v>0.38297560000000003</v>
      </c>
      <c r="L125" s="314">
        <v>0.61702449999999998</v>
      </c>
      <c r="M125" s="329"/>
      <c r="N125" s="321"/>
      <c r="O125" s="125">
        <v>10.885619999999999</v>
      </c>
      <c r="P125" s="332">
        <v>9.4514840000000007</v>
      </c>
      <c r="Q125" s="318">
        <v>12.30968</v>
      </c>
      <c r="R125" s="314">
        <v>0.43259819999999999</v>
      </c>
      <c r="S125" s="314">
        <v>0.56740179999999996</v>
      </c>
      <c r="T125" s="329"/>
      <c r="U125" s="205">
        <v>1991</v>
      </c>
      <c r="V125" s="369" t="s">
        <v>512</v>
      </c>
      <c r="W125" s="205" t="s">
        <v>451</v>
      </c>
      <c r="X125" s="205" t="s">
        <v>14</v>
      </c>
      <c r="Y125" s="205" t="s">
        <v>620</v>
      </c>
      <c r="Z125" s="506" t="s">
        <v>630</v>
      </c>
      <c r="AA125" s="124">
        <v>13.94758</v>
      </c>
      <c r="AB125" s="125">
        <v>14.00807</v>
      </c>
      <c r="AC125" s="324">
        <v>14.62304</v>
      </c>
      <c r="AD125" s="320">
        <v>13.36665</v>
      </c>
      <c r="AE125" s="314">
        <v>0.53419890000000003</v>
      </c>
      <c r="AF125" s="314">
        <v>0.46580110000000002</v>
      </c>
      <c r="AG125" s="329">
        <f t="shared" si="14"/>
        <v>0</v>
      </c>
      <c r="AH125" s="325"/>
      <c r="AI125" s="124">
        <v>28.330349999999999</v>
      </c>
      <c r="AJ125" s="125">
        <v>27.897449999999999</v>
      </c>
      <c r="AK125" s="324">
        <v>18.509049999999998</v>
      </c>
      <c r="AL125" s="320">
        <v>32.536290000000001</v>
      </c>
      <c r="AM125" s="314">
        <v>0.2194101</v>
      </c>
      <c r="AN125" s="314">
        <v>0.78058989999999995</v>
      </c>
      <c r="AO125" s="329"/>
      <c r="AP125" s="321"/>
    </row>
    <row r="126" spans="1:42" ht="11.25" customHeight="1">
      <c r="A126" s="499">
        <v>1989</v>
      </c>
      <c r="B126" s="483" t="s">
        <v>512</v>
      </c>
      <c r="C126" s="205" t="s">
        <v>451</v>
      </c>
      <c r="D126" s="205" t="s">
        <v>14</v>
      </c>
      <c r="E126" s="205" t="s">
        <v>107</v>
      </c>
      <c r="F126" s="506" t="s">
        <v>630</v>
      </c>
      <c r="G126" s="124">
        <v>12.265409999999999</v>
      </c>
      <c r="H126" s="125"/>
      <c r="I126" s="331">
        <v>9.9533670000000001</v>
      </c>
      <c r="J126" s="315">
        <v>14.29604</v>
      </c>
      <c r="K126" s="314">
        <v>0.38484790000000002</v>
      </c>
      <c r="L126" s="314">
        <v>0.6123286</v>
      </c>
      <c r="M126" s="329"/>
      <c r="N126" s="321"/>
      <c r="O126" s="125">
        <v>9.5080500000000008</v>
      </c>
      <c r="P126" s="332">
        <v>8.1054250000000003</v>
      </c>
      <c r="Q126" s="318">
        <v>10.926310000000001</v>
      </c>
      <c r="R126" s="314">
        <v>0.42860290000000001</v>
      </c>
      <c r="S126" s="314">
        <v>0.57139709999999999</v>
      </c>
      <c r="T126" s="329"/>
      <c r="U126" s="205">
        <v>1989</v>
      </c>
      <c r="V126" s="369" t="s">
        <v>512</v>
      </c>
      <c r="W126" s="205" t="s">
        <v>451</v>
      </c>
      <c r="X126" s="205" t="s">
        <v>14</v>
      </c>
      <c r="Y126" s="205" t="s">
        <v>107</v>
      </c>
      <c r="Z126" s="506" t="s">
        <v>630</v>
      </c>
      <c r="AA126" s="124">
        <v>12.20096</v>
      </c>
      <c r="AB126" s="125">
        <v>12.36022</v>
      </c>
      <c r="AC126" s="324">
        <v>12.8035</v>
      </c>
      <c r="AD126" s="320">
        <v>11.61298</v>
      </c>
      <c r="AE126" s="314">
        <v>0.51372200000000001</v>
      </c>
      <c r="AF126" s="314">
        <v>0.47160249999999998</v>
      </c>
      <c r="AG126" s="329">
        <f t="shared" si="14"/>
        <v>1.4675500000000063E-2</v>
      </c>
      <c r="AH126" s="325"/>
      <c r="AI126" s="124">
        <v>22.621289999999998</v>
      </c>
      <c r="AJ126" s="125">
        <v>22.696149999999999</v>
      </c>
      <c r="AK126" s="324">
        <v>15.65818</v>
      </c>
      <c r="AL126" s="320">
        <v>26.330269999999999</v>
      </c>
      <c r="AM126" s="314">
        <v>0.23493040000000001</v>
      </c>
      <c r="AN126" s="314">
        <v>0.76506969999999996</v>
      </c>
      <c r="AO126" s="329"/>
      <c r="AP126" s="321"/>
    </row>
    <row r="127" spans="1:42" ht="11.25" customHeight="1">
      <c r="A127" s="499">
        <v>1987</v>
      </c>
      <c r="B127" s="483" t="s">
        <v>512</v>
      </c>
      <c r="C127" s="205" t="s">
        <v>451</v>
      </c>
      <c r="D127" s="205" t="s">
        <v>16</v>
      </c>
      <c r="E127" s="205" t="s">
        <v>621</v>
      </c>
      <c r="F127" s="506" t="s">
        <v>630</v>
      </c>
      <c r="G127" s="124">
        <v>12.402979999999999</v>
      </c>
      <c r="H127" s="125"/>
      <c r="I127" s="331">
        <v>9.6088710000000006</v>
      </c>
      <c r="J127" s="315">
        <v>14.92328</v>
      </c>
      <c r="K127" s="314">
        <v>0.36731170000000002</v>
      </c>
      <c r="L127" s="314">
        <v>0.63268820000000003</v>
      </c>
      <c r="M127" s="329"/>
      <c r="N127" s="321"/>
      <c r="O127" s="125">
        <v>9.2816259999999993</v>
      </c>
      <c r="P127" s="332">
        <v>7.5268839999999999</v>
      </c>
      <c r="Q127" s="318">
        <v>11.01609</v>
      </c>
      <c r="R127" s="314">
        <v>0.40311550000000002</v>
      </c>
      <c r="S127" s="314">
        <v>0.59688450000000004</v>
      </c>
      <c r="T127" s="329"/>
      <c r="U127" s="205">
        <v>1987</v>
      </c>
      <c r="V127" s="369" t="s">
        <v>512</v>
      </c>
      <c r="W127" s="205" t="s">
        <v>451</v>
      </c>
      <c r="X127" s="205" t="s">
        <v>16</v>
      </c>
      <c r="Y127" s="205" t="s">
        <v>621</v>
      </c>
      <c r="Z127" s="506" t="s">
        <v>630</v>
      </c>
      <c r="AA127" s="124">
        <v>12.602650000000001</v>
      </c>
      <c r="AB127" s="125"/>
      <c r="AC127" s="324">
        <v>12.409420000000001</v>
      </c>
      <c r="AD127" s="320">
        <v>12.80395</v>
      </c>
      <c r="AE127" s="314">
        <v>0.49529529999999999</v>
      </c>
      <c r="AF127" s="314">
        <v>0.50470479999999995</v>
      </c>
      <c r="AG127" s="329">
        <f t="shared" si="14"/>
        <v>-9.9999999836342113E-8</v>
      </c>
      <c r="AH127" s="325"/>
      <c r="AI127" s="124">
        <v>24.495069999999998</v>
      </c>
      <c r="AJ127" s="125"/>
      <c r="AK127" s="324">
        <v>16.574729999999999</v>
      </c>
      <c r="AL127" s="320">
        <v>28.750730000000001</v>
      </c>
      <c r="AM127" s="314">
        <v>0.23649970000000001</v>
      </c>
      <c r="AN127" s="314">
        <v>0.76350030000000002</v>
      </c>
      <c r="AO127" s="329"/>
      <c r="AP127" s="321"/>
    </row>
    <row r="128" spans="1:42" ht="11.25" customHeight="1">
      <c r="A128" s="499">
        <v>1984</v>
      </c>
      <c r="B128" s="483" t="s">
        <v>512</v>
      </c>
      <c r="C128" s="205" t="s">
        <v>451</v>
      </c>
      <c r="D128" s="205" t="s">
        <v>16</v>
      </c>
      <c r="E128" s="205" t="s">
        <v>108</v>
      </c>
      <c r="F128" s="506" t="s">
        <v>630</v>
      </c>
      <c r="G128" s="124">
        <v>13.661490000000001</v>
      </c>
      <c r="H128" s="125"/>
      <c r="I128" s="331">
        <v>11.121549999999999</v>
      </c>
      <c r="J128" s="315">
        <v>15.93905</v>
      </c>
      <c r="K128" s="314">
        <v>0.3848724</v>
      </c>
      <c r="L128" s="314">
        <v>0.6151276</v>
      </c>
      <c r="M128" s="329"/>
      <c r="N128" s="321"/>
      <c r="O128" s="125">
        <v>11.029920000000001</v>
      </c>
      <c r="P128" s="332">
        <v>8.7712190000000003</v>
      </c>
      <c r="Q128" s="318">
        <v>13.156319999999999</v>
      </c>
      <c r="R128" s="314">
        <v>0.3856137</v>
      </c>
      <c r="S128" s="314">
        <v>0.61438630000000005</v>
      </c>
      <c r="T128" s="329"/>
      <c r="U128" s="205">
        <v>1984</v>
      </c>
      <c r="V128" s="369" t="s">
        <v>512</v>
      </c>
      <c r="W128" s="205" t="s">
        <v>451</v>
      </c>
      <c r="X128" s="205" t="s">
        <v>16</v>
      </c>
      <c r="Y128" s="205" t="s">
        <v>108</v>
      </c>
      <c r="Z128" s="506" t="s">
        <v>630</v>
      </c>
      <c r="AA128" s="124">
        <v>15.30705</v>
      </c>
      <c r="AB128" s="125"/>
      <c r="AC128" s="324">
        <v>15.79453</v>
      </c>
      <c r="AD128" s="320">
        <v>14.784409999999999</v>
      </c>
      <c r="AE128" s="314">
        <v>0.5338832</v>
      </c>
      <c r="AF128" s="314">
        <v>0.4661168</v>
      </c>
      <c r="AG128" s="329">
        <f t="shared" si="14"/>
        <v>0</v>
      </c>
      <c r="AH128" s="325"/>
      <c r="AI128" s="124">
        <v>22.563289999999999</v>
      </c>
      <c r="AJ128" s="125"/>
      <c r="AK128" s="324">
        <v>15.44533</v>
      </c>
      <c r="AL128" s="320">
        <v>26.59272</v>
      </c>
      <c r="AM128" s="314">
        <v>0.24743699999999999</v>
      </c>
      <c r="AN128" s="314">
        <v>0.75256299999999998</v>
      </c>
      <c r="AO128" s="329"/>
      <c r="AP128" s="321"/>
    </row>
    <row r="129" spans="1:42" ht="11.25" customHeight="1">
      <c r="A129" s="499">
        <v>1983</v>
      </c>
      <c r="B129" s="483" t="s">
        <v>512</v>
      </c>
      <c r="C129" s="205" t="s">
        <v>451</v>
      </c>
      <c r="D129" s="205" t="s">
        <v>16</v>
      </c>
      <c r="E129" s="205" t="s">
        <v>109</v>
      </c>
      <c r="F129" s="506" t="s">
        <v>630</v>
      </c>
      <c r="G129" s="124">
        <v>11.687760000000001</v>
      </c>
      <c r="H129" s="125"/>
      <c r="I129" s="331">
        <v>9.5067799999999991</v>
      </c>
      <c r="J129" s="315">
        <v>13.86877</v>
      </c>
      <c r="K129" s="314">
        <v>0.34545989999999999</v>
      </c>
      <c r="L129" s="314">
        <v>0.58031180000000004</v>
      </c>
      <c r="M129" s="329">
        <f t="shared" ref="M129:M132" si="15">1-SUM(K129:L129)</f>
        <v>7.4228299999999914E-2</v>
      </c>
      <c r="N129" s="321"/>
      <c r="O129" s="125">
        <v>8.3784600000000005</v>
      </c>
      <c r="P129" s="332">
        <v>7.195735</v>
      </c>
      <c r="Q129" s="318">
        <v>9.4246879999999997</v>
      </c>
      <c r="R129" s="314">
        <v>0.40312199999999998</v>
      </c>
      <c r="S129" s="314">
        <v>0.59687800000000002</v>
      </c>
      <c r="T129" s="329"/>
      <c r="U129" s="205">
        <v>1983</v>
      </c>
      <c r="V129" s="369" t="s">
        <v>512</v>
      </c>
      <c r="W129" s="205" t="s">
        <v>451</v>
      </c>
      <c r="X129" s="205" t="s">
        <v>16</v>
      </c>
      <c r="Y129" s="205" t="s">
        <v>109</v>
      </c>
      <c r="Z129" s="506" t="s">
        <v>630</v>
      </c>
      <c r="AA129" s="124">
        <v>10.30397</v>
      </c>
      <c r="AB129" s="125">
        <v>10.922129999999999</v>
      </c>
      <c r="AC129" s="324">
        <v>11.009</v>
      </c>
      <c r="AD129" s="320">
        <v>10.830690000000001</v>
      </c>
      <c r="AE129" s="314">
        <v>0.51689609999999997</v>
      </c>
      <c r="AF129" s="314">
        <v>0.48310399999999998</v>
      </c>
      <c r="AG129" s="329">
        <f t="shared" si="14"/>
        <v>-9.9999999836342113E-8</v>
      </c>
      <c r="AH129" s="325"/>
      <c r="AI129" s="124">
        <v>25.945489999999999</v>
      </c>
      <c r="AJ129" s="125">
        <v>20.065999999999999</v>
      </c>
      <c r="AK129" s="324">
        <v>17.310169999999999</v>
      </c>
      <c r="AL129" s="320">
        <v>30.88513</v>
      </c>
      <c r="AM129" s="314">
        <v>0.21790290000000001</v>
      </c>
      <c r="AN129" s="314">
        <v>0.60417620000000005</v>
      </c>
      <c r="AO129" s="329">
        <f t="shared" ref="AO129:AO132" si="16">1-SUM(AM129:AN129)</f>
        <v>0.17792089999999994</v>
      </c>
      <c r="AP129" s="321"/>
    </row>
    <row r="130" spans="1:42" ht="11.25" customHeight="1">
      <c r="A130" s="499">
        <v>1981</v>
      </c>
      <c r="B130" s="483" t="s">
        <v>512</v>
      </c>
      <c r="C130" s="205" t="s">
        <v>451</v>
      </c>
      <c r="D130" s="205" t="s">
        <v>18</v>
      </c>
      <c r="E130" s="205" t="s">
        <v>110</v>
      </c>
      <c r="F130" s="506" t="s">
        <v>630</v>
      </c>
      <c r="G130" s="124">
        <v>10.578720000000001</v>
      </c>
      <c r="H130" s="125"/>
      <c r="I130" s="331">
        <v>9.5812519999999992</v>
      </c>
      <c r="J130" s="315">
        <v>13.947660000000001</v>
      </c>
      <c r="K130" s="314">
        <v>0.27175579999999999</v>
      </c>
      <c r="L130" s="314">
        <v>0.48014800000000002</v>
      </c>
      <c r="M130" s="329">
        <f t="shared" si="15"/>
        <v>0.24809619999999999</v>
      </c>
      <c r="N130" s="321"/>
      <c r="O130" s="125">
        <v>7.8579020000000002</v>
      </c>
      <c r="P130" s="332">
        <v>7.0675569999999999</v>
      </c>
      <c r="Q130" s="318">
        <v>8.5568089999999994</v>
      </c>
      <c r="R130" s="314">
        <v>0.422099</v>
      </c>
      <c r="S130" s="314">
        <v>0.57790109999999995</v>
      </c>
      <c r="T130" s="329"/>
      <c r="U130" s="205">
        <v>1981</v>
      </c>
      <c r="V130" s="369" t="s">
        <v>512</v>
      </c>
      <c r="W130" s="205" t="s">
        <v>451</v>
      </c>
      <c r="X130" s="205" t="s">
        <v>18</v>
      </c>
      <c r="Y130" s="205" t="s">
        <v>110</v>
      </c>
      <c r="Z130" s="506" t="s">
        <v>630</v>
      </c>
      <c r="AA130" s="124">
        <v>8.11144</v>
      </c>
      <c r="AB130" s="125">
        <v>0</v>
      </c>
      <c r="AC130" s="324"/>
      <c r="AD130" s="320">
        <v>0</v>
      </c>
      <c r="AE130" s="314"/>
      <c r="AF130" s="314"/>
      <c r="AG130" s="329"/>
      <c r="AH130" s="325"/>
      <c r="AI130" s="124">
        <v>25.719919999999998</v>
      </c>
      <c r="AJ130" s="125">
        <v>13.424110000000001</v>
      </c>
      <c r="AK130" s="324">
        <v>19.588750000000001</v>
      </c>
      <c r="AL130" s="320">
        <v>29.695060000000002</v>
      </c>
      <c r="AM130" s="314">
        <v>0.1797781</v>
      </c>
      <c r="AN130" s="314">
        <v>0.4203442</v>
      </c>
      <c r="AO130" s="329">
        <f t="shared" si="16"/>
        <v>0.3998777</v>
      </c>
      <c r="AP130" s="321"/>
    </row>
    <row r="131" spans="1:42" ht="11.25" customHeight="1">
      <c r="A131" s="499">
        <v>1978</v>
      </c>
      <c r="B131" s="483" t="s">
        <v>512</v>
      </c>
      <c r="C131" s="205" t="s">
        <v>451</v>
      </c>
      <c r="D131" s="205" t="s">
        <v>50</v>
      </c>
      <c r="E131" s="205" t="s">
        <v>111</v>
      </c>
      <c r="F131" s="506" t="s">
        <v>630</v>
      </c>
      <c r="G131" s="124">
        <v>11.33858</v>
      </c>
      <c r="H131" s="125"/>
      <c r="I131" s="331">
        <v>8.5493410000000001</v>
      </c>
      <c r="J131" s="315">
        <v>13.76182</v>
      </c>
      <c r="K131" s="314">
        <v>0.3504948</v>
      </c>
      <c r="L131" s="314">
        <v>0.64302720000000002</v>
      </c>
      <c r="M131" s="329">
        <f t="shared" si="15"/>
        <v>6.4779999999999838E-3</v>
      </c>
      <c r="N131" s="321"/>
      <c r="O131" s="125">
        <v>7.7405710000000001</v>
      </c>
      <c r="P131" s="332">
        <v>5.9662379999999997</v>
      </c>
      <c r="Q131" s="318">
        <v>9.2733939999999997</v>
      </c>
      <c r="R131" s="314">
        <v>0.3572439</v>
      </c>
      <c r="S131" s="314">
        <v>0.6427562</v>
      </c>
      <c r="T131" s="329"/>
      <c r="U131" s="205">
        <v>1978</v>
      </c>
      <c r="V131" s="369" t="s">
        <v>512</v>
      </c>
      <c r="W131" s="205" t="s">
        <v>451</v>
      </c>
      <c r="X131" s="205" t="s">
        <v>50</v>
      </c>
      <c r="Y131" s="205" t="s">
        <v>111</v>
      </c>
      <c r="Z131" s="506" t="s">
        <v>630</v>
      </c>
      <c r="AA131" s="124">
        <v>7.0405730000000002</v>
      </c>
      <c r="AB131" s="125">
        <v>7.3879349999999997</v>
      </c>
      <c r="AC131" s="324">
        <v>7.4801010000000003</v>
      </c>
      <c r="AD131" s="320">
        <v>7.2905959999999999</v>
      </c>
      <c r="AE131" s="314">
        <v>0.52005570000000001</v>
      </c>
      <c r="AF131" s="314">
        <v>0.47994429999999999</v>
      </c>
      <c r="AG131" s="329">
        <f t="shared" si="14"/>
        <v>0</v>
      </c>
      <c r="AH131" s="325"/>
      <c r="AI131" s="124">
        <v>29.400010000000002</v>
      </c>
      <c r="AJ131" s="125">
        <v>28.913519999999998</v>
      </c>
      <c r="AK131" s="324">
        <v>20.415230000000001</v>
      </c>
      <c r="AL131" s="320">
        <v>35.593870000000003</v>
      </c>
      <c r="AM131" s="314">
        <v>0.27948430000000002</v>
      </c>
      <c r="AN131" s="314">
        <v>0.70594089999999998</v>
      </c>
      <c r="AO131" s="329">
        <f t="shared" si="16"/>
        <v>1.4574799999999999E-2</v>
      </c>
      <c r="AP131" s="321"/>
    </row>
    <row r="132" spans="1:42" ht="11.25" customHeight="1">
      <c r="A132" s="500">
        <v>1973</v>
      </c>
      <c r="B132" s="484" t="s">
        <v>512</v>
      </c>
      <c r="C132" s="216" t="s">
        <v>451</v>
      </c>
      <c r="D132" s="216" t="s">
        <v>50</v>
      </c>
      <c r="E132" s="216" t="s">
        <v>112</v>
      </c>
      <c r="F132" s="507" t="s">
        <v>630</v>
      </c>
      <c r="G132" s="337">
        <v>12.233969999999999</v>
      </c>
      <c r="H132" s="338"/>
      <c r="I132" s="339">
        <v>10.09281</v>
      </c>
      <c r="J132" s="340">
        <v>13.99001</v>
      </c>
      <c r="K132" s="341">
        <v>0.38504529999999998</v>
      </c>
      <c r="L132" s="341">
        <v>0.60036029999999996</v>
      </c>
      <c r="M132" s="342">
        <f t="shared" si="15"/>
        <v>1.4594400000000007E-2</v>
      </c>
      <c r="N132" s="321"/>
      <c r="O132" s="338">
        <v>9.2958689999999997</v>
      </c>
      <c r="P132" s="344">
        <v>7.5608199999999997</v>
      </c>
      <c r="Q132" s="345">
        <v>10.7685</v>
      </c>
      <c r="R132" s="341">
        <v>0.37340630000000002</v>
      </c>
      <c r="S132" s="341">
        <v>0.62659379999999998</v>
      </c>
      <c r="T132" s="342"/>
      <c r="U132" s="216">
        <v>1973</v>
      </c>
      <c r="V132" s="377" t="s">
        <v>512</v>
      </c>
      <c r="W132" s="216" t="s">
        <v>451</v>
      </c>
      <c r="X132" s="216" t="s">
        <v>50</v>
      </c>
      <c r="Y132" s="216" t="s">
        <v>112</v>
      </c>
      <c r="Z132" s="507" t="s">
        <v>630</v>
      </c>
      <c r="AA132" s="337">
        <v>8.6268609999999999</v>
      </c>
      <c r="AB132" s="338">
        <v>9.600206</v>
      </c>
      <c r="AC132" s="346">
        <v>9.7576689999999999</v>
      </c>
      <c r="AD132" s="347">
        <v>9.4336020000000005</v>
      </c>
      <c r="AE132" s="341">
        <v>0.52253749999999999</v>
      </c>
      <c r="AF132" s="341">
        <v>0.47746260000000001</v>
      </c>
      <c r="AG132" s="342">
        <f t="shared" si="14"/>
        <v>-1.0000000005838672E-7</v>
      </c>
      <c r="AH132" s="325"/>
      <c r="AI132" s="337">
        <v>29.37622</v>
      </c>
      <c r="AJ132" s="338">
        <v>28.921410000000002</v>
      </c>
      <c r="AK132" s="346">
        <v>22.222580000000001</v>
      </c>
      <c r="AL132" s="347">
        <v>34.715179999999997</v>
      </c>
      <c r="AM132" s="341">
        <v>0.31046069999999998</v>
      </c>
      <c r="AN132" s="341">
        <v>0.64705089999999998</v>
      </c>
      <c r="AO132" s="342">
        <f t="shared" si="16"/>
        <v>4.2488400000000093E-2</v>
      </c>
      <c r="AP132" s="321"/>
    </row>
    <row r="133" spans="1:42" ht="11.45" customHeight="1">
      <c r="A133" s="663">
        <v>2013</v>
      </c>
      <c r="B133" s="873" t="s">
        <v>512</v>
      </c>
      <c r="C133" s="82" t="s">
        <v>450</v>
      </c>
      <c r="D133" s="82" t="s">
        <v>20</v>
      </c>
      <c r="E133" s="82" t="s">
        <v>113</v>
      </c>
      <c r="F133" s="506" t="s">
        <v>313</v>
      </c>
      <c r="G133" s="124">
        <v>20.125109999999999</v>
      </c>
      <c r="H133" s="125"/>
      <c r="I133" s="331">
        <v>19.89602</v>
      </c>
      <c r="J133" s="315">
        <v>20.34413</v>
      </c>
      <c r="K133" s="314">
        <v>0.48319701109708219</v>
      </c>
      <c r="L133" s="314">
        <v>0.51680313797042599</v>
      </c>
      <c r="M133" s="329"/>
      <c r="N133" s="336"/>
      <c r="O133" s="125">
        <v>20.87922</v>
      </c>
      <c r="P133" s="332">
        <v>20.66685</v>
      </c>
      <c r="Q133" s="318">
        <v>21.08822</v>
      </c>
      <c r="R133" s="314">
        <v>0.49096278500825224</v>
      </c>
      <c r="S133" s="314">
        <v>0.5090372149917477</v>
      </c>
      <c r="T133" s="776"/>
      <c r="U133" s="82">
        <v>2013</v>
      </c>
      <c r="V133" s="87" t="s">
        <v>512</v>
      </c>
      <c r="W133" s="82" t="s">
        <v>450</v>
      </c>
      <c r="X133" s="82" t="s">
        <v>20</v>
      </c>
      <c r="Y133" s="82" t="s">
        <v>113</v>
      </c>
      <c r="Z133" s="506" t="s">
        <v>313</v>
      </c>
      <c r="AA133" s="124">
        <v>25.22551</v>
      </c>
      <c r="AB133" s="125"/>
      <c r="AC133" s="324">
        <v>26.243079999999999</v>
      </c>
      <c r="AD133" s="320">
        <v>24.130769999999998</v>
      </c>
      <c r="AE133" s="314">
        <v>0.53917324169065362</v>
      </c>
      <c r="AF133" s="314">
        <v>0.46082675830934633</v>
      </c>
      <c r="AG133" s="329"/>
      <c r="AH133" s="335"/>
      <c r="AI133" s="124">
        <v>13.780720000000001</v>
      </c>
      <c r="AJ133" s="125"/>
      <c r="AK133" s="324">
        <v>11.364610000000001</v>
      </c>
      <c r="AL133" s="320">
        <v>15.706379999999999</v>
      </c>
      <c r="AM133" s="314">
        <v>0.36575911853662213</v>
      </c>
      <c r="AN133" s="314">
        <v>0.63424088146337787</v>
      </c>
      <c r="AO133" s="329"/>
      <c r="AP133" s="336"/>
    </row>
    <row r="134" spans="1:42" ht="11.45" customHeight="1">
      <c r="A134" s="663">
        <v>2010</v>
      </c>
      <c r="B134" s="873" t="s">
        <v>512</v>
      </c>
      <c r="C134" s="82" t="s">
        <v>450</v>
      </c>
      <c r="D134" s="82" t="s">
        <v>4</v>
      </c>
      <c r="E134" s="82" t="s">
        <v>114</v>
      </c>
      <c r="F134" s="506" t="s">
        <v>313</v>
      </c>
      <c r="G134" s="124">
        <v>21.055710000000001</v>
      </c>
      <c r="H134" s="125"/>
      <c r="I134" s="331">
        <v>20.363720000000001</v>
      </c>
      <c r="J134" s="315">
        <v>21.727540000000001</v>
      </c>
      <c r="K134" s="314">
        <v>0.47642278507825192</v>
      </c>
      <c r="L134" s="314">
        <v>0.52357721492174802</v>
      </c>
      <c r="M134" s="329"/>
      <c r="N134" s="336"/>
      <c r="O134" s="125">
        <v>20.078240000000001</v>
      </c>
      <c r="P134" s="332">
        <v>19.775220000000001</v>
      </c>
      <c r="Q134" s="318">
        <v>20.383009999999999</v>
      </c>
      <c r="R134" s="314">
        <v>0.49387391524356716</v>
      </c>
      <c r="S134" s="314">
        <v>0.50612603495127062</v>
      </c>
      <c r="T134" s="776"/>
      <c r="U134" s="82">
        <v>2010</v>
      </c>
      <c r="V134" s="87" t="s">
        <v>512</v>
      </c>
      <c r="W134" s="82" t="s">
        <v>450</v>
      </c>
      <c r="X134" s="82" t="s">
        <v>4</v>
      </c>
      <c r="Y134" s="82" t="s">
        <v>114</v>
      </c>
      <c r="Z134" s="506" t="s">
        <v>313</v>
      </c>
      <c r="AA134" s="124">
        <v>25.890979999999999</v>
      </c>
      <c r="AB134" s="125"/>
      <c r="AC134" s="324">
        <v>25.420559999999998</v>
      </c>
      <c r="AD134" s="320">
        <v>26.38982</v>
      </c>
      <c r="AE134" s="314">
        <v>0.50530686748821407</v>
      </c>
      <c r="AF134" s="314">
        <v>0.49469313251178598</v>
      </c>
      <c r="AG134" s="329"/>
      <c r="AH134" s="335"/>
      <c r="AI134" s="124">
        <v>20.085439999999998</v>
      </c>
      <c r="AJ134" s="125"/>
      <c r="AK134" s="324">
        <v>17.577850000000002</v>
      </c>
      <c r="AL134" s="320">
        <v>22.109580000000001</v>
      </c>
      <c r="AM134" s="314">
        <v>0.39089693827966926</v>
      </c>
      <c r="AN134" s="314">
        <v>0.60910291235840497</v>
      </c>
      <c r="AO134" s="329"/>
      <c r="AP134" s="336"/>
    </row>
    <row r="135" spans="1:42" ht="11.45" customHeight="1">
      <c r="A135" s="663">
        <v>2007</v>
      </c>
      <c r="B135" s="873" t="s">
        <v>512</v>
      </c>
      <c r="C135" s="82" t="s">
        <v>450</v>
      </c>
      <c r="D135" s="82" t="s">
        <v>6</v>
      </c>
      <c r="E135" s="82" t="s">
        <v>115</v>
      </c>
      <c r="F135" s="506" t="s">
        <v>313</v>
      </c>
      <c r="G135" s="124">
        <v>19.206949999999999</v>
      </c>
      <c r="H135" s="125"/>
      <c r="I135" s="331">
        <v>18.212599999999998</v>
      </c>
      <c r="J135" s="315">
        <v>20.168939999999999</v>
      </c>
      <c r="K135" s="314">
        <v>0.46627304178956058</v>
      </c>
      <c r="L135" s="314">
        <v>0.53372711440390064</v>
      </c>
      <c r="M135" s="329"/>
      <c r="N135" s="336"/>
      <c r="O135" s="125">
        <v>17.484760000000001</v>
      </c>
      <c r="P135" s="332">
        <v>16.740020000000001</v>
      </c>
      <c r="Q135" s="318">
        <v>18.225549999999998</v>
      </c>
      <c r="R135" s="314">
        <v>0.47743017347678773</v>
      </c>
      <c r="S135" s="314">
        <v>0.52256999810120353</v>
      </c>
      <c r="T135" s="776"/>
      <c r="U135" s="82">
        <v>2007</v>
      </c>
      <c r="V135" s="87" t="s">
        <v>512</v>
      </c>
      <c r="W135" s="82" t="s">
        <v>450</v>
      </c>
      <c r="X135" s="82" t="s">
        <v>6</v>
      </c>
      <c r="Y135" s="82" t="s">
        <v>115</v>
      </c>
      <c r="Z135" s="506" t="s">
        <v>313</v>
      </c>
      <c r="AA135" s="124">
        <v>23.346160000000001</v>
      </c>
      <c r="AB135" s="125"/>
      <c r="AC135" s="324">
        <v>23.34516</v>
      </c>
      <c r="AD135" s="320">
        <v>23.34723</v>
      </c>
      <c r="AE135" s="314">
        <v>0.51346259941677774</v>
      </c>
      <c r="AF135" s="314">
        <v>0.4865374005832222</v>
      </c>
      <c r="AG135" s="329"/>
      <c r="AH135" s="335"/>
      <c r="AI135" s="124">
        <v>21.331399999999999</v>
      </c>
      <c r="AJ135" s="125"/>
      <c r="AK135" s="324">
        <v>18.446940000000001</v>
      </c>
      <c r="AL135" s="320">
        <v>23.670580000000001</v>
      </c>
      <c r="AM135" s="314">
        <v>0.38725386050610838</v>
      </c>
      <c r="AN135" s="314">
        <v>0.61274599885614633</v>
      </c>
      <c r="AO135" s="329"/>
      <c r="AP135" s="336"/>
    </row>
    <row r="136" spans="1:42" ht="11.45" customHeight="1">
      <c r="A136" s="664">
        <v>2004</v>
      </c>
      <c r="B136" s="875" t="s">
        <v>512</v>
      </c>
      <c r="C136" s="119" t="s">
        <v>450</v>
      </c>
      <c r="D136" s="119" t="s">
        <v>8</v>
      </c>
      <c r="E136" s="119" t="s">
        <v>116</v>
      </c>
      <c r="F136" s="496" t="s">
        <v>401</v>
      </c>
      <c r="G136" s="152">
        <v>19.552890000000001</v>
      </c>
      <c r="H136" s="153"/>
      <c r="I136" s="777">
        <v>18.068840000000002</v>
      </c>
      <c r="J136" s="778">
        <v>20.982150000000001</v>
      </c>
      <c r="K136" s="155">
        <v>0.4533601426694468</v>
      </c>
      <c r="L136" s="155">
        <v>0.54663990847388799</v>
      </c>
      <c r="M136" s="330"/>
      <c r="N136" s="321"/>
      <c r="O136" s="153">
        <v>16.139279999999999</v>
      </c>
      <c r="P136" s="780">
        <v>15.27332</v>
      </c>
      <c r="Q136" s="781">
        <v>16.99456</v>
      </c>
      <c r="R136" s="155">
        <v>0.47023708616493426</v>
      </c>
      <c r="S136" s="155">
        <v>0.52976285187443306</v>
      </c>
      <c r="T136" s="842"/>
      <c r="U136" s="119">
        <v>2004</v>
      </c>
      <c r="V136" s="90" t="s">
        <v>512</v>
      </c>
      <c r="W136" s="119" t="s">
        <v>450</v>
      </c>
      <c r="X136" s="119" t="s">
        <v>8</v>
      </c>
      <c r="Y136" s="119" t="s">
        <v>116</v>
      </c>
      <c r="Z136" s="496" t="s">
        <v>401</v>
      </c>
      <c r="AA136" s="152">
        <v>21.461860000000001</v>
      </c>
      <c r="AB136" s="153"/>
      <c r="AC136" s="782">
        <v>20.250330000000002</v>
      </c>
      <c r="AD136" s="783">
        <v>22.730899999999998</v>
      </c>
      <c r="AE136" s="155">
        <v>0.48271445252182238</v>
      </c>
      <c r="AF136" s="155">
        <v>0.51728554747817757</v>
      </c>
      <c r="AG136" s="330"/>
      <c r="AH136" s="325"/>
      <c r="AI136" s="152">
        <v>29.608540000000001</v>
      </c>
      <c r="AJ136" s="153"/>
      <c r="AK136" s="782">
        <v>26.455860000000001</v>
      </c>
      <c r="AL136" s="783">
        <v>32.16328</v>
      </c>
      <c r="AM136" s="155">
        <v>0.39995454014281012</v>
      </c>
      <c r="AN136" s="155">
        <v>0.60004545985718993</v>
      </c>
      <c r="AO136" s="330"/>
      <c r="AP136" s="321"/>
    </row>
    <row r="137" spans="1:42" ht="11.45" customHeight="1">
      <c r="A137" s="664">
        <v>2000</v>
      </c>
      <c r="B137" s="875" t="s">
        <v>512</v>
      </c>
      <c r="C137" s="119" t="s">
        <v>450</v>
      </c>
      <c r="D137" s="119" t="s">
        <v>10</v>
      </c>
      <c r="E137" s="119" t="s">
        <v>117</v>
      </c>
      <c r="F137" s="496" t="s">
        <v>401</v>
      </c>
      <c r="G137" s="152">
        <v>21.369689999999999</v>
      </c>
      <c r="H137" s="153"/>
      <c r="I137" s="777">
        <v>19.851959999999998</v>
      </c>
      <c r="J137" s="778">
        <v>22.785319999999999</v>
      </c>
      <c r="K137" s="155">
        <v>0.448320869418321</v>
      </c>
      <c r="L137" s="155">
        <v>0.55167903699117771</v>
      </c>
      <c r="M137" s="330"/>
      <c r="N137" s="321"/>
      <c r="O137" s="153">
        <v>17.146270000000001</v>
      </c>
      <c r="P137" s="780">
        <v>15.639250000000001</v>
      </c>
      <c r="Q137" s="781">
        <v>18.549779999999998</v>
      </c>
      <c r="R137" s="155">
        <v>0.43983560272875671</v>
      </c>
      <c r="S137" s="155">
        <v>0.56016439727124323</v>
      </c>
      <c r="T137" s="842"/>
      <c r="U137" s="119">
        <v>2000</v>
      </c>
      <c r="V137" s="90" t="s">
        <v>512</v>
      </c>
      <c r="W137" s="119" t="s">
        <v>450</v>
      </c>
      <c r="X137" s="119" t="s">
        <v>10</v>
      </c>
      <c r="Y137" s="119" t="s">
        <v>117</v>
      </c>
      <c r="Z137" s="496" t="s">
        <v>401</v>
      </c>
      <c r="AA137" s="152">
        <v>18.705770000000001</v>
      </c>
      <c r="AB137" s="153"/>
      <c r="AC137" s="782">
        <v>18.675070000000002</v>
      </c>
      <c r="AD137" s="783">
        <v>18.73789</v>
      </c>
      <c r="AE137" s="155">
        <v>0.51045682695767136</v>
      </c>
      <c r="AF137" s="155">
        <v>0.48954327996120983</v>
      </c>
      <c r="AG137" s="330"/>
      <c r="AH137" s="325"/>
      <c r="AI137" s="152">
        <v>38.253390000000003</v>
      </c>
      <c r="AJ137" s="153"/>
      <c r="AK137" s="782">
        <v>36.204529999999998</v>
      </c>
      <c r="AL137" s="783">
        <v>39.966740000000001</v>
      </c>
      <c r="AM137" s="155">
        <v>0.43101905478181141</v>
      </c>
      <c r="AN137" s="155">
        <v>0.56898094521818854</v>
      </c>
      <c r="AO137" s="330"/>
      <c r="AP137" s="321"/>
    </row>
    <row r="138" spans="1:42" ht="11.45" customHeight="1">
      <c r="A138" s="665">
        <v>1995</v>
      </c>
      <c r="B138" s="876" t="s">
        <v>512</v>
      </c>
      <c r="C138" s="158" t="s">
        <v>450</v>
      </c>
      <c r="D138" s="158" t="s">
        <v>12</v>
      </c>
      <c r="E138" s="158" t="s">
        <v>118</v>
      </c>
      <c r="F138" s="497" t="s">
        <v>401</v>
      </c>
      <c r="G138" s="159">
        <v>21.46285</v>
      </c>
      <c r="H138" s="160"/>
      <c r="I138" s="802">
        <v>20.652930000000001</v>
      </c>
      <c r="J138" s="803">
        <v>22.213229999999999</v>
      </c>
      <c r="K138" s="162">
        <v>0.4627703683341215</v>
      </c>
      <c r="L138" s="162">
        <v>0.53722967825801327</v>
      </c>
      <c r="M138" s="354"/>
      <c r="N138" s="355"/>
      <c r="O138" s="160">
        <v>17.940660000000001</v>
      </c>
      <c r="P138" s="805">
        <v>16.923439999999999</v>
      </c>
      <c r="Q138" s="806">
        <v>18.881730000000001</v>
      </c>
      <c r="R138" s="162">
        <v>0.45331074776513242</v>
      </c>
      <c r="S138" s="162">
        <v>0.54668902927762963</v>
      </c>
      <c r="T138" s="843"/>
      <c r="U138" s="158">
        <v>1995</v>
      </c>
      <c r="V138" s="101" t="s">
        <v>512</v>
      </c>
      <c r="W138" s="158" t="s">
        <v>450</v>
      </c>
      <c r="X138" s="158" t="s">
        <v>12</v>
      </c>
      <c r="Y138" s="158" t="s">
        <v>118</v>
      </c>
      <c r="Z138" s="497" t="s">
        <v>401</v>
      </c>
      <c r="AA138" s="159">
        <v>19.416039999999999</v>
      </c>
      <c r="AB138" s="160"/>
      <c r="AC138" s="807">
        <v>20.588460000000001</v>
      </c>
      <c r="AD138" s="808">
        <v>18.181909999999998</v>
      </c>
      <c r="AE138" s="162">
        <v>0.54378750764831552</v>
      </c>
      <c r="AF138" s="162">
        <v>0.45621223483264356</v>
      </c>
      <c r="AG138" s="354"/>
      <c r="AH138" s="358"/>
      <c r="AI138" s="159">
        <v>35.635590000000001</v>
      </c>
      <c r="AJ138" s="160"/>
      <c r="AK138" s="807">
        <v>34.288429999999998</v>
      </c>
      <c r="AL138" s="808">
        <v>36.723050000000001</v>
      </c>
      <c r="AM138" s="162">
        <v>0.42978045263176506</v>
      </c>
      <c r="AN138" s="162">
        <v>0.57021926674989809</v>
      </c>
      <c r="AO138" s="354"/>
      <c r="AP138" s="355"/>
    </row>
    <row r="139" spans="1:42" ht="11.45" customHeight="1">
      <c r="A139" s="301">
        <v>2014</v>
      </c>
      <c r="B139" s="878" t="s">
        <v>517</v>
      </c>
      <c r="C139" s="133" t="s">
        <v>452</v>
      </c>
      <c r="D139" s="133" t="s">
        <v>20</v>
      </c>
      <c r="E139" s="133" t="s">
        <v>119</v>
      </c>
      <c r="F139" s="583" t="s">
        <v>313</v>
      </c>
      <c r="G139" s="584">
        <v>22.346240000000002</v>
      </c>
      <c r="H139" s="585"/>
      <c r="I139" s="818">
        <v>21.95308</v>
      </c>
      <c r="J139" s="819">
        <v>22.700410000000002</v>
      </c>
      <c r="K139" s="820">
        <v>0.4769567497708786</v>
      </c>
      <c r="L139" s="820">
        <v>0.52265571299690683</v>
      </c>
      <c r="M139" s="329"/>
      <c r="N139" s="336"/>
      <c r="O139" s="585">
        <v>18.69191</v>
      </c>
      <c r="P139" s="821">
        <v>17.713200000000001</v>
      </c>
      <c r="Q139" s="822">
        <v>19.558029999999999</v>
      </c>
      <c r="R139" s="820">
        <v>0.44490199235926126</v>
      </c>
      <c r="S139" s="820">
        <v>0.55509790064257747</v>
      </c>
      <c r="T139" s="776"/>
      <c r="U139" s="133">
        <v>2014</v>
      </c>
      <c r="V139" s="95" t="s">
        <v>517</v>
      </c>
      <c r="W139" s="133" t="s">
        <v>452</v>
      </c>
      <c r="X139" s="133" t="s">
        <v>20</v>
      </c>
      <c r="Y139" s="133" t="s">
        <v>119</v>
      </c>
      <c r="Z139" s="583" t="s">
        <v>313</v>
      </c>
      <c r="AA139" s="584">
        <v>25.997039999999998</v>
      </c>
      <c r="AB139" s="585"/>
      <c r="AC139" s="335">
        <v>26.125209999999999</v>
      </c>
      <c r="AD139" s="336">
        <v>25.889469999999999</v>
      </c>
      <c r="AE139" s="820">
        <v>0.5086076536314782</v>
      </c>
      <c r="AF139" s="820">
        <v>0.49139273085332941</v>
      </c>
      <c r="AG139" s="329"/>
      <c r="AH139" s="335"/>
      <c r="AI139" s="584">
        <v>27.856919999999999</v>
      </c>
      <c r="AJ139" s="585"/>
      <c r="AK139" s="335">
        <v>26.507999999999999</v>
      </c>
      <c r="AL139" s="336">
        <v>29.120560000000001</v>
      </c>
      <c r="AM139" s="820">
        <v>0.44790565591228215</v>
      </c>
      <c r="AN139" s="820">
        <v>0.55209434408771796</v>
      </c>
      <c r="AO139" s="329"/>
      <c r="AP139" s="336"/>
    </row>
    <row r="140" spans="1:42" ht="11.45" customHeight="1">
      <c r="A140" s="301">
        <v>2011</v>
      </c>
      <c r="B140" s="878" t="s">
        <v>517</v>
      </c>
      <c r="C140" s="133" t="s">
        <v>452</v>
      </c>
      <c r="D140" s="133" t="s">
        <v>4</v>
      </c>
      <c r="E140" s="133" t="s">
        <v>120</v>
      </c>
      <c r="F140" s="583" t="s">
        <v>313</v>
      </c>
      <c r="G140" s="584">
        <v>29.0913</v>
      </c>
      <c r="H140" s="585"/>
      <c r="I140" s="818">
        <v>28.706</v>
      </c>
      <c r="J140" s="819">
        <v>29.43684</v>
      </c>
      <c r="K140" s="820">
        <v>0.48319875701670256</v>
      </c>
      <c r="L140" s="820">
        <v>0.51637706118324034</v>
      </c>
      <c r="M140" s="329"/>
      <c r="N140" s="336"/>
      <c r="O140" s="585">
        <v>23.966339999999999</v>
      </c>
      <c r="P140" s="821">
        <v>22.532520000000002</v>
      </c>
      <c r="Q140" s="822">
        <v>25.232430000000001</v>
      </c>
      <c r="R140" s="820">
        <v>0.4408816698753335</v>
      </c>
      <c r="S140" s="820">
        <v>0.5591183301246665</v>
      </c>
      <c r="T140" s="776"/>
      <c r="U140" s="133">
        <v>2011</v>
      </c>
      <c r="V140" s="95" t="s">
        <v>517</v>
      </c>
      <c r="W140" s="133" t="s">
        <v>452</v>
      </c>
      <c r="X140" s="133" t="s">
        <v>4</v>
      </c>
      <c r="Y140" s="133" t="s">
        <v>120</v>
      </c>
      <c r="Z140" s="583" t="s">
        <v>313</v>
      </c>
      <c r="AA140" s="584">
        <v>34.354140000000001</v>
      </c>
      <c r="AB140" s="585"/>
      <c r="AC140" s="335">
        <v>34.484780000000001</v>
      </c>
      <c r="AD140" s="336">
        <v>34.21237</v>
      </c>
      <c r="AE140" s="820">
        <v>0.51635208976117886</v>
      </c>
      <c r="AF140" s="820">
        <v>0.48364791023882103</v>
      </c>
      <c r="AG140" s="329"/>
      <c r="AH140" s="335"/>
      <c r="AI140" s="584">
        <v>31.440560000000001</v>
      </c>
      <c r="AJ140" s="585"/>
      <c r="AK140" s="335">
        <v>31.845549999999999</v>
      </c>
      <c r="AL140" s="336">
        <v>31.084720000000001</v>
      </c>
      <c r="AM140" s="820">
        <v>0.47372216016508611</v>
      </c>
      <c r="AN140" s="820">
        <v>0.52627783983491383</v>
      </c>
      <c r="AO140" s="329"/>
      <c r="AP140" s="336"/>
    </row>
    <row r="141" spans="1:42" ht="11.45" customHeight="1">
      <c r="A141" s="302">
        <v>2006</v>
      </c>
      <c r="B141" s="879" t="s">
        <v>517</v>
      </c>
      <c r="C141" s="134" t="s">
        <v>452</v>
      </c>
      <c r="D141" s="134" t="s">
        <v>8</v>
      </c>
      <c r="E141" s="134" t="s">
        <v>121</v>
      </c>
      <c r="F141" s="590" t="s">
        <v>313</v>
      </c>
      <c r="G141" s="591">
        <v>29.1067</v>
      </c>
      <c r="H141" s="592"/>
      <c r="I141" s="823">
        <v>28.510670000000001</v>
      </c>
      <c r="J141" s="824">
        <v>29.663550000000001</v>
      </c>
      <c r="K141" s="825">
        <v>0.46904801987171341</v>
      </c>
      <c r="L141" s="825">
        <v>0.53111654704930478</v>
      </c>
      <c r="M141" s="342"/>
      <c r="N141" s="343"/>
      <c r="O141" s="592">
        <v>23.593430000000001</v>
      </c>
      <c r="P141" s="826">
        <v>21.562930000000001</v>
      </c>
      <c r="Q141" s="827">
        <v>25.25798</v>
      </c>
      <c r="R141" s="825">
        <v>0.41171249792844872</v>
      </c>
      <c r="S141" s="825">
        <v>0.58828750207155123</v>
      </c>
      <c r="T141" s="795"/>
      <c r="U141" s="134">
        <v>2006</v>
      </c>
      <c r="V141" s="96" t="s">
        <v>517</v>
      </c>
      <c r="W141" s="134" t="s">
        <v>452</v>
      </c>
      <c r="X141" s="134" t="s">
        <v>8</v>
      </c>
      <c r="Y141" s="134" t="s">
        <v>121</v>
      </c>
      <c r="Z141" s="590" t="s">
        <v>313</v>
      </c>
      <c r="AA141" s="591">
        <v>33.803879999999999</v>
      </c>
      <c r="AB141" s="592"/>
      <c r="AC141" s="809">
        <v>33.850639999999999</v>
      </c>
      <c r="AD141" s="343">
        <v>33.856200000000001</v>
      </c>
      <c r="AE141" s="825">
        <v>0.50510214782035123</v>
      </c>
      <c r="AF141" s="825">
        <v>0.49489785217964877</v>
      </c>
      <c r="AG141" s="342"/>
      <c r="AH141" s="809"/>
      <c r="AI141" s="591">
        <v>34.699930000000002</v>
      </c>
      <c r="AJ141" s="592"/>
      <c r="AK141" s="809">
        <v>34.888660000000002</v>
      </c>
      <c r="AL141" s="343">
        <v>34.60528</v>
      </c>
      <c r="AM141" s="825">
        <v>0.49029146053781358</v>
      </c>
      <c r="AN141" s="825">
        <v>0.50970853946218642</v>
      </c>
      <c r="AO141" s="342"/>
      <c r="AP141" s="343"/>
    </row>
    <row r="142" spans="1:42" ht="11.45" customHeight="1">
      <c r="A142" s="501">
        <v>2015</v>
      </c>
      <c r="B142" s="485" t="s">
        <v>518</v>
      </c>
      <c r="C142" s="502" t="s">
        <v>453</v>
      </c>
      <c r="D142" s="502" t="s">
        <v>623</v>
      </c>
      <c r="E142" s="502" t="s">
        <v>706</v>
      </c>
      <c r="F142" s="600" t="s">
        <v>401</v>
      </c>
      <c r="G142" s="611">
        <v>13.133139999999999</v>
      </c>
      <c r="H142" s="612"/>
      <c r="I142" s="846">
        <v>11.80537</v>
      </c>
      <c r="J142" s="847">
        <v>14.304679999999999</v>
      </c>
      <c r="K142" s="848">
        <v>0.4213538</v>
      </c>
      <c r="L142" s="848">
        <v>0.5786462</v>
      </c>
      <c r="M142" s="845"/>
      <c r="N142" s="336"/>
      <c r="O142" s="612">
        <v>11.184340000000001</v>
      </c>
      <c r="P142" s="849">
        <v>10.888909999999999</v>
      </c>
      <c r="Q142" s="850">
        <v>11.46386</v>
      </c>
      <c r="R142" s="848">
        <v>0.47332220000000003</v>
      </c>
      <c r="S142" s="848">
        <v>0.52667779999999997</v>
      </c>
      <c r="T142" s="845"/>
      <c r="U142" s="502">
        <v>2015</v>
      </c>
      <c r="V142" s="383" t="s">
        <v>518</v>
      </c>
      <c r="W142" s="502" t="s">
        <v>453</v>
      </c>
      <c r="X142" s="502" t="s">
        <v>623</v>
      </c>
      <c r="Y142" s="502" t="s">
        <v>706</v>
      </c>
      <c r="Z142" s="600" t="s">
        <v>401</v>
      </c>
      <c r="AA142" s="611">
        <v>17.593240000000002</v>
      </c>
      <c r="AB142" s="612"/>
      <c r="AC142" s="851">
        <v>16.09815</v>
      </c>
      <c r="AD142" s="852">
        <v>19.267579999999999</v>
      </c>
      <c r="AE142" s="848">
        <v>0.4833865</v>
      </c>
      <c r="AF142" s="848">
        <v>0.51661349999999995</v>
      </c>
      <c r="AG142" s="845">
        <f t="shared" ref="AG142:AG149" si="17">1-SUM(AE142:AF142)</f>
        <v>0</v>
      </c>
      <c r="AH142" s="335"/>
      <c r="AI142" s="611">
        <v>15.83211</v>
      </c>
      <c r="AJ142" s="612"/>
      <c r="AK142" s="851">
        <v>11.01765</v>
      </c>
      <c r="AL142" s="852">
        <v>18.685549999999999</v>
      </c>
      <c r="AM142" s="848">
        <v>0.25896599999999997</v>
      </c>
      <c r="AN142" s="848">
        <v>0.74103399999999997</v>
      </c>
      <c r="AO142" s="845"/>
      <c r="AP142" s="336"/>
    </row>
    <row r="143" spans="1:42" ht="11.45" customHeight="1">
      <c r="A143" s="503">
        <v>2012</v>
      </c>
      <c r="B143" s="486" t="s">
        <v>518</v>
      </c>
      <c r="C143" s="214" t="s">
        <v>453</v>
      </c>
      <c r="D143" s="214" t="s">
        <v>20</v>
      </c>
      <c r="E143" s="214" t="s">
        <v>122</v>
      </c>
      <c r="F143" s="601" t="s">
        <v>401</v>
      </c>
      <c r="G143" s="607">
        <v>16.57311</v>
      </c>
      <c r="H143" s="608"/>
      <c r="I143" s="333">
        <v>16.756900000000002</v>
      </c>
      <c r="J143" s="316">
        <v>16.41385</v>
      </c>
      <c r="K143" s="835">
        <v>0.46939130000000001</v>
      </c>
      <c r="L143" s="835">
        <v>0.53060870000000004</v>
      </c>
      <c r="M143" s="330"/>
      <c r="N143" s="336"/>
      <c r="O143" s="608">
        <v>15.71327</v>
      </c>
      <c r="P143" s="334">
        <v>15.756180000000001</v>
      </c>
      <c r="Q143" s="319">
        <v>15.673410000000001</v>
      </c>
      <c r="R143" s="835">
        <v>0.48287819999999998</v>
      </c>
      <c r="S143" s="835">
        <v>0.51712190000000002</v>
      </c>
      <c r="T143" s="330"/>
      <c r="U143" s="214">
        <v>2012</v>
      </c>
      <c r="V143" s="384" t="s">
        <v>518</v>
      </c>
      <c r="W143" s="214" t="s">
        <v>453</v>
      </c>
      <c r="X143" s="214" t="s">
        <v>20</v>
      </c>
      <c r="Y143" s="214" t="s">
        <v>122</v>
      </c>
      <c r="Z143" s="601" t="s">
        <v>401</v>
      </c>
      <c r="AA143" s="607">
        <v>25.63757</v>
      </c>
      <c r="AB143" s="608"/>
      <c r="AC143" s="325">
        <v>26.738289999999999</v>
      </c>
      <c r="AD143" s="321">
        <v>24.563980000000001</v>
      </c>
      <c r="AE143" s="835">
        <v>0.51496180000000003</v>
      </c>
      <c r="AF143" s="835">
        <v>0.48503819999999997</v>
      </c>
      <c r="AG143" s="330">
        <f t="shared" si="17"/>
        <v>0</v>
      </c>
      <c r="AH143" s="335"/>
      <c r="AI143" s="607">
        <v>11.177899999999999</v>
      </c>
      <c r="AJ143" s="608"/>
      <c r="AK143" s="325">
        <v>9.0487079999999995</v>
      </c>
      <c r="AL143" s="321">
        <v>12.448829999999999</v>
      </c>
      <c r="AM143" s="835">
        <v>0.3025891</v>
      </c>
      <c r="AN143" s="835">
        <v>0.69741089999999994</v>
      </c>
      <c r="AO143" s="330"/>
      <c r="AP143" s="336"/>
    </row>
    <row r="144" spans="1:42" ht="11.45" customHeight="1">
      <c r="A144" s="503">
        <v>2009</v>
      </c>
      <c r="B144" s="486" t="s">
        <v>518</v>
      </c>
      <c r="C144" s="214" t="s">
        <v>453</v>
      </c>
      <c r="D144" s="214" t="s">
        <v>4</v>
      </c>
      <c r="E144" s="214" t="s">
        <v>123</v>
      </c>
      <c r="F144" s="601" t="s">
        <v>401</v>
      </c>
      <c r="G144" s="607">
        <v>13.753209999999999</v>
      </c>
      <c r="H144" s="608"/>
      <c r="I144" s="333">
        <v>13.411659999999999</v>
      </c>
      <c r="J144" s="316">
        <v>14.062110000000001</v>
      </c>
      <c r="K144" s="835">
        <v>0.46310960000000001</v>
      </c>
      <c r="L144" s="835">
        <v>0.53689039999999999</v>
      </c>
      <c r="M144" s="330"/>
      <c r="N144" s="336"/>
      <c r="O144" s="608">
        <v>13.82596</v>
      </c>
      <c r="P144" s="334">
        <v>14.092560000000001</v>
      </c>
      <c r="Q144" s="319">
        <v>13.5641</v>
      </c>
      <c r="R144" s="835">
        <v>0.50508240000000004</v>
      </c>
      <c r="S144" s="835">
        <v>0.49491750000000001</v>
      </c>
      <c r="T144" s="330"/>
      <c r="U144" s="214">
        <v>2009</v>
      </c>
      <c r="V144" s="384" t="s">
        <v>518</v>
      </c>
      <c r="W144" s="214" t="s">
        <v>453</v>
      </c>
      <c r="X144" s="214" t="s">
        <v>4</v>
      </c>
      <c r="Y144" s="214" t="s">
        <v>123</v>
      </c>
      <c r="Z144" s="601" t="s">
        <v>401</v>
      </c>
      <c r="AA144" s="607">
        <v>21.065619999999999</v>
      </c>
      <c r="AB144" s="608"/>
      <c r="AC144" s="325">
        <v>18.934920000000002</v>
      </c>
      <c r="AD144" s="321">
        <v>23.079329999999999</v>
      </c>
      <c r="AE144" s="835">
        <v>0.43674239999999998</v>
      </c>
      <c r="AF144" s="835">
        <v>0.56325749999999997</v>
      </c>
      <c r="AG144" s="330">
        <f t="shared" si="17"/>
        <v>1.0000000005838672E-7</v>
      </c>
      <c r="AH144" s="335"/>
      <c r="AI144" s="607">
        <v>6.3565620000000003</v>
      </c>
      <c r="AJ144" s="608"/>
      <c r="AK144" s="325">
        <v>3.6429510000000001</v>
      </c>
      <c r="AL144" s="321">
        <v>8.0980600000000003</v>
      </c>
      <c r="AM144" s="835">
        <v>0.22402449999999999</v>
      </c>
      <c r="AN144" s="835">
        <v>0.77597550000000004</v>
      </c>
      <c r="AO144" s="330"/>
      <c r="AP144" s="336"/>
    </row>
    <row r="145" spans="1:42" ht="11.45" customHeight="1">
      <c r="A145" s="503">
        <v>2007</v>
      </c>
      <c r="B145" s="486" t="s">
        <v>518</v>
      </c>
      <c r="C145" s="214" t="s">
        <v>453</v>
      </c>
      <c r="D145" s="214" t="s">
        <v>6</v>
      </c>
      <c r="E145" s="214" t="s">
        <v>124</v>
      </c>
      <c r="F145" s="601" t="s">
        <v>401</v>
      </c>
      <c r="G145" s="607">
        <v>12.081189999999999</v>
      </c>
      <c r="H145" s="608"/>
      <c r="I145" s="333">
        <v>11.68393</v>
      </c>
      <c r="J145" s="316">
        <v>12.424810000000001</v>
      </c>
      <c r="K145" s="835">
        <v>0.44855050000000002</v>
      </c>
      <c r="L145" s="835">
        <v>0.55144950000000004</v>
      </c>
      <c r="M145" s="330"/>
      <c r="N145" s="336"/>
      <c r="O145" s="608">
        <v>11.648260000000001</v>
      </c>
      <c r="P145" s="334">
        <v>11.383190000000001</v>
      </c>
      <c r="Q145" s="319">
        <v>11.89405</v>
      </c>
      <c r="R145" s="835">
        <v>0.47017429999999999</v>
      </c>
      <c r="S145" s="835">
        <v>0.52982560000000001</v>
      </c>
      <c r="T145" s="330"/>
      <c r="U145" s="214">
        <v>2007</v>
      </c>
      <c r="V145" s="384" t="s">
        <v>518</v>
      </c>
      <c r="W145" s="214" t="s">
        <v>453</v>
      </c>
      <c r="X145" s="214" t="s">
        <v>6</v>
      </c>
      <c r="Y145" s="214" t="s">
        <v>124</v>
      </c>
      <c r="Z145" s="601" t="s">
        <v>401</v>
      </c>
      <c r="AA145" s="607">
        <v>14.98105</v>
      </c>
      <c r="AB145" s="608"/>
      <c r="AC145" s="325">
        <v>15.3468</v>
      </c>
      <c r="AD145" s="321">
        <v>14.61773</v>
      </c>
      <c r="AE145" s="835">
        <v>0.51050010000000001</v>
      </c>
      <c r="AF145" s="835">
        <v>0.48949979999999998</v>
      </c>
      <c r="AG145" s="330">
        <f t="shared" si="17"/>
        <v>1.0000000005838672E-7</v>
      </c>
      <c r="AH145" s="335"/>
      <c r="AI145" s="607">
        <v>10.586320000000001</v>
      </c>
      <c r="AJ145" s="608"/>
      <c r="AK145" s="325">
        <v>7.6771450000000003</v>
      </c>
      <c r="AL145" s="321">
        <v>12.213609999999999</v>
      </c>
      <c r="AM145" s="835">
        <v>0.26013720000000001</v>
      </c>
      <c r="AN145" s="835">
        <v>0.73986269999999998</v>
      </c>
      <c r="AO145" s="330"/>
      <c r="AP145" s="336"/>
    </row>
    <row r="146" spans="1:42" ht="11.45" customHeight="1">
      <c r="A146" s="503">
        <v>2005</v>
      </c>
      <c r="B146" s="486" t="s">
        <v>518</v>
      </c>
      <c r="C146" s="214" t="s">
        <v>453</v>
      </c>
      <c r="D146" s="214" t="s">
        <v>8</v>
      </c>
      <c r="E146" s="214" t="s">
        <v>125</v>
      </c>
      <c r="F146" s="601" t="s">
        <v>401</v>
      </c>
      <c r="G146" s="607">
        <v>11.68047</v>
      </c>
      <c r="H146" s="608"/>
      <c r="I146" s="333">
        <v>11.30711</v>
      </c>
      <c r="J146" s="316">
        <v>12.009740000000001</v>
      </c>
      <c r="K146" s="835">
        <v>0.45365309999999998</v>
      </c>
      <c r="L146" s="835">
        <v>0.54634689999999997</v>
      </c>
      <c r="M146" s="330"/>
      <c r="N146" s="336"/>
      <c r="O146" s="608">
        <v>11.37703</v>
      </c>
      <c r="P146" s="334">
        <v>10.731400000000001</v>
      </c>
      <c r="Q146" s="319">
        <v>11.965009999999999</v>
      </c>
      <c r="R146" s="835">
        <v>0.44958720000000002</v>
      </c>
      <c r="S146" s="835">
        <v>0.55041280000000004</v>
      </c>
      <c r="T146" s="330"/>
      <c r="U146" s="214">
        <v>2005</v>
      </c>
      <c r="V146" s="384" t="s">
        <v>518</v>
      </c>
      <c r="W146" s="214" t="s">
        <v>453</v>
      </c>
      <c r="X146" s="214" t="s">
        <v>8</v>
      </c>
      <c r="Y146" s="214" t="s">
        <v>125</v>
      </c>
      <c r="Z146" s="601" t="s">
        <v>401</v>
      </c>
      <c r="AA146" s="607">
        <v>13.45701</v>
      </c>
      <c r="AB146" s="608"/>
      <c r="AC146" s="325">
        <v>16.01154</v>
      </c>
      <c r="AD146" s="321">
        <v>10.547840000000001</v>
      </c>
      <c r="AE146" s="835">
        <v>0.63353060000000005</v>
      </c>
      <c r="AF146" s="835">
        <v>0.3664694</v>
      </c>
      <c r="AG146" s="330">
        <f t="shared" si="17"/>
        <v>0</v>
      </c>
      <c r="AH146" s="335"/>
      <c r="AI146" s="607">
        <v>10.869210000000001</v>
      </c>
      <c r="AJ146" s="608"/>
      <c r="AK146" s="325">
        <v>6.7408270000000003</v>
      </c>
      <c r="AL146" s="321">
        <v>13.30888</v>
      </c>
      <c r="AM146" s="835">
        <v>0.23036119999999999</v>
      </c>
      <c r="AN146" s="835">
        <v>0.76963879999999996</v>
      </c>
      <c r="AO146" s="330"/>
      <c r="AP146" s="336"/>
    </row>
    <row r="147" spans="1:42" ht="11.45" customHeight="1">
      <c r="A147" s="503">
        <v>1999</v>
      </c>
      <c r="B147" s="486" t="s">
        <v>518</v>
      </c>
      <c r="C147" s="214" t="s">
        <v>453</v>
      </c>
      <c r="D147" s="214" t="s">
        <v>10</v>
      </c>
      <c r="E147" s="214" t="s">
        <v>126</v>
      </c>
      <c r="F147" s="601" t="s">
        <v>401</v>
      </c>
      <c r="G147" s="607">
        <v>13.804449999999999</v>
      </c>
      <c r="H147" s="608"/>
      <c r="I147" s="333">
        <v>13.314539999999999</v>
      </c>
      <c r="J147" s="316">
        <v>14.245649999999999</v>
      </c>
      <c r="K147" s="835">
        <v>0.45480890000000002</v>
      </c>
      <c r="L147" s="835">
        <v>0.54519119999999999</v>
      </c>
      <c r="M147" s="330"/>
      <c r="N147" s="336"/>
      <c r="O147" s="608">
        <v>13.177619999999999</v>
      </c>
      <c r="P147" s="334">
        <v>13.53454</v>
      </c>
      <c r="Q147" s="319">
        <v>12.856629999999999</v>
      </c>
      <c r="R147" s="835">
        <v>0.49085669999999998</v>
      </c>
      <c r="S147" s="835">
        <v>0.50914340000000002</v>
      </c>
      <c r="T147" s="330"/>
      <c r="U147" s="214">
        <v>1999</v>
      </c>
      <c r="V147" s="384" t="s">
        <v>518</v>
      </c>
      <c r="W147" s="214" t="s">
        <v>453</v>
      </c>
      <c r="X147" s="214" t="s">
        <v>10</v>
      </c>
      <c r="Y147" s="214" t="s">
        <v>126</v>
      </c>
      <c r="Z147" s="601" t="s">
        <v>401</v>
      </c>
      <c r="AA147" s="607">
        <v>16.46773</v>
      </c>
      <c r="AB147" s="608"/>
      <c r="AC147" s="325">
        <v>17.334689999999998</v>
      </c>
      <c r="AD147" s="321">
        <v>15.45302</v>
      </c>
      <c r="AE147" s="835">
        <v>0.56764809999999999</v>
      </c>
      <c r="AF147" s="835">
        <v>0.43235190000000001</v>
      </c>
      <c r="AG147" s="330">
        <f t="shared" si="17"/>
        <v>0</v>
      </c>
      <c r="AH147" s="335"/>
      <c r="AI147" s="607">
        <v>13.18263</v>
      </c>
      <c r="AJ147" s="608"/>
      <c r="AK147" s="325">
        <v>5.4068659999999999</v>
      </c>
      <c r="AL147" s="321">
        <v>17.719370000000001</v>
      </c>
      <c r="AM147" s="835">
        <v>0.15112680000000001</v>
      </c>
      <c r="AN147" s="835">
        <v>0.84887319999999999</v>
      </c>
      <c r="AO147" s="330"/>
      <c r="AP147" s="336"/>
    </row>
    <row r="148" spans="1:42" ht="11.45" customHeight="1">
      <c r="A148" s="503">
        <v>1994</v>
      </c>
      <c r="B148" s="486" t="s">
        <v>518</v>
      </c>
      <c r="C148" s="214" t="s">
        <v>453</v>
      </c>
      <c r="D148" s="214" t="s">
        <v>12</v>
      </c>
      <c r="E148" s="214" t="s">
        <v>127</v>
      </c>
      <c r="F148" s="601" t="s">
        <v>401</v>
      </c>
      <c r="G148" s="607">
        <v>15.95435</v>
      </c>
      <c r="H148" s="608"/>
      <c r="I148" s="333">
        <v>14.03044</v>
      </c>
      <c r="J148" s="316">
        <v>17.694680000000002</v>
      </c>
      <c r="K148" s="835">
        <v>0.41767660000000001</v>
      </c>
      <c r="L148" s="835">
        <v>0.58232340000000005</v>
      </c>
      <c r="M148" s="330"/>
      <c r="N148" s="336"/>
      <c r="O148" s="608">
        <v>14.57296</v>
      </c>
      <c r="P148" s="334">
        <v>13.84329</v>
      </c>
      <c r="Q148" s="319">
        <v>15.25714</v>
      </c>
      <c r="R148" s="835">
        <v>0.45968320000000001</v>
      </c>
      <c r="S148" s="835">
        <v>0.54031680000000004</v>
      </c>
      <c r="T148" s="330"/>
      <c r="U148" s="214">
        <v>1994</v>
      </c>
      <c r="V148" s="384" t="s">
        <v>518</v>
      </c>
      <c r="W148" s="214" t="s">
        <v>453</v>
      </c>
      <c r="X148" s="214" t="s">
        <v>12</v>
      </c>
      <c r="Y148" s="214" t="s">
        <v>127</v>
      </c>
      <c r="Z148" s="601" t="s">
        <v>401</v>
      </c>
      <c r="AA148" s="607">
        <v>16.5824</v>
      </c>
      <c r="AB148" s="608"/>
      <c r="AC148" s="325">
        <v>16.74119</v>
      </c>
      <c r="AD148" s="321">
        <v>16.416730000000001</v>
      </c>
      <c r="AE148" s="835">
        <v>0.5154976</v>
      </c>
      <c r="AF148" s="835">
        <v>0.4845025</v>
      </c>
      <c r="AG148" s="330">
        <f t="shared" si="17"/>
        <v>-1.0000000005838672E-7</v>
      </c>
      <c r="AH148" s="335"/>
      <c r="AI148" s="607">
        <v>21.040150000000001</v>
      </c>
      <c r="AJ148" s="608"/>
      <c r="AK148" s="325">
        <v>9.3568420000000003</v>
      </c>
      <c r="AL148" s="321">
        <v>28.18872</v>
      </c>
      <c r="AM148" s="835">
        <v>0.16881299999999999</v>
      </c>
      <c r="AN148" s="835">
        <v>0.83118689999999995</v>
      </c>
      <c r="AO148" s="330"/>
      <c r="AP148" s="336"/>
    </row>
    <row r="149" spans="1:42" ht="11.45" customHeight="1">
      <c r="A149" s="504">
        <v>1991</v>
      </c>
      <c r="B149" s="488" t="s">
        <v>518</v>
      </c>
      <c r="C149" s="226" t="s">
        <v>453</v>
      </c>
      <c r="D149" s="226" t="s">
        <v>14</v>
      </c>
      <c r="E149" s="226" t="s">
        <v>128</v>
      </c>
      <c r="F149" s="602" t="s">
        <v>731</v>
      </c>
      <c r="G149" s="625">
        <v>15.716010000000001</v>
      </c>
      <c r="H149" s="626"/>
      <c r="I149" s="352">
        <v>14.21766</v>
      </c>
      <c r="J149" s="353">
        <v>17.035830000000001</v>
      </c>
      <c r="K149" s="836">
        <v>0.4254386</v>
      </c>
      <c r="L149" s="836">
        <v>0.57346490000000006</v>
      </c>
      <c r="M149" s="354"/>
      <c r="N149" s="336"/>
      <c r="O149" s="626">
        <v>12.70293</v>
      </c>
      <c r="P149" s="356">
        <v>11.68989</v>
      </c>
      <c r="Q149" s="357">
        <v>13.60215</v>
      </c>
      <c r="R149" s="836">
        <v>0.43273539999999999</v>
      </c>
      <c r="S149" s="836">
        <v>0.56726460000000001</v>
      </c>
      <c r="T149" s="354"/>
      <c r="U149" s="226">
        <v>1991</v>
      </c>
      <c r="V149" s="385" t="s">
        <v>518</v>
      </c>
      <c r="W149" s="226" t="s">
        <v>453</v>
      </c>
      <c r="X149" s="226" t="s">
        <v>14</v>
      </c>
      <c r="Y149" s="226" t="s">
        <v>128</v>
      </c>
      <c r="Z149" s="602" t="s">
        <v>631</v>
      </c>
      <c r="AA149" s="625">
        <v>14.42441</v>
      </c>
      <c r="AB149" s="626"/>
      <c r="AC149" s="358">
        <v>15.70248</v>
      </c>
      <c r="AD149" s="355">
        <v>13.0618</v>
      </c>
      <c r="AE149" s="836">
        <v>0.54807689999999998</v>
      </c>
      <c r="AF149" s="836">
        <v>0.4471154</v>
      </c>
      <c r="AG149" s="354">
        <f t="shared" si="17"/>
        <v>4.8076999999999703E-3</v>
      </c>
      <c r="AH149" s="335"/>
      <c r="AI149" s="625">
        <v>30.35294</v>
      </c>
      <c r="AJ149" s="626"/>
      <c r="AK149" s="358">
        <v>23.01136</v>
      </c>
      <c r="AL149" s="355">
        <v>35.542169999999999</v>
      </c>
      <c r="AM149" s="836">
        <v>0.3139535</v>
      </c>
      <c r="AN149" s="836">
        <v>0.6860465</v>
      </c>
      <c r="AO149" s="354"/>
      <c r="AP149" s="336"/>
    </row>
    <row r="150" spans="1:42" ht="11.45" customHeight="1">
      <c r="A150" s="301">
        <v>2010</v>
      </c>
      <c r="B150" s="878" t="s">
        <v>513</v>
      </c>
      <c r="C150" s="133" t="s">
        <v>454</v>
      </c>
      <c r="D150" s="133" t="s">
        <v>4</v>
      </c>
      <c r="E150" s="133" t="s">
        <v>129</v>
      </c>
      <c r="F150" s="583" t="s">
        <v>313</v>
      </c>
      <c r="G150" s="267">
        <v>11.47362</v>
      </c>
      <c r="H150" s="268"/>
      <c r="I150" s="818">
        <v>10.44744</v>
      </c>
      <c r="J150" s="819">
        <v>12.497120000000001</v>
      </c>
      <c r="K150" s="587">
        <v>0.45468640237344443</v>
      </c>
      <c r="L150" s="587">
        <v>0.54531333615720234</v>
      </c>
      <c r="M150" s="329"/>
      <c r="N150" s="336"/>
      <c r="O150" s="268">
        <v>10.706569999999999</v>
      </c>
      <c r="P150" s="821">
        <v>10.143890000000001</v>
      </c>
      <c r="Q150" s="822">
        <v>11.268649999999999</v>
      </c>
      <c r="R150" s="587">
        <v>0.4734699348157253</v>
      </c>
      <c r="S150" s="587">
        <v>0.5265300651842747</v>
      </c>
      <c r="T150" s="776"/>
      <c r="U150" s="133">
        <v>2010</v>
      </c>
      <c r="V150" s="95" t="s">
        <v>513</v>
      </c>
      <c r="W150" s="133" t="s">
        <v>454</v>
      </c>
      <c r="X150" s="133" t="s">
        <v>4</v>
      </c>
      <c r="Y150" s="133" t="s">
        <v>129</v>
      </c>
      <c r="Z150" s="583" t="s">
        <v>313</v>
      </c>
      <c r="AA150" s="267">
        <v>13.15859</v>
      </c>
      <c r="AB150" s="268"/>
      <c r="AC150" s="335">
        <v>12.83093</v>
      </c>
      <c r="AD150" s="336">
        <v>13.49633</v>
      </c>
      <c r="AE150" s="587">
        <v>0.49493304373796887</v>
      </c>
      <c r="AF150" s="587">
        <v>0.5050671842499842</v>
      </c>
      <c r="AG150" s="329"/>
      <c r="AH150" s="335"/>
      <c r="AI150" s="267">
        <v>11.82864</v>
      </c>
      <c r="AJ150" s="268"/>
      <c r="AK150" s="335">
        <v>6.8832740000000001</v>
      </c>
      <c r="AL150" s="336">
        <v>16.406559999999999</v>
      </c>
      <c r="AM150" s="587">
        <v>0.27973165131409866</v>
      </c>
      <c r="AN150" s="587">
        <v>0.72026860230761947</v>
      </c>
      <c r="AO150" s="329"/>
      <c r="AP150" s="336"/>
    </row>
    <row r="151" spans="1:42" ht="11.45" customHeight="1">
      <c r="A151" s="301">
        <v>2007</v>
      </c>
      <c r="B151" s="878" t="s">
        <v>513</v>
      </c>
      <c r="C151" s="133" t="s">
        <v>454</v>
      </c>
      <c r="D151" s="133" t="s">
        <v>6</v>
      </c>
      <c r="E151" s="133" t="s">
        <v>130</v>
      </c>
      <c r="F151" s="583" t="s">
        <v>313</v>
      </c>
      <c r="G151" s="267">
        <v>11.843059999999999</v>
      </c>
      <c r="H151" s="268"/>
      <c r="I151" s="818">
        <v>11.188700000000001</v>
      </c>
      <c r="J151" s="819">
        <v>12.51497</v>
      </c>
      <c r="K151" s="587">
        <v>0.47862655428580114</v>
      </c>
      <c r="L151" s="587">
        <v>0.52137344571419886</v>
      </c>
      <c r="M151" s="329"/>
      <c r="N151" s="336"/>
      <c r="O151" s="268">
        <v>10.061070000000001</v>
      </c>
      <c r="P151" s="821">
        <v>9.8732810000000004</v>
      </c>
      <c r="Q151" s="822">
        <v>10.257770000000001</v>
      </c>
      <c r="R151" s="587">
        <v>0.50202374101362968</v>
      </c>
      <c r="S151" s="587">
        <v>0.49797675595140473</v>
      </c>
      <c r="T151" s="776"/>
      <c r="U151" s="133">
        <v>2007</v>
      </c>
      <c r="V151" s="95" t="s">
        <v>513</v>
      </c>
      <c r="W151" s="133" t="s">
        <v>454</v>
      </c>
      <c r="X151" s="133" t="s">
        <v>6</v>
      </c>
      <c r="Y151" s="133" t="s">
        <v>130</v>
      </c>
      <c r="Z151" s="583" t="s">
        <v>313</v>
      </c>
      <c r="AA151" s="267">
        <v>12.21332</v>
      </c>
      <c r="AB151" s="268"/>
      <c r="AC151" s="335">
        <v>12.91977</v>
      </c>
      <c r="AD151" s="336">
        <v>11.469530000000001</v>
      </c>
      <c r="AE151" s="587">
        <v>0.54253724621970112</v>
      </c>
      <c r="AF151" s="587">
        <v>0.45746242626902434</v>
      </c>
      <c r="AG151" s="329"/>
      <c r="AH151" s="335"/>
      <c r="AI151" s="267">
        <v>20.980519999999999</v>
      </c>
      <c r="AJ151" s="268"/>
      <c r="AK151" s="335">
        <v>15.011900000000001</v>
      </c>
      <c r="AL151" s="336">
        <v>26.166689999999999</v>
      </c>
      <c r="AM151" s="587">
        <v>0.33266320377187986</v>
      </c>
      <c r="AN151" s="587">
        <v>0.66733665323833735</v>
      </c>
      <c r="AO151" s="329"/>
      <c r="AP151" s="336"/>
    </row>
    <row r="152" spans="1:42" ht="11.45" customHeight="1">
      <c r="A152" s="302">
        <v>2004</v>
      </c>
      <c r="B152" s="879" t="s">
        <v>513</v>
      </c>
      <c r="C152" s="134" t="s">
        <v>454</v>
      </c>
      <c r="D152" s="134" t="s">
        <v>8</v>
      </c>
      <c r="E152" s="134" t="s">
        <v>131</v>
      </c>
      <c r="F152" s="590" t="s">
        <v>313</v>
      </c>
      <c r="G152" s="594">
        <v>11.197979999999999</v>
      </c>
      <c r="H152" s="595"/>
      <c r="I152" s="823">
        <v>10.469799999999999</v>
      </c>
      <c r="J152" s="824">
        <v>11.931889999999999</v>
      </c>
      <c r="K152" s="597">
        <v>0.46932125258305518</v>
      </c>
      <c r="L152" s="597">
        <v>0.53067830090784229</v>
      </c>
      <c r="M152" s="342"/>
      <c r="N152" s="343"/>
      <c r="O152" s="595">
        <v>10.376440000000001</v>
      </c>
      <c r="P152" s="826">
        <v>9.790044</v>
      </c>
      <c r="Q152" s="827">
        <v>10.974539999999999</v>
      </c>
      <c r="R152" s="597">
        <v>0.47640684088184382</v>
      </c>
      <c r="S152" s="597">
        <v>0.52359315911815607</v>
      </c>
      <c r="T152" s="795"/>
      <c r="U152" s="134">
        <v>2004</v>
      </c>
      <c r="V152" s="96" t="s">
        <v>513</v>
      </c>
      <c r="W152" s="134" t="s">
        <v>454</v>
      </c>
      <c r="X152" s="134" t="s">
        <v>8</v>
      </c>
      <c r="Y152" s="134" t="s">
        <v>131</v>
      </c>
      <c r="Z152" s="590" t="s">
        <v>313</v>
      </c>
      <c r="AA152" s="594">
        <v>11.141730000000001</v>
      </c>
      <c r="AB152" s="595"/>
      <c r="AC152" s="809">
        <v>11.10591</v>
      </c>
      <c r="AD152" s="343">
        <v>11.178979999999999</v>
      </c>
      <c r="AE152" s="597">
        <v>0.50812970696651238</v>
      </c>
      <c r="AF152" s="597">
        <v>0.49187056229149329</v>
      </c>
      <c r="AG152" s="342"/>
      <c r="AH152" s="809"/>
      <c r="AI152" s="594">
        <v>15.868040000000001</v>
      </c>
      <c r="AJ152" s="595"/>
      <c r="AK152" s="809">
        <v>12.819240000000001</v>
      </c>
      <c r="AL152" s="343">
        <v>18.532070000000001</v>
      </c>
      <c r="AM152" s="597">
        <v>0.37672623714081888</v>
      </c>
      <c r="AN152" s="597">
        <v>0.62327407795795831</v>
      </c>
      <c r="AO152" s="342"/>
      <c r="AP152" s="343"/>
    </row>
    <row r="153" spans="1:42" ht="11.45" customHeight="1">
      <c r="A153" s="865">
        <v>2011</v>
      </c>
      <c r="B153" s="880" t="s">
        <v>515</v>
      </c>
      <c r="C153" s="135" t="s">
        <v>455</v>
      </c>
      <c r="D153" s="135" t="s">
        <v>4</v>
      </c>
      <c r="E153" s="135" t="s">
        <v>132</v>
      </c>
      <c r="F153" s="601" t="s">
        <v>401</v>
      </c>
      <c r="G153" s="146">
        <v>26.626049999999999</v>
      </c>
      <c r="H153" s="147"/>
      <c r="I153" s="333">
        <v>25.648959999999999</v>
      </c>
      <c r="J153" s="316">
        <v>27.612400000000001</v>
      </c>
      <c r="K153" s="149">
        <v>0.47901810445034093</v>
      </c>
      <c r="L153" s="149">
        <v>0.52135746759282742</v>
      </c>
      <c r="M153" s="330"/>
      <c r="N153" s="321"/>
      <c r="O153" s="147">
        <v>23.294309999999999</v>
      </c>
      <c r="P153" s="334">
        <v>22.149159999999998</v>
      </c>
      <c r="Q153" s="319">
        <v>24.3872</v>
      </c>
      <c r="R153" s="149">
        <v>0.46431853959185743</v>
      </c>
      <c r="S153" s="149">
        <v>0.53568146040814257</v>
      </c>
      <c r="T153" s="842"/>
      <c r="U153" s="135">
        <v>2011</v>
      </c>
      <c r="V153" s="99" t="s">
        <v>515</v>
      </c>
      <c r="W153" s="135" t="s">
        <v>455</v>
      </c>
      <c r="X153" s="135" t="s">
        <v>4</v>
      </c>
      <c r="Y153" s="135" t="s">
        <v>132</v>
      </c>
      <c r="Z153" s="601" t="s">
        <v>401</v>
      </c>
      <c r="AA153" s="146">
        <v>31.75216</v>
      </c>
      <c r="AB153" s="147"/>
      <c r="AC153" s="325">
        <v>30.756820000000001</v>
      </c>
      <c r="AD153" s="321">
        <v>32.82743</v>
      </c>
      <c r="AE153" s="149">
        <v>0.49972653395245498</v>
      </c>
      <c r="AF153" s="149">
        <v>0.50027346604754497</v>
      </c>
      <c r="AG153" s="330"/>
      <c r="AH153" s="325"/>
      <c r="AI153" s="146">
        <v>29.79081</v>
      </c>
      <c r="AJ153" s="147"/>
      <c r="AK153" s="325">
        <v>28.865590000000001</v>
      </c>
      <c r="AL153" s="321">
        <v>30.693650000000002</v>
      </c>
      <c r="AM153" s="149">
        <v>0.46660414293515373</v>
      </c>
      <c r="AN153" s="149">
        <v>0.53339585706484627</v>
      </c>
      <c r="AO153" s="330"/>
      <c r="AP153" s="321"/>
    </row>
    <row r="154" spans="1:42" ht="11.45" customHeight="1">
      <c r="A154" s="867">
        <v>2004</v>
      </c>
      <c r="B154" s="881" t="s">
        <v>515</v>
      </c>
      <c r="C154" s="173" t="s">
        <v>455</v>
      </c>
      <c r="D154" s="173" t="s">
        <v>8</v>
      </c>
      <c r="E154" s="173" t="s">
        <v>133</v>
      </c>
      <c r="F154" s="602" t="s">
        <v>401</v>
      </c>
      <c r="G154" s="175">
        <v>26.469049999999999</v>
      </c>
      <c r="H154" s="176"/>
      <c r="I154" s="352">
        <v>25.365469999999998</v>
      </c>
      <c r="J154" s="353">
        <v>27.66132</v>
      </c>
      <c r="K154" s="178">
        <v>0.48628983662050584</v>
      </c>
      <c r="L154" s="178">
        <v>0.51473966764957568</v>
      </c>
      <c r="M154" s="354"/>
      <c r="N154" s="355"/>
      <c r="O154" s="176">
        <v>23.26249</v>
      </c>
      <c r="P154" s="356">
        <v>21.80218</v>
      </c>
      <c r="Q154" s="357">
        <v>24.718029999999999</v>
      </c>
      <c r="R154" s="178">
        <v>0.46784415597814333</v>
      </c>
      <c r="S154" s="178">
        <v>0.53215584402185667</v>
      </c>
      <c r="T154" s="843"/>
      <c r="U154" s="173">
        <v>2004</v>
      </c>
      <c r="V154" s="174" t="s">
        <v>515</v>
      </c>
      <c r="W154" s="173" t="s">
        <v>455</v>
      </c>
      <c r="X154" s="173" t="s">
        <v>8</v>
      </c>
      <c r="Y154" s="173" t="s">
        <v>133</v>
      </c>
      <c r="Z154" s="602" t="s">
        <v>401</v>
      </c>
      <c r="AA154" s="175">
        <v>30.973549999999999</v>
      </c>
      <c r="AB154" s="176"/>
      <c r="AC154" s="358">
        <v>30.157810000000001</v>
      </c>
      <c r="AD154" s="355">
        <v>31.932790000000001</v>
      </c>
      <c r="AE154" s="178">
        <v>0.50410251813291729</v>
      </c>
      <c r="AF154" s="178">
        <v>0.49589715941812151</v>
      </c>
      <c r="AG154" s="354"/>
      <c r="AH154" s="358"/>
      <c r="AI154" s="175">
        <v>27.553920000000002</v>
      </c>
      <c r="AJ154" s="176"/>
      <c r="AK154" s="358">
        <v>26.532309999999999</v>
      </c>
      <c r="AL154" s="355">
        <v>28.710619999999999</v>
      </c>
      <c r="AM154" s="178">
        <v>0.49490641401107666</v>
      </c>
      <c r="AN154" s="178">
        <v>0.5050935859889234</v>
      </c>
      <c r="AO154" s="354"/>
      <c r="AP154" s="355"/>
    </row>
    <row r="155" spans="1:42" ht="11.45" customHeight="1">
      <c r="A155" s="301">
        <v>2010</v>
      </c>
      <c r="B155" s="878" t="s">
        <v>512</v>
      </c>
      <c r="C155" s="133" t="s">
        <v>456</v>
      </c>
      <c r="D155" s="133" t="s">
        <v>4</v>
      </c>
      <c r="E155" s="133" t="s">
        <v>134</v>
      </c>
      <c r="F155" s="583" t="s">
        <v>313</v>
      </c>
      <c r="G155" s="267">
        <v>16.563099999999999</v>
      </c>
      <c r="H155" s="268"/>
      <c r="I155" s="818">
        <v>16.087489999999999</v>
      </c>
      <c r="J155" s="819">
        <v>17.027709999999999</v>
      </c>
      <c r="K155" s="587">
        <v>0.47995858263247826</v>
      </c>
      <c r="L155" s="587">
        <v>0.52004147774269305</v>
      </c>
      <c r="M155" s="329"/>
      <c r="N155" s="336"/>
      <c r="O155" s="268">
        <v>15.06122</v>
      </c>
      <c r="P155" s="821">
        <v>15.094810000000001</v>
      </c>
      <c r="Q155" s="822">
        <v>15.02871</v>
      </c>
      <c r="R155" s="587">
        <v>0.49291538135688873</v>
      </c>
      <c r="S155" s="587">
        <v>0.50708435306037625</v>
      </c>
      <c r="T155" s="776"/>
      <c r="U155" s="133">
        <v>2010</v>
      </c>
      <c r="V155" s="95" t="s">
        <v>512</v>
      </c>
      <c r="W155" s="133" t="s">
        <v>456</v>
      </c>
      <c r="X155" s="133" t="s">
        <v>4</v>
      </c>
      <c r="Y155" s="133" t="s">
        <v>134</v>
      </c>
      <c r="Z155" s="583" t="s">
        <v>313</v>
      </c>
      <c r="AA155" s="267">
        <v>17.81672</v>
      </c>
      <c r="AB155" s="268"/>
      <c r="AC155" s="335">
        <v>17.214030000000001</v>
      </c>
      <c r="AD155" s="336">
        <v>18.46341</v>
      </c>
      <c r="AE155" s="587">
        <v>0.50009592113475432</v>
      </c>
      <c r="AF155" s="587">
        <v>0.49990435950051409</v>
      </c>
      <c r="AG155" s="329"/>
      <c r="AH155" s="335"/>
      <c r="AI155" s="267">
        <v>21.513300000000001</v>
      </c>
      <c r="AJ155" s="268"/>
      <c r="AK155" s="335">
        <v>18.754079999999998</v>
      </c>
      <c r="AL155" s="336">
        <v>23.793869999999998</v>
      </c>
      <c r="AM155" s="587">
        <v>0.39447462732356264</v>
      </c>
      <c r="AN155" s="587">
        <v>0.60552541915931068</v>
      </c>
      <c r="AO155" s="329"/>
      <c r="AP155" s="336"/>
    </row>
    <row r="156" spans="1:42" ht="11.45" customHeight="1">
      <c r="A156" s="301">
        <v>2007</v>
      </c>
      <c r="B156" s="878" t="s">
        <v>512</v>
      </c>
      <c r="C156" s="133" t="s">
        <v>456</v>
      </c>
      <c r="D156" s="133" t="s">
        <v>6</v>
      </c>
      <c r="E156" s="133" t="s">
        <v>135</v>
      </c>
      <c r="F156" s="583" t="s">
        <v>313</v>
      </c>
      <c r="G156" s="267">
        <v>18.935839999999999</v>
      </c>
      <c r="H156" s="268"/>
      <c r="I156" s="818">
        <v>17.315470000000001</v>
      </c>
      <c r="J156" s="819">
        <v>20.551659999999998</v>
      </c>
      <c r="K156" s="587">
        <v>0.45657208763910134</v>
      </c>
      <c r="L156" s="587">
        <v>0.54342770112126004</v>
      </c>
      <c r="M156" s="329"/>
      <c r="N156" s="336"/>
      <c r="O156" s="268">
        <v>15.54078</v>
      </c>
      <c r="P156" s="821">
        <v>14.021280000000001</v>
      </c>
      <c r="Q156" s="822">
        <v>17.0794</v>
      </c>
      <c r="R156" s="587">
        <v>0.45393307157041024</v>
      </c>
      <c r="S156" s="587">
        <v>0.54606725016376279</v>
      </c>
      <c r="T156" s="776"/>
      <c r="U156" s="133">
        <v>2007</v>
      </c>
      <c r="V156" s="95" t="s">
        <v>512</v>
      </c>
      <c r="W156" s="133" t="s">
        <v>456</v>
      </c>
      <c r="X156" s="133" t="s">
        <v>6</v>
      </c>
      <c r="Y156" s="133" t="s">
        <v>135</v>
      </c>
      <c r="Z156" s="583" t="s">
        <v>313</v>
      </c>
      <c r="AA156" s="267">
        <v>20.627559999999999</v>
      </c>
      <c r="AB156" s="268"/>
      <c r="AC156" s="335">
        <v>20.675080000000001</v>
      </c>
      <c r="AD156" s="336">
        <v>20.577660000000002</v>
      </c>
      <c r="AE156" s="587">
        <v>0.51341700133219836</v>
      </c>
      <c r="AF156" s="587">
        <v>0.48658299866780175</v>
      </c>
      <c r="AG156" s="329"/>
      <c r="AH156" s="335"/>
      <c r="AI156" s="267">
        <v>34.47457</v>
      </c>
      <c r="AJ156" s="268"/>
      <c r="AK156" s="335">
        <v>29.500160000000001</v>
      </c>
      <c r="AL156" s="336">
        <v>38.481090000000002</v>
      </c>
      <c r="AM156" s="587">
        <v>0.38174312253930942</v>
      </c>
      <c r="AN156" s="587">
        <v>0.61825687746069058</v>
      </c>
      <c r="AO156" s="329"/>
      <c r="AP156" s="336"/>
    </row>
    <row r="157" spans="1:42" ht="11.45" customHeight="1">
      <c r="A157" s="301">
        <v>2004</v>
      </c>
      <c r="B157" s="878" t="s">
        <v>512</v>
      </c>
      <c r="C157" s="133" t="s">
        <v>456</v>
      </c>
      <c r="D157" s="133" t="s">
        <v>8</v>
      </c>
      <c r="E157" s="133" t="s">
        <v>136</v>
      </c>
      <c r="F157" s="583" t="s">
        <v>313</v>
      </c>
      <c r="G157" s="267">
        <v>22.57347</v>
      </c>
      <c r="H157" s="268"/>
      <c r="I157" s="818">
        <v>21.134150000000002</v>
      </c>
      <c r="J157" s="819">
        <v>24.005289999999999</v>
      </c>
      <c r="K157" s="587">
        <v>0.46689587378457986</v>
      </c>
      <c r="L157" s="587">
        <v>0.53310412621542014</v>
      </c>
      <c r="M157" s="329"/>
      <c r="N157" s="336"/>
      <c r="O157" s="268">
        <v>16.87764</v>
      </c>
      <c r="P157" s="821">
        <v>15.85066</v>
      </c>
      <c r="Q157" s="822">
        <v>17.89282</v>
      </c>
      <c r="R157" s="587">
        <v>0.46686177688349795</v>
      </c>
      <c r="S157" s="587">
        <v>0.53313828236649197</v>
      </c>
      <c r="T157" s="776"/>
      <c r="U157" s="133">
        <v>2004</v>
      </c>
      <c r="V157" s="95" t="s">
        <v>512</v>
      </c>
      <c r="W157" s="133" t="s">
        <v>456</v>
      </c>
      <c r="X157" s="133" t="s">
        <v>8</v>
      </c>
      <c r="Y157" s="133" t="s">
        <v>136</v>
      </c>
      <c r="Z157" s="583" t="s">
        <v>313</v>
      </c>
      <c r="AA157" s="267">
        <v>24.942609999999998</v>
      </c>
      <c r="AB157" s="268"/>
      <c r="AC157" s="335">
        <v>24.828289999999999</v>
      </c>
      <c r="AD157" s="336">
        <v>25.069970000000001</v>
      </c>
      <c r="AE157" s="587">
        <v>0.52456779783671403</v>
      </c>
      <c r="AF157" s="587">
        <v>0.47543260308363883</v>
      </c>
      <c r="AG157" s="329"/>
      <c r="AH157" s="335"/>
      <c r="AI157" s="267">
        <v>48.683880000000002</v>
      </c>
      <c r="AJ157" s="268"/>
      <c r="AK157" s="335">
        <v>43.863880000000002</v>
      </c>
      <c r="AL157" s="336">
        <v>52.471130000000002</v>
      </c>
      <c r="AM157" s="587">
        <v>0.39644416180468767</v>
      </c>
      <c r="AN157" s="587">
        <v>0.60355583819531222</v>
      </c>
      <c r="AO157" s="329"/>
      <c r="AP157" s="336"/>
    </row>
    <row r="158" spans="1:42" ht="11.45" customHeight="1">
      <c r="A158" s="865">
        <v>2000</v>
      </c>
      <c r="B158" s="880" t="s">
        <v>512</v>
      </c>
      <c r="C158" s="135" t="s">
        <v>456</v>
      </c>
      <c r="D158" s="135" t="s">
        <v>10</v>
      </c>
      <c r="E158" s="135" t="s">
        <v>137</v>
      </c>
      <c r="F158" s="601" t="s">
        <v>401</v>
      </c>
      <c r="G158" s="146">
        <v>22.490639999999999</v>
      </c>
      <c r="H158" s="147"/>
      <c r="I158" s="333">
        <v>19.813330000000001</v>
      </c>
      <c r="J158" s="316">
        <v>25.129149999999999</v>
      </c>
      <c r="K158" s="149">
        <v>0.43726443533843418</v>
      </c>
      <c r="L158" s="149">
        <v>0.56273543127274284</v>
      </c>
      <c r="M158" s="330"/>
      <c r="N158" s="321"/>
      <c r="O158" s="147">
        <v>16.545120000000001</v>
      </c>
      <c r="P158" s="334">
        <v>14.488630000000001</v>
      </c>
      <c r="Q158" s="319">
        <v>18.535409999999999</v>
      </c>
      <c r="R158" s="149">
        <v>0.43068777984082313</v>
      </c>
      <c r="S158" s="149">
        <v>0.5693125223630896</v>
      </c>
      <c r="T158" s="842"/>
      <c r="U158" s="135">
        <v>2000</v>
      </c>
      <c r="V158" s="99" t="s">
        <v>512</v>
      </c>
      <c r="W158" s="135" t="s">
        <v>456</v>
      </c>
      <c r="X158" s="135" t="s">
        <v>10</v>
      </c>
      <c r="Y158" s="135" t="s">
        <v>137</v>
      </c>
      <c r="Z158" s="601" t="s">
        <v>401</v>
      </c>
      <c r="AA158" s="146">
        <v>21.8431</v>
      </c>
      <c r="AB158" s="147"/>
      <c r="AC158" s="325">
        <v>21.886289999999999</v>
      </c>
      <c r="AD158" s="321">
        <v>21.794530000000002</v>
      </c>
      <c r="AE158" s="149">
        <v>0.53036977352115777</v>
      </c>
      <c r="AF158" s="149">
        <v>0.46963068428931792</v>
      </c>
      <c r="AG158" s="330"/>
      <c r="AH158" s="325"/>
      <c r="AI158" s="146">
        <v>54.898470000000003</v>
      </c>
      <c r="AJ158" s="147"/>
      <c r="AK158" s="325">
        <v>44.302250000000001</v>
      </c>
      <c r="AL158" s="321">
        <v>62.925170000000001</v>
      </c>
      <c r="AM158" s="149">
        <v>0.34782025801447652</v>
      </c>
      <c r="AN158" s="149">
        <v>0.65217974198552331</v>
      </c>
      <c r="AO158" s="330"/>
      <c r="AP158" s="321"/>
    </row>
    <row r="159" spans="1:42" ht="11.45" customHeight="1">
      <c r="A159" s="865">
        <v>1996</v>
      </c>
      <c r="B159" s="880" t="s">
        <v>512</v>
      </c>
      <c r="C159" s="135" t="s">
        <v>456</v>
      </c>
      <c r="D159" s="135" t="s">
        <v>12</v>
      </c>
      <c r="E159" s="135" t="s">
        <v>138</v>
      </c>
      <c r="F159" s="601" t="s">
        <v>401</v>
      </c>
      <c r="G159" s="146">
        <v>21.856850000000001</v>
      </c>
      <c r="H159" s="147"/>
      <c r="I159" s="333">
        <v>20.00478</v>
      </c>
      <c r="J159" s="316">
        <v>23.679849999999998</v>
      </c>
      <c r="K159" s="149">
        <v>0.45401148838922351</v>
      </c>
      <c r="L159" s="149">
        <v>0.54598855736302343</v>
      </c>
      <c r="M159" s="330"/>
      <c r="N159" s="321"/>
      <c r="O159" s="147">
        <v>17.35934</v>
      </c>
      <c r="P159" s="334">
        <v>15.993679999999999</v>
      </c>
      <c r="Q159" s="319">
        <v>18.718029999999999</v>
      </c>
      <c r="R159" s="149">
        <v>0.4594871118372012</v>
      </c>
      <c r="S159" s="149">
        <v>0.54051277295104538</v>
      </c>
      <c r="T159" s="842"/>
      <c r="U159" s="135">
        <v>1996</v>
      </c>
      <c r="V159" s="99" t="s">
        <v>512</v>
      </c>
      <c r="W159" s="135" t="s">
        <v>456</v>
      </c>
      <c r="X159" s="135" t="s">
        <v>12</v>
      </c>
      <c r="Y159" s="135" t="s">
        <v>138</v>
      </c>
      <c r="Z159" s="601" t="s">
        <v>401</v>
      </c>
      <c r="AA159" s="146">
        <v>23.646750000000001</v>
      </c>
      <c r="AB159" s="147"/>
      <c r="AC159" s="325">
        <v>24.81589</v>
      </c>
      <c r="AD159" s="321">
        <v>22.42802</v>
      </c>
      <c r="AE159" s="149">
        <v>0.53561948259274528</v>
      </c>
      <c r="AF159" s="149">
        <v>0.46438094029834964</v>
      </c>
      <c r="AG159" s="330"/>
      <c r="AH159" s="325"/>
      <c r="AI159" s="146">
        <v>41.519559999999998</v>
      </c>
      <c r="AJ159" s="147"/>
      <c r="AK159" s="325">
        <v>29.414870000000001</v>
      </c>
      <c r="AL159" s="321">
        <v>51.097740000000002</v>
      </c>
      <c r="AM159" s="149">
        <v>0.31295394267183951</v>
      </c>
      <c r="AN159" s="149">
        <v>0.68704629817849716</v>
      </c>
      <c r="AO159" s="330"/>
      <c r="AP159" s="321"/>
    </row>
    <row r="160" spans="1:42" ht="11.45" customHeight="1">
      <c r="A160" s="865">
        <v>1995</v>
      </c>
      <c r="B160" s="880" t="s">
        <v>512</v>
      </c>
      <c r="C160" s="135" t="s">
        <v>456</v>
      </c>
      <c r="D160" s="135" t="s">
        <v>12</v>
      </c>
      <c r="E160" s="135" t="s">
        <v>139</v>
      </c>
      <c r="F160" s="601" t="s">
        <v>401</v>
      </c>
      <c r="G160" s="146">
        <v>20.8245</v>
      </c>
      <c r="H160" s="147"/>
      <c r="I160" s="333">
        <v>19.194780000000002</v>
      </c>
      <c r="J160" s="316">
        <v>22.418279999999999</v>
      </c>
      <c r="K160" s="149">
        <v>0.4557293092271123</v>
      </c>
      <c r="L160" s="149">
        <v>0.54427093087469092</v>
      </c>
      <c r="M160" s="330"/>
      <c r="N160" s="321"/>
      <c r="O160" s="147">
        <v>16.640080000000001</v>
      </c>
      <c r="P160" s="334">
        <v>15.64432</v>
      </c>
      <c r="Q160" s="319">
        <v>17.636279999999999</v>
      </c>
      <c r="R160" s="149">
        <v>0.47018421786433712</v>
      </c>
      <c r="S160" s="149">
        <v>0.52981572203979788</v>
      </c>
      <c r="T160" s="842"/>
      <c r="U160" s="135">
        <v>1995</v>
      </c>
      <c r="V160" s="99" t="s">
        <v>512</v>
      </c>
      <c r="W160" s="135" t="s">
        <v>456</v>
      </c>
      <c r="X160" s="135" t="s">
        <v>12</v>
      </c>
      <c r="Y160" s="135" t="s">
        <v>139</v>
      </c>
      <c r="Z160" s="601" t="s">
        <v>401</v>
      </c>
      <c r="AA160" s="146">
        <v>23.66677</v>
      </c>
      <c r="AB160" s="147"/>
      <c r="AC160" s="325">
        <v>23.594190000000001</v>
      </c>
      <c r="AD160" s="321">
        <v>23.740919999999999</v>
      </c>
      <c r="AE160" s="149">
        <v>0.50375906809420978</v>
      </c>
      <c r="AF160" s="149">
        <v>0.49624135443915668</v>
      </c>
      <c r="AG160" s="330"/>
      <c r="AH160" s="325"/>
      <c r="AI160" s="146">
        <v>34.513159999999999</v>
      </c>
      <c r="AJ160" s="147"/>
      <c r="AK160" s="325">
        <v>25.9376</v>
      </c>
      <c r="AL160" s="321">
        <v>41.089060000000003</v>
      </c>
      <c r="AM160" s="149">
        <v>0.32617123439290979</v>
      </c>
      <c r="AN160" s="149">
        <v>0.67382876560709026</v>
      </c>
      <c r="AO160" s="330"/>
      <c r="AP160" s="321"/>
    </row>
    <row r="161" spans="1:42" ht="11.45" customHeight="1">
      <c r="A161" s="865">
        <v>1994</v>
      </c>
      <c r="B161" s="880" t="s">
        <v>512</v>
      </c>
      <c r="C161" s="135" t="s">
        <v>456</v>
      </c>
      <c r="D161" s="135" t="s">
        <v>12</v>
      </c>
      <c r="E161" s="135" t="s">
        <v>140</v>
      </c>
      <c r="F161" s="601" t="s">
        <v>401</v>
      </c>
      <c r="G161" s="146">
        <v>20.400870000000001</v>
      </c>
      <c r="H161" s="147"/>
      <c r="I161" s="333">
        <v>18.73086</v>
      </c>
      <c r="J161" s="316">
        <v>22.045839999999998</v>
      </c>
      <c r="K161" s="149">
        <v>0.45560326593914868</v>
      </c>
      <c r="L161" s="149">
        <v>0.54439639093822956</v>
      </c>
      <c r="M161" s="330"/>
      <c r="N161" s="321"/>
      <c r="O161" s="147">
        <v>16.252939999999999</v>
      </c>
      <c r="P161" s="334">
        <v>14.67102</v>
      </c>
      <c r="Q161" s="319">
        <v>17.871569999999998</v>
      </c>
      <c r="R161" s="149">
        <v>0.45651119120602179</v>
      </c>
      <c r="S161" s="149">
        <v>0.5434888703213081</v>
      </c>
      <c r="T161" s="842"/>
      <c r="U161" s="135">
        <v>1994</v>
      </c>
      <c r="V161" s="99" t="s">
        <v>512</v>
      </c>
      <c r="W161" s="135" t="s">
        <v>456</v>
      </c>
      <c r="X161" s="135" t="s">
        <v>12</v>
      </c>
      <c r="Y161" s="135" t="s">
        <v>140</v>
      </c>
      <c r="Z161" s="601" t="s">
        <v>401</v>
      </c>
      <c r="AA161" s="146">
        <v>23.407350000000001</v>
      </c>
      <c r="AB161" s="147"/>
      <c r="AC161" s="325">
        <v>24.436430000000001</v>
      </c>
      <c r="AD161" s="321">
        <v>22.371700000000001</v>
      </c>
      <c r="AE161" s="149">
        <v>0.52364364184753931</v>
      </c>
      <c r="AF161" s="149">
        <v>0.47635635815246063</v>
      </c>
      <c r="AG161" s="330"/>
      <c r="AH161" s="325"/>
      <c r="AI161" s="146">
        <v>32.898769999999999</v>
      </c>
      <c r="AJ161" s="147"/>
      <c r="AK161" s="325">
        <v>24.045280000000002</v>
      </c>
      <c r="AL161" s="321">
        <v>39.656689999999998</v>
      </c>
      <c r="AM161" s="149">
        <v>0.31638872821081154</v>
      </c>
      <c r="AN161" s="149">
        <v>0.68361157575192022</v>
      </c>
      <c r="AO161" s="330"/>
      <c r="AP161" s="321"/>
    </row>
    <row r="162" spans="1:42" ht="11.45" customHeight="1">
      <c r="A162" s="302">
        <v>1987</v>
      </c>
      <c r="B162" s="879" t="s">
        <v>512</v>
      </c>
      <c r="C162" s="134" t="s">
        <v>456</v>
      </c>
      <c r="D162" s="134" t="s">
        <v>16</v>
      </c>
      <c r="E162" s="134" t="s">
        <v>141</v>
      </c>
      <c r="F162" s="590" t="s">
        <v>313</v>
      </c>
      <c r="G162" s="594">
        <v>19.993970000000001</v>
      </c>
      <c r="H162" s="595"/>
      <c r="I162" s="823">
        <v>20.130949999999999</v>
      </c>
      <c r="J162" s="824">
        <v>33.90802</v>
      </c>
      <c r="K162" s="597">
        <v>0.22905220924108619</v>
      </c>
      <c r="L162" s="597">
        <v>8.8097111279050636E-2</v>
      </c>
      <c r="M162" s="342">
        <f t="shared" ref="M162:M218" si="18">1-SUM(K162:L162)</f>
        <v>0.68285067947986322</v>
      </c>
      <c r="N162" s="343"/>
      <c r="O162" s="595">
        <v>21.86477</v>
      </c>
      <c r="P162" s="826">
        <v>20.77394</v>
      </c>
      <c r="Q162" s="827">
        <v>29.67473</v>
      </c>
      <c r="R162" s="597">
        <v>0.83367078638375802</v>
      </c>
      <c r="S162" s="597">
        <v>0.1663291678805677</v>
      </c>
      <c r="T162" s="795"/>
      <c r="U162" s="134">
        <v>1987</v>
      </c>
      <c r="V162" s="96" t="s">
        <v>512</v>
      </c>
      <c r="W162" s="134" t="s">
        <v>456</v>
      </c>
      <c r="X162" s="134" t="s">
        <v>16</v>
      </c>
      <c r="Y162" s="134" t="s">
        <v>141</v>
      </c>
      <c r="Z162" s="590" t="s">
        <v>313</v>
      </c>
      <c r="AA162" s="594">
        <v>25.061779999999999</v>
      </c>
      <c r="AB162" s="595"/>
      <c r="AC162" s="809"/>
      <c r="AD162" s="343"/>
      <c r="AE162" s="597"/>
      <c r="AF162" s="597"/>
      <c r="AG162" s="342"/>
      <c r="AH162" s="809"/>
      <c r="AI162" s="594">
        <v>25.451599999999999</v>
      </c>
      <c r="AJ162" s="595">
        <v>19.481619999999999</v>
      </c>
      <c r="AK162" s="809">
        <v>17.008949999999999</v>
      </c>
      <c r="AL162" s="343">
        <v>38.265140000000002</v>
      </c>
      <c r="AM162" s="597">
        <v>4.321054922537243E-2</v>
      </c>
      <c r="AN162" s="597">
        <v>6.4050936215776719E-2</v>
      </c>
      <c r="AO162" s="342">
        <f t="shared" ref="AO162:AO227" si="19">1-SUM(AM162:AN162)</f>
        <v>0.89273851455885089</v>
      </c>
      <c r="AP162" s="343">
        <f t="shared" ref="AP162:AP226" si="20">AJ162-AI162</f>
        <v>-5.9699799999999996</v>
      </c>
    </row>
    <row r="163" spans="1:42" ht="11.45" customHeight="1">
      <c r="A163" s="498">
        <v>2016</v>
      </c>
      <c r="B163" s="482" t="s">
        <v>516</v>
      </c>
      <c r="C163" s="491" t="s">
        <v>457</v>
      </c>
      <c r="D163" s="491" t="s">
        <v>623</v>
      </c>
      <c r="E163" s="491" t="s">
        <v>707</v>
      </c>
      <c r="F163" s="505" t="s">
        <v>313</v>
      </c>
      <c r="G163" s="603">
        <v>24.9864</v>
      </c>
      <c r="H163" s="604">
        <v>24.95851</v>
      </c>
      <c r="I163" s="828">
        <v>23.4359</v>
      </c>
      <c r="J163" s="829">
        <v>26.43505</v>
      </c>
      <c r="K163" s="834">
        <v>0.46228520000000001</v>
      </c>
      <c r="L163" s="834">
        <v>0.53771480000000005</v>
      </c>
      <c r="M163" s="769"/>
      <c r="N163" s="336"/>
      <c r="O163" s="604">
        <v>20.436309999999999</v>
      </c>
      <c r="P163" s="830">
        <v>19.250879999999999</v>
      </c>
      <c r="Q163" s="831">
        <v>21.582380000000001</v>
      </c>
      <c r="R163" s="834">
        <v>0.46304529999999999</v>
      </c>
      <c r="S163" s="834">
        <v>0.53695479999999995</v>
      </c>
      <c r="T163" s="769"/>
      <c r="U163" s="491">
        <v>2016</v>
      </c>
      <c r="V163" s="371" t="s">
        <v>516</v>
      </c>
      <c r="W163" s="491" t="s">
        <v>457</v>
      </c>
      <c r="X163" s="491" t="s">
        <v>623</v>
      </c>
      <c r="Y163" s="491" t="s">
        <v>707</v>
      </c>
      <c r="Z163" s="505" t="s">
        <v>313</v>
      </c>
      <c r="AA163" s="603">
        <v>32.009619999999998</v>
      </c>
      <c r="AB163" s="604">
        <v>32.042810000000003</v>
      </c>
      <c r="AC163" s="832">
        <v>30.850470000000001</v>
      </c>
      <c r="AD163" s="833">
        <v>33.271819999999998</v>
      </c>
      <c r="AE163" s="834">
        <v>0.48868669999999997</v>
      </c>
      <c r="AF163" s="834">
        <v>0.51131329999999997</v>
      </c>
      <c r="AG163" s="769">
        <f t="shared" ref="AG163:AG172" si="21">1-SUM(AE163:AF163)</f>
        <v>0</v>
      </c>
      <c r="AH163" s="335"/>
      <c r="AI163" s="603">
        <v>26.874389999999998</v>
      </c>
      <c r="AJ163" s="604">
        <v>26.85567</v>
      </c>
      <c r="AK163" s="832">
        <v>21.808389999999999</v>
      </c>
      <c r="AL163" s="833">
        <v>31.00367</v>
      </c>
      <c r="AM163" s="834">
        <v>0.3663208</v>
      </c>
      <c r="AN163" s="834">
        <v>0.6336792</v>
      </c>
      <c r="AO163" s="769"/>
      <c r="AP163" s="336"/>
    </row>
    <row r="164" spans="1:42" ht="11.45" customHeight="1">
      <c r="A164" s="499">
        <v>2014</v>
      </c>
      <c r="B164" s="483" t="s">
        <v>516</v>
      </c>
      <c r="C164" s="205" t="s">
        <v>457</v>
      </c>
      <c r="D164" s="205" t="s">
        <v>680</v>
      </c>
      <c r="E164" s="205" t="s">
        <v>708</v>
      </c>
      <c r="F164" s="506" t="s">
        <v>313</v>
      </c>
      <c r="G164" s="267">
        <v>25.313639999999999</v>
      </c>
      <c r="H164" s="268">
        <v>25.289670000000001</v>
      </c>
      <c r="I164" s="818">
        <v>24.612159999999999</v>
      </c>
      <c r="J164" s="819">
        <v>25.945060000000002</v>
      </c>
      <c r="K164" s="587">
        <v>0.47852899999999998</v>
      </c>
      <c r="L164" s="587">
        <v>0.52147100000000002</v>
      </c>
      <c r="M164" s="329"/>
      <c r="N164" s="336"/>
      <c r="O164" s="268">
        <v>20.538969999999999</v>
      </c>
      <c r="P164" s="821">
        <v>19.613759999999999</v>
      </c>
      <c r="Q164" s="822">
        <v>21.438970000000001</v>
      </c>
      <c r="R164" s="587">
        <v>0.47088350000000001</v>
      </c>
      <c r="S164" s="587">
        <v>0.52911660000000005</v>
      </c>
      <c r="T164" s="329"/>
      <c r="U164" s="205">
        <v>2014</v>
      </c>
      <c r="V164" s="369" t="s">
        <v>516</v>
      </c>
      <c r="W164" s="205" t="s">
        <v>457</v>
      </c>
      <c r="X164" s="205" t="s">
        <v>680</v>
      </c>
      <c r="Y164" s="205" t="s">
        <v>708</v>
      </c>
      <c r="Z164" s="506" t="s">
        <v>313</v>
      </c>
      <c r="AA164" s="267">
        <v>32.285559999999997</v>
      </c>
      <c r="AB164" s="268"/>
      <c r="AC164" s="335">
        <v>33.06127</v>
      </c>
      <c r="AD164" s="336">
        <v>31.490349999999999</v>
      </c>
      <c r="AE164" s="587">
        <v>0.51836899999999997</v>
      </c>
      <c r="AF164" s="587">
        <v>0.48163099999999998</v>
      </c>
      <c r="AG164" s="329">
        <f t="shared" si="21"/>
        <v>0</v>
      </c>
      <c r="AH164" s="335"/>
      <c r="AI164" s="267">
        <v>29.376190000000001</v>
      </c>
      <c r="AJ164" s="268">
        <v>29.356729999999999</v>
      </c>
      <c r="AK164" s="335">
        <v>25.056380000000001</v>
      </c>
      <c r="AL164" s="336">
        <v>32.75714</v>
      </c>
      <c r="AM164" s="587">
        <v>0.37688480000000002</v>
      </c>
      <c r="AN164" s="587">
        <v>0.62311510000000003</v>
      </c>
      <c r="AO164" s="329"/>
      <c r="AP164" s="336"/>
    </row>
    <row r="165" spans="1:42" ht="11.45" customHeight="1">
      <c r="A165" s="499">
        <v>2012</v>
      </c>
      <c r="B165" s="483" t="s">
        <v>516</v>
      </c>
      <c r="C165" s="205" t="s">
        <v>457</v>
      </c>
      <c r="D165" s="205" t="s">
        <v>20</v>
      </c>
      <c r="E165" s="205" t="s">
        <v>142</v>
      </c>
      <c r="F165" s="506" t="s">
        <v>313</v>
      </c>
      <c r="G165" s="267">
        <v>26.231079999999999</v>
      </c>
      <c r="H165" s="268">
        <v>26.196200000000001</v>
      </c>
      <c r="I165" s="818">
        <v>25.217089999999999</v>
      </c>
      <c r="J165" s="819">
        <v>27.142900000000001</v>
      </c>
      <c r="K165" s="587">
        <v>0.4732111</v>
      </c>
      <c r="L165" s="587">
        <v>0.5267889</v>
      </c>
      <c r="M165" s="329"/>
      <c r="N165" s="336"/>
      <c r="O165" s="268">
        <v>21.235489999999999</v>
      </c>
      <c r="P165" s="821">
        <v>19.845210000000002</v>
      </c>
      <c r="Q165" s="822">
        <v>22.576139999999999</v>
      </c>
      <c r="R165" s="587">
        <v>0.45877639999999997</v>
      </c>
      <c r="S165" s="587">
        <v>0.54122369999999997</v>
      </c>
      <c r="T165" s="329"/>
      <c r="U165" s="205">
        <v>2012</v>
      </c>
      <c r="V165" s="369" t="s">
        <v>516</v>
      </c>
      <c r="W165" s="205" t="s">
        <v>457</v>
      </c>
      <c r="X165" s="205" t="s">
        <v>20</v>
      </c>
      <c r="Y165" s="205" t="s">
        <v>142</v>
      </c>
      <c r="Z165" s="506" t="s">
        <v>313</v>
      </c>
      <c r="AA165" s="267">
        <v>34.515549999999998</v>
      </c>
      <c r="AB165" s="268">
        <v>34.570329999999998</v>
      </c>
      <c r="AC165" s="335">
        <v>34.63015</v>
      </c>
      <c r="AD165" s="336">
        <v>34.508389999999999</v>
      </c>
      <c r="AE165" s="587">
        <v>0.50959350000000003</v>
      </c>
      <c r="AF165" s="587">
        <v>0.49040640000000002</v>
      </c>
      <c r="AG165" s="329">
        <f t="shared" si="21"/>
        <v>9.9999999947364415E-8</v>
      </c>
      <c r="AH165" s="335"/>
      <c r="AI165" s="267">
        <v>27.476199999999999</v>
      </c>
      <c r="AJ165" s="268"/>
      <c r="AK165" s="335">
        <v>24.32244</v>
      </c>
      <c r="AL165" s="336">
        <v>29.96124</v>
      </c>
      <c r="AM165" s="587">
        <v>0.39011829999999997</v>
      </c>
      <c r="AN165" s="587">
        <v>0.60988180000000003</v>
      </c>
      <c r="AO165" s="329"/>
      <c r="AP165" s="336"/>
    </row>
    <row r="166" spans="1:42" ht="11.45" customHeight="1">
      <c r="A166" s="499">
        <v>2010</v>
      </c>
      <c r="B166" s="483" t="s">
        <v>516</v>
      </c>
      <c r="C166" s="205" t="s">
        <v>457</v>
      </c>
      <c r="D166" s="205" t="s">
        <v>4</v>
      </c>
      <c r="E166" s="205" t="s">
        <v>143</v>
      </c>
      <c r="F166" s="506" t="s">
        <v>313</v>
      </c>
      <c r="G166" s="267">
        <v>28.02149</v>
      </c>
      <c r="H166" s="268">
        <v>27.970600000000001</v>
      </c>
      <c r="I166" s="818">
        <v>27.359829999999999</v>
      </c>
      <c r="J166" s="819">
        <v>28.563829999999999</v>
      </c>
      <c r="K166" s="587">
        <v>0.48195890000000002</v>
      </c>
      <c r="L166" s="587">
        <v>0.51804099999999997</v>
      </c>
      <c r="M166" s="329"/>
      <c r="N166" s="336"/>
      <c r="O166" s="268">
        <v>22.294180000000001</v>
      </c>
      <c r="P166" s="821">
        <v>21.440049999999999</v>
      </c>
      <c r="Q166" s="822">
        <v>23.119399999999999</v>
      </c>
      <c r="R166" s="587">
        <v>0.47256809999999999</v>
      </c>
      <c r="S166" s="587">
        <v>0.52743189999999995</v>
      </c>
      <c r="T166" s="329"/>
      <c r="U166" s="205">
        <v>2010</v>
      </c>
      <c r="V166" s="369" t="s">
        <v>516</v>
      </c>
      <c r="W166" s="205" t="s">
        <v>457</v>
      </c>
      <c r="X166" s="205" t="s">
        <v>4</v>
      </c>
      <c r="Y166" s="205" t="s">
        <v>143</v>
      </c>
      <c r="Z166" s="506" t="s">
        <v>313</v>
      </c>
      <c r="AA166" s="267">
        <v>36.534439999999996</v>
      </c>
      <c r="AB166" s="268"/>
      <c r="AC166" s="335">
        <v>36.926299999999998</v>
      </c>
      <c r="AD166" s="336">
        <v>36.126530000000002</v>
      </c>
      <c r="AE166" s="587">
        <v>0.51550189999999996</v>
      </c>
      <c r="AF166" s="587">
        <v>0.48449809999999999</v>
      </c>
      <c r="AG166" s="329">
        <f t="shared" si="21"/>
        <v>0</v>
      </c>
      <c r="AH166" s="335"/>
      <c r="AI166" s="267">
        <v>33.08361</v>
      </c>
      <c r="AJ166" s="268"/>
      <c r="AK166" s="335">
        <v>29.498889999999999</v>
      </c>
      <c r="AL166" s="336">
        <v>35.918430000000001</v>
      </c>
      <c r="AM166" s="587">
        <v>0.3937446</v>
      </c>
      <c r="AN166" s="587">
        <v>0.60625530000000005</v>
      </c>
      <c r="AO166" s="329"/>
      <c r="AP166" s="336"/>
    </row>
    <row r="167" spans="1:42" ht="11.45" customHeight="1">
      <c r="A167" s="499">
        <v>2007</v>
      </c>
      <c r="B167" s="483" t="s">
        <v>516</v>
      </c>
      <c r="C167" s="205" t="s">
        <v>457</v>
      </c>
      <c r="D167" s="205" t="s">
        <v>6</v>
      </c>
      <c r="E167" s="205" t="s">
        <v>144</v>
      </c>
      <c r="F167" s="506" t="s">
        <v>313</v>
      </c>
      <c r="G167" s="267">
        <v>26.55274</v>
      </c>
      <c r="H167" s="268">
        <v>26.590499999999999</v>
      </c>
      <c r="I167" s="818">
        <v>25.321059999999999</v>
      </c>
      <c r="J167" s="819">
        <v>27.810079999999999</v>
      </c>
      <c r="K167" s="587">
        <v>0.46659299999999998</v>
      </c>
      <c r="L167" s="587">
        <v>0.53340699999999996</v>
      </c>
      <c r="M167" s="329"/>
      <c r="N167" s="336"/>
      <c r="O167" s="268">
        <v>20.62219</v>
      </c>
      <c r="P167" s="821">
        <v>19.582650000000001</v>
      </c>
      <c r="Q167" s="822">
        <v>21.62171</v>
      </c>
      <c r="R167" s="587">
        <v>0.46547769999999999</v>
      </c>
      <c r="S167" s="587">
        <v>0.53452230000000001</v>
      </c>
      <c r="T167" s="329"/>
      <c r="U167" s="205">
        <v>2007</v>
      </c>
      <c r="V167" s="369" t="s">
        <v>516</v>
      </c>
      <c r="W167" s="205" t="s">
        <v>457</v>
      </c>
      <c r="X167" s="205" t="s">
        <v>6</v>
      </c>
      <c r="Y167" s="205" t="s">
        <v>144</v>
      </c>
      <c r="Z167" s="506" t="s">
        <v>313</v>
      </c>
      <c r="AA167" s="267">
        <v>35.379460000000002</v>
      </c>
      <c r="AB167" s="268">
        <v>35.504989999999999</v>
      </c>
      <c r="AC167" s="335">
        <v>34.506279999999997</v>
      </c>
      <c r="AD167" s="336">
        <v>36.524529999999999</v>
      </c>
      <c r="AE167" s="587">
        <v>0.49094860000000001</v>
      </c>
      <c r="AF167" s="587">
        <v>0.50905140000000004</v>
      </c>
      <c r="AG167" s="329">
        <f t="shared" si="21"/>
        <v>0</v>
      </c>
      <c r="AH167" s="335"/>
      <c r="AI167" s="267">
        <v>31.66986</v>
      </c>
      <c r="AJ167" s="268">
        <v>31.657050000000002</v>
      </c>
      <c r="AK167" s="335">
        <v>27.313649999999999</v>
      </c>
      <c r="AL167" s="336">
        <v>35.017710000000001</v>
      </c>
      <c r="AM167" s="587">
        <v>0.37636999999999998</v>
      </c>
      <c r="AN167" s="587">
        <v>0.62363000000000002</v>
      </c>
      <c r="AO167" s="329"/>
      <c r="AP167" s="336"/>
    </row>
    <row r="168" spans="1:42" ht="11.45" customHeight="1">
      <c r="A168" s="499">
        <v>2005</v>
      </c>
      <c r="B168" s="483" t="s">
        <v>516</v>
      </c>
      <c r="C168" s="205" t="s">
        <v>457</v>
      </c>
      <c r="D168" s="205" t="s">
        <v>8</v>
      </c>
      <c r="E168" s="205" t="s">
        <v>145</v>
      </c>
      <c r="F168" s="506" t="s">
        <v>313</v>
      </c>
      <c r="G168" s="267">
        <v>26.785599999999999</v>
      </c>
      <c r="H168" s="268">
        <v>26.726389999999999</v>
      </c>
      <c r="I168" s="818">
        <v>25.72992</v>
      </c>
      <c r="J168" s="819">
        <v>27.673919999999999</v>
      </c>
      <c r="K168" s="587">
        <v>0.46923939999999997</v>
      </c>
      <c r="L168" s="587">
        <v>0.53076060000000003</v>
      </c>
      <c r="M168" s="329"/>
      <c r="N168" s="336"/>
      <c r="O168" s="268">
        <v>21.427309999999999</v>
      </c>
      <c r="P168" s="821">
        <v>20.288720000000001</v>
      </c>
      <c r="Q168" s="822">
        <v>22.5229</v>
      </c>
      <c r="R168" s="587">
        <v>0.4643215</v>
      </c>
      <c r="S168" s="587">
        <v>0.5356784</v>
      </c>
      <c r="T168" s="329"/>
      <c r="U168" s="205">
        <v>2005</v>
      </c>
      <c r="V168" s="369" t="s">
        <v>516</v>
      </c>
      <c r="W168" s="205" t="s">
        <v>457</v>
      </c>
      <c r="X168" s="205" t="s">
        <v>8</v>
      </c>
      <c r="Y168" s="205" t="s">
        <v>145</v>
      </c>
      <c r="Z168" s="506" t="s">
        <v>313</v>
      </c>
      <c r="AA168" s="267">
        <v>34.705889999999997</v>
      </c>
      <c r="AB168" s="268">
        <v>34.696869999999997</v>
      </c>
      <c r="AC168" s="335">
        <v>34.673949999999998</v>
      </c>
      <c r="AD168" s="336">
        <v>34.719549999999998</v>
      </c>
      <c r="AE168" s="587">
        <v>0.49716070000000001</v>
      </c>
      <c r="AF168" s="587">
        <v>0.50283929999999999</v>
      </c>
      <c r="AG168" s="329">
        <f t="shared" si="21"/>
        <v>0</v>
      </c>
      <c r="AH168" s="335"/>
      <c r="AI168" s="267">
        <v>30.800080000000001</v>
      </c>
      <c r="AJ168" s="268">
        <v>30.79053</v>
      </c>
      <c r="AK168" s="335">
        <v>27.02739</v>
      </c>
      <c r="AL168" s="336">
        <v>33.696930000000002</v>
      </c>
      <c r="AM168" s="587">
        <v>0.38251210000000002</v>
      </c>
      <c r="AN168" s="587">
        <v>0.61748789999999998</v>
      </c>
      <c r="AO168" s="329"/>
      <c r="AP168" s="336"/>
    </row>
    <row r="169" spans="1:42" ht="11.45" customHeight="1">
      <c r="A169" s="499">
        <v>2001</v>
      </c>
      <c r="B169" s="483" t="s">
        <v>516</v>
      </c>
      <c r="C169" s="205" t="s">
        <v>457</v>
      </c>
      <c r="D169" s="205" t="s">
        <v>10</v>
      </c>
      <c r="E169" s="205" t="s">
        <v>146</v>
      </c>
      <c r="F169" s="506" t="s">
        <v>313</v>
      </c>
      <c r="G169" s="267">
        <v>23.555569999999999</v>
      </c>
      <c r="H169" s="268">
        <v>23.513819999999999</v>
      </c>
      <c r="I169" s="818">
        <v>22.80932</v>
      </c>
      <c r="J169" s="819">
        <v>24.18656</v>
      </c>
      <c r="K169" s="587">
        <v>0.47383409999999998</v>
      </c>
      <c r="L169" s="587">
        <v>0.52616600000000002</v>
      </c>
      <c r="M169" s="329"/>
      <c r="N169" s="336"/>
      <c r="O169" s="268">
        <v>19.4817</v>
      </c>
      <c r="P169" s="821">
        <v>18.67492</v>
      </c>
      <c r="Q169" s="822">
        <v>20.25273</v>
      </c>
      <c r="R169" s="587">
        <v>0.46843600000000002</v>
      </c>
      <c r="S169" s="587">
        <v>0.53156400000000004</v>
      </c>
      <c r="T169" s="329"/>
      <c r="U169" s="205">
        <v>2001</v>
      </c>
      <c r="V169" s="369" t="s">
        <v>516</v>
      </c>
      <c r="W169" s="205" t="s">
        <v>457</v>
      </c>
      <c r="X169" s="205" t="s">
        <v>10</v>
      </c>
      <c r="Y169" s="205" t="s">
        <v>146</v>
      </c>
      <c r="Z169" s="506" t="s">
        <v>313</v>
      </c>
      <c r="AA169" s="267">
        <v>28.459820000000001</v>
      </c>
      <c r="AB169" s="268"/>
      <c r="AC169" s="335">
        <v>28.908349999999999</v>
      </c>
      <c r="AD169" s="336">
        <v>28.002890000000001</v>
      </c>
      <c r="AE169" s="587">
        <v>0.51259390000000005</v>
      </c>
      <c r="AF169" s="587">
        <v>0.48740620000000001</v>
      </c>
      <c r="AG169" s="329">
        <f t="shared" si="21"/>
        <v>-1.0000000005838672E-7</v>
      </c>
      <c r="AH169" s="335"/>
      <c r="AI169" s="267">
        <v>30.446619999999999</v>
      </c>
      <c r="AJ169" s="268"/>
      <c r="AK169" s="335">
        <v>26.172699999999999</v>
      </c>
      <c r="AL169" s="336">
        <v>33.708419999999997</v>
      </c>
      <c r="AM169" s="587">
        <v>0.37208409999999997</v>
      </c>
      <c r="AN169" s="587">
        <v>0.62791589999999997</v>
      </c>
      <c r="AO169" s="329"/>
      <c r="AP169" s="336"/>
    </row>
    <row r="170" spans="1:42" ht="11.45" customHeight="1">
      <c r="A170" s="499">
        <v>1997</v>
      </c>
      <c r="B170" s="483" t="s">
        <v>516</v>
      </c>
      <c r="C170" s="205" t="s">
        <v>457</v>
      </c>
      <c r="D170" s="205" t="s">
        <v>12</v>
      </c>
      <c r="E170" s="205" t="s">
        <v>147</v>
      </c>
      <c r="F170" s="506" t="s">
        <v>313</v>
      </c>
      <c r="G170" s="267">
        <v>21.928170000000001</v>
      </c>
      <c r="H170" s="268"/>
      <c r="I170" s="818">
        <v>18.541869999999999</v>
      </c>
      <c r="J170" s="819">
        <v>22.80564</v>
      </c>
      <c r="K170" s="587">
        <v>0.29386250000000003</v>
      </c>
      <c r="L170" s="587">
        <v>0.38582739999999999</v>
      </c>
      <c r="M170" s="329">
        <f t="shared" si="18"/>
        <v>0.32031009999999993</v>
      </c>
      <c r="N170" s="336"/>
      <c r="O170" s="268">
        <v>18.174890000000001</v>
      </c>
      <c r="P170" s="821">
        <v>16.694400000000002</v>
      </c>
      <c r="Q170" s="822">
        <v>19.606280000000002</v>
      </c>
      <c r="R170" s="587">
        <v>0.45152609999999999</v>
      </c>
      <c r="S170" s="587">
        <v>0.54847400000000002</v>
      </c>
      <c r="T170" s="329"/>
      <c r="U170" s="205">
        <v>1997</v>
      </c>
      <c r="V170" s="369" t="s">
        <v>516</v>
      </c>
      <c r="W170" s="205" t="s">
        <v>457</v>
      </c>
      <c r="X170" s="205" t="s">
        <v>12</v>
      </c>
      <c r="Y170" s="205" t="s">
        <v>147</v>
      </c>
      <c r="Z170" s="506" t="s">
        <v>313</v>
      </c>
      <c r="AA170" s="267">
        <v>24.447929999999999</v>
      </c>
      <c r="AB170" s="268">
        <v>21.513339999999999</v>
      </c>
      <c r="AC170" s="335">
        <v>20.492560000000001</v>
      </c>
      <c r="AD170" s="336">
        <v>22.513559999999998</v>
      </c>
      <c r="AE170" s="587">
        <v>0.47142990000000001</v>
      </c>
      <c r="AF170" s="587">
        <v>0.52857019999999999</v>
      </c>
      <c r="AG170" s="329">
        <f t="shared" si="21"/>
        <v>-1.0000000005838672E-7</v>
      </c>
      <c r="AH170" s="335"/>
      <c r="AI170" s="267">
        <v>35.268500000000003</v>
      </c>
      <c r="AJ170" s="268">
        <v>27.626809999999999</v>
      </c>
      <c r="AK170" s="335">
        <v>29.631930000000001</v>
      </c>
      <c r="AL170" s="336">
        <v>39.56232</v>
      </c>
      <c r="AM170" s="587">
        <v>0.120228</v>
      </c>
      <c r="AN170" s="587">
        <v>0.21071590000000001</v>
      </c>
      <c r="AO170" s="329">
        <f t="shared" si="19"/>
        <v>0.66905609999999993</v>
      </c>
      <c r="AP170" s="336"/>
    </row>
    <row r="171" spans="1:42" ht="11.45" customHeight="1">
      <c r="A171" s="499">
        <v>1992</v>
      </c>
      <c r="B171" s="483" t="s">
        <v>516</v>
      </c>
      <c r="C171" s="205" t="s">
        <v>457</v>
      </c>
      <c r="D171" s="205" t="s">
        <v>14</v>
      </c>
      <c r="E171" s="205" t="s">
        <v>148</v>
      </c>
      <c r="F171" s="506" t="s">
        <v>313</v>
      </c>
      <c r="G171" s="267">
        <v>18.062560000000001</v>
      </c>
      <c r="H171" s="268"/>
      <c r="I171" s="818">
        <v>15.71729</v>
      </c>
      <c r="J171" s="819">
        <v>18.469370000000001</v>
      </c>
      <c r="K171" s="587">
        <v>0.39883160000000001</v>
      </c>
      <c r="L171" s="587">
        <v>0.49632929999999997</v>
      </c>
      <c r="M171" s="329">
        <f t="shared" si="18"/>
        <v>0.10483909999999996</v>
      </c>
      <c r="N171" s="336"/>
      <c r="O171" s="268">
        <v>14.67018</v>
      </c>
      <c r="P171" s="821">
        <v>13.614739999999999</v>
      </c>
      <c r="Q171" s="822">
        <v>15.669320000000001</v>
      </c>
      <c r="R171" s="587">
        <v>0.45131120000000002</v>
      </c>
      <c r="S171" s="587">
        <v>0.54868879999999998</v>
      </c>
      <c r="T171" s="329"/>
      <c r="U171" s="205">
        <v>1992</v>
      </c>
      <c r="V171" s="369" t="s">
        <v>516</v>
      </c>
      <c r="W171" s="205" t="s">
        <v>457</v>
      </c>
      <c r="X171" s="205" t="s">
        <v>14</v>
      </c>
      <c r="Y171" s="205" t="s">
        <v>148</v>
      </c>
      <c r="Z171" s="506" t="s">
        <v>313</v>
      </c>
      <c r="AA171" s="267">
        <v>21.474769999999999</v>
      </c>
      <c r="AB171" s="268">
        <v>19.07639</v>
      </c>
      <c r="AC171" s="335">
        <v>18.23461</v>
      </c>
      <c r="AD171" s="336">
        <v>19.9086</v>
      </c>
      <c r="AE171" s="587">
        <v>0.47520400000000002</v>
      </c>
      <c r="AF171" s="587">
        <v>0.52479589999999998</v>
      </c>
      <c r="AG171" s="329">
        <f t="shared" si="21"/>
        <v>1.0000000005838672E-7</v>
      </c>
      <c r="AH171" s="335"/>
      <c r="AI171" s="267">
        <v>25.511620000000001</v>
      </c>
      <c r="AJ171" s="268">
        <v>28.32264</v>
      </c>
      <c r="AK171" s="335">
        <v>20.081109999999999</v>
      </c>
      <c r="AL171" s="336">
        <v>29.28424</v>
      </c>
      <c r="AM171" s="587">
        <v>0.19902359999999999</v>
      </c>
      <c r="AN171" s="587">
        <v>0.36044910000000002</v>
      </c>
      <c r="AO171" s="329">
        <f t="shared" si="19"/>
        <v>0.44052729999999996</v>
      </c>
      <c r="AP171" s="336"/>
    </row>
    <row r="172" spans="1:42" ht="11.45" customHeight="1">
      <c r="A172" s="499">
        <v>1986</v>
      </c>
      <c r="B172" s="483" t="s">
        <v>516</v>
      </c>
      <c r="C172" s="205" t="s">
        <v>457</v>
      </c>
      <c r="D172" s="205" t="s">
        <v>16</v>
      </c>
      <c r="E172" s="205" t="s">
        <v>149</v>
      </c>
      <c r="F172" s="506" t="s">
        <v>313</v>
      </c>
      <c r="G172" s="267">
        <v>19.414840000000002</v>
      </c>
      <c r="H172" s="268"/>
      <c r="I172" s="818">
        <v>16.758579999999998</v>
      </c>
      <c r="J172" s="819">
        <v>19.73452</v>
      </c>
      <c r="K172" s="587">
        <v>0.40091979999999999</v>
      </c>
      <c r="L172" s="587">
        <v>0.4876894</v>
      </c>
      <c r="M172" s="329">
        <f t="shared" si="18"/>
        <v>0.11139080000000001</v>
      </c>
      <c r="N172" s="336"/>
      <c r="O172" s="268">
        <v>15.201549999999999</v>
      </c>
      <c r="P172" s="821">
        <v>14.26571</v>
      </c>
      <c r="Q172" s="822">
        <v>16.077549999999999</v>
      </c>
      <c r="R172" s="587">
        <v>0.4537254</v>
      </c>
      <c r="S172" s="587">
        <v>0.5462745</v>
      </c>
      <c r="T172" s="329"/>
      <c r="U172" s="205">
        <v>1986</v>
      </c>
      <c r="V172" s="369" t="s">
        <v>516</v>
      </c>
      <c r="W172" s="205" t="s">
        <v>457</v>
      </c>
      <c r="X172" s="205" t="s">
        <v>16</v>
      </c>
      <c r="Y172" s="205" t="s">
        <v>149</v>
      </c>
      <c r="Z172" s="506" t="s">
        <v>313</v>
      </c>
      <c r="AA172" s="267">
        <v>22.182680000000001</v>
      </c>
      <c r="AB172" s="268">
        <v>19.494060000000001</v>
      </c>
      <c r="AC172" s="335">
        <v>18.47898</v>
      </c>
      <c r="AD172" s="336">
        <v>20.54419</v>
      </c>
      <c r="AE172" s="587">
        <v>0.48200660000000001</v>
      </c>
      <c r="AF172" s="587">
        <v>0.51799340000000005</v>
      </c>
      <c r="AG172" s="329">
        <f t="shared" si="21"/>
        <v>0</v>
      </c>
      <c r="AH172" s="335"/>
      <c r="AI172" s="267">
        <v>31.763570000000001</v>
      </c>
      <c r="AJ172" s="268">
        <v>34.480629999999998</v>
      </c>
      <c r="AK172" s="335">
        <v>24.720379999999999</v>
      </c>
      <c r="AL172" s="336">
        <v>38.235399999999998</v>
      </c>
      <c r="AM172" s="587">
        <v>0.21065780000000001</v>
      </c>
      <c r="AN172" s="587">
        <v>0.3545932</v>
      </c>
      <c r="AO172" s="329">
        <f t="shared" si="19"/>
        <v>0.43474900000000005</v>
      </c>
      <c r="AP172" s="336"/>
    </row>
    <row r="173" spans="1:42" ht="11.45" customHeight="1">
      <c r="A173" s="500">
        <v>1979</v>
      </c>
      <c r="B173" s="484" t="s">
        <v>516</v>
      </c>
      <c r="C173" s="216" t="s">
        <v>457</v>
      </c>
      <c r="D173" s="216" t="s">
        <v>18</v>
      </c>
      <c r="E173" s="216" t="s">
        <v>150</v>
      </c>
      <c r="F173" s="507" t="s">
        <v>313</v>
      </c>
      <c r="G173" s="594">
        <v>18.932880000000001</v>
      </c>
      <c r="H173" s="595"/>
      <c r="I173" s="823">
        <v>16.586860000000001</v>
      </c>
      <c r="J173" s="824">
        <v>20.986090000000001</v>
      </c>
      <c r="K173" s="597">
        <v>0.21240709999999999</v>
      </c>
      <c r="L173" s="597">
        <v>0.30891679999999999</v>
      </c>
      <c r="M173" s="342">
        <f t="shared" si="18"/>
        <v>0.47867610000000005</v>
      </c>
      <c r="N173" s="336"/>
      <c r="O173" s="595">
        <v>14.039809999999999</v>
      </c>
      <c r="P173" s="826">
        <v>11.62735</v>
      </c>
      <c r="Q173" s="827">
        <v>16.023879999999998</v>
      </c>
      <c r="R173" s="597">
        <v>0.37373650000000003</v>
      </c>
      <c r="S173" s="597">
        <v>0.62626360000000003</v>
      </c>
      <c r="T173" s="342"/>
      <c r="U173" s="216">
        <v>1979</v>
      </c>
      <c r="V173" s="377" t="s">
        <v>516</v>
      </c>
      <c r="W173" s="216" t="s">
        <v>457</v>
      </c>
      <c r="X173" s="216" t="s">
        <v>18</v>
      </c>
      <c r="Y173" s="216" t="s">
        <v>150</v>
      </c>
      <c r="Z173" s="507" t="s">
        <v>313</v>
      </c>
      <c r="AA173" s="594">
        <v>19.315829999999998</v>
      </c>
      <c r="AB173" s="595">
        <v>0</v>
      </c>
      <c r="AC173" s="809">
        <v>0</v>
      </c>
      <c r="AD173" s="343">
        <v>0</v>
      </c>
      <c r="AE173" s="597"/>
      <c r="AF173" s="597"/>
      <c r="AG173" s="342"/>
      <c r="AH173" s="335"/>
      <c r="AI173" s="594">
        <v>43.030560000000001</v>
      </c>
      <c r="AJ173" s="595">
        <v>22.6785</v>
      </c>
      <c r="AK173" s="809">
        <v>37.265090000000001</v>
      </c>
      <c r="AL173" s="343">
        <v>49.601660000000003</v>
      </c>
      <c r="AM173" s="597">
        <v>0.13626360000000001</v>
      </c>
      <c r="AN173" s="597">
        <v>0.159137</v>
      </c>
      <c r="AO173" s="342">
        <f t="shared" si="19"/>
        <v>0.70459939999999999</v>
      </c>
      <c r="AP173" s="336"/>
    </row>
    <row r="174" spans="1:42" ht="11.45" customHeight="1">
      <c r="A174" s="865">
        <v>2014</v>
      </c>
      <c r="B174" s="880" t="s">
        <v>512</v>
      </c>
      <c r="C174" s="135" t="s">
        <v>458</v>
      </c>
      <c r="D174" s="135" t="s">
        <v>20</v>
      </c>
      <c r="E174" s="135" t="s">
        <v>151</v>
      </c>
      <c r="F174" s="601" t="s">
        <v>401</v>
      </c>
      <c r="G174" s="607">
        <v>19.912559999999999</v>
      </c>
      <c r="H174" s="608"/>
      <c r="I174" s="333">
        <v>18.748460000000001</v>
      </c>
      <c r="J174" s="316">
        <v>21.015309999999999</v>
      </c>
      <c r="K174" s="835">
        <v>0.45803010763056085</v>
      </c>
      <c r="L174" s="835">
        <v>0.54196999280855906</v>
      </c>
      <c r="M174" s="330"/>
      <c r="N174" s="321"/>
      <c r="O174" s="608">
        <v>19.313970000000001</v>
      </c>
      <c r="P174" s="334">
        <v>18.263470000000002</v>
      </c>
      <c r="Q174" s="319">
        <v>20.328189999999999</v>
      </c>
      <c r="R174" s="835">
        <v>0.46449813269876677</v>
      </c>
      <c r="S174" s="835">
        <v>0.53550202262921598</v>
      </c>
      <c r="T174" s="842"/>
      <c r="U174" s="135">
        <v>2014</v>
      </c>
      <c r="V174" s="99" t="s">
        <v>512</v>
      </c>
      <c r="W174" s="135" t="s">
        <v>458</v>
      </c>
      <c r="X174" s="135" t="s">
        <v>20</v>
      </c>
      <c r="Y174" s="135" t="s">
        <v>151</v>
      </c>
      <c r="Z174" s="601" t="s">
        <v>401</v>
      </c>
      <c r="AA174" s="607">
        <v>28.890789999999999</v>
      </c>
      <c r="AB174" s="608"/>
      <c r="AC174" s="325">
        <v>29.517029999999998</v>
      </c>
      <c r="AD174" s="321">
        <v>28.202490000000001</v>
      </c>
      <c r="AE174" s="835">
        <v>0.53495629576069059</v>
      </c>
      <c r="AF174" s="835">
        <v>0.46504370423930952</v>
      </c>
      <c r="AG174" s="330"/>
      <c r="AH174" s="325"/>
      <c r="AI174" s="607">
        <v>15.00543</v>
      </c>
      <c r="AJ174" s="608"/>
      <c r="AK174" s="325">
        <v>10.995240000000001</v>
      </c>
      <c r="AL174" s="321">
        <v>18.237939999999998</v>
      </c>
      <c r="AM174" s="835">
        <v>0.32703594632076516</v>
      </c>
      <c r="AN174" s="835">
        <v>0.67296372046652442</v>
      </c>
      <c r="AO174" s="330"/>
      <c r="AP174" s="321"/>
    </row>
    <row r="175" spans="1:42" ht="11.45" customHeight="1">
      <c r="A175" s="865">
        <v>2010</v>
      </c>
      <c r="B175" s="880" t="s">
        <v>512</v>
      </c>
      <c r="C175" s="135" t="s">
        <v>458</v>
      </c>
      <c r="D175" s="135" t="s">
        <v>4</v>
      </c>
      <c r="E175" s="135" t="s">
        <v>152</v>
      </c>
      <c r="F175" s="601" t="s">
        <v>401</v>
      </c>
      <c r="G175" s="607">
        <v>18.9542</v>
      </c>
      <c r="H175" s="608"/>
      <c r="I175" s="333">
        <v>18.025010000000002</v>
      </c>
      <c r="J175" s="316">
        <v>19.827030000000001</v>
      </c>
      <c r="K175" s="835">
        <v>0.46061933502864794</v>
      </c>
      <c r="L175" s="835">
        <v>0.53938071773010732</v>
      </c>
      <c r="M175" s="330"/>
      <c r="N175" s="321"/>
      <c r="O175" s="608">
        <v>17.190169999999998</v>
      </c>
      <c r="P175" s="334">
        <v>16.175509999999999</v>
      </c>
      <c r="Q175" s="319">
        <v>18.149470000000001</v>
      </c>
      <c r="R175" s="835">
        <v>0.45729361606080687</v>
      </c>
      <c r="S175" s="835">
        <v>0.54270626759363061</v>
      </c>
      <c r="T175" s="842"/>
      <c r="U175" s="135">
        <v>2010</v>
      </c>
      <c r="V175" s="99" t="s">
        <v>512</v>
      </c>
      <c r="W175" s="135" t="s">
        <v>458</v>
      </c>
      <c r="X175" s="135" t="s">
        <v>4</v>
      </c>
      <c r="Y175" s="135" t="s">
        <v>152</v>
      </c>
      <c r="Z175" s="601" t="s">
        <v>401</v>
      </c>
      <c r="AA175" s="607">
        <v>27.597460000000002</v>
      </c>
      <c r="AB175" s="608"/>
      <c r="AC175" s="325">
        <v>27.93862</v>
      </c>
      <c r="AD175" s="321">
        <v>27.222200000000001</v>
      </c>
      <c r="AE175" s="835">
        <v>0.53027380055990658</v>
      </c>
      <c r="AF175" s="835">
        <v>0.46972619944009336</v>
      </c>
      <c r="AG175" s="330"/>
      <c r="AH175" s="325"/>
      <c r="AI175" s="607">
        <v>17.10406</v>
      </c>
      <c r="AJ175" s="608"/>
      <c r="AK175" s="325">
        <v>14.42277</v>
      </c>
      <c r="AL175" s="321">
        <v>19.264130000000002</v>
      </c>
      <c r="AM175" s="835">
        <v>0.37622751557232609</v>
      </c>
      <c r="AN175" s="835">
        <v>0.62377236749637222</v>
      </c>
      <c r="AO175" s="330"/>
      <c r="AP175" s="321"/>
    </row>
    <row r="176" spans="1:42" ht="11.45" customHeight="1">
      <c r="A176" s="865">
        <v>2008</v>
      </c>
      <c r="B176" s="880" t="s">
        <v>512</v>
      </c>
      <c r="C176" s="135" t="s">
        <v>458</v>
      </c>
      <c r="D176" s="135" t="s">
        <v>6</v>
      </c>
      <c r="E176" s="135" t="s">
        <v>153</v>
      </c>
      <c r="F176" s="601" t="s">
        <v>401</v>
      </c>
      <c r="G176" s="607">
        <v>19.431539999999998</v>
      </c>
      <c r="H176" s="608"/>
      <c r="I176" s="333">
        <v>18.639420000000001</v>
      </c>
      <c r="J176" s="316">
        <v>20.17887</v>
      </c>
      <c r="K176" s="835">
        <v>0.46566273182671064</v>
      </c>
      <c r="L176" s="835">
        <v>0.53433747402418952</v>
      </c>
      <c r="M176" s="330"/>
      <c r="N176" s="321"/>
      <c r="O176" s="608">
        <v>17.165279999999999</v>
      </c>
      <c r="P176" s="334">
        <v>16.335280000000001</v>
      </c>
      <c r="Q176" s="319">
        <v>17.96096</v>
      </c>
      <c r="R176" s="835">
        <v>0.46578045915941951</v>
      </c>
      <c r="S176" s="835">
        <v>0.53421954084058054</v>
      </c>
      <c r="T176" s="842"/>
      <c r="U176" s="135">
        <v>2008</v>
      </c>
      <c r="V176" s="99" t="s">
        <v>512</v>
      </c>
      <c r="W176" s="135" t="s">
        <v>458</v>
      </c>
      <c r="X176" s="135" t="s">
        <v>6</v>
      </c>
      <c r="Y176" s="135" t="s">
        <v>153</v>
      </c>
      <c r="Z176" s="601" t="s">
        <v>401</v>
      </c>
      <c r="AA176" s="607">
        <v>28.291540000000001</v>
      </c>
      <c r="AB176" s="608"/>
      <c r="AC176" s="325">
        <v>29.87941</v>
      </c>
      <c r="AD176" s="321">
        <v>26.586590000000001</v>
      </c>
      <c r="AE176" s="835">
        <v>0.54684085772637325</v>
      </c>
      <c r="AF176" s="835">
        <v>0.45315914227362664</v>
      </c>
      <c r="AG176" s="330"/>
      <c r="AH176" s="325"/>
      <c r="AI176" s="607">
        <v>18.976009999999999</v>
      </c>
      <c r="AJ176" s="608"/>
      <c r="AK176" s="325">
        <v>15.49098</v>
      </c>
      <c r="AL176" s="321">
        <v>21.784109999999998</v>
      </c>
      <c r="AM176" s="835">
        <v>0.36426661874651206</v>
      </c>
      <c r="AN176" s="835">
        <v>0.63573322315913627</v>
      </c>
      <c r="AO176" s="330"/>
      <c r="AP176" s="321"/>
    </row>
    <row r="177" spans="1:42" ht="11.45" customHeight="1">
      <c r="A177" s="865">
        <v>2004</v>
      </c>
      <c r="B177" s="880" t="s">
        <v>512</v>
      </c>
      <c r="C177" s="135" t="s">
        <v>458</v>
      </c>
      <c r="D177" s="135" t="s">
        <v>8</v>
      </c>
      <c r="E177" s="135" t="s">
        <v>154</v>
      </c>
      <c r="F177" s="601" t="s">
        <v>401</v>
      </c>
      <c r="G177" s="607">
        <v>19.805730000000001</v>
      </c>
      <c r="H177" s="608"/>
      <c r="I177" s="333">
        <v>18.38363</v>
      </c>
      <c r="J177" s="316">
        <v>21.14245</v>
      </c>
      <c r="K177" s="835">
        <v>0.44973505142198744</v>
      </c>
      <c r="L177" s="835">
        <v>0.55026499906845139</v>
      </c>
      <c r="M177" s="330"/>
      <c r="N177" s="321"/>
      <c r="O177" s="608">
        <v>17.131270000000001</v>
      </c>
      <c r="P177" s="334">
        <v>16.313020000000002</v>
      </c>
      <c r="Q177" s="319">
        <v>17.93553</v>
      </c>
      <c r="R177" s="835">
        <v>0.47201223260155256</v>
      </c>
      <c r="S177" s="835">
        <v>0.52798782577123582</v>
      </c>
      <c r="T177" s="842"/>
      <c r="U177" s="135">
        <v>2004</v>
      </c>
      <c r="V177" s="99" t="s">
        <v>512</v>
      </c>
      <c r="W177" s="135" t="s">
        <v>458</v>
      </c>
      <c r="X177" s="135" t="s">
        <v>8</v>
      </c>
      <c r="Y177" s="135" t="s">
        <v>154</v>
      </c>
      <c r="Z177" s="601" t="s">
        <v>401</v>
      </c>
      <c r="AA177" s="607">
        <v>28.613240000000001</v>
      </c>
      <c r="AB177" s="608"/>
      <c r="AC177" s="325">
        <v>28.30396</v>
      </c>
      <c r="AD177" s="321">
        <v>28.94173</v>
      </c>
      <c r="AE177" s="835">
        <v>0.50949455566723656</v>
      </c>
      <c r="AF177" s="835">
        <v>0.49050544433276344</v>
      </c>
      <c r="AG177" s="330"/>
      <c r="AH177" s="325"/>
      <c r="AI177" s="607">
        <v>20.962219999999999</v>
      </c>
      <c r="AJ177" s="608"/>
      <c r="AK177" s="325">
        <v>15.835140000000001</v>
      </c>
      <c r="AL177" s="321">
        <v>24.685770000000002</v>
      </c>
      <c r="AM177" s="835">
        <v>0.31780951635847732</v>
      </c>
      <c r="AN177" s="835">
        <v>0.68219062675613562</v>
      </c>
      <c r="AO177" s="330"/>
      <c r="AP177" s="321"/>
    </row>
    <row r="178" spans="1:42" ht="11.45" customHeight="1">
      <c r="A178" s="865">
        <v>2000</v>
      </c>
      <c r="B178" s="880" t="s">
        <v>512</v>
      </c>
      <c r="C178" s="135" t="s">
        <v>458</v>
      </c>
      <c r="D178" s="135" t="s">
        <v>10</v>
      </c>
      <c r="E178" s="135" t="s">
        <v>155</v>
      </c>
      <c r="F178" s="601" t="s">
        <v>401</v>
      </c>
      <c r="G178" s="607">
        <v>19.67305</v>
      </c>
      <c r="H178" s="608"/>
      <c r="I178" s="333">
        <v>18.623149999999999</v>
      </c>
      <c r="J178" s="316">
        <v>20.661660000000001</v>
      </c>
      <c r="K178" s="835">
        <v>0.45908372113119217</v>
      </c>
      <c r="L178" s="835">
        <v>0.54091663468552154</v>
      </c>
      <c r="M178" s="330"/>
      <c r="N178" s="321"/>
      <c r="O178" s="608">
        <v>17.145700000000001</v>
      </c>
      <c r="P178" s="334">
        <v>16.494140000000002</v>
      </c>
      <c r="Q178" s="319">
        <v>17.785399999999999</v>
      </c>
      <c r="R178" s="835">
        <v>0.47657955055786583</v>
      </c>
      <c r="S178" s="835">
        <v>0.52342033279481148</v>
      </c>
      <c r="T178" s="842"/>
      <c r="U178" s="135">
        <v>2000</v>
      </c>
      <c r="V178" s="99" t="s">
        <v>512</v>
      </c>
      <c r="W178" s="135" t="s">
        <v>458</v>
      </c>
      <c r="X178" s="135" t="s">
        <v>10</v>
      </c>
      <c r="Y178" s="135" t="s">
        <v>155</v>
      </c>
      <c r="Z178" s="601" t="s">
        <v>401</v>
      </c>
      <c r="AA178" s="607">
        <v>26.103280000000002</v>
      </c>
      <c r="AB178" s="608"/>
      <c r="AC178" s="325">
        <v>26.07817</v>
      </c>
      <c r="AD178" s="321">
        <v>26.129770000000001</v>
      </c>
      <c r="AE178" s="835">
        <v>0.51287003012648213</v>
      </c>
      <c r="AF178" s="835">
        <v>0.48712958677989893</v>
      </c>
      <c r="AG178" s="330"/>
      <c r="AH178" s="325"/>
      <c r="AI178" s="607">
        <v>22.474070000000001</v>
      </c>
      <c r="AJ178" s="608"/>
      <c r="AK178" s="325">
        <v>18.817229999999999</v>
      </c>
      <c r="AL178" s="321">
        <v>25.134589999999999</v>
      </c>
      <c r="AM178" s="835">
        <v>0.35261832858934766</v>
      </c>
      <c r="AN178" s="835">
        <v>0.64738162691492906</v>
      </c>
      <c r="AO178" s="330"/>
      <c r="AP178" s="321"/>
    </row>
    <row r="179" spans="1:42" ht="11.45" customHeight="1">
      <c r="A179" s="865">
        <v>1998</v>
      </c>
      <c r="B179" s="880" t="s">
        <v>512</v>
      </c>
      <c r="C179" s="135" t="s">
        <v>458</v>
      </c>
      <c r="D179" s="135" t="s">
        <v>10</v>
      </c>
      <c r="E179" s="135" t="s">
        <v>156</v>
      </c>
      <c r="F179" s="601" t="s">
        <v>401</v>
      </c>
      <c r="G179" s="607">
        <v>20.936019999999999</v>
      </c>
      <c r="H179" s="608"/>
      <c r="I179" s="333">
        <v>19.49119</v>
      </c>
      <c r="J179" s="316">
        <v>22.296050000000001</v>
      </c>
      <c r="K179" s="835">
        <v>0.45142247666939561</v>
      </c>
      <c r="L179" s="835">
        <v>0.54857752333060439</v>
      </c>
      <c r="M179" s="330"/>
      <c r="N179" s="321"/>
      <c r="O179" s="608">
        <v>18.335070000000002</v>
      </c>
      <c r="P179" s="334">
        <v>17.318190000000001</v>
      </c>
      <c r="Q179" s="319">
        <v>19.308140000000002</v>
      </c>
      <c r="R179" s="835">
        <v>0.46187437517282448</v>
      </c>
      <c r="S179" s="835">
        <v>0.53812540666602304</v>
      </c>
      <c r="T179" s="842"/>
      <c r="U179" s="135">
        <v>1998</v>
      </c>
      <c r="V179" s="99" t="s">
        <v>512</v>
      </c>
      <c r="W179" s="135" t="s">
        <v>458</v>
      </c>
      <c r="X179" s="135" t="s">
        <v>10</v>
      </c>
      <c r="Y179" s="135" t="s">
        <v>156</v>
      </c>
      <c r="Z179" s="601" t="s">
        <v>401</v>
      </c>
      <c r="AA179" s="607">
        <v>27.212219999999999</v>
      </c>
      <c r="AB179" s="608"/>
      <c r="AC179" s="325">
        <v>25.207689999999999</v>
      </c>
      <c r="AD179" s="321">
        <v>29.45656</v>
      </c>
      <c r="AE179" s="835">
        <v>0.48930958223915583</v>
      </c>
      <c r="AF179" s="835">
        <v>0.51069078524280642</v>
      </c>
      <c r="AG179" s="330"/>
      <c r="AH179" s="325"/>
      <c r="AI179" s="607">
        <v>24.080290000000002</v>
      </c>
      <c r="AJ179" s="608"/>
      <c r="AK179" s="325">
        <v>21.432459999999999</v>
      </c>
      <c r="AL179" s="321">
        <v>26.049810000000001</v>
      </c>
      <c r="AM179" s="835">
        <v>0.37964584313561006</v>
      </c>
      <c r="AN179" s="835">
        <v>0.62035423991986804</v>
      </c>
      <c r="AO179" s="330"/>
      <c r="AP179" s="321"/>
    </row>
    <row r="180" spans="1:42" ht="11.45" customHeight="1">
      <c r="A180" s="865">
        <v>1995</v>
      </c>
      <c r="B180" s="880" t="s">
        <v>512</v>
      </c>
      <c r="C180" s="135" t="s">
        <v>458</v>
      </c>
      <c r="D180" s="135" t="s">
        <v>12</v>
      </c>
      <c r="E180" s="135" t="s">
        <v>157</v>
      </c>
      <c r="F180" s="601" t="s">
        <v>401</v>
      </c>
      <c r="G180" s="607">
        <v>21.176960000000001</v>
      </c>
      <c r="H180" s="608"/>
      <c r="I180" s="333">
        <v>19.920280000000002</v>
      </c>
      <c r="J180" s="316">
        <v>22.362539999999999</v>
      </c>
      <c r="K180" s="835">
        <v>0.45663792159025657</v>
      </c>
      <c r="L180" s="835">
        <v>0.54336222007313606</v>
      </c>
      <c r="M180" s="330"/>
      <c r="N180" s="321"/>
      <c r="O180" s="608">
        <v>18.76003</v>
      </c>
      <c r="P180" s="334">
        <v>17.569369999999999</v>
      </c>
      <c r="Q180" s="319">
        <v>19.916530000000002</v>
      </c>
      <c r="R180" s="835">
        <v>0.46145144757231199</v>
      </c>
      <c r="S180" s="835">
        <v>0.53854817929395637</v>
      </c>
      <c r="T180" s="842"/>
      <c r="U180" s="135">
        <v>1995</v>
      </c>
      <c r="V180" s="99" t="s">
        <v>512</v>
      </c>
      <c r="W180" s="135" t="s">
        <v>458</v>
      </c>
      <c r="X180" s="135" t="s">
        <v>12</v>
      </c>
      <c r="Y180" s="135" t="s">
        <v>157</v>
      </c>
      <c r="Z180" s="601" t="s">
        <v>401</v>
      </c>
      <c r="AA180" s="607">
        <v>28.063379999999999</v>
      </c>
      <c r="AB180" s="608"/>
      <c r="AC180" s="325">
        <v>28.98442</v>
      </c>
      <c r="AD180" s="321">
        <v>27.008389999999999</v>
      </c>
      <c r="AE180" s="835">
        <v>0.55141504694017618</v>
      </c>
      <c r="AF180" s="835">
        <v>0.44858495305982393</v>
      </c>
      <c r="AG180" s="330"/>
      <c r="AH180" s="325"/>
      <c r="AI180" s="607">
        <v>23.024709999999999</v>
      </c>
      <c r="AJ180" s="608"/>
      <c r="AK180" s="325">
        <v>17.918610000000001</v>
      </c>
      <c r="AL180" s="321">
        <v>26.482050000000001</v>
      </c>
      <c r="AM180" s="835">
        <v>0.3141981809977194</v>
      </c>
      <c r="AN180" s="835">
        <v>0.68580190586548107</v>
      </c>
      <c r="AO180" s="330"/>
      <c r="AP180" s="321"/>
    </row>
    <row r="181" spans="1:42" ht="11.45" customHeight="1">
      <c r="A181" s="865">
        <v>1993</v>
      </c>
      <c r="B181" s="880" t="s">
        <v>512</v>
      </c>
      <c r="C181" s="135" t="s">
        <v>458</v>
      </c>
      <c r="D181" s="135" t="s">
        <v>12</v>
      </c>
      <c r="E181" s="135" t="s">
        <v>158</v>
      </c>
      <c r="F181" s="601" t="s">
        <v>401</v>
      </c>
      <c r="G181" s="146">
        <v>21.890999999999998</v>
      </c>
      <c r="H181" s="147"/>
      <c r="I181" s="333">
        <v>20.256589999999999</v>
      </c>
      <c r="J181" s="316">
        <v>23.436969999999999</v>
      </c>
      <c r="K181" s="149">
        <v>0.44980389201041532</v>
      </c>
      <c r="L181" s="149">
        <v>0.5501959709469646</v>
      </c>
      <c r="M181" s="330"/>
      <c r="N181" s="321"/>
      <c r="O181" s="147">
        <v>19.10379</v>
      </c>
      <c r="P181" s="334">
        <v>17.79222</v>
      </c>
      <c r="Q181" s="319">
        <v>20.387029999999999</v>
      </c>
      <c r="R181" s="149">
        <v>0.46058891979026151</v>
      </c>
      <c r="S181" s="149">
        <v>0.53941076613593431</v>
      </c>
      <c r="T181" s="842"/>
      <c r="U181" s="135">
        <v>1993</v>
      </c>
      <c r="V181" s="99" t="s">
        <v>512</v>
      </c>
      <c r="W181" s="135" t="s">
        <v>458</v>
      </c>
      <c r="X181" s="135" t="s">
        <v>12</v>
      </c>
      <c r="Y181" s="135" t="s">
        <v>158</v>
      </c>
      <c r="Z181" s="601" t="s">
        <v>401</v>
      </c>
      <c r="AA181" s="146">
        <v>28.81973</v>
      </c>
      <c r="AB181" s="147"/>
      <c r="AC181" s="325">
        <v>29.210360000000001</v>
      </c>
      <c r="AD181" s="321">
        <v>28.376909999999999</v>
      </c>
      <c r="AE181" s="149">
        <v>0.53850886181098845</v>
      </c>
      <c r="AF181" s="149">
        <v>0.4614911381890115</v>
      </c>
      <c r="AG181" s="330"/>
      <c r="AH181" s="325"/>
      <c r="AI181" s="146">
        <v>24.376670000000001</v>
      </c>
      <c r="AJ181" s="147"/>
      <c r="AK181" s="325">
        <v>17.92653</v>
      </c>
      <c r="AL181" s="321">
        <v>28.696429999999999</v>
      </c>
      <c r="AM181" s="149">
        <v>0.29496489881513754</v>
      </c>
      <c r="AN181" s="149">
        <v>0.70503518323052317</v>
      </c>
      <c r="AO181" s="330"/>
      <c r="AP181" s="321"/>
    </row>
    <row r="182" spans="1:42" ht="11.45" customHeight="1">
      <c r="A182" s="865">
        <v>1991</v>
      </c>
      <c r="B182" s="880" t="s">
        <v>512</v>
      </c>
      <c r="C182" s="135" t="s">
        <v>458</v>
      </c>
      <c r="D182" s="135" t="s">
        <v>14</v>
      </c>
      <c r="E182" s="135" t="s">
        <v>159</v>
      </c>
      <c r="F182" s="601" t="s">
        <v>401</v>
      </c>
      <c r="G182" s="146">
        <v>19.06439</v>
      </c>
      <c r="H182" s="147"/>
      <c r="I182" s="333">
        <v>17.543240000000001</v>
      </c>
      <c r="J182" s="316">
        <v>20.50778</v>
      </c>
      <c r="K182" s="149">
        <v>0.44803667990426133</v>
      </c>
      <c r="L182" s="149">
        <v>0.55196311028047584</v>
      </c>
      <c r="M182" s="330"/>
      <c r="N182" s="321"/>
      <c r="O182" s="147">
        <v>15.118220000000001</v>
      </c>
      <c r="P182" s="334">
        <v>14.247</v>
      </c>
      <c r="Q182" s="319">
        <v>15.970649999999999</v>
      </c>
      <c r="R182" s="149">
        <v>0.46604917774711574</v>
      </c>
      <c r="S182" s="149">
        <v>0.53395095454359043</v>
      </c>
      <c r="T182" s="842"/>
      <c r="U182" s="135">
        <v>1991</v>
      </c>
      <c r="V182" s="99" t="s">
        <v>512</v>
      </c>
      <c r="W182" s="135" t="s">
        <v>458</v>
      </c>
      <c r="X182" s="135" t="s">
        <v>14</v>
      </c>
      <c r="Y182" s="135" t="s">
        <v>159</v>
      </c>
      <c r="Z182" s="601" t="s">
        <v>401</v>
      </c>
      <c r="AA182" s="146">
        <v>25.503240000000002</v>
      </c>
      <c r="AB182" s="147"/>
      <c r="AC182" s="325">
        <v>24.726959999999998</v>
      </c>
      <c r="AD182" s="321">
        <v>26.362690000000001</v>
      </c>
      <c r="AE182" s="149">
        <v>0.50943213489736983</v>
      </c>
      <c r="AF182" s="149">
        <v>0.49056786510263006</v>
      </c>
      <c r="AG182" s="330"/>
      <c r="AH182" s="325"/>
      <c r="AI182" s="146">
        <v>27.44586</v>
      </c>
      <c r="AJ182" s="147"/>
      <c r="AK182" s="325">
        <v>22.737269999999999</v>
      </c>
      <c r="AL182" s="321">
        <v>30.710360000000001</v>
      </c>
      <c r="AM182" s="149">
        <v>0.33919647626272231</v>
      </c>
      <c r="AN182" s="149">
        <v>0.66080348730191008</v>
      </c>
      <c r="AO182" s="330"/>
      <c r="AP182" s="321"/>
    </row>
    <row r="183" spans="1:42" ht="11.45" customHeight="1">
      <c r="A183" s="865">
        <v>1989</v>
      </c>
      <c r="B183" s="880" t="s">
        <v>512</v>
      </c>
      <c r="C183" s="135" t="s">
        <v>458</v>
      </c>
      <c r="D183" s="135" t="s">
        <v>14</v>
      </c>
      <c r="E183" s="135" t="s">
        <v>160</v>
      </c>
      <c r="F183" s="601" t="s">
        <v>401</v>
      </c>
      <c r="G183" s="146">
        <v>17.465489999999999</v>
      </c>
      <c r="H183" s="147"/>
      <c r="I183" s="333">
        <v>16.654540000000001</v>
      </c>
      <c r="J183" s="316">
        <v>18.232410000000002</v>
      </c>
      <c r="K183" s="149">
        <v>0.46348089861778857</v>
      </c>
      <c r="L183" s="149">
        <v>0.53651898687068045</v>
      </c>
      <c r="M183" s="330"/>
      <c r="N183" s="321"/>
      <c r="O183" s="147">
        <v>14.470190000000001</v>
      </c>
      <c r="P183" s="334">
        <v>13.505240000000001</v>
      </c>
      <c r="Q183" s="319">
        <v>15.40906</v>
      </c>
      <c r="R183" s="149">
        <v>0.46026810981749378</v>
      </c>
      <c r="S183" s="149">
        <v>0.53973168285972739</v>
      </c>
      <c r="T183" s="842"/>
      <c r="U183" s="135">
        <v>1989</v>
      </c>
      <c r="V183" s="99" t="s">
        <v>512</v>
      </c>
      <c r="W183" s="135" t="s">
        <v>458</v>
      </c>
      <c r="X183" s="135" t="s">
        <v>14</v>
      </c>
      <c r="Y183" s="135" t="s">
        <v>160</v>
      </c>
      <c r="Z183" s="601" t="s">
        <v>401</v>
      </c>
      <c r="AA183" s="146">
        <v>21.181090000000001</v>
      </c>
      <c r="AB183" s="147"/>
      <c r="AC183" s="325">
        <v>22.603280000000002</v>
      </c>
      <c r="AD183" s="321">
        <v>19.726050000000001</v>
      </c>
      <c r="AE183" s="149">
        <v>0.5396625008439131</v>
      </c>
      <c r="AF183" s="149">
        <v>0.46033745194416337</v>
      </c>
      <c r="AG183" s="330"/>
      <c r="AH183" s="325"/>
      <c r="AI183" s="146">
        <v>25.45298</v>
      </c>
      <c r="AJ183" s="147"/>
      <c r="AK183" s="325">
        <v>22.952179999999998</v>
      </c>
      <c r="AL183" s="321">
        <v>27.333729999999999</v>
      </c>
      <c r="AM183" s="149">
        <v>0.38706976550486427</v>
      </c>
      <c r="AN183" s="149">
        <v>0.6129301952070052</v>
      </c>
      <c r="AO183" s="330"/>
      <c r="AP183" s="321"/>
    </row>
    <row r="184" spans="1:42" ht="11.45" customHeight="1">
      <c r="A184" s="865">
        <v>1987</v>
      </c>
      <c r="B184" s="880" t="s">
        <v>512</v>
      </c>
      <c r="C184" s="135" t="s">
        <v>458</v>
      </c>
      <c r="D184" s="135" t="s">
        <v>16</v>
      </c>
      <c r="E184" s="135" t="s">
        <v>161</v>
      </c>
      <c r="F184" s="601" t="s">
        <v>401</v>
      </c>
      <c r="G184" s="146">
        <v>19.252220000000001</v>
      </c>
      <c r="H184" s="147"/>
      <c r="I184" s="333">
        <v>18.524750000000001</v>
      </c>
      <c r="J184" s="316">
        <v>19.944019999999998</v>
      </c>
      <c r="K184" s="149">
        <v>0.46901775483554625</v>
      </c>
      <c r="L184" s="149">
        <v>0.53098188157002157</v>
      </c>
      <c r="M184" s="330"/>
      <c r="N184" s="321"/>
      <c r="O184" s="147">
        <v>17.304279999999999</v>
      </c>
      <c r="P184" s="334">
        <v>17.0213</v>
      </c>
      <c r="Q184" s="319">
        <v>17.57957</v>
      </c>
      <c r="R184" s="149">
        <v>0.48504306449040357</v>
      </c>
      <c r="S184" s="149">
        <v>0.51495716666628144</v>
      </c>
      <c r="T184" s="842"/>
      <c r="U184" s="135">
        <v>1987</v>
      </c>
      <c r="V184" s="99" t="s">
        <v>512</v>
      </c>
      <c r="W184" s="135" t="s">
        <v>458</v>
      </c>
      <c r="X184" s="135" t="s">
        <v>16</v>
      </c>
      <c r="Y184" s="135" t="s">
        <v>161</v>
      </c>
      <c r="Z184" s="601" t="s">
        <v>401</v>
      </c>
      <c r="AA184" s="146">
        <v>22.70326</v>
      </c>
      <c r="AB184" s="147"/>
      <c r="AC184" s="325">
        <v>23.013400000000001</v>
      </c>
      <c r="AD184" s="321">
        <v>22.384779999999999</v>
      </c>
      <c r="AE184" s="149">
        <v>0.51355664340715823</v>
      </c>
      <c r="AF184" s="149">
        <v>0.48644335659284177</v>
      </c>
      <c r="AG184" s="330"/>
      <c r="AH184" s="325"/>
      <c r="AI184" s="146">
        <v>22.76698</v>
      </c>
      <c r="AJ184" s="147"/>
      <c r="AK184" s="325">
        <v>18.480869999999999</v>
      </c>
      <c r="AL184" s="321">
        <v>26.078980000000001</v>
      </c>
      <c r="AM184" s="149">
        <v>0.35383529128588859</v>
      </c>
      <c r="AN184" s="149">
        <v>0.64616475263737227</v>
      </c>
      <c r="AO184" s="330"/>
      <c r="AP184" s="321"/>
    </row>
    <row r="185" spans="1:42" ht="11.45" customHeight="1">
      <c r="A185" s="867">
        <v>1986</v>
      </c>
      <c r="B185" s="881" t="s">
        <v>512</v>
      </c>
      <c r="C185" s="135" t="s">
        <v>458</v>
      </c>
      <c r="D185" s="173" t="s">
        <v>16</v>
      </c>
      <c r="E185" s="173" t="s">
        <v>162</v>
      </c>
      <c r="F185" s="602" t="s">
        <v>401</v>
      </c>
      <c r="G185" s="625">
        <v>17.385929999999998</v>
      </c>
      <c r="H185" s="626"/>
      <c r="I185" s="352">
        <v>16.561879999999999</v>
      </c>
      <c r="J185" s="353">
        <v>18.097670000000001</v>
      </c>
      <c r="K185" s="836">
        <v>0.46047384292931126</v>
      </c>
      <c r="L185" s="836">
        <v>0.52934729404754299</v>
      </c>
      <c r="M185" s="354">
        <f t="shared" si="18"/>
        <v>1.0178863023145746E-2</v>
      </c>
      <c r="N185" s="355"/>
      <c r="O185" s="626">
        <v>15.984859999999999</v>
      </c>
      <c r="P185" s="356">
        <v>15.317769999999999</v>
      </c>
      <c r="Q185" s="357">
        <v>16.62388</v>
      </c>
      <c r="R185" s="836">
        <v>0.46883150681332214</v>
      </c>
      <c r="S185" s="836">
        <v>0.53116868086426783</v>
      </c>
      <c r="T185" s="843"/>
      <c r="U185" s="173">
        <v>1986</v>
      </c>
      <c r="V185" s="174" t="s">
        <v>512</v>
      </c>
      <c r="W185" s="173" t="s">
        <v>458</v>
      </c>
      <c r="X185" s="173" t="s">
        <v>16</v>
      </c>
      <c r="Y185" s="173" t="s">
        <v>162</v>
      </c>
      <c r="Z185" s="602" t="s">
        <v>401</v>
      </c>
      <c r="AA185" s="625">
        <v>18.49699</v>
      </c>
      <c r="AB185" s="626">
        <v>18.891190000000002</v>
      </c>
      <c r="AC185" s="358">
        <v>18.358129999999999</v>
      </c>
      <c r="AD185" s="355">
        <v>19.443580000000001</v>
      </c>
      <c r="AE185" s="836">
        <v>0.49455005216717418</v>
      </c>
      <c r="AF185" s="836">
        <v>0.50544978902864246</v>
      </c>
      <c r="AG185" s="354"/>
      <c r="AH185" s="358">
        <f>AB185-AA185</f>
        <v>0.39420000000000144</v>
      </c>
      <c r="AI185" s="625">
        <v>22.129239999999999</v>
      </c>
      <c r="AJ185" s="626">
        <v>21.76155</v>
      </c>
      <c r="AK185" s="358">
        <v>20.12463</v>
      </c>
      <c r="AL185" s="355">
        <v>23.028189999999999</v>
      </c>
      <c r="AM185" s="836">
        <v>0.38116103862087031</v>
      </c>
      <c r="AN185" s="836">
        <v>0.5572672902435718</v>
      </c>
      <c r="AO185" s="354">
        <f t="shared" si="19"/>
        <v>6.1571671135557837E-2</v>
      </c>
      <c r="AP185" s="321">
        <f t="shared" si="20"/>
        <v>-0.36768999999999963</v>
      </c>
    </row>
    <row r="186" spans="1:42" ht="11.45" customHeight="1">
      <c r="A186" s="662">
        <v>2008</v>
      </c>
      <c r="B186" s="874" t="s">
        <v>519</v>
      </c>
      <c r="C186" s="121" t="s">
        <v>459</v>
      </c>
      <c r="D186" s="121" t="s">
        <v>6</v>
      </c>
      <c r="E186" s="121" t="s">
        <v>164</v>
      </c>
      <c r="F186" s="507" t="s">
        <v>313</v>
      </c>
      <c r="G186" s="337">
        <v>17.561140000000002</v>
      </c>
      <c r="H186" s="338"/>
      <c r="I186" s="339">
        <v>17.214099999999998</v>
      </c>
      <c r="J186" s="340">
        <v>17.894909999999999</v>
      </c>
      <c r="K186" s="341">
        <v>0.48404260771225549</v>
      </c>
      <c r="L186" s="341">
        <v>0.51547393848007583</v>
      </c>
      <c r="M186" s="342"/>
      <c r="N186" s="343"/>
      <c r="O186" s="338">
        <v>15.41338</v>
      </c>
      <c r="P186" s="344">
        <v>15.28903</v>
      </c>
      <c r="Q186" s="345">
        <v>15.53501</v>
      </c>
      <c r="R186" s="341">
        <v>0.49046802193937994</v>
      </c>
      <c r="S186" s="341">
        <v>0.50953217269670892</v>
      </c>
      <c r="T186" s="795"/>
      <c r="U186" s="121">
        <v>2008</v>
      </c>
      <c r="V186" s="91" t="s">
        <v>519</v>
      </c>
      <c r="W186" s="121" t="s">
        <v>459</v>
      </c>
      <c r="X186" s="121" t="s">
        <v>6</v>
      </c>
      <c r="Y186" s="121" t="s">
        <v>164</v>
      </c>
      <c r="Z186" s="507" t="s">
        <v>313</v>
      </c>
      <c r="AA186" s="337">
        <v>19.44042</v>
      </c>
      <c r="AB186" s="338"/>
      <c r="AC186" s="346">
        <v>18.744309999999999</v>
      </c>
      <c r="AD186" s="347">
        <v>20.304569999999998</v>
      </c>
      <c r="AE186" s="341">
        <v>0.507389061671501</v>
      </c>
      <c r="AF186" s="341">
        <v>0.49261073300834568</v>
      </c>
      <c r="AG186" s="342"/>
      <c r="AH186" s="809"/>
      <c r="AI186" s="337">
        <v>22.118960000000001</v>
      </c>
      <c r="AJ186" s="338">
        <v>23.038550000000001</v>
      </c>
      <c r="AK186" s="346">
        <v>22.583829999999999</v>
      </c>
      <c r="AL186" s="347">
        <v>23.420390000000001</v>
      </c>
      <c r="AM186" s="341">
        <v>0.45078748445540195</v>
      </c>
      <c r="AN186" s="341">
        <v>0.54724407569052747</v>
      </c>
      <c r="AO186" s="342"/>
      <c r="AP186" s="343">
        <f t="shared" si="20"/>
        <v>0.91958999999999946</v>
      </c>
    </row>
    <row r="187" spans="1:42" ht="11.45" customHeight="1">
      <c r="A187" s="661">
        <v>2013</v>
      </c>
      <c r="B187" s="872" t="s">
        <v>710</v>
      </c>
      <c r="C187" s="116" t="s">
        <v>709</v>
      </c>
      <c r="D187" s="116" t="s">
        <v>20</v>
      </c>
      <c r="E187" s="116" t="s">
        <v>711</v>
      </c>
      <c r="F187" s="505" t="s">
        <v>313</v>
      </c>
      <c r="G187" s="513">
        <v>20.095050000000001</v>
      </c>
      <c r="H187" s="514"/>
      <c r="I187" s="766">
        <v>17.48367</v>
      </c>
      <c r="J187" s="767">
        <v>22.322310000000002</v>
      </c>
      <c r="K187" s="517">
        <v>0.40048879999999998</v>
      </c>
      <c r="L187" s="517">
        <v>0.59951129999999997</v>
      </c>
      <c r="M187" s="769"/>
      <c r="N187" s="336"/>
      <c r="O187" s="513">
        <v>16.814509999999999</v>
      </c>
      <c r="P187" s="770">
        <v>16.506319999999999</v>
      </c>
      <c r="Q187" s="771">
        <v>17.103619999999999</v>
      </c>
      <c r="R187" s="517">
        <v>0.47516069999999999</v>
      </c>
      <c r="S187" s="517">
        <v>0.52483930000000001</v>
      </c>
      <c r="T187" s="769"/>
      <c r="U187" s="661">
        <v>2013</v>
      </c>
      <c r="V187" s="359" t="s">
        <v>710</v>
      </c>
      <c r="W187" s="116" t="s">
        <v>709</v>
      </c>
      <c r="X187" s="116" t="s">
        <v>20</v>
      </c>
      <c r="Y187" s="116" t="s">
        <v>711</v>
      </c>
      <c r="Z187" s="505" t="s">
        <v>313</v>
      </c>
      <c r="AA187" s="513">
        <v>22.548380000000002</v>
      </c>
      <c r="AB187" s="514"/>
      <c r="AC187" s="772">
        <v>21.672940000000001</v>
      </c>
      <c r="AD187" s="773">
        <v>23.465800000000002</v>
      </c>
      <c r="AE187" s="517">
        <v>0.4918362</v>
      </c>
      <c r="AF187" s="517">
        <v>0.50816380000000005</v>
      </c>
      <c r="AG187" s="769">
        <f t="shared" ref="AG187:AG188" si="22">1-SUM(AE187:AF187)</f>
        <v>0</v>
      </c>
      <c r="AH187" s="335"/>
      <c r="AI187" s="513">
        <v>28.54599</v>
      </c>
      <c r="AJ187" s="514"/>
      <c r="AK187" s="772">
        <v>16.650279999999999</v>
      </c>
      <c r="AL187" s="773">
        <v>34.70496</v>
      </c>
      <c r="AM187" s="517">
        <v>0.19897339999999999</v>
      </c>
      <c r="AN187" s="517">
        <v>0.80102669999999998</v>
      </c>
      <c r="AO187" s="769"/>
      <c r="AP187" s="336"/>
    </row>
    <row r="188" spans="1:42" ht="11.45" customHeight="1">
      <c r="A188" s="662">
        <v>2010</v>
      </c>
      <c r="B188" s="874" t="s">
        <v>710</v>
      </c>
      <c r="C188" s="121" t="s">
        <v>709</v>
      </c>
      <c r="D188" s="121" t="s">
        <v>4</v>
      </c>
      <c r="E188" s="121" t="s">
        <v>712</v>
      </c>
      <c r="F188" s="507" t="s">
        <v>313</v>
      </c>
      <c r="G188" s="337">
        <v>19.29946</v>
      </c>
      <c r="H188" s="338"/>
      <c r="I188" s="339">
        <v>18.3704</v>
      </c>
      <c r="J188" s="340">
        <v>20.09234</v>
      </c>
      <c r="K188" s="341">
        <v>0.43829430000000003</v>
      </c>
      <c r="L188" s="341">
        <v>0.56170569999999997</v>
      </c>
      <c r="M188" s="342"/>
      <c r="N188" s="336"/>
      <c r="O188" s="337">
        <v>18.935669999999998</v>
      </c>
      <c r="P188" s="344">
        <v>18.600210000000001</v>
      </c>
      <c r="Q188" s="345">
        <v>19.245989999999999</v>
      </c>
      <c r="R188" s="341">
        <v>0.47201539999999997</v>
      </c>
      <c r="S188" s="341">
        <v>0.52798460000000003</v>
      </c>
      <c r="T188" s="342"/>
      <c r="U188" s="662">
        <v>2010</v>
      </c>
      <c r="V188" s="91" t="s">
        <v>710</v>
      </c>
      <c r="W188" s="121" t="s">
        <v>709</v>
      </c>
      <c r="X188" s="121" t="s">
        <v>4</v>
      </c>
      <c r="Y188" s="121" t="s">
        <v>712</v>
      </c>
      <c r="Z188" s="507" t="s">
        <v>313</v>
      </c>
      <c r="AA188" s="337">
        <v>23.86354</v>
      </c>
      <c r="AB188" s="338"/>
      <c r="AC188" s="346">
        <v>23.335460000000001</v>
      </c>
      <c r="AD188" s="347">
        <v>24.42887</v>
      </c>
      <c r="AE188" s="341">
        <v>0.5055944</v>
      </c>
      <c r="AF188" s="341">
        <v>0.4944056</v>
      </c>
      <c r="AG188" s="342">
        <f t="shared" si="22"/>
        <v>0</v>
      </c>
      <c r="AH188" s="335"/>
      <c r="AI188" s="337">
        <v>16.088249999999999</v>
      </c>
      <c r="AJ188" s="338"/>
      <c r="AK188" s="346">
        <v>9.8274349999999995</v>
      </c>
      <c r="AL188" s="347">
        <v>19.27028</v>
      </c>
      <c r="AM188" s="341">
        <v>0.20584089999999999</v>
      </c>
      <c r="AN188" s="341">
        <v>0.79415910000000001</v>
      </c>
      <c r="AO188" s="342"/>
      <c r="AP188" s="336"/>
    </row>
    <row r="189" spans="1:42" ht="11.45" customHeight="1">
      <c r="A189" s="663">
        <v>2013</v>
      </c>
      <c r="B189" s="873" t="s">
        <v>512</v>
      </c>
      <c r="C189" s="82" t="s">
        <v>460</v>
      </c>
      <c r="D189" s="82" t="s">
        <v>20</v>
      </c>
      <c r="E189" s="82" t="s">
        <v>165</v>
      </c>
      <c r="F189" s="506" t="s">
        <v>313</v>
      </c>
      <c r="G189" s="124">
        <v>16.438590000000001</v>
      </c>
      <c r="H189" s="125"/>
      <c r="I189" s="331">
        <v>15.794040000000001</v>
      </c>
      <c r="J189" s="315">
        <v>17.080100000000002</v>
      </c>
      <c r="K189" s="314">
        <v>0.4792623333266417</v>
      </c>
      <c r="L189" s="314">
        <v>0.52073742334348616</v>
      </c>
      <c r="M189" s="329"/>
      <c r="N189" s="336"/>
      <c r="O189" s="125">
        <v>15.73779</v>
      </c>
      <c r="P189" s="332">
        <v>15.15672</v>
      </c>
      <c r="Q189" s="318">
        <v>16.335979999999999</v>
      </c>
      <c r="R189" s="314">
        <v>0.48852990159355281</v>
      </c>
      <c r="S189" s="314">
        <v>0.51147016194777029</v>
      </c>
      <c r="T189" s="776"/>
      <c r="U189" s="82">
        <v>2013</v>
      </c>
      <c r="V189" s="87" t="s">
        <v>512</v>
      </c>
      <c r="W189" s="82" t="s">
        <v>460</v>
      </c>
      <c r="X189" s="82" t="s">
        <v>20</v>
      </c>
      <c r="Y189" s="82" t="s">
        <v>165</v>
      </c>
      <c r="Z189" s="506" t="s">
        <v>313</v>
      </c>
      <c r="AA189" s="124">
        <v>24.297619999999998</v>
      </c>
      <c r="AB189" s="125"/>
      <c r="AC189" s="324">
        <v>23.748419999999999</v>
      </c>
      <c r="AD189" s="320">
        <v>24.879010000000001</v>
      </c>
      <c r="AE189" s="314">
        <v>0.5026084859340133</v>
      </c>
      <c r="AF189" s="314">
        <v>0.49739151406598675</v>
      </c>
      <c r="AG189" s="329"/>
      <c r="AH189" s="335"/>
      <c r="AI189" s="124">
        <v>8.4014959999999999</v>
      </c>
      <c r="AJ189" s="125"/>
      <c r="AK189" s="324">
        <v>5.844112</v>
      </c>
      <c r="AL189" s="320">
        <v>10.40343</v>
      </c>
      <c r="AM189" s="314">
        <v>0.30543012815812803</v>
      </c>
      <c r="AN189" s="314">
        <v>0.69456987184187202</v>
      </c>
      <c r="AO189" s="329"/>
      <c r="AP189" s="336"/>
    </row>
    <row r="190" spans="1:42" ht="11.45" customHeight="1">
      <c r="A190" s="663">
        <v>2010</v>
      </c>
      <c r="B190" s="873" t="s">
        <v>512</v>
      </c>
      <c r="C190" s="82" t="s">
        <v>460</v>
      </c>
      <c r="D190" s="82" t="s">
        <v>4</v>
      </c>
      <c r="E190" s="82" t="s">
        <v>166</v>
      </c>
      <c r="F190" s="506" t="s">
        <v>313</v>
      </c>
      <c r="G190" s="124">
        <v>13.542199999999999</v>
      </c>
      <c r="H190" s="125"/>
      <c r="I190" s="331">
        <v>12.37382</v>
      </c>
      <c r="J190" s="315">
        <v>14.699490000000001</v>
      </c>
      <c r="K190" s="314">
        <v>0.45468276941708141</v>
      </c>
      <c r="L190" s="314">
        <v>0.54531745211265525</v>
      </c>
      <c r="M190" s="329"/>
      <c r="N190" s="336"/>
      <c r="O190" s="125">
        <v>12.982100000000001</v>
      </c>
      <c r="P190" s="332">
        <v>11.556150000000001</v>
      </c>
      <c r="Q190" s="318">
        <v>14.437900000000001</v>
      </c>
      <c r="R190" s="314">
        <v>0.44968872524476006</v>
      </c>
      <c r="S190" s="314">
        <v>0.55031142881352013</v>
      </c>
      <c r="T190" s="776"/>
      <c r="U190" s="82">
        <v>2010</v>
      </c>
      <c r="V190" s="87" t="s">
        <v>512</v>
      </c>
      <c r="W190" s="82" t="s">
        <v>460</v>
      </c>
      <c r="X190" s="82" t="s">
        <v>4</v>
      </c>
      <c r="Y190" s="82" t="s">
        <v>166</v>
      </c>
      <c r="Z190" s="506" t="s">
        <v>313</v>
      </c>
      <c r="AA190" s="124">
        <v>19.64339</v>
      </c>
      <c r="AB190" s="125"/>
      <c r="AC190" s="324">
        <v>19.03098</v>
      </c>
      <c r="AD190" s="320">
        <v>20.282419999999998</v>
      </c>
      <c r="AE190" s="314">
        <v>0.49471043440057955</v>
      </c>
      <c r="AF190" s="314">
        <v>0.50528982013797008</v>
      </c>
      <c r="AG190" s="329"/>
      <c r="AH190" s="335"/>
      <c r="AI190" s="124">
        <v>6.6392309999999997</v>
      </c>
      <c r="AJ190" s="125"/>
      <c r="AK190" s="324">
        <v>4.745107</v>
      </c>
      <c r="AL190" s="320">
        <v>8.1356830000000002</v>
      </c>
      <c r="AM190" s="314">
        <v>0.31544059846690076</v>
      </c>
      <c r="AN190" s="314">
        <v>0.68455940153309924</v>
      </c>
      <c r="AO190" s="329"/>
      <c r="AP190" s="336"/>
    </row>
    <row r="191" spans="1:42" ht="11.45" customHeight="1">
      <c r="A191" s="663">
        <v>2007</v>
      </c>
      <c r="B191" s="873" t="s">
        <v>512</v>
      </c>
      <c r="C191" s="82" t="s">
        <v>460</v>
      </c>
      <c r="D191" s="82" t="s">
        <v>4</v>
      </c>
      <c r="E191" s="82" t="s">
        <v>167</v>
      </c>
      <c r="F191" s="506" t="s">
        <v>313</v>
      </c>
      <c r="G191" s="124">
        <v>14.445209999999999</v>
      </c>
      <c r="H191" s="125"/>
      <c r="I191" s="331">
        <v>13.27905</v>
      </c>
      <c r="J191" s="315">
        <v>15.58915</v>
      </c>
      <c r="K191" s="314">
        <v>0.45521352752919486</v>
      </c>
      <c r="L191" s="314">
        <v>0.54478647247080525</v>
      </c>
      <c r="M191" s="329"/>
      <c r="N191" s="336"/>
      <c r="O191" s="125">
        <v>13.601229999999999</v>
      </c>
      <c r="P191" s="332">
        <v>12.23973</v>
      </c>
      <c r="Q191" s="318">
        <v>14.97593</v>
      </c>
      <c r="R191" s="314">
        <v>0.45211822754265613</v>
      </c>
      <c r="S191" s="314">
        <v>0.54788206654839311</v>
      </c>
      <c r="T191" s="776"/>
      <c r="U191" s="82">
        <v>2007</v>
      </c>
      <c r="V191" s="87" t="s">
        <v>512</v>
      </c>
      <c r="W191" s="82" t="s">
        <v>460</v>
      </c>
      <c r="X191" s="82" t="s">
        <v>4</v>
      </c>
      <c r="Y191" s="82" t="s">
        <v>167</v>
      </c>
      <c r="Z191" s="506" t="s">
        <v>313</v>
      </c>
      <c r="AA191" s="124">
        <v>20.95298</v>
      </c>
      <c r="AB191" s="125"/>
      <c r="AC191" s="324">
        <v>19.921240000000001</v>
      </c>
      <c r="AD191" s="320">
        <v>22.024149999999999</v>
      </c>
      <c r="AE191" s="314">
        <v>0.48429388087040598</v>
      </c>
      <c r="AF191" s="314">
        <v>0.51570611912959397</v>
      </c>
      <c r="AG191" s="329"/>
      <c r="AH191" s="335"/>
      <c r="AI191" s="124">
        <v>8.3139289999999999</v>
      </c>
      <c r="AJ191" s="125"/>
      <c r="AK191" s="324">
        <v>6.9131299999999998</v>
      </c>
      <c r="AL191" s="320">
        <v>9.4119159999999997</v>
      </c>
      <c r="AM191" s="314">
        <v>0.36537333912762548</v>
      </c>
      <c r="AN191" s="314">
        <v>0.63462666087237452</v>
      </c>
      <c r="AO191" s="329"/>
      <c r="AP191" s="336"/>
    </row>
    <row r="192" spans="1:42" ht="11.45" customHeight="1">
      <c r="A192" s="663">
        <v>2004</v>
      </c>
      <c r="B192" s="873" t="s">
        <v>512</v>
      </c>
      <c r="C192" s="82" t="s">
        <v>460</v>
      </c>
      <c r="D192" s="82" t="s">
        <v>8</v>
      </c>
      <c r="E192" s="82" t="s">
        <v>168</v>
      </c>
      <c r="F192" s="506" t="s">
        <v>313</v>
      </c>
      <c r="G192" s="124">
        <v>13.77215</v>
      </c>
      <c r="H192" s="125"/>
      <c r="I192" s="331">
        <v>13.27746</v>
      </c>
      <c r="J192" s="315">
        <v>14.25834</v>
      </c>
      <c r="K192" s="314">
        <v>0.47786235264646404</v>
      </c>
      <c r="L192" s="314">
        <v>0.52213757474323186</v>
      </c>
      <c r="M192" s="329"/>
      <c r="N192" s="336"/>
      <c r="O192" s="125">
        <v>12.53862</v>
      </c>
      <c r="P192" s="332">
        <v>11.35595</v>
      </c>
      <c r="Q192" s="318">
        <v>13.72639</v>
      </c>
      <c r="R192" s="314">
        <v>0.45381054693419215</v>
      </c>
      <c r="S192" s="314">
        <v>0.54618969232658776</v>
      </c>
      <c r="T192" s="776"/>
      <c r="U192" s="82">
        <v>2004</v>
      </c>
      <c r="V192" s="87" t="s">
        <v>512</v>
      </c>
      <c r="W192" s="82" t="s">
        <v>460</v>
      </c>
      <c r="X192" s="82" t="s">
        <v>8</v>
      </c>
      <c r="Y192" s="82" t="s">
        <v>168</v>
      </c>
      <c r="Z192" s="506" t="s">
        <v>313</v>
      </c>
      <c r="AA192" s="124">
        <v>19.605699999999999</v>
      </c>
      <c r="AB192" s="125"/>
      <c r="AC192" s="324">
        <v>19.64744</v>
      </c>
      <c r="AD192" s="320">
        <v>19.561720000000001</v>
      </c>
      <c r="AE192" s="314">
        <v>0.51410814201992283</v>
      </c>
      <c r="AF192" s="314">
        <v>0.48589144993547795</v>
      </c>
      <c r="AG192" s="329"/>
      <c r="AH192" s="335"/>
      <c r="AI192" s="124">
        <v>10.194889999999999</v>
      </c>
      <c r="AJ192" s="125"/>
      <c r="AK192" s="324">
        <v>11.660909999999999</v>
      </c>
      <c r="AL192" s="320">
        <v>9.0337530000000008</v>
      </c>
      <c r="AM192" s="314">
        <v>0.50553100621978264</v>
      </c>
      <c r="AN192" s="314">
        <v>0.49446928804528545</v>
      </c>
      <c r="AO192" s="329"/>
      <c r="AP192" s="336"/>
    </row>
    <row r="193" spans="1:42" ht="11.45" customHeight="1">
      <c r="A193" s="664">
        <v>2000</v>
      </c>
      <c r="B193" s="875" t="s">
        <v>512</v>
      </c>
      <c r="C193" s="119" t="s">
        <v>460</v>
      </c>
      <c r="D193" s="119" t="s">
        <v>10</v>
      </c>
      <c r="E193" s="119" t="s">
        <v>169</v>
      </c>
      <c r="F193" s="496" t="s">
        <v>401</v>
      </c>
      <c r="G193" s="152">
        <v>12.336320000000001</v>
      </c>
      <c r="H193" s="153"/>
      <c r="I193" s="777">
        <v>11.83977</v>
      </c>
      <c r="J193" s="778">
        <v>12.809089999999999</v>
      </c>
      <c r="K193" s="155">
        <v>0.46809931973230262</v>
      </c>
      <c r="L193" s="155">
        <v>0.53190076132914832</v>
      </c>
      <c r="M193" s="330"/>
      <c r="N193" s="321"/>
      <c r="O193" s="153">
        <v>10.676539999999999</v>
      </c>
      <c r="P193" s="780">
        <v>9.4381900000000005</v>
      </c>
      <c r="Q193" s="781">
        <v>11.9046</v>
      </c>
      <c r="R193" s="155">
        <v>0.44016347992889088</v>
      </c>
      <c r="S193" s="155">
        <v>0.55983614541789761</v>
      </c>
      <c r="T193" s="842"/>
      <c r="U193" s="119">
        <v>2000</v>
      </c>
      <c r="V193" s="90" t="s">
        <v>512</v>
      </c>
      <c r="W193" s="119" t="s">
        <v>460</v>
      </c>
      <c r="X193" s="119" t="s">
        <v>10</v>
      </c>
      <c r="Y193" s="119" t="s">
        <v>169</v>
      </c>
      <c r="Z193" s="496" t="s">
        <v>401</v>
      </c>
      <c r="AA193" s="152">
        <v>18.259879999999999</v>
      </c>
      <c r="AB193" s="153"/>
      <c r="AC193" s="782">
        <v>20.29091</v>
      </c>
      <c r="AD193" s="783">
        <v>16.159109999999998</v>
      </c>
      <c r="AE193" s="155">
        <v>0.56499385538130598</v>
      </c>
      <c r="AF193" s="155">
        <v>0.4350064184430566</v>
      </c>
      <c r="AG193" s="330"/>
      <c r="AH193" s="325"/>
      <c r="AI193" s="152">
        <v>10.50137</v>
      </c>
      <c r="AJ193" s="153"/>
      <c r="AK193" s="782">
        <v>8.4843440000000001</v>
      </c>
      <c r="AL193" s="783">
        <v>11.891030000000001</v>
      </c>
      <c r="AM193" s="155">
        <v>0.32957204631395715</v>
      </c>
      <c r="AN193" s="155">
        <v>0.67042757278336074</v>
      </c>
      <c r="AO193" s="330"/>
      <c r="AP193" s="321"/>
    </row>
    <row r="194" spans="1:42" ht="11.45" customHeight="1">
      <c r="A194" s="664">
        <v>1997</v>
      </c>
      <c r="B194" s="875" t="s">
        <v>512</v>
      </c>
      <c r="C194" s="119" t="s">
        <v>460</v>
      </c>
      <c r="D194" s="119" t="s">
        <v>12</v>
      </c>
      <c r="E194" s="119" t="s">
        <v>170</v>
      </c>
      <c r="F194" s="496" t="s">
        <v>401</v>
      </c>
      <c r="G194" s="152">
        <v>13.157109999999999</v>
      </c>
      <c r="H194" s="153"/>
      <c r="I194" s="777">
        <v>12.13992</v>
      </c>
      <c r="J194" s="778">
        <v>14.11209</v>
      </c>
      <c r="K194" s="155">
        <v>0.44679317874518037</v>
      </c>
      <c r="L194" s="155">
        <v>0.55320674525028679</v>
      </c>
      <c r="M194" s="330"/>
      <c r="N194" s="321"/>
      <c r="O194" s="153">
        <v>10.810739999999999</v>
      </c>
      <c r="P194" s="780">
        <v>9.7265420000000002</v>
      </c>
      <c r="Q194" s="781">
        <v>11.85933</v>
      </c>
      <c r="R194" s="155">
        <v>0.44234427985503305</v>
      </c>
      <c r="S194" s="155">
        <v>0.55765562764436116</v>
      </c>
      <c r="T194" s="842"/>
      <c r="U194" s="119">
        <v>1997</v>
      </c>
      <c r="V194" s="90" t="s">
        <v>512</v>
      </c>
      <c r="W194" s="119" t="s">
        <v>460</v>
      </c>
      <c r="X194" s="119" t="s">
        <v>12</v>
      </c>
      <c r="Y194" s="119" t="s">
        <v>170</v>
      </c>
      <c r="Z194" s="496" t="s">
        <v>401</v>
      </c>
      <c r="AA194" s="152">
        <v>20.50975</v>
      </c>
      <c r="AB194" s="153"/>
      <c r="AC194" s="782">
        <v>20.02338</v>
      </c>
      <c r="AD194" s="783">
        <v>21.018619999999999</v>
      </c>
      <c r="AE194" s="155">
        <v>0.49917819573617428</v>
      </c>
      <c r="AF194" s="155">
        <v>0.50082180426382572</v>
      </c>
      <c r="AG194" s="330"/>
      <c r="AH194" s="325"/>
      <c r="AI194" s="152">
        <v>11.77134</v>
      </c>
      <c r="AJ194" s="153"/>
      <c r="AK194" s="782">
        <v>9.1967829999999999</v>
      </c>
      <c r="AL194" s="783">
        <v>13.546279999999999</v>
      </c>
      <c r="AM194" s="155">
        <v>0.31882648874299779</v>
      </c>
      <c r="AN194" s="155">
        <v>0.68117368116119315</v>
      </c>
      <c r="AO194" s="330"/>
      <c r="AP194" s="321"/>
    </row>
    <row r="195" spans="1:42" ht="11.45" customHeight="1">
      <c r="A195" s="664">
        <v>1994</v>
      </c>
      <c r="B195" s="875" t="s">
        <v>512</v>
      </c>
      <c r="C195" s="119" t="s">
        <v>460</v>
      </c>
      <c r="D195" s="119" t="s">
        <v>12</v>
      </c>
      <c r="E195" s="119" t="s">
        <v>171</v>
      </c>
      <c r="F195" s="496" t="s">
        <v>401</v>
      </c>
      <c r="G195" s="152">
        <v>10.419420000000001</v>
      </c>
      <c r="H195" s="153"/>
      <c r="I195" s="777">
        <v>9.0577400000000008</v>
      </c>
      <c r="J195" s="778">
        <v>11.69623</v>
      </c>
      <c r="K195" s="155">
        <v>0.42067552704469152</v>
      </c>
      <c r="L195" s="155">
        <v>0.57932456892994044</v>
      </c>
      <c r="M195" s="330"/>
      <c r="N195" s="321"/>
      <c r="O195" s="153">
        <v>8.4709199999999996</v>
      </c>
      <c r="P195" s="780">
        <v>7.2665949999999997</v>
      </c>
      <c r="Q195" s="781">
        <v>9.6952470000000002</v>
      </c>
      <c r="R195" s="155">
        <v>0.43244677083480904</v>
      </c>
      <c r="S195" s="155">
        <v>0.56755311111425921</v>
      </c>
      <c r="T195" s="842"/>
      <c r="U195" s="119">
        <v>1994</v>
      </c>
      <c r="V195" s="90" t="s">
        <v>512</v>
      </c>
      <c r="W195" s="119" t="s">
        <v>460</v>
      </c>
      <c r="X195" s="119" t="s">
        <v>12</v>
      </c>
      <c r="Y195" s="119" t="s">
        <v>171</v>
      </c>
      <c r="Z195" s="496" t="s">
        <v>401</v>
      </c>
      <c r="AA195" s="152">
        <v>14.054589999999999</v>
      </c>
      <c r="AB195" s="153"/>
      <c r="AC195" s="782">
        <v>14.074590000000001</v>
      </c>
      <c r="AD195" s="783">
        <v>14.034459999999999</v>
      </c>
      <c r="AE195" s="155">
        <v>0.50217843423394071</v>
      </c>
      <c r="AF195" s="155">
        <v>0.49782142346379371</v>
      </c>
      <c r="AG195" s="330"/>
      <c r="AH195" s="325"/>
      <c r="AI195" s="152">
        <v>13.43252</v>
      </c>
      <c r="AJ195" s="153"/>
      <c r="AK195" s="782">
        <v>8.8838290000000004</v>
      </c>
      <c r="AL195" s="783">
        <v>15.94462</v>
      </c>
      <c r="AM195" s="155">
        <v>0.23530231110767003</v>
      </c>
      <c r="AN195" s="155">
        <v>0.76469791223091421</v>
      </c>
      <c r="AO195" s="330"/>
      <c r="AP195" s="321"/>
    </row>
    <row r="196" spans="1:42" ht="11.45" customHeight="1">
      <c r="A196" s="664">
        <v>1991</v>
      </c>
      <c r="B196" s="875" t="s">
        <v>512</v>
      </c>
      <c r="C196" s="119" t="s">
        <v>460</v>
      </c>
      <c r="D196" s="119" t="s">
        <v>14</v>
      </c>
      <c r="E196" s="119" t="s">
        <v>172</v>
      </c>
      <c r="F196" s="496" t="s">
        <v>401</v>
      </c>
      <c r="G196" s="152">
        <v>12.1922</v>
      </c>
      <c r="H196" s="153"/>
      <c r="I196" s="777">
        <v>10.487259999999999</v>
      </c>
      <c r="J196" s="778">
        <v>13.84229</v>
      </c>
      <c r="K196" s="155">
        <v>0.42304990075622123</v>
      </c>
      <c r="L196" s="155">
        <v>0.57694977116517121</v>
      </c>
      <c r="M196" s="330"/>
      <c r="N196" s="321"/>
      <c r="O196" s="153">
        <v>8.9058379999999993</v>
      </c>
      <c r="P196" s="780">
        <v>7.4011240000000003</v>
      </c>
      <c r="Q196" s="781">
        <v>10.42165</v>
      </c>
      <c r="R196" s="155">
        <v>0.417047446854524</v>
      </c>
      <c r="S196" s="155">
        <v>0.58295255314547612</v>
      </c>
      <c r="T196" s="842"/>
      <c r="U196" s="119">
        <v>1991</v>
      </c>
      <c r="V196" s="90" t="s">
        <v>512</v>
      </c>
      <c r="W196" s="119" t="s">
        <v>460</v>
      </c>
      <c r="X196" s="119" t="s">
        <v>14</v>
      </c>
      <c r="Y196" s="119" t="s">
        <v>172</v>
      </c>
      <c r="Z196" s="496" t="s">
        <v>401</v>
      </c>
      <c r="AA196" s="152">
        <v>15.91526</v>
      </c>
      <c r="AB196" s="153"/>
      <c r="AC196" s="782">
        <v>16.871970000000001</v>
      </c>
      <c r="AD196" s="783">
        <v>14.847160000000001</v>
      </c>
      <c r="AE196" s="155">
        <v>0.55921574639685434</v>
      </c>
      <c r="AF196" s="155">
        <v>0.44078419077036757</v>
      </c>
      <c r="AG196" s="330"/>
      <c r="AH196" s="325"/>
      <c r="AI196" s="152">
        <v>23.063269999999999</v>
      </c>
      <c r="AJ196" s="153"/>
      <c r="AK196" s="782">
        <v>16.476299999999998</v>
      </c>
      <c r="AL196" s="783">
        <v>27.012619999999998</v>
      </c>
      <c r="AM196" s="155">
        <v>0.26777850669050834</v>
      </c>
      <c r="AN196" s="155">
        <v>0.73222140659151969</v>
      </c>
      <c r="AO196" s="330"/>
      <c r="AP196" s="321"/>
    </row>
    <row r="197" spans="1:42" ht="11.45" customHeight="1">
      <c r="A197" s="665">
        <v>1985</v>
      </c>
      <c r="B197" s="876" t="s">
        <v>512</v>
      </c>
      <c r="C197" s="158" t="s">
        <v>460</v>
      </c>
      <c r="D197" s="158" t="s">
        <v>16</v>
      </c>
      <c r="E197" s="158" t="s">
        <v>173</v>
      </c>
      <c r="F197" s="497" t="s">
        <v>401</v>
      </c>
      <c r="G197" s="159">
        <v>10.86063</v>
      </c>
      <c r="H197" s="160"/>
      <c r="I197" s="802">
        <v>10.104950000000001</v>
      </c>
      <c r="J197" s="803">
        <v>11.54912</v>
      </c>
      <c r="K197" s="162">
        <v>0.44587376607066065</v>
      </c>
      <c r="L197" s="162">
        <v>0.54527232766423306</v>
      </c>
      <c r="M197" s="354">
        <f t="shared" si="18"/>
        <v>8.8539062651062928E-3</v>
      </c>
      <c r="N197" s="355"/>
      <c r="O197" s="160">
        <v>8.0321169999999995</v>
      </c>
      <c r="P197" s="805">
        <v>6.9438760000000004</v>
      </c>
      <c r="Q197" s="806">
        <v>9.0628759999999993</v>
      </c>
      <c r="R197" s="162">
        <v>0.4205309758311539</v>
      </c>
      <c r="S197" s="162">
        <v>0.57946902416884616</v>
      </c>
      <c r="T197" s="843"/>
      <c r="U197" s="158">
        <v>1985</v>
      </c>
      <c r="V197" s="101" t="s">
        <v>512</v>
      </c>
      <c r="W197" s="158" t="s">
        <v>460</v>
      </c>
      <c r="X197" s="158" t="s">
        <v>16</v>
      </c>
      <c r="Y197" s="158" t="s">
        <v>173</v>
      </c>
      <c r="Z197" s="497" t="s">
        <v>401</v>
      </c>
      <c r="AA197" s="159">
        <v>12.35928</v>
      </c>
      <c r="AB197" s="160">
        <v>12.78853</v>
      </c>
      <c r="AC197" s="807">
        <v>13.95274</v>
      </c>
      <c r="AD197" s="808">
        <v>11.48828</v>
      </c>
      <c r="AE197" s="162">
        <v>0.57563019361881307</v>
      </c>
      <c r="AF197" s="162">
        <v>0.42436972818611679</v>
      </c>
      <c r="AG197" s="354"/>
      <c r="AH197" s="358">
        <f>AB197-AA197</f>
        <v>0.42924999999999969</v>
      </c>
      <c r="AI197" s="159">
        <v>22.621860000000002</v>
      </c>
      <c r="AJ197" s="160">
        <v>21.610600000000002</v>
      </c>
      <c r="AK197" s="807">
        <v>21.472639999999998</v>
      </c>
      <c r="AL197" s="808">
        <v>22.743569999999998</v>
      </c>
      <c r="AM197" s="162">
        <v>0.34916392881271224</v>
      </c>
      <c r="AN197" s="162">
        <v>0.61538457978954775</v>
      </c>
      <c r="AO197" s="354">
        <f t="shared" si="19"/>
        <v>3.5451491397739954E-2</v>
      </c>
      <c r="AP197" s="355">
        <f t="shared" si="20"/>
        <v>-1.01126</v>
      </c>
    </row>
    <row r="198" spans="1:42" ht="11.45" customHeight="1">
      <c r="A198" s="664">
        <v>2012</v>
      </c>
      <c r="B198" s="875" t="s">
        <v>517</v>
      </c>
      <c r="C198" s="119" t="s">
        <v>461</v>
      </c>
      <c r="D198" s="119" t="s">
        <v>20</v>
      </c>
      <c r="E198" s="119" t="s">
        <v>174</v>
      </c>
      <c r="F198" s="496" t="s">
        <v>401</v>
      </c>
      <c r="G198" s="152">
        <v>25.965979999999998</v>
      </c>
      <c r="H198" s="153"/>
      <c r="I198" s="777">
        <v>25.473790000000001</v>
      </c>
      <c r="J198" s="778">
        <v>26.56514</v>
      </c>
      <c r="K198" s="155">
        <v>0.47786526832416876</v>
      </c>
      <c r="L198" s="155">
        <v>0.5247365976558559</v>
      </c>
      <c r="M198" s="330"/>
      <c r="N198" s="321"/>
      <c r="O198" s="153">
        <v>22.087679999999999</v>
      </c>
      <c r="P198" s="780">
        <v>21.002770000000002</v>
      </c>
      <c r="Q198" s="781">
        <v>23.089390000000002</v>
      </c>
      <c r="R198" s="155">
        <v>0.45648207507533611</v>
      </c>
      <c r="S198" s="155">
        <v>0.543517924924664</v>
      </c>
      <c r="T198" s="842"/>
      <c r="U198" s="119">
        <v>2012</v>
      </c>
      <c r="V198" s="90" t="s">
        <v>517</v>
      </c>
      <c r="W198" s="119" t="s">
        <v>461</v>
      </c>
      <c r="X198" s="119" t="s">
        <v>20</v>
      </c>
      <c r="Y198" s="119" t="s">
        <v>174</v>
      </c>
      <c r="Z198" s="496" t="s">
        <v>401</v>
      </c>
      <c r="AA198" s="152">
        <v>31.52684</v>
      </c>
      <c r="AB198" s="153">
        <v>31.62745</v>
      </c>
      <c r="AC198" s="782">
        <v>31.272919999999999</v>
      </c>
      <c r="AD198" s="783">
        <v>31.989370000000001</v>
      </c>
      <c r="AE198" s="155">
        <v>0.49950280531626801</v>
      </c>
      <c r="AF198" s="155">
        <v>0.50049719468373199</v>
      </c>
      <c r="AG198" s="330"/>
      <c r="AH198" s="325">
        <f>AB198-AA198</f>
        <v>0.10060999999999964</v>
      </c>
      <c r="AI198" s="152">
        <v>31.848559999999999</v>
      </c>
      <c r="AJ198" s="153"/>
      <c r="AK198" s="782">
        <v>33.542079999999999</v>
      </c>
      <c r="AL198" s="783">
        <v>30.456700000000001</v>
      </c>
      <c r="AM198" s="155">
        <v>0.4836428469691047</v>
      </c>
      <c r="AN198" s="155">
        <v>0.51635715303089524</v>
      </c>
      <c r="AO198" s="330"/>
      <c r="AP198" s="321"/>
    </row>
    <row r="199" spans="1:42" ht="11.45" customHeight="1">
      <c r="A199" s="664">
        <v>2010</v>
      </c>
      <c r="B199" s="875" t="s">
        <v>517</v>
      </c>
      <c r="C199" s="119" t="s">
        <v>461</v>
      </c>
      <c r="D199" s="119" t="s">
        <v>4</v>
      </c>
      <c r="E199" s="119" t="s">
        <v>175</v>
      </c>
      <c r="F199" s="496" t="s">
        <v>401</v>
      </c>
      <c r="G199" s="152">
        <v>26.4053</v>
      </c>
      <c r="H199" s="153"/>
      <c r="I199" s="777">
        <v>26.236640000000001</v>
      </c>
      <c r="J199" s="778">
        <v>26.553139999999999</v>
      </c>
      <c r="K199" s="155">
        <v>0.48428156468587741</v>
      </c>
      <c r="L199" s="155">
        <v>0.51547492359488434</v>
      </c>
      <c r="M199" s="330"/>
      <c r="N199" s="321"/>
      <c r="O199" s="153">
        <v>22.585319999999999</v>
      </c>
      <c r="P199" s="780">
        <v>22.094729999999998</v>
      </c>
      <c r="Q199" s="781">
        <v>23.028739999999999</v>
      </c>
      <c r="R199" s="155">
        <v>0.46443619129593916</v>
      </c>
      <c r="S199" s="155">
        <v>0.53556336593858311</v>
      </c>
      <c r="T199" s="842"/>
      <c r="U199" s="119">
        <v>2010</v>
      </c>
      <c r="V199" s="90" t="s">
        <v>517</v>
      </c>
      <c r="W199" s="119" t="s">
        <v>461</v>
      </c>
      <c r="X199" s="119" t="s">
        <v>4</v>
      </c>
      <c r="Y199" s="119" t="s">
        <v>175</v>
      </c>
      <c r="Z199" s="496" t="s">
        <v>401</v>
      </c>
      <c r="AA199" s="152">
        <v>31.984300000000001</v>
      </c>
      <c r="AB199" s="153"/>
      <c r="AC199" s="782">
        <v>31.736429999999999</v>
      </c>
      <c r="AD199" s="783">
        <v>32.275970000000001</v>
      </c>
      <c r="AE199" s="155">
        <v>0.50973790168844457</v>
      </c>
      <c r="AF199" s="155">
        <v>0.4902617857986642</v>
      </c>
      <c r="AG199" s="330"/>
      <c r="AH199" s="325"/>
      <c r="AI199" s="152">
        <v>29.720770000000002</v>
      </c>
      <c r="AJ199" s="153">
        <v>29.791429999999998</v>
      </c>
      <c r="AK199" s="782">
        <v>30.709810000000001</v>
      </c>
      <c r="AL199" s="783">
        <v>29.012820000000001</v>
      </c>
      <c r="AM199" s="155">
        <v>0.4729652118075568</v>
      </c>
      <c r="AN199" s="155">
        <v>0.52703478819244332</v>
      </c>
      <c r="AO199" s="330"/>
      <c r="AP199" s="321">
        <f t="shared" si="20"/>
        <v>7.0659999999996614E-2</v>
      </c>
    </row>
    <row r="200" spans="1:42" ht="11.45" customHeight="1">
      <c r="A200" s="664">
        <v>2008</v>
      </c>
      <c r="B200" s="875" t="s">
        <v>517</v>
      </c>
      <c r="C200" s="119" t="s">
        <v>461</v>
      </c>
      <c r="D200" s="119" t="s">
        <v>6</v>
      </c>
      <c r="E200" s="119" t="s">
        <v>176</v>
      </c>
      <c r="F200" s="496" t="s">
        <v>401</v>
      </c>
      <c r="G200" s="152">
        <v>27.295529999999999</v>
      </c>
      <c r="H200" s="153"/>
      <c r="I200" s="777">
        <v>26.876560000000001</v>
      </c>
      <c r="J200" s="778">
        <v>27.63955</v>
      </c>
      <c r="K200" s="155">
        <v>0.47753130274444205</v>
      </c>
      <c r="L200" s="155">
        <v>0.52151579397798831</v>
      </c>
      <c r="M200" s="330"/>
      <c r="N200" s="321"/>
      <c r="O200" s="153">
        <v>23.065460000000002</v>
      </c>
      <c r="P200" s="780">
        <v>22.285879999999999</v>
      </c>
      <c r="Q200" s="781">
        <v>23.76567</v>
      </c>
      <c r="R200" s="155">
        <v>0.4571857660762022</v>
      </c>
      <c r="S200" s="155">
        <v>0.54281423392379768</v>
      </c>
      <c r="T200" s="842"/>
      <c r="U200" s="119">
        <v>2008</v>
      </c>
      <c r="V200" s="90" t="s">
        <v>517</v>
      </c>
      <c r="W200" s="119" t="s">
        <v>461</v>
      </c>
      <c r="X200" s="119" t="s">
        <v>6</v>
      </c>
      <c r="Y200" s="119" t="s">
        <v>176</v>
      </c>
      <c r="Z200" s="496" t="s">
        <v>401</v>
      </c>
      <c r="AA200" s="152">
        <v>33.225700000000003</v>
      </c>
      <c r="AB200" s="153"/>
      <c r="AC200" s="782">
        <v>32.617600000000003</v>
      </c>
      <c r="AD200" s="783">
        <v>33.844990000000003</v>
      </c>
      <c r="AE200" s="155">
        <v>0.49943137794372533</v>
      </c>
      <c r="AF200" s="155">
        <v>0.50056862205627461</v>
      </c>
      <c r="AG200" s="330"/>
      <c r="AH200" s="325"/>
      <c r="AI200" s="152">
        <v>30.78783</v>
      </c>
      <c r="AJ200" s="153"/>
      <c r="AK200" s="782">
        <v>32.699840000000002</v>
      </c>
      <c r="AL200" s="783">
        <v>29.215710000000001</v>
      </c>
      <c r="AM200" s="155">
        <v>0.48528257106513056</v>
      </c>
      <c r="AN200" s="155">
        <v>0.51471742893486938</v>
      </c>
      <c r="AO200" s="330"/>
      <c r="AP200" s="321"/>
    </row>
    <row r="201" spans="1:42" ht="11.45" customHeight="1">
      <c r="A201" s="664">
        <v>2004</v>
      </c>
      <c r="B201" s="875" t="s">
        <v>517</v>
      </c>
      <c r="C201" s="119" t="s">
        <v>461</v>
      </c>
      <c r="D201" s="119" t="s">
        <v>8</v>
      </c>
      <c r="E201" s="119" t="s">
        <v>177</v>
      </c>
      <c r="F201" s="496" t="s">
        <v>401</v>
      </c>
      <c r="G201" s="152">
        <v>25.490790000000001</v>
      </c>
      <c r="H201" s="153"/>
      <c r="I201" s="777">
        <v>25.145790000000002</v>
      </c>
      <c r="J201" s="778">
        <v>25.762779999999999</v>
      </c>
      <c r="K201" s="155">
        <v>0.47402689363491679</v>
      </c>
      <c r="L201" s="155">
        <v>0.52501236721184397</v>
      </c>
      <c r="M201" s="330"/>
      <c r="N201" s="321"/>
      <c r="O201" s="153">
        <v>21.101099999999999</v>
      </c>
      <c r="P201" s="780">
        <v>20.214220000000001</v>
      </c>
      <c r="Q201" s="781">
        <v>21.873619999999999</v>
      </c>
      <c r="R201" s="155">
        <v>0.4459733378828592</v>
      </c>
      <c r="S201" s="155">
        <v>0.55402656733535216</v>
      </c>
      <c r="T201" s="842"/>
      <c r="U201" s="119">
        <v>2004</v>
      </c>
      <c r="V201" s="90" t="s">
        <v>517</v>
      </c>
      <c r="W201" s="119" t="s">
        <v>461</v>
      </c>
      <c r="X201" s="119" t="s">
        <v>8</v>
      </c>
      <c r="Y201" s="119" t="s">
        <v>177</v>
      </c>
      <c r="Z201" s="496" t="s">
        <v>401</v>
      </c>
      <c r="AA201" s="152">
        <v>30.37942</v>
      </c>
      <c r="AB201" s="153"/>
      <c r="AC201" s="782">
        <v>30.457619999999999</v>
      </c>
      <c r="AD201" s="783">
        <v>30.293589999999998</v>
      </c>
      <c r="AE201" s="155">
        <v>0.50465118193056069</v>
      </c>
      <c r="AF201" s="155">
        <v>0.49534881806943937</v>
      </c>
      <c r="AG201" s="330"/>
      <c r="AH201" s="325"/>
      <c r="AI201" s="152">
        <v>35.693129999999996</v>
      </c>
      <c r="AJ201" s="153"/>
      <c r="AK201" s="782">
        <v>35.189920000000001</v>
      </c>
      <c r="AL201" s="783">
        <v>36.14734</v>
      </c>
      <c r="AM201" s="155">
        <v>0.47224492620792136</v>
      </c>
      <c r="AN201" s="155">
        <v>0.52775507379207875</v>
      </c>
      <c r="AO201" s="330"/>
      <c r="AP201" s="321"/>
    </row>
    <row r="202" spans="1:42" ht="11.45" customHeight="1">
      <c r="A202" s="664">
        <v>2002</v>
      </c>
      <c r="B202" s="875" t="s">
        <v>517</v>
      </c>
      <c r="C202" s="119" t="s">
        <v>461</v>
      </c>
      <c r="D202" s="119" t="s">
        <v>10</v>
      </c>
      <c r="E202" s="119" t="s">
        <v>178</v>
      </c>
      <c r="F202" s="496" t="s">
        <v>401</v>
      </c>
      <c r="G202" s="152">
        <v>26.527819999999998</v>
      </c>
      <c r="H202" s="153"/>
      <c r="I202" s="777">
        <v>26.27983</v>
      </c>
      <c r="J202" s="778">
        <v>26.764970000000002</v>
      </c>
      <c r="K202" s="155">
        <v>0.48342909443746229</v>
      </c>
      <c r="L202" s="155">
        <v>0.51658636103532074</v>
      </c>
      <c r="M202" s="330"/>
      <c r="N202" s="321"/>
      <c r="O202" s="153">
        <v>21.58699</v>
      </c>
      <c r="P202" s="780">
        <v>20.743580000000001</v>
      </c>
      <c r="Q202" s="781">
        <v>22.340129999999998</v>
      </c>
      <c r="R202" s="155">
        <v>0.45329566558376133</v>
      </c>
      <c r="S202" s="155">
        <v>0.54670475133402108</v>
      </c>
      <c r="T202" s="842"/>
      <c r="U202" s="119">
        <v>2002</v>
      </c>
      <c r="V202" s="90" t="s">
        <v>517</v>
      </c>
      <c r="W202" s="119" t="s">
        <v>461</v>
      </c>
      <c r="X202" s="119" t="s">
        <v>10</v>
      </c>
      <c r="Y202" s="119" t="s">
        <v>178</v>
      </c>
      <c r="Z202" s="496" t="s">
        <v>401</v>
      </c>
      <c r="AA202" s="152">
        <v>32.276730000000001</v>
      </c>
      <c r="AB202" s="153"/>
      <c r="AC202" s="782">
        <v>32.359090000000002</v>
      </c>
      <c r="AD202" s="783">
        <v>32.313690000000001</v>
      </c>
      <c r="AE202" s="155">
        <v>0.5147252191295183</v>
      </c>
      <c r="AF202" s="155">
        <v>0.48527509011338082</v>
      </c>
      <c r="AG202" s="330"/>
      <c r="AH202" s="325"/>
      <c r="AI202" s="152">
        <v>34.918239999999997</v>
      </c>
      <c r="AJ202" s="153">
        <v>35.024679999999996</v>
      </c>
      <c r="AK202" s="782">
        <v>35.071219999999997</v>
      </c>
      <c r="AL202" s="783">
        <v>34.983609999999999</v>
      </c>
      <c r="AM202" s="155">
        <v>0.46940386036360648</v>
      </c>
      <c r="AN202" s="155">
        <v>0.53059613963639363</v>
      </c>
      <c r="AO202" s="330"/>
      <c r="AP202" s="321">
        <f t="shared" si="20"/>
        <v>0.1064399999999992</v>
      </c>
    </row>
    <row r="203" spans="1:42" ht="11.45" customHeight="1">
      <c r="A203" s="664">
        <v>2000</v>
      </c>
      <c r="B203" s="875" t="s">
        <v>517</v>
      </c>
      <c r="C203" s="119" t="s">
        <v>461</v>
      </c>
      <c r="D203" s="119" t="s">
        <v>10</v>
      </c>
      <c r="E203" s="119" t="s">
        <v>179</v>
      </c>
      <c r="F203" s="496" t="s">
        <v>401</v>
      </c>
      <c r="G203" s="152">
        <v>28.161549999999998</v>
      </c>
      <c r="H203" s="153"/>
      <c r="I203" s="777">
        <v>28.296410000000002</v>
      </c>
      <c r="J203" s="778">
        <v>27.86008</v>
      </c>
      <c r="K203" s="155">
        <v>0.48357778602385171</v>
      </c>
      <c r="L203" s="155">
        <v>0.51317381323116096</v>
      </c>
      <c r="M203" s="330"/>
      <c r="N203" s="321"/>
      <c r="O203" s="153">
        <v>22.436859999999999</v>
      </c>
      <c r="P203" s="780">
        <v>21.953849999999999</v>
      </c>
      <c r="Q203" s="781">
        <v>22.871960000000001</v>
      </c>
      <c r="R203" s="155">
        <v>0.46370258583420321</v>
      </c>
      <c r="S203" s="155">
        <v>0.5362974141657969</v>
      </c>
      <c r="T203" s="842"/>
      <c r="U203" s="119">
        <v>2000</v>
      </c>
      <c r="V203" s="90" t="s">
        <v>517</v>
      </c>
      <c r="W203" s="119" t="s">
        <v>461</v>
      </c>
      <c r="X203" s="119" t="s">
        <v>10</v>
      </c>
      <c r="Y203" s="119" t="s">
        <v>179</v>
      </c>
      <c r="Z203" s="496" t="s">
        <v>401</v>
      </c>
      <c r="AA203" s="152">
        <v>34.568800000000003</v>
      </c>
      <c r="AB203" s="153"/>
      <c r="AC203" s="782">
        <v>35.306060000000002</v>
      </c>
      <c r="AD203" s="783">
        <v>33.78181</v>
      </c>
      <c r="AE203" s="155">
        <v>0.50570798666428063</v>
      </c>
      <c r="AF203" s="155">
        <v>0.4942920133357192</v>
      </c>
      <c r="AG203" s="330"/>
      <c r="AH203" s="325"/>
      <c r="AI203" s="152">
        <v>37.830210000000001</v>
      </c>
      <c r="AJ203" s="153"/>
      <c r="AK203" s="782">
        <v>39.400539999999999</v>
      </c>
      <c r="AL203" s="783">
        <v>36.510089999999998</v>
      </c>
      <c r="AM203" s="155">
        <v>0.47637118644963811</v>
      </c>
      <c r="AN203" s="155">
        <v>0.52362881355036184</v>
      </c>
      <c r="AO203" s="330"/>
      <c r="AP203" s="321"/>
    </row>
    <row r="204" spans="1:42" ht="11.45" customHeight="1">
      <c r="A204" s="664">
        <v>1998</v>
      </c>
      <c r="B204" s="875" t="s">
        <v>517</v>
      </c>
      <c r="C204" s="119" t="s">
        <v>461</v>
      </c>
      <c r="D204" s="119" t="s">
        <v>10</v>
      </c>
      <c r="E204" s="119" t="s">
        <v>180</v>
      </c>
      <c r="F204" s="496" t="s">
        <v>401</v>
      </c>
      <c r="G204" s="152">
        <v>28.152460000000001</v>
      </c>
      <c r="H204" s="153"/>
      <c r="I204" s="777">
        <v>27.960819999999998</v>
      </c>
      <c r="J204" s="778">
        <v>28.278770000000002</v>
      </c>
      <c r="K204" s="155">
        <v>0.48466208636829605</v>
      </c>
      <c r="L204" s="155">
        <v>0.51431349160961415</v>
      </c>
      <c r="M204" s="330"/>
      <c r="N204" s="321"/>
      <c r="O204" s="153">
        <v>22.35332</v>
      </c>
      <c r="P204" s="780">
        <v>21.778590000000001</v>
      </c>
      <c r="Q204" s="781">
        <v>22.877459999999999</v>
      </c>
      <c r="R204" s="155">
        <v>0.46471486114814264</v>
      </c>
      <c r="S204" s="155">
        <v>0.53528558621269684</v>
      </c>
      <c r="T204" s="842"/>
      <c r="U204" s="119">
        <v>1998</v>
      </c>
      <c r="V204" s="90" t="s">
        <v>517</v>
      </c>
      <c r="W204" s="119" t="s">
        <v>461</v>
      </c>
      <c r="X204" s="119" t="s">
        <v>10</v>
      </c>
      <c r="Y204" s="119" t="s">
        <v>180</v>
      </c>
      <c r="Z204" s="496" t="s">
        <v>401</v>
      </c>
      <c r="AA204" s="152">
        <v>34.472790000000003</v>
      </c>
      <c r="AB204" s="153"/>
      <c r="AC204" s="782">
        <v>34.58708</v>
      </c>
      <c r="AD204" s="783">
        <v>34.44135</v>
      </c>
      <c r="AE204" s="155">
        <v>0.50190529501650616</v>
      </c>
      <c r="AF204" s="155">
        <v>0.4980947049834939</v>
      </c>
      <c r="AG204" s="330"/>
      <c r="AH204" s="325"/>
      <c r="AI204" s="152">
        <v>37.203560000000003</v>
      </c>
      <c r="AJ204" s="153"/>
      <c r="AK204" s="782">
        <v>36.407809999999998</v>
      </c>
      <c r="AL204" s="783">
        <v>38.075049999999997</v>
      </c>
      <c r="AM204" s="155">
        <v>0.48857574629811329</v>
      </c>
      <c r="AN204" s="155">
        <v>0.51142398518654575</v>
      </c>
      <c r="AO204" s="330"/>
      <c r="AP204" s="321"/>
    </row>
    <row r="205" spans="1:42" ht="11.45" customHeight="1">
      <c r="A205" s="664">
        <v>1996</v>
      </c>
      <c r="B205" s="875" t="s">
        <v>517</v>
      </c>
      <c r="C205" s="119" t="s">
        <v>461</v>
      </c>
      <c r="D205" s="119" t="s">
        <v>12</v>
      </c>
      <c r="E205" s="119" t="s">
        <v>181</v>
      </c>
      <c r="F205" s="496" t="s">
        <v>401</v>
      </c>
      <c r="G205" s="152">
        <v>26.253620000000002</v>
      </c>
      <c r="H205" s="153"/>
      <c r="I205" s="777">
        <v>26.364899999999999</v>
      </c>
      <c r="J205" s="778">
        <v>26.123850000000001</v>
      </c>
      <c r="K205" s="155">
        <v>0.49022115807267719</v>
      </c>
      <c r="L205" s="155">
        <v>0.50931795310513361</v>
      </c>
      <c r="M205" s="330"/>
      <c r="N205" s="321"/>
      <c r="O205" s="153">
        <v>20.759720000000002</v>
      </c>
      <c r="P205" s="780">
        <v>20.65699</v>
      </c>
      <c r="Q205" s="781">
        <v>20.852209999999999</v>
      </c>
      <c r="R205" s="155">
        <v>0.47144850701261865</v>
      </c>
      <c r="S205" s="155">
        <v>0.52855144481717475</v>
      </c>
      <c r="T205" s="842"/>
      <c r="U205" s="119">
        <v>1996</v>
      </c>
      <c r="V205" s="90" t="s">
        <v>517</v>
      </c>
      <c r="W205" s="119" t="s">
        <v>461</v>
      </c>
      <c r="X205" s="119" t="s">
        <v>12</v>
      </c>
      <c r="Y205" s="119" t="s">
        <v>181</v>
      </c>
      <c r="Z205" s="496" t="s">
        <v>401</v>
      </c>
      <c r="AA205" s="152">
        <v>32.100320000000004</v>
      </c>
      <c r="AB205" s="153">
        <v>32.157859999999999</v>
      </c>
      <c r="AC205" s="782">
        <v>32.120849999999997</v>
      </c>
      <c r="AD205" s="783">
        <v>32.196219999999997</v>
      </c>
      <c r="AE205" s="155">
        <v>0.50840416619762629</v>
      </c>
      <c r="AF205" s="155">
        <v>0.49159552283640767</v>
      </c>
      <c r="AG205" s="330"/>
      <c r="AH205" s="325">
        <f>AB205-AA205</f>
        <v>5.7539999999995928E-2</v>
      </c>
      <c r="AI205" s="152">
        <v>34.253480000000003</v>
      </c>
      <c r="AJ205" s="153"/>
      <c r="AK205" s="782">
        <v>34.749510000000001</v>
      </c>
      <c r="AL205" s="783">
        <v>33.855400000000003</v>
      </c>
      <c r="AM205" s="155">
        <v>0.46665771729820515</v>
      </c>
      <c r="AN205" s="155">
        <v>0.53334228270179496</v>
      </c>
      <c r="AO205" s="330"/>
      <c r="AP205" s="321"/>
    </row>
    <row r="206" spans="1:42" ht="11.45" customHeight="1">
      <c r="A206" s="664">
        <v>1994</v>
      </c>
      <c r="B206" s="875" t="s">
        <v>517</v>
      </c>
      <c r="C206" s="119" t="s">
        <v>461</v>
      </c>
      <c r="D206" s="119" t="s">
        <v>12</v>
      </c>
      <c r="E206" s="119" t="s">
        <v>182</v>
      </c>
      <c r="F206" s="496" t="s">
        <v>401</v>
      </c>
      <c r="G206" s="152">
        <v>26.740919999999999</v>
      </c>
      <c r="H206" s="153"/>
      <c r="I206" s="777">
        <v>27.000039999999998</v>
      </c>
      <c r="J206" s="778">
        <v>26.811350000000001</v>
      </c>
      <c r="K206" s="155">
        <v>0.49869077054940519</v>
      </c>
      <c r="L206" s="155">
        <v>0.5074279418957911</v>
      </c>
      <c r="M206" s="330">
        <f t="shared" si="18"/>
        <v>-6.1187124451962394E-3</v>
      </c>
      <c r="N206" s="321"/>
      <c r="O206" s="153">
        <v>21.65466</v>
      </c>
      <c r="P206" s="780">
        <v>21.004950000000001</v>
      </c>
      <c r="Q206" s="781">
        <v>22.251989999999999</v>
      </c>
      <c r="R206" s="155">
        <v>0.46463024586855672</v>
      </c>
      <c r="S206" s="155">
        <v>0.53536975413144328</v>
      </c>
      <c r="T206" s="842"/>
      <c r="U206" s="119">
        <v>1994</v>
      </c>
      <c r="V206" s="90" t="s">
        <v>517</v>
      </c>
      <c r="W206" s="119" t="s">
        <v>461</v>
      </c>
      <c r="X206" s="119" t="s">
        <v>12</v>
      </c>
      <c r="Y206" s="119" t="s">
        <v>182</v>
      </c>
      <c r="Z206" s="496" t="s">
        <v>401</v>
      </c>
      <c r="AA206" s="152">
        <v>31.757190000000001</v>
      </c>
      <c r="AB206" s="153">
        <v>32.065269999999998</v>
      </c>
      <c r="AC206" s="782">
        <v>32.587560000000003</v>
      </c>
      <c r="AD206" s="783">
        <v>31.51275</v>
      </c>
      <c r="AE206" s="155">
        <v>0.52243003099615259</v>
      </c>
      <c r="AF206" s="155">
        <v>0.47756965713995236</v>
      </c>
      <c r="AG206" s="330"/>
      <c r="AH206" s="325">
        <f>AB206-AA206</f>
        <v>0.3080799999999968</v>
      </c>
      <c r="AI206" s="152">
        <v>37.055619999999998</v>
      </c>
      <c r="AJ206" s="153">
        <v>37.197870000000002</v>
      </c>
      <c r="AK206" s="782">
        <v>37.948810000000002</v>
      </c>
      <c r="AL206" s="783">
        <v>36.521990000000002</v>
      </c>
      <c r="AM206" s="155">
        <v>0.48325697143411706</v>
      </c>
      <c r="AN206" s="155">
        <v>0.51674302856588294</v>
      </c>
      <c r="AO206" s="330"/>
      <c r="AP206" s="321">
        <f t="shared" si="20"/>
        <v>0.14225000000000421</v>
      </c>
    </row>
    <row r="207" spans="1:42" ht="11.45" customHeight="1">
      <c r="A207" s="664">
        <v>1992</v>
      </c>
      <c r="B207" s="875" t="s">
        <v>517</v>
      </c>
      <c r="C207" s="119" t="s">
        <v>461</v>
      </c>
      <c r="D207" s="119" t="s">
        <v>14</v>
      </c>
      <c r="E207" s="119" t="s">
        <v>183</v>
      </c>
      <c r="F207" s="496" t="s">
        <v>401</v>
      </c>
      <c r="G207" s="152">
        <v>25.373139999999999</v>
      </c>
      <c r="H207" s="153"/>
      <c r="I207" s="777">
        <v>25.581489999999999</v>
      </c>
      <c r="J207" s="778">
        <v>25.257840000000002</v>
      </c>
      <c r="K207" s="155">
        <v>0.49454777768932029</v>
      </c>
      <c r="L207" s="155">
        <v>0.50716505722192839</v>
      </c>
      <c r="M207" s="330"/>
      <c r="N207" s="321"/>
      <c r="O207" s="153">
        <v>20.661580000000001</v>
      </c>
      <c r="P207" s="780">
        <v>20.566490000000002</v>
      </c>
      <c r="Q207" s="781">
        <v>20.749880000000001</v>
      </c>
      <c r="R207" s="155">
        <v>0.47929466187968195</v>
      </c>
      <c r="S207" s="155">
        <v>0.52070509612527205</v>
      </c>
      <c r="T207" s="842"/>
      <c r="U207" s="119">
        <v>1992</v>
      </c>
      <c r="V207" s="90" t="s">
        <v>517</v>
      </c>
      <c r="W207" s="119" t="s">
        <v>461</v>
      </c>
      <c r="X207" s="119" t="s">
        <v>14</v>
      </c>
      <c r="Y207" s="119" t="s">
        <v>183</v>
      </c>
      <c r="Z207" s="496" t="s">
        <v>401</v>
      </c>
      <c r="AA207" s="152">
        <v>29.988399999999999</v>
      </c>
      <c r="AB207" s="153">
        <v>30.054359999999999</v>
      </c>
      <c r="AC207" s="782">
        <v>30.353269999999998</v>
      </c>
      <c r="AD207" s="783">
        <v>29.75357</v>
      </c>
      <c r="AE207" s="155">
        <v>0.50654979843190806</v>
      </c>
      <c r="AF207" s="155">
        <v>0.49345020156809194</v>
      </c>
      <c r="AG207" s="330"/>
      <c r="AH207" s="325">
        <f>AB207-AA207</f>
        <v>6.5960000000000463E-2</v>
      </c>
      <c r="AI207" s="152">
        <v>32.703629999999997</v>
      </c>
      <c r="AJ207" s="153">
        <v>33.01811</v>
      </c>
      <c r="AK207" s="782">
        <v>32.785080000000001</v>
      </c>
      <c r="AL207" s="783">
        <v>33.234870000000001</v>
      </c>
      <c r="AM207" s="155">
        <v>0.47852284700729386</v>
      </c>
      <c r="AN207" s="155">
        <v>0.52147715299270614</v>
      </c>
      <c r="AO207" s="330"/>
      <c r="AP207" s="321">
        <f t="shared" si="20"/>
        <v>0.3144800000000032</v>
      </c>
    </row>
    <row r="208" spans="1:42" ht="11.45" customHeight="1">
      <c r="A208" s="664">
        <v>1989</v>
      </c>
      <c r="B208" s="875" t="s">
        <v>517</v>
      </c>
      <c r="C208" s="119" t="s">
        <v>461</v>
      </c>
      <c r="D208" s="119" t="s">
        <v>14</v>
      </c>
      <c r="E208" s="119" t="s">
        <v>184</v>
      </c>
      <c r="F208" s="496" t="s">
        <v>401</v>
      </c>
      <c r="G208" s="152">
        <v>25.5242</v>
      </c>
      <c r="H208" s="153"/>
      <c r="I208" s="777">
        <v>25.552900000000001</v>
      </c>
      <c r="J208" s="778">
        <v>25.455400000000001</v>
      </c>
      <c r="K208" s="155">
        <v>0.4903428902766786</v>
      </c>
      <c r="L208" s="155">
        <v>0.50883279397591308</v>
      </c>
      <c r="M208" s="330"/>
      <c r="N208" s="321"/>
      <c r="O208" s="153">
        <v>20.915279999999999</v>
      </c>
      <c r="P208" s="780">
        <v>20.590869999999999</v>
      </c>
      <c r="Q208" s="781">
        <v>21.216000000000001</v>
      </c>
      <c r="R208" s="155">
        <v>0.47358529266641425</v>
      </c>
      <c r="S208" s="155">
        <v>0.52641465952165112</v>
      </c>
      <c r="T208" s="842"/>
      <c r="U208" s="119">
        <v>1989</v>
      </c>
      <c r="V208" s="90" t="s">
        <v>517</v>
      </c>
      <c r="W208" s="119" t="s">
        <v>461</v>
      </c>
      <c r="X208" s="119" t="s">
        <v>14</v>
      </c>
      <c r="Y208" s="119" t="s">
        <v>184</v>
      </c>
      <c r="Z208" s="496" t="s">
        <v>401</v>
      </c>
      <c r="AA208" s="152">
        <v>29.81157</v>
      </c>
      <c r="AB208" s="153"/>
      <c r="AC208" s="782">
        <v>30.220680000000002</v>
      </c>
      <c r="AD208" s="783">
        <v>29.367619999999999</v>
      </c>
      <c r="AE208" s="155">
        <v>0.51081760174673718</v>
      </c>
      <c r="AF208" s="155">
        <v>0.48918239825326276</v>
      </c>
      <c r="AG208" s="330"/>
      <c r="AH208" s="325"/>
      <c r="AI208" s="152">
        <v>31.55519</v>
      </c>
      <c r="AJ208" s="153">
        <v>31.664259999999999</v>
      </c>
      <c r="AK208" s="782">
        <v>30.107980000000001</v>
      </c>
      <c r="AL208" s="783">
        <v>32.907029999999999</v>
      </c>
      <c r="AM208" s="155">
        <v>0.42217471685742858</v>
      </c>
      <c r="AN208" s="155">
        <v>0.57782528314257153</v>
      </c>
      <c r="AO208" s="330"/>
      <c r="AP208" s="321">
        <f t="shared" si="20"/>
        <v>0.10906999999999911</v>
      </c>
    </row>
    <row r="209" spans="1:42" ht="11.45" customHeight="1">
      <c r="A209" s="665">
        <v>1984</v>
      </c>
      <c r="B209" s="876" t="s">
        <v>517</v>
      </c>
      <c r="C209" s="158" t="s">
        <v>461</v>
      </c>
      <c r="D209" s="158" t="s">
        <v>16</v>
      </c>
      <c r="E209" s="158" t="s">
        <v>185</v>
      </c>
      <c r="F209" s="497" t="s">
        <v>401</v>
      </c>
      <c r="G209" s="159">
        <v>25.104749999999999</v>
      </c>
      <c r="H209" s="160"/>
      <c r="I209" s="802">
        <v>25.052849999999999</v>
      </c>
      <c r="J209" s="803">
        <v>25.28406</v>
      </c>
      <c r="K209" s="162">
        <v>0.49419093996156105</v>
      </c>
      <c r="L209" s="162">
        <v>0.50839064320497118</v>
      </c>
      <c r="M209" s="354"/>
      <c r="N209" s="355"/>
      <c r="O209" s="160">
        <v>20.712910000000001</v>
      </c>
      <c r="P209" s="805">
        <v>19.98386</v>
      </c>
      <c r="Q209" s="806">
        <v>21.403729999999999</v>
      </c>
      <c r="R209" s="162">
        <v>0.46941424454603431</v>
      </c>
      <c r="S209" s="162">
        <v>0.53058551405862331</v>
      </c>
      <c r="T209" s="843"/>
      <c r="U209" s="158">
        <v>1984</v>
      </c>
      <c r="V209" s="101" t="s">
        <v>517</v>
      </c>
      <c r="W209" s="158" t="s">
        <v>461</v>
      </c>
      <c r="X209" s="158" t="s">
        <v>16</v>
      </c>
      <c r="Y209" s="158" t="s">
        <v>185</v>
      </c>
      <c r="Z209" s="497" t="s">
        <v>401</v>
      </c>
      <c r="AA209" s="159">
        <v>28.705400000000001</v>
      </c>
      <c r="AB209" s="160">
        <v>28.807790000000001</v>
      </c>
      <c r="AC209" s="807">
        <v>28.989049999999999</v>
      </c>
      <c r="AD209" s="808">
        <v>28.620360000000002</v>
      </c>
      <c r="AE209" s="162">
        <v>0.51154600890939572</v>
      </c>
      <c r="AF209" s="162">
        <v>0.48845364396227547</v>
      </c>
      <c r="AG209" s="354"/>
      <c r="AH209" s="358">
        <f>AB209-AA209</f>
        <v>0.10238999999999976</v>
      </c>
      <c r="AI209" s="159">
        <v>31.806039999999999</v>
      </c>
      <c r="AJ209" s="160">
        <v>31.778780000000001</v>
      </c>
      <c r="AK209" s="807">
        <v>33.771059999999999</v>
      </c>
      <c r="AL209" s="808">
        <v>30.236329999999999</v>
      </c>
      <c r="AM209" s="162">
        <v>0.46372925581158247</v>
      </c>
      <c r="AN209" s="162">
        <v>0.53627105886380788</v>
      </c>
      <c r="AO209" s="354"/>
      <c r="AP209" s="837">
        <f t="shared" si="20"/>
        <v>-2.7259999999998286E-2</v>
      </c>
    </row>
    <row r="210" spans="1:42" ht="11.45" customHeight="1">
      <c r="A210" s="663">
        <v>2013</v>
      </c>
      <c r="B210" s="873" t="s">
        <v>512</v>
      </c>
      <c r="C210" s="82" t="s">
        <v>462</v>
      </c>
      <c r="D210" s="82" t="s">
        <v>4</v>
      </c>
      <c r="E210" s="82" t="s">
        <v>186</v>
      </c>
      <c r="F210" s="506" t="s">
        <v>313</v>
      </c>
      <c r="G210" s="124">
        <v>12.355270000000001</v>
      </c>
      <c r="H210" s="125"/>
      <c r="I210" s="331">
        <v>11.781829999999999</v>
      </c>
      <c r="J210" s="315">
        <v>12.92051</v>
      </c>
      <c r="K210" s="314">
        <v>0.47336480708232193</v>
      </c>
      <c r="L210" s="314">
        <v>0.5266349501063109</v>
      </c>
      <c r="M210" s="329"/>
      <c r="N210" s="336"/>
      <c r="O210" s="125">
        <v>13.238329999999999</v>
      </c>
      <c r="P210" s="332">
        <v>12.964930000000001</v>
      </c>
      <c r="Q210" s="318">
        <v>13.512869999999999</v>
      </c>
      <c r="R210" s="314">
        <v>0.49068311486418603</v>
      </c>
      <c r="S210" s="314">
        <v>0.50931711175050032</v>
      </c>
      <c r="T210" s="776"/>
      <c r="U210" s="82">
        <v>2013</v>
      </c>
      <c r="V210" s="87" t="s">
        <v>512</v>
      </c>
      <c r="W210" s="82" t="s">
        <v>462</v>
      </c>
      <c r="X210" s="82" t="s">
        <v>4</v>
      </c>
      <c r="Y210" s="82" t="s">
        <v>186</v>
      </c>
      <c r="Z210" s="506" t="s">
        <v>313</v>
      </c>
      <c r="AA210" s="124">
        <v>13.839740000000001</v>
      </c>
      <c r="AB210" s="125"/>
      <c r="AC210" s="324">
        <v>12.813700000000001</v>
      </c>
      <c r="AD210" s="320">
        <v>14.916399999999999</v>
      </c>
      <c r="AE210" s="314">
        <v>0.47407379040357694</v>
      </c>
      <c r="AF210" s="314">
        <v>0.525926209596423</v>
      </c>
      <c r="AG210" s="329"/>
      <c r="AH210" s="335"/>
      <c r="AI210" s="124">
        <v>7.1772999999999998</v>
      </c>
      <c r="AJ210" s="125"/>
      <c r="AK210" s="324">
        <v>5.5072590000000003</v>
      </c>
      <c r="AL210" s="320">
        <v>8.5960140000000003</v>
      </c>
      <c r="AM210" s="314">
        <v>0.35244047204380474</v>
      </c>
      <c r="AN210" s="314">
        <v>0.6475595279561952</v>
      </c>
      <c r="AO210" s="329"/>
      <c r="AP210" s="336"/>
    </row>
    <row r="211" spans="1:42" ht="11.45" customHeight="1">
      <c r="A211" s="663">
        <v>2010</v>
      </c>
      <c r="B211" s="873" t="s">
        <v>512</v>
      </c>
      <c r="C211" s="82" t="s">
        <v>462</v>
      </c>
      <c r="D211" s="82" t="s">
        <v>4</v>
      </c>
      <c r="E211" s="82" t="s">
        <v>187</v>
      </c>
      <c r="F211" s="506" t="s">
        <v>313</v>
      </c>
      <c r="G211" s="124">
        <v>11.10572</v>
      </c>
      <c r="H211" s="125"/>
      <c r="I211" s="331">
        <v>10.719340000000001</v>
      </c>
      <c r="J211" s="315">
        <v>11.48606</v>
      </c>
      <c r="K211" s="314">
        <v>0.47879588176183085</v>
      </c>
      <c r="L211" s="314">
        <v>0.52120447841292594</v>
      </c>
      <c r="M211" s="329"/>
      <c r="N211" s="336"/>
      <c r="O211" s="125">
        <v>11.009819999999999</v>
      </c>
      <c r="P211" s="332">
        <v>10.19106</v>
      </c>
      <c r="Q211" s="318">
        <v>11.83522</v>
      </c>
      <c r="R211" s="314">
        <v>0.46468271052569438</v>
      </c>
      <c r="S211" s="314">
        <v>0.53531747113031825</v>
      </c>
      <c r="T211" s="776"/>
      <c r="U211" s="82">
        <v>2010</v>
      </c>
      <c r="V211" s="87" t="s">
        <v>512</v>
      </c>
      <c r="W211" s="82" t="s">
        <v>462</v>
      </c>
      <c r="X211" s="82" t="s">
        <v>4</v>
      </c>
      <c r="Y211" s="82" t="s">
        <v>187</v>
      </c>
      <c r="Z211" s="506" t="s">
        <v>313</v>
      </c>
      <c r="AA211" s="124">
        <v>13.95632</v>
      </c>
      <c r="AB211" s="125"/>
      <c r="AC211" s="324">
        <v>14.73231</v>
      </c>
      <c r="AD211" s="320">
        <v>13.145239999999999</v>
      </c>
      <c r="AE211" s="314">
        <v>0.53947007520607149</v>
      </c>
      <c r="AF211" s="314">
        <v>0.46052992479392851</v>
      </c>
      <c r="AG211" s="329"/>
      <c r="AH211" s="335"/>
      <c r="AI211" s="124">
        <v>7.3786170000000002</v>
      </c>
      <c r="AJ211" s="125"/>
      <c r="AK211" s="324">
        <v>6.6023540000000001</v>
      </c>
      <c r="AL211" s="320">
        <v>8.0111539999999994</v>
      </c>
      <c r="AM211" s="314">
        <v>0.40175428538979596</v>
      </c>
      <c r="AN211" s="314">
        <v>0.59824585013695664</v>
      </c>
      <c r="AO211" s="329"/>
      <c r="AP211" s="336"/>
    </row>
    <row r="212" spans="1:42" ht="11.45" customHeight="1">
      <c r="A212" s="663">
        <v>2007</v>
      </c>
      <c r="B212" s="873" t="s">
        <v>512</v>
      </c>
      <c r="C212" s="82" t="s">
        <v>462</v>
      </c>
      <c r="D212" s="82" t="s">
        <v>6</v>
      </c>
      <c r="E212" s="82" t="s">
        <v>188</v>
      </c>
      <c r="F212" s="506" t="s">
        <v>313</v>
      </c>
      <c r="G212" s="124">
        <v>11.55425</v>
      </c>
      <c r="H212" s="125"/>
      <c r="I212" s="331">
        <v>11.00442</v>
      </c>
      <c r="J212" s="315">
        <v>12.095129999999999</v>
      </c>
      <c r="K212" s="314">
        <v>0.47229850487915709</v>
      </c>
      <c r="L212" s="314">
        <v>0.52770184131380227</v>
      </c>
      <c r="M212" s="329"/>
      <c r="N212" s="336"/>
      <c r="O212" s="125">
        <v>11.06851</v>
      </c>
      <c r="P212" s="332">
        <v>10.433310000000001</v>
      </c>
      <c r="Q212" s="318">
        <v>11.71072</v>
      </c>
      <c r="R212" s="314">
        <v>0.47389350508785733</v>
      </c>
      <c r="S212" s="314">
        <v>0.52610631421934839</v>
      </c>
      <c r="T212" s="776"/>
      <c r="U212" s="82">
        <v>2007</v>
      </c>
      <c r="V212" s="87" t="s">
        <v>512</v>
      </c>
      <c r="W212" s="82" t="s">
        <v>462</v>
      </c>
      <c r="X212" s="82" t="s">
        <v>6</v>
      </c>
      <c r="Y212" s="82" t="s">
        <v>188</v>
      </c>
      <c r="Z212" s="506" t="s">
        <v>313</v>
      </c>
      <c r="AA212" s="124">
        <v>13.22109</v>
      </c>
      <c r="AB212" s="125"/>
      <c r="AC212" s="324">
        <v>13.05523</v>
      </c>
      <c r="AD212" s="320">
        <v>13.394590000000001</v>
      </c>
      <c r="AE212" s="314">
        <v>0.5048486168689571</v>
      </c>
      <c r="AF212" s="314">
        <v>0.49515145876777178</v>
      </c>
      <c r="AG212" s="329"/>
      <c r="AH212" s="335"/>
      <c r="AI212" s="124">
        <v>11.095660000000001</v>
      </c>
      <c r="AJ212" s="125"/>
      <c r="AK212" s="324">
        <v>10.159689999999999</v>
      </c>
      <c r="AL212" s="320">
        <v>11.832100000000001</v>
      </c>
      <c r="AM212" s="314">
        <v>0.40319899852735214</v>
      </c>
      <c r="AN212" s="314">
        <v>0.59680136197396094</v>
      </c>
      <c r="AO212" s="329"/>
      <c r="AP212" s="336"/>
    </row>
    <row r="213" spans="1:42" ht="11.45" customHeight="1">
      <c r="A213" s="663">
        <v>2004</v>
      </c>
      <c r="B213" s="873" t="s">
        <v>512</v>
      </c>
      <c r="C213" s="82" t="s">
        <v>462</v>
      </c>
      <c r="D213" s="82" t="s">
        <v>8</v>
      </c>
      <c r="E213" s="82" t="s">
        <v>189</v>
      </c>
      <c r="F213" s="506" t="s">
        <v>313</v>
      </c>
      <c r="G213" s="124">
        <v>11.774290000000001</v>
      </c>
      <c r="H213" s="125"/>
      <c r="I213" s="331">
        <v>11.096500000000001</v>
      </c>
      <c r="J213" s="315">
        <v>12.44261</v>
      </c>
      <c r="K213" s="314">
        <v>0.46790167390135629</v>
      </c>
      <c r="L213" s="314">
        <v>0.53209824116783255</v>
      </c>
      <c r="M213" s="329"/>
      <c r="N213" s="336"/>
      <c r="O213" s="125">
        <v>11.17398</v>
      </c>
      <c r="P213" s="332">
        <v>10.39226</v>
      </c>
      <c r="Q213" s="318">
        <v>11.96922</v>
      </c>
      <c r="R213" s="314">
        <v>0.46900450868893623</v>
      </c>
      <c r="S213" s="314">
        <v>0.53099575979194513</v>
      </c>
      <c r="T213" s="776"/>
      <c r="U213" s="82">
        <v>2004</v>
      </c>
      <c r="V213" s="87" t="s">
        <v>512</v>
      </c>
      <c r="W213" s="82" t="s">
        <v>462</v>
      </c>
      <c r="X213" s="82" t="s">
        <v>8</v>
      </c>
      <c r="Y213" s="82" t="s">
        <v>189</v>
      </c>
      <c r="Z213" s="506" t="s">
        <v>313</v>
      </c>
      <c r="AA213" s="124">
        <v>15.481809999999999</v>
      </c>
      <c r="AB213" s="125"/>
      <c r="AC213" s="324">
        <v>15.260249999999999</v>
      </c>
      <c r="AD213" s="320">
        <v>15.714</v>
      </c>
      <c r="AE213" s="314">
        <v>0.50438708393915177</v>
      </c>
      <c r="AF213" s="314">
        <v>0.49561278687698662</v>
      </c>
      <c r="AG213" s="329"/>
      <c r="AH213" s="335"/>
      <c r="AI213" s="124">
        <v>8.1795960000000001</v>
      </c>
      <c r="AJ213" s="125"/>
      <c r="AK213" s="324">
        <v>6.4337340000000003</v>
      </c>
      <c r="AL213" s="320">
        <v>9.5108370000000004</v>
      </c>
      <c r="AM213" s="314">
        <v>0.34028746652035136</v>
      </c>
      <c r="AN213" s="314">
        <v>0.65971253347964853</v>
      </c>
      <c r="AO213" s="329"/>
      <c r="AP213" s="336"/>
    </row>
    <row r="214" spans="1:42" ht="11.45" customHeight="1">
      <c r="A214" s="663">
        <v>1999</v>
      </c>
      <c r="B214" s="873" t="s">
        <v>512</v>
      </c>
      <c r="C214" s="82" t="s">
        <v>462</v>
      </c>
      <c r="D214" s="82" t="s">
        <v>10</v>
      </c>
      <c r="E214" s="82" t="s">
        <v>190</v>
      </c>
      <c r="F214" s="506" t="s">
        <v>313</v>
      </c>
      <c r="G214" s="124">
        <v>11.061769999999999</v>
      </c>
      <c r="H214" s="125"/>
      <c r="I214" s="331">
        <v>9.8841140000000003</v>
      </c>
      <c r="J214" s="315">
        <v>12.188129999999999</v>
      </c>
      <c r="K214" s="314">
        <v>0.43682358248273112</v>
      </c>
      <c r="L214" s="314">
        <v>0.56317623671437755</v>
      </c>
      <c r="M214" s="329"/>
      <c r="N214" s="336"/>
      <c r="O214" s="125">
        <v>9.7134280000000004</v>
      </c>
      <c r="P214" s="332">
        <v>8.5340670000000003</v>
      </c>
      <c r="Q214" s="318">
        <v>10.8573</v>
      </c>
      <c r="R214" s="314">
        <v>0.43258229741343635</v>
      </c>
      <c r="S214" s="314">
        <v>0.56741780553683008</v>
      </c>
      <c r="T214" s="776"/>
      <c r="U214" s="82">
        <v>1999</v>
      </c>
      <c r="V214" s="87" t="s">
        <v>512</v>
      </c>
      <c r="W214" s="82" t="s">
        <v>462</v>
      </c>
      <c r="X214" s="82" t="s">
        <v>10</v>
      </c>
      <c r="Y214" s="82" t="s">
        <v>190</v>
      </c>
      <c r="Z214" s="506" t="s">
        <v>313</v>
      </c>
      <c r="AA214" s="124">
        <v>12.194430000000001</v>
      </c>
      <c r="AB214" s="125"/>
      <c r="AC214" s="324">
        <v>12.912000000000001</v>
      </c>
      <c r="AD214" s="320">
        <v>11.4032</v>
      </c>
      <c r="AE214" s="314">
        <v>0.54714075217225344</v>
      </c>
      <c r="AF214" s="314">
        <v>0.45285949409171689</v>
      </c>
      <c r="AG214" s="329"/>
      <c r="AH214" s="335"/>
      <c r="AI214" s="124">
        <v>15.02472</v>
      </c>
      <c r="AJ214" s="125"/>
      <c r="AK214" s="324">
        <v>10.412940000000001</v>
      </c>
      <c r="AL214" s="320">
        <v>18.43411</v>
      </c>
      <c r="AM214" s="314">
        <v>0.29641803854360044</v>
      </c>
      <c r="AN214" s="314">
        <v>0.70358196145639951</v>
      </c>
      <c r="AO214" s="329"/>
      <c r="AP214" s="336"/>
    </row>
    <row r="215" spans="1:42" ht="11.45" customHeight="1">
      <c r="A215" s="663">
        <v>1993</v>
      </c>
      <c r="B215" s="873" t="s">
        <v>512</v>
      </c>
      <c r="C215" s="82" t="s">
        <v>462</v>
      </c>
      <c r="D215" s="82" t="s">
        <v>12</v>
      </c>
      <c r="E215" s="82" t="s">
        <v>191</v>
      </c>
      <c r="F215" s="506" t="s">
        <v>313</v>
      </c>
      <c r="G215" s="124">
        <v>13.71153</v>
      </c>
      <c r="H215" s="125"/>
      <c r="I215" s="331">
        <v>12.561870000000001</v>
      </c>
      <c r="J215" s="315">
        <v>14.84085</v>
      </c>
      <c r="K215" s="314">
        <v>0.45398668128210351</v>
      </c>
      <c r="L215" s="314">
        <v>0.54601368337450307</v>
      </c>
      <c r="M215" s="329"/>
      <c r="N215" s="336"/>
      <c r="O215" s="125">
        <v>12.5847</v>
      </c>
      <c r="P215" s="332">
        <v>11.83229</v>
      </c>
      <c r="Q215" s="318">
        <v>13.33405</v>
      </c>
      <c r="R215" s="314">
        <v>0.46914920498700802</v>
      </c>
      <c r="S215" s="314">
        <v>0.53085071555142349</v>
      </c>
      <c r="T215" s="776"/>
      <c r="U215" s="82">
        <v>1993</v>
      </c>
      <c r="V215" s="87" t="s">
        <v>512</v>
      </c>
      <c r="W215" s="82" t="s">
        <v>462</v>
      </c>
      <c r="X215" s="82" t="s">
        <v>12</v>
      </c>
      <c r="Y215" s="82" t="s">
        <v>191</v>
      </c>
      <c r="Z215" s="506" t="s">
        <v>313</v>
      </c>
      <c r="AA215" s="124">
        <v>12.888719999999999</v>
      </c>
      <c r="AB215" s="125"/>
      <c r="AC215" s="324">
        <v>12.24559</v>
      </c>
      <c r="AD215" s="320">
        <v>13.60153</v>
      </c>
      <c r="AE215" s="314">
        <v>0.49946581196581202</v>
      </c>
      <c r="AF215" s="314">
        <v>0.50053387768529378</v>
      </c>
      <c r="AG215" s="329"/>
      <c r="AH215" s="335"/>
      <c r="AI215" s="124">
        <v>21.365480000000002</v>
      </c>
      <c r="AJ215" s="125"/>
      <c r="AK215" s="324">
        <v>18.009080000000001</v>
      </c>
      <c r="AL215" s="320">
        <v>23.781030000000001</v>
      </c>
      <c r="AM215" s="314">
        <v>0.35275420912612304</v>
      </c>
      <c r="AN215" s="314">
        <v>0.64724593128729146</v>
      </c>
      <c r="AO215" s="329"/>
      <c r="AP215" s="336"/>
    </row>
    <row r="216" spans="1:42" ht="11.45" customHeight="1">
      <c r="A216" s="663">
        <v>1990</v>
      </c>
      <c r="B216" s="873" t="s">
        <v>512</v>
      </c>
      <c r="C216" s="82" t="s">
        <v>462</v>
      </c>
      <c r="D216" s="82" t="s">
        <v>14</v>
      </c>
      <c r="E216" s="82" t="s">
        <v>192</v>
      </c>
      <c r="F216" s="506" t="s">
        <v>313</v>
      </c>
      <c r="G216" s="124">
        <v>12.198320000000001</v>
      </c>
      <c r="H216" s="125"/>
      <c r="I216" s="331">
        <v>10.94309</v>
      </c>
      <c r="J216" s="315">
        <v>13.403639999999999</v>
      </c>
      <c r="K216" s="314">
        <v>0.43945059647558027</v>
      </c>
      <c r="L216" s="314">
        <v>0.56054956748142359</v>
      </c>
      <c r="M216" s="329"/>
      <c r="N216" s="336"/>
      <c r="O216" s="125">
        <v>10.11148</v>
      </c>
      <c r="P216" s="332">
        <v>8.8951030000000006</v>
      </c>
      <c r="Q216" s="318">
        <v>11.310129999999999</v>
      </c>
      <c r="R216" s="314">
        <v>0.43662134524322849</v>
      </c>
      <c r="S216" s="314">
        <v>0.56337905034673463</v>
      </c>
      <c r="T216" s="776"/>
      <c r="U216" s="82">
        <v>1990</v>
      </c>
      <c r="V216" s="87" t="s">
        <v>512</v>
      </c>
      <c r="W216" s="82" t="s">
        <v>462</v>
      </c>
      <c r="X216" s="82" t="s">
        <v>14</v>
      </c>
      <c r="Y216" s="82" t="s">
        <v>192</v>
      </c>
      <c r="Z216" s="506" t="s">
        <v>313</v>
      </c>
      <c r="AA216" s="124">
        <v>13.89385</v>
      </c>
      <c r="AB216" s="125"/>
      <c r="AC216" s="324">
        <v>14.48052</v>
      </c>
      <c r="AD216" s="320">
        <v>13.271100000000001</v>
      </c>
      <c r="AE216" s="314">
        <v>0.53666571900517135</v>
      </c>
      <c r="AF216" s="314">
        <v>0.46333464086628257</v>
      </c>
      <c r="AG216" s="329"/>
      <c r="AH216" s="335"/>
      <c r="AI216" s="124">
        <v>19.449449999999999</v>
      </c>
      <c r="AJ216" s="125"/>
      <c r="AK216" s="324">
        <v>14.74553</v>
      </c>
      <c r="AL216" s="320">
        <v>22.677050000000001</v>
      </c>
      <c r="AM216" s="314">
        <v>0.3085151508140333</v>
      </c>
      <c r="AN216" s="314">
        <v>0.69148484918596675</v>
      </c>
      <c r="AO216" s="329"/>
      <c r="AP216" s="336"/>
    </row>
    <row r="217" spans="1:42" ht="11.45" customHeight="1">
      <c r="A217" s="663">
        <v>1987</v>
      </c>
      <c r="B217" s="873" t="s">
        <v>512</v>
      </c>
      <c r="C217" s="82" t="s">
        <v>462</v>
      </c>
      <c r="D217" s="82" t="s">
        <v>16</v>
      </c>
      <c r="E217" s="82" t="s">
        <v>193</v>
      </c>
      <c r="F217" s="506" t="s">
        <v>313</v>
      </c>
      <c r="G217" s="124">
        <v>8.3071280000000005</v>
      </c>
      <c r="H217" s="125"/>
      <c r="I217" s="331">
        <v>8.4764389999999992</v>
      </c>
      <c r="J217" s="315">
        <v>8.5431749999999997</v>
      </c>
      <c r="K217" s="314">
        <v>0.3833212874533774</v>
      </c>
      <c r="L217" s="314">
        <v>0.42810619988039184</v>
      </c>
      <c r="M217" s="329">
        <f t="shared" si="18"/>
        <v>0.18857251266623076</v>
      </c>
      <c r="N217" s="336"/>
      <c r="O217" s="125">
        <v>8.8985090000000007</v>
      </c>
      <c r="P217" s="332">
        <v>8.6985720000000004</v>
      </c>
      <c r="Q217" s="318">
        <v>9.0818440000000002</v>
      </c>
      <c r="R217" s="314">
        <v>0.46759417785608803</v>
      </c>
      <c r="S217" s="314">
        <v>0.53240593452228901</v>
      </c>
      <c r="T217" s="776"/>
      <c r="U217" s="82">
        <v>1987</v>
      </c>
      <c r="V217" s="87" t="s">
        <v>512</v>
      </c>
      <c r="W217" s="82" t="s">
        <v>462</v>
      </c>
      <c r="X217" s="82" t="s">
        <v>16</v>
      </c>
      <c r="Y217" s="82" t="s">
        <v>193</v>
      </c>
      <c r="Z217" s="506" t="s">
        <v>313</v>
      </c>
      <c r="AA217" s="124">
        <v>6.6916320000000002</v>
      </c>
      <c r="AB217" s="125">
        <v>5.093877</v>
      </c>
      <c r="AC217" s="324">
        <v>5.9760239999999998</v>
      </c>
      <c r="AD217" s="320">
        <v>4.0379079999999998</v>
      </c>
      <c r="AE217" s="314">
        <v>0.63919780552219851</v>
      </c>
      <c r="AF217" s="314">
        <v>0.36080219447780149</v>
      </c>
      <c r="AG217" s="329"/>
      <c r="AH217" s="335">
        <f>AB217-AA217</f>
        <v>-1.5977550000000003</v>
      </c>
      <c r="AI217" s="124">
        <v>7.7908020000000002</v>
      </c>
      <c r="AJ217" s="125">
        <v>7.6214560000000002</v>
      </c>
      <c r="AK217" s="324">
        <v>8.4286619999999992</v>
      </c>
      <c r="AL217" s="320">
        <v>7.3238440000000002</v>
      </c>
      <c r="AM217" s="314">
        <v>0.16490103728211511</v>
      </c>
      <c r="AN217" s="314">
        <v>0.19572795539330018</v>
      </c>
      <c r="AO217" s="329">
        <f t="shared" si="19"/>
        <v>0.63937100732458474</v>
      </c>
      <c r="AP217" s="336">
        <f t="shared" si="20"/>
        <v>-0.169346</v>
      </c>
    </row>
    <row r="218" spans="1:42" ht="11.45" customHeight="1">
      <c r="A218" s="662">
        <v>1983</v>
      </c>
      <c r="B218" s="874" t="s">
        <v>512</v>
      </c>
      <c r="C218" s="121" t="s">
        <v>462</v>
      </c>
      <c r="D218" s="121" t="s">
        <v>16</v>
      </c>
      <c r="E218" s="121" t="s">
        <v>194</v>
      </c>
      <c r="F218" s="507" t="s">
        <v>313</v>
      </c>
      <c r="G218" s="337">
        <v>10.252470000000001</v>
      </c>
      <c r="H218" s="338"/>
      <c r="I218" s="339">
        <v>9.7194109999999991</v>
      </c>
      <c r="J218" s="340">
        <v>10.365170000000001</v>
      </c>
      <c r="K218" s="341">
        <v>0.27524655034347817</v>
      </c>
      <c r="L218" s="341">
        <v>0.34465460518294616</v>
      </c>
      <c r="M218" s="342">
        <f t="shared" si="18"/>
        <v>0.38009884447357567</v>
      </c>
      <c r="N218" s="343"/>
      <c r="O218" s="338">
        <v>9.3444599999999998</v>
      </c>
      <c r="P218" s="344">
        <v>9.1486529999999995</v>
      </c>
      <c r="Q218" s="345">
        <v>9.5160350000000005</v>
      </c>
      <c r="R218" s="341">
        <v>0.45723583813296864</v>
      </c>
      <c r="S218" s="341">
        <v>0.54276405485175183</v>
      </c>
      <c r="T218" s="795"/>
      <c r="U218" s="121">
        <v>1983</v>
      </c>
      <c r="V218" s="91" t="s">
        <v>512</v>
      </c>
      <c r="W218" s="121" t="s">
        <v>462</v>
      </c>
      <c r="X218" s="121" t="s">
        <v>16</v>
      </c>
      <c r="Y218" s="121" t="s">
        <v>194</v>
      </c>
      <c r="Z218" s="507" t="s">
        <v>313</v>
      </c>
      <c r="AA218" s="337">
        <v>7.206188</v>
      </c>
      <c r="AB218" s="338">
        <v>39.337249999999997</v>
      </c>
      <c r="AC218" s="346"/>
      <c r="AD218" s="347">
        <v>39.337249999999997</v>
      </c>
      <c r="AE218" s="341">
        <v>0</v>
      </c>
      <c r="AF218" s="341">
        <v>1</v>
      </c>
      <c r="AG218" s="342"/>
      <c r="AH218" s="809">
        <f>AB218-AA218</f>
        <v>32.131062</v>
      </c>
      <c r="AI218" s="337">
        <v>13.635109999999999</v>
      </c>
      <c r="AJ218" s="338">
        <v>11.246549999999999</v>
      </c>
      <c r="AK218" s="346">
        <v>12.86647</v>
      </c>
      <c r="AL218" s="347">
        <v>14.204370000000001</v>
      </c>
      <c r="AM218" s="341">
        <v>0.10769311477742065</v>
      </c>
      <c r="AN218" s="341">
        <v>0.16052922896354882</v>
      </c>
      <c r="AO218" s="342">
        <f t="shared" si="19"/>
        <v>0.73177765625903057</v>
      </c>
      <c r="AP218" s="343">
        <f t="shared" si="20"/>
        <v>-2.38856</v>
      </c>
    </row>
    <row r="219" spans="1:42" ht="11.45" customHeight="1">
      <c r="A219" s="301">
        <v>2013</v>
      </c>
      <c r="B219" s="873" t="s">
        <v>513</v>
      </c>
      <c r="C219" s="133" t="s">
        <v>463</v>
      </c>
      <c r="D219" s="133" t="s">
        <v>20</v>
      </c>
      <c r="E219" s="133" t="s">
        <v>195</v>
      </c>
      <c r="F219" s="583" t="s">
        <v>313</v>
      </c>
      <c r="G219" s="548">
        <v>13.590400000000001</v>
      </c>
      <c r="H219" s="549"/>
      <c r="I219" s="818">
        <v>12.07837</v>
      </c>
      <c r="J219" s="819">
        <v>15.11839</v>
      </c>
      <c r="K219" s="810">
        <v>0.4467030403814457</v>
      </c>
      <c r="L219" s="810">
        <v>0.5532969596185543</v>
      </c>
      <c r="M219" s="329"/>
      <c r="N219" s="336"/>
      <c r="O219" s="549">
        <v>13.68634</v>
      </c>
      <c r="P219" s="821">
        <v>13.08952</v>
      </c>
      <c r="Q219" s="822">
        <v>14.30875</v>
      </c>
      <c r="R219" s="810">
        <v>0.48823257350029298</v>
      </c>
      <c r="S219" s="810">
        <v>0.51176728036860109</v>
      </c>
      <c r="T219" s="776"/>
      <c r="U219" s="133">
        <v>2013</v>
      </c>
      <c r="V219" s="87" t="s">
        <v>513</v>
      </c>
      <c r="W219" s="133" t="s">
        <v>463</v>
      </c>
      <c r="X219" s="133" t="s">
        <v>20</v>
      </c>
      <c r="Y219" s="133" t="s">
        <v>195</v>
      </c>
      <c r="Z219" s="583" t="s">
        <v>313</v>
      </c>
      <c r="AA219" s="548">
        <v>12.77176</v>
      </c>
      <c r="AB219" s="549"/>
      <c r="AC219" s="335">
        <v>12.624230000000001</v>
      </c>
      <c r="AD219" s="336">
        <v>12.92704</v>
      </c>
      <c r="AE219" s="810">
        <v>0.50688057088451399</v>
      </c>
      <c r="AF219" s="810">
        <v>0.49311903762676401</v>
      </c>
      <c r="AG219" s="329"/>
      <c r="AH219" s="335"/>
      <c r="AI219" s="548">
        <v>14.386900000000001</v>
      </c>
      <c r="AJ219" s="549"/>
      <c r="AK219" s="335">
        <v>6.6298050000000002</v>
      </c>
      <c r="AL219" s="336">
        <v>20.893940000000001</v>
      </c>
      <c r="AM219" s="810">
        <v>0.21021874065990587</v>
      </c>
      <c r="AN219" s="810">
        <v>0.78978098130938568</v>
      </c>
      <c r="AO219" s="329"/>
      <c r="AP219" s="336"/>
    </row>
    <row r="220" spans="1:42" ht="11.45" customHeight="1">
      <c r="A220" s="301">
        <v>2010</v>
      </c>
      <c r="B220" s="873" t="s">
        <v>513</v>
      </c>
      <c r="C220" s="133" t="s">
        <v>463</v>
      </c>
      <c r="D220" s="133" t="s">
        <v>4</v>
      </c>
      <c r="E220" s="133" t="s">
        <v>196</v>
      </c>
      <c r="F220" s="583" t="s">
        <v>313</v>
      </c>
      <c r="G220" s="548">
        <v>12.87167</v>
      </c>
      <c r="H220" s="549"/>
      <c r="I220" s="818">
        <v>11.247400000000001</v>
      </c>
      <c r="J220" s="819">
        <v>14.505599999999999</v>
      </c>
      <c r="K220" s="810">
        <v>0.4381998606241459</v>
      </c>
      <c r="L220" s="810">
        <v>0.5618004501358409</v>
      </c>
      <c r="M220" s="329"/>
      <c r="N220" s="336"/>
      <c r="O220" s="549">
        <v>12.96612</v>
      </c>
      <c r="P220" s="821">
        <v>12.314959999999999</v>
      </c>
      <c r="Q220" s="822">
        <v>13.64254</v>
      </c>
      <c r="R220" s="810">
        <v>0.48392849981335978</v>
      </c>
      <c r="S220" s="810">
        <v>0.51607111456626964</v>
      </c>
      <c r="T220" s="776"/>
      <c r="U220" s="133">
        <v>2010</v>
      </c>
      <c r="V220" s="87" t="s">
        <v>513</v>
      </c>
      <c r="W220" s="133" t="s">
        <v>463</v>
      </c>
      <c r="X220" s="133" t="s">
        <v>4</v>
      </c>
      <c r="Y220" s="133" t="s">
        <v>732</v>
      </c>
      <c r="Z220" s="583" t="s">
        <v>313</v>
      </c>
      <c r="AA220" s="548">
        <v>10.456239999999999</v>
      </c>
      <c r="AB220" s="549"/>
      <c r="AC220" s="335">
        <v>10.34524</v>
      </c>
      <c r="AD220" s="336">
        <v>10.65314</v>
      </c>
      <c r="AE220" s="810">
        <v>0.50716216615386966</v>
      </c>
      <c r="AF220" s="810">
        <v>0.49283764327429097</v>
      </c>
      <c r="AG220" s="329"/>
      <c r="AH220" s="335"/>
      <c r="AI220" s="548">
        <v>16.185849999999999</v>
      </c>
      <c r="AJ220" s="549">
        <v>16.238299999999999</v>
      </c>
      <c r="AK220" s="335">
        <v>7.6153510000000004</v>
      </c>
      <c r="AL220" s="336">
        <v>23.180109999999999</v>
      </c>
      <c r="AM220" s="810">
        <v>0.20916044167184988</v>
      </c>
      <c r="AN220" s="810">
        <v>0.79084017415616181</v>
      </c>
      <c r="AO220" s="329"/>
      <c r="AP220" s="336">
        <f t="shared" si="20"/>
        <v>5.245000000000033E-2</v>
      </c>
    </row>
    <row r="221" spans="1:42" ht="11.45" customHeight="1">
      <c r="A221" s="301">
        <v>2007</v>
      </c>
      <c r="B221" s="873" t="s">
        <v>513</v>
      </c>
      <c r="C221" s="133" t="s">
        <v>463</v>
      </c>
      <c r="D221" s="133" t="s">
        <v>6</v>
      </c>
      <c r="E221" s="133" t="s">
        <v>197</v>
      </c>
      <c r="F221" s="583" t="s">
        <v>313</v>
      </c>
      <c r="G221" s="548">
        <v>13.01347</v>
      </c>
      <c r="H221" s="549"/>
      <c r="I221" s="818">
        <v>11.048579999999999</v>
      </c>
      <c r="J221" s="819">
        <v>14.976509999999999</v>
      </c>
      <c r="K221" s="810">
        <v>0.4243065838704051</v>
      </c>
      <c r="L221" s="810">
        <v>0.57569310875577384</v>
      </c>
      <c r="M221" s="329"/>
      <c r="N221" s="336"/>
      <c r="O221" s="549">
        <v>12.305999999999999</v>
      </c>
      <c r="P221" s="821">
        <v>11.403280000000001</v>
      </c>
      <c r="Q221" s="822">
        <v>13.240640000000001</v>
      </c>
      <c r="R221" s="810">
        <v>0.47136795059320657</v>
      </c>
      <c r="S221" s="810">
        <v>0.52863229319031368</v>
      </c>
      <c r="T221" s="776"/>
      <c r="U221" s="133">
        <v>2007</v>
      </c>
      <c r="V221" s="87" t="s">
        <v>513</v>
      </c>
      <c r="W221" s="133" t="s">
        <v>463</v>
      </c>
      <c r="X221" s="133" t="s">
        <v>6</v>
      </c>
      <c r="Y221" s="133" t="s">
        <v>197</v>
      </c>
      <c r="Z221" s="583" t="s">
        <v>313</v>
      </c>
      <c r="AA221" s="548">
        <v>10.263909999999999</v>
      </c>
      <c r="AB221" s="549"/>
      <c r="AC221" s="335">
        <v>10.209770000000001</v>
      </c>
      <c r="AD221" s="336">
        <v>10.38</v>
      </c>
      <c r="AE221" s="810">
        <v>0.50864193332763352</v>
      </c>
      <c r="AF221" s="810">
        <v>0.49135758089212578</v>
      </c>
      <c r="AG221" s="329"/>
      <c r="AH221" s="335"/>
      <c r="AI221" s="548">
        <v>20.644950000000001</v>
      </c>
      <c r="AJ221" s="549"/>
      <c r="AK221" s="335">
        <v>10.84488</v>
      </c>
      <c r="AL221" s="336">
        <v>28.36149</v>
      </c>
      <c r="AM221" s="810">
        <v>0.22991978221766626</v>
      </c>
      <c r="AN221" s="810">
        <v>0.77008055625398908</v>
      </c>
      <c r="AO221" s="329"/>
      <c r="AP221" s="336"/>
    </row>
    <row r="222" spans="1:42" ht="11.45" customHeight="1">
      <c r="A222" s="663">
        <v>2004</v>
      </c>
      <c r="B222" s="873" t="s">
        <v>513</v>
      </c>
      <c r="C222" s="82" t="s">
        <v>463</v>
      </c>
      <c r="D222" s="82" t="s">
        <v>8</v>
      </c>
      <c r="E222" s="82" t="s">
        <v>198</v>
      </c>
      <c r="F222" s="506" t="s">
        <v>313</v>
      </c>
      <c r="G222" s="548">
        <v>12.76868</v>
      </c>
      <c r="H222" s="549"/>
      <c r="I222" s="331">
        <v>11.08709</v>
      </c>
      <c r="J222" s="315">
        <v>14.440340000000001</v>
      </c>
      <c r="K222" s="810">
        <v>0.43286471271893412</v>
      </c>
      <c r="L222" s="810">
        <v>0.56713552223095887</v>
      </c>
      <c r="M222" s="329"/>
      <c r="N222" s="336"/>
      <c r="O222" s="549">
        <v>11.36978</v>
      </c>
      <c r="P222" s="332">
        <v>11.36612</v>
      </c>
      <c r="Q222" s="318">
        <v>11.37359</v>
      </c>
      <c r="R222" s="810">
        <v>0.50996466070583601</v>
      </c>
      <c r="S222" s="810">
        <v>0.49003525134171461</v>
      </c>
      <c r="T222" s="776"/>
      <c r="U222" s="82">
        <v>2004</v>
      </c>
      <c r="V222" s="87" t="s">
        <v>513</v>
      </c>
      <c r="W222" s="82" t="s">
        <v>463</v>
      </c>
      <c r="X222" s="82" t="s">
        <v>8</v>
      </c>
      <c r="Y222" s="82" t="s">
        <v>198</v>
      </c>
      <c r="Z222" s="506" t="s">
        <v>313</v>
      </c>
      <c r="AA222" s="548">
        <v>10.29965</v>
      </c>
      <c r="AB222" s="549"/>
      <c r="AC222" s="324">
        <v>10.24797</v>
      </c>
      <c r="AD222" s="320">
        <v>10.354279999999999</v>
      </c>
      <c r="AE222" s="810">
        <v>0.51128077167670749</v>
      </c>
      <c r="AF222" s="810">
        <v>0.48871913123261473</v>
      </c>
      <c r="AG222" s="329"/>
      <c r="AH222" s="335"/>
      <c r="AI222" s="548">
        <v>22.95778</v>
      </c>
      <c r="AJ222" s="549"/>
      <c r="AK222" s="324">
        <v>11.33563</v>
      </c>
      <c r="AL222" s="320">
        <v>31.462869999999999</v>
      </c>
      <c r="AM222" s="810">
        <v>0.20864608860264364</v>
      </c>
      <c r="AN222" s="810">
        <v>0.79135395495557492</v>
      </c>
      <c r="AO222" s="329"/>
      <c r="AP222" s="336"/>
    </row>
    <row r="223" spans="1:42" ht="11.45" customHeight="1">
      <c r="A223" s="663">
        <v>2000</v>
      </c>
      <c r="B223" s="873" t="s">
        <v>513</v>
      </c>
      <c r="C223" s="82" t="s">
        <v>463</v>
      </c>
      <c r="D223" s="82" t="s">
        <v>10</v>
      </c>
      <c r="E223" s="82" t="s">
        <v>199</v>
      </c>
      <c r="F223" s="506" t="s">
        <v>313</v>
      </c>
      <c r="G223" s="548">
        <v>12.28068</v>
      </c>
      <c r="H223" s="549"/>
      <c r="I223" s="331">
        <v>9.6126710000000006</v>
      </c>
      <c r="J223" s="315">
        <v>14.92445</v>
      </c>
      <c r="K223" s="810">
        <v>0.38958844298524187</v>
      </c>
      <c r="L223" s="810">
        <v>0.61041114987117973</v>
      </c>
      <c r="M223" s="329"/>
      <c r="N223" s="336"/>
      <c r="O223" s="549">
        <v>9.8819289999999995</v>
      </c>
      <c r="P223" s="332">
        <v>9.1606260000000006</v>
      </c>
      <c r="Q223" s="318">
        <v>10.632720000000001</v>
      </c>
      <c r="R223" s="810">
        <v>0.47278805585427702</v>
      </c>
      <c r="S223" s="810">
        <v>0.52721204534054034</v>
      </c>
      <c r="T223" s="776"/>
      <c r="U223" s="82">
        <v>2000</v>
      </c>
      <c r="V223" s="87" t="s">
        <v>513</v>
      </c>
      <c r="W223" s="82" t="s">
        <v>463</v>
      </c>
      <c r="X223" s="82" t="s">
        <v>10</v>
      </c>
      <c r="Y223" s="82" t="s">
        <v>199</v>
      </c>
      <c r="Z223" s="506" t="s">
        <v>313</v>
      </c>
      <c r="AA223" s="548">
        <v>7.804265</v>
      </c>
      <c r="AB223" s="549"/>
      <c r="AC223" s="324">
        <v>7.4741270000000002</v>
      </c>
      <c r="AD223" s="320">
        <v>8.1617519999999999</v>
      </c>
      <c r="AE223" s="810">
        <v>0.497894164280685</v>
      </c>
      <c r="AF223" s="810">
        <v>0.50210570758425044</v>
      </c>
      <c r="AG223" s="329"/>
      <c r="AH223" s="335"/>
      <c r="AI223" s="548">
        <v>28.889220000000002</v>
      </c>
      <c r="AJ223" s="549"/>
      <c r="AK223" s="324">
        <v>16.015640000000001</v>
      </c>
      <c r="AL223" s="320">
        <v>37.976260000000003</v>
      </c>
      <c r="AM223" s="810">
        <v>0.22939625922749038</v>
      </c>
      <c r="AN223" s="810">
        <v>0.77060370615752161</v>
      </c>
      <c r="AO223" s="329"/>
      <c r="AP223" s="336"/>
    </row>
    <row r="224" spans="1:42" ht="11.45" customHeight="1">
      <c r="A224" s="663">
        <v>1995</v>
      </c>
      <c r="B224" s="873" t="s">
        <v>513</v>
      </c>
      <c r="C224" s="82" t="s">
        <v>463</v>
      </c>
      <c r="D224" s="82" t="s">
        <v>12</v>
      </c>
      <c r="E224" s="82" t="s">
        <v>200</v>
      </c>
      <c r="F224" s="506" t="s">
        <v>313</v>
      </c>
      <c r="G224" s="548">
        <v>13.286060000000001</v>
      </c>
      <c r="H224" s="549"/>
      <c r="I224" s="331">
        <v>10.74357</v>
      </c>
      <c r="J224" s="315">
        <v>15.763159999999999</v>
      </c>
      <c r="K224" s="810">
        <v>0.39905013224387059</v>
      </c>
      <c r="L224" s="810">
        <v>0.60095001828984662</v>
      </c>
      <c r="M224" s="329"/>
      <c r="N224" s="336"/>
      <c r="O224" s="549">
        <v>10.30165</v>
      </c>
      <c r="P224" s="332">
        <v>9.3006620000000009</v>
      </c>
      <c r="Q224" s="318">
        <v>11.329219999999999</v>
      </c>
      <c r="R224" s="810">
        <v>0.45733236908650554</v>
      </c>
      <c r="S224" s="810">
        <v>0.54266763091349446</v>
      </c>
      <c r="T224" s="776"/>
      <c r="U224" s="82">
        <v>1995</v>
      </c>
      <c r="V224" s="87" t="s">
        <v>513</v>
      </c>
      <c r="W224" s="82" t="s">
        <v>463</v>
      </c>
      <c r="X224" s="82" t="s">
        <v>12</v>
      </c>
      <c r="Y224" s="82" t="s">
        <v>200</v>
      </c>
      <c r="Z224" s="506" t="s">
        <v>313</v>
      </c>
      <c r="AA224" s="548">
        <v>10.58905</v>
      </c>
      <c r="AB224" s="549"/>
      <c r="AC224" s="324">
        <v>11.2944</v>
      </c>
      <c r="AD224" s="320">
        <v>9.8464589999999994</v>
      </c>
      <c r="AE224" s="810">
        <v>0.54702546498505533</v>
      </c>
      <c r="AF224" s="810">
        <v>0.45297491276365676</v>
      </c>
      <c r="AG224" s="329"/>
      <c r="AH224" s="335"/>
      <c r="AI224" s="548">
        <v>28.672989999999999</v>
      </c>
      <c r="AJ224" s="549"/>
      <c r="AK224" s="324">
        <v>16.503350000000001</v>
      </c>
      <c r="AL224" s="320">
        <v>37.308280000000003</v>
      </c>
      <c r="AM224" s="810">
        <v>0.23889643179870673</v>
      </c>
      <c r="AN224" s="810">
        <v>0.76110339382115366</v>
      </c>
      <c r="AO224" s="329"/>
      <c r="AP224" s="336"/>
    </row>
    <row r="225" spans="1:42" ht="11.45" customHeight="1">
      <c r="A225" s="663">
        <v>1991</v>
      </c>
      <c r="B225" s="873" t="s">
        <v>513</v>
      </c>
      <c r="C225" s="82" t="s">
        <v>463</v>
      </c>
      <c r="D225" s="82" t="s">
        <v>14</v>
      </c>
      <c r="E225" s="82" t="s">
        <v>201</v>
      </c>
      <c r="F225" s="506" t="s">
        <v>313</v>
      </c>
      <c r="G225" s="548">
        <v>12.143230000000001</v>
      </c>
      <c r="H225" s="549"/>
      <c r="I225" s="331">
        <v>8.8851990000000001</v>
      </c>
      <c r="J225" s="315">
        <v>15.299379999999999</v>
      </c>
      <c r="K225" s="810">
        <v>0.36003937996727392</v>
      </c>
      <c r="L225" s="810">
        <v>0.63996029063107585</v>
      </c>
      <c r="M225" s="329"/>
      <c r="N225" s="336"/>
      <c r="O225" s="549">
        <v>8.5795480000000008</v>
      </c>
      <c r="P225" s="332">
        <v>6.7122539999999997</v>
      </c>
      <c r="Q225" s="318">
        <v>10.485469999999999</v>
      </c>
      <c r="R225" s="810">
        <v>0.39518235692602915</v>
      </c>
      <c r="S225" s="810">
        <v>0.60481764307397068</v>
      </c>
      <c r="T225" s="776"/>
      <c r="U225" s="82">
        <v>1991</v>
      </c>
      <c r="V225" s="87" t="s">
        <v>513</v>
      </c>
      <c r="W225" s="82" t="s">
        <v>463</v>
      </c>
      <c r="X225" s="82" t="s">
        <v>14</v>
      </c>
      <c r="Y225" s="82" t="s">
        <v>201</v>
      </c>
      <c r="Z225" s="506" t="s">
        <v>313</v>
      </c>
      <c r="AA225" s="548">
        <v>10.114280000000001</v>
      </c>
      <c r="AB225" s="549"/>
      <c r="AC225" s="324">
        <v>10.002689999999999</v>
      </c>
      <c r="AD225" s="320">
        <v>10.228389999999999</v>
      </c>
      <c r="AE225" s="810">
        <v>0.50000118644134828</v>
      </c>
      <c r="AF225" s="810">
        <v>0.49999891242876404</v>
      </c>
      <c r="AG225" s="329"/>
      <c r="AH225" s="335"/>
      <c r="AI225" s="548">
        <v>29.404489999999999</v>
      </c>
      <c r="AJ225" s="549"/>
      <c r="AK225" s="324">
        <v>17.260960000000001</v>
      </c>
      <c r="AL225" s="320">
        <v>38.183140000000002</v>
      </c>
      <c r="AM225" s="810">
        <v>0.24630435691964053</v>
      </c>
      <c r="AN225" s="810">
        <v>0.75369577911400609</v>
      </c>
      <c r="AO225" s="329"/>
      <c r="AP225" s="336"/>
    </row>
    <row r="226" spans="1:42" ht="11.45" customHeight="1">
      <c r="A226" s="663">
        <v>1986</v>
      </c>
      <c r="B226" s="873" t="s">
        <v>513</v>
      </c>
      <c r="C226" s="82" t="s">
        <v>463</v>
      </c>
      <c r="D226" s="82" t="s">
        <v>16</v>
      </c>
      <c r="E226" s="82" t="s">
        <v>202</v>
      </c>
      <c r="F226" s="506" t="s">
        <v>313</v>
      </c>
      <c r="G226" s="548">
        <v>12.80494</v>
      </c>
      <c r="H226" s="549"/>
      <c r="I226" s="331">
        <v>9.0832859999999993</v>
      </c>
      <c r="J226" s="315">
        <v>16.478349999999999</v>
      </c>
      <c r="K226" s="810">
        <v>0.34947043875254397</v>
      </c>
      <c r="L226" s="810">
        <v>0.64875376221989323</v>
      </c>
      <c r="M226" s="329"/>
      <c r="N226" s="336"/>
      <c r="O226" s="549">
        <v>7.9469190000000003</v>
      </c>
      <c r="P226" s="332">
        <v>6.0661370000000003</v>
      </c>
      <c r="Q226" s="318">
        <v>9.8871850000000006</v>
      </c>
      <c r="R226" s="810">
        <v>0.38760732303928097</v>
      </c>
      <c r="S226" s="810">
        <v>0.61239267696071897</v>
      </c>
      <c r="T226" s="776"/>
      <c r="U226" s="82">
        <v>1986</v>
      </c>
      <c r="V226" s="87" t="s">
        <v>513</v>
      </c>
      <c r="W226" s="82" t="s">
        <v>463</v>
      </c>
      <c r="X226" s="82" t="s">
        <v>16</v>
      </c>
      <c r="Y226" s="82" t="s">
        <v>202</v>
      </c>
      <c r="Z226" s="506" t="s">
        <v>313</v>
      </c>
      <c r="AA226" s="548">
        <v>8.2955839999999998</v>
      </c>
      <c r="AB226" s="549">
        <v>8.3903990000000004</v>
      </c>
      <c r="AC226" s="324">
        <v>8.0818539999999999</v>
      </c>
      <c r="AD226" s="320">
        <v>8.7180280000000003</v>
      </c>
      <c r="AE226" s="810">
        <v>0.49605936499563369</v>
      </c>
      <c r="AF226" s="810">
        <v>0.50394063500436626</v>
      </c>
      <c r="AG226" s="329"/>
      <c r="AH226" s="335">
        <f t="shared" ref="AH226:AH234" si="23">AB226-AA226</f>
        <v>9.4815000000000538E-2</v>
      </c>
      <c r="AI226" s="548">
        <v>38.798099999999998</v>
      </c>
      <c r="AJ226" s="549">
        <v>38.104759999999999</v>
      </c>
      <c r="AK226" s="324">
        <v>25.620799999999999</v>
      </c>
      <c r="AL226" s="320">
        <v>47.834780000000002</v>
      </c>
      <c r="AM226" s="810">
        <v>0.26936031089029294</v>
      </c>
      <c r="AN226" s="810">
        <v>0.72685197334926133</v>
      </c>
      <c r="AO226" s="329"/>
      <c r="AP226" s="336">
        <f t="shared" si="20"/>
        <v>-0.69333999999999918</v>
      </c>
    </row>
    <row r="227" spans="1:42" ht="11.45" customHeight="1">
      <c r="A227" s="662">
        <v>1979</v>
      </c>
      <c r="B227" s="874" t="s">
        <v>513</v>
      </c>
      <c r="C227" s="121" t="s">
        <v>463</v>
      </c>
      <c r="D227" s="121" t="s">
        <v>18</v>
      </c>
      <c r="E227" s="121" t="s">
        <v>203</v>
      </c>
      <c r="F227" s="507" t="s">
        <v>313</v>
      </c>
      <c r="G227" s="551">
        <v>12.0893</v>
      </c>
      <c r="H227" s="552"/>
      <c r="I227" s="339">
        <v>10.705399999999999</v>
      </c>
      <c r="J227" s="340">
        <v>16.555299999999999</v>
      </c>
      <c r="K227" s="811">
        <v>0.25709693696078351</v>
      </c>
      <c r="L227" s="811">
        <v>0.46537285037181642</v>
      </c>
      <c r="M227" s="342">
        <f t="shared" ref="M227:M291" si="24">1-SUM(K227:L227)</f>
        <v>0.27753021266740008</v>
      </c>
      <c r="N227" s="343"/>
      <c r="O227" s="552">
        <v>8.641356</v>
      </c>
      <c r="P227" s="344">
        <v>7.2549229999999998</v>
      </c>
      <c r="Q227" s="345">
        <v>9.8840579999999996</v>
      </c>
      <c r="R227" s="811">
        <v>0.3968305437248506</v>
      </c>
      <c r="S227" s="811">
        <v>0.6031694562751494</v>
      </c>
      <c r="T227" s="795"/>
      <c r="U227" s="121">
        <v>1979</v>
      </c>
      <c r="V227" s="91" t="s">
        <v>513</v>
      </c>
      <c r="W227" s="121" t="s">
        <v>463</v>
      </c>
      <c r="X227" s="121" t="s">
        <v>18</v>
      </c>
      <c r="Y227" s="121" t="s">
        <v>203</v>
      </c>
      <c r="Z227" s="507" t="s">
        <v>313</v>
      </c>
      <c r="AA227" s="551">
        <v>9.1046399999999998</v>
      </c>
      <c r="AB227" s="552">
        <v>77.704189999999997</v>
      </c>
      <c r="AC227" s="346">
        <v>74.937970000000007</v>
      </c>
      <c r="AD227" s="347">
        <v>79.920479999999998</v>
      </c>
      <c r="AE227" s="811">
        <v>0.42897725335017323</v>
      </c>
      <c r="AF227" s="811">
        <v>0.57102274664982677</v>
      </c>
      <c r="AG227" s="342"/>
      <c r="AH227" s="809">
        <f t="shared" si="23"/>
        <v>68.599549999999994</v>
      </c>
      <c r="AI227" s="551">
        <v>31.98293</v>
      </c>
      <c r="AJ227" s="552">
        <v>15.349489999999999</v>
      </c>
      <c r="AK227" s="346">
        <v>24.16189</v>
      </c>
      <c r="AL227" s="347">
        <v>37.619520000000001</v>
      </c>
      <c r="AM227" s="811">
        <v>0.18064639281174813</v>
      </c>
      <c r="AN227" s="811">
        <v>0.39026449738720964</v>
      </c>
      <c r="AO227" s="342">
        <f t="shared" si="19"/>
        <v>0.4290891098010422</v>
      </c>
      <c r="AP227" s="343">
        <f t="shared" ref="AP227:AP288" si="25">AJ227-AI227</f>
        <v>-16.63344</v>
      </c>
    </row>
    <row r="228" spans="1:42" ht="11.45" customHeight="1">
      <c r="A228" s="663">
        <v>2013</v>
      </c>
      <c r="B228" s="873" t="s">
        <v>517</v>
      </c>
      <c r="C228" s="82" t="s">
        <v>464</v>
      </c>
      <c r="D228" s="82" t="s">
        <v>20</v>
      </c>
      <c r="E228" s="82" t="s">
        <v>204</v>
      </c>
      <c r="F228" s="506" t="s">
        <v>313</v>
      </c>
      <c r="G228" s="124">
        <v>29.22672</v>
      </c>
      <c r="H228" s="125"/>
      <c r="I228" s="331">
        <v>28.847300000000001</v>
      </c>
      <c r="J228" s="315">
        <v>29.717289999999998</v>
      </c>
      <c r="K228" s="314">
        <v>0.4882980368648962</v>
      </c>
      <c r="L228" s="314">
        <v>0.5137606956921611</v>
      </c>
      <c r="M228" s="329"/>
      <c r="N228" s="336"/>
      <c r="O228" s="125">
        <v>22.835889999999999</v>
      </c>
      <c r="P228" s="332">
        <v>21.58867</v>
      </c>
      <c r="Q228" s="318">
        <v>24.006599999999999</v>
      </c>
      <c r="R228" s="314">
        <v>0.45773254294008253</v>
      </c>
      <c r="S228" s="314">
        <v>0.54226745705991752</v>
      </c>
      <c r="T228" s="776"/>
      <c r="U228" s="82">
        <v>2013</v>
      </c>
      <c r="V228" s="87" t="s">
        <v>517</v>
      </c>
      <c r="W228" s="82" t="s">
        <v>464</v>
      </c>
      <c r="X228" s="82" t="s">
        <v>20</v>
      </c>
      <c r="Y228" s="82" t="s">
        <v>204</v>
      </c>
      <c r="Z228" s="506" t="s">
        <v>313</v>
      </c>
      <c r="AA228" s="124">
        <v>39.063769999999998</v>
      </c>
      <c r="AB228" s="125">
        <v>39.203960000000002</v>
      </c>
      <c r="AC228" s="324">
        <v>38.918660000000003</v>
      </c>
      <c r="AD228" s="320">
        <v>39.509160000000001</v>
      </c>
      <c r="AE228" s="314">
        <v>0.51308490264758966</v>
      </c>
      <c r="AF228" s="314">
        <v>0.48691509735241023</v>
      </c>
      <c r="AG228" s="329"/>
      <c r="AH228" s="335">
        <f t="shared" si="23"/>
        <v>0.14019000000000403</v>
      </c>
      <c r="AI228" s="124">
        <v>31.092490000000002</v>
      </c>
      <c r="AJ228" s="125">
        <v>31.392099999999999</v>
      </c>
      <c r="AK228" s="324">
        <v>32.992449999999998</v>
      </c>
      <c r="AL228" s="320">
        <v>29.95177</v>
      </c>
      <c r="AM228" s="314">
        <v>0.49783353136617176</v>
      </c>
      <c r="AN228" s="314">
        <v>0.5021664686338283</v>
      </c>
      <c r="AO228" s="329"/>
      <c r="AP228" s="336">
        <f t="shared" si="25"/>
        <v>0.29960999999999771</v>
      </c>
    </row>
    <row r="229" spans="1:42" ht="11.45" customHeight="1">
      <c r="A229" s="663">
        <v>2010</v>
      </c>
      <c r="B229" s="873" t="s">
        <v>517</v>
      </c>
      <c r="C229" s="82" t="s">
        <v>464</v>
      </c>
      <c r="D229" s="82" t="s">
        <v>4</v>
      </c>
      <c r="E229" s="82" t="s">
        <v>205</v>
      </c>
      <c r="F229" s="506" t="s">
        <v>313</v>
      </c>
      <c r="G229" s="124">
        <v>28.383520000000001</v>
      </c>
      <c r="H229" s="125"/>
      <c r="I229" s="331">
        <v>28.4283</v>
      </c>
      <c r="J229" s="315">
        <v>28.49755</v>
      </c>
      <c r="K229" s="314">
        <v>0.49617383608516485</v>
      </c>
      <c r="L229" s="314">
        <v>0.50663483598933468</v>
      </c>
      <c r="M229" s="329"/>
      <c r="N229" s="336"/>
      <c r="O229" s="125">
        <v>22.54766</v>
      </c>
      <c r="P229" s="332">
        <v>21.789000000000001</v>
      </c>
      <c r="Q229" s="318">
        <v>23.27356</v>
      </c>
      <c r="R229" s="314">
        <v>0.47251821253291915</v>
      </c>
      <c r="S229" s="314">
        <v>0.52748134396207857</v>
      </c>
      <c r="T229" s="776"/>
      <c r="U229" s="82">
        <v>2010</v>
      </c>
      <c r="V229" s="87" t="s">
        <v>517</v>
      </c>
      <c r="W229" s="82" t="s">
        <v>464</v>
      </c>
      <c r="X229" s="82" t="s">
        <v>4</v>
      </c>
      <c r="Y229" s="82" t="s">
        <v>205</v>
      </c>
      <c r="Z229" s="506" t="s">
        <v>313</v>
      </c>
      <c r="AA229" s="124">
        <v>37.910490000000003</v>
      </c>
      <c r="AB229" s="125">
        <v>38.074649999999998</v>
      </c>
      <c r="AC229" s="324">
        <v>38.481879999999997</v>
      </c>
      <c r="AD229" s="320">
        <v>37.645319999999998</v>
      </c>
      <c r="AE229" s="314">
        <v>0.51869708585633756</v>
      </c>
      <c r="AF229" s="314">
        <v>0.48130291414366255</v>
      </c>
      <c r="AG229" s="329"/>
      <c r="AH229" s="335">
        <f t="shared" si="23"/>
        <v>0.16415999999999542</v>
      </c>
      <c r="AI229" s="124">
        <v>28.949909999999999</v>
      </c>
      <c r="AJ229" s="125">
        <v>29.177489999999999</v>
      </c>
      <c r="AK229" s="324">
        <v>30.31317</v>
      </c>
      <c r="AL229" s="320">
        <v>28.190079999999998</v>
      </c>
      <c r="AM229" s="314">
        <v>0.48318206946519388</v>
      </c>
      <c r="AN229" s="314">
        <v>0.51681793053480607</v>
      </c>
      <c r="AO229" s="329"/>
      <c r="AP229" s="336">
        <f t="shared" si="25"/>
        <v>0.22757999999999967</v>
      </c>
    </row>
    <row r="230" spans="1:42" ht="11.45" customHeight="1">
      <c r="A230" s="662">
        <v>2007</v>
      </c>
      <c r="B230" s="874" t="s">
        <v>517</v>
      </c>
      <c r="C230" s="121" t="s">
        <v>464</v>
      </c>
      <c r="D230" s="121" t="s">
        <v>6</v>
      </c>
      <c r="E230" s="121" t="s">
        <v>206</v>
      </c>
      <c r="F230" s="507" t="s">
        <v>313</v>
      </c>
      <c r="G230" s="337">
        <v>29.84638</v>
      </c>
      <c r="H230" s="338"/>
      <c r="I230" s="339">
        <v>30.12688</v>
      </c>
      <c r="J230" s="340">
        <v>29.81044</v>
      </c>
      <c r="K230" s="341">
        <v>0.50095354947568183</v>
      </c>
      <c r="L230" s="341">
        <v>0.50310389400657629</v>
      </c>
      <c r="M230" s="342"/>
      <c r="N230" s="343"/>
      <c r="O230" s="338">
        <v>23.900680000000001</v>
      </c>
      <c r="P230" s="344">
        <v>23.558599999999998</v>
      </c>
      <c r="Q230" s="345">
        <v>24.229150000000001</v>
      </c>
      <c r="R230" s="341">
        <v>0.48283019562623319</v>
      </c>
      <c r="S230" s="341">
        <v>0.51717022277190439</v>
      </c>
      <c r="T230" s="795"/>
      <c r="U230" s="121">
        <v>2007</v>
      </c>
      <c r="V230" s="91" t="s">
        <v>517</v>
      </c>
      <c r="W230" s="121" t="s">
        <v>464</v>
      </c>
      <c r="X230" s="121" t="s">
        <v>6</v>
      </c>
      <c r="Y230" s="121" t="s">
        <v>206</v>
      </c>
      <c r="Z230" s="507" t="s">
        <v>313</v>
      </c>
      <c r="AA230" s="337">
        <v>39.285919999999997</v>
      </c>
      <c r="AB230" s="338">
        <v>39.415950000000002</v>
      </c>
      <c r="AC230" s="346">
        <v>39.934350000000002</v>
      </c>
      <c r="AD230" s="347">
        <v>38.875799999999998</v>
      </c>
      <c r="AE230" s="341">
        <v>0.5169828457768999</v>
      </c>
      <c r="AF230" s="341">
        <v>0.48301715422309999</v>
      </c>
      <c r="AG230" s="342"/>
      <c r="AH230" s="809">
        <f t="shared" si="23"/>
        <v>0.13003000000000497</v>
      </c>
      <c r="AI230" s="337">
        <v>30.23387</v>
      </c>
      <c r="AJ230" s="338">
        <v>30.74831</v>
      </c>
      <c r="AK230" s="346">
        <v>31.054069999999999</v>
      </c>
      <c r="AL230" s="347">
        <v>30.467580000000002</v>
      </c>
      <c r="AM230" s="341">
        <v>0.4834304714633097</v>
      </c>
      <c r="AN230" s="341">
        <v>0.51656952853669025</v>
      </c>
      <c r="AO230" s="342"/>
      <c r="AP230" s="343">
        <f t="shared" si="25"/>
        <v>0.51444000000000045</v>
      </c>
    </row>
    <row r="231" spans="1:42" ht="11.45" customHeight="1">
      <c r="A231" s="659">
        <v>2016</v>
      </c>
      <c r="B231" s="875" t="s">
        <v>517</v>
      </c>
      <c r="C231" s="119" t="s">
        <v>633</v>
      </c>
      <c r="D231" s="119" t="s">
        <v>623</v>
      </c>
      <c r="E231" s="119" t="s">
        <v>625</v>
      </c>
      <c r="F231" s="119" t="s">
        <v>631</v>
      </c>
      <c r="G231" s="152">
        <v>28.452950000000001</v>
      </c>
      <c r="H231" s="153">
        <v>28.563559999999999</v>
      </c>
      <c r="I231" s="777">
        <v>28.441089999999999</v>
      </c>
      <c r="J231" s="778">
        <v>28.688099999999999</v>
      </c>
      <c r="K231" s="155">
        <v>0.50201550507009629</v>
      </c>
      <c r="L231" s="155">
        <v>0.49798449492990371</v>
      </c>
      <c r="M231" s="330"/>
      <c r="N231" s="321">
        <f>H231-G231</f>
        <v>0.11060999999999765</v>
      </c>
      <c r="O231" s="153">
        <v>23.712119999999999</v>
      </c>
      <c r="P231" s="780">
        <v>22.9758</v>
      </c>
      <c r="Q231" s="781">
        <v>24.43927</v>
      </c>
      <c r="R231" s="155">
        <v>0.48143523227783941</v>
      </c>
      <c r="S231" s="155">
        <v>0.51856476772216065</v>
      </c>
      <c r="T231" s="842"/>
      <c r="U231" s="653">
        <v>2016</v>
      </c>
      <c r="V231" s="90" t="s">
        <v>517</v>
      </c>
      <c r="W231" s="119" t="s">
        <v>633</v>
      </c>
      <c r="X231" s="119" t="s">
        <v>623</v>
      </c>
      <c r="Y231" s="119" t="s">
        <v>625</v>
      </c>
      <c r="Z231" s="119" t="s">
        <v>631</v>
      </c>
      <c r="AA231" s="152">
        <v>34.827710000000003</v>
      </c>
      <c r="AB231" s="153">
        <v>34.990920000000003</v>
      </c>
      <c r="AC231" s="782">
        <v>35.379429999999999</v>
      </c>
      <c r="AD231" s="783">
        <v>34.5685</v>
      </c>
      <c r="AE231" s="155">
        <v>0.52668435125455393</v>
      </c>
      <c r="AF231" s="155">
        <v>0.4733156487454459</v>
      </c>
      <c r="AG231" s="330"/>
      <c r="AH231" s="325">
        <f t="shared" si="23"/>
        <v>0.16320999999999941</v>
      </c>
      <c r="AI231" s="152">
        <v>35.51502</v>
      </c>
      <c r="AJ231" s="153">
        <v>35.70382</v>
      </c>
      <c r="AK231" s="782">
        <v>36.690489999999997</v>
      </c>
      <c r="AL231" s="783">
        <v>34.820810000000002</v>
      </c>
      <c r="AM231" s="155">
        <v>0.48533098139078673</v>
      </c>
      <c r="AN231" s="155">
        <v>0.51466901860921321</v>
      </c>
      <c r="AO231" s="330"/>
      <c r="AP231" s="321">
        <f t="shared" si="25"/>
        <v>0.18880000000000052</v>
      </c>
    </row>
    <row r="232" spans="1:42" ht="11.45" customHeight="1">
      <c r="A232" s="664">
        <v>2013</v>
      </c>
      <c r="B232" s="875" t="s">
        <v>517</v>
      </c>
      <c r="C232" s="119" t="s">
        <v>465</v>
      </c>
      <c r="D232" s="119" t="s">
        <v>20</v>
      </c>
      <c r="E232" s="119" t="s">
        <v>207</v>
      </c>
      <c r="F232" s="496" t="s">
        <v>401</v>
      </c>
      <c r="G232" s="152">
        <v>27.280930000000001</v>
      </c>
      <c r="H232" s="153"/>
      <c r="I232" s="777">
        <v>27.041830000000001</v>
      </c>
      <c r="J232" s="778">
        <v>27.682790000000001</v>
      </c>
      <c r="K232" s="155">
        <v>0.49954969588448772</v>
      </c>
      <c r="L232" s="155">
        <v>0.50249141418932264</v>
      </c>
      <c r="M232" s="330"/>
      <c r="N232" s="321"/>
      <c r="O232" s="153">
        <v>22.625499999999999</v>
      </c>
      <c r="P232" s="780">
        <v>22.105930000000001</v>
      </c>
      <c r="Q232" s="781">
        <v>23.13186</v>
      </c>
      <c r="R232" s="155">
        <v>0.48222934299794479</v>
      </c>
      <c r="S232" s="155">
        <v>0.51777065700205516</v>
      </c>
      <c r="T232" s="842"/>
      <c r="U232" s="119">
        <v>2013</v>
      </c>
      <c r="V232" s="90" t="s">
        <v>517</v>
      </c>
      <c r="W232" s="119" t="s">
        <v>465</v>
      </c>
      <c r="X232" s="119" t="s">
        <v>20</v>
      </c>
      <c r="Y232" s="119" t="s">
        <v>207</v>
      </c>
      <c r="Z232" s="496" t="s">
        <v>401</v>
      </c>
      <c r="AA232" s="152">
        <v>32.99935</v>
      </c>
      <c r="AB232" s="153">
        <v>33.13655</v>
      </c>
      <c r="AC232" s="782">
        <v>32.579929999999997</v>
      </c>
      <c r="AD232" s="783">
        <v>33.747680000000003</v>
      </c>
      <c r="AE232" s="155">
        <v>0.51454541888036021</v>
      </c>
      <c r="AF232" s="155">
        <v>0.48545488290120731</v>
      </c>
      <c r="AG232" s="330"/>
      <c r="AH232" s="325">
        <f t="shared" si="23"/>
        <v>0.13719999999999999</v>
      </c>
      <c r="AI232" s="152">
        <v>34.543059999999997</v>
      </c>
      <c r="AJ232" s="153"/>
      <c r="AK232" s="782">
        <v>35.775080000000003</v>
      </c>
      <c r="AL232" s="783">
        <v>33.385809999999999</v>
      </c>
      <c r="AM232" s="155">
        <v>0.49875435050758327</v>
      </c>
      <c r="AN232" s="155">
        <v>0.50124564949241657</v>
      </c>
      <c r="AO232" s="330"/>
      <c r="AP232" s="321"/>
    </row>
    <row r="233" spans="1:42" ht="11.45" customHeight="1">
      <c r="A233" s="664">
        <v>2010</v>
      </c>
      <c r="B233" s="875" t="s">
        <v>517</v>
      </c>
      <c r="C233" s="119" t="s">
        <v>465</v>
      </c>
      <c r="D233" s="119" t="s">
        <v>4</v>
      </c>
      <c r="E233" s="119" t="s">
        <v>208</v>
      </c>
      <c r="F233" s="496" t="s">
        <v>401</v>
      </c>
      <c r="G233" s="152">
        <v>29.02731</v>
      </c>
      <c r="H233" s="153">
        <v>28.738939999999999</v>
      </c>
      <c r="I233" s="777">
        <v>29.149000000000001</v>
      </c>
      <c r="J233" s="778">
        <v>29.12379</v>
      </c>
      <c r="K233" s="155">
        <v>0.5121465857822175</v>
      </c>
      <c r="L233" s="155">
        <v>0.50168760573632853</v>
      </c>
      <c r="M233" s="330">
        <f t="shared" si="24"/>
        <v>-1.3834191518546035E-2</v>
      </c>
      <c r="N233" s="321">
        <f>H233-G233</f>
        <v>-0.28837000000000046</v>
      </c>
      <c r="O233" s="153">
        <v>24.007760000000001</v>
      </c>
      <c r="P233" s="780">
        <v>23.865590000000001</v>
      </c>
      <c r="Q233" s="781">
        <v>24.15015</v>
      </c>
      <c r="R233" s="155">
        <v>0.4974345794859662</v>
      </c>
      <c r="S233" s="155">
        <v>0.50256542051403374</v>
      </c>
      <c r="T233" s="842"/>
      <c r="U233" s="119">
        <v>2010</v>
      </c>
      <c r="V233" s="90" t="s">
        <v>517</v>
      </c>
      <c r="W233" s="119" t="s">
        <v>465</v>
      </c>
      <c r="X233" s="119" t="s">
        <v>4</v>
      </c>
      <c r="Y233" s="119" t="s">
        <v>208</v>
      </c>
      <c r="Z233" s="496" t="s">
        <v>401</v>
      </c>
      <c r="AA233" s="152">
        <v>34.614220000000003</v>
      </c>
      <c r="AB233" s="153">
        <v>34.80874</v>
      </c>
      <c r="AC233" s="782">
        <v>35.005980000000001</v>
      </c>
      <c r="AD233" s="783">
        <v>34.598269999999999</v>
      </c>
      <c r="AE233" s="155">
        <v>0.51915610849459071</v>
      </c>
      <c r="AF233" s="155">
        <v>0.48084389150540929</v>
      </c>
      <c r="AG233" s="330"/>
      <c r="AH233" s="325">
        <f t="shared" si="23"/>
        <v>0.19451999999999714</v>
      </c>
      <c r="AI233" s="152">
        <v>36.497309999999999</v>
      </c>
      <c r="AJ233" s="153">
        <v>36.614789999999999</v>
      </c>
      <c r="AK233" s="782">
        <v>35.811030000000002</v>
      </c>
      <c r="AL233" s="783">
        <v>37.30836</v>
      </c>
      <c r="AM233" s="155">
        <v>0.45303660078345392</v>
      </c>
      <c r="AN233" s="155">
        <v>0.54696339921654613</v>
      </c>
      <c r="AO233" s="330"/>
      <c r="AP233" s="321">
        <f t="shared" si="25"/>
        <v>0.11748000000000047</v>
      </c>
    </row>
    <row r="234" spans="1:42" ht="11.45" customHeight="1">
      <c r="A234" s="659">
        <v>2007</v>
      </c>
      <c r="B234" s="875" t="s">
        <v>517</v>
      </c>
      <c r="C234" s="119" t="s">
        <v>633</v>
      </c>
      <c r="D234" s="119" t="s">
        <v>6</v>
      </c>
      <c r="E234" s="119" t="s">
        <v>626</v>
      </c>
      <c r="F234" s="119" t="s">
        <v>631</v>
      </c>
      <c r="G234" s="152">
        <v>26.979310000000002</v>
      </c>
      <c r="H234" s="153"/>
      <c r="I234" s="777">
        <v>27.145019999999999</v>
      </c>
      <c r="J234" s="778">
        <v>26.897459999999999</v>
      </c>
      <c r="K234" s="155">
        <v>0.50084564233289219</v>
      </c>
      <c r="L234" s="155">
        <v>0.49915435766710786</v>
      </c>
      <c r="M234" s="330"/>
      <c r="N234" s="321"/>
      <c r="O234" s="153">
        <v>22.040990000000001</v>
      </c>
      <c r="P234" s="780">
        <v>21.69539</v>
      </c>
      <c r="Q234" s="781">
        <v>22.37762</v>
      </c>
      <c r="R234" s="155">
        <v>0.48568371928847115</v>
      </c>
      <c r="S234" s="155">
        <v>0.51431673441165759</v>
      </c>
      <c r="T234" s="842"/>
      <c r="U234" s="653">
        <v>2007</v>
      </c>
      <c r="V234" s="90" t="s">
        <v>517</v>
      </c>
      <c r="W234" s="119" t="s">
        <v>633</v>
      </c>
      <c r="X234" s="119" t="s">
        <v>6</v>
      </c>
      <c r="Y234" s="119" t="s">
        <v>626</v>
      </c>
      <c r="Z234" s="119" t="s">
        <v>631</v>
      </c>
      <c r="AA234" s="152">
        <v>32.576749999999997</v>
      </c>
      <c r="AB234" s="153">
        <v>32.733820000000001</v>
      </c>
      <c r="AC234" s="782">
        <v>33.30556</v>
      </c>
      <c r="AD234" s="783">
        <v>32.134189999999997</v>
      </c>
      <c r="AE234" s="155">
        <v>0.52084358012599807</v>
      </c>
      <c r="AF234" s="155">
        <v>0.47915641987400187</v>
      </c>
      <c r="AG234" s="330"/>
      <c r="AH234" s="325">
        <f t="shared" si="23"/>
        <v>0.15707000000000448</v>
      </c>
      <c r="AI234" s="152">
        <v>31.065200000000001</v>
      </c>
      <c r="AJ234" s="153"/>
      <c r="AK234" s="782">
        <v>30.90766</v>
      </c>
      <c r="AL234" s="783">
        <v>31.193709999999999</v>
      </c>
      <c r="AM234" s="155">
        <v>0.4469930983866191</v>
      </c>
      <c r="AN234" s="155">
        <v>0.55300657970977163</v>
      </c>
      <c r="AO234" s="330"/>
      <c r="AP234" s="321"/>
    </row>
    <row r="235" spans="1:42" ht="11.45" customHeight="1">
      <c r="A235" s="656">
        <v>2004</v>
      </c>
      <c r="B235" s="873" t="s">
        <v>517</v>
      </c>
      <c r="C235" s="82" t="s">
        <v>633</v>
      </c>
      <c r="D235" s="82" t="s">
        <v>8</v>
      </c>
      <c r="E235" s="82" t="s">
        <v>627</v>
      </c>
      <c r="F235" s="506" t="s">
        <v>636</v>
      </c>
      <c r="G235" s="124">
        <v>25.828690000000002</v>
      </c>
      <c r="H235" s="125">
        <v>25.78201</v>
      </c>
      <c r="I235" s="331">
        <v>25.728809999999999</v>
      </c>
      <c r="J235" s="315">
        <v>25.835719999999998</v>
      </c>
      <c r="K235" s="314">
        <v>0.50138449252017203</v>
      </c>
      <c r="L235" s="314">
        <v>0.49861550747982797</v>
      </c>
      <c r="M235" s="329"/>
      <c r="N235" s="336">
        <f>H235-G235</f>
        <v>-4.6680000000002053E-2</v>
      </c>
      <c r="O235" s="125">
        <v>21.343299999999999</v>
      </c>
      <c r="P235" s="332">
        <v>21.515260000000001</v>
      </c>
      <c r="Q235" s="318">
        <v>21.174209999999999</v>
      </c>
      <c r="R235" s="314">
        <v>0.49979946868572339</v>
      </c>
      <c r="S235" s="314">
        <v>0.5002009998453848</v>
      </c>
      <c r="T235" s="776"/>
      <c r="U235" s="651">
        <v>2004</v>
      </c>
      <c r="V235" s="87" t="s">
        <v>517</v>
      </c>
      <c r="W235" s="82" t="s">
        <v>633</v>
      </c>
      <c r="X235" s="82" t="s">
        <v>8</v>
      </c>
      <c r="Y235" s="82" t="s">
        <v>627</v>
      </c>
      <c r="Z235" s="506" t="s">
        <v>636</v>
      </c>
      <c r="AA235" s="124">
        <v>30.180060000000001</v>
      </c>
      <c r="AB235" s="125"/>
      <c r="AC235" s="324">
        <v>29.93075</v>
      </c>
      <c r="AD235" s="320">
        <v>30.464099999999998</v>
      </c>
      <c r="AE235" s="314">
        <v>0.51140796694424029</v>
      </c>
      <c r="AF235" s="314">
        <v>0.48859203305575971</v>
      </c>
      <c r="AG235" s="329"/>
      <c r="AH235" s="335"/>
      <c r="AI235" s="124">
        <v>33.355289999999997</v>
      </c>
      <c r="AJ235" s="125">
        <v>33.511690000000002</v>
      </c>
      <c r="AK235" s="324">
        <v>31.9438</v>
      </c>
      <c r="AL235" s="320">
        <v>34.816960000000002</v>
      </c>
      <c r="AM235" s="314">
        <v>0.43304112684260326</v>
      </c>
      <c r="AN235" s="314">
        <v>0.56695857475406342</v>
      </c>
      <c r="AO235" s="329"/>
      <c r="AP235" s="336">
        <f t="shared" si="25"/>
        <v>0.15640000000000498</v>
      </c>
    </row>
    <row r="236" spans="1:42" ht="11.45" customHeight="1">
      <c r="A236" s="660">
        <v>2000</v>
      </c>
      <c r="B236" s="876" t="s">
        <v>517</v>
      </c>
      <c r="C236" s="158" t="s">
        <v>633</v>
      </c>
      <c r="D236" s="158" t="s">
        <v>10</v>
      </c>
      <c r="E236" s="158" t="s">
        <v>628</v>
      </c>
      <c r="F236" s="158" t="s">
        <v>631</v>
      </c>
      <c r="G236" s="159">
        <v>30.163150000000002</v>
      </c>
      <c r="H236" s="160">
        <v>30.08455</v>
      </c>
      <c r="I236" s="802">
        <v>31.096520000000002</v>
      </c>
      <c r="J236" s="803">
        <v>29.0947</v>
      </c>
      <c r="K236" s="162">
        <v>0.51111151737353555</v>
      </c>
      <c r="L236" s="162">
        <v>0.48888881502299353</v>
      </c>
      <c r="M236" s="354"/>
      <c r="N236" s="355">
        <f>H236-G236</f>
        <v>-7.8600000000001558E-2</v>
      </c>
      <c r="O236" s="160">
        <v>24.642289999999999</v>
      </c>
      <c r="P236" s="805">
        <v>25.092790000000001</v>
      </c>
      <c r="Q236" s="806">
        <v>24.209309999999999</v>
      </c>
      <c r="R236" s="162">
        <v>0.49904087647698331</v>
      </c>
      <c r="S236" s="162">
        <v>0.50095871771657585</v>
      </c>
      <c r="T236" s="843"/>
      <c r="U236" s="838">
        <v>2000</v>
      </c>
      <c r="V236" s="101" t="s">
        <v>517</v>
      </c>
      <c r="W236" s="158" t="s">
        <v>633</v>
      </c>
      <c r="X236" s="158" t="s">
        <v>10</v>
      </c>
      <c r="Y236" s="158" t="s">
        <v>628</v>
      </c>
      <c r="Z236" s="158" t="s">
        <v>631</v>
      </c>
      <c r="AA236" s="159">
        <v>36.011249999999997</v>
      </c>
      <c r="AB236" s="160"/>
      <c r="AC236" s="807">
        <v>37.533299999999997</v>
      </c>
      <c r="AD236" s="808">
        <v>34.491999999999997</v>
      </c>
      <c r="AE236" s="162">
        <v>0.5250643378194233</v>
      </c>
      <c r="AF236" s="162">
        <v>0.4749356621805767</v>
      </c>
      <c r="AG236" s="354"/>
      <c r="AH236" s="358"/>
      <c r="AI236" s="159">
        <v>30.485150000000001</v>
      </c>
      <c r="AJ236" s="160">
        <v>30.597359999999998</v>
      </c>
      <c r="AK236" s="807">
        <v>31.0989</v>
      </c>
      <c r="AL236" s="808">
        <v>30.17868</v>
      </c>
      <c r="AM236" s="162">
        <v>0.46243237978701435</v>
      </c>
      <c r="AN236" s="162">
        <v>0.53756762021298565</v>
      </c>
      <c r="AO236" s="354"/>
      <c r="AP236" s="355">
        <f t="shared" si="25"/>
        <v>0.11220999999999748</v>
      </c>
    </row>
    <row r="237" spans="1:42" ht="11.45" customHeight="1">
      <c r="A237" s="663">
        <v>2013</v>
      </c>
      <c r="B237" s="873" t="s">
        <v>517</v>
      </c>
      <c r="C237" s="82" t="s">
        <v>466</v>
      </c>
      <c r="D237" s="82" t="s">
        <v>20</v>
      </c>
      <c r="E237" s="82" t="s">
        <v>209</v>
      </c>
      <c r="F237" s="506" t="s">
        <v>313</v>
      </c>
      <c r="G237" s="124">
        <v>29.864940000000001</v>
      </c>
      <c r="H237" s="125"/>
      <c r="I237" s="331">
        <v>29.214960000000001</v>
      </c>
      <c r="J237" s="315">
        <v>30.53511</v>
      </c>
      <c r="K237" s="314">
        <v>0.48203713116450259</v>
      </c>
      <c r="L237" s="314">
        <v>0.51862083098107681</v>
      </c>
      <c r="M237" s="329"/>
      <c r="N237" s="336"/>
      <c r="O237" s="125">
        <v>24.461179999999999</v>
      </c>
      <c r="P237" s="332">
        <v>23.300190000000001</v>
      </c>
      <c r="Q237" s="318">
        <v>25.55585</v>
      </c>
      <c r="R237" s="314">
        <v>0.46226878670611965</v>
      </c>
      <c r="S237" s="314">
        <v>0.53773121329388041</v>
      </c>
      <c r="T237" s="776"/>
      <c r="U237" s="82">
        <v>2013</v>
      </c>
      <c r="V237" s="87" t="s">
        <v>517</v>
      </c>
      <c r="W237" s="82" t="s">
        <v>466</v>
      </c>
      <c r="X237" s="82" t="s">
        <v>20</v>
      </c>
      <c r="Y237" s="82" t="s">
        <v>209</v>
      </c>
      <c r="Z237" s="506" t="s">
        <v>313</v>
      </c>
      <c r="AA237" s="124">
        <v>35.954279999999997</v>
      </c>
      <c r="AB237" s="125"/>
      <c r="AC237" s="324">
        <v>36.036670000000001</v>
      </c>
      <c r="AD237" s="320">
        <v>35.987209999999997</v>
      </c>
      <c r="AE237" s="314">
        <v>0.51299587893893717</v>
      </c>
      <c r="AF237" s="314">
        <v>0.48700384338024205</v>
      </c>
      <c r="AG237" s="329"/>
      <c r="AH237" s="335"/>
      <c r="AI237" s="124">
        <v>41.93</v>
      </c>
      <c r="AJ237" s="125">
        <v>41.982140000000001</v>
      </c>
      <c r="AK237" s="324">
        <v>41.013579999999997</v>
      </c>
      <c r="AL237" s="320">
        <v>42.846029999999999</v>
      </c>
      <c r="AM237" s="314">
        <v>0.46056465916220563</v>
      </c>
      <c r="AN237" s="314">
        <v>0.53943534083779432</v>
      </c>
      <c r="AO237" s="329"/>
      <c r="AP237" s="336">
        <f t="shared" si="25"/>
        <v>5.2140000000001407E-2</v>
      </c>
    </row>
    <row r="238" spans="1:42" ht="11.45" customHeight="1">
      <c r="A238" s="663">
        <v>2010</v>
      </c>
      <c r="B238" s="873" t="s">
        <v>517</v>
      </c>
      <c r="C238" s="82" t="s">
        <v>466</v>
      </c>
      <c r="D238" s="82" t="s">
        <v>4</v>
      </c>
      <c r="E238" s="82" t="s">
        <v>210</v>
      </c>
      <c r="F238" s="506" t="s">
        <v>313</v>
      </c>
      <c r="G238" s="124">
        <v>30.354700000000001</v>
      </c>
      <c r="H238" s="125"/>
      <c r="I238" s="331">
        <v>29.59918</v>
      </c>
      <c r="J238" s="315">
        <v>31.24812</v>
      </c>
      <c r="K238" s="314">
        <v>0.4776986759875736</v>
      </c>
      <c r="L238" s="314">
        <v>0.52512197452124387</v>
      </c>
      <c r="M238" s="329"/>
      <c r="N238" s="336"/>
      <c r="O238" s="125">
        <v>25.151689999999999</v>
      </c>
      <c r="P238" s="332">
        <v>24.226369999999999</v>
      </c>
      <c r="Q238" s="318">
        <v>26.019130000000001</v>
      </c>
      <c r="R238" s="314">
        <v>0.46605774800818556</v>
      </c>
      <c r="S238" s="314">
        <v>0.53394225199181455</v>
      </c>
      <c r="T238" s="776"/>
      <c r="U238" s="82">
        <v>2010</v>
      </c>
      <c r="V238" s="87" t="s">
        <v>517</v>
      </c>
      <c r="W238" s="82" t="s">
        <v>466</v>
      </c>
      <c r="X238" s="82" t="s">
        <v>4</v>
      </c>
      <c r="Y238" s="82" t="s">
        <v>210</v>
      </c>
      <c r="Z238" s="506" t="s">
        <v>313</v>
      </c>
      <c r="AA238" s="124">
        <v>36.65981</v>
      </c>
      <c r="AB238" s="125">
        <v>36.798160000000003</v>
      </c>
      <c r="AC238" s="324">
        <v>36.2196</v>
      </c>
      <c r="AD238" s="320">
        <v>37.389319999999998</v>
      </c>
      <c r="AE238" s="314">
        <v>0.49743981764305606</v>
      </c>
      <c r="AF238" s="314">
        <v>0.50256018235694389</v>
      </c>
      <c r="AG238" s="329"/>
      <c r="AH238" s="335">
        <f>AB238-AA238</f>
        <v>0.13835000000000264</v>
      </c>
      <c r="AI238" s="124">
        <v>39.516170000000002</v>
      </c>
      <c r="AJ238" s="125">
        <v>39.65663</v>
      </c>
      <c r="AK238" s="324">
        <v>37.366990000000001</v>
      </c>
      <c r="AL238" s="320">
        <v>41.659140000000001</v>
      </c>
      <c r="AM238" s="314">
        <v>0.43961501519418067</v>
      </c>
      <c r="AN238" s="314">
        <v>0.56038498480581933</v>
      </c>
      <c r="AO238" s="329"/>
      <c r="AP238" s="336">
        <f t="shared" si="25"/>
        <v>0.14045999999999736</v>
      </c>
    </row>
    <row r="239" spans="1:42" ht="11.45" customHeight="1">
      <c r="A239" s="663">
        <v>2007</v>
      </c>
      <c r="B239" s="873" t="s">
        <v>517</v>
      </c>
      <c r="C239" s="82" t="s">
        <v>466</v>
      </c>
      <c r="D239" s="82" t="s">
        <v>6</v>
      </c>
      <c r="E239" s="82" t="s">
        <v>211</v>
      </c>
      <c r="F239" s="506" t="s">
        <v>313</v>
      </c>
      <c r="G239" s="124">
        <v>32.078980000000001</v>
      </c>
      <c r="H239" s="125"/>
      <c r="I239" s="331">
        <v>31.829059999999998</v>
      </c>
      <c r="J239" s="315">
        <v>32.260069999999999</v>
      </c>
      <c r="K239" s="314">
        <v>0.48703574739595829</v>
      </c>
      <c r="L239" s="314">
        <v>0.51201409770510165</v>
      </c>
      <c r="M239" s="329"/>
      <c r="N239" s="336"/>
      <c r="O239" s="125">
        <v>26.317029999999999</v>
      </c>
      <c r="P239" s="332">
        <v>25.898150000000001</v>
      </c>
      <c r="Q239" s="318">
        <v>26.711010000000002</v>
      </c>
      <c r="R239" s="314">
        <v>0.47697289549770627</v>
      </c>
      <c r="S239" s="314">
        <v>0.52302748448438141</v>
      </c>
      <c r="T239" s="776"/>
      <c r="U239" s="82">
        <v>2007</v>
      </c>
      <c r="V239" s="87" t="s">
        <v>517</v>
      </c>
      <c r="W239" s="82" t="s">
        <v>466</v>
      </c>
      <c r="X239" s="82" t="s">
        <v>6</v>
      </c>
      <c r="Y239" s="82" t="s">
        <v>211</v>
      </c>
      <c r="Z239" s="506" t="s">
        <v>313</v>
      </c>
      <c r="AA239" s="124">
        <v>39.771949999999997</v>
      </c>
      <c r="AB239" s="125"/>
      <c r="AC239" s="324">
        <v>39.79269</v>
      </c>
      <c r="AD239" s="320">
        <v>39.905029999999996</v>
      </c>
      <c r="AE239" s="314">
        <v>0.50535683185530689</v>
      </c>
      <c r="AF239" s="314">
        <v>0.49464316814469317</v>
      </c>
      <c r="AG239" s="329"/>
      <c r="AH239" s="335"/>
      <c r="AI239" s="124">
        <v>36.426020000000001</v>
      </c>
      <c r="AJ239" s="125"/>
      <c r="AK239" s="324">
        <v>35.355559999999997</v>
      </c>
      <c r="AL239" s="320">
        <v>37.401649999999997</v>
      </c>
      <c r="AM239" s="314">
        <v>0.44822129465073113</v>
      </c>
      <c r="AN239" s="314">
        <v>0.55177870534926887</v>
      </c>
      <c r="AO239" s="329"/>
      <c r="AP239" s="336"/>
    </row>
    <row r="240" spans="1:42" ht="11.45" customHeight="1">
      <c r="A240" s="662">
        <v>2004</v>
      </c>
      <c r="B240" s="874" t="s">
        <v>517</v>
      </c>
      <c r="C240" s="121" t="s">
        <v>466</v>
      </c>
      <c r="D240" s="121" t="s">
        <v>8</v>
      </c>
      <c r="E240" s="121" t="s">
        <v>212</v>
      </c>
      <c r="F240" s="507" t="s">
        <v>313</v>
      </c>
      <c r="G240" s="337">
        <v>33.33437</v>
      </c>
      <c r="H240" s="338"/>
      <c r="I240" s="339">
        <v>33.290010000000002</v>
      </c>
      <c r="J240" s="340">
        <v>33.276490000000003</v>
      </c>
      <c r="K240" s="341">
        <v>0.49333645723618003</v>
      </c>
      <c r="L240" s="341">
        <v>0.50512759053193446</v>
      </c>
      <c r="M240" s="342"/>
      <c r="N240" s="343"/>
      <c r="O240" s="338">
        <v>27.96407</v>
      </c>
      <c r="P240" s="344">
        <v>27.963159999999998</v>
      </c>
      <c r="Q240" s="345">
        <v>27.964939999999999</v>
      </c>
      <c r="R240" s="341">
        <v>0.48936724875885373</v>
      </c>
      <c r="S240" s="341">
        <v>0.51063275124114627</v>
      </c>
      <c r="T240" s="795"/>
      <c r="U240" s="121">
        <v>2004</v>
      </c>
      <c r="V240" s="91" t="s">
        <v>517</v>
      </c>
      <c r="W240" s="121" t="s">
        <v>466</v>
      </c>
      <c r="X240" s="121" t="s">
        <v>8</v>
      </c>
      <c r="Y240" s="121" t="s">
        <v>212</v>
      </c>
      <c r="Z240" s="507" t="s">
        <v>313</v>
      </c>
      <c r="AA240" s="337">
        <v>39.662030000000001</v>
      </c>
      <c r="AB240" s="338"/>
      <c r="AC240" s="346">
        <v>39.810569999999998</v>
      </c>
      <c r="AD240" s="347">
        <v>39.627890000000001</v>
      </c>
      <c r="AE240" s="341">
        <v>0.50519297975300581</v>
      </c>
      <c r="AF240" s="341">
        <v>0.49480702024699408</v>
      </c>
      <c r="AG240" s="342"/>
      <c r="AH240" s="809"/>
      <c r="AI240" s="337">
        <v>38.983840000000001</v>
      </c>
      <c r="AJ240" s="338">
        <v>39.095149999999997</v>
      </c>
      <c r="AK240" s="346">
        <v>37.715850000000003</v>
      </c>
      <c r="AL240" s="347">
        <v>40.335819999999998</v>
      </c>
      <c r="AM240" s="341">
        <v>0.4568364618117593</v>
      </c>
      <c r="AN240" s="341">
        <v>0.54316353818824081</v>
      </c>
      <c r="AO240" s="342"/>
      <c r="AP240" s="343">
        <f t="shared" si="25"/>
        <v>0.11130999999999602</v>
      </c>
    </row>
    <row r="241" spans="1:42" ht="11.45" customHeight="1">
      <c r="A241" s="661">
        <v>2016</v>
      </c>
      <c r="B241" s="872" t="s">
        <v>518</v>
      </c>
      <c r="C241" s="116" t="s">
        <v>467</v>
      </c>
      <c r="D241" s="116" t="s">
        <v>623</v>
      </c>
      <c r="E241" s="116" t="s">
        <v>713</v>
      </c>
      <c r="F241" s="505" t="s">
        <v>402</v>
      </c>
      <c r="G241" s="513">
        <v>14.4529</v>
      </c>
      <c r="H241" s="514"/>
      <c r="I241" s="766">
        <v>13.861980000000001</v>
      </c>
      <c r="J241" s="767">
        <v>14.9871</v>
      </c>
      <c r="K241" s="517">
        <v>0.45538020000000001</v>
      </c>
      <c r="L241" s="517">
        <v>0.54461990000000005</v>
      </c>
      <c r="M241" s="769"/>
      <c r="N241" s="336"/>
      <c r="O241" s="513">
        <v>14.25742</v>
      </c>
      <c r="P241" s="770">
        <v>14.32898</v>
      </c>
      <c r="Q241" s="771">
        <v>14.19055</v>
      </c>
      <c r="R241" s="517">
        <v>0.48548809999999998</v>
      </c>
      <c r="S241" s="517">
        <v>0.51451179999999996</v>
      </c>
      <c r="T241" s="769"/>
      <c r="U241" s="661">
        <v>2016</v>
      </c>
      <c r="V241" s="359" t="s">
        <v>518</v>
      </c>
      <c r="W241" s="116" t="s">
        <v>467</v>
      </c>
      <c r="X241" s="116" t="s">
        <v>623</v>
      </c>
      <c r="Y241" s="116" t="s">
        <v>713</v>
      </c>
      <c r="Z241" s="505" t="s">
        <v>402</v>
      </c>
      <c r="AA241" s="513">
        <v>14.77675</v>
      </c>
      <c r="AB241" s="514"/>
      <c r="AC241" s="772">
        <v>14.53384</v>
      </c>
      <c r="AD241" s="773">
        <v>15.033799999999999</v>
      </c>
      <c r="AE241" s="517">
        <v>0.50568999999999997</v>
      </c>
      <c r="AF241" s="517">
        <v>0.49431000000000003</v>
      </c>
      <c r="AG241" s="769">
        <f t="shared" ref="AG241:AG249" si="26">1-SUM(AE241:AF241)</f>
        <v>0</v>
      </c>
      <c r="AH241" s="335"/>
      <c r="AI241" s="513">
        <v>14.743790000000001</v>
      </c>
      <c r="AJ241" s="514"/>
      <c r="AK241" s="772">
        <v>10.21813</v>
      </c>
      <c r="AL241" s="773">
        <v>17.56523</v>
      </c>
      <c r="AM241" s="517">
        <v>0.2661442</v>
      </c>
      <c r="AN241" s="517">
        <v>0.73385579999999995</v>
      </c>
      <c r="AO241" s="769"/>
      <c r="AP241" s="336"/>
    </row>
    <row r="242" spans="1:42" ht="11.45" customHeight="1">
      <c r="A242" s="663">
        <v>2013</v>
      </c>
      <c r="B242" s="873" t="s">
        <v>518</v>
      </c>
      <c r="C242" s="82" t="s">
        <v>467</v>
      </c>
      <c r="D242" s="82" t="s">
        <v>20</v>
      </c>
      <c r="E242" s="82" t="s">
        <v>213</v>
      </c>
      <c r="F242" s="506" t="s">
        <v>402</v>
      </c>
      <c r="G242" s="124">
        <v>17.323689999999999</v>
      </c>
      <c r="H242" s="125"/>
      <c r="I242" s="331">
        <v>17.11469</v>
      </c>
      <c r="J242" s="315">
        <v>17.513719999999999</v>
      </c>
      <c r="K242" s="314">
        <v>0.4704759</v>
      </c>
      <c r="L242" s="314">
        <v>0.52952410000000005</v>
      </c>
      <c r="M242" s="329"/>
      <c r="N242" s="336"/>
      <c r="O242" s="124">
        <v>16.520790000000002</v>
      </c>
      <c r="P242" s="332">
        <v>16.741769999999999</v>
      </c>
      <c r="Q242" s="318">
        <v>16.314509999999999</v>
      </c>
      <c r="R242" s="314">
        <v>0.4892572</v>
      </c>
      <c r="S242" s="314">
        <v>0.51074280000000005</v>
      </c>
      <c r="T242" s="329"/>
      <c r="U242" s="663">
        <v>2013</v>
      </c>
      <c r="V242" s="87" t="s">
        <v>518</v>
      </c>
      <c r="W242" s="82" t="s">
        <v>467</v>
      </c>
      <c r="X242" s="82" t="s">
        <v>20</v>
      </c>
      <c r="Y242" s="82" t="s">
        <v>213</v>
      </c>
      <c r="Z242" s="506" t="s">
        <v>402</v>
      </c>
      <c r="AA242" s="124">
        <v>22.259309999999999</v>
      </c>
      <c r="AB242" s="125"/>
      <c r="AC242" s="324">
        <v>21.743390000000002</v>
      </c>
      <c r="AD242" s="320">
        <v>22.815439999999999</v>
      </c>
      <c r="AE242" s="314">
        <v>0.50673100000000004</v>
      </c>
      <c r="AF242" s="314">
        <v>0.49326890000000001</v>
      </c>
      <c r="AG242" s="329">
        <f t="shared" si="26"/>
        <v>9.9999999947364415E-8</v>
      </c>
      <c r="AH242" s="335"/>
      <c r="AI242" s="124">
        <v>12.88186</v>
      </c>
      <c r="AJ242" s="125"/>
      <c r="AK242" s="324">
        <v>8.6607599999999998</v>
      </c>
      <c r="AL242" s="320">
        <v>15.40226</v>
      </c>
      <c r="AM242" s="314">
        <v>0.25135629999999998</v>
      </c>
      <c r="AN242" s="314">
        <v>0.74864370000000002</v>
      </c>
      <c r="AO242" s="329"/>
      <c r="AP242" s="336"/>
    </row>
    <row r="243" spans="1:42" ht="11.45" customHeight="1">
      <c r="A243" s="663">
        <v>2010</v>
      </c>
      <c r="B243" s="873" t="s">
        <v>518</v>
      </c>
      <c r="C243" s="82" t="s">
        <v>467</v>
      </c>
      <c r="D243" s="82" t="s">
        <v>4</v>
      </c>
      <c r="E243" s="82" t="s">
        <v>214</v>
      </c>
      <c r="F243" s="506" t="s">
        <v>402</v>
      </c>
      <c r="G243" s="124">
        <v>16.234030000000001</v>
      </c>
      <c r="H243" s="125"/>
      <c r="I243" s="331">
        <v>16.001570000000001</v>
      </c>
      <c r="J243" s="315">
        <v>16.443239999999999</v>
      </c>
      <c r="K243" s="314">
        <v>0.4668833</v>
      </c>
      <c r="L243" s="314">
        <v>0.5331167</v>
      </c>
      <c r="M243" s="329"/>
      <c r="N243" s="336"/>
      <c r="O243" s="124">
        <v>15.183490000000001</v>
      </c>
      <c r="P243" s="332">
        <v>15.436199999999999</v>
      </c>
      <c r="Q243" s="318">
        <v>14.951409999999999</v>
      </c>
      <c r="R243" s="314">
        <v>0.48669519999999999</v>
      </c>
      <c r="S243" s="314">
        <v>0.51330480000000001</v>
      </c>
      <c r="T243" s="329"/>
      <c r="U243" s="663">
        <v>2010</v>
      </c>
      <c r="V243" s="87" t="s">
        <v>518</v>
      </c>
      <c r="W243" s="82" t="s">
        <v>467</v>
      </c>
      <c r="X243" s="82" t="s">
        <v>4</v>
      </c>
      <c r="Y243" s="82" t="s">
        <v>214</v>
      </c>
      <c r="Z243" s="506" t="s">
        <v>402</v>
      </c>
      <c r="AA243" s="124">
        <v>20.02495</v>
      </c>
      <c r="AB243" s="125"/>
      <c r="AC243" s="324">
        <v>19.99954</v>
      </c>
      <c r="AD243" s="320">
        <v>20.05236</v>
      </c>
      <c r="AE243" s="314">
        <v>0.51831020000000005</v>
      </c>
      <c r="AF243" s="314">
        <v>0.4816897</v>
      </c>
      <c r="AG243" s="329">
        <f t="shared" si="26"/>
        <v>9.9999999947364415E-8</v>
      </c>
      <c r="AH243" s="335"/>
      <c r="AI243" s="124">
        <v>14.833500000000001</v>
      </c>
      <c r="AJ243" s="125"/>
      <c r="AK243" s="324">
        <v>9.535444</v>
      </c>
      <c r="AL243" s="320">
        <v>17.875800000000002</v>
      </c>
      <c r="AM243" s="314">
        <v>0.234485</v>
      </c>
      <c r="AN243" s="314">
        <v>0.76551499999999995</v>
      </c>
      <c r="AO243" s="329"/>
      <c r="AP243" s="336"/>
    </row>
    <row r="244" spans="1:42" ht="11.45" customHeight="1">
      <c r="A244" s="663">
        <v>2007</v>
      </c>
      <c r="B244" s="873" t="s">
        <v>518</v>
      </c>
      <c r="C244" s="82" t="s">
        <v>467</v>
      </c>
      <c r="D244" s="82" t="s">
        <v>6</v>
      </c>
      <c r="E244" s="82" t="s">
        <v>215</v>
      </c>
      <c r="F244" s="506" t="s">
        <v>402</v>
      </c>
      <c r="G244" s="124">
        <v>15.53647</v>
      </c>
      <c r="H244" s="125"/>
      <c r="I244" s="331">
        <v>15.44434</v>
      </c>
      <c r="J244" s="315">
        <v>15.618119999999999</v>
      </c>
      <c r="K244" s="314">
        <v>0.46702729999999998</v>
      </c>
      <c r="L244" s="314">
        <v>0.53297269999999997</v>
      </c>
      <c r="M244" s="329"/>
      <c r="N244" s="336"/>
      <c r="O244" s="124">
        <v>14.67815</v>
      </c>
      <c r="P244" s="332">
        <v>14.81199</v>
      </c>
      <c r="Q244" s="318">
        <v>14.55683</v>
      </c>
      <c r="R244" s="314">
        <v>0.47979480000000002</v>
      </c>
      <c r="S244" s="314">
        <v>0.52020529999999998</v>
      </c>
      <c r="T244" s="329"/>
      <c r="U244" s="663">
        <v>2007</v>
      </c>
      <c r="V244" s="87" t="s">
        <v>518</v>
      </c>
      <c r="W244" s="82" t="s">
        <v>467</v>
      </c>
      <c r="X244" s="82" t="s">
        <v>6</v>
      </c>
      <c r="Y244" s="82" t="s">
        <v>215</v>
      </c>
      <c r="Z244" s="506" t="s">
        <v>402</v>
      </c>
      <c r="AA244" s="124">
        <v>20.010590000000001</v>
      </c>
      <c r="AB244" s="125"/>
      <c r="AC244" s="324">
        <v>20.23104</v>
      </c>
      <c r="AD244" s="320">
        <v>19.778839999999999</v>
      </c>
      <c r="AE244" s="314">
        <v>0.51813390000000004</v>
      </c>
      <c r="AF244" s="314">
        <v>0.48186610000000002</v>
      </c>
      <c r="AG244" s="329">
        <f t="shared" si="26"/>
        <v>0</v>
      </c>
      <c r="AH244" s="335"/>
      <c r="AI244" s="124">
        <v>11.604939999999999</v>
      </c>
      <c r="AJ244" s="125"/>
      <c r="AK244" s="324">
        <v>6.9624759999999997</v>
      </c>
      <c r="AL244" s="320">
        <v>14.21124</v>
      </c>
      <c r="AM244" s="314">
        <v>0.21571509999999999</v>
      </c>
      <c r="AN244" s="314">
        <v>0.78428489999999995</v>
      </c>
      <c r="AO244" s="329"/>
      <c r="AP244" s="336"/>
    </row>
    <row r="245" spans="1:42" ht="11.45" customHeight="1">
      <c r="A245" s="663">
        <v>2004</v>
      </c>
      <c r="B245" s="873" t="s">
        <v>518</v>
      </c>
      <c r="C245" s="82" t="s">
        <v>467</v>
      </c>
      <c r="D245" s="82" t="s">
        <v>8</v>
      </c>
      <c r="E245" s="82" t="s">
        <v>216</v>
      </c>
      <c r="F245" s="506" t="s">
        <v>402</v>
      </c>
      <c r="G245" s="124">
        <v>17.229669999999999</v>
      </c>
      <c r="H245" s="125"/>
      <c r="I245" s="331">
        <v>17.82255</v>
      </c>
      <c r="J245" s="315">
        <v>16.70486</v>
      </c>
      <c r="K245" s="314">
        <v>0.48570079999999999</v>
      </c>
      <c r="L245" s="314">
        <v>0.51429919999999996</v>
      </c>
      <c r="M245" s="329"/>
      <c r="N245" s="336"/>
      <c r="O245" s="124">
        <v>16.481649999999998</v>
      </c>
      <c r="P245" s="332">
        <v>17.354030000000002</v>
      </c>
      <c r="Q245" s="318">
        <v>15.69121</v>
      </c>
      <c r="R245" s="314">
        <v>0.50051920000000005</v>
      </c>
      <c r="S245" s="314">
        <v>0.4994808</v>
      </c>
      <c r="T245" s="329"/>
      <c r="U245" s="663">
        <v>2004</v>
      </c>
      <c r="V245" s="87" t="s">
        <v>518</v>
      </c>
      <c r="W245" s="82" t="s">
        <v>467</v>
      </c>
      <c r="X245" s="82" t="s">
        <v>8</v>
      </c>
      <c r="Y245" s="82" t="s">
        <v>216</v>
      </c>
      <c r="Z245" s="506" t="s">
        <v>402</v>
      </c>
      <c r="AA245" s="124">
        <v>24.010770000000001</v>
      </c>
      <c r="AB245" s="125"/>
      <c r="AC245" s="324">
        <v>23.87734</v>
      </c>
      <c r="AD245" s="320">
        <v>24.149349999999998</v>
      </c>
      <c r="AE245" s="314">
        <v>0.50664430000000005</v>
      </c>
      <c r="AF245" s="314">
        <v>0.49335570000000001</v>
      </c>
      <c r="AG245" s="329">
        <f t="shared" si="26"/>
        <v>0</v>
      </c>
      <c r="AH245" s="335"/>
      <c r="AI245" s="124">
        <v>8.2385590000000004</v>
      </c>
      <c r="AJ245" s="125"/>
      <c r="AK245" s="324">
        <v>4.8906470000000004</v>
      </c>
      <c r="AL245" s="320">
        <v>10.15058</v>
      </c>
      <c r="AM245" s="314">
        <v>0.21578820000000001</v>
      </c>
      <c r="AN245" s="314">
        <v>0.78421180000000001</v>
      </c>
      <c r="AO245" s="329"/>
      <c r="AP245" s="336"/>
    </row>
    <row r="246" spans="1:42" ht="11.45" customHeight="1">
      <c r="A246" s="663">
        <v>1999</v>
      </c>
      <c r="B246" s="873" t="s">
        <v>518</v>
      </c>
      <c r="C246" s="82" t="s">
        <v>467</v>
      </c>
      <c r="D246" s="82" t="s">
        <v>10</v>
      </c>
      <c r="E246" s="82" t="s">
        <v>217</v>
      </c>
      <c r="F246" s="506" t="s">
        <v>402</v>
      </c>
      <c r="G246" s="124">
        <v>15.22292</v>
      </c>
      <c r="H246" s="125"/>
      <c r="I246" s="331">
        <v>15.305669999999999</v>
      </c>
      <c r="J246" s="315">
        <v>15.14803</v>
      </c>
      <c r="K246" s="314">
        <v>0.47761870000000001</v>
      </c>
      <c r="L246" s="314">
        <v>0.52238130000000005</v>
      </c>
      <c r="M246" s="329"/>
      <c r="N246" s="336"/>
      <c r="O246" s="124">
        <v>13.61914</v>
      </c>
      <c r="P246" s="332">
        <v>13.734019999999999</v>
      </c>
      <c r="Q246" s="318">
        <v>13.515940000000001</v>
      </c>
      <c r="R246" s="314">
        <v>0.47721960000000002</v>
      </c>
      <c r="S246" s="314">
        <v>0.52278040000000003</v>
      </c>
      <c r="T246" s="329"/>
      <c r="U246" s="663">
        <v>1999</v>
      </c>
      <c r="V246" s="87" t="s">
        <v>518</v>
      </c>
      <c r="W246" s="82" t="s">
        <v>467</v>
      </c>
      <c r="X246" s="82" t="s">
        <v>10</v>
      </c>
      <c r="Y246" s="82" t="s">
        <v>217</v>
      </c>
      <c r="Z246" s="506" t="s">
        <v>402</v>
      </c>
      <c r="AA246" s="124">
        <v>20.48667</v>
      </c>
      <c r="AB246" s="125"/>
      <c r="AC246" s="324">
        <v>21.020510000000002</v>
      </c>
      <c r="AD246" s="320">
        <v>19.924679999999999</v>
      </c>
      <c r="AE246" s="314">
        <v>0.52620730000000004</v>
      </c>
      <c r="AF246" s="314">
        <v>0.47379280000000001</v>
      </c>
      <c r="AG246" s="329">
        <f t="shared" si="26"/>
        <v>-1.0000000005838672E-7</v>
      </c>
      <c r="AH246" s="335"/>
      <c r="AI246" s="124">
        <v>10.75563</v>
      </c>
      <c r="AJ246" s="125"/>
      <c r="AK246" s="324">
        <v>6.7121639999999996</v>
      </c>
      <c r="AL246" s="320">
        <v>13.31799</v>
      </c>
      <c r="AM246" s="314">
        <v>0.24206900000000001</v>
      </c>
      <c r="AN246" s="314">
        <v>0.75793100000000002</v>
      </c>
      <c r="AO246" s="329"/>
      <c r="AP246" s="336"/>
    </row>
    <row r="247" spans="1:42" ht="11.45" customHeight="1">
      <c r="A247" s="663">
        <v>1995</v>
      </c>
      <c r="B247" s="873" t="s">
        <v>518</v>
      </c>
      <c r="C247" s="82" t="s">
        <v>467</v>
      </c>
      <c r="D247" s="82" t="s">
        <v>12</v>
      </c>
      <c r="E247" s="82" t="s">
        <v>218</v>
      </c>
      <c r="F247" s="506" t="s">
        <v>402</v>
      </c>
      <c r="G247" s="124">
        <v>17.62867</v>
      </c>
      <c r="H247" s="125"/>
      <c r="I247" s="331">
        <v>17.802199999999999</v>
      </c>
      <c r="J247" s="315">
        <v>17.472580000000001</v>
      </c>
      <c r="K247" s="314">
        <v>0.47819600000000001</v>
      </c>
      <c r="L247" s="314">
        <v>0.52180400000000005</v>
      </c>
      <c r="M247" s="329"/>
      <c r="N247" s="336"/>
      <c r="O247" s="124">
        <v>15.76225</v>
      </c>
      <c r="P247" s="332">
        <v>16.07658</v>
      </c>
      <c r="Q247" s="318">
        <v>15.48424</v>
      </c>
      <c r="R247" s="314">
        <v>0.47868680000000002</v>
      </c>
      <c r="S247" s="314">
        <v>0.52131309999999997</v>
      </c>
      <c r="T247" s="329"/>
      <c r="U247" s="663">
        <v>1995</v>
      </c>
      <c r="V247" s="87" t="s">
        <v>518</v>
      </c>
      <c r="W247" s="82" t="s">
        <v>467</v>
      </c>
      <c r="X247" s="82" t="s">
        <v>12</v>
      </c>
      <c r="Y247" s="82" t="s">
        <v>218</v>
      </c>
      <c r="Z247" s="506" t="s">
        <v>402</v>
      </c>
      <c r="AA247" s="124">
        <v>22.963550000000001</v>
      </c>
      <c r="AB247" s="125"/>
      <c r="AC247" s="324">
        <v>23.050809999999998</v>
      </c>
      <c r="AD247" s="320">
        <v>22.871449999999999</v>
      </c>
      <c r="AE247" s="314">
        <v>0.51543519999999998</v>
      </c>
      <c r="AF247" s="314">
        <v>0.48456480000000002</v>
      </c>
      <c r="AG247" s="329">
        <f t="shared" si="26"/>
        <v>0</v>
      </c>
      <c r="AH247" s="335"/>
      <c r="AI247" s="124">
        <v>14.15033</v>
      </c>
      <c r="AJ247" s="125"/>
      <c r="AK247" s="324">
        <v>11.511279999999999</v>
      </c>
      <c r="AL247" s="320">
        <v>15.868600000000001</v>
      </c>
      <c r="AM247" s="314">
        <v>0.32079580000000002</v>
      </c>
      <c r="AN247" s="314">
        <v>0.67920420000000004</v>
      </c>
      <c r="AO247" s="329"/>
      <c r="AP247" s="336"/>
    </row>
    <row r="248" spans="1:42" ht="11.45" customHeight="1">
      <c r="A248" s="664">
        <v>1992</v>
      </c>
      <c r="B248" s="875" t="s">
        <v>518</v>
      </c>
      <c r="C248" s="119" t="s">
        <v>467</v>
      </c>
      <c r="D248" s="119" t="s">
        <v>14</v>
      </c>
      <c r="E248" s="119" t="s">
        <v>219</v>
      </c>
      <c r="F248" s="496" t="s">
        <v>401</v>
      </c>
      <c r="G248" s="152">
        <v>12.335559999999999</v>
      </c>
      <c r="H248" s="153"/>
      <c r="I248" s="777">
        <v>11.31316</v>
      </c>
      <c r="J248" s="778">
        <v>13.250249999999999</v>
      </c>
      <c r="K248" s="155">
        <v>0.4330619</v>
      </c>
      <c r="L248" s="155">
        <v>0.5669381</v>
      </c>
      <c r="M248" s="330"/>
      <c r="N248" s="336"/>
      <c r="O248" s="152">
        <v>10.2415</v>
      </c>
      <c r="P248" s="780">
        <v>9.9212659999999993</v>
      </c>
      <c r="Q248" s="781">
        <v>10.52117</v>
      </c>
      <c r="R248" s="155">
        <v>0.45162249999999998</v>
      </c>
      <c r="S248" s="155">
        <v>0.54837749999999996</v>
      </c>
      <c r="T248" s="330"/>
      <c r="U248" s="664">
        <v>1992</v>
      </c>
      <c r="V248" s="90" t="s">
        <v>518</v>
      </c>
      <c r="W248" s="119" t="s">
        <v>467</v>
      </c>
      <c r="X248" s="119" t="s">
        <v>14</v>
      </c>
      <c r="Y248" s="119" t="s">
        <v>219</v>
      </c>
      <c r="Z248" s="496" t="s">
        <v>401</v>
      </c>
      <c r="AA248" s="152">
        <v>13.275090000000001</v>
      </c>
      <c r="AB248" s="153"/>
      <c r="AC248" s="782">
        <v>12.68502</v>
      </c>
      <c r="AD248" s="783">
        <v>13.88195</v>
      </c>
      <c r="AE248" s="155">
        <v>0.4844735</v>
      </c>
      <c r="AF248" s="155">
        <v>0.5155265</v>
      </c>
      <c r="AG248" s="330">
        <f t="shared" si="26"/>
        <v>0</v>
      </c>
      <c r="AH248" s="335"/>
      <c r="AI248" s="152">
        <v>23.012419999999999</v>
      </c>
      <c r="AJ248" s="153"/>
      <c r="AK248" s="782">
        <v>15.971360000000001</v>
      </c>
      <c r="AL248" s="783">
        <v>27.345330000000001</v>
      </c>
      <c r="AM248" s="155">
        <v>0.2643913</v>
      </c>
      <c r="AN248" s="155">
        <v>0.73560859999999995</v>
      </c>
      <c r="AO248" s="330"/>
      <c r="AP248" s="336"/>
    </row>
    <row r="249" spans="1:42" ht="11.45" customHeight="1">
      <c r="A249" s="665">
        <v>1986</v>
      </c>
      <c r="B249" s="876" t="s">
        <v>518</v>
      </c>
      <c r="C249" s="158" t="s">
        <v>467</v>
      </c>
      <c r="D249" s="158" t="s">
        <v>16</v>
      </c>
      <c r="E249" s="158" t="s">
        <v>220</v>
      </c>
      <c r="F249" s="497" t="s">
        <v>401</v>
      </c>
      <c r="G249" s="159">
        <v>16.957129999999999</v>
      </c>
      <c r="H249" s="160"/>
      <c r="I249" s="802">
        <v>14.789849999999999</v>
      </c>
      <c r="J249" s="803">
        <v>18.811540000000001</v>
      </c>
      <c r="K249" s="162">
        <v>0.4011036</v>
      </c>
      <c r="L249" s="162">
        <v>0.57320230000000005</v>
      </c>
      <c r="M249" s="354">
        <f t="shared" ref="M249" si="27">1-SUM(K249:L249)</f>
        <v>2.5694099999999942E-2</v>
      </c>
      <c r="N249" s="336"/>
      <c r="O249" s="159">
        <v>13.18458</v>
      </c>
      <c r="P249" s="805">
        <v>10.984389999999999</v>
      </c>
      <c r="Q249" s="806">
        <v>15.0435</v>
      </c>
      <c r="R249" s="162">
        <v>0.3815385</v>
      </c>
      <c r="S249" s="162">
        <v>0.6184615</v>
      </c>
      <c r="T249" s="354"/>
      <c r="U249" s="665">
        <v>1986</v>
      </c>
      <c r="V249" s="101" t="s">
        <v>518</v>
      </c>
      <c r="W249" s="158" t="s">
        <v>467</v>
      </c>
      <c r="X249" s="158" t="s">
        <v>16</v>
      </c>
      <c r="Y249" s="158" t="s">
        <v>220</v>
      </c>
      <c r="Z249" s="497" t="s">
        <v>401</v>
      </c>
      <c r="AA249" s="159">
        <v>19.727509999999999</v>
      </c>
      <c r="AB249" s="160">
        <v>19.295500000000001</v>
      </c>
      <c r="AC249" s="807">
        <v>19.17576</v>
      </c>
      <c r="AD249" s="808">
        <v>19.425190000000001</v>
      </c>
      <c r="AE249" s="162">
        <v>0.51673420000000003</v>
      </c>
      <c r="AF249" s="162">
        <v>0.48326570000000002</v>
      </c>
      <c r="AG249" s="354">
        <f t="shared" si="26"/>
        <v>9.9999999947364415E-8</v>
      </c>
      <c r="AH249" s="335"/>
      <c r="AI249" s="159">
        <v>31.183109999999999</v>
      </c>
      <c r="AJ249" s="160">
        <v>28.81635</v>
      </c>
      <c r="AK249" s="807">
        <v>22.793050000000001</v>
      </c>
      <c r="AL249" s="808">
        <v>36.771079999999998</v>
      </c>
      <c r="AM249" s="162">
        <v>0.2567237</v>
      </c>
      <c r="AN249" s="162">
        <v>0.62184189999999995</v>
      </c>
      <c r="AO249" s="354">
        <f t="shared" ref="AO249" si="28">1-SUM(AM249:AN249)</f>
        <v>0.12143440000000005</v>
      </c>
      <c r="AP249" s="336"/>
    </row>
    <row r="250" spans="1:42" ht="11.45" customHeight="1">
      <c r="A250" s="663">
        <v>1997</v>
      </c>
      <c r="B250" s="873" t="s">
        <v>518</v>
      </c>
      <c r="C250" s="82" t="s">
        <v>468</v>
      </c>
      <c r="D250" s="82" t="s">
        <v>12</v>
      </c>
      <c r="E250" s="82" t="s">
        <v>221</v>
      </c>
      <c r="F250" s="506" t="s">
        <v>313</v>
      </c>
      <c r="G250" s="548">
        <v>14.406370000000001</v>
      </c>
      <c r="H250" s="549"/>
      <c r="I250" s="331">
        <v>13.35275</v>
      </c>
      <c r="J250" s="315">
        <v>15.41658</v>
      </c>
      <c r="K250" s="810">
        <v>0.4536819476384405</v>
      </c>
      <c r="L250" s="810">
        <v>0.546318260602775</v>
      </c>
      <c r="M250" s="329"/>
      <c r="N250" s="336"/>
      <c r="O250" s="549">
        <v>12.35163</v>
      </c>
      <c r="P250" s="332">
        <v>12.01554</v>
      </c>
      <c r="Q250" s="318">
        <v>12.68066</v>
      </c>
      <c r="R250" s="810">
        <v>0.48123518920174907</v>
      </c>
      <c r="S250" s="810">
        <v>0.51876456791532777</v>
      </c>
      <c r="T250" s="776"/>
      <c r="U250" s="82">
        <v>1997</v>
      </c>
      <c r="V250" s="87" t="s">
        <v>518</v>
      </c>
      <c r="W250" s="82" t="s">
        <v>468</v>
      </c>
      <c r="X250" s="82" t="s">
        <v>12</v>
      </c>
      <c r="Y250" s="82" t="s">
        <v>221</v>
      </c>
      <c r="Z250" s="506" t="s">
        <v>313</v>
      </c>
      <c r="AA250" s="548">
        <v>17.179449999999999</v>
      </c>
      <c r="AB250" s="549"/>
      <c r="AC250" s="324">
        <v>17.111920000000001</v>
      </c>
      <c r="AD250" s="320">
        <v>17.250360000000001</v>
      </c>
      <c r="AE250" s="810">
        <v>0.51014333986245197</v>
      </c>
      <c r="AF250" s="810">
        <v>0.48985683476479169</v>
      </c>
      <c r="AG250" s="329"/>
      <c r="AH250" s="335"/>
      <c r="AI250" s="548">
        <v>19.21668</v>
      </c>
      <c r="AJ250" s="549"/>
      <c r="AK250" s="324">
        <v>12.199579999999999</v>
      </c>
      <c r="AL250" s="320">
        <v>24.27309</v>
      </c>
      <c r="AM250" s="810">
        <v>0.26587370971468538</v>
      </c>
      <c r="AN250" s="810">
        <v>0.73412629028531462</v>
      </c>
      <c r="AO250" s="329"/>
      <c r="AP250" s="336"/>
    </row>
    <row r="251" spans="1:42" ht="11.45" customHeight="1">
      <c r="A251" s="662">
        <v>1995</v>
      </c>
      <c r="B251" s="874" t="s">
        <v>518</v>
      </c>
      <c r="C251" s="121" t="s">
        <v>468</v>
      </c>
      <c r="D251" s="121" t="s">
        <v>12</v>
      </c>
      <c r="E251" s="121" t="s">
        <v>222</v>
      </c>
      <c r="F251" s="507" t="s">
        <v>313</v>
      </c>
      <c r="G251" s="551">
        <v>15.18923</v>
      </c>
      <c r="H251" s="552"/>
      <c r="I251" s="339">
        <v>13.885059999999999</v>
      </c>
      <c r="J251" s="340">
        <v>16.443580000000001</v>
      </c>
      <c r="K251" s="811">
        <v>0.44816972288917872</v>
      </c>
      <c r="L251" s="811">
        <v>0.55183027711082122</v>
      </c>
      <c r="M251" s="342"/>
      <c r="N251" s="343"/>
      <c r="O251" s="552">
        <v>12.21008</v>
      </c>
      <c r="P251" s="344">
        <v>11.821669999999999</v>
      </c>
      <c r="Q251" s="345">
        <v>12.590960000000001</v>
      </c>
      <c r="R251" s="811">
        <v>0.47934649076828323</v>
      </c>
      <c r="S251" s="811">
        <v>0.52065391872944322</v>
      </c>
      <c r="T251" s="795"/>
      <c r="U251" s="121">
        <v>1995</v>
      </c>
      <c r="V251" s="91" t="s">
        <v>518</v>
      </c>
      <c r="W251" s="121" t="s">
        <v>468</v>
      </c>
      <c r="X251" s="121" t="s">
        <v>12</v>
      </c>
      <c r="Y251" s="121" t="s">
        <v>222</v>
      </c>
      <c r="Z251" s="507" t="s">
        <v>313</v>
      </c>
      <c r="AA251" s="551">
        <v>19.11026</v>
      </c>
      <c r="AB251" s="552"/>
      <c r="AC251" s="346">
        <v>18.854939999999999</v>
      </c>
      <c r="AD251" s="347">
        <v>19.37875</v>
      </c>
      <c r="AE251" s="811">
        <v>0.50571708600510923</v>
      </c>
      <c r="AF251" s="811">
        <v>0.4942829663228025</v>
      </c>
      <c r="AG251" s="342"/>
      <c r="AH251" s="809"/>
      <c r="AI251" s="551">
        <v>22.190670000000001</v>
      </c>
      <c r="AJ251" s="552"/>
      <c r="AK251" s="346">
        <v>13.524620000000001</v>
      </c>
      <c r="AL251" s="347">
        <v>28.4177</v>
      </c>
      <c r="AM251" s="811">
        <v>0.25483020566751702</v>
      </c>
      <c r="AN251" s="811">
        <v>0.74516992952443528</v>
      </c>
      <c r="AO251" s="342"/>
      <c r="AP251" s="343"/>
    </row>
    <row r="252" spans="1:42" ht="11.45" customHeight="1">
      <c r="A252" s="664">
        <v>2013</v>
      </c>
      <c r="B252" s="875" t="s">
        <v>515</v>
      </c>
      <c r="C252" s="119" t="s">
        <v>469</v>
      </c>
      <c r="D252" s="119" t="s">
        <v>20</v>
      </c>
      <c r="E252" s="119" t="s">
        <v>223</v>
      </c>
      <c r="F252" s="496" t="s">
        <v>401</v>
      </c>
      <c r="G252" s="152">
        <v>19.51022</v>
      </c>
      <c r="H252" s="153"/>
      <c r="I252" s="777">
        <v>17.300989999999999</v>
      </c>
      <c r="J252" s="778">
        <v>21.156500000000001</v>
      </c>
      <c r="K252" s="155">
        <v>0.37864339817798054</v>
      </c>
      <c r="L252" s="155">
        <v>0.6213563968012662</v>
      </c>
      <c r="M252" s="330"/>
      <c r="N252" s="321"/>
      <c r="O252" s="153">
        <v>17.864719999999998</v>
      </c>
      <c r="P252" s="780">
        <v>16.19708</v>
      </c>
      <c r="Q252" s="781">
        <v>19.175940000000001</v>
      </c>
      <c r="R252" s="155">
        <v>0.3990843405326252</v>
      </c>
      <c r="S252" s="155">
        <v>0.6009156594673748</v>
      </c>
      <c r="T252" s="842"/>
      <c r="U252" s="119">
        <v>2013</v>
      </c>
      <c r="V252" s="90" t="s">
        <v>515</v>
      </c>
      <c r="W252" s="119" t="s">
        <v>469</v>
      </c>
      <c r="X252" s="119" t="s">
        <v>20</v>
      </c>
      <c r="Y252" s="119" t="s">
        <v>223</v>
      </c>
      <c r="Z252" s="496" t="s">
        <v>401</v>
      </c>
      <c r="AA252" s="152">
        <v>22.864260000000002</v>
      </c>
      <c r="AB252" s="153"/>
      <c r="AC252" s="782">
        <v>23.294029999999999</v>
      </c>
      <c r="AD252" s="783">
        <v>22.432189999999999</v>
      </c>
      <c r="AE252" s="155">
        <v>0.51075521359536669</v>
      </c>
      <c r="AF252" s="155">
        <v>0.48924434904081743</v>
      </c>
      <c r="AG252" s="330"/>
      <c r="AH252" s="325"/>
      <c r="AI252" s="152">
        <v>22.249680000000001</v>
      </c>
      <c r="AJ252" s="153"/>
      <c r="AK252" s="782">
        <v>11.662100000000001</v>
      </c>
      <c r="AL252" s="783">
        <v>26.448160000000001</v>
      </c>
      <c r="AM252" s="155">
        <v>0.14883081464542411</v>
      </c>
      <c r="AN252" s="155">
        <v>0.85116909546564257</v>
      </c>
      <c r="AO252" s="330"/>
      <c r="AP252" s="321"/>
    </row>
    <row r="253" spans="1:42" ht="11.45" customHeight="1">
      <c r="A253" s="664">
        <v>2010</v>
      </c>
      <c r="B253" s="875" t="s">
        <v>515</v>
      </c>
      <c r="C253" s="119" t="s">
        <v>469</v>
      </c>
      <c r="D253" s="119" t="s">
        <v>4</v>
      </c>
      <c r="E253" s="119" t="s">
        <v>224</v>
      </c>
      <c r="F253" s="496" t="s">
        <v>401</v>
      </c>
      <c r="G253" s="152">
        <v>19.168949999999999</v>
      </c>
      <c r="H253" s="153"/>
      <c r="I253" s="777">
        <v>18.11956</v>
      </c>
      <c r="J253" s="778">
        <v>19.967600000000001</v>
      </c>
      <c r="K253" s="155">
        <v>0.40850443034177669</v>
      </c>
      <c r="L253" s="155">
        <v>0.59149562182592164</v>
      </c>
      <c r="M253" s="330"/>
      <c r="N253" s="321"/>
      <c r="O253" s="153">
        <v>17.744779999999999</v>
      </c>
      <c r="P253" s="780">
        <v>16.46086</v>
      </c>
      <c r="Q253" s="781">
        <v>18.758900000000001</v>
      </c>
      <c r="R253" s="155">
        <v>0.40936686732661665</v>
      </c>
      <c r="S253" s="155">
        <v>0.59063285090037754</v>
      </c>
      <c r="T253" s="842"/>
      <c r="U253" s="119">
        <v>2010</v>
      </c>
      <c r="V253" s="90" t="s">
        <v>515</v>
      </c>
      <c r="W253" s="119" t="s">
        <v>469</v>
      </c>
      <c r="X253" s="119" t="s">
        <v>4</v>
      </c>
      <c r="Y253" s="119" t="s">
        <v>224</v>
      </c>
      <c r="Z253" s="496" t="s">
        <v>401</v>
      </c>
      <c r="AA253" s="152">
        <v>25.075569999999999</v>
      </c>
      <c r="AB253" s="153"/>
      <c r="AC253" s="782">
        <v>26.883980000000001</v>
      </c>
      <c r="AD253" s="783">
        <v>23.297319999999999</v>
      </c>
      <c r="AE253" s="155">
        <v>0.53155122695117207</v>
      </c>
      <c r="AF253" s="155">
        <v>0.46844877304882804</v>
      </c>
      <c r="AG253" s="330"/>
      <c r="AH253" s="325"/>
      <c r="AI253" s="152">
        <v>17.612079999999999</v>
      </c>
      <c r="AJ253" s="153"/>
      <c r="AK253" s="782">
        <v>8.7419449999999994</v>
      </c>
      <c r="AL253" s="783">
        <v>21.269439999999999</v>
      </c>
      <c r="AM253" s="155">
        <v>0.14491076579256965</v>
      </c>
      <c r="AN253" s="155">
        <v>0.85508923420743044</v>
      </c>
      <c r="AO253" s="330"/>
      <c r="AP253" s="321"/>
    </row>
    <row r="254" spans="1:42" ht="11.45" customHeight="1">
      <c r="A254" s="664">
        <v>2007</v>
      </c>
      <c r="B254" s="875" t="s">
        <v>515</v>
      </c>
      <c r="C254" s="119" t="s">
        <v>469</v>
      </c>
      <c r="D254" s="119" t="s">
        <v>6</v>
      </c>
      <c r="E254" s="119" t="s">
        <v>225</v>
      </c>
      <c r="F254" s="496" t="s">
        <v>401</v>
      </c>
      <c r="G254" s="152">
        <v>23.77018</v>
      </c>
      <c r="H254" s="153"/>
      <c r="I254" s="777">
        <v>20.29626</v>
      </c>
      <c r="J254" s="778">
        <v>26.412769999999998</v>
      </c>
      <c r="K254" s="155">
        <v>0.36890170793826549</v>
      </c>
      <c r="L254" s="155">
        <v>0.63109829206173451</v>
      </c>
      <c r="M254" s="330"/>
      <c r="N254" s="321"/>
      <c r="O254" s="153">
        <v>20.016449999999999</v>
      </c>
      <c r="P254" s="780">
        <v>18.075679999999998</v>
      </c>
      <c r="Q254" s="781">
        <v>21.582809999999998</v>
      </c>
      <c r="R254" s="155">
        <v>0.4033167219961582</v>
      </c>
      <c r="S254" s="155">
        <v>0.59668322804493301</v>
      </c>
      <c r="T254" s="842"/>
      <c r="U254" s="119">
        <v>2007</v>
      </c>
      <c r="V254" s="90" t="s">
        <v>515</v>
      </c>
      <c r="W254" s="119" t="s">
        <v>469</v>
      </c>
      <c r="X254" s="119" t="s">
        <v>6</v>
      </c>
      <c r="Y254" s="119" t="s">
        <v>225</v>
      </c>
      <c r="Z254" s="496" t="s">
        <v>401</v>
      </c>
      <c r="AA254" s="152">
        <v>24.972989999999999</v>
      </c>
      <c r="AB254" s="153"/>
      <c r="AC254" s="782">
        <v>23.2407</v>
      </c>
      <c r="AD254" s="783">
        <v>26.74316</v>
      </c>
      <c r="AE254" s="155">
        <v>0.4703497658870644</v>
      </c>
      <c r="AF254" s="155">
        <v>0.52965023411293566</v>
      </c>
      <c r="AG254" s="330"/>
      <c r="AH254" s="325"/>
      <c r="AI254" s="152">
        <v>37.395760000000003</v>
      </c>
      <c r="AJ254" s="153"/>
      <c r="AK254" s="782">
        <v>28.125889999999998</v>
      </c>
      <c r="AL254" s="783">
        <v>41.200890000000001</v>
      </c>
      <c r="AM254" s="155">
        <v>0.21888307658408332</v>
      </c>
      <c r="AN254" s="155">
        <v>0.78111689667491713</v>
      </c>
      <c r="AO254" s="330"/>
      <c r="AP254" s="321"/>
    </row>
    <row r="255" spans="1:42" ht="11.45" customHeight="1">
      <c r="A255" s="664">
        <v>2004</v>
      </c>
      <c r="B255" s="875" t="s">
        <v>515</v>
      </c>
      <c r="C255" s="119" t="s">
        <v>469</v>
      </c>
      <c r="D255" s="119" t="s">
        <v>8</v>
      </c>
      <c r="E255" s="119" t="s">
        <v>226</v>
      </c>
      <c r="F255" s="496" t="s">
        <v>401</v>
      </c>
      <c r="G255" s="152">
        <v>23.898820000000001</v>
      </c>
      <c r="H255" s="153"/>
      <c r="I255" s="777">
        <v>21.142340000000001</v>
      </c>
      <c r="J255" s="778">
        <v>25.979520000000001</v>
      </c>
      <c r="K255" s="155">
        <v>0.38053481301587277</v>
      </c>
      <c r="L255" s="155">
        <v>0.61946489408263672</v>
      </c>
      <c r="M255" s="330"/>
      <c r="N255" s="321"/>
      <c r="O255" s="153">
        <v>19.972580000000001</v>
      </c>
      <c r="P255" s="780">
        <v>18.524989999999999</v>
      </c>
      <c r="Q255" s="781">
        <v>21.128419999999998</v>
      </c>
      <c r="R255" s="155">
        <v>0.41179156623731128</v>
      </c>
      <c r="S255" s="155">
        <v>0.58820843376268861</v>
      </c>
      <c r="T255" s="842"/>
      <c r="U255" s="119">
        <v>2004</v>
      </c>
      <c r="V255" s="90" t="s">
        <v>515</v>
      </c>
      <c r="W255" s="119" t="s">
        <v>469</v>
      </c>
      <c r="X255" s="119" t="s">
        <v>8</v>
      </c>
      <c r="Y255" s="119" t="s">
        <v>226</v>
      </c>
      <c r="Z255" s="496" t="s">
        <v>401</v>
      </c>
      <c r="AA255" s="152">
        <v>27.237960000000001</v>
      </c>
      <c r="AB255" s="153"/>
      <c r="AC255" s="782">
        <v>27.373760000000001</v>
      </c>
      <c r="AD255" s="783">
        <v>27.101520000000001</v>
      </c>
      <c r="AE255" s="155">
        <v>0.50368970363419285</v>
      </c>
      <c r="AF255" s="155">
        <v>0.49631029636580715</v>
      </c>
      <c r="AG255" s="330"/>
      <c r="AH255" s="325"/>
      <c r="AI255" s="152">
        <v>34.043140000000001</v>
      </c>
      <c r="AJ255" s="153"/>
      <c r="AK255" s="782">
        <v>22.963270000000001</v>
      </c>
      <c r="AL255" s="783">
        <v>38.771720000000002</v>
      </c>
      <c r="AM255" s="155">
        <v>0.20176511332385907</v>
      </c>
      <c r="AN255" s="155">
        <v>0.79823482792715361</v>
      </c>
      <c r="AO255" s="330"/>
      <c r="AP255" s="321"/>
    </row>
    <row r="256" spans="1:42" ht="11.45" customHeight="1">
      <c r="A256" s="665">
        <v>2000</v>
      </c>
      <c r="B256" s="876" t="s">
        <v>515</v>
      </c>
      <c r="C256" s="158" t="s">
        <v>469</v>
      </c>
      <c r="D256" s="158" t="s">
        <v>10</v>
      </c>
      <c r="E256" s="158" t="s">
        <v>227</v>
      </c>
      <c r="F256" s="497" t="s">
        <v>401</v>
      </c>
      <c r="G256" s="159">
        <v>23.476050000000001</v>
      </c>
      <c r="H256" s="160"/>
      <c r="I256" s="802">
        <v>21.859950000000001</v>
      </c>
      <c r="J256" s="803">
        <v>24.789829999999998</v>
      </c>
      <c r="K256" s="162">
        <v>0.41753936458646151</v>
      </c>
      <c r="L256" s="162">
        <v>0.58246084839655732</v>
      </c>
      <c r="M256" s="354"/>
      <c r="N256" s="355"/>
      <c r="O256" s="160">
        <v>21.9344</v>
      </c>
      <c r="P256" s="805">
        <v>20.68647</v>
      </c>
      <c r="Q256" s="806">
        <v>22.964580000000002</v>
      </c>
      <c r="R256" s="162">
        <v>0.42648305857465896</v>
      </c>
      <c r="S256" s="162">
        <v>0.57351694142534104</v>
      </c>
      <c r="T256" s="843"/>
      <c r="U256" s="158">
        <v>2000</v>
      </c>
      <c r="V256" s="101" t="s">
        <v>515</v>
      </c>
      <c r="W256" s="158" t="s">
        <v>469</v>
      </c>
      <c r="X256" s="158" t="s">
        <v>10</v>
      </c>
      <c r="Y256" s="158" t="s">
        <v>227</v>
      </c>
      <c r="Z256" s="497" t="s">
        <v>401</v>
      </c>
      <c r="AA256" s="159">
        <v>25.134899999999998</v>
      </c>
      <c r="AB256" s="160"/>
      <c r="AC256" s="807">
        <v>26.719799999999999</v>
      </c>
      <c r="AD256" s="808">
        <v>23.393609999999999</v>
      </c>
      <c r="AE256" s="162">
        <v>0.55651743193726655</v>
      </c>
      <c r="AF256" s="162">
        <v>0.44348217020954928</v>
      </c>
      <c r="AG256" s="354"/>
      <c r="AH256" s="358"/>
      <c r="AI256" s="159">
        <v>27.354099999999999</v>
      </c>
      <c r="AJ256" s="160"/>
      <c r="AK256" s="807">
        <v>16.419409999999999</v>
      </c>
      <c r="AL256" s="808">
        <v>32.410939999999997</v>
      </c>
      <c r="AM256" s="162">
        <v>0.18981213053984597</v>
      </c>
      <c r="AN256" s="162">
        <v>0.81018786946015409</v>
      </c>
      <c r="AO256" s="354"/>
      <c r="AP256" s="355"/>
    </row>
    <row r="257" spans="1:42" ht="11.45" customHeight="1">
      <c r="A257" s="501">
        <v>2016</v>
      </c>
      <c r="B257" s="485" t="s">
        <v>513</v>
      </c>
      <c r="C257" s="502" t="s">
        <v>470</v>
      </c>
      <c r="D257" s="502" t="s">
        <v>623</v>
      </c>
      <c r="E257" s="502" t="s">
        <v>714</v>
      </c>
      <c r="F257" s="495" t="s">
        <v>401</v>
      </c>
      <c r="G257" s="564">
        <v>21.378340000000001</v>
      </c>
      <c r="H257" s="565"/>
      <c r="I257" s="812">
        <v>20.597059999999999</v>
      </c>
      <c r="J257" s="813">
        <v>22.111239999999999</v>
      </c>
      <c r="K257" s="623">
        <v>0.4663371</v>
      </c>
      <c r="L257" s="623">
        <v>0.53366290000000005</v>
      </c>
      <c r="M257" s="845"/>
      <c r="N257" s="321"/>
      <c r="O257" s="565">
        <v>20.755089999999999</v>
      </c>
      <c r="P257" s="814">
        <v>21.323550000000001</v>
      </c>
      <c r="Q257" s="815">
        <v>20.195180000000001</v>
      </c>
      <c r="R257" s="623">
        <v>0.50980150000000002</v>
      </c>
      <c r="S257" s="623">
        <v>0.49019859999999998</v>
      </c>
      <c r="T257" s="845"/>
      <c r="U257" s="502">
        <v>2016</v>
      </c>
      <c r="V257" s="383" t="s">
        <v>513</v>
      </c>
      <c r="W257" s="502" t="s">
        <v>470</v>
      </c>
      <c r="X257" s="502" t="s">
        <v>623</v>
      </c>
      <c r="Y257" s="502" t="s">
        <v>714</v>
      </c>
      <c r="Z257" s="495" t="s">
        <v>401</v>
      </c>
      <c r="AA257" s="564">
        <v>23.437190000000001</v>
      </c>
      <c r="AB257" s="565"/>
      <c r="AC257" s="816">
        <v>22.566299999999998</v>
      </c>
      <c r="AD257" s="817">
        <v>24.389009999999999</v>
      </c>
      <c r="AE257" s="623">
        <v>0.50279799999999997</v>
      </c>
      <c r="AF257" s="623">
        <v>0.49720199999999998</v>
      </c>
      <c r="AG257" s="845">
        <f t="shared" ref="AG257:AG260" si="29">1-SUM(AE257:AF257)</f>
        <v>0</v>
      </c>
      <c r="AH257" s="325"/>
      <c r="AI257" s="564">
        <v>21.613759999999999</v>
      </c>
      <c r="AJ257" s="565"/>
      <c r="AK257" s="816">
        <v>16.667999999999999</v>
      </c>
      <c r="AL257" s="817">
        <v>25.27225</v>
      </c>
      <c r="AM257" s="623">
        <v>0.32790010000000003</v>
      </c>
      <c r="AN257" s="623">
        <v>0.67209989999999997</v>
      </c>
      <c r="AO257" s="845"/>
      <c r="AP257" s="321"/>
    </row>
    <row r="258" spans="1:42" ht="11.45" customHeight="1">
      <c r="A258" s="503">
        <v>2013</v>
      </c>
      <c r="B258" s="486" t="s">
        <v>513</v>
      </c>
      <c r="C258" s="214" t="s">
        <v>470</v>
      </c>
      <c r="D258" s="214" t="s">
        <v>20</v>
      </c>
      <c r="E258" s="214" t="s">
        <v>228</v>
      </c>
      <c r="F258" s="496" t="s">
        <v>401</v>
      </c>
      <c r="G258" s="152">
        <v>21.684609999999999</v>
      </c>
      <c r="H258" s="153"/>
      <c r="I258" s="777">
        <v>21.915839999999999</v>
      </c>
      <c r="J258" s="778">
        <v>21.469899999999999</v>
      </c>
      <c r="K258" s="155">
        <v>0.48660789999999998</v>
      </c>
      <c r="L258" s="155">
        <v>0.51339210000000002</v>
      </c>
      <c r="M258" s="330"/>
      <c r="N258" s="321"/>
      <c r="O258" s="153">
        <v>21.034020000000002</v>
      </c>
      <c r="P258" s="780">
        <v>22.223769999999998</v>
      </c>
      <c r="Q258" s="781">
        <v>19.889299999999999</v>
      </c>
      <c r="R258" s="155">
        <v>0.51809249999999996</v>
      </c>
      <c r="S258" s="155">
        <v>0.48190749999999999</v>
      </c>
      <c r="T258" s="330"/>
      <c r="U258" s="214">
        <v>2013</v>
      </c>
      <c r="V258" s="384" t="s">
        <v>513</v>
      </c>
      <c r="W258" s="214" t="s">
        <v>470</v>
      </c>
      <c r="X258" s="214" t="s">
        <v>20</v>
      </c>
      <c r="Y258" s="214" t="s">
        <v>228</v>
      </c>
      <c r="Z258" s="496" t="s">
        <v>401</v>
      </c>
      <c r="AA258" s="152">
        <v>25.923960000000001</v>
      </c>
      <c r="AB258" s="153"/>
      <c r="AC258" s="782">
        <v>26.500229999999998</v>
      </c>
      <c r="AD258" s="783">
        <v>25.30236</v>
      </c>
      <c r="AE258" s="155">
        <v>0.5304546</v>
      </c>
      <c r="AF258" s="155">
        <v>0.4695454</v>
      </c>
      <c r="AG258" s="330">
        <f t="shared" si="29"/>
        <v>0</v>
      </c>
      <c r="AH258" s="325"/>
      <c r="AI258" s="152">
        <v>20.380040000000001</v>
      </c>
      <c r="AJ258" s="153"/>
      <c r="AK258" s="782">
        <v>16.692409999999999</v>
      </c>
      <c r="AL258" s="783">
        <v>23.132739999999998</v>
      </c>
      <c r="AM258" s="155">
        <v>0.35007739999999998</v>
      </c>
      <c r="AN258" s="155">
        <v>0.64992260000000002</v>
      </c>
      <c r="AO258" s="330"/>
      <c r="AP258" s="321"/>
    </row>
    <row r="259" spans="1:42" ht="11.45" customHeight="1">
      <c r="A259" s="503">
        <v>2010</v>
      </c>
      <c r="B259" s="486" t="s">
        <v>513</v>
      </c>
      <c r="C259" s="214" t="s">
        <v>470</v>
      </c>
      <c r="D259" s="214" t="s">
        <v>4</v>
      </c>
      <c r="E259" s="214" t="s">
        <v>229</v>
      </c>
      <c r="F259" s="496" t="s">
        <v>401</v>
      </c>
      <c r="G259" s="152">
        <v>20.805489999999999</v>
      </c>
      <c r="H259" s="153"/>
      <c r="I259" s="777">
        <v>20.811540000000001</v>
      </c>
      <c r="J259" s="778">
        <v>20.79974</v>
      </c>
      <c r="K259" s="155">
        <v>0.4874136</v>
      </c>
      <c r="L259" s="155">
        <v>0.5125864</v>
      </c>
      <c r="M259" s="330"/>
      <c r="N259" s="321"/>
      <c r="O259" s="153">
        <v>20.52966</v>
      </c>
      <c r="P259" s="780">
        <v>21.802350000000001</v>
      </c>
      <c r="Q259" s="781">
        <v>19.265830000000001</v>
      </c>
      <c r="R259" s="155">
        <v>0.52913980000000005</v>
      </c>
      <c r="S259" s="155">
        <v>0.47086020000000001</v>
      </c>
      <c r="T259" s="330"/>
      <c r="U259" s="214">
        <v>2010</v>
      </c>
      <c r="V259" s="384" t="s">
        <v>513</v>
      </c>
      <c r="W259" s="214" t="s">
        <v>470</v>
      </c>
      <c r="X259" s="214" t="s">
        <v>4</v>
      </c>
      <c r="Y259" s="214" t="s">
        <v>229</v>
      </c>
      <c r="Z259" s="496" t="s">
        <v>401</v>
      </c>
      <c r="AA259" s="152">
        <v>25.418769999999999</v>
      </c>
      <c r="AB259" s="153"/>
      <c r="AC259" s="782">
        <v>25.303370000000001</v>
      </c>
      <c r="AD259" s="783">
        <v>25.540389999999999</v>
      </c>
      <c r="AE259" s="155">
        <v>0.51078900000000005</v>
      </c>
      <c r="AF259" s="155">
        <v>0.48921100000000001</v>
      </c>
      <c r="AG259" s="330">
        <f t="shared" si="29"/>
        <v>0</v>
      </c>
      <c r="AH259" s="325"/>
      <c r="AI259" s="152">
        <v>18.26925</v>
      </c>
      <c r="AJ259" s="153"/>
      <c r="AK259" s="782">
        <v>13.88208</v>
      </c>
      <c r="AL259" s="783">
        <v>21.688379999999999</v>
      </c>
      <c r="AM259" s="155">
        <v>0.33281529999999998</v>
      </c>
      <c r="AN259" s="155">
        <v>0.66718469999999996</v>
      </c>
      <c r="AO259" s="330"/>
      <c r="AP259" s="321"/>
    </row>
    <row r="260" spans="1:42" ht="11.45" customHeight="1">
      <c r="A260" s="504">
        <v>2006</v>
      </c>
      <c r="B260" s="488" t="s">
        <v>513</v>
      </c>
      <c r="C260" s="226" t="s">
        <v>470</v>
      </c>
      <c r="D260" s="226" t="s">
        <v>6</v>
      </c>
      <c r="E260" s="226" t="s">
        <v>230</v>
      </c>
      <c r="F260" s="497" t="s">
        <v>401</v>
      </c>
      <c r="G260" s="159">
        <v>23.111350000000002</v>
      </c>
      <c r="H260" s="160"/>
      <c r="I260" s="802">
        <v>21.93721</v>
      </c>
      <c r="J260" s="803">
        <v>24.218109999999999</v>
      </c>
      <c r="K260" s="162">
        <v>0.46057789999999998</v>
      </c>
      <c r="L260" s="162">
        <v>0.53942210000000002</v>
      </c>
      <c r="M260" s="354"/>
      <c r="N260" s="321"/>
      <c r="O260" s="160">
        <v>21.141259999999999</v>
      </c>
      <c r="P260" s="805">
        <v>21.064589999999999</v>
      </c>
      <c r="Q260" s="806">
        <v>21.214790000000001</v>
      </c>
      <c r="R260" s="162">
        <v>0.48781649999999999</v>
      </c>
      <c r="S260" s="162">
        <v>0.51218350000000001</v>
      </c>
      <c r="T260" s="354"/>
      <c r="U260" s="226">
        <v>2006</v>
      </c>
      <c r="V260" s="385" t="s">
        <v>513</v>
      </c>
      <c r="W260" s="226" t="s">
        <v>470</v>
      </c>
      <c r="X260" s="226" t="s">
        <v>6</v>
      </c>
      <c r="Y260" s="226" t="s">
        <v>230</v>
      </c>
      <c r="Z260" s="497" t="s">
        <v>401</v>
      </c>
      <c r="AA260" s="159">
        <v>27.53276</v>
      </c>
      <c r="AB260" s="160"/>
      <c r="AC260" s="807">
        <v>25.888660000000002</v>
      </c>
      <c r="AD260" s="808">
        <v>29.388310000000001</v>
      </c>
      <c r="AE260" s="162">
        <v>0.49854969999999998</v>
      </c>
      <c r="AF260" s="162">
        <v>0.50145030000000002</v>
      </c>
      <c r="AG260" s="354">
        <f t="shared" si="29"/>
        <v>0</v>
      </c>
      <c r="AH260" s="325"/>
      <c r="AI260" s="159">
        <v>25.514800000000001</v>
      </c>
      <c r="AJ260" s="160"/>
      <c r="AK260" s="807">
        <v>20.68759</v>
      </c>
      <c r="AL260" s="808">
        <v>29.14077</v>
      </c>
      <c r="AM260" s="162">
        <v>0.34779389999999999</v>
      </c>
      <c r="AN260" s="162">
        <v>0.65220610000000001</v>
      </c>
      <c r="AO260" s="354"/>
      <c r="AP260" s="321"/>
    </row>
    <row r="261" spans="1:42" ht="11.45" customHeight="1">
      <c r="A261" s="663">
        <v>2013</v>
      </c>
      <c r="B261" s="873" t="s">
        <v>518</v>
      </c>
      <c r="C261" s="82" t="s">
        <v>471</v>
      </c>
      <c r="D261" s="82" t="s">
        <v>20</v>
      </c>
      <c r="E261" s="82" t="s">
        <v>231</v>
      </c>
      <c r="F261" s="506" t="s">
        <v>313</v>
      </c>
      <c r="G261" s="124">
        <v>13.83778</v>
      </c>
      <c r="H261" s="125"/>
      <c r="I261" s="331">
        <v>13.251469999999999</v>
      </c>
      <c r="J261" s="315">
        <v>14.39447</v>
      </c>
      <c r="K261" s="314">
        <v>0.46640761740683834</v>
      </c>
      <c r="L261" s="314">
        <v>0.53359202126352634</v>
      </c>
      <c r="M261" s="329"/>
      <c r="N261" s="336"/>
      <c r="O261" s="125">
        <v>12.65448</v>
      </c>
      <c r="P261" s="332">
        <v>12.58713</v>
      </c>
      <c r="Q261" s="318">
        <v>12.72256</v>
      </c>
      <c r="R261" s="314">
        <v>0.5000116164393954</v>
      </c>
      <c r="S261" s="314">
        <v>0.49998846258400187</v>
      </c>
      <c r="T261" s="776"/>
      <c r="U261" s="82">
        <v>2013</v>
      </c>
      <c r="V261" s="87" t="s">
        <v>518</v>
      </c>
      <c r="W261" s="82" t="s">
        <v>471</v>
      </c>
      <c r="X261" s="82" t="s">
        <v>20</v>
      </c>
      <c r="Y261" s="82" t="s">
        <v>231</v>
      </c>
      <c r="Z261" s="506" t="s">
        <v>313</v>
      </c>
      <c r="AA261" s="124">
        <v>20.175930000000001</v>
      </c>
      <c r="AB261" s="125"/>
      <c r="AC261" s="324">
        <v>19.793620000000001</v>
      </c>
      <c r="AD261" s="320">
        <v>20.57752</v>
      </c>
      <c r="AE261" s="314">
        <v>0.50259393247300121</v>
      </c>
      <c r="AF261" s="314">
        <v>0.49740606752699867</v>
      </c>
      <c r="AG261" s="329"/>
      <c r="AH261" s="335"/>
      <c r="AI261" s="124">
        <v>11.69117</v>
      </c>
      <c r="AJ261" s="125"/>
      <c r="AK261" s="324">
        <v>7.0130980000000003</v>
      </c>
      <c r="AL261" s="320">
        <v>14.663959999999999</v>
      </c>
      <c r="AM261" s="314">
        <v>0.23308052145337038</v>
      </c>
      <c r="AN261" s="314">
        <v>0.76691956408126816</v>
      </c>
      <c r="AO261" s="329"/>
      <c r="AP261" s="336"/>
    </row>
    <row r="262" spans="1:42" ht="11.45" customHeight="1">
      <c r="A262" s="663">
        <v>2010</v>
      </c>
      <c r="B262" s="873" t="s">
        <v>518</v>
      </c>
      <c r="C262" s="82" t="s">
        <v>471</v>
      </c>
      <c r="D262" s="82" t="s">
        <v>4</v>
      </c>
      <c r="E262" s="82" t="s">
        <v>232</v>
      </c>
      <c r="F262" s="506" t="s">
        <v>313</v>
      </c>
      <c r="G262" s="124">
        <v>13.43798</v>
      </c>
      <c r="H262" s="125"/>
      <c r="I262" s="331">
        <v>12.665660000000001</v>
      </c>
      <c r="J262" s="315">
        <v>14.170400000000001</v>
      </c>
      <c r="K262" s="314">
        <v>0.45876686823466029</v>
      </c>
      <c r="L262" s="314">
        <v>0.54123313176533971</v>
      </c>
      <c r="M262" s="329"/>
      <c r="N262" s="336"/>
      <c r="O262" s="125">
        <v>12.240869999999999</v>
      </c>
      <c r="P262" s="332">
        <v>11.882899999999999</v>
      </c>
      <c r="Q262" s="318">
        <v>12.59366</v>
      </c>
      <c r="R262" s="314">
        <v>0.48183781054777969</v>
      </c>
      <c r="S262" s="314">
        <v>0.51816227114576008</v>
      </c>
      <c r="T262" s="776"/>
      <c r="U262" s="82">
        <v>2010</v>
      </c>
      <c r="V262" s="87" t="s">
        <v>518</v>
      </c>
      <c r="W262" s="82" t="s">
        <v>471</v>
      </c>
      <c r="X262" s="82" t="s">
        <v>4</v>
      </c>
      <c r="Y262" s="82" t="s">
        <v>232</v>
      </c>
      <c r="Z262" s="506" t="s">
        <v>313</v>
      </c>
      <c r="AA262" s="124">
        <v>19.629239999999999</v>
      </c>
      <c r="AB262" s="125"/>
      <c r="AC262" s="324">
        <v>18.93338</v>
      </c>
      <c r="AD262" s="320">
        <v>20.427820000000001</v>
      </c>
      <c r="AE262" s="314">
        <v>0.51542953267676184</v>
      </c>
      <c r="AF262" s="314">
        <v>0.4845704163788308</v>
      </c>
      <c r="AG262" s="329"/>
      <c r="AH262" s="335"/>
      <c r="AI262" s="124">
        <v>12.396610000000001</v>
      </c>
      <c r="AJ262" s="125"/>
      <c r="AK262" s="324">
        <v>7.846063</v>
      </c>
      <c r="AL262" s="320">
        <v>15.244020000000001</v>
      </c>
      <c r="AM262" s="314">
        <v>0.24360563089425252</v>
      </c>
      <c r="AN262" s="314">
        <v>0.75639420777131805</v>
      </c>
      <c r="AO262" s="329"/>
      <c r="AP262" s="336"/>
    </row>
    <row r="263" spans="1:42" ht="11.45" customHeight="1">
      <c r="A263" s="663">
        <v>2007</v>
      </c>
      <c r="B263" s="873" t="s">
        <v>518</v>
      </c>
      <c r="C263" s="82" t="s">
        <v>471</v>
      </c>
      <c r="D263" s="82" t="s">
        <v>6</v>
      </c>
      <c r="E263" s="82" t="s">
        <v>233</v>
      </c>
      <c r="F263" s="506" t="s">
        <v>313</v>
      </c>
      <c r="G263" s="124">
        <v>12.782349999999999</v>
      </c>
      <c r="H263" s="125"/>
      <c r="I263" s="331">
        <v>10.32762</v>
      </c>
      <c r="J263" s="315">
        <v>14.94811</v>
      </c>
      <c r="K263" s="314">
        <v>0.37871471208345886</v>
      </c>
      <c r="L263" s="314">
        <v>0.62128520968366541</v>
      </c>
      <c r="M263" s="329"/>
      <c r="N263" s="336"/>
      <c r="O263" s="125">
        <v>9.7826149999999998</v>
      </c>
      <c r="P263" s="332">
        <v>8.8585209999999996</v>
      </c>
      <c r="Q263" s="318">
        <v>10.62153</v>
      </c>
      <c r="R263" s="314">
        <v>0.43089460231236743</v>
      </c>
      <c r="S263" s="314">
        <v>0.56910529546547628</v>
      </c>
      <c r="T263" s="776"/>
      <c r="U263" s="82">
        <v>2007</v>
      </c>
      <c r="V263" s="87" t="s">
        <v>518</v>
      </c>
      <c r="W263" s="82" t="s">
        <v>471</v>
      </c>
      <c r="X263" s="82" t="s">
        <v>6</v>
      </c>
      <c r="Y263" s="82" t="s">
        <v>233</v>
      </c>
      <c r="Z263" s="506" t="s">
        <v>313</v>
      </c>
      <c r="AA263" s="124">
        <v>15.82146</v>
      </c>
      <c r="AB263" s="125"/>
      <c r="AC263" s="324">
        <v>15.115069999999999</v>
      </c>
      <c r="AD263" s="320">
        <v>16.590440000000001</v>
      </c>
      <c r="AE263" s="314">
        <v>0.49793678965152394</v>
      </c>
      <c r="AF263" s="314">
        <v>0.50206346316964423</v>
      </c>
      <c r="AG263" s="329"/>
      <c r="AH263" s="335"/>
      <c r="AI263" s="124">
        <v>23.492429999999999</v>
      </c>
      <c r="AJ263" s="125"/>
      <c r="AK263" s="324">
        <v>11.23428</v>
      </c>
      <c r="AL263" s="320">
        <v>30.72906</v>
      </c>
      <c r="AM263" s="314">
        <v>0.17751509741648694</v>
      </c>
      <c r="AN263" s="314">
        <v>0.82248494515041659</v>
      </c>
      <c r="AO263" s="329"/>
      <c r="AP263" s="336"/>
    </row>
    <row r="264" spans="1:42" ht="11.45" customHeight="1">
      <c r="A264" s="663">
        <v>2004</v>
      </c>
      <c r="B264" s="873" t="s">
        <v>518</v>
      </c>
      <c r="C264" s="82" t="s">
        <v>471</v>
      </c>
      <c r="D264" s="82" t="s">
        <v>8</v>
      </c>
      <c r="E264" s="82" t="s">
        <v>234</v>
      </c>
      <c r="F264" s="506" t="s">
        <v>313</v>
      </c>
      <c r="G264" s="124">
        <v>14.303419999999999</v>
      </c>
      <c r="H264" s="125"/>
      <c r="I264" s="331">
        <v>13.04824</v>
      </c>
      <c r="J264" s="315">
        <v>15.43816</v>
      </c>
      <c r="K264" s="314">
        <v>0.43313655055923689</v>
      </c>
      <c r="L264" s="314">
        <v>0.56686330961406439</v>
      </c>
      <c r="M264" s="329"/>
      <c r="N264" s="336"/>
      <c r="O264" s="125">
        <v>12.39832</v>
      </c>
      <c r="P264" s="332">
        <v>11.794119999999999</v>
      </c>
      <c r="Q264" s="318">
        <v>12.958880000000001</v>
      </c>
      <c r="R264" s="314">
        <v>0.45781452648423332</v>
      </c>
      <c r="S264" s="314">
        <v>0.5421853122035889</v>
      </c>
      <c r="T264" s="776"/>
      <c r="U264" s="82">
        <v>2004</v>
      </c>
      <c r="V264" s="87" t="s">
        <v>518</v>
      </c>
      <c r="W264" s="82" t="s">
        <v>471</v>
      </c>
      <c r="X264" s="82" t="s">
        <v>8</v>
      </c>
      <c r="Y264" s="82" t="s">
        <v>234</v>
      </c>
      <c r="Z264" s="506" t="s">
        <v>313</v>
      </c>
      <c r="AA264" s="124">
        <v>18.653770000000002</v>
      </c>
      <c r="AB264" s="125"/>
      <c r="AC264" s="324">
        <v>19.406120000000001</v>
      </c>
      <c r="AD264" s="320">
        <v>17.87632</v>
      </c>
      <c r="AE264" s="314">
        <v>0.52870095428430819</v>
      </c>
      <c r="AF264" s="314">
        <v>0.47129904571569176</v>
      </c>
      <c r="AG264" s="329"/>
      <c r="AH264" s="335"/>
      <c r="AI264" s="124">
        <v>17.797470000000001</v>
      </c>
      <c r="AJ264" s="125"/>
      <c r="AK264" s="324">
        <v>8.492604</v>
      </c>
      <c r="AL264" s="320">
        <v>23.70147</v>
      </c>
      <c r="AM264" s="314">
        <v>0.18523863223255888</v>
      </c>
      <c r="AN264" s="314">
        <v>0.81476131157967957</v>
      </c>
      <c r="AO264" s="329"/>
      <c r="AP264" s="336"/>
    </row>
    <row r="265" spans="1:42" ht="11.45" customHeight="1">
      <c r="A265" s="664">
        <v>1996</v>
      </c>
      <c r="B265" s="875" t="s">
        <v>518</v>
      </c>
      <c r="C265" s="119" t="s">
        <v>471</v>
      </c>
      <c r="D265" s="119" t="s">
        <v>12</v>
      </c>
      <c r="E265" s="119" t="s">
        <v>236</v>
      </c>
      <c r="F265" s="496" t="s">
        <v>401</v>
      </c>
      <c r="G265" s="152">
        <v>12.863110000000001</v>
      </c>
      <c r="H265" s="153"/>
      <c r="I265" s="777">
        <v>10.608510000000001</v>
      </c>
      <c r="J265" s="778">
        <v>15.023300000000001</v>
      </c>
      <c r="K265" s="155">
        <v>0.20918137215650026</v>
      </c>
      <c r="L265" s="155">
        <v>0.36223689294424133</v>
      </c>
      <c r="M265" s="330">
        <f t="shared" si="24"/>
        <v>0.42858173489925844</v>
      </c>
      <c r="N265" s="321"/>
      <c r="O265" s="153">
        <v>11.735760000000001</v>
      </c>
      <c r="P265" s="780">
        <v>10.8834</v>
      </c>
      <c r="Q265" s="781">
        <v>12.360609999999999</v>
      </c>
      <c r="R265" s="155">
        <v>0.41870922718255998</v>
      </c>
      <c r="S265" s="155">
        <v>0.57635551510937499</v>
      </c>
      <c r="T265" s="842"/>
      <c r="U265" s="119">
        <v>1996</v>
      </c>
      <c r="V265" s="90" t="s">
        <v>518</v>
      </c>
      <c r="W265" s="119" t="s">
        <v>471</v>
      </c>
      <c r="X265" s="119" t="s">
        <v>12</v>
      </c>
      <c r="Y265" s="119" t="s">
        <v>236</v>
      </c>
      <c r="Z265" s="496" t="s">
        <v>401</v>
      </c>
      <c r="AA265" s="152">
        <v>16.169329999999999</v>
      </c>
      <c r="AB265" s="153"/>
      <c r="AC265" s="782"/>
      <c r="AD265" s="783"/>
      <c r="AE265" s="155"/>
      <c r="AF265" s="155"/>
      <c r="AG265" s="330"/>
      <c r="AH265" s="325"/>
      <c r="AI265" s="152"/>
      <c r="AJ265" s="153"/>
      <c r="AK265" s="782"/>
      <c r="AL265" s="783"/>
      <c r="AM265" s="155"/>
      <c r="AN265" s="155"/>
      <c r="AO265" s="330"/>
      <c r="AP265" s="321"/>
    </row>
    <row r="266" spans="1:42" ht="11.45" customHeight="1">
      <c r="A266" s="662">
        <v>1992</v>
      </c>
      <c r="B266" s="874" t="s">
        <v>518</v>
      </c>
      <c r="C266" s="121" t="s">
        <v>471</v>
      </c>
      <c r="D266" s="121" t="s">
        <v>14</v>
      </c>
      <c r="E266" s="121" t="s">
        <v>237</v>
      </c>
      <c r="F266" s="507" t="s">
        <v>313</v>
      </c>
      <c r="G266" s="551">
        <v>6.25</v>
      </c>
      <c r="H266" s="552"/>
      <c r="I266" s="339">
        <v>4.9179620000000002</v>
      </c>
      <c r="J266" s="340">
        <v>7.500102</v>
      </c>
      <c r="K266" s="811">
        <v>0.38095232000000001</v>
      </c>
      <c r="L266" s="811">
        <v>0.61904767999999999</v>
      </c>
      <c r="M266" s="342"/>
      <c r="N266" s="343"/>
      <c r="O266" s="552">
        <v>5.1655300000000004</v>
      </c>
      <c r="P266" s="344">
        <v>4.4162879999999998</v>
      </c>
      <c r="Q266" s="345">
        <v>5.8638820000000003</v>
      </c>
      <c r="R266" s="811">
        <v>0.41244867419219322</v>
      </c>
      <c r="S266" s="811">
        <v>0.58755132580780667</v>
      </c>
      <c r="T266" s="795"/>
      <c r="U266" s="121">
        <v>1992</v>
      </c>
      <c r="V266" s="91" t="s">
        <v>518</v>
      </c>
      <c r="W266" s="121" t="s">
        <v>471</v>
      </c>
      <c r="X266" s="121" t="s">
        <v>14</v>
      </c>
      <c r="Y266" s="121" t="s">
        <v>237</v>
      </c>
      <c r="Z266" s="507" t="s">
        <v>313</v>
      </c>
      <c r="AA266" s="551">
        <v>5.2624149999999998</v>
      </c>
      <c r="AB266" s="552"/>
      <c r="AC266" s="346">
        <v>5.2429839999999999</v>
      </c>
      <c r="AD266" s="347">
        <v>5.283074</v>
      </c>
      <c r="AE266" s="811">
        <v>0.51340477708428545</v>
      </c>
      <c r="AF266" s="811">
        <v>0.48659522291571455</v>
      </c>
      <c r="AG266" s="342"/>
      <c r="AH266" s="809"/>
      <c r="AI266" s="551">
        <v>14.790749999999999</v>
      </c>
      <c r="AJ266" s="552">
        <v>13.828670000000001</v>
      </c>
      <c r="AK266" s="346">
        <v>9.3455630000000003</v>
      </c>
      <c r="AL266" s="347">
        <v>26.67512</v>
      </c>
      <c r="AM266" s="811">
        <v>5.6883416843412998E-2</v>
      </c>
      <c r="AN266" s="811">
        <v>0.20660215335241927</v>
      </c>
      <c r="AO266" s="342">
        <f t="shared" ref="AO266:AO288" si="30">1-SUM(AM266:AN266)</f>
        <v>0.7365144298041677</v>
      </c>
      <c r="AP266" s="343">
        <f t="shared" si="25"/>
        <v>-0.96207999999999849</v>
      </c>
    </row>
    <row r="267" spans="1:42" ht="11.45" customHeight="1">
      <c r="A267" s="664">
        <v>2012</v>
      </c>
      <c r="B267" s="875" t="s">
        <v>518</v>
      </c>
      <c r="C267" s="119" t="s">
        <v>472</v>
      </c>
      <c r="D267" s="119" t="s">
        <v>20</v>
      </c>
      <c r="E267" s="119" t="s">
        <v>238</v>
      </c>
      <c r="F267" s="496" t="s">
        <v>401</v>
      </c>
      <c r="G267" s="152">
        <v>15.91756</v>
      </c>
      <c r="H267" s="153"/>
      <c r="I267" s="777">
        <v>14.625209999999999</v>
      </c>
      <c r="J267" s="778">
        <v>17.183250000000001</v>
      </c>
      <c r="K267" s="155">
        <v>0.45461678800017091</v>
      </c>
      <c r="L267" s="155">
        <v>0.54538340047092637</v>
      </c>
      <c r="M267" s="330"/>
      <c r="N267" s="321"/>
      <c r="O267" s="153">
        <v>14.974489999999999</v>
      </c>
      <c r="P267" s="780">
        <v>15.21026</v>
      </c>
      <c r="Q267" s="781">
        <v>14.72716</v>
      </c>
      <c r="R267" s="155">
        <v>0.52003306957365492</v>
      </c>
      <c r="S267" s="155">
        <v>0.47996713076705783</v>
      </c>
      <c r="T267" s="842"/>
      <c r="U267" s="119">
        <v>2012</v>
      </c>
      <c r="V267" s="90" t="s">
        <v>518</v>
      </c>
      <c r="W267" s="119" t="s">
        <v>472</v>
      </c>
      <c r="X267" s="119" t="s">
        <v>20</v>
      </c>
      <c r="Y267" s="119" t="s">
        <v>238</v>
      </c>
      <c r="Z267" s="496" t="s">
        <v>401</v>
      </c>
      <c r="AA267" s="152">
        <v>16.081589999999998</v>
      </c>
      <c r="AB267" s="153"/>
      <c r="AC267" s="782">
        <v>15.80133</v>
      </c>
      <c r="AD267" s="783">
        <v>16.382200000000001</v>
      </c>
      <c r="AE267" s="155">
        <v>0.50849748065956168</v>
      </c>
      <c r="AF267" s="155">
        <v>0.49150251934043843</v>
      </c>
      <c r="AG267" s="330"/>
      <c r="AH267" s="325"/>
      <c r="AI267" s="152">
        <v>19.33961</v>
      </c>
      <c r="AJ267" s="153"/>
      <c r="AK267" s="782">
        <v>10.319330000000001</v>
      </c>
      <c r="AL267" s="783">
        <v>25.520289999999999</v>
      </c>
      <c r="AM267" s="155">
        <v>0.21695453010686355</v>
      </c>
      <c r="AN267" s="155">
        <v>0.78304578013724169</v>
      </c>
      <c r="AO267" s="330"/>
      <c r="AP267" s="321"/>
    </row>
    <row r="268" spans="1:42" ht="11.45" customHeight="1">
      <c r="A268" s="664">
        <v>2010</v>
      </c>
      <c r="B268" s="875" t="s">
        <v>518</v>
      </c>
      <c r="C268" s="119" t="s">
        <v>472</v>
      </c>
      <c r="D268" s="119" t="s">
        <v>4</v>
      </c>
      <c r="E268" s="119" t="s">
        <v>239</v>
      </c>
      <c r="F268" s="496" t="s">
        <v>401</v>
      </c>
      <c r="G268" s="152">
        <v>15.64913</v>
      </c>
      <c r="H268" s="153"/>
      <c r="I268" s="777">
        <v>13.65817</v>
      </c>
      <c r="J268" s="778">
        <v>17.59995</v>
      </c>
      <c r="K268" s="155">
        <v>0.4319436288151482</v>
      </c>
      <c r="L268" s="155">
        <v>0.56805630728353596</v>
      </c>
      <c r="M268" s="330"/>
      <c r="N268" s="321"/>
      <c r="O268" s="153">
        <v>13.27636</v>
      </c>
      <c r="P268" s="780">
        <v>13.53895</v>
      </c>
      <c r="Q268" s="781">
        <v>13.00074</v>
      </c>
      <c r="R268" s="155">
        <v>0.5222413372340009</v>
      </c>
      <c r="S268" s="155">
        <v>0.47775896405340018</v>
      </c>
      <c r="T268" s="842"/>
      <c r="U268" s="119">
        <v>2010</v>
      </c>
      <c r="V268" s="90" t="s">
        <v>518</v>
      </c>
      <c r="W268" s="119" t="s">
        <v>472</v>
      </c>
      <c r="X268" s="119" t="s">
        <v>4</v>
      </c>
      <c r="Y268" s="119" t="s">
        <v>239</v>
      </c>
      <c r="Z268" s="496" t="s">
        <v>401</v>
      </c>
      <c r="AA268" s="152">
        <v>12.188689999999999</v>
      </c>
      <c r="AB268" s="153"/>
      <c r="AC268" s="782">
        <v>10.64386</v>
      </c>
      <c r="AD268" s="783">
        <v>13.83197</v>
      </c>
      <c r="AE268" s="155">
        <v>0.45011203008690848</v>
      </c>
      <c r="AF268" s="155">
        <v>0.54988780582654906</v>
      </c>
      <c r="AG268" s="330"/>
      <c r="AH268" s="325"/>
      <c r="AI268" s="152">
        <v>28.699580000000001</v>
      </c>
      <c r="AJ268" s="153"/>
      <c r="AK268" s="782">
        <v>18.22906</v>
      </c>
      <c r="AL268" s="783">
        <v>35.82658</v>
      </c>
      <c r="AM268" s="155">
        <v>0.25724348579317191</v>
      </c>
      <c r="AN268" s="155">
        <v>0.74275651420682809</v>
      </c>
      <c r="AO268" s="330"/>
      <c r="AP268" s="321"/>
    </row>
    <row r="269" spans="1:42" ht="11.45" customHeight="1">
      <c r="A269" s="664">
        <v>2007</v>
      </c>
      <c r="B269" s="875" t="s">
        <v>518</v>
      </c>
      <c r="C269" s="119" t="s">
        <v>472</v>
      </c>
      <c r="D269" s="119" t="s">
        <v>6</v>
      </c>
      <c r="E269" s="119" t="s">
        <v>240</v>
      </c>
      <c r="F269" s="496" t="s">
        <v>401</v>
      </c>
      <c r="G269" s="152">
        <v>13.18276</v>
      </c>
      <c r="H269" s="153"/>
      <c r="I269" s="777">
        <v>10.976979999999999</v>
      </c>
      <c r="J269" s="778">
        <v>15.32699</v>
      </c>
      <c r="K269" s="155">
        <v>0.41044781214252551</v>
      </c>
      <c r="L269" s="155">
        <v>0.58955203614417617</v>
      </c>
      <c r="M269" s="330"/>
      <c r="N269" s="321"/>
      <c r="O269" s="153">
        <v>10.70335</v>
      </c>
      <c r="P269" s="780">
        <v>10.119450000000001</v>
      </c>
      <c r="Q269" s="781">
        <v>11.31532</v>
      </c>
      <c r="R269" s="155">
        <v>0.48381861753563138</v>
      </c>
      <c r="S269" s="155">
        <v>0.51618147589306151</v>
      </c>
      <c r="T269" s="842"/>
      <c r="U269" s="119">
        <v>2007</v>
      </c>
      <c r="V269" s="90" t="s">
        <v>518</v>
      </c>
      <c r="W269" s="119" t="s">
        <v>472</v>
      </c>
      <c r="X269" s="119" t="s">
        <v>6</v>
      </c>
      <c r="Y269" s="119" t="s">
        <v>240</v>
      </c>
      <c r="Z269" s="496" t="s">
        <v>401</v>
      </c>
      <c r="AA269" s="152">
        <v>11.57821</v>
      </c>
      <c r="AB269" s="153"/>
      <c r="AC269" s="782">
        <v>12.06584</v>
      </c>
      <c r="AD269" s="783">
        <v>11.0692</v>
      </c>
      <c r="AE269" s="155">
        <v>0.53223529371120404</v>
      </c>
      <c r="AF269" s="155">
        <v>0.46776453355052289</v>
      </c>
      <c r="AG269" s="330"/>
      <c r="AH269" s="325"/>
      <c r="AI269" s="152">
        <v>25.537839999999999</v>
      </c>
      <c r="AJ269" s="153"/>
      <c r="AK269" s="782">
        <v>14.152570000000001</v>
      </c>
      <c r="AL269" s="783">
        <v>32.906280000000002</v>
      </c>
      <c r="AM269" s="155">
        <v>0.21774045886417961</v>
      </c>
      <c r="AN269" s="155">
        <v>0.78225958029339993</v>
      </c>
      <c r="AO269" s="330"/>
      <c r="AP269" s="321"/>
    </row>
    <row r="270" spans="1:42" ht="11.45" customHeight="1">
      <c r="A270" s="664">
        <v>2004</v>
      </c>
      <c r="B270" s="875" t="s">
        <v>518</v>
      </c>
      <c r="C270" s="119" t="s">
        <v>472</v>
      </c>
      <c r="D270" s="119" t="s">
        <v>8</v>
      </c>
      <c r="E270" s="119" t="s">
        <v>241</v>
      </c>
      <c r="F270" s="496" t="s">
        <v>401</v>
      </c>
      <c r="G270" s="152">
        <v>11.67365</v>
      </c>
      <c r="H270" s="153"/>
      <c r="I270" s="777">
        <v>9.6453199999999999</v>
      </c>
      <c r="J270" s="778">
        <v>13.619579999999999</v>
      </c>
      <c r="K270" s="155">
        <v>0.40455898540730623</v>
      </c>
      <c r="L270" s="155">
        <v>0.5954405862776424</v>
      </c>
      <c r="M270" s="330"/>
      <c r="N270" s="321"/>
      <c r="O270" s="153">
        <v>9.1616599999999995</v>
      </c>
      <c r="P270" s="780">
        <v>8.7319180000000003</v>
      </c>
      <c r="Q270" s="781">
        <v>9.6080009999999998</v>
      </c>
      <c r="R270" s="155">
        <v>0.48557543065339692</v>
      </c>
      <c r="S270" s="155">
        <v>0.51442467849712825</v>
      </c>
      <c r="T270" s="842"/>
      <c r="U270" s="119">
        <v>2004</v>
      </c>
      <c r="V270" s="90" t="s">
        <v>518</v>
      </c>
      <c r="W270" s="119" t="s">
        <v>472</v>
      </c>
      <c r="X270" s="119" t="s">
        <v>8</v>
      </c>
      <c r="Y270" s="119" t="s">
        <v>241</v>
      </c>
      <c r="Z270" s="496" t="s">
        <v>401</v>
      </c>
      <c r="AA270" s="152">
        <v>8.8376300000000008</v>
      </c>
      <c r="AB270" s="153"/>
      <c r="AC270" s="782">
        <v>10.03084</v>
      </c>
      <c r="AD270" s="783">
        <v>7.5755379999999999</v>
      </c>
      <c r="AE270" s="155">
        <v>0.58342892834391114</v>
      </c>
      <c r="AF270" s="155">
        <v>0.41657107165608875</v>
      </c>
      <c r="AG270" s="330"/>
      <c r="AH270" s="325"/>
      <c r="AI270" s="152">
        <v>26.23124</v>
      </c>
      <c r="AJ270" s="153"/>
      <c r="AK270" s="782">
        <v>14.52534</v>
      </c>
      <c r="AL270" s="783">
        <v>33.172319999999999</v>
      </c>
      <c r="AM270" s="155">
        <v>0.2061226994987656</v>
      </c>
      <c r="AN270" s="155">
        <v>0.7938774529911663</v>
      </c>
      <c r="AO270" s="330"/>
      <c r="AP270" s="321"/>
    </row>
    <row r="271" spans="1:42" ht="11.45" customHeight="1">
      <c r="A271" s="664">
        <v>1999</v>
      </c>
      <c r="B271" s="875" t="s">
        <v>518</v>
      </c>
      <c r="C271" s="119" t="s">
        <v>472</v>
      </c>
      <c r="D271" s="119" t="s">
        <v>10</v>
      </c>
      <c r="E271" s="119" t="s">
        <v>242</v>
      </c>
      <c r="F271" s="496" t="s">
        <v>401</v>
      </c>
      <c r="G271" s="152">
        <v>13.19739</v>
      </c>
      <c r="H271" s="153"/>
      <c r="I271" s="777">
        <v>11.64171</v>
      </c>
      <c r="J271" s="778">
        <v>14.676349999999999</v>
      </c>
      <c r="K271" s="155">
        <v>0.42991076265837413</v>
      </c>
      <c r="L271" s="155">
        <v>0.57008885847883561</v>
      </c>
      <c r="M271" s="330"/>
      <c r="N271" s="321"/>
      <c r="O271" s="153">
        <v>10.80626</v>
      </c>
      <c r="P271" s="780">
        <v>10.509790000000001</v>
      </c>
      <c r="Q271" s="781">
        <v>11.10805</v>
      </c>
      <c r="R271" s="155">
        <v>0.49060470505059106</v>
      </c>
      <c r="S271" s="155">
        <v>0.50939566510522605</v>
      </c>
      <c r="T271" s="842"/>
      <c r="U271" s="119">
        <v>1999</v>
      </c>
      <c r="V271" s="90" t="s">
        <v>518</v>
      </c>
      <c r="W271" s="119" t="s">
        <v>472</v>
      </c>
      <c r="X271" s="119" t="s">
        <v>10</v>
      </c>
      <c r="Y271" s="119" t="s">
        <v>242</v>
      </c>
      <c r="Z271" s="496" t="s">
        <v>401</v>
      </c>
      <c r="AA271" s="152">
        <v>11.61863</v>
      </c>
      <c r="AB271" s="153"/>
      <c r="AC271" s="782">
        <v>11.74624</v>
      </c>
      <c r="AD271" s="783">
        <v>11.484970000000001</v>
      </c>
      <c r="AE271" s="155">
        <v>0.51719901571872073</v>
      </c>
      <c r="AF271" s="155">
        <v>0.48280115641861387</v>
      </c>
      <c r="AG271" s="330"/>
      <c r="AH271" s="325"/>
      <c r="AI271" s="152">
        <v>27.420179999999998</v>
      </c>
      <c r="AJ271" s="153"/>
      <c r="AK271" s="782">
        <v>19.13007</v>
      </c>
      <c r="AL271" s="783">
        <v>32.206789999999998</v>
      </c>
      <c r="AM271" s="155">
        <v>0.25537348770139368</v>
      </c>
      <c r="AN271" s="155">
        <v>0.74462640289013426</v>
      </c>
      <c r="AO271" s="330"/>
      <c r="AP271" s="321"/>
    </row>
    <row r="272" spans="1:42" ht="11.45" customHeight="1">
      <c r="A272" s="665">
        <v>1997</v>
      </c>
      <c r="B272" s="876" t="s">
        <v>518</v>
      </c>
      <c r="C272" s="158" t="s">
        <v>472</v>
      </c>
      <c r="D272" s="158" t="s">
        <v>12</v>
      </c>
      <c r="E272" s="158" t="s">
        <v>243</v>
      </c>
      <c r="F272" s="497" t="s">
        <v>401</v>
      </c>
      <c r="G272" s="159">
        <v>12.529500000000001</v>
      </c>
      <c r="H272" s="160"/>
      <c r="I272" s="802">
        <v>10.8847</v>
      </c>
      <c r="J272" s="803">
        <v>14.085699999999999</v>
      </c>
      <c r="K272" s="162">
        <v>0.42234063609880684</v>
      </c>
      <c r="L272" s="162">
        <v>0.5776592840895487</v>
      </c>
      <c r="M272" s="354"/>
      <c r="N272" s="355"/>
      <c r="O272" s="160">
        <v>10.315939999999999</v>
      </c>
      <c r="P272" s="805">
        <v>9.7058549999999997</v>
      </c>
      <c r="Q272" s="806">
        <v>10.926019999999999</v>
      </c>
      <c r="R272" s="162">
        <v>0.47042644683858181</v>
      </c>
      <c r="S272" s="162">
        <v>0.5295739409108623</v>
      </c>
      <c r="T272" s="843"/>
      <c r="U272" s="158">
        <v>1997</v>
      </c>
      <c r="V272" s="101" t="s">
        <v>518</v>
      </c>
      <c r="W272" s="158" t="s">
        <v>472</v>
      </c>
      <c r="X272" s="158" t="s">
        <v>12</v>
      </c>
      <c r="Y272" s="158" t="s">
        <v>243</v>
      </c>
      <c r="Z272" s="497" t="s">
        <v>401</v>
      </c>
      <c r="AA272" s="159">
        <v>12.35904</v>
      </c>
      <c r="AB272" s="160"/>
      <c r="AC272" s="807">
        <v>12.67815</v>
      </c>
      <c r="AD272" s="808">
        <v>12.02181</v>
      </c>
      <c r="AE272" s="162">
        <v>0.52707176285536739</v>
      </c>
      <c r="AF272" s="162">
        <v>0.47292839896949929</v>
      </c>
      <c r="AG272" s="354"/>
      <c r="AH272" s="358"/>
      <c r="AI272" s="159">
        <v>23.94547</v>
      </c>
      <c r="AJ272" s="160"/>
      <c r="AK272" s="807">
        <v>14.723409999999999</v>
      </c>
      <c r="AL272" s="808">
        <v>29.369109999999999</v>
      </c>
      <c r="AM272" s="162">
        <v>0.22770164878785004</v>
      </c>
      <c r="AN272" s="162">
        <v>0.77229847649680716</v>
      </c>
      <c r="AO272" s="354"/>
      <c r="AP272" s="355"/>
    </row>
    <row r="273" spans="1:42" ht="11.45" customHeight="1">
      <c r="A273" s="663">
        <v>2012</v>
      </c>
      <c r="B273" s="873" t="s">
        <v>515</v>
      </c>
      <c r="C273" s="82" t="s">
        <v>473</v>
      </c>
      <c r="D273" s="82" t="s">
        <v>20</v>
      </c>
      <c r="E273" s="82" t="s">
        <v>244</v>
      </c>
      <c r="F273" s="506" t="s">
        <v>313</v>
      </c>
      <c r="G273" s="124">
        <v>29.815059999999999</v>
      </c>
      <c r="H273" s="125"/>
      <c r="I273" s="331">
        <v>27.656860000000002</v>
      </c>
      <c r="J273" s="315">
        <v>31.856850000000001</v>
      </c>
      <c r="K273" s="314">
        <v>0.45095263937084146</v>
      </c>
      <c r="L273" s="314">
        <v>0.54904702522819004</v>
      </c>
      <c r="M273" s="329"/>
      <c r="N273" s="336"/>
      <c r="O273" s="125">
        <v>26.192060000000001</v>
      </c>
      <c r="P273" s="332">
        <v>22.412769999999998</v>
      </c>
      <c r="Q273" s="318">
        <v>29.787099999999999</v>
      </c>
      <c r="R273" s="314">
        <v>0.41716459110127263</v>
      </c>
      <c r="S273" s="314">
        <v>0.58283540889872731</v>
      </c>
      <c r="T273" s="776"/>
      <c r="U273" s="82">
        <v>2012</v>
      </c>
      <c r="V273" s="87" t="s">
        <v>515</v>
      </c>
      <c r="W273" s="82" t="s">
        <v>473</v>
      </c>
      <c r="X273" s="82" t="s">
        <v>20</v>
      </c>
      <c r="Y273" s="82" t="s">
        <v>244</v>
      </c>
      <c r="Z273" s="506" t="s">
        <v>313</v>
      </c>
      <c r="AA273" s="124">
        <v>37.15757</v>
      </c>
      <c r="AB273" s="125"/>
      <c r="AC273" s="324">
        <v>37.347549999999998</v>
      </c>
      <c r="AD273" s="320">
        <v>36.897730000000003</v>
      </c>
      <c r="AE273" s="314">
        <v>0.50552260870127386</v>
      </c>
      <c r="AF273" s="314">
        <v>0.49447739129872625</v>
      </c>
      <c r="AG273" s="329"/>
      <c r="AH273" s="335"/>
      <c r="AI273" s="124">
        <v>20.679110000000001</v>
      </c>
      <c r="AJ273" s="125">
        <v>20.732900000000001</v>
      </c>
      <c r="AK273" s="324">
        <v>15.304639999999999</v>
      </c>
      <c r="AL273" s="320">
        <v>23.7377</v>
      </c>
      <c r="AM273" s="314">
        <v>0.26302302138147576</v>
      </c>
      <c r="AN273" s="314">
        <v>0.73697697861852418</v>
      </c>
      <c r="AO273" s="329"/>
      <c r="AP273" s="336">
        <f t="shared" si="25"/>
        <v>5.3789999999999338E-2</v>
      </c>
    </row>
    <row r="274" spans="1:42" ht="11.45" customHeight="1">
      <c r="A274" s="663">
        <v>2010</v>
      </c>
      <c r="B274" s="873" t="s">
        <v>515</v>
      </c>
      <c r="C274" s="82" t="s">
        <v>473</v>
      </c>
      <c r="D274" s="82" t="s">
        <v>4</v>
      </c>
      <c r="E274" s="82" t="s">
        <v>245</v>
      </c>
      <c r="F274" s="506" t="s">
        <v>313</v>
      </c>
      <c r="G274" s="124">
        <v>30.84656</v>
      </c>
      <c r="H274" s="125"/>
      <c r="I274" s="331">
        <v>28.945589999999999</v>
      </c>
      <c r="J274" s="315">
        <v>32.643749999999997</v>
      </c>
      <c r="K274" s="314">
        <v>0.45594743789907205</v>
      </c>
      <c r="L274" s="314">
        <v>0.54406196347339864</v>
      </c>
      <c r="M274" s="329"/>
      <c r="N274" s="336"/>
      <c r="O274" s="125">
        <v>27.614239999999999</v>
      </c>
      <c r="P274" s="332">
        <v>24.29918</v>
      </c>
      <c r="Q274" s="318">
        <v>30.761880000000001</v>
      </c>
      <c r="R274" s="314">
        <v>0.42857815388002718</v>
      </c>
      <c r="S274" s="314">
        <v>0.57142184611997293</v>
      </c>
      <c r="T274" s="776"/>
      <c r="U274" s="82">
        <v>2010</v>
      </c>
      <c r="V274" s="87" t="s">
        <v>515</v>
      </c>
      <c r="W274" s="82" t="s">
        <v>473</v>
      </c>
      <c r="X274" s="82" t="s">
        <v>4</v>
      </c>
      <c r="Y274" s="82" t="s">
        <v>245</v>
      </c>
      <c r="Z274" s="506" t="s">
        <v>313</v>
      </c>
      <c r="AA274" s="124">
        <v>37.299619999999997</v>
      </c>
      <c r="AB274" s="125"/>
      <c r="AC274" s="324">
        <v>37.563389999999998</v>
      </c>
      <c r="AD274" s="320">
        <v>37.030320000000003</v>
      </c>
      <c r="AE274" s="314">
        <v>0.5047631891583052</v>
      </c>
      <c r="AF274" s="314">
        <v>0.49523681084169469</v>
      </c>
      <c r="AG274" s="329"/>
      <c r="AH274" s="335"/>
      <c r="AI274" s="124">
        <v>21.513829999999999</v>
      </c>
      <c r="AJ274" s="125"/>
      <c r="AK274" s="324">
        <v>14.7073</v>
      </c>
      <c r="AL274" s="320">
        <v>25.234770000000001</v>
      </c>
      <c r="AM274" s="314">
        <v>0.24458488125295108</v>
      </c>
      <c r="AN274" s="314">
        <v>0.75541488591882866</v>
      </c>
      <c r="AO274" s="329"/>
      <c r="AP274" s="336"/>
    </row>
    <row r="275" spans="1:42" ht="11.45" customHeight="1">
      <c r="A275" s="662">
        <v>2008</v>
      </c>
      <c r="B275" s="874" t="s">
        <v>515</v>
      </c>
      <c r="C275" s="121" t="s">
        <v>473</v>
      </c>
      <c r="D275" s="121" t="s">
        <v>6</v>
      </c>
      <c r="E275" s="121" t="s">
        <v>246</v>
      </c>
      <c r="F275" s="507" t="s">
        <v>313</v>
      </c>
      <c r="G275" s="337">
        <v>30.401430000000001</v>
      </c>
      <c r="H275" s="338"/>
      <c r="I275" s="339">
        <v>27.745809999999999</v>
      </c>
      <c r="J275" s="340">
        <v>32.852530000000002</v>
      </c>
      <c r="K275" s="341">
        <v>0.44180388883022931</v>
      </c>
      <c r="L275" s="341">
        <v>0.5575050252570356</v>
      </c>
      <c r="M275" s="342"/>
      <c r="N275" s="343"/>
      <c r="O275" s="338">
        <v>25.576250000000002</v>
      </c>
      <c r="P275" s="344">
        <v>21.31983</v>
      </c>
      <c r="Q275" s="345">
        <v>29.54832</v>
      </c>
      <c r="R275" s="341">
        <v>0.40238619813303356</v>
      </c>
      <c r="S275" s="341">
        <v>0.59761380186696633</v>
      </c>
      <c r="T275" s="795"/>
      <c r="U275" s="121">
        <v>2008</v>
      </c>
      <c r="V275" s="91" t="s">
        <v>515</v>
      </c>
      <c r="W275" s="121" t="s">
        <v>473</v>
      </c>
      <c r="X275" s="121" t="s">
        <v>6</v>
      </c>
      <c r="Y275" s="121" t="s">
        <v>246</v>
      </c>
      <c r="Z275" s="507" t="s">
        <v>313</v>
      </c>
      <c r="AA275" s="337">
        <v>39.597499999999997</v>
      </c>
      <c r="AB275" s="338">
        <v>39.346600000000002</v>
      </c>
      <c r="AC275" s="346">
        <v>38.954500000000003</v>
      </c>
      <c r="AD275" s="347">
        <v>39.74089</v>
      </c>
      <c r="AE275" s="341">
        <v>0.49639486003873268</v>
      </c>
      <c r="AF275" s="341">
        <v>0.50360513996126721</v>
      </c>
      <c r="AG275" s="342"/>
      <c r="AH275" s="809">
        <f>AB275-AA275</f>
        <v>-0.25089999999999435</v>
      </c>
      <c r="AI275" s="337">
        <v>18.858250000000002</v>
      </c>
      <c r="AJ275" s="338">
        <v>19.250150000000001</v>
      </c>
      <c r="AK275" s="346">
        <v>11.74588</v>
      </c>
      <c r="AL275" s="347">
        <v>23.627420000000001</v>
      </c>
      <c r="AM275" s="341">
        <v>0.2247930535606216</v>
      </c>
      <c r="AN275" s="341">
        <v>0.77520694643937837</v>
      </c>
      <c r="AO275" s="342"/>
      <c r="AP275" s="343">
        <f t="shared" si="25"/>
        <v>0.39189999999999969</v>
      </c>
    </row>
    <row r="276" spans="1:42" ht="11.45" customHeight="1">
      <c r="A276" s="663">
        <v>2012</v>
      </c>
      <c r="B276" s="873" t="s">
        <v>519</v>
      </c>
      <c r="C276" s="82" t="s">
        <v>474</v>
      </c>
      <c r="D276" s="82" t="s">
        <v>20</v>
      </c>
      <c r="E276" s="82" t="s">
        <v>247</v>
      </c>
      <c r="F276" s="506" t="s">
        <v>313</v>
      </c>
      <c r="G276" s="124">
        <v>20.09451</v>
      </c>
      <c r="H276" s="125"/>
      <c r="I276" s="331">
        <v>17.992429999999999</v>
      </c>
      <c r="J276" s="315">
        <v>21.957650000000001</v>
      </c>
      <c r="K276" s="314">
        <v>0.42071899240140714</v>
      </c>
      <c r="L276" s="314">
        <v>0.57928060947990268</v>
      </c>
      <c r="M276" s="329"/>
      <c r="N276" s="336"/>
      <c r="O276" s="125">
        <v>14.17839</v>
      </c>
      <c r="P276" s="332">
        <v>13.25182</v>
      </c>
      <c r="Q276" s="318">
        <v>14.97968</v>
      </c>
      <c r="R276" s="314">
        <v>0.43344075032496637</v>
      </c>
      <c r="S276" s="314">
        <v>0.56655917914516385</v>
      </c>
      <c r="T276" s="776"/>
      <c r="U276" s="82">
        <v>2012</v>
      </c>
      <c r="V276" s="87" t="s">
        <v>519</v>
      </c>
      <c r="W276" s="82" t="s">
        <v>474</v>
      </c>
      <c r="X276" s="82" t="s">
        <v>20</v>
      </c>
      <c r="Y276" s="82" t="s">
        <v>247</v>
      </c>
      <c r="Z276" s="506" t="s">
        <v>313</v>
      </c>
      <c r="AA276" s="124">
        <v>14.911619999999999</v>
      </c>
      <c r="AB276" s="125"/>
      <c r="AC276" s="324">
        <v>13.678929999999999</v>
      </c>
      <c r="AD276" s="320">
        <v>16.216049999999999</v>
      </c>
      <c r="AE276" s="314">
        <v>0.4716368174618184</v>
      </c>
      <c r="AF276" s="314">
        <v>0.52836298135279736</v>
      </c>
      <c r="AG276" s="329"/>
      <c r="AH276" s="335"/>
      <c r="AI276" s="124">
        <v>55.697330000000001</v>
      </c>
      <c r="AJ276" s="125"/>
      <c r="AK276" s="324">
        <v>50.870040000000003</v>
      </c>
      <c r="AL276" s="320">
        <v>59.167630000000003</v>
      </c>
      <c r="AM276" s="314">
        <v>0.38198114703164404</v>
      </c>
      <c r="AN276" s="314">
        <v>0.6180188529683559</v>
      </c>
      <c r="AO276" s="329"/>
      <c r="AP276" s="336"/>
    </row>
    <row r="277" spans="1:42" ht="11.45" customHeight="1">
      <c r="A277" s="663">
        <v>2010</v>
      </c>
      <c r="B277" s="873" t="s">
        <v>519</v>
      </c>
      <c r="C277" s="82" t="s">
        <v>474</v>
      </c>
      <c r="D277" s="82" t="s">
        <v>4</v>
      </c>
      <c r="E277" s="82" t="s">
        <v>248</v>
      </c>
      <c r="F277" s="506" t="s">
        <v>313</v>
      </c>
      <c r="G277" s="124">
        <v>20.518329999999999</v>
      </c>
      <c r="H277" s="125"/>
      <c r="I277" s="331">
        <v>18.58005</v>
      </c>
      <c r="J277" s="315">
        <v>22.258019999999998</v>
      </c>
      <c r="K277" s="314">
        <v>0.42832160317140822</v>
      </c>
      <c r="L277" s="314">
        <v>0.57167810440713251</v>
      </c>
      <c r="M277" s="329"/>
      <c r="N277" s="336"/>
      <c r="O277" s="125">
        <v>15.98883</v>
      </c>
      <c r="P277" s="332">
        <v>14.596719999999999</v>
      </c>
      <c r="Q277" s="318">
        <v>17.210360000000001</v>
      </c>
      <c r="R277" s="314">
        <v>0.42667493493895425</v>
      </c>
      <c r="S277" s="314">
        <v>0.5733252526920356</v>
      </c>
      <c r="T277" s="776"/>
      <c r="U277" s="82">
        <v>2010</v>
      </c>
      <c r="V277" s="87" t="s">
        <v>519</v>
      </c>
      <c r="W277" s="82" t="s">
        <v>474</v>
      </c>
      <c r="X277" s="82" t="s">
        <v>4</v>
      </c>
      <c r="Y277" s="82" t="s">
        <v>248</v>
      </c>
      <c r="Z277" s="506" t="s">
        <v>313</v>
      </c>
      <c r="AA277" s="124">
        <v>15.301589999999999</v>
      </c>
      <c r="AB277" s="125"/>
      <c r="AC277" s="324">
        <v>14.66414</v>
      </c>
      <c r="AD277" s="320">
        <v>15.97123</v>
      </c>
      <c r="AE277" s="314">
        <v>0.4909703501400835</v>
      </c>
      <c r="AF277" s="314">
        <v>0.50902978056528769</v>
      </c>
      <c r="AG277" s="329"/>
      <c r="AH277" s="335"/>
      <c r="AI277" s="124">
        <v>54.655529999999999</v>
      </c>
      <c r="AJ277" s="125"/>
      <c r="AK277" s="324">
        <v>51.227319999999999</v>
      </c>
      <c r="AL277" s="320">
        <v>57.148820000000001</v>
      </c>
      <c r="AM277" s="314">
        <v>0.39464661672844453</v>
      </c>
      <c r="AN277" s="314">
        <v>0.60535356623565817</v>
      </c>
      <c r="AO277" s="329"/>
      <c r="AP277" s="336"/>
    </row>
    <row r="278" spans="1:42" ht="11.45" customHeight="1">
      <c r="A278" s="663">
        <v>2008</v>
      </c>
      <c r="B278" s="873" t="s">
        <v>519</v>
      </c>
      <c r="C278" s="82" t="s">
        <v>474</v>
      </c>
      <c r="D278" s="82" t="s">
        <v>6</v>
      </c>
      <c r="E278" s="82" t="s">
        <v>249</v>
      </c>
      <c r="F278" s="506" t="s">
        <v>313</v>
      </c>
      <c r="G278" s="124">
        <v>20.5443</v>
      </c>
      <c r="H278" s="125"/>
      <c r="I278" s="331">
        <v>19.149190000000001</v>
      </c>
      <c r="J278" s="315">
        <v>21.821940000000001</v>
      </c>
      <c r="K278" s="314">
        <v>0.44556334360382194</v>
      </c>
      <c r="L278" s="314">
        <v>0.55443651037027308</v>
      </c>
      <c r="M278" s="329"/>
      <c r="N278" s="336"/>
      <c r="O278" s="125">
        <v>16.096900000000002</v>
      </c>
      <c r="P278" s="332">
        <v>15.003450000000001</v>
      </c>
      <c r="Q278" s="318">
        <v>17.072959999999998</v>
      </c>
      <c r="R278" s="314">
        <v>0.4396016624318968</v>
      </c>
      <c r="S278" s="314">
        <v>0.56039815119681424</v>
      </c>
      <c r="T278" s="776"/>
      <c r="U278" s="82">
        <v>2008</v>
      </c>
      <c r="V278" s="87" t="s">
        <v>519</v>
      </c>
      <c r="W278" s="82" t="s">
        <v>474</v>
      </c>
      <c r="X278" s="82" t="s">
        <v>6</v>
      </c>
      <c r="Y278" s="82" t="s">
        <v>249</v>
      </c>
      <c r="Z278" s="506" t="s">
        <v>313</v>
      </c>
      <c r="AA278" s="124">
        <v>15.67048</v>
      </c>
      <c r="AB278" s="125"/>
      <c r="AC278" s="324">
        <v>16.134820000000001</v>
      </c>
      <c r="AD278" s="320">
        <v>15.16038</v>
      </c>
      <c r="AE278" s="314">
        <v>0.53898897800195011</v>
      </c>
      <c r="AF278" s="314">
        <v>0.46101076674103159</v>
      </c>
      <c r="AG278" s="329"/>
      <c r="AH278" s="335"/>
      <c r="AI278" s="124">
        <v>52.36683</v>
      </c>
      <c r="AJ278" s="125"/>
      <c r="AK278" s="324">
        <v>49.883049999999997</v>
      </c>
      <c r="AL278" s="320">
        <v>54.152790000000003</v>
      </c>
      <c r="AM278" s="314">
        <v>0.39844363311661218</v>
      </c>
      <c r="AN278" s="314">
        <v>0.60155636688338787</v>
      </c>
      <c r="AO278" s="329"/>
      <c r="AP278" s="336"/>
    </row>
    <row r="279" spans="1:42" ht="11.45" customHeight="1">
      <c r="A279" s="662">
        <v>2006</v>
      </c>
      <c r="B279" s="874" t="s">
        <v>519</v>
      </c>
      <c r="C279" s="121" t="s">
        <v>474</v>
      </c>
      <c r="D279" s="121" t="s">
        <v>8</v>
      </c>
      <c r="E279" s="121" t="s">
        <v>250</v>
      </c>
      <c r="F279" s="507" t="s">
        <v>313</v>
      </c>
      <c r="G279" s="337">
        <v>20.388670000000001</v>
      </c>
      <c r="H279" s="338"/>
      <c r="I279" s="339">
        <v>18.819610000000001</v>
      </c>
      <c r="J279" s="340">
        <v>21.83811</v>
      </c>
      <c r="K279" s="341">
        <v>0.44323376659684027</v>
      </c>
      <c r="L279" s="341">
        <v>0.55676608626261548</v>
      </c>
      <c r="M279" s="342"/>
      <c r="N279" s="343"/>
      <c r="O279" s="338">
        <v>16.13063</v>
      </c>
      <c r="P279" s="344">
        <v>15.043100000000001</v>
      </c>
      <c r="Q279" s="345">
        <v>17.098040000000001</v>
      </c>
      <c r="R279" s="341">
        <v>0.43903430926132458</v>
      </c>
      <c r="S279" s="341">
        <v>0.56096556675095766</v>
      </c>
      <c r="T279" s="795"/>
      <c r="U279" s="121">
        <v>2006</v>
      </c>
      <c r="V279" s="91" t="s">
        <v>519</v>
      </c>
      <c r="W279" s="121" t="s">
        <v>474</v>
      </c>
      <c r="X279" s="121" t="s">
        <v>8</v>
      </c>
      <c r="Y279" s="121" t="s">
        <v>250</v>
      </c>
      <c r="Z279" s="507" t="s">
        <v>313</v>
      </c>
      <c r="AA279" s="337">
        <v>17.337</v>
      </c>
      <c r="AB279" s="338"/>
      <c r="AC279" s="346">
        <v>16.557020000000001</v>
      </c>
      <c r="AD279" s="347">
        <v>18.23198</v>
      </c>
      <c r="AE279" s="341">
        <v>0.51029070773490215</v>
      </c>
      <c r="AF279" s="341">
        <v>0.48970917690488552</v>
      </c>
      <c r="AG279" s="342"/>
      <c r="AH279" s="809"/>
      <c r="AI279" s="337">
        <v>51.592210000000001</v>
      </c>
      <c r="AJ279" s="338"/>
      <c r="AK279" s="346">
        <v>50.193350000000002</v>
      </c>
      <c r="AL279" s="347">
        <v>52.566459999999999</v>
      </c>
      <c r="AM279" s="341">
        <v>0.39940777881001799</v>
      </c>
      <c r="AN279" s="341">
        <v>0.60059202736227035</v>
      </c>
      <c r="AO279" s="342"/>
      <c r="AP279" s="343"/>
    </row>
    <row r="280" spans="1:42" ht="11.45" customHeight="1">
      <c r="A280" s="663">
        <v>2013</v>
      </c>
      <c r="B280" s="873" t="s">
        <v>512</v>
      </c>
      <c r="C280" s="82" t="s">
        <v>475</v>
      </c>
      <c r="D280" s="82" t="s">
        <v>20</v>
      </c>
      <c r="E280" s="82" t="s">
        <v>251</v>
      </c>
      <c r="F280" s="506" t="s">
        <v>313</v>
      </c>
      <c r="G280" s="124">
        <v>22.693000000000001</v>
      </c>
      <c r="H280" s="125"/>
      <c r="I280" s="331">
        <v>22.296559999999999</v>
      </c>
      <c r="J280" s="315">
        <v>23.077089999999998</v>
      </c>
      <c r="K280" s="314">
        <v>0.48349050367954871</v>
      </c>
      <c r="L280" s="314">
        <v>0.51650993698497327</v>
      </c>
      <c r="M280" s="329"/>
      <c r="N280" s="336"/>
      <c r="O280" s="125">
        <v>22.380590000000002</v>
      </c>
      <c r="P280" s="332">
        <v>22.058029999999999</v>
      </c>
      <c r="Q280" s="318">
        <v>22.704550000000001</v>
      </c>
      <c r="R280" s="314">
        <v>0.49386276233110921</v>
      </c>
      <c r="S280" s="314">
        <v>0.50613723766889074</v>
      </c>
      <c r="T280" s="776"/>
      <c r="U280" s="82">
        <v>2013</v>
      </c>
      <c r="V280" s="87" t="s">
        <v>512</v>
      </c>
      <c r="W280" s="82" t="s">
        <v>475</v>
      </c>
      <c r="X280" s="82" t="s">
        <v>20</v>
      </c>
      <c r="Y280" s="82" t="s">
        <v>251</v>
      </c>
      <c r="Z280" s="506" t="s">
        <v>313</v>
      </c>
      <c r="AA280" s="124">
        <v>31.2362</v>
      </c>
      <c r="AB280" s="125"/>
      <c r="AC280" s="324">
        <v>31.695270000000001</v>
      </c>
      <c r="AD280" s="320">
        <v>30.741859999999999</v>
      </c>
      <c r="AE280" s="314">
        <v>0.52611777360882572</v>
      </c>
      <c r="AF280" s="314">
        <v>0.47388222639117433</v>
      </c>
      <c r="AG280" s="329"/>
      <c r="AH280" s="335"/>
      <c r="AI280" s="124">
        <v>15.44074</v>
      </c>
      <c r="AJ280" s="125"/>
      <c r="AK280" s="324">
        <v>12.304</v>
      </c>
      <c r="AL280" s="320">
        <v>17.8522</v>
      </c>
      <c r="AM280" s="314">
        <v>0.34634201469618681</v>
      </c>
      <c r="AN280" s="314">
        <v>0.65365843864996098</v>
      </c>
      <c r="AO280" s="329"/>
      <c r="AP280" s="336"/>
    </row>
    <row r="281" spans="1:42" ht="11.45" customHeight="1">
      <c r="A281" s="663">
        <v>2010</v>
      </c>
      <c r="B281" s="873" t="s">
        <v>512</v>
      </c>
      <c r="C281" s="82" t="s">
        <v>475</v>
      </c>
      <c r="D281" s="82" t="s">
        <v>4</v>
      </c>
      <c r="E281" s="82" t="s">
        <v>252</v>
      </c>
      <c r="F281" s="506" t="s">
        <v>313</v>
      </c>
      <c r="G281" s="124">
        <v>22.329560000000001</v>
      </c>
      <c r="H281" s="125"/>
      <c r="I281" s="331">
        <v>21.089169999999999</v>
      </c>
      <c r="J281" s="315">
        <v>23.53557</v>
      </c>
      <c r="K281" s="314">
        <v>0.46559045498433466</v>
      </c>
      <c r="L281" s="314">
        <v>0.53440954501566529</v>
      </c>
      <c r="M281" s="329"/>
      <c r="N281" s="336"/>
      <c r="O281" s="125">
        <v>19.891839999999998</v>
      </c>
      <c r="P281" s="332">
        <v>19.26951</v>
      </c>
      <c r="Q281" s="318">
        <v>20.522200000000002</v>
      </c>
      <c r="R281" s="314">
        <v>0.48746345235031052</v>
      </c>
      <c r="S281" s="314">
        <v>0.51253679900904092</v>
      </c>
      <c r="T281" s="776"/>
      <c r="U281" s="82">
        <v>2010</v>
      </c>
      <c r="V281" s="87" t="s">
        <v>512</v>
      </c>
      <c r="W281" s="82" t="s">
        <v>475</v>
      </c>
      <c r="X281" s="82" t="s">
        <v>4</v>
      </c>
      <c r="Y281" s="82" t="s">
        <v>252</v>
      </c>
      <c r="Z281" s="506" t="s">
        <v>313</v>
      </c>
      <c r="AA281" s="124">
        <v>28.465029999999999</v>
      </c>
      <c r="AB281" s="125"/>
      <c r="AC281" s="324">
        <v>27.151140000000002</v>
      </c>
      <c r="AD281" s="320">
        <v>29.864360000000001</v>
      </c>
      <c r="AE281" s="314">
        <v>0.49193835383275553</v>
      </c>
      <c r="AF281" s="314">
        <v>0.50806164616724458</v>
      </c>
      <c r="AG281" s="329"/>
      <c r="AH281" s="335"/>
      <c r="AI281" s="124">
        <v>25.28228</v>
      </c>
      <c r="AJ281" s="125"/>
      <c r="AK281" s="324">
        <v>21.722200000000001</v>
      </c>
      <c r="AL281" s="320">
        <v>27.981280000000002</v>
      </c>
      <c r="AM281" s="314">
        <v>0.370492060051546</v>
      </c>
      <c r="AN281" s="314">
        <v>0.6295080981620329</v>
      </c>
      <c r="AO281" s="329"/>
      <c r="AP281" s="336"/>
    </row>
    <row r="282" spans="1:42" ht="11.45" customHeight="1">
      <c r="A282" s="663">
        <v>2007</v>
      </c>
      <c r="B282" s="873" t="s">
        <v>512</v>
      </c>
      <c r="C282" s="82" t="s">
        <v>475</v>
      </c>
      <c r="D282" s="82" t="s">
        <v>6</v>
      </c>
      <c r="E282" s="82" t="s">
        <v>253</v>
      </c>
      <c r="F282" s="506" t="s">
        <v>313</v>
      </c>
      <c r="G282" s="124">
        <v>20.393889999999999</v>
      </c>
      <c r="H282" s="125"/>
      <c r="I282" s="331">
        <v>18.686050000000002</v>
      </c>
      <c r="J282" s="315">
        <v>22.064060000000001</v>
      </c>
      <c r="K282" s="314">
        <v>0.45302053703339584</v>
      </c>
      <c r="L282" s="314">
        <v>0.54697951200089834</v>
      </c>
      <c r="M282" s="329"/>
      <c r="N282" s="336"/>
      <c r="O282" s="125">
        <v>16.440539999999999</v>
      </c>
      <c r="P282" s="332">
        <v>15.266529999999999</v>
      </c>
      <c r="Q282" s="318">
        <v>17.643370000000001</v>
      </c>
      <c r="R282" s="314">
        <v>0.46992458885170441</v>
      </c>
      <c r="S282" s="314">
        <v>0.53007553279880104</v>
      </c>
      <c r="T282" s="776"/>
      <c r="U282" s="82">
        <v>2007</v>
      </c>
      <c r="V282" s="87" t="s">
        <v>512</v>
      </c>
      <c r="W282" s="82" t="s">
        <v>475</v>
      </c>
      <c r="X282" s="82" t="s">
        <v>6</v>
      </c>
      <c r="Y282" s="82" t="s">
        <v>253</v>
      </c>
      <c r="Z282" s="506" t="s">
        <v>313</v>
      </c>
      <c r="AA282" s="124">
        <v>24.774039999999999</v>
      </c>
      <c r="AB282" s="125"/>
      <c r="AC282" s="324">
        <v>24.371269999999999</v>
      </c>
      <c r="AD282" s="320">
        <v>25.203040000000001</v>
      </c>
      <c r="AE282" s="314">
        <v>0.50738393899420531</v>
      </c>
      <c r="AF282" s="314">
        <v>0.4926160610057948</v>
      </c>
      <c r="AG282" s="329"/>
      <c r="AH282" s="335"/>
      <c r="AI282" s="124">
        <v>31.48048</v>
      </c>
      <c r="AJ282" s="125"/>
      <c r="AK282" s="324">
        <v>27.61243</v>
      </c>
      <c r="AL282" s="320">
        <v>34.35727</v>
      </c>
      <c r="AM282" s="314">
        <v>0.37410960696914408</v>
      </c>
      <c r="AN282" s="314">
        <v>0.62589071068802005</v>
      </c>
      <c r="AO282" s="329"/>
      <c r="AP282" s="336"/>
    </row>
    <row r="283" spans="1:42" ht="11.45" customHeight="1">
      <c r="A283" s="664">
        <v>2004</v>
      </c>
      <c r="B283" s="875" t="s">
        <v>512</v>
      </c>
      <c r="C283" s="119" t="s">
        <v>475</v>
      </c>
      <c r="D283" s="119" t="s">
        <v>8</v>
      </c>
      <c r="E283" s="119" t="s">
        <v>254</v>
      </c>
      <c r="F283" s="496" t="s">
        <v>401</v>
      </c>
      <c r="G283" s="152">
        <v>20.587879999999998</v>
      </c>
      <c r="H283" s="153"/>
      <c r="I283" s="777">
        <v>19.141729999999999</v>
      </c>
      <c r="J283" s="778">
        <v>21.992229999999999</v>
      </c>
      <c r="K283" s="155">
        <v>0.45806178198046626</v>
      </c>
      <c r="L283" s="155">
        <v>0.54193826659180067</v>
      </c>
      <c r="M283" s="330"/>
      <c r="N283" s="321"/>
      <c r="O283" s="153">
        <v>16.06973</v>
      </c>
      <c r="P283" s="780">
        <v>15.03158</v>
      </c>
      <c r="Q283" s="781">
        <v>17.121110000000002</v>
      </c>
      <c r="R283" s="155">
        <v>0.47066067693732255</v>
      </c>
      <c r="S283" s="155">
        <v>0.52933894968988282</v>
      </c>
      <c r="T283" s="842"/>
      <c r="U283" s="119">
        <v>2004</v>
      </c>
      <c r="V283" s="90" t="s">
        <v>512</v>
      </c>
      <c r="W283" s="119" t="s">
        <v>475</v>
      </c>
      <c r="X283" s="119" t="s">
        <v>8</v>
      </c>
      <c r="Y283" s="119" t="s">
        <v>254</v>
      </c>
      <c r="Z283" s="496" t="s">
        <v>401</v>
      </c>
      <c r="AA283" s="152">
        <v>25.17474</v>
      </c>
      <c r="AB283" s="153"/>
      <c r="AC283" s="782">
        <v>25.82931</v>
      </c>
      <c r="AD283" s="783">
        <v>24.47439</v>
      </c>
      <c r="AE283" s="155">
        <v>0.53033636097135461</v>
      </c>
      <c r="AF283" s="155">
        <v>0.46966363902864539</v>
      </c>
      <c r="AG283" s="330"/>
      <c r="AH283" s="325"/>
      <c r="AI283" s="152">
        <v>33.619950000000003</v>
      </c>
      <c r="AJ283" s="153"/>
      <c r="AK283" s="782">
        <v>29.76943</v>
      </c>
      <c r="AL283" s="783">
        <v>36.468499999999999</v>
      </c>
      <c r="AM283" s="155">
        <v>0.37651602694233627</v>
      </c>
      <c r="AN283" s="155">
        <v>0.62348367561522244</v>
      </c>
      <c r="AO283" s="330"/>
      <c r="AP283" s="321"/>
    </row>
    <row r="284" spans="1:42" ht="11.45" customHeight="1">
      <c r="A284" s="664">
        <v>2000</v>
      </c>
      <c r="B284" s="875" t="s">
        <v>512</v>
      </c>
      <c r="C284" s="119" t="s">
        <v>475</v>
      </c>
      <c r="D284" s="119" t="s">
        <v>10</v>
      </c>
      <c r="E284" s="119" t="s">
        <v>255</v>
      </c>
      <c r="F284" s="496" t="s">
        <v>401</v>
      </c>
      <c r="G284" s="152">
        <v>20.821339999999999</v>
      </c>
      <c r="H284" s="153"/>
      <c r="I284" s="777">
        <v>18.99971</v>
      </c>
      <c r="J284" s="778">
        <v>22.551120000000001</v>
      </c>
      <c r="K284" s="155">
        <v>0.4444548237529381</v>
      </c>
      <c r="L284" s="155">
        <v>0.55554493610881917</v>
      </c>
      <c r="M284" s="330"/>
      <c r="N284" s="321"/>
      <c r="O284" s="153">
        <v>15.92789</v>
      </c>
      <c r="P284" s="780">
        <v>14.455819999999999</v>
      </c>
      <c r="Q284" s="781">
        <v>17.371939999999999</v>
      </c>
      <c r="R284" s="155">
        <v>0.44943027607548774</v>
      </c>
      <c r="S284" s="155">
        <v>0.55056966114155736</v>
      </c>
      <c r="T284" s="842"/>
      <c r="U284" s="119">
        <v>2000</v>
      </c>
      <c r="V284" s="90" t="s">
        <v>512</v>
      </c>
      <c r="W284" s="119" t="s">
        <v>475</v>
      </c>
      <c r="X284" s="119" t="s">
        <v>10</v>
      </c>
      <c r="Y284" s="119" t="s">
        <v>255</v>
      </c>
      <c r="Z284" s="496" t="s">
        <v>401</v>
      </c>
      <c r="AA284" s="152">
        <v>24.12829</v>
      </c>
      <c r="AB284" s="153"/>
      <c r="AC284" s="782">
        <v>23.832699999999999</v>
      </c>
      <c r="AD284" s="783">
        <v>24.444970000000001</v>
      </c>
      <c r="AE284" s="155">
        <v>0.51088867051912923</v>
      </c>
      <c r="AF284" s="155">
        <v>0.48911132948087083</v>
      </c>
      <c r="AG284" s="330"/>
      <c r="AH284" s="325"/>
      <c r="AI284" s="152">
        <v>33.764420000000001</v>
      </c>
      <c r="AJ284" s="153"/>
      <c r="AK284" s="782">
        <v>30.683800000000002</v>
      </c>
      <c r="AL284" s="783">
        <v>36.118279999999999</v>
      </c>
      <c r="AM284" s="155">
        <v>0.39361612016436237</v>
      </c>
      <c r="AN284" s="155">
        <v>0.60638358366588263</v>
      </c>
      <c r="AO284" s="330"/>
      <c r="AP284" s="321"/>
    </row>
    <row r="285" spans="1:42" ht="11.45" customHeight="1">
      <c r="A285" s="664">
        <v>1995</v>
      </c>
      <c r="B285" s="875" t="s">
        <v>512</v>
      </c>
      <c r="C285" s="119" t="s">
        <v>475</v>
      </c>
      <c r="D285" s="119" t="s">
        <v>12</v>
      </c>
      <c r="E285" s="119" t="s">
        <v>256</v>
      </c>
      <c r="F285" s="496" t="s">
        <v>401</v>
      </c>
      <c r="G285" s="152">
        <v>20.51925</v>
      </c>
      <c r="H285" s="153"/>
      <c r="I285" s="777">
        <v>19.480519999999999</v>
      </c>
      <c r="J285" s="778">
        <v>21.521550000000001</v>
      </c>
      <c r="K285" s="155">
        <v>0.4662157729936523</v>
      </c>
      <c r="L285" s="155">
        <v>0.53378461688414536</v>
      </c>
      <c r="M285" s="330"/>
      <c r="N285" s="321"/>
      <c r="O285" s="153">
        <v>17.98704</v>
      </c>
      <c r="P285" s="780">
        <v>17.220960000000002</v>
      </c>
      <c r="Q285" s="781">
        <v>18.748989999999999</v>
      </c>
      <c r="R285" s="155">
        <v>0.47741462742063168</v>
      </c>
      <c r="S285" s="155">
        <v>0.52258509460144631</v>
      </c>
      <c r="T285" s="842"/>
      <c r="U285" s="119">
        <v>1995</v>
      </c>
      <c r="V285" s="90" t="s">
        <v>512</v>
      </c>
      <c r="W285" s="119" t="s">
        <v>475</v>
      </c>
      <c r="X285" s="119" t="s">
        <v>12</v>
      </c>
      <c r="Y285" s="119" t="s">
        <v>256</v>
      </c>
      <c r="Z285" s="496" t="s">
        <v>401</v>
      </c>
      <c r="AA285" s="152">
        <v>24.855440000000002</v>
      </c>
      <c r="AB285" s="153"/>
      <c r="AC285" s="782">
        <v>24.340260000000001</v>
      </c>
      <c r="AD285" s="783">
        <v>25.405809999999999</v>
      </c>
      <c r="AE285" s="155">
        <v>0.50580476547588771</v>
      </c>
      <c r="AF285" s="155">
        <v>0.49419523452411224</v>
      </c>
      <c r="AG285" s="330"/>
      <c r="AH285" s="325"/>
      <c r="AI285" s="152">
        <v>24.845960000000002</v>
      </c>
      <c r="AJ285" s="153"/>
      <c r="AK285" s="782">
        <v>22.286940000000001</v>
      </c>
      <c r="AL285" s="783">
        <v>26.78229</v>
      </c>
      <c r="AM285" s="155">
        <v>0.38637758412232809</v>
      </c>
      <c r="AN285" s="155">
        <v>0.61362209389373557</v>
      </c>
      <c r="AO285" s="330"/>
      <c r="AP285" s="321"/>
    </row>
    <row r="286" spans="1:42" ht="11.45" customHeight="1">
      <c r="A286" s="664">
        <v>1990</v>
      </c>
      <c r="B286" s="875" t="s">
        <v>512</v>
      </c>
      <c r="C286" s="119" t="s">
        <v>475</v>
      </c>
      <c r="D286" s="119" t="s">
        <v>14</v>
      </c>
      <c r="E286" s="119" t="s">
        <v>257</v>
      </c>
      <c r="F286" s="496" t="s">
        <v>401</v>
      </c>
      <c r="G286" s="152">
        <v>17.14791</v>
      </c>
      <c r="H286" s="153"/>
      <c r="I286" s="777">
        <v>16.410399999999999</v>
      </c>
      <c r="J286" s="778">
        <v>17.800820000000002</v>
      </c>
      <c r="K286" s="155">
        <v>0.45816703026782857</v>
      </c>
      <c r="L286" s="155">
        <v>0.52185904871205879</v>
      </c>
      <c r="M286" s="330">
        <f t="shared" si="24"/>
        <v>1.9973921020112639E-2</v>
      </c>
      <c r="N286" s="321"/>
      <c r="O286" s="153">
        <v>14.427429999999999</v>
      </c>
      <c r="P286" s="780">
        <v>13.4832</v>
      </c>
      <c r="Q286" s="781">
        <v>15.34549</v>
      </c>
      <c r="R286" s="155">
        <v>0.46070706979690773</v>
      </c>
      <c r="S286" s="155">
        <v>0.53929327676516192</v>
      </c>
      <c r="T286" s="842"/>
      <c r="U286" s="119">
        <v>1990</v>
      </c>
      <c r="V286" s="90" t="s">
        <v>512</v>
      </c>
      <c r="W286" s="119" t="s">
        <v>475</v>
      </c>
      <c r="X286" s="119" t="s">
        <v>14</v>
      </c>
      <c r="Y286" s="119" t="s">
        <v>257</v>
      </c>
      <c r="Z286" s="496" t="s">
        <v>401</v>
      </c>
      <c r="AA286" s="152">
        <v>18.783860000000001</v>
      </c>
      <c r="AB286" s="153">
        <v>19.764330000000001</v>
      </c>
      <c r="AC286" s="782">
        <v>20.432179999999999</v>
      </c>
      <c r="AD286" s="783">
        <v>19.070350000000001</v>
      </c>
      <c r="AE286" s="155">
        <v>0.52681168549604251</v>
      </c>
      <c r="AF286" s="155">
        <v>0.47318846629255829</v>
      </c>
      <c r="AG286" s="330"/>
      <c r="AH286" s="325">
        <f>AB286-AA286</f>
        <v>0.9804700000000004</v>
      </c>
      <c r="AI286" s="152">
        <v>25.137419999999999</v>
      </c>
      <c r="AJ286" s="153">
        <v>23.58324</v>
      </c>
      <c r="AK286" s="782">
        <v>22.769290000000002</v>
      </c>
      <c r="AL286" s="783">
        <v>25.382940000000001</v>
      </c>
      <c r="AM286" s="155">
        <v>0.3636312058902848</v>
      </c>
      <c r="AN286" s="155">
        <v>0.54362928927492571</v>
      </c>
      <c r="AO286" s="330">
        <f t="shared" si="30"/>
        <v>9.2739504834789432E-2</v>
      </c>
      <c r="AP286" s="321">
        <f t="shared" si="25"/>
        <v>-1.5541799999999988</v>
      </c>
    </row>
    <row r="287" spans="1:42" ht="11.45" customHeight="1">
      <c r="A287" s="664">
        <v>1985</v>
      </c>
      <c r="B287" s="875" t="s">
        <v>512</v>
      </c>
      <c r="C287" s="119" t="s">
        <v>475</v>
      </c>
      <c r="D287" s="119" t="s">
        <v>16</v>
      </c>
      <c r="E287" s="119" t="s">
        <v>258</v>
      </c>
      <c r="F287" s="496" t="s">
        <v>401</v>
      </c>
      <c r="G287" s="561">
        <v>17.214120000000001</v>
      </c>
      <c r="H287" s="562"/>
      <c r="I287" s="777">
        <v>16.87613</v>
      </c>
      <c r="J287" s="778">
        <v>17.545069999999999</v>
      </c>
      <c r="K287" s="839">
        <v>0.48501753211898135</v>
      </c>
      <c r="L287" s="839">
        <v>0.51498270024840065</v>
      </c>
      <c r="M287" s="330"/>
      <c r="N287" s="321"/>
      <c r="O287" s="562">
        <v>14.61281</v>
      </c>
      <c r="P287" s="780">
        <v>14.237880000000001</v>
      </c>
      <c r="Q287" s="781">
        <v>14.975910000000001</v>
      </c>
      <c r="R287" s="839">
        <v>0.47936830766977739</v>
      </c>
      <c r="S287" s="839">
        <v>0.5206315554640073</v>
      </c>
      <c r="T287" s="842"/>
      <c r="U287" s="119">
        <v>1985</v>
      </c>
      <c r="V287" s="90" t="s">
        <v>512</v>
      </c>
      <c r="W287" s="119" t="s">
        <v>475</v>
      </c>
      <c r="X287" s="119" t="s">
        <v>16</v>
      </c>
      <c r="Y287" s="119" t="s">
        <v>258</v>
      </c>
      <c r="Z287" s="496" t="s">
        <v>401</v>
      </c>
      <c r="AA287" s="561">
        <v>20.803319999999999</v>
      </c>
      <c r="AB287" s="562"/>
      <c r="AC287" s="782">
        <v>20.50263</v>
      </c>
      <c r="AD287" s="783">
        <v>21.135280000000002</v>
      </c>
      <c r="AE287" s="839">
        <v>0.51713668779790922</v>
      </c>
      <c r="AF287" s="839">
        <v>0.48286331220209078</v>
      </c>
      <c r="AG287" s="330"/>
      <c r="AH287" s="325"/>
      <c r="AI287" s="561">
        <v>21.129740000000002</v>
      </c>
      <c r="AJ287" s="562"/>
      <c r="AK287" s="782">
        <v>20.734649999999998</v>
      </c>
      <c r="AL287" s="783">
        <v>21.426469999999998</v>
      </c>
      <c r="AM287" s="839">
        <v>0.42088520729549911</v>
      </c>
      <c r="AN287" s="839">
        <v>0.57911502933779579</v>
      </c>
      <c r="AO287" s="330"/>
      <c r="AP287" s="321"/>
    </row>
    <row r="288" spans="1:42" ht="11.45" customHeight="1">
      <c r="A288" s="665">
        <v>1980</v>
      </c>
      <c r="B288" s="876" t="s">
        <v>512</v>
      </c>
      <c r="C288" s="158" t="s">
        <v>475</v>
      </c>
      <c r="D288" s="158" t="s">
        <v>18</v>
      </c>
      <c r="E288" s="158" t="s">
        <v>259</v>
      </c>
      <c r="F288" s="497" t="s">
        <v>401</v>
      </c>
      <c r="G288" s="570">
        <v>19.445340000000002</v>
      </c>
      <c r="H288" s="571"/>
      <c r="I288" s="802">
        <v>18.710049999999999</v>
      </c>
      <c r="J288" s="803">
        <v>19.795459999999999</v>
      </c>
      <c r="K288" s="840">
        <v>0.45833526181594147</v>
      </c>
      <c r="L288" s="840">
        <v>0.50287277054553936</v>
      </c>
      <c r="M288" s="354">
        <f t="shared" si="24"/>
        <v>3.8791967638519109E-2</v>
      </c>
      <c r="N288" s="355"/>
      <c r="O288" s="571">
        <v>16.761559999999999</v>
      </c>
      <c r="P288" s="805">
        <v>16.15042</v>
      </c>
      <c r="Q288" s="806">
        <v>17.356639999999999</v>
      </c>
      <c r="R288" s="840">
        <v>0.47535921477475845</v>
      </c>
      <c r="S288" s="840">
        <v>0.52464054658396952</v>
      </c>
      <c r="T288" s="843"/>
      <c r="U288" s="158">
        <v>1980</v>
      </c>
      <c r="V288" s="101" t="s">
        <v>512</v>
      </c>
      <c r="W288" s="158" t="s">
        <v>475</v>
      </c>
      <c r="X288" s="158" t="s">
        <v>18</v>
      </c>
      <c r="Y288" s="158" t="s">
        <v>259</v>
      </c>
      <c r="Z288" s="497" t="s">
        <v>401</v>
      </c>
      <c r="AA288" s="570">
        <v>18.1005</v>
      </c>
      <c r="AB288" s="571">
        <v>19.639949999999999</v>
      </c>
      <c r="AC288" s="807">
        <v>19.351590000000002</v>
      </c>
      <c r="AD288" s="808">
        <v>19.940200000000001</v>
      </c>
      <c r="AE288" s="840">
        <v>0.50260993536134257</v>
      </c>
      <c r="AF288" s="840">
        <v>0.49738991188877774</v>
      </c>
      <c r="AG288" s="354"/>
      <c r="AH288" s="358">
        <f>AB288-AA288</f>
        <v>1.5394499999999987</v>
      </c>
      <c r="AI288" s="570">
        <v>31.611730000000001</v>
      </c>
      <c r="AJ288" s="571">
        <v>29.604389999999999</v>
      </c>
      <c r="AK288" s="807">
        <v>31.381550000000001</v>
      </c>
      <c r="AL288" s="808">
        <v>30.215009999999999</v>
      </c>
      <c r="AM288" s="840">
        <v>0.35804183095817887</v>
      </c>
      <c r="AN288" s="840">
        <v>0.46204127158168096</v>
      </c>
      <c r="AO288" s="354">
        <f t="shared" si="30"/>
        <v>0.17991689746014017</v>
      </c>
      <c r="AP288" s="355">
        <f t="shared" si="25"/>
        <v>-2.0073400000000028</v>
      </c>
    </row>
    <row r="289" spans="1:42" ht="11.45" customHeight="1">
      <c r="A289" s="663">
        <v>2005</v>
      </c>
      <c r="B289" s="873" t="s">
        <v>512</v>
      </c>
      <c r="C289" s="82" t="s">
        <v>476</v>
      </c>
      <c r="D289" s="82" t="s">
        <v>8</v>
      </c>
      <c r="E289" s="82" t="s">
        <v>260</v>
      </c>
      <c r="F289" s="506" t="s">
        <v>313</v>
      </c>
      <c r="G289" s="124">
        <v>11.969469999999999</v>
      </c>
      <c r="H289" s="125"/>
      <c r="I289" s="331">
        <v>10.32621</v>
      </c>
      <c r="J289" s="315">
        <v>13.59629</v>
      </c>
      <c r="K289" s="314">
        <v>0.42918775852230723</v>
      </c>
      <c r="L289" s="314">
        <v>0.5708124085694688</v>
      </c>
      <c r="M289" s="329"/>
      <c r="N289" s="336"/>
      <c r="O289" s="125">
        <v>9.9618210000000005</v>
      </c>
      <c r="P289" s="332">
        <v>9.8540089999999996</v>
      </c>
      <c r="Q289" s="318">
        <v>10.0722</v>
      </c>
      <c r="R289" s="314">
        <v>0.50041463302743538</v>
      </c>
      <c r="S289" s="314">
        <v>0.4995853669725645</v>
      </c>
      <c r="T289" s="776"/>
      <c r="U289" s="82">
        <v>2005</v>
      </c>
      <c r="V289" s="87" t="s">
        <v>512</v>
      </c>
      <c r="W289" s="82" t="s">
        <v>476</v>
      </c>
      <c r="X289" s="82" t="s">
        <v>8</v>
      </c>
      <c r="Y289" s="82" t="s">
        <v>260</v>
      </c>
      <c r="Z289" s="506" t="s">
        <v>313</v>
      </c>
      <c r="AA289" s="124">
        <v>10.97354</v>
      </c>
      <c r="AB289" s="125"/>
      <c r="AC289" s="324">
        <v>10.755839999999999</v>
      </c>
      <c r="AD289" s="320">
        <v>11.20715</v>
      </c>
      <c r="AE289" s="314">
        <v>0.50736799610699923</v>
      </c>
      <c r="AF289" s="314">
        <v>0.49263182163640906</v>
      </c>
      <c r="AG289" s="329"/>
      <c r="AH289" s="335"/>
      <c r="AI289" s="124">
        <v>20.585619999999999</v>
      </c>
      <c r="AJ289" s="125"/>
      <c r="AK289" s="324">
        <v>11.634919999999999</v>
      </c>
      <c r="AL289" s="320">
        <v>27.629100000000001</v>
      </c>
      <c r="AM289" s="314">
        <v>0.24889986310832513</v>
      </c>
      <c r="AN289" s="314">
        <v>0.75110003973647632</v>
      </c>
      <c r="AO289" s="329"/>
      <c r="AP289" s="336"/>
    </row>
    <row r="290" spans="1:42" ht="11.45" customHeight="1">
      <c r="A290" s="663">
        <v>2000</v>
      </c>
      <c r="B290" s="873" t="s">
        <v>512</v>
      </c>
      <c r="C290" s="82" t="s">
        <v>476</v>
      </c>
      <c r="D290" s="82" t="s">
        <v>10</v>
      </c>
      <c r="E290" s="82" t="s">
        <v>261</v>
      </c>
      <c r="F290" s="506" t="s">
        <v>313</v>
      </c>
      <c r="G290" s="124">
        <v>12.289809999999999</v>
      </c>
      <c r="H290" s="125"/>
      <c r="I290" s="331">
        <v>10.52393</v>
      </c>
      <c r="J290" s="315">
        <v>13.997669999999999</v>
      </c>
      <c r="K290" s="314">
        <v>0.42100471854324845</v>
      </c>
      <c r="L290" s="314">
        <v>0.57899520008852867</v>
      </c>
      <c r="M290" s="329"/>
      <c r="N290" s="336"/>
      <c r="O290" s="125">
        <v>10.8973</v>
      </c>
      <c r="P290" s="332">
        <v>10.45285</v>
      </c>
      <c r="Q290" s="318">
        <v>11.34329</v>
      </c>
      <c r="R290" s="314">
        <v>0.48043157479375631</v>
      </c>
      <c r="S290" s="314">
        <v>0.5195686087379443</v>
      </c>
      <c r="T290" s="776"/>
      <c r="U290" s="82">
        <v>2000</v>
      </c>
      <c r="V290" s="87" t="s">
        <v>512</v>
      </c>
      <c r="W290" s="82" t="s">
        <v>476</v>
      </c>
      <c r="X290" s="82" t="s">
        <v>10</v>
      </c>
      <c r="Y290" s="82" t="s">
        <v>261</v>
      </c>
      <c r="Z290" s="506" t="s">
        <v>313</v>
      </c>
      <c r="AA290" s="124">
        <v>9.1621190000000006</v>
      </c>
      <c r="AB290" s="125"/>
      <c r="AC290" s="324">
        <v>9.5347989999999996</v>
      </c>
      <c r="AD290" s="320">
        <v>8.7590470000000007</v>
      </c>
      <c r="AE290" s="314">
        <v>0.54072447651029198</v>
      </c>
      <c r="AF290" s="314">
        <v>0.45927552348970802</v>
      </c>
      <c r="AG290" s="329"/>
      <c r="AH290" s="335"/>
      <c r="AI290" s="124">
        <v>21.420649999999998</v>
      </c>
      <c r="AJ290" s="125"/>
      <c r="AK290" s="324">
        <v>12.44318</v>
      </c>
      <c r="AL290" s="320">
        <v>27.965109999999999</v>
      </c>
      <c r="AM290" s="314">
        <v>0.24492146596858641</v>
      </c>
      <c r="AN290" s="314">
        <v>0.75507839397964116</v>
      </c>
      <c r="AO290" s="329"/>
      <c r="AP290" s="336"/>
    </row>
    <row r="291" spans="1:42" ht="11.45" customHeight="1">
      <c r="A291" s="663">
        <v>1995</v>
      </c>
      <c r="B291" s="873" t="s">
        <v>512</v>
      </c>
      <c r="C291" s="82" t="s">
        <v>476</v>
      </c>
      <c r="D291" s="82" t="s">
        <v>12</v>
      </c>
      <c r="E291" s="82" t="s">
        <v>262</v>
      </c>
      <c r="F291" s="506" t="s">
        <v>313</v>
      </c>
      <c r="G291" s="124">
        <v>10.01679</v>
      </c>
      <c r="H291" s="125"/>
      <c r="I291" s="331">
        <v>9.7046609999999998</v>
      </c>
      <c r="J291" s="315">
        <v>5.1089320000000003</v>
      </c>
      <c r="K291" s="314">
        <v>0.48996355119753932</v>
      </c>
      <c r="L291" s="314">
        <v>0</v>
      </c>
      <c r="M291" s="329">
        <f t="shared" si="24"/>
        <v>0.51003644880246068</v>
      </c>
      <c r="N291" s="336"/>
      <c r="O291" s="125">
        <v>12.306509999999999</v>
      </c>
      <c r="P291" s="332">
        <v>13.216340000000001</v>
      </c>
      <c r="Q291" s="318">
        <v>11.37721</v>
      </c>
      <c r="R291" s="314">
        <v>0.54264661549050064</v>
      </c>
      <c r="S291" s="314">
        <v>0.45735297822047033</v>
      </c>
      <c r="T291" s="776"/>
      <c r="U291" s="82">
        <v>1995</v>
      </c>
      <c r="V291" s="87" t="s">
        <v>512</v>
      </c>
      <c r="W291" s="82" t="s">
        <v>476</v>
      </c>
      <c r="X291" s="82" t="s">
        <v>12</v>
      </c>
      <c r="Y291" s="82" t="s">
        <v>262</v>
      </c>
      <c r="Z291" s="506" t="s">
        <v>313</v>
      </c>
      <c r="AA291" s="124">
        <v>5.5004249999999999</v>
      </c>
      <c r="AB291" s="125"/>
      <c r="AC291" s="324">
        <v>5.3162250000000002</v>
      </c>
      <c r="AD291" s="320">
        <v>5.6957880000000003</v>
      </c>
      <c r="AE291" s="314">
        <v>0.49746810473736125</v>
      </c>
      <c r="AF291" s="314">
        <v>0.50253189526263886</v>
      </c>
      <c r="AG291" s="329"/>
      <c r="AH291" s="335"/>
      <c r="AI291" s="124">
        <v>7.7748860000000004</v>
      </c>
      <c r="AJ291" s="125"/>
      <c r="AK291" s="324">
        <v>6.1363339999999997</v>
      </c>
      <c r="AL291" s="320">
        <v>9.0032370000000004</v>
      </c>
      <c r="AM291" s="314">
        <v>0.33816174282169537</v>
      </c>
      <c r="AN291" s="314">
        <v>0.66183825717830458</v>
      </c>
      <c r="AO291" s="329"/>
      <c r="AP291" s="336"/>
    </row>
    <row r="292" spans="1:42" ht="11.45" customHeight="1">
      <c r="A292" s="663">
        <v>1992</v>
      </c>
      <c r="B292" s="873" t="s">
        <v>512</v>
      </c>
      <c r="C292" s="82" t="s">
        <v>476</v>
      </c>
      <c r="D292" s="82" t="s">
        <v>14</v>
      </c>
      <c r="E292" s="82" t="s">
        <v>263</v>
      </c>
      <c r="F292" s="506" t="s">
        <v>313</v>
      </c>
      <c r="G292" s="124">
        <v>12.085229999999999</v>
      </c>
      <c r="H292" s="125"/>
      <c r="I292" s="331">
        <v>10.7456</v>
      </c>
      <c r="J292" s="315">
        <v>13.399229999999999</v>
      </c>
      <c r="K292" s="314">
        <v>0.44028355273337788</v>
      </c>
      <c r="L292" s="314">
        <v>0.5597161990297248</v>
      </c>
      <c r="M292" s="329"/>
      <c r="N292" s="336"/>
      <c r="O292" s="125">
        <v>11.9994</v>
      </c>
      <c r="P292" s="332">
        <v>12.3642</v>
      </c>
      <c r="Q292" s="318">
        <v>11.621790000000001</v>
      </c>
      <c r="R292" s="314">
        <v>0.52408820441022053</v>
      </c>
      <c r="S292" s="314">
        <v>0.47591146223977865</v>
      </c>
      <c r="T292" s="776"/>
      <c r="U292" s="82">
        <v>1992</v>
      </c>
      <c r="V292" s="87" t="s">
        <v>512</v>
      </c>
      <c r="W292" s="82" t="s">
        <v>476</v>
      </c>
      <c r="X292" s="82" t="s">
        <v>14</v>
      </c>
      <c r="Y292" s="82" t="s">
        <v>263</v>
      </c>
      <c r="Z292" s="506" t="s">
        <v>313</v>
      </c>
      <c r="AA292" s="124">
        <v>6.2254990000000001</v>
      </c>
      <c r="AB292" s="125"/>
      <c r="AC292" s="324">
        <v>6.3291810000000002</v>
      </c>
      <c r="AD292" s="320">
        <v>6.11287</v>
      </c>
      <c r="AE292" s="314">
        <v>0.52935130179926138</v>
      </c>
      <c r="AF292" s="314">
        <v>0.47064869820073857</v>
      </c>
      <c r="AG292" s="329"/>
      <c r="AH292" s="335"/>
      <c r="AI292" s="124">
        <v>19.804950000000002</v>
      </c>
      <c r="AJ292" s="125"/>
      <c r="AK292" s="324">
        <v>10.997809999999999</v>
      </c>
      <c r="AL292" s="320">
        <v>26.10276</v>
      </c>
      <c r="AM292" s="314">
        <v>0.23152747166743667</v>
      </c>
      <c r="AN292" s="314">
        <v>0.76847252833256319</v>
      </c>
      <c r="AO292" s="329"/>
      <c r="AP292" s="336"/>
    </row>
    <row r="293" spans="1:42" ht="11.45" customHeight="1">
      <c r="A293" s="663">
        <v>1987</v>
      </c>
      <c r="B293" s="873" t="s">
        <v>512</v>
      </c>
      <c r="C293" s="82" t="s">
        <v>476</v>
      </c>
      <c r="D293" s="82" t="s">
        <v>16</v>
      </c>
      <c r="E293" s="82" t="s">
        <v>264</v>
      </c>
      <c r="F293" s="506" t="s">
        <v>313</v>
      </c>
      <c r="G293" s="124">
        <v>11.52408</v>
      </c>
      <c r="H293" s="125"/>
      <c r="I293" s="331">
        <v>10.64146</v>
      </c>
      <c r="J293" s="315">
        <v>12.42601</v>
      </c>
      <c r="K293" s="314">
        <v>0.45907196062505645</v>
      </c>
      <c r="L293" s="314">
        <v>0.53961904117291792</v>
      </c>
      <c r="M293" s="329"/>
      <c r="N293" s="336"/>
      <c r="O293" s="125">
        <v>10.675850000000001</v>
      </c>
      <c r="P293" s="332">
        <v>11.522130000000001</v>
      </c>
      <c r="Q293" s="318">
        <v>9.8124529999999996</v>
      </c>
      <c r="R293" s="314">
        <v>0.54503603928492816</v>
      </c>
      <c r="S293" s="314">
        <v>0.45496358603764564</v>
      </c>
      <c r="T293" s="776"/>
      <c r="U293" s="82">
        <v>1987</v>
      </c>
      <c r="V293" s="87" t="s">
        <v>512</v>
      </c>
      <c r="W293" s="82" t="s">
        <v>476</v>
      </c>
      <c r="X293" s="82" t="s">
        <v>16</v>
      </c>
      <c r="Y293" s="82" t="s">
        <v>264</v>
      </c>
      <c r="Z293" s="506" t="s">
        <v>313</v>
      </c>
      <c r="AA293" s="124">
        <v>5.3549610000000003</v>
      </c>
      <c r="AB293" s="125"/>
      <c r="AC293" s="324">
        <v>5.7961840000000002</v>
      </c>
      <c r="AD293" s="320">
        <v>4.9862590000000004</v>
      </c>
      <c r="AE293" s="314">
        <v>0.55825274942489378</v>
      </c>
      <c r="AF293" s="314">
        <v>0.44174725057510628</v>
      </c>
      <c r="AG293" s="329"/>
      <c r="AH293" s="335"/>
      <c r="AI293" s="124">
        <v>21.386800000000001</v>
      </c>
      <c r="AJ293" s="125">
        <v>21.192299999999999</v>
      </c>
      <c r="AK293" s="324">
        <v>13.835290000000001</v>
      </c>
      <c r="AL293" s="320">
        <v>27.582439999999998</v>
      </c>
      <c r="AM293" s="314">
        <v>0.29043836676528739</v>
      </c>
      <c r="AN293" s="314">
        <v>0.70574217994271504</v>
      </c>
      <c r="AO293" s="329"/>
      <c r="AP293" s="336">
        <f t="shared" ref="AP293:AP339" si="31">AJ293-AI293</f>
        <v>-0.19450000000000145</v>
      </c>
    </row>
    <row r="294" spans="1:42" ht="11.45" customHeight="1">
      <c r="A294" s="663">
        <v>1981</v>
      </c>
      <c r="B294" s="873" t="s">
        <v>512</v>
      </c>
      <c r="C294" s="82" t="s">
        <v>476</v>
      </c>
      <c r="D294" s="82" t="s">
        <v>18</v>
      </c>
      <c r="E294" s="82" t="s">
        <v>265</v>
      </c>
      <c r="F294" s="506" t="s">
        <v>313</v>
      </c>
      <c r="G294" s="548">
        <v>9.1262699999999999</v>
      </c>
      <c r="H294" s="549"/>
      <c r="I294" s="331">
        <v>10.251239999999999</v>
      </c>
      <c r="J294" s="315">
        <v>8.8807779999999994</v>
      </c>
      <c r="K294" s="810">
        <v>0.4230220013214599</v>
      </c>
      <c r="L294" s="810">
        <v>0.38564780573005181</v>
      </c>
      <c r="M294" s="329">
        <f t="shared" ref="M294:M346" si="32">1-SUM(K294:L294)</f>
        <v>0.1913301929484883</v>
      </c>
      <c r="N294" s="336"/>
      <c r="O294" s="549">
        <v>8.8784510000000001</v>
      </c>
      <c r="P294" s="332">
        <v>10.19408</v>
      </c>
      <c r="Q294" s="318">
        <v>7.5330370000000002</v>
      </c>
      <c r="R294" s="810">
        <v>0.58051714201047</v>
      </c>
      <c r="S294" s="810">
        <v>0.4194829706217898</v>
      </c>
      <c r="T294" s="776"/>
      <c r="U294" s="82">
        <v>1981</v>
      </c>
      <c r="V294" s="87" t="s">
        <v>512</v>
      </c>
      <c r="W294" s="82" t="s">
        <v>476</v>
      </c>
      <c r="X294" s="82" t="s">
        <v>18</v>
      </c>
      <c r="Y294" s="82" t="s">
        <v>265</v>
      </c>
      <c r="Z294" s="506" t="s">
        <v>313</v>
      </c>
      <c r="AA294" s="548">
        <v>7.6890840000000003</v>
      </c>
      <c r="AB294" s="549">
        <v>4.920674</v>
      </c>
      <c r="AC294" s="324">
        <v>4.7793619999999999</v>
      </c>
      <c r="AD294" s="320">
        <v>5.0650899999999996</v>
      </c>
      <c r="AE294" s="810">
        <v>0.49091567537292657</v>
      </c>
      <c r="AF294" s="810">
        <v>0.50908432462707343</v>
      </c>
      <c r="AG294" s="329"/>
      <c r="AH294" s="335">
        <f>AB294-AA294</f>
        <v>-2.7684100000000003</v>
      </c>
      <c r="AI294" s="548">
        <v>11.83902</v>
      </c>
      <c r="AJ294" s="549">
        <v>9.49498</v>
      </c>
      <c r="AK294" s="324">
        <v>10.4839</v>
      </c>
      <c r="AL294" s="320">
        <v>12.838850000000001</v>
      </c>
      <c r="AM294" s="810">
        <v>0.20399790204929341</v>
      </c>
      <c r="AN294" s="810">
        <v>0.3385942887715403</v>
      </c>
      <c r="AO294" s="329">
        <f t="shared" ref="AO294:AO339" si="33">1-SUM(AM294:AN294)</f>
        <v>0.45740780917916624</v>
      </c>
      <c r="AP294" s="336">
        <f t="shared" si="31"/>
        <v>-2.3440399999999997</v>
      </c>
    </row>
    <row r="295" spans="1:42" ht="11.45" customHeight="1">
      <c r="A295" s="663">
        <v>1975</v>
      </c>
      <c r="B295" s="873" t="s">
        <v>512</v>
      </c>
      <c r="C295" s="82" t="s">
        <v>476</v>
      </c>
      <c r="D295" s="82" t="s">
        <v>50</v>
      </c>
      <c r="E295" s="82" t="s">
        <v>266</v>
      </c>
      <c r="F295" s="506" t="s">
        <v>313</v>
      </c>
      <c r="G295" s="124">
        <v>12.5473</v>
      </c>
      <c r="H295" s="125"/>
      <c r="I295" s="331">
        <v>11.09599</v>
      </c>
      <c r="J295" s="315">
        <v>14.070410000000001</v>
      </c>
      <c r="K295" s="314">
        <v>0.43834099766483631</v>
      </c>
      <c r="L295" s="314">
        <v>0.55863540363265407</v>
      </c>
      <c r="M295" s="329"/>
      <c r="N295" s="336"/>
      <c r="O295" s="125">
        <v>9.7520070000000008</v>
      </c>
      <c r="P295" s="332">
        <v>9.577477</v>
      </c>
      <c r="Q295" s="318">
        <v>9.9299940000000007</v>
      </c>
      <c r="R295" s="314">
        <v>0.49586541519094479</v>
      </c>
      <c r="S295" s="314">
        <v>0.50413468735204958</v>
      </c>
      <c r="T295" s="776"/>
      <c r="U295" s="82">
        <v>1975</v>
      </c>
      <c r="V295" s="87" t="s">
        <v>512</v>
      </c>
      <c r="W295" s="82" t="s">
        <v>476</v>
      </c>
      <c r="X295" s="82" t="s">
        <v>50</v>
      </c>
      <c r="Y295" s="82" t="s">
        <v>266</v>
      </c>
      <c r="Z295" s="506" t="s">
        <v>313</v>
      </c>
      <c r="AA295" s="124">
        <v>4.8855490000000001</v>
      </c>
      <c r="AB295" s="125">
        <v>81.683359999999993</v>
      </c>
      <c r="AC295" s="324">
        <v>91.862560000000002</v>
      </c>
      <c r="AD295" s="320">
        <v>73.578119999999998</v>
      </c>
      <c r="AE295" s="314">
        <v>0.49852797436344448</v>
      </c>
      <c r="AF295" s="314">
        <v>0.50147214806051077</v>
      </c>
      <c r="AG295" s="329"/>
      <c r="AH295" s="335">
        <f>AB295-AA295</f>
        <v>76.797810999999996</v>
      </c>
      <c r="AI295" s="124">
        <v>34.98415</v>
      </c>
      <c r="AJ295" s="125">
        <v>33.89284</v>
      </c>
      <c r="AK295" s="324">
        <v>27.72888</v>
      </c>
      <c r="AL295" s="320">
        <v>41.29157</v>
      </c>
      <c r="AM295" s="314">
        <v>0.3660755486999614</v>
      </c>
      <c r="AN295" s="314">
        <v>0.62704836773784667</v>
      </c>
      <c r="AO295" s="329">
        <f t="shared" si="33"/>
        <v>6.8760835621919369E-3</v>
      </c>
      <c r="AP295" s="336">
        <f t="shared" si="31"/>
        <v>-1.09131</v>
      </c>
    </row>
    <row r="296" spans="1:42" ht="11.45" customHeight="1">
      <c r="A296" s="662">
        <v>1967</v>
      </c>
      <c r="B296" s="874" t="s">
        <v>512</v>
      </c>
      <c r="C296" s="121" t="s">
        <v>476</v>
      </c>
      <c r="D296" s="121" t="s">
        <v>50</v>
      </c>
      <c r="E296" s="121" t="s">
        <v>267</v>
      </c>
      <c r="F296" s="507" t="s">
        <v>313</v>
      </c>
      <c r="G296" s="551">
        <v>15.97527</v>
      </c>
      <c r="H296" s="552"/>
      <c r="I296" s="339">
        <v>13.3529</v>
      </c>
      <c r="J296" s="340">
        <v>35.674639999999997</v>
      </c>
      <c r="K296" s="811">
        <v>0.48400740644759055</v>
      </c>
      <c r="L296" s="811">
        <v>0.20416362289964426</v>
      </c>
      <c r="M296" s="342">
        <f t="shared" si="32"/>
        <v>0.31182897065276516</v>
      </c>
      <c r="N296" s="343"/>
      <c r="O296" s="552">
        <v>13.22052</v>
      </c>
      <c r="P296" s="344">
        <v>11.18145</v>
      </c>
      <c r="Q296" s="345">
        <v>28.620920000000002</v>
      </c>
      <c r="R296" s="811">
        <v>0.74687508509498868</v>
      </c>
      <c r="S296" s="811">
        <v>0.25312499054500126</v>
      </c>
      <c r="T296" s="795"/>
      <c r="U296" s="121">
        <v>1967</v>
      </c>
      <c r="V296" s="91" t="s">
        <v>512</v>
      </c>
      <c r="W296" s="121" t="s">
        <v>476</v>
      </c>
      <c r="X296" s="121" t="s">
        <v>50</v>
      </c>
      <c r="Y296" s="121" t="s">
        <v>267</v>
      </c>
      <c r="Z296" s="507" t="s">
        <v>313</v>
      </c>
      <c r="AA296" s="551">
        <v>9.0512320000000006</v>
      </c>
      <c r="AB296" s="552"/>
      <c r="AC296" s="346"/>
      <c r="AD296" s="347"/>
      <c r="AE296" s="811"/>
      <c r="AF296" s="811"/>
      <c r="AG296" s="342"/>
      <c r="AH296" s="809"/>
      <c r="AI296" s="551">
        <v>33.049430000000001</v>
      </c>
      <c r="AJ296" s="552">
        <v>19.18993</v>
      </c>
      <c r="AK296" s="346">
        <v>26.70966</v>
      </c>
      <c r="AL296" s="347">
        <v>53.310679999999998</v>
      </c>
      <c r="AM296" s="811">
        <v>0.24133496057567691</v>
      </c>
      <c r="AN296" s="811">
        <v>0.14999398121827437</v>
      </c>
      <c r="AO296" s="342">
        <f t="shared" si="33"/>
        <v>0.60867105820604872</v>
      </c>
      <c r="AP296" s="343">
        <f t="shared" si="31"/>
        <v>-13.859500000000001</v>
      </c>
    </row>
    <row r="297" spans="1:42" ht="11.45" customHeight="1">
      <c r="A297" s="663">
        <v>2013</v>
      </c>
      <c r="B297" s="873" t="s">
        <v>513</v>
      </c>
      <c r="C297" s="82" t="s">
        <v>477</v>
      </c>
      <c r="D297" s="82" t="s">
        <v>20</v>
      </c>
      <c r="E297" s="82" t="s">
        <v>268</v>
      </c>
      <c r="F297" s="506" t="s">
        <v>313</v>
      </c>
      <c r="G297" s="124">
        <v>14.775980000000001</v>
      </c>
      <c r="H297" s="125"/>
      <c r="I297" s="331">
        <v>12.954280000000001</v>
      </c>
      <c r="J297" s="315">
        <v>16.569900000000001</v>
      </c>
      <c r="K297" s="314">
        <v>0.43498833918291713</v>
      </c>
      <c r="L297" s="314">
        <v>0.56501139010745816</v>
      </c>
      <c r="M297" s="329"/>
      <c r="N297" s="336"/>
      <c r="O297" s="125">
        <v>10.58361</v>
      </c>
      <c r="P297" s="332">
        <v>9.501125</v>
      </c>
      <c r="Q297" s="318">
        <v>11.683339999999999</v>
      </c>
      <c r="R297" s="314">
        <v>0.45240829924761022</v>
      </c>
      <c r="S297" s="314">
        <v>0.54759141729523286</v>
      </c>
      <c r="T297" s="776"/>
      <c r="U297" s="82">
        <v>2013</v>
      </c>
      <c r="V297" s="87" t="s">
        <v>513</v>
      </c>
      <c r="W297" s="82" t="s">
        <v>477</v>
      </c>
      <c r="X297" s="82" t="s">
        <v>20</v>
      </c>
      <c r="Y297" s="82" t="s">
        <v>268</v>
      </c>
      <c r="Z297" s="506" t="s">
        <v>313</v>
      </c>
      <c r="AA297" s="124">
        <v>15.9391</v>
      </c>
      <c r="AB297" s="125"/>
      <c r="AC297" s="324">
        <v>16.059200000000001</v>
      </c>
      <c r="AD297" s="320">
        <v>15.81372</v>
      </c>
      <c r="AE297" s="314">
        <v>0.51457666994999718</v>
      </c>
      <c r="AF297" s="314">
        <v>0.48542301635600504</v>
      </c>
      <c r="AG297" s="329"/>
      <c r="AH297" s="335"/>
      <c r="AI297" s="124">
        <v>29.342880000000001</v>
      </c>
      <c r="AJ297" s="125"/>
      <c r="AK297" s="324">
        <v>23.82602</v>
      </c>
      <c r="AL297" s="320">
        <v>33.891039999999997</v>
      </c>
      <c r="AM297" s="314">
        <v>0.36691933443479302</v>
      </c>
      <c r="AN297" s="314">
        <v>0.63308066556520692</v>
      </c>
      <c r="AO297" s="329"/>
      <c r="AP297" s="336"/>
    </row>
    <row r="298" spans="1:42" ht="11.45" customHeight="1">
      <c r="A298" s="663">
        <v>2010</v>
      </c>
      <c r="B298" s="873" t="s">
        <v>513</v>
      </c>
      <c r="C298" s="82" t="s">
        <v>477</v>
      </c>
      <c r="D298" s="82" t="s">
        <v>4</v>
      </c>
      <c r="E298" s="82" t="s">
        <v>269</v>
      </c>
      <c r="F298" s="506" t="s">
        <v>313</v>
      </c>
      <c r="G298" s="124">
        <v>16.161660000000001</v>
      </c>
      <c r="H298" s="125"/>
      <c r="I298" s="331">
        <v>13.97406</v>
      </c>
      <c r="J298" s="315">
        <v>18.303260000000002</v>
      </c>
      <c r="K298" s="314">
        <v>0.42772877291070344</v>
      </c>
      <c r="L298" s="314">
        <v>0.57227116521446431</v>
      </c>
      <c r="M298" s="329"/>
      <c r="N298" s="336"/>
      <c r="O298" s="125">
        <v>11.551069999999999</v>
      </c>
      <c r="P298" s="332">
        <v>10.054320000000001</v>
      </c>
      <c r="Q298" s="318">
        <v>13.053330000000001</v>
      </c>
      <c r="R298" s="314">
        <v>0.43601120935116833</v>
      </c>
      <c r="S298" s="314">
        <v>0.56398922350916414</v>
      </c>
      <c r="T298" s="776"/>
      <c r="U298" s="82">
        <v>2010</v>
      </c>
      <c r="V298" s="87" t="s">
        <v>513</v>
      </c>
      <c r="W298" s="82" t="s">
        <v>477</v>
      </c>
      <c r="X298" s="82" t="s">
        <v>4</v>
      </c>
      <c r="Y298" s="82" t="s">
        <v>269</v>
      </c>
      <c r="Z298" s="506" t="s">
        <v>313</v>
      </c>
      <c r="AA298" s="124">
        <v>18.255019999999998</v>
      </c>
      <c r="AB298" s="125"/>
      <c r="AC298" s="324">
        <v>17.91545</v>
      </c>
      <c r="AD298" s="320">
        <v>18.615970000000001</v>
      </c>
      <c r="AE298" s="314">
        <v>0.5056726861980978</v>
      </c>
      <c r="AF298" s="314">
        <v>0.49432747814025957</v>
      </c>
      <c r="AG298" s="329"/>
      <c r="AH298" s="335"/>
      <c r="AI298" s="124">
        <v>32.172849999999997</v>
      </c>
      <c r="AJ298" s="125"/>
      <c r="AK298" s="324">
        <v>26.390840000000001</v>
      </c>
      <c r="AL298" s="320">
        <v>36.846780000000003</v>
      </c>
      <c r="AM298" s="314">
        <v>0.36667593949556854</v>
      </c>
      <c r="AN298" s="314">
        <v>0.63332406050443157</v>
      </c>
      <c r="AO298" s="329"/>
      <c r="AP298" s="336"/>
    </row>
    <row r="299" spans="1:42" ht="11.45" customHeight="1">
      <c r="A299" s="663">
        <v>2007</v>
      </c>
      <c r="B299" s="873" t="s">
        <v>513</v>
      </c>
      <c r="C299" s="82" t="s">
        <v>477</v>
      </c>
      <c r="D299" s="82" t="s">
        <v>6</v>
      </c>
      <c r="E299" s="82" t="s">
        <v>270</v>
      </c>
      <c r="F299" s="506" t="s">
        <v>313</v>
      </c>
      <c r="G299" s="124">
        <v>16.73076</v>
      </c>
      <c r="H299" s="125"/>
      <c r="I299" s="331">
        <v>14.546670000000001</v>
      </c>
      <c r="J299" s="315">
        <v>18.856680000000001</v>
      </c>
      <c r="K299" s="314">
        <v>0.42886115155557786</v>
      </c>
      <c r="L299" s="314">
        <v>0.57113872890412631</v>
      </c>
      <c r="M299" s="329"/>
      <c r="N299" s="336"/>
      <c r="O299" s="125">
        <v>12.088039999999999</v>
      </c>
      <c r="P299" s="332">
        <v>10.47204</v>
      </c>
      <c r="Q299" s="318">
        <v>13.703010000000001</v>
      </c>
      <c r="R299" s="314">
        <v>0.43301891787254182</v>
      </c>
      <c r="S299" s="314">
        <v>0.56698108212745824</v>
      </c>
      <c r="T299" s="776"/>
      <c r="U299" s="82">
        <v>2007</v>
      </c>
      <c r="V299" s="87" t="s">
        <v>513</v>
      </c>
      <c r="W299" s="82" t="s">
        <v>477</v>
      </c>
      <c r="X299" s="82" t="s">
        <v>6</v>
      </c>
      <c r="Y299" s="82" t="s">
        <v>270</v>
      </c>
      <c r="Z299" s="506" t="s">
        <v>313</v>
      </c>
      <c r="AA299" s="124">
        <v>20.299530000000001</v>
      </c>
      <c r="AB299" s="125"/>
      <c r="AC299" s="324">
        <v>20.14838</v>
      </c>
      <c r="AD299" s="320">
        <v>20.460989999999999</v>
      </c>
      <c r="AE299" s="314">
        <v>0.51266162320014308</v>
      </c>
      <c r="AF299" s="314">
        <v>0.48733837679985692</v>
      </c>
      <c r="AG299" s="329"/>
      <c r="AH299" s="335"/>
      <c r="AI299" s="124">
        <v>31.528970000000001</v>
      </c>
      <c r="AJ299" s="125"/>
      <c r="AK299" s="324">
        <v>25.696059999999999</v>
      </c>
      <c r="AL299" s="320">
        <v>36.073720000000002</v>
      </c>
      <c r="AM299" s="314">
        <v>0.35691651202053221</v>
      </c>
      <c r="AN299" s="314">
        <v>0.64308348797946768</v>
      </c>
      <c r="AO299" s="329"/>
      <c r="AP299" s="336"/>
    </row>
    <row r="300" spans="1:42" ht="11.45" customHeight="1">
      <c r="A300" s="663">
        <v>2004</v>
      </c>
      <c r="B300" s="873" t="s">
        <v>513</v>
      </c>
      <c r="C300" s="82" t="s">
        <v>477</v>
      </c>
      <c r="D300" s="82" t="s">
        <v>8</v>
      </c>
      <c r="E300" s="82" t="s">
        <v>271</v>
      </c>
      <c r="F300" s="506" t="s">
        <v>313</v>
      </c>
      <c r="G300" s="124">
        <v>14.812379999999999</v>
      </c>
      <c r="H300" s="125"/>
      <c r="I300" s="331">
        <v>13.55166</v>
      </c>
      <c r="J300" s="315">
        <v>16.030010000000001</v>
      </c>
      <c r="K300" s="314">
        <v>0.44949299167318152</v>
      </c>
      <c r="L300" s="314">
        <v>0.55050680579353217</v>
      </c>
      <c r="M300" s="329"/>
      <c r="N300" s="336"/>
      <c r="O300" s="125">
        <v>10.400259999999999</v>
      </c>
      <c r="P300" s="332">
        <v>10.183120000000001</v>
      </c>
      <c r="Q300" s="318">
        <v>10.615880000000001</v>
      </c>
      <c r="R300" s="314">
        <v>0.48784213086980521</v>
      </c>
      <c r="S300" s="314">
        <v>0.5121575806758677</v>
      </c>
      <c r="T300" s="776"/>
      <c r="U300" s="82">
        <v>2004</v>
      </c>
      <c r="V300" s="87" t="s">
        <v>513</v>
      </c>
      <c r="W300" s="82" t="s">
        <v>477</v>
      </c>
      <c r="X300" s="82" t="s">
        <v>8</v>
      </c>
      <c r="Y300" s="82" t="s">
        <v>271</v>
      </c>
      <c r="Z300" s="506" t="s">
        <v>313</v>
      </c>
      <c r="AA300" s="124">
        <v>17.212910000000001</v>
      </c>
      <c r="AB300" s="125"/>
      <c r="AC300" s="324">
        <v>15.88175</v>
      </c>
      <c r="AD300" s="320">
        <v>18.601800000000001</v>
      </c>
      <c r="AE300" s="314">
        <v>0.47112347650687764</v>
      </c>
      <c r="AF300" s="314">
        <v>0.52887658158905149</v>
      </c>
      <c r="AG300" s="329"/>
      <c r="AH300" s="335"/>
      <c r="AI300" s="124">
        <v>30.748999999999999</v>
      </c>
      <c r="AJ300" s="125"/>
      <c r="AK300" s="324">
        <v>26.63007</v>
      </c>
      <c r="AL300" s="320">
        <v>33.901919999999997</v>
      </c>
      <c r="AM300" s="314">
        <v>0.37549904061920714</v>
      </c>
      <c r="AN300" s="314">
        <v>0.62450095938079286</v>
      </c>
      <c r="AO300" s="329"/>
      <c r="AP300" s="336"/>
    </row>
    <row r="301" spans="1:42" ht="11.45" customHeight="1">
      <c r="A301" s="663">
        <v>2002</v>
      </c>
      <c r="B301" s="873" t="s">
        <v>513</v>
      </c>
      <c r="C301" s="82" t="s">
        <v>477</v>
      </c>
      <c r="D301" s="82" t="s">
        <v>10</v>
      </c>
      <c r="E301" s="82" t="s">
        <v>272</v>
      </c>
      <c r="F301" s="506" t="s">
        <v>313</v>
      </c>
      <c r="G301" s="124">
        <v>14.45382</v>
      </c>
      <c r="H301" s="125"/>
      <c r="I301" s="331">
        <v>13.24071</v>
      </c>
      <c r="J301" s="315">
        <v>15.622159999999999</v>
      </c>
      <c r="K301" s="314">
        <v>0.44942451199752037</v>
      </c>
      <c r="L301" s="314">
        <v>0.55057576474592873</v>
      </c>
      <c r="M301" s="329"/>
      <c r="N301" s="336"/>
      <c r="O301" s="125">
        <v>10.08062</v>
      </c>
      <c r="P301" s="332">
        <v>9.3933610000000005</v>
      </c>
      <c r="Q301" s="318">
        <v>10.770300000000001</v>
      </c>
      <c r="R301" s="314">
        <v>0.46673032015887916</v>
      </c>
      <c r="S301" s="314">
        <v>0.53326977904136852</v>
      </c>
      <c r="T301" s="776"/>
      <c r="U301" s="82">
        <v>2002</v>
      </c>
      <c r="V301" s="87" t="s">
        <v>513</v>
      </c>
      <c r="W301" s="82" t="s">
        <v>477</v>
      </c>
      <c r="X301" s="82" t="s">
        <v>10</v>
      </c>
      <c r="Y301" s="82" t="s">
        <v>272</v>
      </c>
      <c r="Z301" s="506" t="s">
        <v>313</v>
      </c>
      <c r="AA301" s="124">
        <v>17.135680000000001</v>
      </c>
      <c r="AB301" s="125"/>
      <c r="AC301" s="324">
        <v>17.726289999999999</v>
      </c>
      <c r="AD301" s="320">
        <v>16.52617</v>
      </c>
      <c r="AE301" s="314">
        <v>0.5253815430726998</v>
      </c>
      <c r="AF301" s="314">
        <v>0.47461857364283172</v>
      </c>
      <c r="AG301" s="329"/>
      <c r="AH301" s="335"/>
      <c r="AI301" s="124">
        <v>29.90005</v>
      </c>
      <c r="AJ301" s="125"/>
      <c r="AK301" s="324">
        <v>25.674720000000001</v>
      </c>
      <c r="AL301" s="320">
        <v>32.963709999999999</v>
      </c>
      <c r="AM301" s="314">
        <v>0.3609164533169677</v>
      </c>
      <c r="AN301" s="314">
        <v>0.63908354668303236</v>
      </c>
      <c r="AO301" s="329"/>
      <c r="AP301" s="336"/>
    </row>
    <row r="302" spans="1:42" ht="11.45" customHeight="1">
      <c r="A302" s="663">
        <v>2000</v>
      </c>
      <c r="B302" s="873" t="s">
        <v>513</v>
      </c>
      <c r="C302" s="82" t="s">
        <v>477</v>
      </c>
      <c r="D302" s="82" t="s">
        <v>10</v>
      </c>
      <c r="E302" s="82" t="s">
        <v>273</v>
      </c>
      <c r="F302" s="506" t="s">
        <v>313</v>
      </c>
      <c r="G302" s="124">
        <v>13.826420000000001</v>
      </c>
      <c r="H302" s="125"/>
      <c r="I302" s="331">
        <v>12.770670000000001</v>
      </c>
      <c r="J302" s="315">
        <v>14.84342</v>
      </c>
      <c r="K302" s="314">
        <v>0.45318715907660839</v>
      </c>
      <c r="L302" s="314">
        <v>0.54681276859808969</v>
      </c>
      <c r="M302" s="329"/>
      <c r="N302" s="336"/>
      <c r="O302" s="125">
        <v>10.09564</v>
      </c>
      <c r="P302" s="332">
        <v>9.8415979999999994</v>
      </c>
      <c r="Q302" s="318">
        <v>10.348879999999999</v>
      </c>
      <c r="R302" s="314">
        <v>0.4866411639083803</v>
      </c>
      <c r="S302" s="314">
        <v>0.51335913324960081</v>
      </c>
      <c r="T302" s="776"/>
      <c r="U302" s="82">
        <v>2000</v>
      </c>
      <c r="V302" s="87" t="s">
        <v>513</v>
      </c>
      <c r="W302" s="82" t="s">
        <v>477</v>
      </c>
      <c r="X302" s="82" t="s">
        <v>10</v>
      </c>
      <c r="Y302" s="82" t="s">
        <v>273</v>
      </c>
      <c r="Z302" s="506" t="s">
        <v>313</v>
      </c>
      <c r="AA302" s="124">
        <v>15.44646</v>
      </c>
      <c r="AB302" s="125"/>
      <c r="AC302" s="324">
        <v>14.80447</v>
      </c>
      <c r="AD302" s="320">
        <v>16.115829999999999</v>
      </c>
      <c r="AE302" s="314">
        <v>0.48921992482419918</v>
      </c>
      <c r="AF302" s="314">
        <v>0.5107803341348115</v>
      </c>
      <c r="AG302" s="329"/>
      <c r="AH302" s="335"/>
      <c r="AI302" s="124">
        <v>28.26172</v>
      </c>
      <c r="AJ302" s="125"/>
      <c r="AK302" s="324">
        <v>24.734680000000001</v>
      </c>
      <c r="AL302" s="320">
        <v>30.839929999999999</v>
      </c>
      <c r="AM302" s="314">
        <v>0.36959286271323899</v>
      </c>
      <c r="AN302" s="314">
        <v>0.63040713728676101</v>
      </c>
      <c r="AO302" s="329"/>
      <c r="AP302" s="336"/>
    </row>
    <row r="303" spans="1:42" ht="11.45" customHeight="1">
      <c r="A303" s="663">
        <v>1992</v>
      </c>
      <c r="B303" s="873" t="s">
        <v>513</v>
      </c>
      <c r="C303" s="82" t="s">
        <v>477</v>
      </c>
      <c r="D303" s="82" t="s">
        <v>14</v>
      </c>
      <c r="E303" s="82" t="s">
        <v>274</v>
      </c>
      <c r="F303" s="506" t="s">
        <v>313</v>
      </c>
      <c r="G303" s="124">
        <v>14.642150000000001</v>
      </c>
      <c r="H303" s="125"/>
      <c r="I303" s="331">
        <v>14.46491</v>
      </c>
      <c r="J303" s="315">
        <v>14.55678</v>
      </c>
      <c r="K303" s="314">
        <v>0.47486216163609846</v>
      </c>
      <c r="L303" s="314">
        <v>0.51256618734270576</v>
      </c>
      <c r="M303" s="329">
        <f t="shared" si="32"/>
        <v>1.2571651021195729E-2</v>
      </c>
      <c r="N303" s="336"/>
      <c r="O303" s="125">
        <v>12.75835</v>
      </c>
      <c r="P303" s="332">
        <v>12.932689999999999</v>
      </c>
      <c r="Q303" s="318">
        <v>12.606159999999999</v>
      </c>
      <c r="R303" s="314">
        <v>0.49707046757613643</v>
      </c>
      <c r="S303" s="314">
        <v>0.50292914052365711</v>
      </c>
      <c r="T303" s="776"/>
      <c r="U303" s="82">
        <v>1992</v>
      </c>
      <c r="V303" s="87" t="s">
        <v>513</v>
      </c>
      <c r="W303" s="82" t="s">
        <v>477</v>
      </c>
      <c r="X303" s="82" t="s">
        <v>14</v>
      </c>
      <c r="Y303" s="82" t="s">
        <v>274</v>
      </c>
      <c r="Z303" s="506" t="s">
        <v>313</v>
      </c>
      <c r="AA303" s="124">
        <v>16.575399999999998</v>
      </c>
      <c r="AB303" s="125"/>
      <c r="AC303" s="324">
        <v>17.625820000000001</v>
      </c>
      <c r="AD303" s="320">
        <v>15.481170000000001</v>
      </c>
      <c r="AE303" s="314">
        <v>0.54584730668538228</v>
      </c>
      <c r="AF303" s="314">
        <v>0.45145515805112291</v>
      </c>
      <c r="AG303" s="329"/>
      <c r="AH303" s="335"/>
      <c r="AI303" s="124">
        <v>18.971769999999999</v>
      </c>
      <c r="AJ303" s="125">
        <v>19.607800000000001</v>
      </c>
      <c r="AK303" s="324">
        <v>16.478760000000001</v>
      </c>
      <c r="AL303" s="320">
        <v>20.388280000000002</v>
      </c>
      <c r="AM303" s="314">
        <v>0.33213812870388315</v>
      </c>
      <c r="AN303" s="314">
        <v>0.61028774263303376</v>
      </c>
      <c r="AO303" s="329">
        <f t="shared" si="33"/>
        <v>5.7574128663083091E-2</v>
      </c>
      <c r="AP303" s="336">
        <f t="shared" si="31"/>
        <v>0.63603000000000165</v>
      </c>
    </row>
    <row r="304" spans="1:42" ht="11.45" customHeight="1">
      <c r="A304" s="662">
        <v>1982</v>
      </c>
      <c r="B304" s="874" t="s">
        <v>513</v>
      </c>
      <c r="C304" s="121" t="s">
        <v>477</v>
      </c>
      <c r="D304" s="121" t="s">
        <v>18</v>
      </c>
      <c r="E304" s="121" t="s">
        <v>275</v>
      </c>
      <c r="F304" s="507" t="s">
        <v>313</v>
      </c>
      <c r="G304" s="337">
        <v>13.50446</v>
      </c>
      <c r="H304" s="338"/>
      <c r="I304" s="339">
        <v>12.50375</v>
      </c>
      <c r="J304" s="340">
        <v>17.033570000000001</v>
      </c>
      <c r="K304" s="341">
        <v>0.3165720065815294</v>
      </c>
      <c r="L304" s="341">
        <v>0.4993983469165002</v>
      </c>
      <c r="M304" s="342">
        <f t="shared" si="32"/>
        <v>0.1840296465019704</v>
      </c>
      <c r="N304" s="343"/>
      <c r="O304" s="338">
        <v>9.6343359999999993</v>
      </c>
      <c r="P304" s="344">
        <v>8.5318880000000004</v>
      </c>
      <c r="Q304" s="345">
        <v>10.655760000000001</v>
      </c>
      <c r="R304" s="341">
        <v>0.42589349177774166</v>
      </c>
      <c r="S304" s="341">
        <v>0.57410661201768343</v>
      </c>
      <c r="T304" s="795"/>
      <c r="U304" s="121">
        <v>1982</v>
      </c>
      <c r="V304" s="91" t="s">
        <v>513</v>
      </c>
      <c r="W304" s="121" t="s">
        <v>477</v>
      </c>
      <c r="X304" s="121" t="s">
        <v>18</v>
      </c>
      <c r="Y304" s="121" t="s">
        <v>275</v>
      </c>
      <c r="Z304" s="507" t="s">
        <v>313</v>
      </c>
      <c r="AA304" s="337">
        <v>9.4797460000000004</v>
      </c>
      <c r="AB304" s="338"/>
      <c r="AC304" s="346"/>
      <c r="AD304" s="347"/>
      <c r="AE304" s="341"/>
      <c r="AF304" s="341"/>
      <c r="AG304" s="342"/>
      <c r="AH304" s="809"/>
      <c r="AI304" s="337">
        <v>36.839019999999998</v>
      </c>
      <c r="AJ304" s="338">
        <v>19.168759999999999</v>
      </c>
      <c r="AK304" s="346">
        <v>32.697690000000001</v>
      </c>
      <c r="AL304" s="347">
        <v>39.497100000000003</v>
      </c>
      <c r="AM304" s="341">
        <v>0.23615377311834465</v>
      </c>
      <c r="AN304" s="341">
        <v>0.444442050503006</v>
      </c>
      <c r="AO304" s="342">
        <f t="shared" si="33"/>
        <v>0.31940417637864937</v>
      </c>
      <c r="AP304" s="343">
        <f t="shared" si="31"/>
        <v>-17.670259999999999</v>
      </c>
    </row>
    <row r="305" spans="1:42" ht="11.45" customHeight="1">
      <c r="A305" s="656">
        <v>2016</v>
      </c>
      <c r="B305" s="873" t="s">
        <v>519</v>
      </c>
      <c r="C305" s="82" t="s">
        <v>638</v>
      </c>
      <c r="D305" s="82" t="s">
        <v>623</v>
      </c>
      <c r="E305" s="82" t="s">
        <v>629</v>
      </c>
      <c r="F305" s="506" t="s">
        <v>630</v>
      </c>
      <c r="G305" s="124">
        <v>15.954319999999999</v>
      </c>
      <c r="H305" s="125"/>
      <c r="I305" s="331">
        <v>15.379630000000001</v>
      </c>
      <c r="J305" s="315">
        <v>16.511500000000002</v>
      </c>
      <c r="K305" s="314">
        <v>0.47452696197644278</v>
      </c>
      <c r="L305" s="314">
        <v>0.52547335141829932</v>
      </c>
      <c r="M305" s="329"/>
      <c r="N305" s="336"/>
      <c r="O305" s="125">
        <v>11.557029999999999</v>
      </c>
      <c r="P305" s="332">
        <v>11.056559999999999</v>
      </c>
      <c r="Q305" s="318">
        <v>12.039009999999999</v>
      </c>
      <c r="R305" s="314">
        <v>0.46933667213808394</v>
      </c>
      <c r="S305" s="314">
        <v>0.53066367397159997</v>
      </c>
      <c r="T305" s="776"/>
      <c r="U305" s="651">
        <v>2016</v>
      </c>
      <c r="V305" s="87" t="s">
        <v>519</v>
      </c>
      <c r="W305" s="82" t="s">
        <v>638</v>
      </c>
      <c r="X305" s="82" t="s">
        <v>623</v>
      </c>
      <c r="Y305" s="82" t="s">
        <v>629</v>
      </c>
      <c r="Z305" s="506" t="s">
        <v>630</v>
      </c>
      <c r="AA305" s="124">
        <v>13.575760000000001</v>
      </c>
      <c r="AB305" s="125"/>
      <c r="AC305" s="324">
        <v>13.289160000000001</v>
      </c>
      <c r="AD305" s="320">
        <v>13.88123</v>
      </c>
      <c r="AE305" s="314">
        <v>0.50504163302827976</v>
      </c>
      <c r="AF305" s="314">
        <v>0.49495873527522583</v>
      </c>
      <c r="AG305" s="329"/>
      <c r="AH305" s="335"/>
      <c r="AI305" s="124">
        <v>32.076920000000001</v>
      </c>
      <c r="AJ305" s="125"/>
      <c r="AK305" s="324">
        <v>31.478259999999999</v>
      </c>
      <c r="AL305" s="320">
        <v>32.629060000000003</v>
      </c>
      <c r="AM305" s="314">
        <v>0.47083448161481833</v>
      </c>
      <c r="AN305" s="314">
        <v>0.52916551838518155</v>
      </c>
      <c r="AO305" s="329"/>
      <c r="AP305" s="336"/>
    </row>
    <row r="306" spans="1:42" ht="11.45" customHeight="1">
      <c r="A306" s="663">
        <v>2013</v>
      </c>
      <c r="B306" s="873" t="s">
        <v>519</v>
      </c>
      <c r="C306" s="82" t="s">
        <v>478</v>
      </c>
      <c r="D306" s="82" t="s">
        <v>20</v>
      </c>
      <c r="E306" s="82" t="s">
        <v>276</v>
      </c>
      <c r="F306" s="506" t="s">
        <v>313</v>
      </c>
      <c r="G306" s="124">
        <v>16.82281</v>
      </c>
      <c r="H306" s="125"/>
      <c r="I306" s="331">
        <v>16.223859999999998</v>
      </c>
      <c r="J306" s="315">
        <v>17.408149999999999</v>
      </c>
      <c r="K306" s="314">
        <v>0.47665217641999169</v>
      </c>
      <c r="L306" s="314">
        <v>0.52334806135241374</v>
      </c>
      <c r="M306" s="329"/>
      <c r="N306" s="336"/>
      <c r="O306" s="125">
        <v>12.33989</v>
      </c>
      <c r="P306" s="332">
        <v>11.825060000000001</v>
      </c>
      <c r="Q306" s="318">
        <v>12.829420000000001</v>
      </c>
      <c r="R306" s="314">
        <v>0.46706648114367311</v>
      </c>
      <c r="S306" s="314">
        <v>0.53293384300832503</v>
      </c>
      <c r="T306" s="776"/>
      <c r="U306" s="82">
        <v>2013</v>
      </c>
      <c r="V306" s="87" t="s">
        <v>519</v>
      </c>
      <c r="W306" s="82" t="s">
        <v>478</v>
      </c>
      <c r="X306" s="82" t="s">
        <v>20</v>
      </c>
      <c r="Y306" s="82" t="s">
        <v>276</v>
      </c>
      <c r="Z306" s="506" t="s">
        <v>313</v>
      </c>
      <c r="AA306" s="124">
        <v>16.05443</v>
      </c>
      <c r="AB306" s="125"/>
      <c r="AC306" s="324">
        <v>15.29092</v>
      </c>
      <c r="AD306" s="320">
        <v>16.898440000000001</v>
      </c>
      <c r="AE306" s="314">
        <v>0.50006857920212677</v>
      </c>
      <c r="AF306" s="314">
        <v>0.49993129622166588</v>
      </c>
      <c r="AG306" s="329"/>
      <c r="AH306" s="335"/>
      <c r="AI306" s="124">
        <v>34.84534</v>
      </c>
      <c r="AJ306" s="125"/>
      <c r="AK306" s="324">
        <v>34.077660000000002</v>
      </c>
      <c r="AL306" s="320">
        <v>35.581919999999997</v>
      </c>
      <c r="AM306" s="314">
        <v>0.4788732151845842</v>
      </c>
      <c r="AN306" s="314">
        <v>0.52112707179783579</v>
      </c>
      <c r="AO306" s="329"/>
      <c r="AP306" s="336"/>
    </row>
    <row r="307" spans="1:42" ht="11.45" customHeight="1">
      <c r="A307" s="663">
        <v>2010</v>
      </c>
      <c r="B307" s="873" t="s">
        <v>519</v>
      </c>
      <c r="C307" s="82" t="s">
        <v>478</v>
      </c>
      <c r="D307" s="82" t="s">
        <v>4</v>
      </c>
      <c r="E307" s="82" t="s">
        <v>277</v>
      </c>
      <c r="F307" s="506" t="s">
        <v>313</v>
      </c>
      <c r="G307" s="124">
        <v>18.546720000000001</v>
      </c>
      <c r="H307" s="125"/>
      <c r="I307" s="331">
        <v>18.284970000000001</v>
      </c>
      <c r="J307" s="315">
        <v>18.803349999999998</v>
      </c>
      <c r="K307" s="314">
        <v>0.48806230966984993</v>
      </c>
      <c r="L307" s="314">
        <v>0.51193790600170808</v>
      </c>
      <c r="M307" s="329"/>
      <c r="N307" s="336"/>
      <c r="O307" s="125">
        <v>14.12238</v>
      </c>
      <c r="P307" s="332">
        <v>13.70894</v>
      </c>
      <c r="Q307" s="318">
        <v>14.51205</v>
      </c>
      <c r="R307" s="314">
        <v>0.47100063870254166</v>
      </c>
      <c r="S307" s="314">
        <v>0.52899929048786398</v>
      </c>
      <c r="T307" s="776"/>
      <c r="U307" s="82">
        <v>2010</v>
      </c>
      <c r="V307" s="87" t="s">
        <v>519</v>
      </c>
      <c r="W307" s="82" t="s">
        <v>478</v>
      </c>
      <c r="X307" s="82" t="s">
        <v>4</v>
      </c>
      <c r="Y307" s="82" t="s">
        <v>277</v>
      </c>
      <c r="Z307" s="506" t="s">
        <v>313</v>
      </c>
      <c r="AA307" s="124">
        <v>18.948409999999999</v>
      </c>
      <c r="AB307" s="125"/>
      <c r="AC307" s="324">
        <v>18.53321</v>
      </c>
      <c r="AD307" s="320">
        <v>19.41086</v>
      </c>
      <c r="AE307" s="314">
        <v>0.51536999674379014</v>
      </c>
      <c r="AF307" s="314">
        <v>0.48463010880596313</v>
      </c>
      <c r="AG307" s="329"/>
      <c r="AH307" s="335"/>
      <c r="AI307" s="124">
        <v>38.144399999999997</v>
      </c>
      <c r="AJ307" s="125"/>
      <c r="AK307" s="324">
        <v>38.265920000000001</v>
      </c>
      <c r="AL307" s="320">
        <v>38.024329999999999</v>
      </c>
      <c r="AM307" s="314">
        <v>0.49856256750663269</v>
      </c>
      <c r="AN307" s="314">
        <v>0.50143743249336736</v>
      </c>
      <c r="AO307" s="329"/>
      <c r="AP307" s="336"/>
    </row>
    <row r="308" spans="1:42" ht="11.45" customHeight="1">
      <c r="A308" s="663">
        <v>2007</v>
      </c>
      <c r="B308" s="873" t="s">
        <v>519</v>
      </c>
      <c r="C308" s="82" t="s">
        <v>478</v>
      </c>
      <c r="D308" s="82" t="s">
        <v>6</v>
      </c>
      <c r="E308" s="82" t="s">
        <v>278</v>
      </c>
      <c r="F308" s="506" t="s">
        <v>313</v>
      </c>
      <c r="G308" s="124">
        <v>16.546589999999998</v>
      </c>
      <c r="H308" s="125"/>
      <c r="I308" s="331">
        <v>16.216080000000002</v>
      </c>
      <c r="J308" s="315">
        <v>16.876670000000001</v>
      </c>
      <c r="K308" s="314">
        <v>0.48985891974700352</v>
      </c>
      <c r="L308" s="314">
        <v>0.51048283833929631</v>
      </c>
      <c r="M308" s="329"/>
      <c r="N308" s="336"/>
      <c r="O308" s="125">
        <v>12.244809999999999</v>
      </c>
      <c r="P308" s="332">
        <v>11.83235</v>
      </c>
      <c r="Q308" s="318">
        <v>12.639559999999999</v>
      </c>
      <c r="R308" s="314">
        <v>0.47255245283511954</v>
      </c>
      <c r="S308" s="314">
        <v>0.5274477104993871</v>
      </c>
      <c r="T308" s="776"/>
      <c r="U308" s="82">
        <v>2007</v>
      </c>
      <c r="V308" s="87" t="s">
        <v>519</v>
      </c>
      <c r="W308" s="82" t="s">
        <v>478</v>
      </c>
      <c r="X308" s="82" t="s">
        <v>6</v>
      </c>
      <c r="Y308" s="82" t="s">
        <v>278</v>
      </c>
      <c r="Z308" s="506" t="s">
        <v>313</v>
      </c>
      <c r="AA308" s="124">
        <v>16.110430000000001</v>
      </c>
      <c r="AB308" s="125"/>
      <c r="AC308" s="324">
        <v>15.53537</v>
      </c>
      <c r="AD308" s="320">
        <v>16.749790000000001</v>
      </c>
      <c r="AE308" s="314">
        <v>0.50767943499956236</v>
      </c>
      <c r="AF308" s="314">
        <v>0.49232075121520652</v>
      </c>
      <c r="AG308" s="329"/>
      <c r="AH308" s="335"/>
      <c r="AI308" s="124">
        <v>37.886330000000001</v>
      </c>
      <c r="AJ308" s="125"/>
      <c r="AK308" s="324">
        <v>37.548099999999998</v>
      </c>
      <c r="AL308" s="320">
        <v>38.236759999999997</v>
      </c>
      <c r="AM308" s="314">
        <v>0.50432306322623488</v>
      </c>
      <c r="AN308" s="314">
        <v>0.49567667282632022</v>
      </c>
      <c r="AO308" s="329"/>
      <c r="AP308" s="336"/>
    </row>
    <row r="309" spans="1:42" ht="11.45" customHeight="1">
      <c r="A309" s="663">
        <v>2005</v>
      </c>
      <c r="B309" s="873" t="s">
        <v>519</v>
      </c>
      <c r="C309" s="82" t="s">
        <v>478</v>
      </c>
      <c r="D309" s="82" t="s">
        <v>8</v>
      </c>
      <c r="E309" s="82" t="s">
        <v>279</v>
      </c>
      <c r="F309" s="506" t="s">
        <v>313</v>
      </c>
      <c r="G309" s="124">
        <v>15.789630000000001</v>
      </c>
      <c r="H309" s="125"/>
      <c r="I309" s="331">
        <v>15.404339999999999</v>
      </c>
      <c r="J309" s="315">
        <v>16.17445</v>
      </c>
      <c r="K309" s="314">
        <v>0.48750718034558121</v>
      </c>
      <c r="L309" s="314">
        <v>0.51249275632171243</v>
      </c>
      <c r="M309" s="329"/>
      <c r="N309" s="336"/>
      <c r="O309" s="125">
        <v>11.46678</v>
      </c>
      <c r="P309" s="332">
        <v>10.848739999999999</v>
      </c>
      <c r="Q309" s="318">
        <v>12.05856</v>
      </c>
      <c r="R309" s="314">
        <v>0.46278187948142374</v>
      </c>
      <c r="S309" s="314">
        <v>0.53721803331013596</v>
      </c>
      <c r="T309" s="776"/>
      <c r="U309" s="82">
        <v>2005</v>
      </c>
      <c r="V309" s="87" t="s">
        <v>519</v>
      </c>
      <c r="W309" s="82" t="s">
        <v>478</v>
      </c>
      <c r="X309" s="82" t="s">
        <v>8</v>
      </c>
      <c r="Y309" s="82" t="s">
        <v>279</v>
      </c>
      <c r="Z309" s="506" t="s">
        <v>313</v>
      </c>
      <c r="AA309" s="124">
        <v>14.973039999999999</v>
      </c>
      <c r="AB309" s="125"/>
      <c r="AC309" s="324">
        <v>14.95016</v>
      </c>
      <c r="AD309" s="320">
        <v>14.997769999999999</v>
      </c>
      <c r="AE309" s="314">
        <v>0.5186382992364944</v>
      </c>
      <c r="AF309" s="314">
        <v>0.48136170076350565</v>
      </c>
      <c r="AG309" s="329"/>
      <c r="AH309" s="335"/>
      <c r="AI309" s="124">
        <v>38.493470000000002</v>
      </c>
      <c r="AJ309" s="125"/>
      <c r="AK309" s="324">
        <v>37.396129999999999</v>
      </c>
      <c r="AL309" s="320">
        <v>39.671169999999996</v>
      </c>
      <c r="AM309" s="314">
        <v>0.50290555774784651</v>
      </c>
      <c r="AN309" s="314">
        <v>0.49709444225215338</v>
      </c>
      <c r="AO309" s="329"/>
      <c r="AP309" s="336"/>
    </row>
    <row r="310" spans="1:42" ht="11.45" customHeight="1">
      <c r="A310" s="663">
        <v>2000</v>
      </c>
      <c r="B310" s="873" t="s">
        <v>519</v>
      </c>
      <c r="C310" s="82" t="s">
        <v>478</v>
      </c>
      <c r="D310" s="82" t="s">
        <v>10</v>
      </c>
      <c r="E310" s="82" t="s">
        <v>280</v>
      </c>
      <c r="F310" s="506" t="s">
        <v>313</v>
      </c>
      <c r="G310" s="124">
        <v>15.01266</v>
      </c>
      <c r="H310" s="125"/>
      <c r="I310" s="331">
        <v>14.6043</v>
      </c>
      <c r="J310" s="315">
        <v>15.42986</v>
      </c>
      <c r="K310" s="314">
        <v>0.49160601785426433</v>
      </c>
      <c r="L310" s="314">
        <v>0.5083940487561831</v>
      </c>
      <c r="M310" s="329"/>
      <c r="N310" s="336"/>
      <c r="O310" s="125">
        <v>11.480880000000001</v>
      </c>
      <c r="P310" s="332">
        <v>10.95946</v>
      </c>
      <c r="Q310" s="318">
        <v>11.985889999999999</v>
      </c>
      <c r="R310" s="314">
        <v>0.46965920730815058</v>
      </c>
      <c r="S310" s="314">
        <v>0.53034105399586096</v>
      </c>
      <c r="T310" s="776"/>
      <c r="U310" s="82">
        <v>2000</v>
      </c>
      <c r="V310" s="87" t="s">
        <v>519</v>
      </c>
      <c r="W310" s="82" t="s">
        <v>478</v>
      </c>
      <c r="X310" s="82" t="s">
        <v>10</v>
      </c>
      <c r="Y310" s="82" t="s">
        <v>280</v>
      </c>
      <c r="Z310" s="506" t="s">
        <v>313</v>
      </c>
      <c r="AA310" s="124">
        <v>14.98733</v>
      </c>
      <c r="AB310" s="125"/>
      <c r="AC310" s="324">
        <v>14.415509999999999</v>
      </c>
      <c r="AD310" s="320">
        <v>15.62491</v>
      </c>
      <c r="AE310" s="314">
        <v>0.50707684424110233</v>
      </c>
      <c r="AF310" s="314">
        <v>0.49292295558982152</v>
      </c>
      <c r="AG310" s="329"/>
      <c r="AH310" s="335"/>
      <c r="AI310" s="124">
        <v>35.872909999999997</v>
      </c>
      <c r="AJ310" s="125"/>
      <c r="AK310" s="324">
        <v>34.951610000000002</v>
      </c>
      <c r="AL310" s="320">
        <v>36.915590000000002</v>
      </c>
      <c r="AM310" s="314">
        <v>0.51726665051706144</v>
      </c>
      <c r="AN310" s="314">
        <v>0.4827333494829385</v>
      </c>
      <c r="AO310" s="329"/>
      <c r="AP310" s="336"/>
    </row>
    <row r="311" spans="1:42" ht="11.45" customHeight="1">
      <c r="A311" s="663">
        <v>1997</v>
      </c>
      <c r="B311" s="873" t="s">
        <v>519</v>
      </c>
      <c r="C311" s="82" t="s">
        <v>478</v>
      </c>
      <c r="D311" s="82" t="s">
        <v>12</v>
      </c>
      <c r="E311" s="82" t="s">
        <v>281</v>
      </c>
      <c r="F311" s="506" t="s">
        <v>313</v>
      </c>
      <c r="G311" s="124">
        <v>14.75759</v>
      </c>
      <c r="H311" s="125"/>
      <c r="I311" s="331">
        <v>14.237109999999999</v>
      </c>
      <c r="J311" s="315">
        <v>15.29064</v>
      </c>
      <c r="K311" s="314">
        <v>0.48811933384787076</v>
      </c>
      <c r="L311" s="314">
        <v>0.51188059839038758</v>
      </c>
      <c r="M311" s="329"/>
      <c r="N311" s="336"/>
      <c r="O311" s="125">
        <v>11.56625</v>
      </c>
      <c r="P311" s="332">
        <v>11.009740000000001</v>
      </c>
      <c r="Q311" s="318">
        <v>12.1004</v>
      </c>
      <c r="R311" s="314">
        <v>0.46618748513995462</v>
      </c>
      <c r="S311" s="314">
        <v>0.53381234194315352</v>
      </c>
      <c r="T311" s="776"/>
      <c r="U311" s="82">
        <v>1997</v>
      </c>
      <c r="V311" s="87" t="s">
        <v>519</v>
      </c>
      <c r="W311" s="82" t="s">
        <v>478</v>
      </c>
      <c r="X311" s="82" t="s">
        <v>12</v>
      </c>
      <c r="Y311" s="82" t="s">
        <v>281</v>
      </c>
      <c r="Z311" s="506" t="s">
        <v>313</v>
      </c>
      <c r="AA311" s="124">
        <v>15.836880000000001</v>
      </c>
      <c r="AB311" s="125"/>
      <c r="AC311" s="324">
        <v>15.03298</v>
      </c>
      <c r="AD311" s="320">
        <v>16.733370000000001</v>
      </c>
      <c r="AE311" s="314">
        <v>0.50046031794141266</v>
      </c>
      <c r="AF311" s="314">
        <v>0.49953993463358942</v>
      </c>
      <c r="AG311" s="329"/>
      <c r="AH311" s="335"/>
      <c r="AI311" s="124">
        <v>33.193190000000001</v>
      </c>
      <c r="AJ311" s="125"/>
      <c r="AK311" s="324">
        <v>31.49287</v>
      </c>
      <c r="AL311" s="320">
        <v>35.271920000000001</v>
      </c>
      <c r="AM311" s="314">
        <v>0.52189078542917988</v>
      </c>
      <c r="AN311" s="314">
        <v>0.47810921457082012</v>
      </c>
      <c r="AO311" s="329"/>
      <c r="AP311" s="336"/>
    </row>
    <row r="312" spans="1:42" ht="11.45" customHeight="1">
      <c r="A312" s="663">
        <v>1995</v>
      </c>
      <c r="B312" s="873" t="s">
        <v>519</v>
      </c>
      <c r="C312" s="82" t="s">
        <v>478</v>
      </c>
      <c r="D312" s="82" t="s">
        <v>12</v>
      </c>
      <c r="E312" s="133" t="s">
        <v>282</v>
      </c>
      <c r="F312" s="506" t="s">
        <v>313</v>
      </c>
      <c r="G312" s="548">
        <v>13.909700000000001</v>
      </c>
      <c r="H312" s="549"/>
      <c r="I312" s="331">
        <v>13.51939</v>
      </c>
      <c r="J312" s="315">
        <v>14.309570000000001</v>
      </c>
      <c r="K312" s="810">
        <v>0.49185187315326712</v>
      </c>
      <c r="L312" s="810">
        <v>0.50814791116990299</v>
      </c>
      <c r="M312" s="329"/>
      <c r="N312" s="336"/>
      <c r="O312" s="549">
        <v>10.67226</v>
      </c>
      <c r="P312" s="332">
        <v>9.8067770000000003</v>
      </c>
      <c r="Q312" s="318">
        <v>11.50554</v>
      </c>
      <c r="R312" s="810">
        <v>0.45074361006946984</v>
      </c>
      <c r="S312" s="810">
        <v>0.54925620252879903</v>
      </c>
      <c r="T312" s="776"/>
      <c r="U312" s="82">
        <v>1995</v>
      </c>
      <c r="V312" s="87" t="s">
        <v>519</v>
      </c>
      <c r="W312" s="82" t="s">
        <v>478</v>
      </c>
      <c r="X312" s="82" t="s">
        <v>12</v>
      </c>
      <c r="Y312" s="133" t="s">
        <v>282</v>
      </c>
      <c r="Z312" s="506" t="s">
        <v>313</v>
      </c>
      <c r="AA312" s="548">
        <v>14.32306</v>
      </c>
      <c r="AB312" s="549"/>
      <c r="AC312" s="324">
        <v>13.96101</v>
      </c>
      <c r="AD312" s="320">
        <v>14.723850000000001</v>
      </c>
      <c r="AE312" s="810">
        <v>0.51211361259395694</v>
      </c>
      <c r="AF312" s="810">
        <v>0.48788617795359374</v>
      </c>
      <c r="AG312" s="329"/>
      <c r="AH312" s="335"/>
      <c r="AI312" s="548">
        <v>35.288249999999998</v>
      </c>
      <c r="AJ312" s="549"/>
      <c r="AK312" s="324">
        <v>35.536299999999997</v>
      </c>
      <c r="AL312" s="320">
        <v>34.989570000000001</v>
      </c>
      <c r="AM312" s="810">
        <v>0.55013240951308151</v>
      </c>
      <c r="AN312" s="810">
        <v>0.44986759048691849</v>
      </c>
      <c r="AO312" s="329"/>
      <c r="AP312" s="336"/>
    </row>
    <row r="313" spans="1:42" ht="11.45" customHeight="1">
      <c r="A313" s="663">
        <v>1991</v>
      </c>
      <c r="B313" s="873" t="s">
        <v>519</v>
      </c>
      <c r="C313" s="82" t="s">
        <v>478</v>
      </c>
      <c r="D313" s="82" t="s">
        <v>14</v>
      </c>
      <c r="E313" s="82" t="s">
        <v>283</v>
      </c>
      <c r="F313" s="506" t="s">
        <v>313</v>
      </c>
      <c r="G313" s="124">
        <v>12.51225</v>
      </c>
      <c r="H313" s="125"/>
      <c r="I313" s="331">
        <v>12.15231</v>
      </c>
      <c r="J313" s="315">
        <v>12.913790000000001</v>
      </c>
      <c r="K313" s="314">
        <v>0.47556626506024097</v>
      </c>
      <c r="L313" s="314">
        <v>0.49035489220563849</v>
      </c>
      <c r="M313" s="329">
        <f t="shared" si="32"/>
        <v>3.407884273412054E-2</v>
      </c>
      <c r="N313" s="336"/>
      <c r="O313" s="125">
        <v>10.17492</v>
      </c>
      <c r="P313" s="332">
        <v>9.6994500000000006</v>
      </c>
      <c r="Q313" s="318">
        <v>10.64376</v>
      </c>
      <c r="R313" s="314">
        <v>0.47328942144016856</v>
      </c>
      <c r="S313" s="314">
        <v>0.52671048027896039</v>
      </c>
      <c r="T313" s="776"/>
      <c r="U313" s="82">
        <v>1991</v>
      </c>
      <c r="V313" s="87" t="s">
        <v>519</v>
      </c>
      <c r="W313" s="82" t="s">
        <v>478</v>
      </c>
      <c r="X313" s="82" t="s">
        <v>14</v>
      </c>
      <c r="Y313" s="82" t="s">
        <v>283</v>
      </c>
      <c r="Z313" s="506" t="s">
        <v>313</v>
      </c>
      <c r="AA313" s="124">
        <v>12.75038</v>
      </c>
      <c r="AB313" s="125">
        <v>13.94272</v>
      </c>
      <c r="AC313" s="324">
        <v>13.640169999999999</v>
      </c>
      <c r="AD313" s="320">
        <v>14.27103</v>
      </c>
      <c r="AE313" s="314">
        <v>0.50912275366642956</v>
      </c>
      <c r="AF313" s="314">
        <v>0.49087724633357049</v>
      </c>
      <c r="AG313" s="329"/>
      <c r="AH313" s="335">
        <f>AB313-AA313</f>
        <v>1.1923399999999997</v>
      </c>
      <c r="AI313" s="124">
        <v>28.778690000000001</v>
      </c>
      <c r="AJ313" s="125">
        <v>21.39865</v>
      </c>
      <c r="AK313" s="324">
        <v>25.043130000000001</v>
      </c>
      <c r="AL313" s="320">
        <v>28.05367</v>
      </c>
      <c r="AM313" s="314">
        <v>0.41194402450621886</v>
      </c>
      <c r="AN313" s="314">
        <v>0.38974243702289629</v>
      </c>
      <c r="AO313" s="329">
        <f t="shared" si="33"/>
        <v>0.19831353847088484</v>
      </c>
      <c r="AP313" s="336">
        <f t="shared" si="31"/>
        <v>-7.380040000000001</v>
      </c>
    </row>
    <row r="314" spans="1:42" ht="11.45" customHeight="1">
      <c r="A314" s="663">
        <v>1986</v>
      </c>
      <c r="B314" s="873" t="s">
        <v>519</v>
      </c>
      <c r="C314" s="82" t="s">
        <v>478</v>
      </c>
      <c r="D314" s="82" t="s">
        <v>16</v>
      </c>
      <c r="E314" s="82" t="s">
        <v>284</v>
      </c>
      <c r="F314" s="506" t="s">
        <v>313</v>
      </c>
      <c r="G314" s="124">
        <v>11.27543</v>
      </c>
      <c r="H314" s="125"/>
      <c r="I314" s="331">
        <v>11.07283</v>
      </c>
      <c r="J314" s="315">
        <v>11.485150000000001</v>
      </c>
      <c r="K314" s="314">
        <v>0.4732388033094968</v>
      </c>
      <c r="L314" s="314">
        <v>0.4746067334017417</v>
      </c>
      <c r="M314" s="329">
        <f t="shared" si="32"/>
        <v>5.2154463288761499E-2</v>
      </c>
      <c r="N314" s="336"/>
      <c r="O314" s="125">
        <v>9.2492999999999999</v>
      </c>
      <c r="P314" s="332">
        <v>8.9807570000000005</v>
      </c>
      <c r="Q314" s="318">
        <v>9.5162490000000002</v>
      </c>
      <c r="R314" s="314">
        <v>0.48403727849675116</v>
      </c>
      <c r="S314" s="314">
        <v>0.51596272150324884</v>
      </c>
      <c r="T314" s="776"/>
      <c r="U314" s="82">
        <v>1986</v>
      </c>
      <c r="V314" s="87" t="s">
        <v>519</v>
      </c>
      <c r="W314" s="82" t="s">
        <v>478</v>
      </c>
      <c r="X314" s="82" t="s">
        <v>16</v>
      </c>
      <c r="Y314" s="82" t="s">
        <v>284</v>
      </c>
      <c r="Z314" s="506" t="s">
        <v>313</v>
      </c>
      <c r="AA314" s="124">
        <v>11.65207</v>
      </c>
      <c r="AB314" s="125">
        <v>13.03561</v>
      </c>
      <c r="AC314" s="324">
        <v>12.71447</v>
      </c>
      <c r="AD314" s="320">
        <v>13.39063</v>
      </c>
      <c r="AE314" s="314">
        <v>0.51211212977375054</v>
      </c>
      <c r="AF314" s="314">
        <v>0.48788825379096185</v>
      </c>
      <c r="AG314" s="329"/>
      <c r="AH314" s="335">
        <f>AB314-AA314</f>
        <v>1.38354</v>
      </c>
      <c r="AI314" s="124">
        <v>24.304310000000001</v>
      </c>
      <c r="AJ314" s="125">
        <v>16.24389</v>
      </c>
      <c r="AK314" s="324">
        <v>21.771049999999999</v>
      </c>
      <c r="AL314" s="320">
        <v>20.62078</v>
      </c>
      <c r="AM314" s="314">
        <v>0.33849164208819438</v>
      </c>
      <c r="AN314" s="314">
        <v>0.31494968261912631</v>
      </c>
      <c r="AO314" s="329">
        <f t="shared" si="33"/>
        <v>0.34655867529267925</v>
      </c>
      <c r="AP314" s="336">
        <f t="shared" si="31"/>
        <v>-8.0604200000000006</v>
      </c>
    </row>
    <row r="315" spans="1:42" ht="11.45" customHeight="1">
      <c r="A315" s="662">
        <v>1981</v>
      </c>
      <c r="B315" s="874" t="s">
        <v>519</v>
      </c>
      <c r="C315" s="121" t="s">
        <v>478</v>
      </c>
      <c r="D315" s="121" t="s">
        <v>18</v>
      </c>
      <c r="E315" s="121" t="s">
        <v>285</v>
      </c>
      <c r="F315" s="507" t="s">
        <v>313</v>
      </c>
      <c r="G315" s="337">
        <v>11.78748</v>
      </c>
      <c r="H315" s="338"/>
      <c r="I315" s="339">
        <v>11.65537</v>
      </c>
      <c r="J315" s="340">
        <v>11.697190000000001</v>
      </c>
      <c r="K315" s="341">
        <v>0.47071715073959824</v>
      </c>
      <c r="L315" s="341">
        <v>0.45805821091531018</v>
      </c>
      <c r="M315" s="342">
        <f t="shared" si="32"/>
        <v>7.1224638345091629E-2</v>
      </c>
      <c r="N315" s="343"/>
      <c r="O315" s="338">
        <v>9.5462740000000004</v>
      </c>
      <c r="P315" s="344">
        <v>9.3727789999999995</v>
      </c>
      <c r="Q315" s="345">
        <v>9.7175989999999999</v>
      </c>
      <c r="R315" s="341">
        <v>0.48782195021848318</v>
      </c>
      <c r="S315" s="341">
        <v>0.51217804978151682</v>
      </c>
      <c r="T315" s="795"/>
      <c r="U315" s="121">
        <v>1981</v>
      </c>
      <c r="V315" s="91" t="s">
        <v>519</v>
      </c>
      <c r="W315" s="121" t="s">
        <v>478</v>
      </c>
      <c r="X315" s="121" t="s">
        <v>18</v>
      </c>
      <c r="Y315" s="121" t="s">
        <v>285</v>
      </c>
      <c r="Z315" s="507" t="s">
        <v>313</v>
      </c>
      <c r="AA315" s="337">
        <v>11.62506</v>
      </c>
      <c r="AB315" s="338">
        <v>13.61604</v>
      </c>
      <c r="AC315" s="346">
        <v>13.57</v>
      </c>
      <c r="AD315" s="347">
        <v>13.66736</v>
      </c>
      <c r="AE315" s="341">
        <v>0.52533666176068816</v>
      </c>
      <c r="AF315" s="341">
        <v>0.47466348512489681</v>
      </c>
      <c r="AG315" s="342"/>
      <c r="AH315" s="809">
        <f>AB315-AA315</f>
        <v>1.9909800000000004</v>
      </c>
      <c r="AI315" s="337">
        <v>25.144580000000001</v>
      </c>
      <c r="AJ315" s="338">
        <v>16.867290000000001</v>
      </c>
      <c r="AK315" s="346">
        <v>24.277360000000002</v>
      </c>
      <c r="AL315" s="347">
        <v>20.729970000000002</v>
      </c>
      <c r="AM315" s="341">
        <v>0.25800107782577991</v>
      </c>
      <c r="AN315" s="341">
        <v>0.24774448058935372</v>
      </c>
      <c r="AO315" s="342">
        <f t="shared" si="33"/>
        <v>0.49425444158486642</v>
      </c>
      <c r="AP315" s="343">
        <f t="shared" si="31"/>
        <v>-8.2772900000000007</v>
      </c>
    </row>
    <row r="316" spans="1:42" ht="11.45" customHeight="1">
      <c r="A316" s="663">
        <v>2013</v>
      </c>
      <c r="B316" s="873" t="s">
        <v>512</v>
      </c>
      <c r="C316" s="82" t="s">
        <v>479</v>
      </c>
      <c r="D316" s="82" t="s">
        <v>20</v>
      </c>
      <c r="E316" s="82" t="s">
        <v>286</v>
      </c>
      <c r="F316" s="506" t="s">
        <v>313</v>
      </c>
      <c r="G316" s="124">
        <v>16.255510000000001</v>
      </c>
      <c r="H316" s="125"/>
      <c r="I316" s="331">
        <v>15.67952</v>
      </c>
      <c r="J316" s="315">
        <v>16.813379999999999</v>
      </c>
      <c r="K316" s="314">
        <v>0.47456997658024874</v>
      </c>
      <c r="L316" s="314">
        <v>0.52543039252536516</v>
      </c>
      <c r="M316" s="329"/>
      <c r="N316" s="336"/>
      <c r="O316" s="125">
        <v>14.9397</v>
      </c>
      <c r="P316" s="332">
        <v>14.742000000000001</v>
      </c>
      <c r="Q316" s="318">
        <v>15.134029999999999</v>
      </c>
      <c r="R316" s="314">
        <v>0.48914081273385673</v>
      </c>
      <c r="S316" s="314">
        <v>0.5108592542018916</v>
      </c>
      <c r="T316" s="776"/>
      <c r="U316" s="82">
        <v>2013</v>
      </c>
      <c r="V316" s="87" t="s">
        <v>512</v>
      </c>
      <c r="W316" s="82" t="s">
        <v>479</v>
      </c>
      <c r="X316" s="82" t="s">
        <v>20</v>
      </c>
      <c r="Y316" s="82" t="s">
        <v>286</v>
      </c>
      <c r="Z316" s="506" t="s">
        <v>313</v>
      </c>
      <c r="AA316" s="124">
        <v>18.648040000000002</v>
      </c>
      <c r="AB316" s="125"/>
      <c r="AC316" s="324">
        <v>18.763300000000001</v>
      </c>
      <c r="AD316" s="320">
        <v>18.5273</v>
      </c>
      <c r="AE316" s="314">
        <v>0.51475452648106712</v>
      </c>
      <c r="AF316" s="314">
        <v>0.48524520539423976</v>
      </c>
      <c r="AG316" s="329"/>
      <c r="AH316" s="335"/>
      <c r="AI316" s="124">
        <v>18.108270000000001</v>
      </c>
      <c r="AJ316" s="125"/>
      <c r="AK316" s="324">
        <v>15.1546</v>
      </c>
      <c r="AL316" s="320">
        <v>20.571439999999999</v>
      </c>
      <c r="AM316" s="314">
        <v>0.38055407832995641</v>
      </c>
      <c r="AN316" s="314">
        <v>0.61944570077649608</v>
      </c>
      <c r="AO316" s="329"/>
      <c r="AP316" s="336"/>
    </row>
    <row r="317" spans="1:42" ht="11.45" customHeight="1">
      <c r="A317" s="663">
        <v>2010</v>
      </c>
      <c r="B317" s="873" t="s">
        <v>512</v>
      </c>
      <c r="C317" s="82" t="s">
        <v>479</v>
      </c>
      <c r="D317" s="82" t="s">
        <v>4</v>
      </c>
      <c r="E317" s="82" t="s">
        <v>287</v>
      </c>
      <c r="F317" s="506" t="s">
        <v>313</v>
      </c>
      <c r="G317" s="124">
        <v>17.176449999999999</v>
      </c>
      <c r="H317" s="125"/>
      <c r="I317" s="331">
        <v>16.284400000000002</v>
      </c>
      <c r="J317" s="315">
        <v>18.040610000000001</v>
      </c>
      <c r="K317" s="314">
        <v>0.46650594272972595</v>
      </c>
      <c r="L317" s="314">
        <v>0.53349411548952197</v>
      </c>
      <c r="M317" s="329"/>
      <c r="N317" s="336"/>
      <c r="O317" s="125">
        <v>15.758940000000001</v>
      </c>
      <c r="P317" s="332">
        <v>15.32413</v>
      </c>
      <c r="Q317" s="318">
        <v>16.187580000000001</v>
      </c>
      <c r="R317" s="314">
        <v>0.48273037399723584</v>
      </c>
      <c r="S317" s="314">
        <v>0.51726962600276416</v>
      </c>
      <c r="T317" s="776"/>
      <c r="U317" s="82">
        <v>2010</v>
      </c>
      <c r="V317" s="87" t="s">
        <v>512</v>
      </c>
      <c r="W317" s="82" t="s">
        <v>479</v>
      </c>
      <c r="X317" s="82" t="s">
        <v>4</v>
      </c>
      <c r="Y317" s="82" t="s">
        <v>287</v>
      </c>
      <c r="Z317" s="506" t="s">
        <v>313</v>
      </c>
      <c r="AA317" s="124">
        <v>19.129799999999999</v>
      </c>
      <c r="AB317" s="125"/>
      <c r="AC317" s="324">
        <v>18.597850000000001</v>
      </c>
      <c r="AD317" s="320">
        <v>19.689820000000001</v>
      </c>
      <c r="AE317" s="314">
        <v>0.49859528066158565</v>
      </c>
      <c r="AF317" s="314">
        <v>0.50140451024056709</v>
      </c>
      <c r="AG317" s="329"/>
      <c r="AH317" s="335"/>
      <c r="AI317" s="124">
        <v>20.137090000000001</v>
      </c>
      <c r="AJ317" s="125"/>
      <c r="AK317" s="324">
        <v>16.96482</v>
      </c>
      <c r="AL317" s="320">
        <v>22.711279999999999</v>
      </c>
      <c r="AM317" s="314">
        <v>0.37739196676381742</v>
      </c>
      <c r="AN317" s="314">
        <v>0.62260833119383185</v>
      </c>
      <c r="AO317" s="329"/>
      <c r="AP317" s="336"/>
    </row>
    <row r="318" spans="1:42" ht="11.45" customHeight="1">
      <c r="A318" s="663">
        <v>2007</v>
      </c>
      <c r="B318" s="873" t="s">
        <v>512</v>
      </c>
      <c r="C318" s="82" t="s">
        <v>479</v>
      </c>
      <c r="D318" s="82" t="s">
        <v>6</v>
      </c>
      <c r="E318" s="82" t="s">
        <v>288</v>
      </c>
      <c r="F318" s="506" t="s">
        <v>313</v>
      </c>
      <c r="G318" s="124">
        <v>19.485230000000001</v>
      </c>
      <c r="H318" s="125"/>
      <c r="I318" s="331">
        <v>18.012499999999999</v>
      </c>
      <c r="J318" s="315">
        <v>20.90626</v>
      </c>
      <c r="K318" s="314">
        <v>0.45395019714932794</v>
      </c>
      <c r="L318" s="314">
        <v>0.54605000813436633</v>
      </c>
      <c r="M318" s="329"/>
      <c r="N318" s="336"/>
      <c r="O318" s="125">
        <v>16.211490000000001</v>
      </c>
      <c r="P318" s="332">
        <v>15.043049999999999</v>
      </c>
      <c r="Q318" s="318">
        <v>17.355619999999998</v>
      </c>
      <c r="R318" s="314">
        <v>0.45908784448560858</v>
      </c>
      <c r="S318" s="314">
        <v>0.54091203214510197</v>
      </c>
      <c r="T318" s="776"/>
      <c r="U318" s="82">
        <v>2007</v>
      </c>
      <c r="V318" s="87" t="s">
        <v>512</v>
      </c>
      <c r="W318" s="82" t="s">
        <v>479</v>
      </c>
      <c r="X318" s="82" t="s">
        <v>6</v>
      </c>
      <c r="Y318" s="82" t="s">
        <v>288</v>
      </c>
      <c r="Z318" s="506" t="s">
        <v>313</v>
      </c>
      <c r="AA318" s="124">
        <v>24.56636</v>
      </c>
      <c r="AB318" s="125"/>
      <c r="AC318" s="324">
        <v>24.245239999999999</v>
      </c>
      <c r="AD318" s="320">
        <v>24.907209999999999</v>
      </c>
      <c r="AE318" s="314">
        <v>0.50817011555639502</v>
      </c>
      <c r="AF318" s="314">
        <v>0.49182988444360504</v>
      </c>
      <c r="AG318" s="329"/>
      <c r="AH318" s="335"/>
      <c r="AI318" s="124">
        <v>25.682220000000001</v>
      </c>
      <c r="AJ318" s="125"/>
      <c r="AK318" s="324">
        <v>21.37623</v>
      </c>
      <c r="AL318" s="320">
        <v>29.107620000000001</v>
      </c>
      <c r="AM318" s="314">
        <v>0.36876656301519101</v>
      </c>
      <c r="AN318" s="314">
        <v>0.63123359273458446</v>
      </c>
      <c r="AO318" s="329"/>
      <c r="AP318" s="336"/>
    </row>
    <row r="319" spans="1:42" ht="11.45" customHeight="1">
      <c r="A319" s="663">
        <v>2004</v>
      </c>
      <c r="B319" s="873" t="s">
        <v>512</v>
      </c>
      <c r="C319" s="82" t="s">
        <v>479</v>
      </c>
      <c r="D319" s="82" t="s">
        <v>8</v>
      </c>
      <c r="E319" s="82" t="s">
        <v>289</v>
      </c>
      <c r="F319" s="506" t="s">
        <v>313</v>
      </c>
      <c r="G319" s="124">
        <v>19.036200000000001</v>
      </c>
      <c r="H319" s="125"/>
      <c r="I319" s="331">
        <v>17.510190000000001</v>
      </c>
      <c r="J319" s="315">
        <v>20.500129999999999</v>
      </c>
      <c r="K319" s="314">
        <v>0.45036919133020248</v>
      </c>
      <c r="L319" s="314">
        <v>0.54963070360681232</v>
      </c>
      <c r="M319" s="329"/>
      <c r="N319" s="336"/>
      <c r="O319" s="125">
        <v>14.93892</v>
      </c>
      <c r="P319" s="332">
        <v>13.509499999999999</v>
      </c>
      <c r="Q319" s="318">
        <v>16.33334</v>
      </c>
      <c r="R319" s="314">
        <v>0.44655195957940735</v>
      </c>
      <c r="S319" s="314">
        <v>0.55344804042059259</v>
      </c>
      <c r="T319" s="776"/>
      <c r="U319" s="82">
        <v>2004</v>
      </c>
      <c r="V319" s="87" t="s">
        <v>512</v>
      </c>
      <c r="W319" s="82" t="s">
        <v>479</v>
      </c>
      <c r="X319" s="82" t="s">
        <v>8</v>
      </c>
      <c r="Y319" s="82" t="s">
        <v>289</v>
      </c>
      <c r="Z319" s="506" t="s">
        <v>313</v>
      </c>
      <c r="AA319" s="124">
        <v>23.75591</v>
      </c>
      <c r="AB319" s="125"/>
      <c r="AC319" s="324">
        <v>23.69059</v>
      </c>
      <c r="AD319" s="320">
        <v>23.825379999999999</v>
      </c>
      <c r="AE319" s="314">
        <v>0.5140287195901988</v>
      </c>
      <c r="AF319" s="314">
        <v>0.48597085946191915</v>
      </c>
      <c r="AG319" s="329"/>
      <c r="AH319" s="335"/>
      <c r="AI319" s="124">
        <v>28.448350000000001</v>
      </c>
      <c r="AJ319" s="125"/>
      <c r="AK319" s="324">
        <v>24.942540000000001</v>
      </c>
      <c r="AL319" s="320">
        <v>31.1631</v>
      </c>
      <c r="AM319" s="314">
        <v>0.38263519676888108</v>
      </c>
      <c r="AN319" s="314">
        <v>0.61736480323111875</v>
      </c>
      <c r="AO319" s="329"/>
      <c r="AP319" s="336"/>
    </row>
    <row r="320" spans="1:42" ht="11.45" customHeight="1">
      <c r="A320" s="663">
        <v>1999</v>
      </c>
      <c r="B320" s="873" t="s">
        <v>512</v>
      </c>
      <c r="C320" s="82" t="s">
        <v>479</v>
      </c>
      <c r="D320" s="82" t="s">
        <v>10</v>
      </c>
      <c r="E320" s="82" t="s">
        <v>290</v>
      </c>
      <c r="F320" s="506" t="s">
        <v>313</v>
      </c>
      <c r="G320" s="124">
        <v>21.806349999999998</v>
      </c>
      <c r="H320" s="125"/>
      <c r="I320" s="331">
        <v>19.7</v>
      </c>
      <c r="J320" s="315">
        <v>23.862570000000002</v>
      </c>
      <c r="K320" s="314">
        <v>0.4462632673510239</v>
      </c>
      <c r="L320" s="314">
        <v>0.55373687022358176</v>
      </c>
      <c r="M320" s="329"/>
      <c r="N320" s="336"/>
      <c r="O320" s="125">
        <v>16.43403</v>
      </c>
      <c r="P320" s="332">
        <v>14.68798</v>
      </c>
      <c r="Q320" s="318">
        <v>18.19753</v>
      </c>
      <c r="R320" s="314">
        <v>0.44910061622134073</v>
      </c>
      <c r="S320" s="314">
        <v>0.55089926207996454</v>
      </c>
      <c r="T320" s="776"/>
      <c r="U320" s="82">
        <v>1999</v>
      </c>
      <c r="V320" s="87" t="s">
        <v>512</v>
      </c>
      <c r="W320" s="82" t="s">
        <v>479</v>
      </c>
      <c r="X320" s="82" t="s">
        <v>10</v>
      </c>
      <c r="Y320" s="82" t="s">
        <v>290</v>
      </c>
      <c r="Z320" s="506" t="s">
        <v>313</v>
      </c>
      <c r="AA320" s="124">
        <v>28.32987</v>
      </c>
      <c r="AB320" s="125"/>
      <c r="AC320" s="324">
        <v>27.726109999999998</v>
      </c>
      <c r="AD320" s="320">
        <v>28.973780000000001</v>
      </c>
      <c r="AE320" s="314">
        <v>0.50509585818784208</v>
      </c>
      <c r="AF320" s="314">
        <v>0.49490414181215797</v>
      </c>
      <c r="AG320" s="329"/>
      <c r="AH320" s="335"/>
      <c r="AI320" s="124">
        <v>33.856940000000002</v>
      </c>
      <c r="AJ320" s="125"/>
      <c r="AK320" s="324">
        <v>29.09421</v>
      </c>
      <c r="AL320" s="320">
        <v>37.383310000000002</v>
      </c>
      <c r="AM320" s="314">
        <v>0.36557763341873184</v>
      </c>
      <c r="AN320" s="314">
        <v>0.63442236658126816</v>
      </c>
      <c r="AO320" s="329"/>
      <c r="AP320" s="336"/>
    </row>
    <row r="321" spans="1:42" ht="11.45" customHeight="1">
      <c r="A321" s="663">
        <v>1995</v>
      </c>
      <c r="B321" s="873" t="s">
        <v>512</v>
      </c>
      <c r="C321" s="82" t="s">
        <v>479</v>
      </c>
      <c r="D321" s="82" t="s">
        <v>12</v>
      </c>
      <c r="E321" s="82" t="s">
        <v>291</v>
      </c>
      <c r="F321" s="506" t="s">
        <v>313</v>
      </c>
      <c r="G321" s="124">
        <v>22.09412</v>
      </c>
      <c r="H321" s="125"/>
      <c r="I321" s="331">
        <v>20.703320000000001</v>
      </c>
      <c r="J321" s="315">
        <v>23.3874</v>
      </c>
      <c r="K321" s="314">
        <v>0.45150107811490114</v>
      </c>
      <c r="L321" s="314">
        <v>0.54849887662418784</v>
      </c>
      <c r="M321" s="329"/>
      <c r="N321" s="336"/>
      <c r="O321" s="125">
        <v>16.91075</v>
      </c>
      <c r="P321" s="332">
        <v>15.201230000000001</v>
      </c>
      <c r="Q321" s="318">
        <v>18.489979999999999</v>
      </c>
      <c r="R321" s="314">
        <v>0.43164862587407421</v>
      </c>
      <c r="S321" s="314">
        <v>0.56835137412592585</v>
      </c>
      <c r="T321" s="776"/>
      <c r="U321" s="82">
        <v>1995</v>
      </c>
      <c r="V321" s="87" t="s">
        <v>512</v>
      </c>
      <c r="W321" s="82" t="s">
        <v>479</v>
      </c>
      <c r="X321" s="82" t="s">
        <v>12</v>
      </c>
      <c r="Y321" s="82" t="s">
        <v>291</v>
      </c>
      <c r="Z321" s="506" t="s">
        <v>313</v>
      </c>
      <c r="AA321" s="124">
        <v>30.166219999999999</v>
      </c>
      <c r="AB321" s="125"/>
      <c r="AC321" s="324">
        <v>30.7925</v>
      </c>
      <c r="AD321" s="320">
        <v>29.49081</v>
      </c>
      <c r="AE321" s="314">
        <v>0.5296460743175645</v>
      </c>
      <c r="AF321" s="314">
        <v>0.47035392568243556</v>
      </c>
      <c r="AG321" s="329"/>
      <c r="AH321" s="335"/>
      <c r="AI321" s="124">
        <v>29.121700000000001</v>
      </c>
      <c r="AJ321" s="125"/>
      <c r="AK321" s="324">
        <v>24.614270000000001</v>
      </c>
      <c r="AL321" s="320">
        <v>32.452710000000003</v>
      </c>
      <c r="AM321" s="314">
        <v>0.35918335811439578</v>
      </c>
      <c r="AN321" s="314">
        <v>0.64081698527215103</v>
      </c>
      <c r="AO321" s="329"/>
      <c r="AP321" s="336"/>
    </row>
    <row r="322" spans="1:42" ht="11.45" customHeight="1">
      <c r="A322" s="663">
        <v>1994</v>
      </c>
      <c r="B322" s="873" t="s">
        <v>512</v>
      </c>
      <c r="C322" s="82" t="s">
        <v>479</v>
      </c>
      <c r="D322" s="82" t="s">
        <v>12</v>
      </c>
      <c r="E322" s="82" t="s">
        <v>292</v>
      </c>
      <c r="F322" s="506" t="s">
        <v>313</v>
      </c>
      <c r="G322" s="124">
        <v>19.966740000000001</v>
      </c>
      <c r="H322" s="125"/>
      <c r="I322" s="331">
        <v>18.398479999999999</v>
      </c>
      <c r="J322" s="315">
        <v>21.478339999999999</v>
      </c>
      <c r="K322" s="314">
        <v>0.45225419873249212</v>
      </c>
      <c r="L322" s="314">
        <v>0.54774590143408486</v>
      </c>
      <c r="M322" s="329"/>
      <c r="N322" s="336"/>
      <c r="O322" s="125">
        <v>15.07269</v>
      </c>
      <c r="P322" s="332">
        <v>13.888159999999999</v>
      </c>
      <c r="Q322" s="318">
        <v>16.266310000000001</v>
      </c>
      <c r="R322" s="314">
        <v>0.46246900851805489</v>
      </c>
      <c r="S322" s="314">
        <v>0.53753072610131303</v>
      </c>
      <c r="T322" s="776"/>
      <c r="U322" s="82">
        <v>1994</v>
      </c>
      <c r="V322" s="87" t="s">
        <v>512</v>
      </c>
      <c r="W322" s="82" t="s">
        <v>479</v>
      </c>
      <c r="X322" s="82" t="s">
        <v>12</v>
      </c>
      <c r="Y322" s="82" t="s">
        <v>292</v>
      </c>
      <c r="Z322" s="506" t="s">
        <v>313</v>
      </c>
      <c r="AA322" s="124">
        <v>26.720590000000001</v>
      </c>
      <c r="AB322" s="125"/>
      <c r="AC322" s="324">
        <v>27.16461</v>
      </c>
      <c r="AD322" s="320">
        <v>26.257290000000001</v>
      </c>
      <c r="AE322" s="314">
        <v>0.51911578299730654</v>
      </c>
      <c r="AF322" s="314">
        <v>0.4808842170026934</v>
      </c>
      <c r="AG322" s="329"/>
      <c r="AH322" s="335"/>
      <c r="AI322" s="124">
        <v>29.429290000000002</v>
      </c>
      <c r="AJ322" s="125"/>
      <c r="AK322" s="324">
        <v>24.041679999999999</v>
      </c>
      <c r="AL322" s="320">
        <v>33.277349999999998</v>
      </c>
      <c r="AM322" s="314">
        <v>0.34037620343542097</v>
      </c>
      <c r="AN322" s="314">
        <v>0.65962379656457903</v>
      </c>
      <c r="AO322" s="329"/>
      <c r="AP322" s="336"/>
    </row>
    <row r="323" spans="1:42" ht="11.45" customHeight="1">
      <c r="A323" s="663">
        <v>1991</v>
      </c>
      <c r="B323" s="873" t="s">
        <v>512</v>
      </c>
      <c r="C323" s="82" t="s">
        <v>479</v>
      </c>
      <c r="D323" s="82" t="s">
        <v>14</v>
      </c>
      <c r="E323" s="82" t="s">
        <v>293</v>
      </c>
      <c r="F323" s="506" t="s">
        <v>313</v>
      </c>
      <c r="G323" s="124">
        <v>22.76755</v>
      </c>
      <c r="H323" s="125"/>
      <c r="I323" s="331">
        <v>20.328250000000001</v>
      </c>
      <c r="J323" s="315">
        <v>25.062670000000001</v>
      </c>
      <c r="K323" s="314">
        <v>0.43283568060682859</v>
      </c>
      <c r="L323" s="314">
        <v>0.56716423154884921</v>
      </c>
      <c r="M323" s="329"/>
      <c r="N323" s="336"/>
      <c r="O323" s="125">
        <v>15.95757</v>
      </c>
      <c r="P323" s="332">
        <v>14.26885</v>
      </c>
      <c r="Q323" s="318">
        <v>17.60361</v>
      </c>
      <c r="R323" s="314">
        <v>0.4413653206597245</v>
      </c>
      <c r="S323" s="314">
        <v>0.55863455400790973</v>
      </c>
      <c r="T323" s="776"/>
      <c r="U323" s="82">
        <v>1991</v>
      </c>
      <c r="V323" s="87" t="s">
        <v>512</v>
      </c>
      <c r="W323" s="82" t="s">
        <v>479</v>
      </c>
      <c r="X323" s="82" t="s">
        <v>14</v>
      </c>
      <c r="Y323" s="82" t="s">
        <v>293</v>
      </c>
      <c r="Z323" s="506" t="s">
        <v>313</v>
      </c>
      <c r="AA323" s="124">
        <v>26.889510000000001</v>
      </c>
      <c r="AB323" s="125"/>
      <c r="AC323" s="324">
        <v>27.1981</v>
      </c>
      <c r="AD323" s="320">
        <v>26.565760000000001</v>
      </c>
      <c r="AE323" s="314">
        <v>0.51786291382773431</v>
      </c>
      <c r="AF323" s="314">
        <v>0.48213708617226569</v>
      </c>
      <c r="AG323" s="329"/>
      <c r="AH323" s="335"/>
      <c r="AI323" s="124">
        <v>43.555630000000001</v>
      </c>
      <c r="AJ323" s="125"/>
      <c r="AK323" s="324">
        <v>36.362580000000001</v>
      </c>
      <c r="AL323" s="320">
        <v>48.526800000000001</v>
      </c>
      <c r="AM323" s="314">
        <v>0.34118115155262363</v>
      </c>
      <c r="AN323" s="314">
        <v>0.65881861885593207</v>
      </c>
      <c r="AO323" s="329"/>
      <c r="AP323" s="336"/>
    </row>
    <row r="324" spans="1:42" ht="11.45" customHeight="1">
      <c r="A324" s="663">
        <v>1986</v>
      </c>
      <c r="B324" s="873" t="s">
        <v>512</v>
      </c>
      <c r="C324" s="82" t="s">
        <v>479</v>
      </c>
      <c r="D324" s="82" t="s">
        <v>16</v>
      </c>
      <c r="E324" s="82" t="s">
        <v>294</v>
      </c>
      <c r="F324" s="506" t="s">
        <v>313</v>
      </c>
      <c r="G324" s="124">
        <v>17.66376</v>
      </c>
      <c r="H324" s="125"/>
      <c r="I324" s="331">
        <v>16.48115</v>
      </c>
      <c r="J324" s="315">
        <v>18.46236</v>
      </c>
      <c r="K324" s="314">
        <v>0.44839298088289242</v>
      </c>
      <c r="L324" s="314">
        <v>0.53430147375190784</v>
      </c>
      <c r="M324" s="329">
        <f t="shared" si="32"/>
        <v>1.7305545365199793E-2</v>
      </c>
      <c r="N324" s="336"/>
      <c r="O324" s="125">
        <v>13.959020000000001</v>
      </c>
      <c r="P324" s="332">
        <v>12.679740000000001</v>
      </c>
      <c r="Q324" s="318">
        <v>15.187379999999999</v>
      </c>
      <c r="R324" s="314">
        <v>0.44495408703476313</v>
      </c>
      <c r="S324" s="314">
        <v>0.55504584132696988</v>
      </c>
      <c r="T324" s="776"/>
      <c r="U324" s="82">
        <v>1986</v>
      </c>
      <c r="V324" s="87" t="s">
        <v>512</v>
      </c>
      <c r="W324" s="82" t="s">
        <v>479</v>
      </c>
      <c r="X324" s="82" t="s">
        <v>16</v>
      </c>
      <c r="Y324" s="82" t="s">
        <v>294</v>
      </c>
      <c r="Z324" s="506" t="s">
        <v>313</v>
      </c>
      <c r="AA324" s="124">
        <v>21.202310000000001</v>
      </c>
      <c r="AB324" s="125">
        <v>22.385159999999999</v>
      </c>
      <c r="AC324" s="324">
        <v>23.602219999999999</v>
      </c>
      <c r="AD324" s="320">
        <v>21.142109999999999</v>
      </c>
      <c r="AE324" s="314">
        <v>0.5327551824512311</v>
      </c>
      <c r="AF324" s="314">
        <v>0.46724481754876895</v>
      </c>
      <c r="AG324" s="329"/>
      <c r="AH324" s="335">
        <f>AB324-AA324</f>
        <v>1.1828499999999984</v>
      </c>
      <c r="AI324" s="124">
        <v>23.708559999999999</v>
      </c>
      <c r="AJ324" s="125">
        <v>24.427479999999999</v>
      </c>
      <c r="AK324" s="324">
        <v>19.801079999999999</v>
      </c>
      <c r="AL324" s="320">
        <v>26.572959999999998</v>
      </c>
      <c r="AM324" s="314">
        <v>0.3258928878459833</v>
      </c>
      <c r="AN324" s="314">
        <v>0.5907739971540249</v>
      </c>
      <c r="AO324" s="329">
        <f t="shared" si="33"/>
        <v>8.3333114999991853E-2</v>
      </c>
      <c r="AP324" s="336">
        <f t="shared" si="31"/>
        <v>0.71892000000000067</v>
      </c>
    </row>
    <row r="325" spans="1:42" ht="11.45" customHeight="1">
      <c r="A325" s="663">
        <v>1979</v>
      </c>
      <c r="B325" s="873" t="s">
        <v>512</v>
      </c>
      <c r="C325" s="82" t="s">
        <v>479</v>
      </c>
      <c r="D325" s="82" t="s">
        <v>18</v>
      </c>
      <c r="E325" s="82" t="s">
        <v>295</v>
      </c>
      <c r="F325" s="506" t="s">
        <v>313</v>
      </c>
      <c r="G325" s="124">
        <v>16.82957</v>
      </c>
      <c r="H325" s="125"/>
      <c r="I325" s="331">
        <v>14.354620000000001</v>
      </c>
      <c r="J325" s="315">
        <v>19.046610000000001</v>
      </c>
      <c r="K325" s="314">
        <v>0.40558089125271768</v>
      </c>
      <c r="L325" s="314">
        <v>0.58079184435490616</v>
      </c>
      <c r="M325" s="329">
        <f t="shared" si="32"/>
        <v>1.3627264392376159E-2</v>
      </c>
      <c r="N325" s="336"/>
      <c r="O325" s="125">
        <v>10.23953</v>
      </c>
      <c r="P325" s="332">
        <v>8.3889980000000008</v>
      </c>
      <c r="Q325" s="318">
        <v>11.98738</v>
      </c>
      <c r="R325" s="314">
        <v>0.39794951526095435</v>
      </c>
      <c r="S325" s="314">
        <v>0.60205019175684815</v>
      </c>
      <c r="T325" s="776"/>
      <c r="U325" s="82">
        <v>1979</v>
      </c>
      <c r="V325" s="87" t="s">
        <v>512</v>
      </c>
      <c r="W325" s="82" t="s">
        <v>479</v>
      </c>
      <c r="X325" s="82" t="s">
        <v>18</v>
      </c>
      <c r="Y325" s="82" t="s">
        <v>295</v>
      </c>
      <c r="Z325" s="506" t="s">
        <v>313</v>
      </c>
      <c r="AA325" s="124">
        <v>12.69036</v>
      </c>
      <c r="AB325" s="125">
        <v>13.771520000000001</v>
      </c>
      <c r="AC325" s="324">
        <v>14.369160000000001</v>
      </c>
      <c r="AD325" s="320">
        <v>13.168240000000001</v>
      </c>
      <c r="AE325" s="314">
        <v>0.52414766126034018</v>
      </c>
      <c r="AF325" s="314">
        <v>0.47585219351240815</v>
      </c>
      <c r="AG325" s="329"/>
      <c r="AH325" s="335">
        <f>AB325-AA325</f>
        <v>1.0811600000000006</v>
      </c>
      <c r="AI325" s="124">
        <v>50.479619999999997</v>
      </c>
      <c r="AJ325" s="125">
        <v>47.942689999999999</v>
      </c>
      <c r="AK325" s="324">
        <v>43.23809</v>
      </c>
      <c r="AL325" s="320">
        <v>55.22184</v>
      </c>
      <c r="AM325" s="314">
        <v>0.34789266100838312</v>
      </c>
      <c r="AN325" s="314">
        <v>0.61992328757522785</v>
      </c>
      <c r="AO325" s="329">
        <f t="shared" si="33"/>
        <v>3.2184051416389026E-2</v>
      </c>
      <c r="AP325" s="336">
        <f t="shared" si="31"/>
        <v>-2.5369299999999981</v>
      </c>
    </row>
    <row r="326" spans="1:42" ht="11.45" customHeight="1">
      <c r="A326" s="663">
        <v>1974</v>
      </c>
      <c r="B326" s="873" t="s">
        <v>512</v>
      </c>
      <c r="C326" s="82" t="s">
        <v>479</v>
      </c>
      <c r="D326" s="82" t="s">
        <v>50</v>
      </c>
      <c r="E326" s="82" t="s">
        <v>296</v>
      </c>
      <c r="F326" s="506" t="s">
        <v>313</v>
      </c>
      <c r="G326" s="124">
        <v>15.400829999999999</v>
      </c>
      <c r="H326" s="125"/>
      <c r="I326" s="331">
        <v>11.855040000000001</v>
      </c>
      <c r="J326" s="315">
        <v>18.668679999999998</v>
      </c>
      <c r="K326" s="314">
        <v>0.26420264362375273</v>
      </c>
      <c r="L326" s="314">
        <v>0.46646141798851104</v>
      </c>
      <c r="M326" s="329">
        <f t="shared" si="32"/>
        <v>0.26933593838773628</v>
      </c>
      <c r="N326" s="336"/>
      <c r="O326" s="125">
        <v>8.6862410000000008</v>
      </c>
      <c r="P326" s="332">
        <v>6.26586</v>
      </c>
      <c r="Q326" s="318">
        <v>10.939489999999999</v>
      </c>
      <c r="R326" s="314">
        <v>0.34777897596900659</v>
      </c>
      <c r="S326" s="314">
        <v>0.65222102403099336</v>
      </c>
      <c r="T326" s="776"/>
      <c r="U326" s="82">
        <v>1974</v>
      </c>
      <c r="V326" s="87" t="s">
        <v>512</v>
      </c>
      <c r="W326" s="82" t="s">
        <v>479</v>
      </c>
      <c r="X326" s="82" t="s">
        <v>50</v>
      </c>
      <c r="Y326" s="82" t="s">
        <v>296</v>
      </c>
      <c r="Z326" s="506" t="s">
        <v>313</v>
      </c>
      <c r="AA326" s="124">
        <v>14.160959999999999</v>
      </c>
      <c r="AB326" s="125">
        <v>7.4935400000000003</v>
      </c>
      <c r="AC326" s="324">
        <v>5.8355439999999996</v>
      </c>
      <c r="AD326" s="320">
        <v>9.0680099999999992</v>
      </c>
      <c r="AE326" s="314">
        <v>0.37931031261593318</v>
      </c>
      <c r="AF326" s="314">
        <v>0.62068968738406682</v>
      </c>
      <c r="AG326" s="329"/>
      <c r="AH326" s="335">
        <f>AB326-AA326</f>
        <v>-6.667419999999999</v>
      </c>
      <c r="AI326" s="124">
        <v>47.316020000000002</v>
      </c>
      <c r="AJ326" s="125">
        <v>25.63053</v>
      </c>
      <c r="AK326" s="324">
        <v>42.391300000000001</v>
      </c>
      <c r="AL326" s="320">
        <v>51.748750000000001</v>
      </c>
      <c r="AM326" s="314">
        <v>0.22102008815268354</v>
      </c>
      <c r="AN326" s="314">
        <v>0.37351876843748455</v>
      </c>
      <c r="AO326" s="329">
        <f t="shared" si="33"/>
        <v>0.40546114340983186</v>
      </c>
      <c r="AP326" s="336">
        <f t="shared" si="31"/>
        <v>-21.685490000000001</v>
      </c>
    </row>
    <row r="327" spans="1:42" ht="11.45" customHeight="1">
      <c r="A327" s="662">
        <v>1969</v>
      </c>
      <c r="B327" s="874" t="s">
        <v>512</v>
      </c>
      <c r="C327" s="121" t="s">
        <v>479</v>
      </c>
      <c r="D327" s="121" t="s">
        <v>50</v>
      </c>
      <c r="E327" s="121" t="s">
        <v>297</v>
      </c>
      <c r="F327" s="507" t="s">
        <v>313</v>
      </c>
      <c r="G327" s="337">
        <v>12.35655</v>
      </c>
      <c r="H327" s="338"/>
      <c r="I327" s="339">
        <v>10.078189999999999</v>
      </c>
      <c r="J327" s="340">
        <v>13.85411</v>
      </c>
      <c r="K327" s="341">
        <v>0.30346642064330254</v>
      </c>
      <c r="L327" s="341">
        <v>0.43786801332087028</v>
      </c>
      <c r="M327" s="342">
        <f t="shared" si="32"/>
        <v>0.25866556603582724</v>
      </c>
      <c r="N327" s="343"/>
      <c r="O327" s="338">
        <v>7.1507240000000003</v>
      </c>
      <c r="P327" s="344">
        <v>5.7461260000000003</v>
      </c>
      <c r="Q327" s="345">
        <v>8.4818479999999994</v>
      </c>
      <c r="R327" s="341">
        <v>0.39099523348964382</v>
      </c>
      <c r="S327" s="341">
        <v>0.60900476651035607</v>
      </c>
      <c r="T327" s="795"/>
      <c r="U327" s="121">
        <v>1969</v>
      </c>
      <c r="V327" s="91" t="s">
        <v>512</v>
      </c>
      <c r="W327" s="121" t="s">
        <v>479</v>
      </c>
      <c r="X327" s="121" t="s">
        <v>50</v>
      </c>
      <c r="Y327" s="121" t="s">
        <v>297</v>
      </c>
      <c r="Z327" s="507" t="s">
        <v>313</v>
      </c>
      <c r="AA327" s="337">
        <v>2.6455030000000002</v>
      </c>
      <c r="AB327" s="338">
        <v>12.52108</v>
      </c>
      <c r="AC327" s="346">
        <v>11.688840000000001</v>
      </c>
      <c r="AD327" s="347">
        <v>13.4335</v>
      </c>
      <c r="AE327" s="341">
        <v>0.48821547342561505</v>
      </c>
      <c r="AF327" s="341">
        <v>0.51178444670906986</v>
      </c>
      <c r="AG327" s="342"/>
      <c r="AH327" s="809">
        <f>AB327-AA327</f>
        <v>9.8755769999999998</v>
      </c>
      <c r="AI327" s="337">
        <v>36.529879999999999</v>
      </c>
      <c r="AJ327" s="338">
        <v>19.753689999999999</v>
      </c>
      <c r="AK327" s="346">
        <v>31.300809999999998</v>
      </c>
      <c r="AL327" s="347">
        <v>38.822650000000003</v>
      </c>
      <c r="AM327" s="341">
        <v>0.19012346553985612</v>
      </c>
      <c r="AN327" s="341">
        <v>0.32160492545949648</v>
      </c>
      <c r="AO327" s="342">
        <f t="shared" si="33"/>
        <v>0.48827160900064737</v>
      </c>
      <c r="AP327" s="343">
        <f t="shared" si="31"/>
        <v>-16.77619</v>
      </c>
    </row>
    <row r="328" spans="1:42" ht="11.45" customHeight="1">
      <c r="A328" s="656">
        <v>2016</v>
      </c>
      <c r="B328" s="873" t="s">
        <v>514</v>
      </c>
      <c r="C328" s="841" t="s">
        <v>639</v>
      </c>
      <c r="D328" s="82" t="s">
        <v>623</v>
      </c>
      <c r="E328" s="82" t="s">
        <v>624</v>
      </c>
      <c r="F328" s="506" t="s">
        <v>630</v>
      </c>
      <c r="G328" s="124">
        <v>24.276340000000001</v>
      </c>
      <c r="H328" s="125"/>
      <c r="I328" s="331">
        <v>22.506450000000001</v>
      </c>
      <c r="J328" s="315">
        <v>25.967600000000001</v>
      </c>
      <c r="K328" s="314">
        <v>0.44751652051507379</v>
      </c>
      <c r="L328" s="314">
        <v>0.55248347948492627</v>
      </c>
      <c r="M328" s="329"/>
      <c r="N328" s="336"/>
      <c r="O328" s="125">
        <v>20.914370000000002</v>
      </c>
      <c r="P328" s="332">
        <v>18.899470000000001</v>
      </c>
      <c r="Q328" s="318">
        <v>22.78678</v>
      </c>
      <c r="R328" s="314">
        <v>0.43526876496877503</v>
      </c>
      <c r="S328" s="314">
        <v>0.56473085251910526</v>
      </c>
      <c r="T328" s="776"/>
      <c r="U328" s="651">
        <v>2016</v>
      </c>
      <c r="V328" s="87" t="s">
        <v>514</v>
      </c>
      <c r="W328" s="841" t="s">
        <v>639</v>
      </c>
      <c r="X328" s="82" t="s">
        <v>623</v>
      </c>
      <c r="Y328" s="82" t="s">
        <v>624</v>
      </c>
      <c r="Z328" s="506" t="s">
        <v>630</v>
      </c>
      <c r="AA328" s="124">
        <v>30.459510000000002</v>
      </c>
      <c r="AB328" s="125"/>
      <c r="AC328" s="324">
        <v>30.392250000000001</v>
      </c>
      <c r="AD328" s="320">
        <v>30.452770000000001</v>
      </c>
      <c r="AE328" s="314">
        <v>0.5087747498105808</v>
      </c>
      <c r="AF328" s="314">
        <v>0.49122525018941915</v>
      </c>
      <c r="AG328" s="329"/>
      <c r="AH328" s="335"/>
      <c r="AI328" s="124">
        <v>28.41544</v>
      </c>
      <c r="AJ328" s="125"/>
      <c r="AK328" s="324">
        <v>24.40626</v>
      </c>
      <c r="AL328" s="320">
        <v>31.70994</v>
      </c>
      <c r="AM328" s="314">
        <v>0.38683167247302164</v>
      </c>
      <c r="AN328" s="314">
        <v>0.61316832752697825</v>
      </c>
      <c r="AO328" s="329"/>
      <c r="AP328" s="336"/>
    </row>
    <row r="329" spans="1:42" ht="11.45" customHeight="1">
      <c r="A329" s="663">
        <v>2013</v>
      </c>
      <c r="B329" s="873" t="s">
        <v>514</v>
      </c>
      <c r="C329" s="82" t="s">
        <v>480</v>
      </c>
      <c r="D329" s="82" t="s">
        <v>20</v>
      </c>
      <c r="E329" s="82" t="s">
        <v>298</v>
      </c>
      <c r="F329" s="506" t="s">
        <v>313</v>
      </c>
      <c r="G329" s="124">
        <v>24.133389999999999</v>
      </c>
      <c r="H329" s="125"/>
      <c r="I329" s="331">
        <v>22.366150000000001</v>
      </c>
      <c r="J329" s="315">
        <v>25.816800000000001</v>
      </c>
      <c r="K329" s="314">
        <v>0.44933803332229744</v>
      </c>
      <c r="L329" s="314">
        <v>0.55109290489235041</v>
      </c>
      <c r="M329" s="329"/>
      <c r="N329" s="336"/>
      <c r="O329" s="125">
        <v>21.571999999999999</v>
      </c>
      <c r="P329" s="332">
        <v>19.837620000000001</v>
      </c>
      <c r="Q329" s="318">
        <v>23.199549999999999</v>
      </c>
      <c r="R329" s="314">
        <v>0.44518959762655297</v>
      </c>
      <c r="S329" s="314">
        <v>0.55481040237344714</v>
      </c>
      <c r="T329" s="776"/>
      <c r="U329" s="82">
        <v>2013</v>
      </c>
      <c r="V329" s="87" t="s">
        <v>514</v>
      </c>
      <c r="W329" s="82" t="s">
        <v>480</v>
      </c>
      <c r="X329" s="82" t="s">
        <v>20</v>
      </c>
      <c r="Y329" s="82" t="s">
        <v>298</v>
      </c>
      <c r="Z329" s="506" t="s">
        <v>313</v>
      </c>
      <c r="AA329" s="124">
        <v>29.03567</v>
      </c>
      <c r="AB329" s="125"/>
      <c r="AC329" s="324">
        <v>29.049240000000001</v>
      </c>
      <c r="AD329" s="320">
        <v>28.929079999999999</v>
      </c>
      <c r="AE329" s="314">
        <v>0.51344657674112171</v>
      </c>
      <c r="AF329" s="314">
        <v>0.48655342325887829</v>
      </c>
      <c r="AG329" s="329"/>
      <c r="AH329" s="335"/>
      <c r="AI329" s="124">
        <v>27.183019999999999</v>
      </c>
      <c r="AJ329" s="125"/>
      <c r="AK329" s="324">
        <v>21.470870000000001</v>
      </c>
      <c r="AL329" s="320">
        <v>31.652570000000001</v>
      </c>
      <c r="AM329" s="314">
        <v>0.35038260776017699</v>
      </c>
      <c r="AN329" s="314">
        <v>0.64961750276686014</v>
      </c>
      <c r="AO329" s="329"/>
      <c r="AP329" s="336"/>
    </row>
    <row r="330" spans="1:42" ht="11.45" customHeight="1">
      <c r="A330" s="663">
        <v>2010</v>
      </c>
      <c r="B330" s="873" t="s">
        <v>514</v>
      </c>
      <c r="C330" s="82" t="s">
        <v>480</v>
      </c>
      <c r="D330" s="82" t="s">
        <v>4</v>
      </c>
      <c r="E330" s="82" t="s">
        <v>299</v>
      </c>
      <c r="F330" s="506" t="s">
        <v>313</v>
      </c>
      <c r="G330" s="124">
        <v>23.948799999999999</v>
      </c>
      <c r="H330" s="125"/>
      <c r="I330" s="331">
        <v>22.14706</v>
      </c>
      <c r="J330" s="315">
        <v>25.668659999999999</v>
      </c>
      <c r="K330" s="314">
        <v>0.44848635422234101</v>
      </c>
      <c r="L330" s="314">
        <v>0.55201387960983439</v>
      </c>
      <c r="M330" s="329"/>
      <c r="N330" s="336"/>
      <c r="O330" s="125">
        <v>20.851179999999999</v>
      </c>
      <c r="P330" s="332">
        <v>18.974609999999998</v>
      </c>
      <c r="Q330" s="318">
        <v>22.621420000000001</v>
      </c>
      <c r="R330" s="314">
        <v>0.44173356136199488</v>
      </c>
      <c r="S330" s="314">
        <v>0.55826672639150399</v>
      </c>
      <c r="T330" s="776"/>
      <c r="U330" s="82">
        <v>2010</v>
      </c>
      <c r="V330" s="87" t="s">
        <v>514</v>
      </c>
      <c r="W330" s="82" t="s">
        <v>480</v>
      </c>
      <c r="X330" s="82" t="s">
        <v>4</v>
      </c>
      <c r="Y330" s="82" t="s">
        <v>299</v>
      </c>
      <c r="Z330" s="506" t="s">
        <v>313</v>
      </c>
      <c r="AA330" s="124">
        <v>29.33043</v>
      </c>
      <c r="AB330" s="125"/>
      <c r="AC330" s="324">
        <v>29.328050000000001</v>
      </c>
      <c r="AD330" s="320">
        <v>29.31446</v>
      </c>
      <c r="AE330" s="314">
        <v>0.51153304019145052</v>
      </c>
      <c r="AF330" s="314">
        <v>0.48846695980854943</v>
      </c>
      <c r="AG330" s="329"/>
      <c r="AH330" s="335"/>
      <c r="AI330" s="124">
        <v>28.811070000000001</v>
      </c>
      <c r="AJ330" s="125"/>
      <c r="AK330" s="324">
        <v>23.24794</v>
      </c>
      <c r="AL330" s="320">
        <v>32.980539999999998</v>
      </c>
      <c r="AM330" s="314">
        <v>0.35035736524964112</v>
      </c>
      <c r="AN330" s="314">
        <v>0.64964263475035888</v>
      </c>
      <c r="AO330" s="329"/>
      <c r="AP330" s="336"/>
    </row>
    <row r="331" spans="1:42" ht="11.45" customHeight="1">
      <c r="A331" s="663">
        <v>2007</v>
      </c>
      <c r="B331" s="873" t="s">
        <v>514</v>
      </c>
      <c r="C331" s="82" t="s">
        <v>480</v>
      </c>
      <c r="D331" s="82" t="s">
        <v>6</v>
      </c>
      <c r="E331" s="82" t="s">
        <v>300</v>
      </c>
      <c r="F331" s="506" t="s">
        <v>313</v>
      </c>
      <c r="G331" s="124">
        <v>24.336590000000001</v>
      </c>
      <c r="H331" s="125"/>
      <c r="I331" s="331">
        <v>22.258890000000001</v>
      </c>
      <c r="J331" s="315">
        <v>26.290140000000001</v>
      </c>
      <c r="K331" s="314">
        <v>0.44167650439112466</v>
      </c>
      <c r="L331" s="314">
        <v>0.55860455388367891</v>
      </c>
      <c r="M331" s="329"/>
      <c r="N331" s="336"/>
      <c r="O331" s="125">
        <v>20.194680000000002</v>
      </c>
      <c r="P331" s="332">
        <v>18.159020000000002</v>
      </c>
      <c r="Q331" s="318">
        <v>22.09543</v>
      </c>
      <c r="R331" s="314">
        <v>0.43418994507464337</v>
      </c>
      <c r="S331" s="314">
        <v>0.56580990637138084</v>
      </c>
      <c r="T331" s="776"/>
      <c r="U331" s="82">
        <v>2007</v>
      </c>
      <c r="V331" s="87" t="s">
        <v>514</v>
      </c>
      <c r="W331" s="82" t="s">
        <v>480</v>
      </c>
      <c r="X331" s="82" t="s">
        <v>6</v>
      </c>
      <c r="Y331" s="82" t="s">
        <v>300</v>
      </c>
      <c r="Z331" s="506" t="s">
        <v>313</v>
      </c>
      <c r="AA331" s="124">
        <v>30.093360000000001</v>
      </c>
      <c r="AB331" s="125"/>
      <c r="AC331" s="324">
        <v>29.977170000000001</v>
      </c>
      <c r="AD331" s="320">
        <v>30.157430000000002</v>
      </c>
      <c r="AE331" s="314">
        <v>0.50916336331022594</v>
      </c>
      <c r="AF331" s="314">
        <v>0.49083663668977406</v>
      </c>
      <c r="AG331" s="329"/>
      <c r="AH331" s="335"/>
      <c r="AI331" s="124">
        <v>33.323219999999999</v>
      </c>
      <c r="AJ331" s="125"/>
      <c r="AK331" s="324">
        <v>26.452159999999999</v>
      </c>
      <c r="AL331" s="320">
        <v>38.32958</v>
      </c>
      <c r="AM331" s="314">
        <v>0.33920145168738219</v>
      </c>
      <c r="AN331" s="314">
        <v>0.66079824768153317</v>
      </c>
      <c r="AO331" s="329"/>
      <c r="AP331" s="336"/>
    </row>
    <row r="332" spans="1:42" ht="11.45" customHeight="1">
      <c r="A332" s="663">
        <v>2004</v>
      </c>
      <c r="B332" s="873" t="s">
        <v>514</v>
      </c>
      <c r="C332" s="82" t="s">
        <v>480</v>
      </c>
      <c r="D332" s="82" t="s">
        <v>8</v>
      </c>
      <c r="E332" s="82" t="s">
        <v>301</v>
      </c>
      <c r="F332" s="506" t="s">
        <v>313</v>
      </c>
      <c r="G332" s="124">
        <v>23.93731</v>
      </c>
      <c r="H332" s="125"/>
      <c r="I332" s="331">
        <v>21.845279999999999</v>
      </c>
      <c r="J332" s="315">
        <v>25.871580000000002</v>
      </c>
      <c r="K332" s="314">
        <v>0.44111514618810554</v>
      </c>
      <c r="L332" s="314">
        <v>0.55838855744442462</v>
      </c>
      <c r="M332" s="329"/>
      <c r="N332" s="336"/>
      <c r="O332" s="125">
        <v>19.724550000000001</v>
      </c>
      <c r="P332" s="332">
        <v>17.634409999999999</v>
      </c>
      <c r="Q332" s="318">
        <v>21.665410000000001</v>
      </c>
      <c r="R332" s="314">
        <v>0.43046244401012956</v>
      </c>
      <c r="S332" s="314">
        <v>0.56953745459338734</v>
      </c>
      <c r="T332" s="776"/>
      <c r="U332" s="82">
        <v>2004</v>
      </c>
      <c r="V332" s="87" t="s">
        <v>514</v>
      </c>
      <c r="W332" s="82" t="s">
        <v>480</v>
      </c>
      <c r="X332" s="82" t="s">
        <v>8</v>
      </c>
      <c r="Y332" s="82" t="s">
        <v>301</v>
      </c>
      <c r="Z332" s="506" t="s">
        <v>313</v>
      </c>
      <c r="AA332" s="124">
        <v>28.795059999999999</v>
      </c>
      <c r="AB332" s="125"/>
      <c r="AC332" s="324">
        <v>28.650880000000001</v>
      </c>
      <c r="AD332" s="320">
        <v>28.869879999999998</v>
      </c>
      <c r="AE332" s="314">
        <v>0.50971891829112281</v>
      </c>
      <c r="AF332" s="314">
        <v>0.49028142944026032</v>
      </c>
      <c r="AG332" s="329"/>
      <c r="AH332" s="335"/>
      <c r="AI332" s="124">
        <v>34.677529999999997</v>
      </c>
      <c r="AJ332" s="125">
        <v>34.596890000000002</v>
      </c>
      <c r="AK332" s="324">
        <v>28.047450000000001</v>
      </c>
      <c r="AL332" s="320">
        <v>39.578429999999997</v>
      </c>
      <c r="AM332" s="314">
        <v>0.35023003512743484</v>
      </c>
      <c r="AN332" s="314">
        <v>0.64976996487256511</v>
      </c>
      <c r="AO332" s="329"/>
      <c r="AP332" s="336">
        <f t="shared" si="31"/>
        <v>-8.0639999999995382E-2</v>
      </c>
    </row>
    <row r="333" spans="1:42" ht="11.45" customHeight="1">
      <c r="A333" s="663">
        <v>2000</v>
      </c>
      <c r="B333" s="873" t="s">
        <v>514</v>
      </c>
      <c r="C333" s="82" t="s">
        <v>480</v>
      </c>
      <c r="D333" s="82" t="s">
        <v>10</v>
      </c>
      <c r="E333" s="82" t="s">
        <v>302</v>
      </c>
      <c r="F333" s="506" t="s">
        <v>313</v>
      </c>
      <c r="G333" s="124">
        <v>23.473379999999999</v>
      </c>
      <c r="H333" s="125"/>
      <c r="I333" s="331">
        <v>21.421430000000001</v>
      </c>
      <c r="J333" s="315">
        <v>25.419640000000001</v>
      </c>
      <c r="K333" s="314">
        <v>0.44137444202752224</v>
      </c>
      <c r="L333" s="314">
        <v>0.55915850209897344</v>
      </c>
      <c r="M333" s="329"/>
      <c r="N333" s="336"/>
      <c r="O333" s="125">
        <v>18.935130000000001</v>
      </c>
      <c r="P333" s="332">
        <v>16.91357</v>
      </c>
      <c r="Q333" s="318">
        <v>20.829470000000001</v>
      </c>
      <c r="R333" s="314">
        <v>0.43211057964745947</v>
      </c>
      <c r="S333" s="314">
        <v>0.56788942035254042</v>
      </c>
      <c r="T333" s="776"/>
      <c r="U333" s="82">
        <v>2000</v>
      </c>
      <c r="V333" s="87" t="s">
        <v>514</v>
      </c>
      <c r="W333" s="82" t="s">
        <v>480</v>
      </c>
      <c r="X333" s="82" t="s">
        <v>10</v>
      </c>
      <c r="Y333" s="82" t="s">
        <v>302</v>
      </c>
      <c r="Z333" s="506" t="s">
        <v>313</v>
      </c>
      <c r="AA333" s="124">
        <v>29.496310000000001</v>
      </c>
      <c r="AB333" s="125"/>
      <c r="AC333" s="324">
        <v>29.37021</v>
      </c>
      <c r="AD333" s="320">
        <v>29.613199999999999</v>
      </c>
      <c r="AE333" s="314">
        <v>0.50946237076921463</v>
      </c>
      <c r="AF333" s="314">
        <v>0.49053762923078537</v>
      </c>
      <c r="AG333" s="329"/>
      <c r="AH333" s="335"/>
      <c r="AI333" s="124">
        <v>33.307110000000002</v>
      </c>
      <c r="AJ333" s="125"/>
      <c r="AK333" s="324">
        <v>26.385909999999999</v>
      </c>
      <c r="AL333" s="320">
        <v>38.323079999999997</v>
      </c>
      <c r="AM333" s="314">
        <v>0.33475119003516252</v>
      </c>
      <c r="AN333" s="314">
        <v>0.6652488099648376</v>
      </c>
      <c r="AO333" s="329"/>
      <c r="AP333" s="336"/>
    </row>
    <row r="334" spans="1:42" ht="11.45" customHeight="1">
      <c r="A334" s="663">
        <v>1997</v>
      </c>
      <c r="B334" s="873" t="s">
        <v>514</v>
      </c>
      <c r="C334" s="82" t="s">
        <v>480</v>
      </c>
      <c r="D334" s="82" t="s">
        <v>12</v>
      </c>
      <c r="E334" s="82" t="s">
        <v>303</v>
      </c>
      <c r="F334" s="506" t="s">
        <v>313</v>
      </c>
      <c r="G334" s="124">
        <v>23.733170000000001</v>
      </c>
      <c r="H334" s="125"/>
      <c r="I334" s="331">
        <v>21.457740000000001</v>
      </c>
      <c r="J334" s="315">
        <v>25.85229</v>
      </c>
      <c r="K334" s="314">
        <v>0.43504765692909964</v>
      </c>
      <c r="L334" s="314">
        <v>0.56514405787343203</v>
      </c>
      <c r="M334" s="329"/>
      <c r="N334" s="336"/>
      <c r="O334" s="125">
        <v>19.14593</v>
      </c>
      <c r="P334" s="332">
        <v>16.783349999999999</v>
      </c>
      <c r="Q334" s="318">
        <v>21.330459999999999</v>
      </c>
      <c r="R334" s="314">
        <v>0.42113718163599262</v>
      </c>
      <c r="S334" s="314">
        <v>0.57886297505527284</v>
      </c>
      <c r="T334" s="776"/>
      <c r="U334" s="82">
        <v>1997</v>
      </c>
      <c r="V334" s="87" t="s">
        <v>514</v>
      </c>
      <c r="W334" s="82" t="s">
        <v>480</v>
      </c>
      <c r="X334" s="82" t="s">
        <v>12</v>
      </c>
      <c r="Y334" s="82" t="s">
        <v>303</v>
      </c>
      <c r="Z334" s="506" t="s">
        <v>313</v>
      </c>
      <c r="AA334" s="124">
        <v>31.016220000000001</v>
      </c>
      <c r="AB334" s="125"/>
      <c r="AC334" s="324">
        <v>30.61806</v>
      </c>
      <c r="AD334" s="320">
        <v>31.435359999999999</v>
      </c>
      <c r="AE334" s="314">
        <v>0.50419999555095463</v>
      </c>
      <c r="AF334" s="314">
        <v>0.49580032684363762</v>
      </c>
      <c r="AG334" s="329"/>
      <c r="AH334" s="335"/>
      <c r="AI334" s="124">
        <v>30.33586</v>
      </c>
      <c r="AJ334" s="125"/>
      <c r="AK334" s="324">
        <v>22.972629999999999</v>
      </c>
      <c r="AL334" s="320">
        <v>35.472140000000003</v>
      </c>
      <c r="AM334" s="314">
        <v>0.31692379238062629</v>
      </c>
      <c r="AN334" s="314">
        <v>0.68307630677660347</v>
      </c>
      <c r="AO334" s="329"/>
      <c r="AP334" s="336"/>
    </row>
    <row r="335" spans="1:42" ht="11.45" customHeight="1">
      <c r="A335" s="663">
        <v>1994</v>
      </c>
      <c r="B335" s="873" t="s">
        <v>514</v>
      </c>
      <c r="C335" s="82" t="s">
        <v>480</v>
      </c>
      <c r="D335" s="82" t="s">
        <v>12</v>
      </c>
      <c r="E335" s="82" t="s">
        <v>304</v>
      </c>
      <c r="F335" s="506" t="s">
        <v>313</v>
      </c>
      <c r="G335" s="124">
        <v>23.875050000000002</v>
      </c>
      <c r="H335" s="125"/>
      <c r="I335" s="331">
        <v>21.644780000000001</v>
      </c>
      <c r="J335" s="315">
        <v>25.91084</v>
      </c>
      <c r="K335" s="314">
        <v>0.43437270288439184</v>
      </c>
      <c r="L335" s="314">
        <v>0.56528342349021254</v>
      </c>
      <c r="M335" s="329"/>
      <c r="N335" s="336"/>
      <c r="O335" s="125">
        <v>19.0885</v>
      </c>
      <c r="P335" s="332">
        <v>16.681439999999998</v>
      </c>
      <c r="Q335" s="318">
        <v>21.30735</v>
      </c>
      <c r="R335" s="314">
        <v>0.41917128113785784</v>
      </c>
      <c r="S335" s="314">
        <v>0.58082877124970533</v>
      </c>
      <c r="T335" s="776"/>
      <c r="U335" s="82">
        <v>1994</v>
      </c>
      <c r="V335" s="87" t="s">
        <v>514</v>
      </c>
      <c r="W335" s="82" t="s">
        <v>480</v>
      </c>
      <c r="X335" s="82" t="s">
        <v>12</v>
      </c>
      <c r="Y335" s="82" t="s">
        <v>304</v>
      </c>
      <c r="Z335" s="506" t="s">
        <v>313</v>
      </c>
      <c r="AA335" s="124">
        <v>31.645389999999999</v>
      </c>
      <c r="AB335" s="125"/>
      <c r="AC335" s="324">
        <v>31.444970000000001</v>
      </c>
      <c r="AD335" s="320">
        <v>31.783650000000002</v>
      </c>
      <c r="AE335" s="314">
        <v>0.50320571220334354</v>
      </c>
      <c r="AF335" s="314">
        <v>0.49679397146428989</v>
      </c>
      <c r="AG335" s="329"/>
      <c r="AH335" s="335"/>
      <c r="AI335" s="124">
        <v>29.83426</v>
      </c>
      <c r="AJ335" s="125"/>
      <c r="AK335" s="324">
        <v>22.744289999999999</v>
      </c>
      <c r="AL335" s="320">
        <v>34.880000000000003</v>
      </c>
      <c r="AM335" s="314">
        <v>0.31640833861114742</v>
      </c>
      <c r="AN335" s="314">
        <v>0.68359152734912998</v>
      </c>
      <c r="AO335" s="329"/>
      <c r="AP335" s="336"/>
    </row>
    <row r="336" spans="1:42" ht="11.45" customHeight="1">
      <c r="A336" s="663">
        <v>1991</v>
      </c>
      <c r="B336" s="873" t="s">
        <v>514</v>
      </c>
      <c r="C336" s="82" t="s">
        <v>480</v>
      </c>
      <c r="D336" s="82" t="s">
        <v>14</v>
      </c>
      <c r="E336" s="82" t="s">
        <v>305</v>
      </c>
      <c r="F336" s="506" t="s">
        <v>313</v>
      </c>
      <c r="G336" s="124">
        <v>23.916319999999999</v>
      </c>
      <c r="H336" s="125"/>
      <c r="I336" s="331">
        <v>21.666149999999998</v>
      </c>
      <c r="J336" s="315">
        <v>26.01024</v>
      </c>
      <c r="K336" s="314">
        <v>0.43666667781665408</v>
      </c>
      <c r="L336" s="314">
        <v>0.56333332218334597</v>
      </c>
      <c r="M336" s="329"/>
      <c r="N336" s="336"/>
      <c r="O336" s="125">
        <v>18.871749999999999</v>
      </c>
      <c r="P336" s="332">
        <v>16.37059</v>
      </c>
      <c r="Q336" s="318">
        <v>21.198139999999999</v>
      </c>
      <c r="R336" s="314">
        <v>0.41802948852120236</v>
      </c>
      <c r="S336" s="314">
        <v>0.58197093539284916</v>
      </c>
      <c r="T336" s="776"/>
      <c r="U336" s="82">
        <v>1991</v>
      </c>
      <c r="V336" s="87" t="s">
        <v>514</v>
      </c>
      <c r="W336" s="82" t="s">
        <v>480</v>
      </c>
      <c r="X336" s="82" t="s">
        <v>14</v>
      </c>
      <c r="Y336" s="82" t="s">
        <v>305</v>
      </c>
      <c r="Z336" s="506" t="s">
        <v>313</v>
      </c>
      <c r="AA336" s="124">
        <v>32.444719999999997</v>
      </c>
      <c r="AB336" s="125"/>
      <c r="AC336" s="324">
        <v>32.286909999999999</v>
      </c>
      <c r="AD336" s="320">
        <v>32.611429999999999</v>
      </c>
      <c r="AE336" s="314">
        <v>0.51122956215988313</v>
      </c>
      <c r="AF336" s="314">
        <v>0.4887701296235567</v>
      </c>
      <c r="AG336" s="329"/>
      <c r="AH336" s="335"/>
      <c r="AI336" s="124">
        <v>30.18844</v>
      </c>
      <c r="AJ336" s="125"/>
      <c r="AK336" s="324">
        <v>23.221679999999999</v>
      </c>
      <c r="AL336" s="320">
        <v>35.076169999999998</v>
      </c>
      <c r="AM336" s="314">
        <v>0.31715895223469648</v>
      </c>
      <c r="AN336" s="314">
        <v>0.68284118026635365</v>
      </c>
      <c r="AO336" s="329"/>
      <c r="AP336" s="336"/>
    </row>
    <row r="337" spans="1:43" ht="11.45" customHeight="1">
      <c r="A337" s="663">
        <v>1986</v>
      </c>
      <c r="B337" s="873" t="s">
        <v>514</v>
      </c>
      <c r="C337" s="82" t="s">
        <v>480</v>
      </c>
      <c r="D337" s="82" t="s">
        <v>16</v>
      </c>
      <c r="E337" s="82" t="s">
        <v>306</v>
      </c>
      <c r="F337" s="506" t="s">
        <v>313</v>
      </c>
      <c r="G337" s="124">
        <v>23.904150000000001</v>
      </c>
      <c r="H337" s="125"/>
      <c r="I337" s="331">
        <v>21.52703</v>
      </c>
      <c r="J337" s="315">
        <v>26.101569999999999</v>
      </c>
      <c r="K337" s="314">
        <v>0.43258973860187455</v>
      </c>
      <c r="L337" s="314">
        <v>0.56741026139812534</v>
      </c>
      <c r="M337" s="329"/>
      <c r="N337" s="336"/>
      <c r="O337" s="125">
        <v>18.884810000000002</v>
      </c>
      <c r="P337" s="332">
        <v>16.076650000000001</v>
      </c>
      <c r="Q337" s="318">
        <v>21.47803</v>
      </c>
      <c r="R337" s="314">
        <v>0.40871107519747346</v>
      </c>
      <c r="S337" s="314">
        <v>0.59128897775513756</v>
      </c>
      <c r="T337" s="776"/>
      <c r="U337" s="82">
        <v>1986</v>
      </c>
      <c r="V337" s="87" t="s">
        <v>514</v>
      </c>
      <c r="W337" s="82" t="s">
        <v>480</v>
      </c>
      <c r="X337" s="82" t="s">
        <v>16</v>
      </c>
      <c r="Y337" s="82" t="s">
        <v>306</v>
      </c>
      <c r="Z337" s="506" t="s">
        <v>313</v>
      </c>
      <c r="AA337" s="124">
        <v>32.187640000000002</v>
      </c>
      <c r="AB337" s="125"/>
      <c r="AC337" s="324">
        <v>32.01305</v>
      </c>
      <c r="AD337" s="320">
        <v>32.37012</v>
      </c>
      <c r="AE337" s="314">
        <v>0.50826435240359336</v>
      </c>
      <c r="AF337" s="314">
        <v>0.49173595827466687</v>
      </c>
      <c r="AG337" s="329"/>
      <c r="AH337" s="335"/>
      <c r="AI337" s="124">
        <v>30.847349999999999</v>
      </c>
      <c r="AJ337" s="125"/>
      <c r="AK337" s="324">
        <v>24.487159999999999</v>
      </c>
      <c r="AL337" s="320">
        <v>35.281889999999997</v>
      </c>
      <c r="AM337" s="314">
        <v>0.3261048355855527</v>
      </c>
      <c r="AN337" s="314">
        <v>0.67389548859140258</v>
      </c>
      <c r="AO337" s="329"/>
      <c r="AP337" s="336"/>
    </row>
    <row r="338" spans="1:43" ht="11.45" customHeight="1">
      <c r="A338" s="663">
        <v>1979</v>
      </c>
      <c r="B338" s="873" t="s">
        <v>514</v>
      </c>
      <c r="C338" s="82" t="s">
        <v>480</v>
      </c>
      <c r="D338" s="82" t="s">
        <v>18</v>
      </c>
      <c r="E338" s="82" t="s">
        <v>307</v>
      </c>
      <c r="F338" s="506" t="s">
        <v>313</v>
      </c>
      <c r="G338" s="124">
        <v>21.25581</v>
      </c>
      <c r="H338" s="125"/>
      <c r="I338" s="331">
        <v>18.782299999999999</v>
      </c>
      <c r="J338" s="315">
        <v>23.56908</v>
      </c>
      <c r="K338" s="314">
        <v>0.42702677526756216</v>
      </c>
      <c r="L338" s="314">
        <v>0.57297322473243784</v>
      </c>
      <c r="M338" s="329"/>
      <c r="N338" s="336"/>
      <c r="O338" s="125">
        <v>15.90686</v>
      </c>
      <c r="P338" s="332">
        <v>13.139570000000001</v>
      </c>
      <c r="Q338" s="318">
        <v>18.459430000000001</v>
      </c>
      <c r="R338" s="314">
        <v>0.39634635622618164</v>
      </c>
      <c r="S338" s="314">
        <v>0.60365351804190148</v>
      </c>
      <c r="T338" s="776"/>
      <c r="U338" s="82">
        <v>1979</v>
      </c>
      <c r="V338" s="87" t="s">
        <v>514</v>
      </c>
      <c r="W338" s="82" t="s">
        <v>480</v>
      </c>
      <c r="X338" s="82" t="s">
        <v>18</v>
      </c>
      <c r="Y338" s="82" t="s">
        <v>307</v>
      </c>
      <c r="Z338" s="506" t="s">
        <v>313</v>
      </c>
      <c r="AA338" s="124">
        <v>26.4541</v>
      </c>
      <c r="AB338" s="125"/>
      <c r="AC338" s="324">
        <v>25.98706</v>
      </c>
      <c r="AD338" s="320">
        <v>26.955850000000002</v>
      </c>
      <c r="AE338" s="314">
        <v>0.50877028513538536</v>
      </c>
      <c r="AF338" s="314">
        <v>0</v>
      </c>
      <c r="AG338" s="329">
        <f t="shared" ref="AG338" si="34">1-SUM(AE338:AF338)</f>
        <v>0.49122971486461464</v>
      </c>
      <c r="AH338" s="335"/>
      <c r="AI338" s="124">
        <v>36.779350000000001</v>
      </c>
      <c r="AJ338" s="125"/>
      <c r="AK338" s="324">
        <v>30.73743</v>
      </c>
      <c r="AL338" s="320">
        <v>40.955680000000001</v>
      </c>
      <c r="AM338" s="314">
        <v>0.34157156121573656</v>
      </c>
      <c r="AN338" s="314">
        <v>0.65842871067596354</v>
      </c>
      <c r="AO338" s="329"/>
      <c r="AP338" s="336"/>
    </row>
    <row r="339" spans="1:43" ht="11.45" customHeight="1">
      <c r="A339" s="662">
        <v>1974</v>
      </c>
      <c r="B339" s="874" t="s">
        <v>514</v>
      </c>
      <c r="C339" s="121" t="s">
        <v>480</v>
      </c>
      <c r="D339" s="121" t="s">
        <v>50</v>
      </c>
      <c r="E339" s="121" t="s">
        <v>308</v>
      </c>
      <c r="F339" s="507" t="s">
        <v>313</v>
      </c>
      <c r="G339" s="337">
        <v>20.757190000000001</v>
      </c>
      <c r="H339" s="338"/>
      <c r="I339" s="339">
        <v>18.083459999999999</v>
      </c>
      <c r="J339" s="340">
        <v>22.36835</v>
      </c>
      <c r="K339" s="341">
        <v>0.40868696581762748</v>
      </c>
      <c r="L339" s="341">
        <v>0.54425912177900759</v>
      </c>
      <c r="M339" s="342">
        <f t="shared" si="32"/>
        <v>4.7053912403364873E-2</v>
      </c>
      <c r="N339" s="343"/>
      <c r="O339" s="338">
        <v>15.545859999999999</v>
      </c>
      <c r="P339" s="344">
        <v>12.91084</v>
      </c>
      <c r="Q339" s="345">
        <v>17.947130000000001</v>
      </c>
      <c r="R339" s="341">
        <v>0.39597661370937343</v>
      </c>
      <c r="S339" s="341">
        <v>0.60402364359385718</v>
      </c>
      <c r="T339" s="795"/>
      <c r="U339" s="121">
        <v>1974</v>
      </c>
      <c r="V339" s="91" t="s">
        <v>514</v>
      </c>
      <c r="W339" s="121" t="s">
        <v>480</v>
      </c>
      <c r="X339" s="121" t="s">
        <v>50</v>
      </c>
      <c r="Y339" s="121" t="s">
        <v>308</v>
      </c>
      <c r="Z339" s="507" t="s">
        <v>313</v>
      </c>
      <c r="AA339" s="337">
        <v>20.493790000000001</v>
      </c>
      <c r="AB339" s="338">
        <v>23.287199999999999</v>
      </c>
      <c r="AC339" s="346">
        <v>23.457509999999999</v>
      </c>
      <c r="AD339" s="347">
        <v>23.110130000000002</v>
      </c>
      <c r="AE339" s="341">
        <v>0.51344773094232021</v>
      </c>
      <c r="AF339" s="341">
        <v>0.48655226905767979</v>
      </c>
      <c r="AG339" s="342"/>
      <c r="AH339" s="809">
        <f>AB339-AA339</f>
        <v>2.793409999999998</v>
      </c>
      <c r="AI339" s="337">
        <v>38.447949999999999</v>
      </c>
      <c r="AJ339" s="338">
        <v>38.147930000000002</v>
      </c>
      <c r="AK339" s="346">
        <v>31.402670000000001</v>
      </c>
      <c r="AL339" s="347">
        <v>43.223550000000003</v>
      </c>
      <c r="AM339" s="341">
        <v>0.27594996635466196</v>
      </c>
      <c r="AN339" s="341">
        <v>0.5201328093031522</v>
      </c>
      <c r="AO339" s="342">
        <f t="shared" si="33"/>
        <v>0.20391722434218584</v>
      </c>
      <c r="AP339" s="343">
        <f t="shared" si="31"/>
        <v>-0.3000199999999964</v>
      </c>
    </row>
    <row r="340" spans="1:43" ht="11.45" customHeight="1">
      <c r="A340" s="501">
        <v>2016</v>
      </c>
      <c r="B340" s="485" t="s">
        <v>517</v>
      </c>
      <c r="C340" s="502" t="s">
        <v>481</v>
      </c>
      <c r="D340" s="502" t="s">
        <v>737</v>
      </c>
      <c r="E340" s="502" t="s">
        <v>715</v>
      </c>
      <c r="F340" s="495" t="s">
        <v>401</v>
      </c>
      <c r="G340" s="564">
        <v>20.738720000000001</v>
      </c>
      <c r="H340" s="565">
        <v>20.736820000000002</v>
      </c>
      <c r="I340" s="812">
        <v>19.87745</v>
      </c>
      <c r="J340" s="813">
        <v>21.54156</v>
      </c>
      <c r="K340" s="623">
        <v>0.46354450000000003</v>
      </c>
      <c r="L340" s="623">
        <v>0.53645549999999997</v>
      </c>
      <c r="M340" s="845"/>
      <c r="N340" s="335"/>
      <c r="O340" s="564">
        <v>17.508050000000001</v>
      </c>
      <c r="P340" s="814">
        <v>16.077819999999999</v>
      </c>
      <c r="Q340" s="815">
        <v>18.884650000000001</v>
      </c>
      <c r="R340" s="623">
        <v>0.45038289999999997</v>
      </c>
      <c r="S340" s="623">
        <v>0.54961709999999997</v>
      </c>
      <c r="T340" s="845"/>
      <c r="U340" s="502">
        <v>2016</v>
      </c>
      <c r="V340" s="383" t="s">
        <v>517</v>
      </c>
      <c r="W340" s="502" t="s">
        <v>481</v>
      </c>
      <c r="X340" s="502" t="s">
        <v>737</v>
      </c>
      <c r="Y340" s="502" t="s">
        <v>715</v>
      </c>
      <c r="Z340" s="495" t="s">
        <v>401</v>
      </c>
      <c r="AA340" s="564">
        <v>29.602180000000001</v>
      </c>
      <c r="AB340" s="565">
        <v>29.600339999999999</v>
      </c>
      <c r="AC340" s="816">
        <v>29.22336</v>
      </c>
      <c r="AD340" s="817">
        <v>29.997990000000001</v>
      </c>
      <c r="AE340" s="623">
        <v>0.50680320000000001</v>
      </c>
      <c r="AF340" s="623">
        <v>0.49319689999999999</v>
      </c>
      <c r="AG340" s="845">
        <f t="shared" ref="AG340:AG344" si="35">1-SUM(AE340:AF340)</f>
        <v>-1.0000000005838672E-7</v>
      </c>
      <c r="AH340" s="335"/>
      <c r="AI340" s="564">
        <v>18.438089999999999</v>
      </c>
      <c r="AJ340" s="565">
        <v>18.447340000000001</v>
      </c>
      <c r="AK340" s="816">
        <v>18.00609</v>
      </c>
      <c r="AL340" s="817">
        <v>18.743099999999998</v>
      </c>
      <c r="AM340" s="623">
        <v>0.39169310000000002</v>
      </c>
      <c r="AN340" s="623">
        <v>0.60830689999999998</v>
      </c>
      <c r="AO340" s="845"/>
      <c r="AP340" s="336"/>
    </row>
    <row r="341" spans="1:43" ht="11.45" customHeight="1">
      <c r="A341" s="503">
        <v>2013</v>
      </c>
      <c r="B341" s="486" t="s">
        <v>517</v>
      </c>
      <c r="C341" s="214" t="s">
        <v>481</v>
      </c>
      <c r="D341" s="214" t="s">
        <v>20</v>
      </c>
      <c r="E341" s="214" t="s">
        <v>309</v>
      </c>
      <c r="F341" s="496" t="s">
        <v>401</v>
      </c>
      <c r="G341" s="152">
        <v>21.538250000000001</v>
      </c>
      <c r="H341" s="153">
        <v>21.5335</v>
      </c>
      <c r="I341" s="777">
        <v>20.704640000000001</v>
      </c>
      <c r="J341" s="778">
        <v>22.297750000000001</v>
      </c>
      <c r="K341" s="155">
        <v>0.46125470000000002</v>
      </c>
      <c r="L341" s="155">
        <v>0.53874540000000004</v>
      </c>
      <c r="M341" s="330"/>
      <c r="N341" s="335"/>
      <c r="O341" s="152">
        <v>17.703499999999998</v>
      </c>
      <c r="P341" s="780">
        <v>15.988720000000001</v>
      </c>
      <c r="Q341" s="781">
        <v>19.32056</v>
      </c>
      <c r="R341" s="155">
        <v>0.43832330000000003</v>
      </c>
      <c r="S341" s="155">
        <v>0.56167670000000003</v>
      </c>
      <c r="T341" s="330"/>
      <c r="U341" s="214">
        <v>2013</v>
      </c>
      <c r="V341" s="384" t="s">
        <v>517</v>
      </c>
      <c r="W341" s="214" t="s">
        <v>481</v>
      </c>
      <c r="X341" s="214" t="s">
        <v>20</v>
      </c>
      <c r="Y341" s="214" t="s">
        <v>309</v>
      </c>
      <c r="Z341" s="496" t="s">
        <v>401</v>
      </c>
      <c r="AA341" s="152">
        <v>31.852229999999999</v>
      </c>
      <c r="AB341" s="153">
        <v>31.8504</v>
      </c>
      <c r="AC341" s="782">
        <v>31.742819999999998</v>
      </c>
      <c r="AD341" s="783">
        <v>31.962520000000001</v>
      </c>
      <c r="AE341" s="155">
        <v>0.50856749999999995</v>
      </c>
      <c r="AF341" s="155">
        <v>0.49143249999999999</v>
      </c>
      <c r="AG341" s="330">
        <f t="shared" si="35"/>
        <v>0</v>
      </c>
      <c r="AH341" s="335"/>
      <c r="AI341" s="152">
        <v>18.26754</v>
      </c>
      <c r="AJ341" s="153">
        <v>18.26416</v>
      </c>
      <c r="AK341" s="782">
        <v>18.287379999999999</v>
      </c>
      <c r="AL341" s="783">
        <v>18.248699999999999</v>
      </c>
      <c r="AM341" s="155">
        <v>0.40033020000000002</v>
      </c>
      <c r="AN341" s="155">
        <v>0.59966980000000003</v>
      </c>
      <c r="AO341" s="330"/>
      <c r="AP341" s="336"/>
    </row>
    <row r="342" spans="1:43" ht="11.45" customHeight="1">
      <c r="A342" s="503">
        <v>2010</v>
      </c>
      <c r="B342" s="486" t="s">
        <v>517</v>
      </c>
      <c r="C342" s="214" t="s">
        <v>481</v>
      </c>
      <c r="D342" s="214" t="s">
        <v>4</v>
      </c>
      <c r="E342" s="214" t="s">
        <v>310</v>
      </c>
      <c r="F342" s="496" t="s">
        <v>401</v>
      </c>
      <c r="G342" s="152">
        <v>21.056570000000001</v>
      </c>
      <c r="H342" s="153">
        <v>21.055330000000001</v>
      </c>
      <c r="I342" s="777">
        <v>20.58548</v>
      </c>
      <c r="J342" s="778">
        <v>21.481750000000002</v>
      </c>
      <c r="K342" s="155">
        <v>0.46515859999999998</v>
      </c>
      <c r="L342" s="155">
        <v>0.53484140000000002</v>
      </c>
      <c r="M342" s="330"/>
      <c r="N342" s="335"/>
      <c r="O342" s="152">
        <v>17.952739999999999</v>
      </c>
      <c r="P342" s="780">
        <v>16.503160000000001</v>
      </c>
      <c r="Q342" s="781">
        <v>19.26427</v>
      </c>
      <c r="R342" s="155">
        <v>0.43664740000000002</v>
      </c>
      <c r="S342" s="155">
        <v>0.56335259999999998</v>
      </c>
      <c r="T342" s="330"/>
      <c r="U342" s="214">
        <v>2010</v>
      </c>
      <c r="V342" s="384" t="s">
        <v>517</v>
      </c>
      <c r="W342" s="214" t="s">
        <v>481</v>
      </c>
      <c r="X342" s="214" t="s">
        <v>4</v>
      </c>
      <c r="Y342" s="214" t="s">
        <v>310</v>
      </c>
      <c r="Z342" s="496" t="s">
        <v>401</v>
      </c>
      <c r="AA342" s="152">
        <v>29.778919999999999</v>
      </c>
      <c r="AB342" s="153">
        <v>29.78679</v>
      </c>
      <c r="AC342" s="782">
        <v>29.546990000000001</v>
      </c>
      <c r="AD342" s="783">
        <v>30.039259999999999</v>
      </c>
      <c r="AE342" s="155">
        <v>0.50874609999999998</v>
      </c>
      <c r="AF342" s="155">
        <v>0.49125390000000002</v>
      </c>
      <c r="AG342" s="330">
        <f t="shared" si="35"/>
        <v>0</v>
      </c>
      <c r="AH342" s="335"/>
      <c r="AI342" s="152">
        <v>16.879519999999999</v>
      </c>
      <c r="AJ342" s="153">
        <v>16.865760000000002</v>
      </c>
      <c r="AK342" s="782">
        <v>18.070409999999999</v>
      </c>
      <c r="AL342" s="783">
        <v>16.027259999999998</v>
      </c>
      <c r="AM342" s="155">
        <v>0.4397064</v>
      </c>
      <c r="AN342" s="155">
        <v>0.56029359999999995</v>
      </c>
      <c r="AO342" s="330"/>
      <c r="AP342" s="336"/>
    </row>
    <row r="343" spans="1:43" ht="11.45" customHeight="1">
      <c r="A343" s="503">
        <v>2007</v>
      </c>
      <c r="B343" s="486" t="s">
        <v>517</v>
      </c>
      <c r="C343" s="214" t="s">
        <v>481</v>
      </c>
      <c r="D343" s="214" t="s">
        <v>6</v>
      </c>
      <c r="E343" s="214" t="s">
        <v>311</v>
      </c>
      <c r="F343" s="496" t="s">
        <v>401</v>
      </c>
      <c r="G343" s="152">
        <v>22.14349</v>
      </c>
      <c r="H343" s="153">
        <v>22.141459999999999</v>
      </c>
      <c r="I343" s="777">
        <v>21.904579999999999</v>
      </c>
      <c r="J343" s="778">
        <v>22.352889999999999</v>
      </c>
      <c r="K343" s="155">
        <v>0.46657599999999999</v>
      </c>
      <c r="L343" s="155">
        <v>0.53342400000000001</v>
      </c>
      <c r="M343" s="330"/>
      <c r="N343" s="335"/>
      <c r="O343" s="152">
        <v>18.852900000000002</v>
      </c>
      <c r="P343" s="780">
        <v>17.72542</v>
      </c>
      <c r="Q343" s="781">
        <v>19.855080000000001</v>
      </c>
      <c r="R343" s="155">
        <v>0.44243700000000002</v>
      </c>
      <c r="S343" s="155">
        <v>0.55756309999999998</v>
      </c>
      <c r="T343" s="330"/>
      <c r="U343" s="214">
        <v>2007</v>
      </c>
      <c r="V343" s="384" t="s">
        <v>517</v>
      </c>
      <c r="W343" s="214" t="s">
        <v>481</v>
      </c>
      <c r="X343" s="214" t="s">
        <v>6</v>
      </c>
      <c r="Y343" s="214" t="s">
        <v>311</v>
      </c>
      <c r="Z343" s="496" t="s">
        <v>401</v>
      </c>
      <c r="AA343" s="152">
        <v>31.678920000000002</v>
      </c>
      <c r="AB343" s="153">
        <v>31.678139999999999</v>
      </c>
      <c r="AC343" s="782">
        <v>31.293019999999999</v>
      </c>
      <c r="AD343" s="783">
        <v>32.07911</v>
      </c>
      <c r="AE343" s="155">
        <v>0.50387320000000002</v>
      </c>
      <c r="AF343" s="155">
        <v>0.49612679999999998</v>
      </c>
      <c r="AG343" s="330">
        <f t="shared" si="35"/>
        <v>0</v>
      </c>
      <c r="AH343" s="335"/>
      <c r="AI343" s="152">
        <v>16.600370000000002</v>
      </c>
      <c r="AJ343" s="153">
        <v>16.610150000000001</v>
      </c>
      <c r="AK343" s="782">
        <v>18.034690000000001</v>
      </c>
      <c r="AL343" s="783">
        <v>15.65263</v>
      </c>
      <c r="AM343" s="155">
        <v>0.43644230000000001</v>
      </c>
      <c r="AN343" s="155">
        <v>0.56355759999999999</v>
      </c>
      <c r="AO343" s="330"/>
      <c r="AP343" s="336"/>
    </row>
    <row r="344" spans="1:43" ht="11.45" customHeight="1">
      <c r="A344" s="504">
        <v>2004</v>
      </c>
      <c r="B344" s="488" t="s">
        <v>517</v>
      </c>
      <c r="C344" s="226" t="s">
        <v>481</v>
      </c>
      <c r="D344" s="226" t="s">
        <v>8</v>
      </c>
      <c r="E344" s="226" t="s">
        <v>312</v>
      </c>
      <c r="F344" s="497" t="s">
        <v>401</v>
      </c>
      <c r="G344" s="159">
        <v>23.76023</v>
      </c>
      <c r="H344" s="160">
        <v>23.77938</v>
      </c>
      <c r="I344" s="802">
        <v>24.043610000000001</v>
      </c>
      <c r="J344" s="803">
        <v>23.545359999999999</v>
      </c>
      <c r="K344" s="162">
        <v>0.47488979999999997</v>
      </c>
      <c r="L344" s="162">
        <v>0.52511019999999997</v>
      </c>
      <c r="M344" s="354"/>
      <c r="N344" s="335"/>
      <c r="O344" s="159">
        <v>21.177479999999999</v>
      </c>
      <c r="P344" s="805">
        <v>20.74633</v>
      </c>
      <c r="Q344" s="806">
        <v>21.56175</v>
      </c>
      <c r="R344" s="162">
        <v>0.46165499999999998</v>
      </c>
      <c r="S344" s="162">
        <v>0.53834499999999996</v>
      </c>
      <c r="T344" s="354"/>
      <c r="U344" s="226">
        <v>2004</v>
      </c>
      <c r="V344" s="385" t="s">
        <v>517</v>
      </c>
      <c r="W344" s="226" t="s">
        <v>481</v>
      </c>
      <c r="X344" s="226" t="s">
        <v>8</v>
      </c>
      <c r="Y344" s="226" t="s">
        <v>312</v>
      </c>
      <c r="Z344" s="497" t="s">
        <v>401</v>
      </c>
      <c r="AA344" s="159">
        <v>36.1419</v>
      </c>
      <c r="AB344" s="160">
        <v>36.215519999999998</v>
      </c>
      <c r="AC344" s="807">
        <v>35.577030000000001</v>
      </c>
      <c r="AD344" s="808">
        <v>36.88456</v>
      </c>
      <c r="AE344" s="162">
        <v>0.50266529999999998</v>
      </c>
      <c r="AF344" s="162">
        <v>0.49733470000000002</v>
      </c>
      <c r="AG344" s="354">
        <f t="shared" si="35"/>
        <v>0</v>
      </c>
      <c r="AH344" s="335"/>
      <c r="AI344" s="159">
        <v>11.99133</v>
      </c>
      <c r="AJ344" s="160">
        <v>12.01599</v>
      </c>
      <c r="AK344" s="807">
        <v>12.746230000000001</v>
      </c>
      <c r="AL344" s="808">
        <v>11.54378</v>
      </c>
      <c r="AM344" s="162">
        <v>0.41656710000000002</v>
      </c>
      <c r="AN344" s="162">
        <v>0.58343290000000003</v>
      </c>
      <c r="AO344" s="354"/>
      <c r="AP344" s="336"/>
    </row>
    <row r="345" spans="1:43" ht="12.75" customHeight="1">
      <c r="I345" s="105"/>
      <c r="J345" s="105"/>
      <c r="AA345" s="120"/>
      <c r="AB345" s="120"/>
      <c r="AC345" s="120"/>
      <c r="AD345" s="120"/>
    </row>
    <row r="346" spans="1:43" ht="12.75" customHeight="1">
      <c r="A346" s="82" t="s">
        <v>405</v>
      </c>
      <c r="G346" s="109">
        <f t="shared" ref="G346:L346" si="36">AVERAGE(G6:G344)</f>
        <v>18.403898622418875</v>
      </c>
      <c r="H346" s="109">
        <f t="shared" si="36"/>
        <v>25.334705333333332</v>
      </c>
      <c r="I346" s="109">
        <f t="shared" si="36"/>
        <v>17.099698504424772</v>
      </c>
      <c r="J346" s="109">
        <f t="shared" si="36"/>
        <v>19.691582551622421</v>
      </c>
      <c r="K346" s="306">
        <f t="shared" si="36"/>
        <v>0.43566130179119789</v>
      </c>
      <c r="L346" s="306">
        <f t="shared" si="36"/>
        <v>0.5362987686876709</v>
      </c>
      <c r="M346" s="317">
        <f t="shared" si="32"/>
        <v>2.8039929521131213E-2</v>
      </c>
      <c r="N346" s="322">
        <f>H346-G346</f>
        <v>6.9308067109144567</v>
      </c>
      <c r="O346" s="109">
        <f>AVERAGE(O6:O344)</f>
        <v>15.495565890855456</v>
      </c>
      <c r="P346" s="109">
        <f>AVERAGE(P6:P344)</f>
        <v>14.529531247787611</v>
      </c>
      <c r="Q346" s="109">
        <f>AVERAGE(Q6:Q344)</f>
        <v>16.471378433628328</v>
      </c>
      <c r="R346" s="306">
        <f>AVERAGE(R6:R344)</f>
        <v>0.45764204863810293</v>
      </c>
      <c r="S346" s="306">
        <f>AVERAGE(S6:S344)</f>
        <v>0.54233111837797399</v>
      </c>
      <c r="T346" s="317"/>
      <c r="U346" s="82" t="s">
        <v>405</v>
      </c>
      <c r="AA346" s="109">
        <f t="shared" ref="AA346:AF346" si="37">AVERAGE(AA6:AA344)</f>
        <v>21.02407527433628</v>
      </c>
      <c r="AB346" s="109">
        <f t="shared" si="37"/>
        <v>24.899156309090905</v>
      </c>
      <c r="AC346" s="109">
        <f t="shared" si="37"/>
        <v>22.024817348348353</v>
      </c>
      <c r="AD346" s="109">
        <f t="shared" si="37"/>
        <v>22.000313999999992</v>
      </c>
      <c r="AE346" s="306">
        <f t="shared" si="37"/>
        <v>0.50193367589118432</v>
      </c>
      <c r="AF346" s="306">
        <f t="shared" si="37"/>
        <v>0.48611255756725008</v>
      </c>
      <c r="AG346" s="317">
        <f t="shared" ref="AG346" si="38">1-SUM(AE346:AF346)</f>
        <v>1.1953766541565658E-2</v>
      </c>
      <c r="AH346" s="322">
        <f>AB346-AA346</f>
        <v>3.8750810347546256</v>
      </c>
      <c r="AI346" s="109">
        <f t="shared" ref="AI346:AN346" si="39">AVERAGE(AI6:AI344)</f>
        <v>26.073351937869852</v>
      </c>
      <c r="AJ346" s="109">
        <f t="shared" si="39"/>
        <v>25.009731837398373</v>
      </c>
      <c r="AK346" s="109">
        <f t="shared" si="39"/>
        <v>21.558131127218925</v>
      </c>
      <c r="AL346" s="109">
        <f t="shared" si="39"/>
        <v>29.203983242603549</v>
      </c>
      <c r="AM346" s="306">
        <f t="shared" si="39"/>
        <v>0.32794127742607759</v>
      </c>
      <c r="AN346" s="306">
        <f t="shared" si="39"/>
        <v>0.62243424213063914</v>
      </c>
      <c r="AO346" s="317">
        <f t="shared" ref="AO346" si="40">1-SUM(AM346:AN346)</f>
        <v>4.962448044328327E-2</v>
      </c>
      <c r="AP346" s="322">
        <f>AJ346-AI346</f>
        <v>-1.0636201004714785</v>
      </c>
    </row>
    <row r="347" spans="1:43" ht="12.75" customHeight="1">
      <c r="A347" s="82" t="s">
        <v>412</v>
      </c>
      <c r="G347" s="83">
        <f t="shared" ref="G347:M347" si="41">COUNT(G6:G344)</f>
        <v>339</v>
      </c>
      <c r="H347" s="83">
        <f t="shared" si="41"/>
        <v>30</v>
      </c>
      <c r="I347" s="83">
        <f t="shared" si="41"/>
        <v>339</v>
      </c>
      <c r="J347" s="83">
        <f t="shared" si="41"/>
        <v>339</v>
      </c>
      <c r="K347" s="83">
        <f t="shared" si="41"/>
        <v>339</v>
      </c>
      <c r="L347" s="83">
        <f t="shared" si="41"/>
        <v>339</v>
      </c>
      <c r="M347" s="83">
        <f t="shared" si="41"/>
        <v>52</v>
      </c>
      <c r="N347" s="83">
        <f t="shared" ref="N347" si="42">COUNT(N16:N344)</f>
        <v>5</v>
      </c>
      <c r="O347" s="83">
        <f>COUNT(O6:O344)</f>
        <v>339</v>
      </c>
      <c r="P347" s="83">
        <f>COUNT(P6:P344)</f>
        <v>339</v>
      </c>
      <c r="Q347" s="83">
        <f>COUNT(Q6:Q344)</f>
        <v>339</v>
      </c>
      <c r="R347" s="83">
        <f>COUNT(R6:R344)</f>
        <v>339</v>
      </c>
      <c r="S347" s="83">
        <f>COUNT(S6:S344)</f>
        <v>339</v>
      </c>
      <c r="T347" s="83"/>
      <c r="U347" s="82" t="s">
        <v>412</v>
      </c>
      <c r="AA347" s="83">
        <f t="shared" ref="AA347:AG347" si="43">COUNT(AA6:AA344)</f>
        <v>339</v>
      </c>
      <c r="AB347" s="83">
        <f t="shared" si="43"/>
        <v>110</v>
      </c>
      <c r="AC347" s="83">
        <f t="shared" si="43"/>
        <v>333</v>
      </c>
      <c r="AD347" s="83">
        <f t="shared" si="43"/>
        <v>335</v>
      </c>
      <c r="AE347" s="83">
        <f t="shared" si="43"/>
        <v>333</v>
      </c>
      <c r="AF347" s="83">
        <f t="shared" si="43"/>
        <v>333</v>
      </c>
      <c r="AG347" s="83">
        <f t="shared" si="43"/>
        <v>103</v>
      </c>
      <c r="AH347" s="83">
        <f t="shared" ref="AH347:AP347" si="44">COUNT(AH16:AH344)</f>
        <v>44</v>
      </c>
      <c r="AI347" s="83">
        <f t="shared" ref="AI347:AO347" si="45">COUNT(AI6:AI344)</f>
        <v>338</v>
      </c>
      <c r="AJ347" s="83">
        <f t="shared" si="45"/>
        <v>123</v>
      </c>
      <c r="AK347" s="83">
        <f t="shared" si="45"/>
        <v>338</v>
      </c>
      <c r="AL347" s="83">
        <f t="shared" si="45"/>
        <v>338</v>
      </c>
      <c r="AM347" s="83">
        <f t="shared" si="45"/>
        <v>338</v>
      </c>
      <c r="AN347" s="83">
        <f t="shared" si="45"/>
        <v>338</v>
      </c>
      <c r="AO347" s="83">
        <f t="shared" si="45"/>
        <v>50</v>
      </c>
      <c r="AP347" s="83">
        <f t="shared" si="44"/>
        <v>57</v>
      </c>
    </row>
    <row r="349" spans="1:43" ht="12.75" customHeight="1">
      <c r="A349" s="119" t="s">
        <v>424</v>
      </c>
      <c r="B349" s="119"/>
      <c r="K349" s="120"/>
      <c r="L349" s="120"/>
      <c r="M349" s="167"/>
      <c r="N349" s="323"/>
      <c r="O349" s="167"/>
      <c r="P349" s="167"/>
      <c r="Q349" s="167"/>
      <c r="R349" s="167"/>
      <c r="S349" s="167"/>
      <c r="T349" s="167"/>
      <c r="U349" s="119" t="s">
        <v>424</v>
      </c>
      <c r="V349" s="119"/>
      <c r="X349" s="82"/>
      <c r="Y349" s="82"/>
      <c r="Z349" s="83"/>
      <c r="AA349" s="120"/>
      <c r="AB349" s="120"/>
      <c r="AC349" s="120"/>
      <c r="AD349" s="120"/>
      <c r="AE349" s="120"/>
      <c r="AF349" s="120"/>
      <c r="AG349" s="167"/>
      <c r="AH349" s="167"/>
      <c r="AI349" s="167"/>
      <c r="AJ349" s="167"/>
      <c r="AK349" s="167"/>
      <c r="AL349" s="167"/>
      <c r="AM349" s="167"/>
      <c r="AN349" s="167"/>
      <c r="AO349" s="167"/>
      <c r="AP349" s="328"/>
    </row>
    <row r="350" spans="1:43" ht="44.25" customHeight="1">
      <c r="A350" s="1274" t="s">
        <v>789</v>
      </c>
      <c r="B350" s="1274"/>
      <c r="C350" s="1274"/>
      <c r="D350" s="1274"/>
      <c r="E350" s="1274"/>
      <c r="F350" s="1274"/>
      <c r="G350" s="1274"/>
      <c r="H350" s="1274"/>
      <c r="I350" s="1274"/>
      <c r="J350" s="1274"/>
      <c r="K350" s="1274"/>
      <c r="L350" s="1274"/>
      <c r="M350" s="1274"/>
      <c r="N350" s="1274"/>
      <c r="O350" s="1274"/>
      <c r="P350" s="1274"/>
      <c r="Q350" s="1274"/>
      <c r="R350" s="1274"/>
      <c r="S350" s="1274"/>
      <c r="T350" s="1274"/>
      <c r="U350" s="1274" t="s">
        <v>789</v>
      </c>
      <c r="V350" s="1274"/>
      <c r="W350" s="1274"/>
      <c r="X350" s="1274"/>
      <c r="Y350" s="1274"/>
      <c r="Z350" s="1274"/>
      <c r="AA350" s="1274"/>
      <c r="AB350" s="1274"/>
      <c r="AC350" s="1274"/>
      <c r="AD350" s="1274"/>
      <c r="AE350" s="1274"/>
      <c r="AF350" s="1274"/>
      <c r="AG350" s="1274"/>
      <c r="AH350" s="1274"/>
      <c r="AI350" s="1274"/>
      <c r="AJ350" s="1274"/>
      <c r="AK350" s="1274"/>
      <c r="AL350" s="1274"/>
      <c r="AM350" s="1274"/>
      <c r="AN350" s="1274"/>
      <c r="AO350" s="1274"/>
      <c r="AP350" s="1274"/>
      <c r="AQ350" s="628"/>
    </row>
    <row r="351" spans="1:43" ht="12.75" customHeight="1">
      <c r="A351" s="304" t="s">
        <v>788</v>
      </c>
      <c r="B351" s="304"/>
      <c r="C351" s="628"/>
      <c r="F351" s="630"/>
      <c r="G351" s="538"/>
      <c r="H351" s="538"/>
      <c r="I351" s="538"/>
      <c r="J351" s="538"/>
      <c r="K351" s="538"/>
      <c r="L351" s="538"/>
      <c r="M351" s="1207"/>
      <c r="N351" s="1211"/>
      <c r="O351" s="1207"/>
      <c r="P351" s="1207"/>
      <c r="Q351" s="1207"/>
      <c r="R351" s="1207"/>
      <c r="S351" s="1207"/>
      <c r="T351" s="1207"/>
      <c r="U351" s="1340" t="s">
        <v>788</v>
      </c>
      <c r="V351" s="1340"/>
      <c r="W351" s="1340"/>
      <c r="X351" s="1340"/>
      <c r="Y351" s="1340"/>
      <c r="Z351" s="1340"/>
      <c r="AA351" s="1340"/>
      <c r="AB351" s="1340"/>
      <c r="AC351" s="1340"/>
      <c r="AD351" s="1340"/>
      <c r="AE351" s="1340"/>
      <c r="AF351" s="1340"/>
      <c r="AG351" s="1340"/>
      <c r="AH351" s="1340"/>
      <c r="AI351" s="1340"/>
      <c r="AJ351" s="1340"/>
      <c r="AK351" s="1340"/>
      <c r="AL351" s="1340"/>
      <c r="AM351" s="1340"/>
      <c r="AN351" s="1340"/>
      <c r="AO351" s="1340"/>
      <c r="AP351" s="1340"/>
      <c r="AQ351" s="628"/>
    </row>
    <row r="352" spans="1:43" ht="39.950000000000003" customHeight="1">
      <c r="A352" s="1340" t="s">
        <v>790</v>
      </c>
      <c r="B352" s="1340"/>
      <c r="C352" s="1340"/>
      <c r="D352" s="1340"/>
      <c r="E352" s="1340"/>
      <c r="F352" s="1340"/>
      <c r="G352" s="1340"/>
      <c r="H352" s="1340"/>
      <c r="I352" s="1340"/>
      <c r="J352" s="1340"/>
      <c r="K352" s="1340"/>
      <c r="L352" s="1340"/>
      <c r="M352" s="1340"/>
      <c r="N352" s="1340"/>
      <c r="O352" s="1340"/>
      <c r="P352" s="1340"/>
      <c r="Q352" s="1340"/>
      <c r="R352" s="1340"/>
      <c r="S352" s="1340"/>
      <c r="T352" s="1340"/>
      <c r="U352" s="1340" t="s">
        <v>790</v>
      </c>
      <c r="V352" s="1340"/>
      <c r="W352" s="1340"/>
      <c r="X352" s="1340"/>
      <c r="Y352" s="1340"/>
      <c r="Z352" s="1340"/>
      <c r="AA352" s="1340"/>
      <c r="AB352" s="1340"/>
      <c r="AC352" s="1340"/>
      <c r="AD352" s="1340"/>
      <c r="AE352" s="1340"/>
      <c r="AF352" s="1340"/>
      <c r="AG352" s="1340"/>
      <c r="AH352" s="1340"/>
      <c r="AI352" s="1340"/>
      <c r="AJ352" s="1340"/>
      <c r="AK352" s="1340"/>
      <c r="AL352" s="1340"/>
      <c r="AM352" s="1340"/>
      <c r="AN352" s="1340"/>
      <c r="AO352" s="1340"/>
      <c r="AP352" s="1340"/>
      <c r="AQ352" s="628"/>
    </row>
    <row r="353" spans="1:43" ht="12.75" customHeight="1">
      <c r="A353" s="1340" t="s">
        <v>673</v>
      </c>
      <c r="B353" s="1340"/>
      <c r="C353" s="1340"/>
      <c r="D353" s="1340"/>
      <c r="E353" s="1340"/>
      <c r="F353" s="1340"/>
      <c r="G353" s="1340"/>
      <c r="H353" s="1340"/>
      <c r="I353" s="1340"/>
      <c r="J353" s="1340"/>
      <c r="K353" s="1340"/>
      <c r="L353" s="1340"/>
      <c r="M353" s="1340"/>
      <c r="N353" s="1340"/>
      <c r="O353" s="1340"/>
      <c r="P353" s="1340"/>
      <c r="Q353" s="1340"/>
      <c r="R353" s="1340"/>
      <c r="S353" s="1340"/>
      <c r="T353" s="1340"/>
      <c r="U353" s="1340" t="s">
        <v>673</v>
      </c>
      <c r="V353" s="1340"/>
      <c r="W353" s="1340"/>
      <c r="X353" s="1340"/>
      <c r="Y353" s="1340"/>
      <c r="Z353" s="1340"/>
      <c r="AA353" s="1340"/>
      <c r="AB353" s="1340"/>
      <c r="AC353" s="1340"/>
      <c r="AD353" s="1340"/>
      <c r="AE353" s="1340"/>
      <c r="AF353" s="1340"/>
      <c r="AG353" s="1340"/>
      <c r="AH353" s="1340"/>
      <c r="AI353" s="1340"/>
      <c r="AJ353" s="1340"/>
      <c r="AK353" s="1340"/>
      <c r="AL353" s="1340"/>
      <c r="AM353" s="1340"/>
      <c r="AN353" s="1340"/>
      <c r="AO353" s="1340"/>
      <c r="AP353" s="1340"/>
      <c r="AQ353" s="628"/>
    </row>
  </sheetData>
  <mergeCells count="15">
    <mergeCell ref="G3:M3"/>
    <mergeCell ref="O3:T3"/>
    <mergeCell ref="AA3:AG3"/>
    <mergeCell ref="AI3:AO3"/>
    <mergeCell ref="K4:M4"/>
    <mergeCell ref="R4:T4"/>
    <mergeCell ref="AE4:AG4"/>
    <mergeCell ref="AM4:AO4"/>
    <mergeCell ref="U351:AP351"/>
    <mergeCell ref="U350:AP350"/>
    <mergeCell ref="A352:T352"/>
    <mergeCell ref="A353:T353"/>
    <mergeCell ref="U352:AP352"/>
    <mergeCell ref="U353:AP353"/>
    <mergeCell ref="A350:T350"/>
  </mergeCells>
  <phoneticPr fontId="3" type="noConversion"/>
  <pageMargins left="0.70866141732283472" right="0.70866141732283472" top="0.43307086614173229" bottom="0.35433070866141736" header="0.27559055118110237" footer="0.15748031496062992"/>
  <pageSetup paperSize="9" scale="90" orientation="landscape" r:id="rId1"/>
  <headerFooter>
    <oddFooter>&amp;L&amp;8&amp;F&amp;C&amp;8&amp; &amp;"-,Bold"  &amp;"-,Regular" Page &amp;P / &amp;N&amp;R&amp;8&amp;A</oddFooter>
  </headerFooter>
  <colBreaks count="1" manualBreakCount="1">
    <brk id="20" max="1048575" man="1"/>
  </colBreaks>
  <ignoredErrors>
    <ignoredError sqref="AH65 AP209 G346:BC347" unlockedFormula="1"/>
    <ignoredError sqref="M62:N98" formulaRange="1"/>
    <ignoredError sqref="M60:N61 M261:N307 AG60:AH64 AO16:AP20 AG65 AG277:AH292 AG276 AO261:AP330 AO209 M308 AG189:AH201 AG203:AH236 AG202 AG261:AH275 AG239:AG240 AG238:AH238 AG237 AG293 AO22:AP30 AO21 AO189:AP208 AO31 AO332:AP333 AO331 AO334 AO32:AP34 AG16:AH34 M16:N34 AO60:AP102 AG66:AH102 M99:N102 AO133:AP141 AG133:AH141 M133:N141 AO150:AP162 AG150:AH162 M150:N162 AO174:AP186 AG174:AH186 M174:N186 AO210:AP240 M189:N240 AG250:AH256 AO250:AP256 M250:N256 AO335:AP339 AG294:AH339 M309:N339" formulaRange="1"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Titlepage</vt:lpstr>
      <vt:lpstr>Datasets</vt:lpstr>
      <vt:lpstr>A1 Descriptives</vt:lpstr>
      <vt:lpstr>A1 Pivot</vt:lpstr>
      <vt:lpstr>A2 PL60 PL50 PL40</vt:lpstr>
      <vt:lpstr>A2 Pivot</vt:lpstr>
      <vt:lpstr>A3 PL60 groups</vt:lpstr>
      <vt:lpstr>A3 Pivot</vt:lpstr>
      <vt:lpstr>A4 PL60 gender</vt:lpstr>
      <vt:lpstr>Pivot A4</vt:lpstr>
      <vt:lpstr>A5 Budget size &amp; Target</vt:lpstr>
      <vt:lpstr>A5 Pivot</vt:lpstr>
      <vt:lpstr>A6 Budget size programs</vt:lpstr>
      <vt:lpstr>A6 Pivot</vt:lpstr>
      <vt:lpstr>A7 Decomposition</vt:lpstr>
      <vt:lpstr>A7 Pivot</vt:lpstr>
      <vt:lpstr>'A5 Budget size &amp; Target'!Print_Area</vt:lpstr>
      <vt:lpstr>'A6 Budget size programs'!Print_Area</vt:lpstr>
      <vt:lpstr>'A1 Descriptives'!Print_Titles</vt:lpstr>
      <vt:lpstr>'A1 Pivot'!Print_Titles</vt:lpstr>
      <vt:lpstr>'A2 PL60 PL50 PL40'!Print_Titles</vt:lpstr>
      <vt:lpstr>'A3 Pivot'!Print_Titles</vt:lpstr>
      <vt:lpstr>'A3 PL60 groups'!Print_Titles</vt:lpstr>
      <vt:lpstr>'A4 PL60 gender'!Print_Titles</vt:lpstr>
      <vt:lpstr>'A5 Budget size &amp; Target'!Print_Titles</vt:lpstr>
      <vt:lpstr>'A5 Pivot'!Print_Titles</vt:lpstr>
      <vt:lpstr>'A6 Budget size programs'!Print_Titles</vt:lpstr>
      <vt:lpstr>'A6 Pivot'!Print_Titles</vt:lpstr>
      <vt:lpstr>'A7 Decomposition'!Print_Titles</vt:lpstr>
      <vt:lpstr>'A7 Pivot'!Print_Titles</vt:lpstr>
    </vt:vector>
  </TitlesOfParts>
  <Company>Universiteit Leiden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 J.</dc:creator>
  <cp:lastModifiedBy>Caminada, C.L.J.</cp:lastModifiedBy>
  <cp:lastPrinted>2019-01-04T11:30:18Z</cp:lastPrinted>
  <dcterms:created xsi:type="dcterms:W3CDTF">2017-08-07T11:01:25Z</dcterms:created>
  <dcterms:modified xsi:type="dcterms:W3CDTF">2019-02-16T14:51:31Z</dcterms:modified>
</cp:coreProperties>
</file>